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CSA\MCO Financial Reports\FY 2022\Combined MCaid Operations Analyses\"/>
    </mc:Choice>
  </mc:AlternateContent>
  <bookViews>
    <workbookView xWindow="0" yWindow="0" windowWidth="25200" windowHeight="11472" tabRatio="737" activeTab="1"/>
  </bookViews>
  <sheets>
    <sheet name="All Plans YTD" sheetId="53" r:id="rId1"/>
    <sheet name="OCT-DEC 2021 " sheetId="56" r:id="rId2"/>
    <sheet name="JUL-SEP 2021" sheetId="54" r:id="rId3"/>
    <sheet name="OCT-DEC 2021" sheetId="55" state="hidden" r:id="rId4"/>
    <sheet name="JAN-MAR 2022" sheetId="52" state="hidden" r:id="rId5"/>
    <sheet name="APR-JUN 2022" sheetId="44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_WAC2">'[1]Calc Img rolling 3qtrs '!$A$6:$P$51</definedName>
    <definedName name="_CDQ2">0.021</definedName>
    <definedName name="_CDQ3">0.021</definedName>
    <definedName name="_CDQ4">0.021</definedName>
    <definedName name="_hsm2" localSheetId="0">#REF!</definedName>
    <definedName name="_hsm2" localSheetId="4">#REF!</definedName>
    <definedName name="_hsm2" localSheetId="1">#REF!</definedName>
    <definedName name="_hsm2">#REF!</definedName>
    <definedName name="_Jul03">[0]!_Jul03</definedName>
    <definedName name="_Order1" hidden="1">255</definedName>
    <definedName name="_Order2" hidden="1">0</definedName>
    <definedName name="_ppm1" localSheetId="0">#REF!</definedName>
    <definedName name="_ppm1" localSheetId="4">#REF!</definedName>
    <definedName name="_ppm1" localSheetId="1">#REF!</definedName>
    <definedName name="_ppm1">#REF!</definedName>
    <definedName name="_ppm2" localSheetId="0">#REF!</definedName>
    <definedName name="_ppm2" localSheetId="4">#REF!</definedName>
    <definedName name="_ppm2" localSheetId="1">#REF!</definedName>
    <definedName name="_ppm2">#REF!</definedName>
    <definedName name="_RES3" localSheetId="0">'[2]R and D'!#REF!</definedName>
    <definedName name="_RES3" localSheetId="4">'[2]R and D'!#REF!</definedName>
    <definedName name="_RES3" localSheetId="1">'[2]R and D'!#REF!</definedName>
    <definedName name="_RES3">'[2]R and D'!#REF!</definedName>
    <definedName name="_top4" localSheetId="0">#REF!</definedName>
    <definedName name="_top4" localSheetId="4">#REF!</definedName>
    <definedName name="_top4" localSheetId="1">#REF!</definedName>
    <definedName name="_top4">#REF!</definedName>
    <definedName name="_WAC2">'[1]Calc Img rolling 3qtrs '!$A$6:$P$51</definedName>
    <definedName name="a">'[3]Drug Updates'!$B$4:$S$1611</definedName>
    <definedName name="AA_FY14_CHILD" localSheetId="0">#REF!</definedName>
    <definedName name="AA_FY14_CHILD" localSheetId="4">#REF!</definedName>
    <definedName name="AA_FY14_CHILD" localSheetId="1">#REF!</definedName>
    <definedName name="AA_FY14_CHILD">#REF!</definedName>
    <definedName name="AA_FY15_CHILD" localSheetId="0">#REF!</definedName>
    <definedName name="AA_FY15_CHILD" localSheetId="4">#REF!</definedName>
    <definedName name="AA_FY15_CHILD" localSheetId="1">#REF!</definedName>
    <definedName name="AA_FY15_CHILD">#REF!</definedName>
    <definedName name="ABAD_FY14" localSheetId="0">#REF!</definedName>
    <definedName name="ABAD_FY14" localSheetId="4">#REF!</definedName>
    <definedName name="ABAD_FY14" localSheetId="1">#REF!</definedName>
    <definedName name="ABAD_FY14">#REF!</definedName>
    <definedName name="ABAD_FY15" localSheetId="0">#REF!</definedName>
    <definedName name="ABAD_FY15" localSheetId="4">#REF!</definedName>
    <definedName name="ABAD_FY15" localSheetId="1">#REF!</definedName>
    <definedName name="ABAD_FY15">#REF!</definedName>
    <definedName name="ABAD_HEPC">'[4]Hep C Adj'!$E$33</definedName>
    <definedName name="ABAD_HH2">'[5]All Adj Summary - ABAD'!$K$13</definedName>
    <definedName name="ABAD_IBNRIPD">'[5]All Adj Summary - ABAD'!$B$11</definedName>
    <definedName name="ABAD_IBNRIPP">'[5]All Adj Summary - ABAD'!$B$12</definedName>
    <definedName name="ABAD_IBNROP">'[5]All Adj Summary - ABAD'!$B$13</definedName>
    <definedName name="ABAD_IBNROT">'[5]All Adj Summary - ABAD'!$B$16</definedName>
    <definedName name="ABAD_IBNRPH">'[5]All Adj Summary - ABAD'!$B$14</definedName>
    <definedName name="ABAD_IBNRRX">'[5]All Adj Summary - ABAD'!$B$15</definedName>
    <definedName name="ABAD_IPD2">'[5]All Adj Summary - ABAD'!$I$11</definedName>
    <definedName name="ABAD_IPP2">'[5]All Adj Summary - ABAD'!$I$12</definedName>
    <definedName name="ABAD_OP2">'[5]All Adj Summary - ABAD'!$I$13</definedName>
    <definedName name="ABAD_OT2">'[5]All Adj Summary - ABAD'!$I$16</definedName>
    <definedName name="ABAD_PBM">'[5]PBM Rx Adjust'!$D$20</definedName>
    <definedName name="ABAD_PH2">'[5]All Adj Summary - ABAD'!$I$14</definedName>
    <definedName name="ABAD_RX2">'[5]All Adj Summary - ABAD'!$I$15</definedName>
    <definedName name="AccessDatabase" hidden="1">"G:\1_Intellectual Capital\Claims Probability Distributions\Version 2 (New NC)\RateRanges_4.mdb"</definedName>
    <definedName name="acis" localSheetId="0">#REF!</definedName>
    <definedName name="acis" localSheetId="4">#REF!</definedName>
    <definedName name="acis" localSheetId="1">#REF!</definedName>
    <definedName name="acis">#REF!</definedName>
    <definedName name="acis1" localSheetId="0">#REF!</definedName>
    <definedName name="acis1" localSheetId="4">#REF!</definedName>
    <definedName name="acis1" localSheetId="1">#REF!</definedName>
    <definedName name="acis1">#REF!</definedName>
    <definedName name="acis2" localSheetId="0">#REF!</definedName>
    <definedName name="acis2" localSheetId="4">#REF!</definedName>
    <definedName name="acis2" localSheetId="1">#REF!</definedName>
    <definedName name="acis2">#REF!</definedName>
    <definedName name="acis3" localSheetId="0">#REF!</definedName>
    <definedName name="acis3" localSheetId="4">#REF!</definedName>
    <definedName name="acis3" localSheetId="1">#REF!</definedName>
    <definedName name="acis3">#REF!</definedName>
    <definedName name="Actual_or_LE" localSheetId="0">'[6]Wk DDD &amp; Ex-Fact'!#REF!</definedName>
    <definedName name="Actual_or_LE" localSheetId="4">'[6]Wk DDD &amp; Ex-Fact'!#REF!</definedName>
    <definedName name="Actual_or_LE" localSheetId="1">'[6]Wk DDD &amp; Ex-Fact'!#REF!</definedName>
    <definedName name="Actual_or_LE">'[6]Wk DDD &amp; Ex-Fact'!#REF!</definedName>
    <definedName name="ActuarialTeam" localSheetId="0">#REF!</definedName>
    <definedName name="ActuarialTeam" localSheetId="4">#REF!</definedName>
    <definedName name="ActuarialTeam" localSheetId="1">#REF!</definedName>
    <definedName name="ActuarialTeam">#REF!</definedName>
    <definedName name="Admin_Perc_ABAD">'[5]Admin Adjust'!$E$23</definedName>
    <definedName name="Admin_Perc_ALTC">'[7]Admin Adjust'!$C$23</definedName>
    <definedName name="Admin_Perc_CWaiv" localSheetId="0">#REF!</definedName>
    <definedName name="Admin_Perc_CWaiv" localSheetId="4">#REF!</definedName>
    <definedName name="Admin_Perc_CWaiv" localSheetId="1">#REF!</definedName>
    <definedName name="Admin_Perc_CWaiv">#REF!</definedName>
    <definedName name="Admin_Perc_DDWaiv">'[8]Admin Adjust'!$M$14</definedName>
    <definedName name="Admin_Perc_EDCD" localSheetId="0">#REF!</definedName>
    <definedName name="Admin_Perc_EDCD" localSheetId="4">#REF!</definedName>
    <definedName name="Admin_Perc_EDCD" localSheetId="1">#REF!</definedName>
    <definedName name="Admin_Perc_EDCD">#REF!</definedName>
    <definedName name="Admin_Perc_LIFC">'[4]Admin Adjust'!$C$23</definedName>
    <definedName name="Admin_Perc_LIFCA">'[4]Admin Adjust'!$D$23</definedName>
    <definedName name="Admin_Perc_TANF">'[5]Admin Adjust'!$C$23</definedName>
    <definedName name="Admin_Perc_TANFA">'[5]Admin Adjust'!$D$23</definedName>
    <definedName name="Adult_HH2">'[7]All Adj Summary - ALTC Adult'!$K$13</definedName>
    <definedName name="Adult_IBNRIPD">'[7]All Adj Summary - ALTC Adult'!$B$11</definedName>
    <definedName name="Adult_IBNRIPP">'[7]All Adj Summary - ALTC Adult'!$B$12</definedName>
    <definedName name="Adult_IBNROP">'[7]All Adj Summary - ALTC Adult'!$B$13</definedName>
    <definedName name="Adult_IBNROT">'[7]All Adj Summary - ALTC Adult'!$B$16</definedName>
    <definedName name="Adult_IBNRPH">'[7]All Adj Summary - ALTC Adult'!$B$14</definedName>
    <definedName name="Adult_IBNRRX">'[7]All Adj Summary - ALTC Adult'!$B$15</definedName>
    <definedName name="Adult_IPD2">'[7]All Adj Summary - ALTC Adult'!$I$11</definedName>
    <definedName name="Adult_IPP2">'[7]All Adj Summary - ALTC Adult'!$I$12</definedName>
    <definedName name="Adult_OP2">'[7]All Adj Summary - ALTC Adult'!$I$13</definedName>
    <definedName name="Adult_OT2">'[7]All Adj Summary - ALTC Adult'!$I$16</definedName>
    <definedName name="Adult_PH2">'[7]All Adj Summary - ALTC Adult'!$I$14</definedName>
    <definedName name="Adult_RX2">'[7]All Adj Summary - ALTC Adult'!$I$15</definedName>
    <definedName name="ALL_MEMMO" localSheetId="0">#REF!</definedName>
    <definedName name="ALL_MEMMO" localSheetId="4">#REF!</definedName>
    <definedName name="ALL_MEMMO" localSheetId="1">#REF!</definedName>
    <definedName name="ALL_MEMMO">#REF!</definedName>
    <definedName name="AllHP_Bldis_pct">'[9]Est Cost'!$F$43</definedName>
    <definedName name="AllHP_Tanf_pct">'[9]Est Cost'!$F$49</definedName>
    <definedName name="ALTC_FY14_ADULT" localSheetId="0">#REF!</definedName>
    <definedName name="ALTC_FY14_ADULT" localSheetId="4">#REF!</definedName>
    <definedName name="ALTC_FY14_ADULT" localSheetId="1">#REF!</definedName>
    <definedName name="ALTC_FY14_ADULT">#REF!</definedName>
    <definedName name="ALTC_FY14_CHILD" localSheetId="0">#REF!</definedName>
    <definedName name="ALTC_FY14_CHILD" localSheetId="4">#REF!</definedName>
    <definedName name="ALTC_FY14_CHILD" localSheetId="1">#REF!</definedName>
    <definedName name="ALTC_FY14_CHILD">#REF!</definedName>
    <definedName name="ALTC_FY15_ADULT" localSheetId="0">#REF!</definedName>
    <definedName name="ALTC_FY15_ADULT" localSheetId="4">#REF!</definedName>
    <definedName name="ALTC_FY15_ADULT" localSheetId="1">#REF!</definedName>
    <definedName name="ALTC_FY15_ADULT">#REF!</definedName>
    <definedName name="ALTC_FY15_CHILD" localSheetId="0">#REF!</definedName>
    <definedName name="ALTC_FY15_CHILD" localSheetId="4">#REF!</definedName>
    <definedName name="ALTC_FY15_CHILD" localSheetId="1">#REF!</definedName>
    <definedName name="ALTC_FY15_CHILD">#REF!</definedName>
    <definedName name="ALTC_HH2">'[5]All Adj Summary - ALTC'!$K$13</definedName>
    <definedName name="ALTC_IBNRIPD">'[5]All Adj Summary - ALTC'!$B$11</definedName>
    <definedName name="ALTC_IBNRIPP">'[5]All Adj Summary - ALTC'!$B$12</definedName>
    <definedName name="ALTC_IBNROP">'[5]All Adj Summary - ALTC'!$B$13</definedName>
    <definedName name="ALTC_IBNROT">'[5]All Adj Summary - ALTC'!$B$16</definedName>
    <definedName name="ALTC_IBNRPH">'[5]All Adj Summary - ALTC'!$B$14</definedName>
    <definedName name="ALTC_IBNRRX">'[5]All Adj Summary - ALTC'!$B$15</definedName>
    <definedName name="ALTC_IP_MEDSURG">'[7]IP Hospital Adjust'!$C$23</definedName>
    <definedName name="ALTC_IP_PSYCH">'[7]IP Hospital Adjust'!$D$23</definedName>
    <definedName name="ALTC_IP_PSYCH2">'[7]IP Psych Adjust'!$C$22</definedName>
    <definedName name="ALTC_IPD2">'[5]All Adj Summary - ALTC'!$I$11</definedName>
    <definedName name="ALTC_IPP2">'[5]All Adj Summary - ALTC'!$I$12</definedName>
    <definedName name="ALTC_Med_PCCM">'[5]Provider Incentive'!$D$9</definedName>
    <definedName name="ALTC_OP2">'[5]All Adj Summary - ALTC'!$I$13</definedName>
    <definedName name="ALTC_OT2">'[5]All Adj Summary - ALTC'!$I$16</definedName>
    <definedName name="ALTC_PBM">'[5]PBM Rx Adjust'!$E$20</definedName>
    <definedName name="ALTCA_HEPC">'[7]Hep C Adj'!$D$33</definedName>
    <definedName name="ALTCA_PBM">'[7]PBM Rx Adjust'!$D$20</definedName>
    <definedName name="ALTCC_HEPC">'[7]Hep C Adj'!$C$33</definedName>
    <definedName name="ALTCC_PBM">'[7]PBM Rx Adjust'!$C$20</definedName>
    <definedName name="AnemiaofCA_grate" localSheetId="0">#REF!</definedName>
    <definedName name="AnemiaofCA_grate" localSheetId="4">#REF!</definedName>
    <definedName name="AnemiaofCA_grate" localSheetId="1">#REF!</definedName>
    <definedName name="AnemiaofCA_grate">#REF!</definedName>
    <definedName name="annual" localSheetId="0">#REF!</definedName>
    <definedName name="annual" localSheetId="4">#REF!</definedName>
    <definedName name="annual" localSheetId="1">#REF!</definedName>
    <definedName name="annual">#REF!</definedName>
    <definedName name="Aranesp_PSR" localSheetId="0">#REF!</definedName>
    <definedName name="Aranesp_PSR" localSheetId="4">#REF!</definedName>
    <definedName name="Aranesp_PSR" localSheetId="1">#REF!</definedName>
    <definedName name="Aranesp_PSR">#REF!</definedName>
    <definedName name="area02" localSheetId="0">#REF!</definedName>
    <definedName name="area02" localSheetId="4">#REF!</definedName>
    <definedName name="area02" localSheetId="1">#REF!</definedName>
    <definedName name="area02">#REF!</definedName>
    <definedName name="area2" localSheetId="0">#REF!</definedName>
    <definedName name="area2" localSheetId="4">#REF!</definedName>
    <definedName name="area2" localSheetId="1">#REF!</definedName>
    <definedName name="area2">#REF!</definedName>
    <definedName name="area3" localSheetId="0">#REF!</definedName>
    <definedName name="area3" localSheetId="4">#REF!</definedName>
    <definedName name="area3" localSheetId="1">#REF!</definedName>
    <definedName name="area3">#REF!</definedName>
    <definedName name="areashwodc" localSheetId="0">#REF!</definedName>
    <definedName name="areashwodc" localSheetId="4">#REF!</definedName>
    <definedName name="areashwodc" localSheetId="1">#REF!</definedName>
    <definedName name="areashwodc">#REF!</definedName>
    <definedName name="ARTS_Age_XWalk">[10]ARTS_Age_XWalk!$A$1:$B$6</definedName>
    <definedName name="aug0">[0]!aug0</definedName>
    <definedName name="base" localSheetId="0">#REF!</definedName>
    <definedName name="base" localSheetId="4">#REF!</definedName>
    <definedName name="base" localSheetId="1">#REF!</definedName>
    <definedName name="base">#REF!</definedName>
    <definedName name="Base_Year_1">[11]Key!$C$5</definedName>
    <definedName name="Base_Year_2">[11]Key!$C$6</definedName>
    <definedName name="BasedOn" localSheetId="0">#REF!</definedName>
    <definedName name="BasedOn" localSheetId="4">#REF!</definedName>
    <definedName name="BasedOn" localSheetId="1">#REF!</definedName>
    <definedName name="BasedOn">#REF!</definedName>
    <definedName name="BCOLS">#N/A</definedName>
    <definedName name="begin" localSheetId="0">'[12]File Creator'!#REF!</definedName>
    <definedName name="begin" localSheetId="4">'[12]File Creator'!#REF!</definedName>
    <definedName name="begin" localSheetId="1">'[12]File Creator'!#REF!</definedName>
    <definedName name="begin">'[12]File Creator'!#REF!</definedName>
    <definedName name="BHSA_MERGED_CLAIMS_1312_1507" localSheetId="0">#REF!</definedName>
    <definedName name="BHSA_MERGED_CLAIMS_1312_1507" localSheetId="4">#REF!</definedName>
    <definedName name="BHSA_MERGED_CLAIMS_1312_1507" localSheetId="1">#REF!</definedName>
    <definedName name="BHSA_MERGED_CLAIMS_1312_1507">#REF!</definedName>
    <definedName name="BillCodeDescriptions" localSheetId="0">#REF!</definedName>
    <definedName name="BillCodeDescriptions" localSheetId="4">#REF!</definedName>
    <definedName name="BillCodeDescriptions" localSheetId="1">#REF!</definedName>
    <definedName name="BillCodeDescriptions">#REF!</definedName>
    <definedName name="BillCodes" localSheetId="0">#REF!</definedName>
    <definedName name="BillCodes" localSheetId="4">#REF!</definedName>
    <definedName name="BillCodes" localSheetId="1">#REF!</definedName>
    <definedName name="BillCodes">#REF!</definedName>
    <definedName name="Billing_Codes" localSheetId="0">#REF!,#REF!,#REF!,#REF!,#REF!</definedName>
    <definedName name="Billing_Codes" localSheetId="4">#REF!,#REF!,#REF!,#REF!,#REF!</definedName>
    <definedName name="Billing_Codes" localSheetId="1">#REF!,#REF!,#REF!,#REF!,#REF!</definedName>
    <definedName name="Billing_Codes">#REF!,#REF!,#REF!,#REF!,#REF!</definedName>
    <definedName name="Bldis_HMO_Total" localSheetId="0">#REF!</definedName>
    <definedName name="Bldis_HMO_Total" localSheetId="4">#REF!</definedName>
    <definedName name="Bldis_HMO_Total" localSheetId="1">#REF!</definedName>
    <definedName name="Bldis_HMO_Total">#REF!</definedName>
    <definedName name="BTABLE">#N/A</definedName>
    <definedName name="CA_Attain" localSheetId="0">#REF!</definedName>
    <definedName name="CA_Attain" localSheetId="4">#REF!</definedName>
    <definedName name="CA_Attain" localSheetId="1">#REF!</definedName>
    <definedName name="CA_Attain">#REF!</definedName>
    <definedName name="CAGrp" localSheetId="0">#REF!</definedName>
    <definedName name="CAGrp" localSheetId="4">#REF!</definedName>
    <definedName name="CAGrp" localSheetId="1">#REF!</definedName>
    <definedName name="CAGrp">#REF!</definedName>
    <definedName name="CAGrpRent" localSheetId="0">#REF!</definedName>
    <definedName name="CAGrpRent" localSheetId="4">#REF!</definedName>
    <definedName name="CAGrpRent" localSheetId="1">#REF!</definedName>
    <definedName name="CAGrpRent">#REF!</definedName>
    <definedName name="CAInd" localSheetId="0">#REF!</definedName>
    <definedName name="CAInd" localSheetId="4">#REF!</definedName>
    <definedName name="CAInd" localSheetId="1">#REF!</definedName>
    <definedName name="CAInd">#REF!</definedName>
    <definedName name="CAInd2" localSheetId="0">#REF!</definedName>
    <definedName name="CAInd2" localSheetId="4">#REF!</definedName>
    <definedName name="CAInd2" localSheetId="1">#REF!</definedName>
    <definedName name="CAInd2">#REF!</definedName>
    <definedName name="cal4q05">'[1]Calc Img rolling 3qtrs '!$C$7:$P$45</definedName>
    <definedName name="Calendar_Demand_LE" localSheetId="0">#REF!</definedName>
    <definedName name="Calendar_Demand_LE" localSheetId="4">#REF!</definedName>
    <definedName name="Calendar_Demand_LE" localSheetId="1">#REF!</definedName>
    <definedName name="Calendar_Demand_LE">#REF!</definedName>
    <definedName name="CalYear_to_SFY" localSheetId="0">#REF!</definedName>
    <definedName name="CalYear_to_SFY" localSheetId="4">#REF!</definedName>
    <definedName name="CalYear_to_SFY" localSheetId="1">#REF!</definedName>
    <definedName name="CalYear_to_SFY">#REF!</definedName>
    <definedName name="Carenet_Bldis_MM" localSheetId="0">#REF!</definedName>
    <definedName name="Carenet_Bldis_MM" localSheetId="4">#REF!</definedName>
    <definedName name="Carenet_Bldis_MM" localSheetId="1">#REF!</definedName>
    <definedName name="Carenet_Bldis_MM">#REF!</definedName>
    <definedName name="Carenet_Bldis_pct">'[9]Est Cost Carenet'!$F$43</definedName>
    <definedName name="Carenet_MM" localSheetId="0">#REF!</definedName>
    <definedName name="Carenet_MM" localSheetId="4">#REF!</definedName>
    <definedName name="Carenet_MM" localSheetId="1">#REF!</definedName>
    <definedName name="Carenet_MM">#REF!</definedName>
    <definedName name="Carenet_Tanf_MM" localSheetId="0">#REF!</definedName>
    <definedName name="Carenet_Tanf_MM" localSheetId="4">#REF!</definedName>
    <definedName name="Carenet_Tanf_MM" localSheetId="1">#REF!</definedName>
    <definedName name="Carenet_Tanf_MM">#REF!</definedName>
    <definedName name="Carenet_Tanf_pct">'[9]Est Cost Carenet'!$F$49</definedName>
    <definedName name="CCBOther" localSheetId="0">#REF!</definedName>
    <definedName name="CCBOther" localSheetId="4">#REF!</definedName>
    <definedName name="CCBOther" localSheetId="1">#REF!</definedName>
    <definedName name="CCBOther">#REF!</definedName>
    <definedName name="CD">0.0213</definedName>
    <definedName name="Chemo_Growth_Rate" localSheetId="0">#REF!</definedName>
    <definedName name="Chemo_Growth_Rate" localSheetId="4">#REF!</definedName>
    <definedName name="Chemo_Growth_Rate" localSheetId="1">#REF!</definedName>
    <definedName name="Chemo_Growth_Rate">#REF!</definedName>
    <definedName name="Child_HH2">'[7]All Adj Summary - ALTC Child'!$K$13</definedName>
    <definedName name="Child_IBNRIPD">'[7]All Adj Summary - ALTC Child'!$B$11</definedName>
    <definedName name="Child_IBNRIPP">'[7]All Adj Summary - ALTC Child'!$B$12</definedName>
    <definedName name="Child_IBNROP">'[7]All Adj Summary - ALTC Child'!$B$13</definedName>
    <definedName name="Child_IBNROT">'[7]All Adj Summary - ALTC Child'!$B$16</definedName>
    <definedName name="Child_IBNRPH">'[7]All Adj Summary - ALTC Child'!$B$14</definedName>
    <definedName name="Child_IBNRRX">'[7]All Adj Summary - ALTC Child'!$B$15</definedName>
    <definedName name="Child_IPD2">'[7]All Adj Summary - ALTC Child'!$I$11</definedName>
    <definedName name="Child_IPP2">'[7]All Adj Summary - ALTC Child'!$I$12</definedName>
    <definedName name="Child_OP2">'[7]All Adj Summary - ALTC Child'!$I$13</definedName>
    <definedName name="Child_OT2">'[7]All Adj Summary - ALTC Child'!$I$16</definedName>
    <definedName name="Child_PH2">'[7]All Adj Summary - ALTC Child'!$I$14</definedName>
    <definedName name="Child_RX2">'[7]All Adj Summary - ALTC Child'!$I$15</definedName>
    <definedName name="ClearNewDrugs1" localSheetId="0">#REF!</definedName>
    <definedName name="ClearNewDrugs1" localSheetId="4">#REF!</definedName>
    <definedName name="ClearNewDrugs1" localSheetId="1">#REF!</definedName>
    <definedName name="ClearNewDrugs1">#REF!</definedName>
    <definedName name="ClearNewDrugs2" localSheetId="0">#REF!</definedName>
    <definedName name="ClearNewDrugs2" localSheetId="4">#REF!</definedName>
    <definedName name="ClearNewDrugs2" localSheetId="1">#REF!</definedName>
    <definedName name="ClearNewDrugs2">#REF!</definedName>
    <definedName name="ClinicalTeam" localSheetId="0">#REF!</definedName>
    <definedName name="ClinicalTeam" localSheetId="4">#REF!</definedName>
    <definedName name="ClinicalTeam" localSheetId="1">#REF!</definedName>
    <definedName name="ClinicalTeam">#REF!</definedName>
    <definedName name="cn" localSheetId="0">#REF!</definedName>
    <definedName name="cn" localSheetId="4">#REF!</definedName>
    <definedName name="cn" localSheetId="1">#REF!</definedName>
    <definedName name="cn">#REF!</definedName>
    <definedName name="CodaJE">[0]!CodaJE</definedName>
    <definedName name="codaje2">[0]!codaje2</definedName>
    <definedName name="COGrp" localSheetId="0">#REF!</definedName>
    <definedName name="COGrp" localSheetId="4">#REF!</definedName>
    <definedName name="COGrp" localSheetId="1">#REF!</definedName>
    <definedName name="COGrp">#REF!</definedName>
    <definedName name="COInd" localSheetId="0">#REF!</definedName>
    <definedName name="COInd" localSheetId="4">#REF!</definedName>
    <definedName name="COInd" localSheetId="1">#REF!</definedName>
    <definedName name="COInd">#REF!</definedName>
    <definedName name="Com_no_LTSS_Child_HH2" localSheetId="0">'[13]All Adj Summary - Com Child'!#REF!</definedName>
    <definedName name="Com_no_LTSS_Child_HH2" localSheetId="4">'[13]All Adj Summary - Com Child'!#REF!</definedName>
    <definedName name="Com_no_LTSS_Child_HH2" localSheetId="1">'[13]All Adj Summary - Com Child'!#REF!</definedName>
    <definedName name="Com_no_LTSS_Child_HH2">'[13]All Adj Summary - Com Child'!#REF!</definedName>
    <definedName name="Com_no_LTSS_IP_MEDSURG2">'[14]CHKD IP Hospital Adjust'!$E$52</definedName>
    <definedName name="Com_no_LTSS_OP_ER2" localSheetId="0">#REF!</definedName>
    <definedName name="Com_no_LTSS_OP_ER2" localSheetId="4">#REF!</definedName>
    <definedName name="Com_no_LTSS_OP_ER2" localSheetId="1">#REF!</definedName>
    <definedName name="Com_no_LTSS_OP_ER2">#REF!</definedName>
    <definedName name="Com_no_LTSS_OP_OTH2" localSheetId="0">#REF!</definedName>
    <definedName name="Com_no_LTSS_OP_OTH2" localSheetId="4">#REF!</definedName>
    <definedName name="Com_no_LTSS_OP_OTH2" localSheetId="1">#REF!</definedName>
    <definedName name="Com_no_LTSS_OP_OTH2">#REF!</definedName>
    <definedName name="commission">[0]!commission</definedName>
    <definedName name="Company">[15]Lists!$C$1:$C$17</definedName>
    <definedName name="COMPETITION_1">[16]SD01!$D$41:$N$41</definedName>
    <definedName name="COMPETITION_2">[16]SD01!$D$43:$N$43</definedName>
    <definedName name="COMPETITION_3">[16]SD01!$D$45:$N$45</definedName>
    <definedName name="COMPETITION_4">[16]SD01!$D$47:$N$47</definedName>
    <definedName name="COMPETITION_5">[16]SD01!$D$49:$N$49</definedName>
    <definedName name="COMPETITION_6">[16]SD01!$D$51:$N$51</definedName>
    <definedName name="COMPETITION_7">[16]SD01!$D$53:$N$53</definedName>
    <definedName name="COMPETITION_8">[16]SD01!$D$55:$N$55</definedName>
    <definedName name="CompetitorA_ASP" localSheetId="0">#REF!</definedName>
    <definedName name="CompetitorA_ASP" localSheetId="4">#REF!</definedName>
    <definedName name="CompetitorA_ASP" localSheetId="1">#REF!</definedName>
    <definedName name="CompetitorA_ASP">#REF!</definedName>
    <definedName name="CompetitorA_AWP" localSheetId="0">#REF!</definedName>
    <definedName name="CompetitorA_AWP" localSheetId="4">#REF!</definedName>
    <definedName name="CompetitorA_AWP" localSheetId="1">#REF!</definedName>
    <definedName name="CompetitorA_AWP">#REF!</definedName>
    <definedName name="CompleteList" localSheetId="0">#REF!</definedName>
    <definedName name="CompleteList" localSheetId="4">#REF!</definedName>
    <definedName name="CompleteList" localSheetId="1">#REF!</definedName>
    <definedName name="CompleteList">#REF!</definedName>
    <definedName name="coo">[0]!coo</definedName>
    <definedName name="County">[17]Keys!$B$12:$C$26</definedName>
    <definedName name="CRI_Growth_Rate" localSheetId="0">#REF!</definedName>
    <definedName name="CRI_Growth_Rate" localSheetId="4">#REF!</definedName>
    <definedName name="CRI_Growth_Rate" localSheetId="1">#REF!</definedName>
    <definedName name="CRI_Growth_Rate">#REF!</definedName>
    <definedName name="CRI_Mkt_Share1" localSheetId="0">#REF!</definedName>
    <definedName name="CRI_Mkt_Share1" localSheetId="4">#REF!</definedName>
    <definedName name="CRI_Mkt_Share1" localSheetId="1">#REF!</definedName>
    <definedName name="CRI_Mkt_Share1">#REF!</definedName>
    <definedName name="CRI_Mkt_Share2" localSheetId="0">#REF!</definedName>
    <definedName name="CRI_Mkt_Share2" localSheetId="4">#REF!</definedName>
    <definedName name="CRI_Mkt_Share2" localSheetId="1">#REF!</definedName>
    <definedName name="CRI_Mkt_Share2">#REF!</definedName>
    <definedName name="CRI_Mkt_Share3" localSheetId="0">#REF!</definedName>
    <definedName name="CRI_Mkt_Share3" localSheetId="4">#REF!</definedName>
    <definedName name="CRI_Mkt_Share3" localSheetId="1">#REF!</definedName>
    <definedName name="CRI_Mkt_Share3">#REF!</definedName>
    <definedName name="CRI_Mkt_Share4" localSheetId="0">#REF!</definedName>
    <definedName name="CRI_Mkt_Share4" localSheetId="4">#REF!</definedName>
    <definedName name="CRI_Mkt_Share4" localSheetId="1">#REF!</definedName>
    <definedName name="CRI_Mkt_Share4">#REF!</definedName>
    <definedName name="CRI_Mkt_Share5" localSheetId="0">#REF!</definedName>
    <definedName name="CRI_Mkt_Share5" localSheetId="4">#REF!</definedName>
    <definedName name="CRI_Mkt_Share5" localSheetId="1">#REF!</definedName>
    <definedName name="CRI_Mkt_Share5">#REF!</definedName>
    <definedName name="CRI_Mkt_Share6" localSheetId="0">#REF!</definedName>
    <definedName name="CRI_Mkt_Share6" localSheetId="4">#REF!</definedName>
    <definedName name="CRI_Mkt_Share6" localSheetId="1">#REF!</definedName>
    <definedName name="CRI_Mkt_Share6">#REF!</definedName>
    <definedName name="CRI_Mkt_Share7" localSheetId="0">#REF!</definedName>
    <definedName name="CRI_Mkt_Share7" localSheetId="4">#REF!</definedName>
    <definedName name="CRI_Mkt_Share7" localSheetId="1">#REF!</definedName>
    <definedName name="CRI_Mkt_Share7">#REF!</definedName>
    <definedName name="CRI_Mkt_Share8" localSheetId="0">#REF!</definedName>
    <definedName name="CRI_Mkt_Share8" localSheetId="4">#REF!</definedName>
    <definedName name="CRI_Mkt_Share8" localSheetId="1">#REF!</definedName>
    <definedName name="CRI_Mkt_Share8">#REF!</definedName>
    <definedName name="cs_alignment" localSheetId="0">#REF!</definedName>
    <definedName name="cs_alignment" localSheetId="4">#REF!</definedName>
    <definedName name="cs_alignment" localSheetId="1">#REF!</definedName>
    <definedName name="cs_alignment">#REF!</definedName>
    <definedName name="cs_terr" localSheetId="0">#REF!</definedName>
    <definedName name="cs_terr" localSheetId="4">#REF!</definedName>
    <definedName name="cs_terr" localSheetId="1">#REF!</definedName>
    <definedName name="cs_terr">#REF!</definedName>
    <definedName name="CTABLE">#N/A</definedName>
    <definedName name="CTGrp" localSheetId="0">#REF!</definedName>
    <definedName name="CTGrp" localSheetId="4">#REF!</definedName>
    <definedName name="CTGrp" localSheetId="1">#REF!</definedName>
    <definedName name="CTGrp">#REF!</definedName>
    <definedName name="CTInd" localSheetId="0">#REF!</definedName>
    <definedName name="CTInd" localSheetId="4">#REF!</definedName>
    <definedName name="CTInd" localSheetId="1">#REF!</definedName>
    <definedName name="CTInd">#REF!</definedName>
    <definedName name="Current" localSheetId="0">'[18]LE Sales COS Roy Variance'!#REF!</definedName>
    <definedName name="Current" localSheetId="4">'[18]LE Sales COS Roy Variance'!#REF!</definedName>
    <definedName name="Current" localSheetId="1">'[18]LE Sales COS Roy Variance'!#REF!</definedName>
    <definedName name="Current">'[18]LE Sales COS Roy Variance'!#REF!</definedName>
    <definedName name="Current_Quarter" localSheetId="0">#REF!</definedName>
    <definedName name="Current_Quarter" localSheetId="4">#REF!</definedName>
    <definedName name="Current_Quarter" localSheetId="1">#REF!</definedName>
    <definedName name="Current_Quarter">#REF!</definedName>
    <definedName name="CWaiv_EIF">'[19]Exempt Formula Adjust'!$D$12</definedName>
    <definedName name="CWaiv_ERTR">'[19]ER Triage Adjust'!$D$19</definedName>
    <definedName name="CWaiv_HEPC">'[19]Hep C Adjust'!$D$14</definedName>
    <definedName name="CWaiv_HH2">'[19]All Adj Summary - DD'!$K$13</definedName>
    <definedName name="CWaiv_IBNRIPD">'[19]All Adj Summary - DD'!$B$11</definedName>
    <definedName name="CWaiv_IBNRIPP">'[19]All Adj Summary - DD'!$B$12</definedName>
    <definedName name="CWaiv_IBNROP">'[19]All Adj Summary - DD'!$B$13</definedName>
    <definedName name="CWaiv_IBNROT">'[19]All Adj Summary - DD'!$B$16</definedName>
    <definedName name="CWaiv_IBNRPH">'[19]All Adj Summary - DD'!$B$14</definedName>
    <definedName name="CWaiv_IBNRRX">'[19]All Adj Summary - DD'!$B$15</definedName>
    <definedName name="CWaiv_IP_MEDSURG">'[19]IP Hospital Adjust'!$E$35</definedName>
    <definedName name="CWaiv_IP_MEDSURG2">'[19]CHKD IP Hospital Adjust'!$D$34</definedName>
    <definedName name="CWaiv_IP_PSYCH">'[19]IP Hospital Adjust'!$F$35</definedName>
    <definedName name="CWaiv_IP_PSYCH2">'[19]Freestanding Psych Adjust'!$D$28</definedName>
    <definedName name="CWaiv_IPD2">'[19]All Adj Summary - DD'!$I$11</definedName>
    <definedName name="CWaiv_IPP2">'[19]All Adj Summary - DD'!$I$12</definedName>
    <definedName name="CWaiv_OP_ER">'[19]OP Hospital Adjust'!$E$25</definedName>
    <definedName name="CWaiv_OP_ER2">'[19]CHKD OP Hospital Adjust'!$E$25</definedName>
    <definedName name="CWaiv_OP_OTH">'[19]OP Hospital Adjust'!$F$25</definedName>
    <definedName name="CWaiv_OP_OTH2">'[19]CHKD OP Hospital Adjust'!$F$25</definedName>
    <definedName name="CWaiv_OP2">'[19]All Adj Summary - DD'!$I$13</definedName>
    <definedName name="CWaiv_OT2">'[19]All Adj Summary - DD'!$I$16</definedName>
    <definedName name="CWaiv_PBM">'[19]PBM Rx Adjust'!$D$18</definedName>
    <definedName name="CWaiv_PH2">'[19]All Adj Summary - DD'!$I$14</definedName>
    <definedName name="CWaiv_RBRVS">'[19]RBRVS Adjust'!$D$13</definedName>
    <definedName name="CWaiv_RX2">'[19]All Adj Summary - DD'!$I$15</definedName>
    <definedName name="Dates_INVLEV">'[20]Wk DDD &amp; Ex-Fact'!$A$256:$A$308</definedName>
    <definedName name="DDWaiv_HH2" localSheetId="0">'[13]All Adj Summary - DD'!#REF!</definedName>
    <definedName name="DDWaiv_HH2" localSheetId="4">'[13]All Adj Summary - DD'!#REF!</definedName>
    <definedName name="DDWaiv_HH2" localSheetId="1">'[13]All Adj Summary - DD'!#REF!</definedName>
    <definedName name="DDWaiv_HH2">'[13]All Adj Summary - DD'!#REF!</definedName>
    <definedName name="DDWaiv_IP_MEDSURG2">'[14]CHKD IP Hospital Adjust'!$D$52</definedName>
    <definedName name="DDWaiv_OP_ER2" localSheetId="0">#REF!</definedName>
    <definedName name="DDWaiv_OP_ER2" localSheetId="4">#REF!</definedName>
    <definedName name="DDWaiv_OP_ER2" localSheetId="1">#REF!</definedName>
    <definedName name="DDWaiv_OP_ER2">#REF!</definedName>
    <definedName name="DDWaiv_OP_OTH2" localSheetId="0">#REF!</definedName>
    <definedName name="DDWaiv_OP_OTH2" localSheetId="4">#REF!</definedName>
    <definedName name="DDWaiv_OP_OTH2" localSheetId="1">#REF!</definedName>
    <definedName name="DDWaiv_OP_OTH2">#REF!</definedName>
    <definedName name="Demand_for_Adobe" localSheetId="0">#REF!</definedName>
    <definedName name="Demand_for_Adobe" localSheetId="4">#REF!</definedName>
    <definedName name="Demand_for_Adobe" localSheetId="1">#REF!</definedName>
    <definedName name="Demand_for_Adobe">#REF!</definedName>
    <definedName name="Demand_for_File" localSheetId="0">#REF!</definedName>
    <definedName name="Demand_for_File" localSheetId="4">#REF!</definedName>
    <definedName name="Demand_for_File" localSheetId="1">#REF!</definedName>
    <definedName name="Demand_for_File">#REF!</definedName>
    <definedName name="DIAL_COMPshare1" localSheetId="0">#REF!</definedName>
    <definedName name="DIAL_COMPshare1" localSheetId="4">#REF!</definedName>
    <definedName name="DIAL_COMPshare1" localSheetId="1">#REF!</definedName>
    <definedName name="DIAL_COMPshare1">#REF!</definedName>
    <definedName name="DIAL_COMPshare2" localSheetId="0">#REF!</definedName>
    <definedName name="DIAL_COMPshare2" localSheetId="4">#REF!</definedName>
    <definedName name="DIAL_COMPshare2" localSheetId="1">#REF!</definedName>
    <definedName name="DIAL_COMPshare2">#REF!</definedName>
    <definedName name="DIAL_COMPshare3" localSheetId="0">#REF!</definedName>
    <definedName name="DIAL_COMPshare3" localSheetId="4">#REF!</definedName>
    <definedName name="DIAL_COMPshare3" localSheetId="1">#REF!</definedName>
    <definedName name="DIAL_COMPshare3">#REF!</definedName>
    <definedName name="DIAL_COMPshare4" localSheetId="0">#REF!</definedName>
    <definedName name="DIAL_COMPshare4" localSheetId="4">#REF!</definedName>
    <definedName name="DIAL_COMPshare4" localSheetId="1">#REF!</definedName>
    <definedName name="DIAL_COMPshare4">#REF!</definedName>
    <definedName name="DIAL_COMPshare5" localSheetId="0">#REF!</definedName>
    <definedName name="DIAL_COMPshare5" localSheetId="4">#REF!</definedName>
    <definedName name="DIAL_COMPshare5" localSheetId="1">#REF!</definedName>
    <definedName name="DIAL_COMPshare5">#REF!</definedName>
    <definedName name="DIAL_COMPshare6" localSheetId="0">#REF!</definedName>
    <definedName name="DIAL_COMPshare6" localSheetId="4">#REF!</definedName>
    <definedName name="DIAL_COMPshare6" localSheetId="1">#REF!</definedName>
    <definedName name="DIAL_COMPshare6">#REF!</definedName>
    <definedName name="DIAL_COMPshare7" localSheetId="0">#REF!</definedName>
    <definedName name="DIAL_COMPshare7" localSheetId="4">#REF!</definedName>
    <definedName name="DIAL_COMPshare7" localSheetId="1">#REF!</definedName>
    <definedName name="DIAL_COMPshare7">#REF!</definedName>
    <definedName name="Dialsyis_Mkt_Share8" localSheetId="0">#REF!</definedName>
    <definedName name="Dialsyis_Mkt_Share8" localSheetId="4">#REF!</definedName>
    <definedName name="Dialsyis_Mkt_Share8" localSheetId="1">#REF!</definedName>
    <definedName name="Dialsyis_Mkt_Share8">#REF!</definedName>
    <definedName name="Dialysis_COMPshare8" localSheetId="0">#REF!</definedName>
    <definedName name="Dialysis_COMPshare8" localSheetId="4">#REF!</definedName>
    <definedName name="Dialysis_COMPshare8" localSheetId="1">#REF!</definedName>
    <definedName name="Dialysis_COMPshare8">#REF!</definedName>
    <definedName name="Dialysis_Growth_Rate" localSheetId="0">#REF!</definedName>
    <definedName name="Dialysis_Growth_Rate" localSheetId="4">#REF!</definedName>
    <definedName name="Dialysis_Growth_Rate" localSheetId="1">#REF!</definedName>
    <definedName name="Dialysis_Growth_Rate">#REF!</definedName>
    <definedName name="Dialysis_Mkt_Share1" localSheetId="0">#REF!</definedName>
    <definedName name="Dialysis_Mkt_Share1" localSheetId="4">#REF!</definedName>
    <definedName name="Dialysis_Mkt_Share1" localSheetId="1">#REF!</definedName>
    <definedName name="Dialysis_Mkt_Share1">#REF!</definedName>
    <definedName name="Dialysis_Mkt_Share2" localSheetId="0">#REF!</definedName>
    <definedName name="Dialysis_Mkt_Share2" localSheetId="4">#REF!</definedName>
    <definedName name="Dialysis_Mkt_Share2" localSheetId="1">#REF!</definedName>
    <definedName name="Dialysis_Mkt_Share2">#REF!</definedName>
    <definedName name="Dialysis_Mkt_Share3" localSheetId="0">#REF!</definedName>
    <definedName name="Dialysis_Mkt_Share3" localSheetId="4">#REF!</definedName>
    <definedName name="Dialysis_Mkt_Share3" localSheetId="1">#REF!</definedName>
    <definedName name="Dialysis_Mkt_Share3">#REF!</definedName>
    <definedName name="Dialysis_Mkt_Share4" localSheetId="0">#REF!</definedName>
    <definedName name="Dialysis_Mkt_Share4" localSheetId="4">#REF!</definedName>
    <definedName name="Dialysis_Mkt_Share4" localSheetId="1">#REF!</definedName>
    <definedName name="Dialysis_Mkt_Share4">#REF!</definedName>
    <definedName name="Dialysis_Mkt_Share5" localSheetId="0">#REF!</definedName>
    <definedName name="Dialysis_Mkt_Share5" localSheetId="4">#REF!</definedName>
    <definedName name="Dialysis_Mkt_Share5" localSheetId="1">#REF!</definedName>
    <definedName name="Dialysis_Mkt_Share5">#REF!</definedName>
    <definedName name="Dialysis_Mkt_Share6" localSheetId="0">#REF!</definedName>
    <definedName name="Dialysis_Mkt_Share6" localSheetId="4">#REF!</definedName>
    <definedName name="Dialysis_Mkt_Share6" localSheetId="1">#REF!</definedName>
    <definedName name="Dialysis_Mkt_Share6">#REF!</definedName>
    <definedName name="Dialysis_Mkt_Share7" localSheetId="0">#REF!</definedName>
    <definedName name="Dialysis_Mkt_Share7" localSheetId="4">#REF!</definedName>
    <definedName name="Dialysis_Mkt_Share7" localSheetId="1">#REF!</definedName>
    <definedName name="Dialysis_Mkt_Share7">#REF!</definedName>
    <definedName name="Dialysis_Mkt_Share8" localSheetId="0">#REF!</definedName>
    <definedName name="Dialysis_Mkt_Share8" localSheetId="4">#REF!</definedName>
    <definedName name="Dialysis_Mkt_Share8" localSheetId="1">#REF!</definedName>
    <definedName name="Dialysis_Mkt_Share8">#REF!</definedName>
    <definedName name="DME_ABAD">'[5]DME Fee'!$D$16</definedName>
    <definedName name="DME_ALTC">'[7]DME Fee'!$C$16</definedName>
    <definedName name="DME_Com_no_LTSS" localSheetId="0">#REF!</definedName>
    <definedName name="DME_Com_no_LTSS" localSheetId="4">#REF!</definedName>
    <definedName name="DME_Com_no_LTSS" localSheetId="1">#REF!</definedName>
    <definedName name="DME_Com_no_LTSS">#REF!</definedName>
    <definedName name="DME_CWaiv">'[19]DME Fee Adjust'!$D$16</definedName>
    <definedName name="DME_DDWaiv" localSheetId="0">#REF!</definedName>
    <definedName name="DME_DDWaiv" localSheetId="4">#REF!</definedName>
    <definedName name="DME_DDWaiv" localSheetId="1">#REF!</definedName>
    <definedName name="DME_DDWaiv">#REF!</definedName>
    <definedName name="DME_EDCD">'[19]DME Fee Adjust'!$C$16</definedName>
    <definedName name="DME_LIFC">'[5]DME Fee'!$C$16</definedName>
    <definedName name="DrugCount" localSheetId="0">#REF!</definedName>
    <definedName name="DrugCount" localSheetId="4">#REF!</definedName>
    <definedName name="DrugCount" localSheetId="1">#REF!</definedName>
    <definedName name="DrugCount">#REF!</definedName>
    <definedName name="drugs" localSheetId="0">#REF!</definedName>
    <definedName name="drugs" localSheetId="4">#REF!</definedName>
    <definedName name="drugs" localSheetId="1">#REF!</definedName>
    <definedName name="drugs">#REF!</definedName>
    <definedName name="DTABLE">#N/A</definedName>
    <definedName name="DUMP91">#N/A</definedName>
    <definedName name="DUMP92">#N/A</definedName>
    <definedName name="DUMP93">#N/A</definedName>
    <definedName name="DUMP94">#N/A</definedName>
    <definedName name="EDCD_EIF">'[19]Exempt Formula Adjust'!$C$12</definedName>
    <definedName name="EDCD_ERTR">'[19]ER Triage Adjust'!$C$19</definedName>
    <definedName name="EDCD_HEPC">'[19]Hep C Adjust'!$C$14</definedName>
    <definedName name="EDCD_HH2">'[19]All Adj Summary - EDCD'!$K$13</definedName>
    <definedName name="EDCD_IBNRIPD">'[19]All Adj Summary - EDCD'!$B$11</definedName>
    <definedName name="EDCD_IBNRIPP">'[19]All Adj Summary - EDCD'!$B$12</definedName>
    <definedName name="EDCD_IBNROP">'[19]All Adj Summary - EDCD'!$B$13</definedName>
    <definedName name="EDCD_IBNROT">'[19]All Adj Summary - EDCD'!$B$16</definedName>
    <definedName name="EDCD_IBNRPH">'[19]All Adj Summary - EDCD'!$B$14</definedName>
    <definedName name="EDCD_IBNRRX">'[19]All Adj Summary - EDCD'!$B$15</definedName>
    <definedName name="EDCD_IP_MEDSURG">'[19]IP Hospital Adjust'!$C$35</definedName>
    <definedName name="EDCD_IP_MEDSURG2">'[19]CHKD IP Hospital Adjust'!$C$34</definedName>
    <definedName name="EDCD_IP_PSYCH">'[19]IP Hospital Adjust'!$D$35</definedName>
    <definedName name="EDCD_IP_PSYCH2">'[19]Freestanding Psych Adjust'!$C$28</definedName>
    <definedName name="EDCD_IPD2">'[19]All Adj Summary - EDCD'!$I$11</definedName>
    <definedName name="EDCD_IPP2">'[19]All Adj Summary - EDCD'!$I$12</definedName>
    <definedName name="EDCD_OP_ER2">'[19]CHKD OP Hospital Adjust'!$C$25</definedName>
    <definedName name="EDCD_OP_OTH2">'[19]CHKD OP Hospital Adjust'!$D$25</definedName>
    <definedName name="EDCD_OP2">'[19]All Adj Summary - EDCD'!$I$13</definedName>
    <definedName name="EDCD_OT2">'[19]All Adj Summary - EDCD'!$I$16</definedName>
    <definedName name="EDCD_PBM">'[19]PBM Rx Adjust'!$C$18</definedName>
    <definedName name="EDCD_PH2">'[19]All Adj Summary - EDCD'!$I$14</definedName>
    <definedName name="EDCD_RBRVS">'[19]RBRVS Adjust'!$C$13</definedName>
    <definedName name="EDCD_RX2">'[19]All Adj Summary - EDCD'!$I$15</definedName>
    <definedName name="elig" localSheetId="0">#REF!</definedName>
    <definedName name="elig" localSheetId="4">#REF!</definedName>
    <definedName name="elig" localSheetId="1">#REF!</definedName>
    <definedName name="elig">#REF!</definedName>
    <definedName name="ELIG_MM_SFY08_CY10Q3" localSheetId="0">#REF!</definedName>
    <definedName name="ELIG_MM_SFY08_CY10Q3" localSheetId="4">#REF!</definedName>
    <definedName name="ELIG_MM_SFY08_CY10Q3" localSheetId="1">#REF!</definedName>
    <definedName name="ELIG_MM_SFY08_CY10Q3">#REF!</definedName>
    <definedName name="ENC_NONRX_SFY08_CY10Q3" localSheetId="0">#REF!</definedName>
    <definedName name="ENC_NONRX_SFY08_CY10Q3" localSheetId="4">#REF!</definedName>
    <definedName name="ENC_NONRX_SFY08_CY10Q3" localSheetId="1">#REF!</definedName>
    <definedName name="ENC_NONRX_SFY08_CY10Q3">#REF!</definedName>
    <definedName name="ENC_RX_SFY08_CY10Q3" localSheetId="0">#REF!</definedName>
    <definedName name="ENC_RX_SFY08_CY10Q3" localSheetId="4">#REF!</definedName>
    <definedName name="ENC_RX_SFY08_CY10Q3" localSheetId="1">#REF!</definedName>
    <definedName name="ENC_RX_SFY08_CY10Q3">#REF!</definedName>
    <definedName name="end" localSheetId="0">'[12]File Creator'!#REF!</definedName>
    <definedName name="end" localSheetId="4">'[12]File Creator'!#REF!</definedName>
    <definedName name="end" localSheetId="1">'[12]File Creator'!#REF!</definedName>
    <definedName name="end">'[12]File Creator'!#REF!</definedName>
    <definedName name="Epogen_ASP" localSheetId="0">#REF!</definedName>
    <definedName name="Epogen_ASP" localSheetId="4">#REF!</definedName>
    <definedName name="Epogen_ASP" localSheetId="1">#REF!</definedName>
    <definedName name="Epogen_ASP">#REF!</definedName>
    <definedName name="Epogen_AWP" localSheetId="0">#REF!</definedName>
    <definedName name="Epogen_AWP" localSheetId="4">#REF!</definedName>
    <definedName name="Epogen_AWP" localSheetId="1">#REF!</definedName>
    <definedName name="Epogen_AWP">#REF!</definedName>
    <definedName name="ER_TRANS_ABAD">'[5]Emergency Transportation'!$E$19</definedName>
    <definedName name="ER_TRANS_ALTC">'[5]Emergency Transportation'!$F$19</definedName>
    <definedName name="ER_TRANS_TANFA">'[5]Emergency Transportation'!$D$19</definedName>
    <definedName name="ER_TRANS_TANFC">'[5]Emergency Transportation'!$C$19</definedName>
    <definedName name="ETABLE" localSheetId="0">'[21]History (PHB)'!#REF!</definedName>
    <definedName name="ETABLE" localSheetId="4">'[21]History (PHB)'!#REF!</definedName>
    <definedName name="ETABLE" localSheetId="1">'[21]History (PHB)'!#REF!</definedName>
    <definedName name="ETABLE">'[21]History (PHB)'!#REF!</definedName>
    <definedName name="ExFactory" localSheetId="0">#REF!</definedName>
    <definedName name="ExFactory" localSheetId="4">#REF!</definedName>
    <definedName name="ExFactory" localSheetId="1">#REF!</definedName>
    <definedName name="ExFactory">#REF!</definedName>
    <definedName name="FAMIS_FY14_CHILD" localSheetId="0">#REF!</definedName>
    <definedName name="FAMIS_FY14_CHILD" localSheetId="4">#REF!</definedName>
    <definedName name="FAMIS_FY14_CHILD" localSheetId="1">#REF!</definedName>
    <definedName name="FAMIS_FY14_CHILD">#REF!</definedName>
    <definedName name="FAMIS_FY15_CHILD" localSheetId="0">#REF!</definedName>
    <definedName name="FAMIS_FY15_CHILD" localSheetId="4">#REF!</definedName>
    <definedName name="FAMIS_FY15_CHILD" localSheetId="1">#REF!</definedName>
    <definedName name="FAMIS_FY15_CHILD">#REF!</definedName>
    <definedName name="FAMIS_OT">'[22]Trend FAMIS'!$I$16</definedName>
    <definedName name="FC_FY14_CHILD" localSheetId="0">#REF!</definedName>
    <definedName name="FC_FY14_CHILD" localSheetId="4">#REF!</definedName>
    <definedName name="FC_FY14_CHILD" localSheetId="1">#REF!</definedName>
    <definedName name="FC_FY14_CHILD">#REF!</definedName>
    <definedName name="FC_FY15_CHILD" localSheetId="0">#REF!</definedName>
    <definedName name="FC_FY15_CHILD" localSheetId="4">#REF!</definedName>
    <definedName name="FC_FY15_CHILD" localSheetId="1">#REF!</definedName>
    <definedName name="FC_FY15_CHILD">#REF!</definedName>
    <definedName name="FFS_AA_FY14_CHILD" localSheetId="0">#REF!</definedName>
    <definedName name="FFS_AA_FY14_CHILD" localSheetId="4">#REF!</definedName>
    <definedName name="FFS_AA_FY14_CHILD" localSheetId="1">#REF!</definedName>
    <definedName name="FFS_AA_FY14_CHILD">#REF!</definedName>
    <definedName name="FFS_AA_FY15_CHILD" localSheetId="0">#REF!</definedName>
    <definedName name="FFS_AA_FY15_CHILD" localSheetId="4">#REF!</definedName>
    <definedName name="FFS_AA_FY15_CHILD" localSheetId="1">#REF!</definedName>
    <definedName name="FFS_AA_FY15_CHILD">#REF!</definedName>
    <definedName name="FFS_FC_FY14_CHILD" localSheetId="0">#REF!</definedName>
    <definedName name="FFS_FC_FY14_CHILD" localSheetId="4">#REF!</definedName>
    <definedName name="FFS_FC_FY14_CHILD" localSheetId="1">#REF!</definedName>
    <definedName name="FFS_FC_FY14_CHILD">#REF!</definedName>
    <definedName name="FFS_FC_FY15_CHILD" localSheetId="0">#REF!</definedName>
    <definedName name="FFS_FC_FY15_CHILD" localSheetId="4">#REF!</definedName>
    <definedName name="FFS_FC_FY15_CHILD" localSheetId="1">#REF!</definedName>
    <definedName name="FFS_FC_FY15_CHILD">#REF!</definedName>
    <definedName name="FFS_HAP_FY14_ADULT" localSheetId="0">#REF!</definedName>
    <definedName name="FFS_HAP_FY14_ADULT" localSheetId="4">#REF!</definedName>
    <definedName name="FFS_HAP_FY14_ADULT" localSheetId="1">#REF!</definedName>
    <definedName name="FFS_HAP_FY14_ADULT">#REF!</definedName>
    <definedName name="FFS_HAP_FY14_CHILD" localSheetId="0">#REF!</definedName>
    <definedName name="FFS_HAP_FY14_CHILD" localSheetId="4">#REF!</definedName>
    <definedName name="FFS_HAP_FY14_CHILD" localSheetId="1">#REF!</definedName>
    <definedName name="FFS_HAP_FY14_CHILD">#REF!</definedName>
    <definedName name="FFS_HAP_FY15_ADULT" localSheetId="0">#REF!</definedName>
    <definedName name="FFS_HAP_FY15_ADULT" localSheetId="4">#REF!</definedName>
    <definedName name="FFS_HAP_FY15_ADULT" localSheetId="1">#REF!</definedName>
    <definedName name="FFS_HAP_FY15_ADULT">#REF!</definedName>
    <definedName name="FFS_HAP_FY15_CHILD" localSheetId="0">#REF!</definedName>
    <definedName name="FFS_HAP_FY15_CHILD" localSheetId="4">#REF!</definedName>
    <definedName name="FFS_HAP_FY15_CHILD" localSheetId="1">#REF!</definedName>
    <definedName name="FFS_HAP_FY15_CHILD">#REF!</definedName>
    <definedName name="FFS_NONRX_SFY08_CY10Q3" localSheetId="0">#REF!</definedName>
    <definedName name="FFS_NONRX_SFY08_CY10Q3" localSheetId="4">#REF!</definedName>
    <definedName name="FFS_NONRX_SFY08_CY10Q3" localSheetId="1">#REF!</definedName>
    <definedName name="FFS_NONRX_SFY08_CY10Q3">#REF!</definedName>
    <definedName name="FFS_RX_SFY08_CY10Q3" localSheetId="0">#REF!</definedName>
    <definedName name="FFS_RX_SFY08_CY10Q3" localSheetId="4">#REF!</definedName>
    <definedName name="FFS_RX_SFY08_CY10Q3" localSheetId="1">#REF!</definedName>
    <definedName name="FFS_RX_SFY08_CY10Q3">#REF!</definedName>
    <definedName name="Field_1" localSheetId="0">#REF!</definedName>
    <definedName name="Field_1" localSheetId="4">#REF!</definedName>
    <definedName name="Field_1" localSheetId="1">#REF!</definedName>
    <definedName name="Field_1">#REF!</definedName>
    <definedName name="Field_2" localSheetId="0">#REF!</definedName>
    <definedName name="Field_2" localSheetId="4">#REF!</definedName>
    <definedName name="Field_2" localSheetId="1">#REF!</definedName>
    <definedName name="Field_2">#REF!</definedName>
    <definedName name="Field_3" localSheetId="0">#REF!</definedName>
    <definedName name="Field_3" localSheetId="4">#REF!</definedName>
    <definedName name="Field_3" localSheetId="1">#REF!</definedName>
    <definedName name="Field_3">#REF!</definedName>
    <definedName name="Field_4" localSheetId="0">#REF!</definedName>
    <definedName name="Field_4" localSheetId="4">#REF!</definedName>
    <definedName name="Field_4" localSheetId="1">#REF!</definedName>
    <definedName name="Field_4">#REF!</definedName>
    <definedName name="fin">'[1]Calc Img rolling 3qtrs '!$A$6:$T$47</definedName>
    <definedName name="final" localSheetId="0">#REF!</definedName>
    <definedName name="final" localSheetId="4">#REF!</definedName>
    <definedName name="final" localSheetId="1">#REF!</definedName>
    <definedName name="final">#REF!</definedName>
    <definedName name="Final_COS_Crosswalk" localSheetId="0">#REF!</definedName>
    <definedName name="Final_COS_Crosswalk" localSheetId="4">#REF!</definedName>
    <definedName name="Final_COS_Crosswalk" localSheetId="1">#REF!</definedName>
    <definedName name="Final_COS_Crosswalk">#REF!</definedName>
    <definedName name="Fluct._Anal.__Sales_COGS_Royalties_Corp._Rev._Other_actual_vs._L.E." localSheetId="0">#REF!</definedName>
    <definedName name="Fluct._Anal.__Sales_COGS_Royalties_Corp._Rev._Other_actual_vs._L.E." localSheetId="4">#REF!</definedName>
    <definedName name="Fluct._Anal.__Sales_COGS_Royalties_Corp._Rev._Other_actual_vs._L.E." localSheetId="1">#REF!</definedName>
    <definedName name="Fluct._Anal.__Sales_COGS_Royalties_Corp._Rev._Other_actual_vs._L.E.">#REF!</definedName>
    <definedName name="Form_ABAD_05">'[5]Exempt Formula'!$E$12</definedName>
    <definedName name="Form_ABAD_620">'[5]Exempt Formula'!$F$12</definedName>
    <definedName name="Form_ALTC_05">'[5]Exempt Formula'!$G$12</definedName>
    <definedName name="Form_ALTC_620">'[5]Exempt Formula'!$H$12</definedName>
    <definedName name="Form_LIFC_05">'[4]Exempt Formula'!$C$12</definedName>
    <definedName name="Form_LIFC_620">'[4]Exempt Formula'!$D$12</definedName>
    <definedName name="Form_TANF_05">'[5]Exempt Formula'!$C$12</definedName>
    <definedName name="Form_TANF_620">'[5]Exempt Formula'!$D$12</definedName>
    <definedName name="Format" localSheetId="0">#REF!</definedName>
    <definedName name="Format" localSheetId="4">#REF!</definedName>
    <definedName name="Format" localSheetId="1">#REF!</definedName>
    <definedName name="Format">#REF!</definedName>
    <definedName name="FormatUpdate" localSheetId="0">#REF!</definedName>
    <definedName name="FormatUpdate" localSheetId="4">#REF!</definedName>
    <definedName name="FormatUpdate" localSheetId="1">#REF!</definedName>
    <definedName name="FormatUpdate">#REF!</definedName>
    <definedName name="FTABLE">#N/A</definedName>
    <definedName name="GAGrp" localSheetId="0">#REF!</definedName>
    <definedName name="GAGrp" localSheetId="4">#REF!</definedName>
    <definedName name="GAGrp" localSheetId="1">#REF!</definedName>
    <definedName name="GAGrp">#REF!</definedName>
    <definedName name="GAInd" localSheetId="0">#REF!</definedName>
    <definedName name="GAInd" localSheetId="4">#REF!</definedName>
    <definedName name="GAInd" localSheetId="1">#REF!</definedName>
    <definedName name="GAInd">#REF!</definedName>
    <definedName name="gem" localSheetId="0">#REF!</definedName>
    <definedName name="gem" localSheetId="4">#REF!</definedName>
    <definedName name="gem" localSheetId="1">#REF!</definedName>
    <definedName name="gem">#REF!</definedName>
    <definedName name="geminc" localSheetId="0">#REF!</definedName>
    <definedName name="geminc" localSheetId="4">#REF!</definedName>
    <definedName name="geminc" localSheetId="1">#REF!</definedName>
    <definedName name="geminc">#REF!</definedName>
    <definedName name="gemrank" localSheetId="0">#REF!</definedName>
    <definedName name="gemrank" localSheetId="4">#REF!</definedName>
    <definedName name="gemrank" localSheetId="1">#REF!</definedName>
    <definedName name="gemrank">#REF!</definedName>
    <definedName name="gemter" localSheetId="0">#REF!</definedName>
    <definedName name="gemter" localSheetId="4">#REF!</definedName>
    <definedName name="gemter" localSheetId="1">#REF!</definedName>
    <definedName name="gemter">#REF!</definedName>
    <definedName name="GRAP1">#N/A</definedName>
    <definedName name="GRAP2">#N/A</definedName>
    <definedName name="GRAP3">#N/A</definedName>
    <definedName name="GRAP4">#N/A</definedName>
    <definedName name="GRAP5">#N/A</definedName>
    <definedName name="HAPA_HEPC">'[23]Hep C Adj'!$D$33</definedName>
    <definedName name="HAPC_HEPC">'[23]Hep C Adj'!$C$33</definedName>
    <definedName name="HCS_Neulasta_Att" localSheetId="0">#REF!</definedName>
    <definedName name="HCS_Neulasta_Att" localSheetId="4">#REF!</definedName>
    <definedName name="HCS_Neulasta_Att" localSheetId="1">#REF!</definedName>
    <definedName name="HCS_Neulasta_Att">#REF!</definedName>
    <definedName name="HCS_Neulasta_Attt" localSheetId="0">#REF!</definedName>
    <definedName name="HCS_Neulasta_Attt" localSheetId="4">#REF!</definedName>
    <definedName name="HCS_Neulasta_Attt" localSheetId="1">#REF!</definedName>
    <definedName name="HCS_Neulasta_Attt">#REF!</definedName>
    <definedName name="high" localSheetId="0">#REF!</definedName>
    <definedName name="high" localSheetId="4">#REF!</definedName>
    <definedName name="high" localSheetId="1">#REF!</definedName>
    <definedName name="high">#REF!</definedName>
    <definedName name="Hlink" localSheetId="0">#REF!</definedName>
    <definedName name="Hlink" localSheetId="4">#REF!</definedName>
    <definedName name="Hlink" localSheetId="1">#REF!</definedName>
    <definedName name="Hlink">#REF!</definedName>
    <definedName name="HSF" localSheetId="0">#REF!</definedName>
    <definedName name="HSF" localSheetId="4">#REF!</definedName>
    <definedName name="HSF" localSheetId="1">#REF!</definedName>
    <definedName name="HSF">#REF!</definedName>
    <definedName name="HSF_Summary" localSheetId="0">#REF!</definedName>
    <definedName name="HSF_Summary" localSheetId="4">#REF!</definedName>
    <definedName name="HSF_Summary" localSheetId="1">#REF!</definedName>
    <definedName name="HSF_Summary">#REF!</definedName>
    <definedName name="hsfincentive" localSheetId="0">#REF!</definedName>
    <definedName name="hsfincentive" localSheetId="4">#REF!</definedName>
    <definedName name="hsfincentive" localSheetId="1">#REF!</definedName>
    <definedName name="hsfincentive">#REF!</definedName>
    <definedName name="hsfterr" localSheetId="0">#REF!</definedName>
    <definedName name="hsfterr" localSheetId="4">#REF!</definedName>
    <definedName name="hsfterr" localSheetId="1">#REF!</definedName>
    <definedName name="hsfterr">#REF!</definedName>
    <definedName name="hsm" localSheetId="0">#REF!</definedName>
    <definedName name="hsm" localSheetId="4">#REF!</definedName>
    <definedName name="hsm" localSheetId="1">#REF!</definedName>
    <definedName name="hsm">#REF!</definedName>
    <definedName name="HSM_aranesp_Attain" localSheetId="0">#REF!</definedName>
    <definedName name="HSM_aranesp_Attain" localSheetId="4">#REF!</definedName>
    <definedName name="HSM_aranesp_Attain" localSheetId="1">#REF!</definedName>
    <definedName name="HSM_aranesp_Attain">#REF!</definedName>
    <definedName name="HSM_neul_attain" localSheetId="0">#REF!</definedName>
    <definedName name="HSM_neul_attain" localSheetId="4">#REF!</definedName>
    <definedName name="HSM_neul_attain" localSheetId="1">#REF!</definedName>
    <definedName name="HSM_neul_attain">#REF!</definedName>
    <definedName name="HSM_Neulasta_Attain" localSheetId="0">#REF!</definedName>
    <definedName name="HSM_Neulasta_Attain" localSheetId="4">#REF!</definedName>
    <definedName name="HSM_Neulasta_Attain" localSheetId="1">#REF!</definedName>
    <definedName name="HSM_Neulasta_Attain">#REF!</definedName>
    <definedName name="HSM_NNFran_Attain" localSheetId="0">#REF!</definedName>
    <definedName name="HSM_NNFran_Attain" localSheetId="4">#REF!</definedName>
    <definedName name="HSM_NNFran_Attain" localSheetId="1">#REF!</definedName>
    <definedName name="HSM_NNFran_Attain">#REF!</definedName>
    <definedName name="id" localSheetId="0">#REF!</definedName>
    <definedName name="id" localSheetId="4">#REF!</definedName>
    <definedName name="id" localSheetId="1">#REF!</definedName>
    <definedName name="id">#REF!</definedName>
    <definedName name="incentive" localSheetId="0">#REF!</definedName>
    <definedName name="incentive" localSheetId="4">#REF!</definedName>
    <definedName name="incentive" localSheetId="1">#REF!</definedName>
    <definedName name="incentive">#REF!</definedName>
    <definedName name="incremental" localSheetId="0">#REF!</definedName>
    <definedName name="incremental" localSheetId="4">#REF!</definedName>
    <definedName name="incremental" localSheetId="1">#REF!</definedName>
    <definedName name="incremental">#REF!</definedName>
    <definedName name="Ind" localSheetId="0">#REF!</definedName>
    <definedName name="Ind" localSheetId="4">#REF!</definedName>
    <definedName name="Ind" localSheetId="1">#REF!</definedName>
    <definedName name="Ind">#REF!</definedName>
    <definedName name="InformaticsTeam" localSheetId="0">#REF!</definedName>
    <definedName name="InformaticsTeam" localSheetId="4">#REF!</definedName>
    <definedName name="InformaticsTeam" localSheetId="1">#REF!</definedName>
    <definedName name="InformaticsTeam">#REF!</definedName>
    <definedName name="INGrp" localSheetId="0">#REF!</definedName>
    <definedName name="INGrp" localSheetId="4">#REF!</definedName>
    <definedName name="INGrp" localSheetId="1">#REF!</definedName>
    <definedName name="INGrp">#REF!</definedName>
    <definedName name="INInd" localSheetId="0">#REF!</definedName>
    <definedName name="INInd" localSheetId="4">#REF!</definedName>
    <definedName name="INInd" localSheetId="1">#REF!</definedName>
    <definedName name="INInd">#REF!</definedName>
    <definedName name="Inst_COS_Crosswalk" localSheetId="0">#REF!</definedName>
    <definedName name="Inst_COS_Crosswalk" localSheetId="4">#REF!</definedName>
    <definedName name="Inst_COS_Crosswalk" localSheetId="1">#REF!</definedName>
    <definedName name="Inst_COS_Crosswalk">#REF!</definedName>
    <definedName name="INV_Dollars">'[20]Wk DDD &amp; Ex-Fact'!$AA$256:$AA$308</definedName>
    <definedName name="INV_OnHand">'[20]Wk DDD &amp; Ex-Fact'!$AB$256:$AB$308</definedName>
    <definedName name="IP_MEDSURG">'[5]IP Hospital Adjust'!$C$23</definedName>
    <definedName name="IP_PSYCH">'[5]IP Hospital Adjust'!$D$23</definedName>
    <definedName name="IP_PSYCH2">'[5]IP Psych Adjust'!$C$22</definedName>
    <definedName name="J3490_Dextrose" localSheetId="0">#REF!</definedName>
    <definedName name="J3490_Dextrose" localSheetId="4">#REF!</definedName>
    <definedName name="J3490_Dextrose" localSheetId="1">#REF!</definedName>
    <definedName name="J3490_Dextrose">#REF!</definedName>
    <definedName name="July" localSheetId="0">#REF!</definedName>
    <definedName name="July" localSheetId="4">#REF!</definedName>
    <definedName name="July" localSheetId="1">#REF!</definedName>
    <definedName name="July">#REF!</definedName>
    <definedName name="Key2_MM_Crosswalk" localSheetId="0">#REF!</definedName>
    <definedName name="Key2_MM_Crosswalk" localSheetId="4">#REF!</definedName>
    <definedName name="Key2_MM_Crosswalk" localSheetId="1">#REF!</definedName>
    <definedName name="Key2_MM_Crosswalk">#REF!</definedName>
    <definedName name="Key3_MM_Crosswalk" localSheetId="0">#REF!</definedName>
    <definedName name="Key3_MM_Crosswalk" localSheetId="4">#REF!</definedName>
    <definedName name="Key3_MM_Crosswalk" localSheetId="1">#REF!</definedName>
    <definedName name="Key3_MM_Crosswalk">#REF!</definedName>
    <definedName name="Key4_MM_Crosswalk" localSheetId="0">#REF!</definedName>
    <definedName name="Key4_MM_Crosswalk" localSheetId="4">#REF!</definedName>
    <definedName name="Key4_MM_Crosswalk" localSheetId="1">#REF!</definedName>
    <definedName name="Key4_MM_Crosswalk">#REF!</definedName>
    <definedName name="KYGrp" localSheetId="0">#REF!</definedName>
    <definedName name="KYGrp" localSheetId="4">#REF!</definedName>
    <definedName name="KYGrp" localSheetId="1">#REF!</definedName>
    <definedName name="KYGrp">#REF!</definedName>
    <definedName name="KYInd" localSheetId="0">#REF!</definedName>
    <definedName name="KYInd" localSheetId="4">#REF!</definedName>
    <definedName name="KYInd" localSheetId="1">#REF!</definedName>
    <definedName name="KYInd">#REF!</definedName>
    <definedName name="label" localSheetId="0">#REF!</definedName>
    <definedName name="label" localSheetId="4">#REF!</definedName>
    <definedName name="label" localSheetId="1">#REF!</definedName>
    <definedName name="label">#REF!</definedName>
    <definedName name="LE" localSheetId="0">#REF!</definedName>
    <definedName name="LE" localSheetId="4">#REF!</definedName>
    <definedName name="LE" localSheetId="1">#REF!</definedName>
    <definedName name="LE">#REF!</definedName>
    <definedName name="LIFC_FY14_Adult" localSheetId="0">#REF!</definedName>
    <definedName name="LIFC_FY14_Adult" localSheetId="4">#REF!</definedName>
    <definedName name="LIFC_FY14_Adult" localSheetId="1">#REF!</definedName>
    <definedName name="LIFC_FY14_Adult">#REF!</definedName>
    <definedName name="LIFC_FY14_Child" localSheetId="0">#REF!</definedName>
    <definedName name="LIFC_FY14_Child" localSheetId="4">#REF!</definedName>
    <definedName name="LIFC_FY14_Child" localSheetId="1">#REF!</definedName>
    <definedName name="LIFC_FY14_Child">#REF!</definedName>
    <definedName name="LIFC_FY15_Adult" localSheetId="0">#REF!</definedName>
    <definedName name="LIFC_FY15_Adult" localSheetId="4">#REF!</definedName>
    <definedName name="LIFC_FY15_Adult" localSheetId="1">#REF!</definedName>
    <definedName name="LIFC_FY15_Adult">#REF!</definedName>
    <definedName name="LIFC_FY15_Child" localSheetId="0">#REF!</definedName>
    <definedName name="LIFC_FY15_Child" localSheetId="4">#REF!</definedName>
    <definedName name="LIFC_FY15_Child" localSheetId="1">#REF!</definedName>
    <definedName name="LIFC_FY15_Child">#REF!</definedName>
    <definedName name="LIFC_HH2">'[4]All Adj Summary - LIFC Child'!$K$13</definedName>
    <definedName name="LIFC_IBNRIPD">'[4]All Adj Summary - LIFC Child'!$B$11</definedName>
    <definedName name="LIFC_IBNRIPP">'[4]All Adj Summary - LIFC Child'!$B$12</definedName>
    <definedName name="LIFC_IBNROP">'[4]All Adj Summary - LIFC Child'!$B$13</definedName>
    <definedName name="LIFC_IBNROT">'[4]All Adj Summary - LIFC Child'!$B$16</definedName>
    <definedName name="LIFC_IBNRPH">'[4]All Adj Summary - LIFC Child'!$B$14</definedName>
    <definedName name="LIFC_IBNRRX">'[4]All Adj Summary - LIFC Child'!$B$15</definedName>
    <definedName name="LIFC_IPD2">'[4]All Adj Summary - LIFC Child'!$I$11</definedName>
    <definedName name="LIFC_IPP2">'[4]All Adj Summary - LIFC Child'!$I$12</definedName>
    <definedName name="LIFC_OP2">'[4]All Adj Summary - LIFC Child'!$I$13</definedName>
    <definedName name="LIFC_OT2">'[4]All Adj Summary - LIFC Child'!$I$16</definedName>
    <definedName name="LIFC_PBM">'[4]PBM Rx Adjust'!$C$20</definedName>
    <definedName name="LIFC_PH2">'[4]All Adj Summary - LIFC Child'!$I$14</definedName>
    <definedName name="LIFC_RX2">'[4]All Adj Summary - LIFC Child'!$I$15</definedName>
    <definedName name="LIFCA_HEPC">'[4]Hep C Adj'!$D$33</definedName>
    <definedName name="LIFCA_HH2">'[4]All Adj Summary - LIFC Adult'!$K$13</definedName>
    <definedName name="LIFCA_IBNRIPD">'[4]All Adj Summary - LIFC Adult'!$B$11</definedName>
    <definedName name="LIFCA_IBNRIPP">'[4]All Adj Summary - LIFC Adult'!$B$12</definedName>
    <definedName name="LIFCA_IBNROP">'[4]All Adj Summary - LIFC Adult'!$B$13</definedName>
    <definedName name="LIFCA_IBNROT">'[4]All Adj Summary - LIFC Adult'!$B$16</definedName>
    <definedName name="LIFCA_IBNRPH">'[4]All Adj Summary - LIFC Adult'!$B$14</definedName>
    <definedName name="LIFCA_IBNRRX">'[4]All Adj Summary - LIFC Adult'!$B$15</definedName>
    <definedName name="LIFCA_IPD2">'[4]All Adj Summary - LIFC Adult'!$I$11</definedName>
    <definedName name="LIFCA_IPP2">'[4]All Adj Summary - LIFC Adult'!$I$12</definedName>
    <definedName name="LIFCA_OP2">'[4]All Adj Summary - LIFC Adult'!$I$13</definedName>
    <definedName name="LIFCA_OT2">'[4]All Adj Summary - LIFC Adult'!$I$16</definedName>
    <definedName name="LIFCA_PH2">'[4]All Adj Summary - LIFC Adult'!$I$14</definedName>
    <definedName name="LIFCA_RX2">'[4]All Adj Summary - LIFC Adult'!$I$15</definedName>
    <definedName name="LIFCC_HEPC">'[4]Hep C Adj'!$C$33</definedName>
    <definedName name="List" localSheetId="0">#REF!</definedName>
    <definedName name="List" localSheetId="4">#REF!</definedName>
    <definedName name="List" localSheetId="1">#REF!</definedName>
    <definedName name="List">#REF!</definedName>
    <definedName name="list02" localSheetId="0">#REF!</definedName>
    <definedName name="list02" localSheetId="4">#REF!</definedName>
    <definedName name="list02" localSheetId="1">#REF!</definedName>
    <definedName name="list02">#REF!</definedName>
    <definedName name="list3" localSheetId="0">#REF!</definedName>
    <definedName name="list3" localSheetId="4">#REF!</definedName>
    <definedName name="list3" localSheetId="1">#REF!</definedName>
    <definedName name="list3">#REF!</definedName>
    <definedName name="ListM20">12.061</definedName>
    <definedName name="ListOther">11.215</definedName>
    <definedName name="ListS40">11.833</definedName>
    <definedName name="listshwodc" localSheetId="0">#REF!</definedName>
    <definedName name="listshwodc" localSheetId="4">#REF!</definedName>
    <definedName name="listshwodc" localSheetId="1">#REF!</definedName>
    <definedName name="listshwodc">#REF!</definedName>
    <definedName name="login_id" localSheetId="0">#REF!</definedName>
    <definedName name="login_id" localSheetId="4">#REF!</definedName>
    <definedName name="login_id" localSheetId="1">#REF!</definedName>
    <definedName name="login_id">#REF!</definedName>
    <definedName name="LU_Mth">'[24]NC MAC'!$AE$4:$AF$15</definedName>
    <definedName name="m" localSheetId="0">#REF!</definedName>
    <definedName name="m" localSheetId="4">#REF!</definedName>
    <definedName name="m" localSheetId="1">#REF!</definedName>
    <definedName name="m">#REF!</definedName>
    <definedName name="MARKET_SHARE_Contract_Chart" localSheetId="0">#REF!</definedName>
    <definedName name="MARKET_SHARE_Contract_Chart" localSheetId="4">#REF!</definedName>
    <definedName name="MARKET_SHARE_Contract_Chart" localSheetId="1">#REF!</definedName>
    <definedName name="MARKET_SHARE_Contract_Chart">#REF!</definedName>
    <definedName name="MARKET_SHARE_Expand_Chart" localSheetId="0">#REF!</definedName>
    <definedName name="MARKET_SHARE_Expand_Chart" localSheetId="4">#REF!</definedName>
    <definedName name="MARKET_SHARE_Expand_Chart" localSheetId="1">#REF!</definedName>
    <definedName name="MARKET_SHARE_Expand_Chart">#REF!</definedName>
    <definedName name="mco" localSheetId="0">#REF!</definedName>
    <definedName name="mco" localSheetId="4">#REF!</definedName>
    <definedName name="mco" localSheetId="1">#REF!</definedName>
    <definedName name="mco">#REF!</definedName>
    <definedName name="mcorank" localSheetId="0">#REF!</definedName>
    <definedName name="mcorank" localSheetId="4">#REF!</definedName>
    <definedName name="mcorank" localSheetId="1">#REF!</definedName>
    <definedName name="mcorank">#REF!</definedName>
    <definedName name="Med_PCCM">'[5]Provider Incentive'!$C$9</definedName>
    <definedName name="medispan_output" localSheetId="0">#REF!</definedName>
    <definedName name="medispan_output" localSheetId="4">#REF!</definedName>
    <definedName name="medispan_output" localSheetId="1">#REF!</definedName>
    <definedName name="medispan_output">#REF!</definedName>
    <definedName name="MEGrp" localSheetId="0">#REF!</definedName>
    <definedName name="MEGrp" localSheetId="4">#REF!</definedName>
    <definedName name="MEGrp" localSheetId="1">#REF!</definedName>
    <definedName name="MEGrp">#REF!</definedName>
    <definedName name="MEInd" localSheetId="0">#REF!</definedName>
    <definedName name="MEInd" localSheetId="4">#REF!</definedName>
    <definedName name="MEInd" localSheetId="1">#REF!</definedName>
    <definedName name="MEInd">#REF!</definedName>
    <definedName name="MEMMO" localSheetId="0">#REF!</definedName>
    <definedName name="MEMMO" localSheetId="4">#REF!</definedName>
    <definedName name="MEMMO" localSheetId="1">#REF!</definedName>
    <definedName name="MEMMO">#REF!</definedName>
    <definedName name="Mfg_COS" localSheetId="0">'[18]LE Sales COS Roy Variance'!#REF!</definedName>
    <definedName name="Mfg_COS" localSheetId="4">'[18]LE Sales COS Roy Variance'!#REF!</definedName>
    <definedName name="Mfg_COS" localSheetId="1">'[18]LE Sales COS Roy Variance'!#REF!</definedName>
    <definedName name="Mfg_COS">'[18]LE Sales COS Roy Variance'!#REF!</definedName>
    <definedName name="mid" localSheetId="0">#REF!</definedName>
    <definedName name="mid" localSheetId="4">#REF!</definedName>
    <definedName name="mid" localSheetId="1">#REF!</definedName>
    <definedName name="mid">#REF!</definedName>
    <definedName name="MKTCT" localSheetId="0">'[2]M and S'!#REF!</definedName>
    <definedName name="MKTCT" localSheetId="4">'[2]M and S'!#REF!</definedName>
    <definedName name="MKTCT" localSheetId="1">'[2]M and S'!#REF!</definedName>
    <definedName name="MKTCT">'[2]M and S'!#REF!</definedName>
    <definedName name="MktShare_Dollars" localSheetId="0">'[6]Wk DDD &amp; Ex-Fact'!#REF!</definedName>
    <definedName name="MktShare_Dollars" localSheetId="4">'[6]Wk DDD &amp; Ex-Fact'!#REF!</definedName>
    <definedName name="MktShare_Dollars" localSheetId="1">'[6]Wk DDD &amp; Ex-Fact'!#REF!</definedName>
    <definedName name="MktShare_Dollars">'[6]Wk DDD &amp; Ex-Fact'!#REF!</definedName>
    <definedName name="MktShare_Units" localSheetId="0">'[6]Wk DDD &amp; Ex-Fact'!#REF!</definedName>
    <definedName name="MktShare_Units" localSheetId="4">'[6]Wk DDD &amp; Ex-Fact'!#REF!</definedName>
    <definedName name="MktShare_Units" localSheetId="1">'[6]Wk DDD &amp; Ex-Fact'!#REF!</definedName>
    <definedName name="MktShare_Units">'[6]Wk DDD &amp; Ex-Fact'!#REF!</definedName>
    <definedName name="mmje">[0]!mmje</definedName>
    <definedName name="MOGrp" localSheetId="0">#REF!</definedName>
    <definedName name="MOGrp" localSheetId="4">#REF!</definedName>
    <definedName name="MOGrp" localSheetId="1">#REF!</definedName>
    <definedName name="MOGrp">#REF!</definedName>
    <definedName name="MOGrpHlth" localSheetId="0">#REF!</definedName>
    <definedName name="MOGrpHlth" localSheetId="4">#REF!</definedName>
    <definedName name="MOGrpHlth" localSheetId="1">#REF!</definedName>
    <definedName name="MOGrpHlth">#REF!</definedName>
    <definedName name="MOInd" localSheetId="0">#REF!</definedName>
    <definedName name="MOInd" localSheetId="4">#REF!</definedName>
    <definedName name="MOInd" localSheetId="1">#REF!</definedName>
    <definedName name="MOInd">#REF!</definedName>
    <definedName name="Month">[15]Lists!$A$1:$A$26</definedName>
    <definedName name="months" localSheetId="0">#REF!</definedName>
    <definedName name="months" localSheetId="4">#REF!</definedName>
    <definedName name="months" localSheetId="1">#REF!</definedName>
    <definedName name="months">#REF!</definedName>
    <definedName name="multipliers">'[25]Intl multipliers'!$C$1:$L$22</definedName>
    <definedName name="NameI">'[1]Mgnt Summ Img'!$B$10:$E$42</definedName>
    <definedName name="Natl" localSheetId="0">#REF!</definedName>
    <definedName name="Natl" localSheetId="4">#REF!</definedName>
    <definedName name="Natl" localSheetId="1">#REF!</definedName>
    <definedName name="Natl">#REF!</definedName>
    <definedName name="nc_mac">'[26]NC Mac'!$A$4:$O$1575</definedName>
    <definedName name="ND_COMPshare1" localSheetId="0">#REF!</definedName>
    <definedName name="ND_COMPshare1" localSheetId="4">#REF!</definedName>
    <definedName name="ND_COMPshare1" localSheetId="1">#REF!</definedName>
    <definedName name="ND_COMPshare1">#REF!</definedName>
    <definedName name="ND_COMPshare2" localSheetId="0">#REF!</definedName>
    <definedName name="ND_COMPshare2" localSheetId="4">#REF!</definedName>
    <definedName name="ND_COMPshare2" localSheetId="1">#REF!</definedName>
    <definedName name="ND_COMPshare2">#REF!</definedName>
    <definedName name="ND_COMPshare3" localSheetId="0">#REF!</definedName>
    <definedName name="ND_COMPshare3" localSheetId="4">#REF!</definedName>
    <definedName name="ND_COMPshare3" localSheetId="1">#REF!</definedName>
    <definedName name="ND_COMPshare3">#REF!</definedName>
    <definedName name="ND_COMPshare4" localSheetId="0">#REF!</definedName>
    <definedName name="ND_COMPshare4" localSheetId="4">#REF!</definedName>
    <definedName name="ND_COMPshare4" localSheetId="1">#REF!</definedName>
    <definedName name="ND_COMPshare4">#REF!</definedName>
    <definedName name="ND_COMPshare5" localSheetId="0">#REF!</definedName>
    <definedName name="ND_COMPshare5" localSheetId="4">#REF!</definedName>
    <definedName name="ND_COMPshare5" localSheetId="1">#REF!</definedName>
    <definedName name="ND_COMPshare5">#REF!</definedName>
    <definedName name="ND_COMPshare6" localSheetId="0">#REF!</definedName>
    <definedName name="ND_COMPshare6" localSheetId="4">#REF!</definedName>
    <definedName name="ND_COMPshare6" localSheetId="1">#REF!</definedName>
    <definedName name="ND_COMPshare6">#REF!</definedName>
    <definedName name="ND_COMPshare7" localSheetId="0">#REF!</definedName>
    <definedName name="ND_COMPshare7" localSheetId="4">#REF!</definedName>
    <definedName name="ND_COMPshare7" localSheetId="1">#REF!</definedName>
    <definedName name="ND_COMPshare7">#REF!</definedName>
    <definedName name="ND_COMPshare8" localSheetId="0">#REF!</definedName>
    <definedName name="ND_COMPshare8" localSheetId="4">#REF!</definedName>
    <definedName name="ND_COMPshare8" localSheetId="1">#REF!</definedName>
    <definedName name="ND_COMPshare8">#REF!</definedName>
    <definedName name="NESP_ASP" localSheetId="0">#REF!</definedName>
    <definedName name="NESP_ASP" localSheetId="4">#REF!</definedName>
    <definedName name="NESP_ASP" localSheetId="1">#REF!</definedName>
    <definedName name="NESP_ASP">#REF!</definedName>
    <definedName name="NESP_AWP" localSheetId="0">#REF!</definedName>
    <definedName name="NESP_AWP" localSheetId="4">#REF!</definedName>
    <definedName name="NESP_AWP" localSheetId="1">#REF!</definedName>
    <definedName name="NESP_AWP">#REF!</definedName>
    <definedName name="neup" localSheetId="0">#REF!</definedName>
    <definedName name="neup" localSheetId="4">#REF!</definedName>
    <definedName name="neup" localSheetId="1">#REF!</definedName>
    <definedName name="neup">#REF!</definedName>
    <definedName name="NEUP_MKT_SHARE_1">'[27]Scenario Builder'!$C$33:$L$33</definedName>
    <definedName name="NEUP_MKT_SHARE_10">'[27]Scenario Builder'!$C$42:$L$42</definedName>
    <definedName name="NEUP_MKT_SHARE_11">'[27]Scenario Builder'!$C$43:$L$43</definedName>
    <definedName name="NEUP_MKT_SHARE_2">'[27]Scenario Builder'!$C$34:$L$34</definedName>
    <definedName name="NEUP_MKT_SHARE_3">'[27]Scenario Builder'!$C$35:$L$35</definedName>
    <definedName name="NEUP_MKT_SHARE_4">'[27]Scenario Builder'!$C$36:$L$36</definedName>
    <definedName name="NEUP_MKT_SHARE_5">'[27]Scenario Builder'!$C$37:$L$37</definedName>
    <definedName name="NEUP_MKT_SHARE_6">'[27]Scenario Builder'!$C$38:$L$38</definedName>
    <definedName name="NEUP_MKT_SHARE_7">'[27]Scenario Builder'!$C$39:$L$39</definedName>
    <definedName name="NEUP_MKT_SHARE_8">'[27]Scenario Builder'!$C$40:$L$40</definedName>
    <definedName name="NEUP_MKT_SHARE_9">'[27]Scenario Builder'!$C$41:$L$41</definedName>
    <definedName name="NEUPOGEN___Growth_Contract" localSheetId="0">#REF!</definedName>
    <definedName name="NEUPOGEN___Growth_Contract" localSheetId="4">#REF!</definedName>
    <definedName name="NEUPOGEN___Growth_Contract" localSheetId="1">#REF!</definedName>
    <definedName name="NEUPOGEN___Growth_Contract">#REF!</definedName>
    <definedName name="NEUPOGEN___Growth_Expand" localSheetId="0">#REF!</definedName>
    <definedName name="NEUPOGEN___Growth_Expand" localSheetId="4">#REF!</definedName>
    <definedName name="NEUPOGEN___Growth_Expand" localSheetId="1">#REF!</definedName>
    <definedName name="NEUPOGEN___Growth_Expand">#REF!</definedName>
    <definedName name="new" localSheetId="0">#REF!</definedName>
    <definedName name="new" localSheetId="4">#REF!</definedName>
    <definedName name="new" localSheetId="1">#REF!</definedName>
    <definedName name="new">#REF!</definedName>
    <definedName name="New_Codes" localSheetId="0">#REF!</definedName>
    <definedName name="New_Codes" localSheetId="4">#REF!</definedName>
    <definedName name="New_Codes" localSheetId="1">#REF!</definedName>
    <definedName name="New_Codes">#REF!</definedName>
    <definedName name="new_prices">'[28]Drug Updates'!$B$4:$S$1575</definedName>
    <definedName name="NewDrug_Prices2" localSheetId="0">#REF!</definedName>
    <definedName name="NewDrug_Prices2" localSheetId="4">#REF!</definedName>
    <definedName name="NewDrug_Prices2" localSheetId="1">#REF!</definedName>
    <definedName name="NewDrug_Prices2">#REF!</definedName>
    <definedName name="NewDrugs_Description" localSheetId="0">#REF!</definedName>
    <definedName name="NewDrugs_Description" localSheetId="4">#REF!</definedName>
    <definedName name="NewDrugs_Description" localSheetId="1">#REF!</definedName>
    <definedName name="NewDrugs_Description">#REF!</definedName>
    <definedName name="NewDrugs_Prices1" localSheetId="0">#REF!</definedName>
    <definedName name="NewDrugs_Prices1" localSheetId="4">#REF!</definedName>
    <definedName name="NewDrugs_Prices1" localSheetId="1">#REF!</definedName>
    <definedName name="NewDrugs_Prices1">#REF!</definedName>
    <definedName name="NewDrugs_Prices2" localSheetId="0">#REF!</definedName>
    <definedName name="NewDrugs_Prices2" localSheetId="4">#REF!</definedName>
    <definedName name="NewDrugs_Prices2" localSheetId="1">#REF!</definedName>
    <definedName name="NewDrugs_Prices2">#REF!</definedName>
    <definedName name="NHGrp" localSheetId="0">#REF!</definedName>
    <definedName name="NHGrp" localSheetId="4">#REF!</definedName>
    <definedName name="NHGrp" localSheetId="1">#REF!</definedName>
    <definedName name="NHGrp">#REF!</definedName>
    <definedName name="NHInd" localSheetId="0">#REF!</definedName>
    <definedName name="NHInd" localSheetId="4">#REF!</definedName>
    <definedName name="NHInd" localSheetId="1">#REF!</definedName>
    <definedName name="NHInd">#REF!</definedName>
    <definedName name="NM_MAC" localSheetId="0">#REF!</definedName>
    <definedName name="NM_MAC" localSheetId="4">#REF!</definedName>
    <definedName name="NM_MAC" localSheetId="1">#REF!</definedName>
    <definedName name="NM_MAC">#REF!</definedName>
    <definedName name="NVGrp" localSheetId="0">#REF!</definedName>
    <definedName name="NVGrp" localSheetId="4">#REF!</definedName>
    <definedName name="NVGrp" localSheetId="1">#REF!</definedName>
    <definedName name="NVGrp">#REF!</definedName>
    <definedName name="NVInd" localSheetId="0">#REF!</definedName>
    <definedName name="NVInd" localSheetId="4">#REF!</definedName>
    <definedName name="NVInd" localSheetId="1">#REF!</definedName>
    <definedName name="NVInd">#REF!</definedName>
    <definedName name="NvsASD">"V1998-05-31"</definedName>
    <definedName name="NvsAutoDrillOk">"VN"</definedName>
    <definedName name="NvsElapsedTime">0.0052929398152628</definedName>
    <definedName name="NvsEndTime">35951.4902824074</definedName>
    <definedName name="NvsInstSpec">"%"</definedName>
    <definedName name="NvsLayoutType">"M3"</definedName>
    <definedName name="NvsPanelEffdt">"V1998-12-31"</definedName>
    <definedName name="NvsPanelSetid">"VABCBS"</definedName>
    <definedName name="NvsReqBU">"VCIC"</definedName>
    <definedName name="NvsReqBUOnly">"VN"</definedName>
    <definedName name="NvsTransLed">"VN"</definedName>
    <definedName name="NvsTreeASD">"V1998-12-31"</definedName>
    <definedName name="NvsValTbl.BUSINESS_DIVISION">"BUSDIV_CTBL"</definedName>
    <definedName name="NvsValTbl.BUSINESS_UNIT">"BUS_UNIT_TBL_GL"</definedName>
    <definedName name="NvsValTbl.RISK_CLASS_RLTNSHP">"RSKCLS_CTBL"</definedName>
    <definedName name="NvsValTbl.SUB_DIVISION">"SUBDIV_CTBL"</definedName>
    <definedName name="NYCity" localSheetId="0">#REF!</definedName>
    <definedName name="NYCity" localSheetId="4">#REF!</definedName>
    <definedName name="NYCity" localSheetId="1">#REF!</definedName>
    <definedName name="NYCity">#REF!</definedName>
    <definedName name="NYGrp" localSheetId="0">#REF!</definedName>
    <definedName name="NYGrp" localSheetId="4">#REF!</definedName>
    <definedName name="NYGrp" localSheetId="1">#REF!</definedName>
    <definedName name="NYGrp">#REF!</definedName>
    <definedName name="NYInd" localSheetId="0">#REF!</definedName>
    <definedName name="NYInd" localSheetId="4">#REF!</definedName>
    <definedName name="NYInd" localSheetId="1">#REF!</definedName>
    <definedName name="NYInd">#REF!</definedName>
    <definedName name="NYState" localSheetId="0">#REF!</definedName>
    <definedName name="NYState" localSheetId="4">#REF!</definedName>
    <definedName name="NYState" localSheetId="1">#REF!</definedName>
    <definedName name="NYState">#REF!</definedName>
    <definedName name="OBU" localSheetId="0">#REF!</definedName>
    <definedName name="OBU" localSheetId="4">#REF!</definedName>
    <definedName name="OBU" localSheetId="1">#REF!</definedName>
    <definedName name="OBU">#REF!</definedName>
    <definedName name="OBU_Aranesp_attain" localSheetId="0">#REF!</definedName>
    <definedName name="OBU_Aranesp_attain" localSheetId="4">#REF!</definedName>
    <definedName name="OBU_Aranesp_attain" localSheetId="1">#REF!</definedName>
    <definedName name="OBU_Aranesp_attain">#REF!</definedName>
    <definedName name="OBU_attain" localSheetId="0">#REF!</definedName>
    <definedName name="OBU_attain" localSheetId="4">#REF!</definedName>
    <definedName name="OBU_attain" localSheetId="1">#REF!</definedName>
    <definedName name="OBU_attain">#REF!</definedName>
    <definedName name="OBU_Neulasta_attain" localSheetId="0">#REF!</definedName>
    <definedName name="OBU_Neulasta_attain" localSheetId="4">#REF!</definedName>
    <definedName name="OBU_Neulasta_attain" localSheetId="1">#REF!</definedName>
    <definedName name="OBU_Neulasta_attain">#REF!</definedName>
    <definedName name="Occupancy" localSheetId="0">#REF!</definedName>
    <definedName name="Occupancy" localSheetId="4">#REF!</definedName>
    <definedName name="Occupancy" localSheetId="1">#REF!</definedName>
    <definedName name="Occupancy">#REF!</definedName>
    <definedName name="OHGrp" localSheetId="0">#REF!</definedName>
    <definedName name="OHGrp" localSheetId="4">#REF!</definedName>
    <definedName name="OHGrp" localSheetId="1">#REF!</definedName>
    <definedName name="OHGrp">#REF!</definedName>
    <definedName name="OHInd" localSheetId="0">#REF!</definedName>
    <definedName name="OHInd" localSheetId="4">#REF!</definedName>
    <definedName name="OHInd" localSheetId="1">#REF!</definedName>
    <definedName name="OHInd">#REF!</definedName>
    <definedName name="old" localSheetId="0">#REF!</definedName>
    <definedName name="old" localSheetId="4">#REF!</definedName>
    <definedName name="old" localSheetId="1">#REF!</definedName>
    <definedName name="old">#REF!</definedName>
    <definedName name="ONC_Mkt_Share1" localSheetId="0">#REF!</definedName>
    <definedName name="ONC_Mkt_Share1" localSheetId="4">#REF!</definedName>
    <definedName name="ONC_Mkt_Share1" localSheetId="1">#REF!</definedName>
    <definedName name="ONC_Mkt_Share1">#REF!</definedName>
    <definedName name="ONC_Mkt_Share2" localSheetId="0">#REF!</definedName>
    <definedName name="ONC_Mkt_Share2" localSheetId="4">#REF!</definedName>
    <definedName name="ONC_Mkt_Share2" localSheetId="1">#REF!</definedName>
    <definedName name="ONC_Mkt_Share2">#REF!</definedName>
    <definedName name="ONC_Mkt_Share3" localSheetId="0">#REF!</definedName>
    <definedName name="ONC_Mkt_Share3" localSheetId="4">#REF!</definedName>
    <definedName name="ONC_Mkt_Share3" localSheetId="1">#REF!</definedName>
    <definedName name="ONC_Mkt_Share3">#REF!</definedName>
    <definedName name="ONC_Mkt_Share4" localSheetId="0">#REF!</definedName>
    <definedName name="ONC_Mkt_Share4" localSheetId="4">#REF!</definedName>
    <definedName name="ONC_Mkt_Share4" localSheetId="1">#REF!</definedName>
    <definedName name="ONC_Mkt_Share4">#REF!</definedName>
    <definedName name="ONC_Mkt_Share5" localSheetId="0">#REF!</definedName>
    <definedName name="ONC_Mkt_Share5" localSheetId="4">#REF!</definedName>
    <definedName name="ONC_Mkt_Share5" localSheetId="1">#REF!</definedName>
    <definedName name="ONC_Mkt_Share5">#REF!</definedName>
    <definedName name="ONC_Mkt_Share6" localSheetId="0">#REF!</definedName>
    <definedName name="ONC_Mkt_Share6" localSheetId="4">#REF!</definedName>
    <definedName name="ONC_Mkt_Share6" localSheetId="1">#REF!</definedName>
    <definedName name="ONC_Mkt_Share6">#REF!</definedName>
    <definedName name="ONC_Mkt_Share7" localSheetId="0">#REF!</definedName>
    <definedName name="ONC_Mkt_Share7" localSheetId="4">#REF!</definedName>
    <definedName name="ONC_Mkt_Share7" localSheetId="1">#REF!</definedName>
    <definedName name="ONC_Mkt_Share7">#REF!</definedName>
    <definedName name="ONC_Mkt_Share8" localSheetId="0">#REF!</definedName>
    <definedName name="ONC_Mkt_Share8" localSheetId="4">#REF!</definedName>
    <definedName name="ONC_Mkt_Share8" localSheetId="1">#REF!</definedName>
    <definedName name="ONC_Mkt_Share8">#REF!</definedName>
    <definedName name="OncNetRev" localSheetId="0">#REF!</definedName>
    <definedName name="OncNetRev" localSheetId="4">#REF!</definedName>
    <definedName name="OncNetRev" localSheetId="1">#REF!</definedName>
    <definedName name="OncNetRev">#REF!</definedName>
    <definedName name="OncNPP" localSheetId="0">#REF!</definedName>
    <definedName name="OncNPP" localSheetId="4">#REF!</definedName>
    <definedName name="OncNPP" localSheetId="1">#REF!</definedName>
    <definedName name="OncNPP">#REF!</definedName>
    <definedName name="OncROI" localSheetId="0">#REF!</definedName>
    <definedName name="OncROI" localSheetId="4">#REF!</definedName>
    <definedName name="OncROI" localSheetId="1">#REF!</definedName>
    <definedName name="OncROI">#REF!</definedName>
    <definedName name="OTHER_Mkt_Share1" localSheetId="0">#REF!</definedName>
    <definedName name="OTHER_Mkt_Share1" localSheetId="4">#REF!</definedName>
    <definedName name="OTHER_Mkt_Share1" localSheetId="1">#REF!</definedName>
    <definedName name="OTHER_Mkt_Share1">#REF!</definedName>
    <definedName name="OTHER_Mkt_Share2" localSheetId="0">#REF!</definedName>
    <definedName name="OTHER_Mkt_Share2" localSheetId="4">#REF!</definedName>
    <definedName name="OTHER_Mkt_Share2" localSheetId="1">#REF!</definedName>
    <definedName name="OTHER_Mkt_Share2">#REF!</definedName>
    <definedName name="OTHER_Mkt_Share3" localSheetId="0">#REF!</definedName>
    <definedName name="OTHER_Mkt_Share3" localSheetId="4">#REF!</definedName>
    <definedName name="OTHER_Mkt_Share3" localSheetId="1">#REF!</definedName>
    <definedName name="OTHER_Mkt_Share3">#REF!</definedName>
    <definedName name="OTHER_Mkt_Share4" localSheetId="0">#REF!</definedName>
    <definedName name="OTHER_Mkt_Share4" localSheetId="4">#REF!</definedName>
    <definedName name="OTHER_Mkt_Share4" localSheetId="1">#REF!</definedName>
    <definedName name="OTHER_Mkt_Share4">#REF!</definedName>
    <definedName name="OTHER_Mkt_Share5" localSheetId="0">#REF!</definedName>
    <definedName name="OTHER_Mkt_Share5" localSheetId="4">#REF!</definedName>
    <definedName name="OTHER_Mkt_Share5" localSheetId="1">#REF!</definedName>
    <definedName name="OTHER_Mkt_Share5">#REF!</definedName>
    <definedName name="OTHER_Mkt_Share6" localSheetId="0">#REF!</definedName>
    <definedName name="OTHER_Mkt_Share6" localSheetId="4">#REF!</definedName>
    <definedName name="OTHER_Mkt_Share6" localSheetId="1">#REF!</definedName>
    <definedName name="OTHER_Mkt_Share6">#REF!</definedName>
    <definedName name="OTHER_Mkt_Share7" localSheetId="0">#REF!</definedName>
    <definedName name="OTHER_Mkt_Share7" localSheetId="4">#REF!</definedName>
    <definedName name="OTHER_Mkt_Share7" localSheetId="1">#REF!</definedName>
    <definedName name="OTHER_Mkt_Share7">#REF!</definedName>
    <definedName name="OTHER_Mkt_Share8" localSheetId="0">#REF!</definedName>
    <definedName name="OTHER_Mkt_Share8" localSheetId="4">#REF!</definedName>
    <definedName name="OTHER_Mkt_Share8" localSheetId="1">#REF!</definedName>
    <definedName name="OTHER_Mkt_Share8">#REF!</definedName>
    <definedName name="p" localSheetId="0">#REF!</definedName>
    <definedName name="p" localSheetId="4">#REF!</definedName>
    <definedName name="p" localSheetId="1">#REF!</definedName>
    <definedName name="p">#REF!</definedName>
    <definedName name="Parish_to_Region_Crosswalk" localSheetId="0">#REF!</definedName>
    <definedName name="Parish_to_Region_Crosswalk" localSheetId="4">#REF!</definedName>
    <definedName name="Parish_to_Region_Crosswalk" localSheetId="1">#REF!</definedName>
    <definedName name="Parish_to_Region_Crosswalk">#REF!</definedName>
    <definedName name="pay">'[29]Vlookup Tables'!$A$1:$AY$13000</definedName>
    <definedName name="Pay_scale">'[30]Vlookup Tables'!$A$1:$AZ$25000</definedName>
    <definedName name="Pay_table" localSheetId="0">#REF!</definedName>
    <definedName name="Pay_table" localSheetId="4">#REF!</definedName>
    <definedName name="Pay_table" localSheetId="1">#REF!</definedName>
    <definedName name="Pay_table">#REF!</definedName>
    <definedName name="PharmacyTeam" localSheetId="0">#REF!</definedName>
    <definedName name="PharmacyTeam" localSheetId="4">#REF!</definedName>
    <definedName name="PharmacyTeam" localSheetId="1">#REF!</definedName>
    <definedName name="PharmacyTeam">#REF!</definedName>
    <definedName name="plan" localSheetId="0">#REF!</definedName>
    <definedName name="plan" localSheetId="4">#REF!</definedName>
    <definedName name="plan" localSheetId="1">#REF!</definedName>
    <definedName name="plan">#REF!</definedName>
    <definedName name="pp">[0]!pp</definedName>
    <definedName name="ppm" localSheetId="0">#REF!</definedName>
    <definedName name="ppm" localSheetId="4">#REF!</definedName>
    <definedName name="ppm" localSheetId="1">#REF!</definedName>
    <definedName name="ppm">#REF!</definedName>
    <definedName name="ppmrank" localSheetId="0">#REF!</definedName>
    <definedName name="ppmrank" localSheetId="4">#REF!</definedName>
    <definedName name="ppmrank" localSheetId="1">#REF!</definedName>
    <definedName name="ppmrank">#REF!</definedName>
    <definedName name="Premier_Bldis_MM" localSheetId="0">#REF!</definedName>
    <definedName name="Premier_Bldis_MM" localSheetId="4">#REF!</definedName>
    <definedName name="Premier_Bldis_MM" localSheetId="1">#REF!</definedName>
    <definedName name="Premier_Bldis_MM">#REF!</definedName>
    <definedName name="Premier_Bldis_pct">'[9]Est Cost Premier'!$F$43</definedName>
    <definedName name="Premier_Tanf_MM" localSheetId="0">#REF!</definedName>
    <definedName name="Premier_Tanf_MM" localSheetId="4">#REF!</definedName>
    <definedName name="Premier_Tanf_MM" localSheetId="1">#REF!</definedName>
    <definedName name="Premier_Tanf_MM">#REF!</definedName>
    <definedName name="Premier_Tanf_pct">'[9]Est Cost Premier'!$F$49</definedName>
    <definedName name="prev_date">'[26]File Creator'!$B$16</definedName>
    <definedName name="Prev_update">'[24]File Creator'!$D$16</definedName>
    <definedName name="Previous_Quarter" localSheetId="0">#REF!</definedName>
    <definedName name="Previous_Quarter" localSheetId="4">#REF!</definedName>
    <definedName name="Previous_Quarter" localSheetId="1">#REF!</definedName>
    <definedName name="Previous_Quarter">#REF!</definedName>
    <definedName name="PRICE_6" localSheetId="0">[16]SD01!#REF!</definedName>
    <definedName name="PRICE_6" localSheetId="4">[16]SD01!#REF!</definedName>
    <definedName name="PRICE_6" localSheetId="1">[16]SD01!#REF!</definedName>
    <definedName name="PRICE_6">[16]SD01!#REF!</definedName>
    <definedName name="PRICE_7" localSheetId="0">[16]SD01!#REF!</definedName>
    <definedName name="PRICE_7" localSheetId="4">[16]SD01!#REF!</definedName>
    <definedName name="PRICE_7" localSheetId="1">[16]SD01!#REF!</definedName>
    <definedName name="PRICE_7">[16]SD01!#REF!</definedName>
    <definedName name="PRICE_8" localSheetId="0">[16]SD01!#REF!</definedName>
    <definedName name="PRICE_8" localSheetId="4">[16]SD01!#REF!</definedName>
    <definedName name="PRICE_8" localSheetId="1">[16]SD01!#REF!</definedName>
    <definedName name="PRICE_8">[16]SD01!#REF!</definedName>
    <definedName name="Print" localSheetId="0">#REF!</definedName>
    <definedName name="Print" localSheetId="4">#REF!</definedName>
    <definedName name="Print" localSheetId="1">#REF!</definedName>
    <definedName name="Print">#REF!</definedName>
    <definedName name="Print_AccFin" localSheetId="0">#REF!</definedName>
    <definedName name="Print_AccFin" localSheetId="4">#REF!</definedName>
    <definedName name="Print_AccFin" localSheetId="1">#REF!</definedName>
    <definedName name="Print_AccFin">#REF!</definedName>
    <definedName name="Print_All" localSheetId="0">#REF!</definedName>
    <definedName name="Print_All" localSheetId="4">#REF!</definedName>
    <definedName name="Print_All" localSheetId="1">#REF!</definedName>
    <definedName name="Print_All">#REF!</definedName>
    <definedName name="Print_All_CY93_CY00" localSheetId="0">#REF!</definedName>
    <definedName name="Print_All_CY93_CY00" localSheetId="4">#REF!</definedName>
    <definedName name="Print_All_CY93_CY00" localSheetId="1">#REF!</definedName>
    <definedName name="Print_All_CY93_CY00">#REF!</definedName>
    <definedName name="PRINT_ALL_MFS_SCHEDULES__m" localSheetId="0">#REF!</definedName>
    <definedName name="PRINT_ALL_MFS_SCHEDULES__m" localSheetId="4">#REF!</definedName>
    <definedName name="PRINT_ALL_MFS_SCHEDULES__m" localSheetId="1">#REF!</definedName>
    <definedName name="PRINT_ALL_MFS_SCHEDULES__m">#REF!</definedName>
    <definedName name="PRINT_ALL_SCHEDULES__s" localSheetId="0">#REF!</definedName>
    <definedName name="PRINT_ALL_SCHEDULES__s" localSheetId="4">#REF!</definedName>
    <definedName name="PRINT_ALL_SCHEDULES__s" localSheetId="1">#REF!</definedName>
    <definedName name="PRINT_ALL_SCHEDULES__s">#REF!</definedName>
    <definedName name="_xlnm.Print_Area" localSheetId="0">#REF!</definedName>
    <definedName name="_xlnm.Print_Area" localSheetId="4">#REF!</definedName>
    <definedName name="_xlnm.Print_Area" localSheetId="1">#REF!</definedName>
    <definedName name="_xlnm.Print_Area">#REF!</definedName>
    <definedName name="Print_Area_CY92" localSheetId="0">#REF!</definedName>
    <definedName name="Print_Area_CY92" localSheetId="4">#REF!</definedName>
    <definedName name="Print_Area_CY92" localSheetId="1">#REF!</definedName>
    <definedName name="Print_Area_CY92">#REF!</definedName>
    <definedName name="Print_Area_CY93" localSheetId="0">#REF!</definedName>
    <definedName name="Print_Area_CY93" localSheetId="4">#REF!</definedName>
    <definedName name="Print_Area_CY93" localSheetId="1">#REF!</definedName>
    <definedName name="Print_Area_CY93">#REF!</definedName>
    <definedName name="Print_Area_CY94" localSheetId="0">#REF!</definedName>
    <definedName name="Print_Area_CY94" localSheetId="4">#REF!</definedName>
    <definedName name="Print_Area_CY94" localSheetId="1">#REF!</definedName>
    <definedName name="Print_Area_CY94">#REF!</definedName>
    <definedName name="PRINT_DOCUMENTATION" localSheetId="0">#REF!</definedName>
    <definedName name="PRINT_DOCUMENTATION" localSheetId="4">#REF!</definedName>
    <definedName name="PRINT_DOCUMENTATION" localSheetId="1">#REF!</definedName>
    <definedName name="PRINT_DOCUMENTATION">#REF!</definedName>
    <definedName name="PRINT_DOUG_S_LE" localSheetId="0">#REF!</definedName>
    <definedName name="PRINT_DOUG_S_LE" localSheetId="4">#REF!</definedName>
    <definedName name="PRINT_DOUG_S_LE" localSheetId="1">#REF!</definedName>
    <definedName name="PRINT_DOUG_S_LE">#REF!</definedName>
    <definedName name="Print_Growth" localSheetId="0">#REF!</definedName>
    <definedName name="Print_Growth" localSheetId="4">#REF!</definedName>
    <definedName name="Print_Growth" localSheetId="1">#REF!</definedName>
    <definedName name="Print_Growth">#REF!</definedName>
    <definedName name="PRINT_MARTY_S_LE" localSheetId="0">#REF!</definedName>
    <definedName name="PRINT_MARTY_S_LE" localSheetId="4">#REF!</definedName>
    <definedName name="PRINT_MARTY_S_LE" localSheetId="1">#REF!</definedName>
    <definedName name="PRINT_MARTY_S_LE">#REF!</definedName>
    <definedName name="PRINT_SARA_S_LE" localSheetId="0">#REF!</definedName>
    <definedName name="PRINT_SARA_S_LE" localSheetId="4">#REF!</definedName>
    <definedName name="PRINT_SARA_S_LE" localSheetId="1">#REF!</definedName>
    <definedName name="PRINT_SARA_S_LE">#REF!</definedName>
    <definedName name="Print_Schedule" localSheetId="0">#REF!</definedName>
    <definedName name="Print_Schedule" localSheetId="4">#REF!</definedName>
    <definedName name="Print_Schedule" localSheetId="1">#REF!</definedName>
    <definedName name="Print_Schedule">#REF!</definedName>
    <definedName name="PRINT_STAN_S_LE" localSheetId="0">#REF!</definedName>
    <definedName name="PRINT_STAN_S_LE" localSheetId="4">#REF!</definedName>
    <definedName name="PRINT_STAN_S_LE" localSheetId="1">#REF!</definedName>
    <definedName name="PRINT_STAN_S_LE">#REF!</definedName>
    <definedName name="PRINT_STEVE_S_LE" localSheetId="0">#REF!</definedName>
    <definedName name="PRINT_STEVE_S_LE" localSheetId="4">#REF!</definedName>
    <definedName name="PRINT_STEVE_S_LE" localSheetId="1">#REF!</definedName>
    <definedName name="PRINT_STEVE_S_LE">#REF!</definedName>
    <definedName name="_xlnm.Print_Titles" localSheetId="0">#REF!</definedName>
    <definedName name="_xlnm.Print_Titles" localSheetId="4">#REF!</definedName>
    <definedName name="_xlnm.Print_Titles" localSheetId="1">#REF!</definedName>
    <definedName name="_xlnm.Print_Titles">#REF!</definedName>
    <definedName name="PRINT_VARIANCE_SCHEDULES" localSheetId="0">#REF!</definedName>
    <definedName name="PRINT_VARIANCE_SCHEDULES" localSheetId="4">#REF!</definedName>
    <definedName name="PRINT_VARIANCE_SCHEDULES" localSheetId="1">#REF!</definedName>
    <definedName name="PRINT_VARIANCE_SCHEDULES">#REF!</definedName>
    <definedName name="PRINTJE">[0]!PRINTJE</definedName>
    <definedName name="printje2">[0]!printje2</definedName>
    <definedName name="PRINTLEFLASH" localSheetId="0">#REF!</definedName>
    <definedName name="PRINTLEFLASH" localSheetId="4">#REF!</definedName>
    <definedName name="PRINTLEFLASH" localSheetId="1">#REF!</definedName>
    <definedName name="PRINTLEFLASH">#REF!</definedName>
    <definedName name="Procrit_ASP" localSheetId="0">#REF!</definedName>
    <definedName name="Procrit_ASP" localSheetId="4">#REF!</definedName>
    <definedName name="Procrit_ASP" localSheetId="1">#REF!</definedName>
    <definedName name="Procrit_ASP">#REF!</definedName>
    <definedName name="Procrit_AWP" localSheetId="0">#REF!</definedName>
    <definedName name="Procrit_AWP" localSheetId="4">#REF!</definedName>
    <definedName name="Procrit_AWP" localSheetId="1">#REF!</definedName>
    <definedName name="Procrit_AWP">#REF!</definedName>
    <definedName name="Procto">'[31]Qtrly Analysis'!$A$3:$Z$56</definedName>
    <definedName name="Prof_COS_Crosswalk" localSheetId="0">#REF!</definedName>
    <definedName name="Prof_COS_Crosswalk" localSheetId="4">#REF!</definedName>
    <definedName name="Prof_COS_Crosswalk" localSheetId="1">#REF!</definedName>
    <definedName name="Prof_COS_Crosswalk">#REF!</definedName>
    <definedName name="PSN_COS_Crosswalk" localSheetId="0">#REF!</definedName>
    <definedName name="PSN_COS_Crosswalk" localSheetId="4">#REF!</definedName>
    <definedName name="PSN_COS_Crosswalk" localSheetId="1">#REF!</definedName>
    <definedName name="PSN_COS_Crosswalk">#REF!</definedName>
    <definedName name="Q1_FX" localSheetId="0">'[2]Other Inc(Exp)'!#REF!</definedName>
    <definedName name="Q1_FX" localSheetId="4">'[2]Other Inc(Exp)'!#REF!</definedName>
    <definedName name="Q1_FX" localSheetId="1">'[2]Other Inc(Exp)'!#REF!</definedName>
    <definedName name="Q1_FX">'[2]Other Inc(Exp)'!#REF!</definedName>
    <definedName name="Q1_Interest_Income" localSheetId="0">'[2]Other Inc(Exp)'!#REF!</definedName>
    <definedName name="Q1_Interest_Income" localSheetId="4">'[2]Other Inc(Exp)'!#REF!</definedName>
    <definedName name="Q1_Interest_Income" localSheetId="1">'[2]Other Inc(Exp)'!#REF!</definedName>
    <definedName name="Q1_Interest_Income">'[2]Other Inc(Exp)'!#REF!</definedName>
    <definedName name="Q1_Print_Titles" localSheetId="0">#REF!,#REF!</definedName>
    <definedName name="Q1_Print_Titles" localSheetId="4">#REF!,#REF!</definedName>
    <definedName name="Q1_Print_Titles" localSheetId="1">#REF!,#REF!</definedName>
    <definedName name="Q1_Print_Titles">#REF!,#REF!</definedName>
    <definedName name="Q1_Taxes_Thousands" localSheetId="0">'[2]Assumptions &amp; Calculations'!#REF!</definedName>
    <definedName name="Q1_Taxes_Thousands" localSheetId="4">'[2]Assumptions &amp; Calculations'!#REF!</definedName>
    <definedName name="Q1_Taxes_Thousands" localSheetId="1">'[2]Assumptions &amp; Calculations'!#REF!</definedName>
    <definedName name="Q1_Taxes_Thousands">'[2]Assumptions &amp; Calculations'!#REF!</definedName>
    <definedName name="Q106WB" localSheetId="0">#REF!</definedName>
    <definedName name="Q106WB" localSheetId="4">#REF!</definedName>
    <definedName name="Q106WB" localSheetId="1">#REF!</definedName>
    <definedName name="Q106WB">#REF!</definedName>
    <definedName name="Q2_FX" localSheetId="0">'[2]Other Inc(Exp)'!#REF!</definedName>
    <definedName name="Q2_FX" localSheetId="4">'[2]Other Inc(Exp)'!#REF!</definedName>
    <definedName name="Q2_FX" localSheetId="1">'[2]Other Inc(Exp)'!#REF!</definedName>
    <definedName name="Q2_FX">'[2]Other Inc(Exp)'!#REF!</definedName>
    <definedName name="Q2_Interest_Income" localSheetId="0">'[2]Other Inc(Exp)'!#REF!</definedName>
    <definedName name="Q2_Interest_Income" localSheetId="4">'[2]Other Inc(Exp)'!#REF!</definedName>
    <definedName name="Q2_Interest_Income" localSheetId="1">'[2]Other Inc(Exp)'!#REF!</definedName>
    <definedName name="Q2_Interest_Income">'[2]Other Inc(Exp)'!#REF!</definedName>
    <definedName name="Q2_Print_Titles" localSheetId="0">#REF!,#REF!</definedName>
    <definedName name="Q2_Print_Titles" localSheetId="4">#REF!,#REF!</definedName>
    <definedName name="Q2_Print_Titles" localSheetId="1">#REF!,#REF!</definedName>
    <definedName name="Q2_Print_Titles">#REF!,#REF!</definedName>
    <definedName name="Q2_Taxes_Thousands" localSheetId="0">'[2]Assumptions &amp; Calculations'!#REF!</definedName>
    <definedName name="Q2_Taxes_Thousands" localSheetId="4">'[2]Assumptions &amp; Calculations'!#REF!</definedName>
    <definedName name="Q2_Taxes_Thousands" localSheetId="1">'[2]Assumptions &amp; Calculations'!#REF!</definedName>
    <definedName name="Q2_Taxes_Thousands">'[2]Assumptions &amp; Calculations'!#REF!</definedName>
    <definedName name="Q206WB" localSheetId="0">#REF!</definedName>
    <definedName name="Q206WB" localSheetId="4">#REF!</definedName>
    <definedName name="Q206WB" localSheetId="1">#REF!</definedName>
    <definedName name="Q206WB">#REF!</definedName>
    <definedName name="Q3_FX" localSheetId="0">'[2]Other Inc(Exp)'!#REF!</definedName>
    <definedName name="Q3_FX" localSheetId="4">'[2]Other Inc(Exp)'!#REF!</definedName>
    <definedName name="Q3_FX" localSheetId="1">'[2]Other Inc(Exp)'!#REF!</definedName>
    <definedName name="Q3_FX">'[2]Other Inc(Exp)'!#REF!</definedName>
    <definedName name="Q3_Interest_Income" localSheetId="0">'[2]Other Inc(Exp)'!#REF!</definedName>
    <definedName name="Q3_Interest_Income" localSheetId="4">'[2]Other Inc(Exp)'!#REF!</definedName>
    <definedName name="Q3_Interest_Income" localSheetId="1">'[2]Other Inc(Exp)'!#REF!</definedName>
    <definedName name="Q3_Interest_Income">'[2]Other Inc(Exp)'!#REF!</definedName>
    <definedName name="Q3_Print_Titles" localSheetId="0">#REF!,#REF!</definedName>
    <definedName name="Q3_Print_Titles" localSheetId="4">#REF!,#REF!</definedName>
    <definedName name="Q3_Print_Titles" localSheetId="1">#REF!,#REF!</definedName>
    <definedName name="Q3_Print_Titles">#REF!,#REF!</definedName>
    <definedName name="Q3_Taxes_Thousands" localSheetId="0">'[2]Assumptions &amp; Calculations'!#REF!</definedName>
    <definedName name="Q3_Taxes_Thousands" localSheetId="4">'[2]Assumptions &amp; Calculations'!#REF!</definedName>
    <definedName name="Q3_Taxes_Thousands" localSheetId="1">'[2]Assumptions &amp; Calculations'!#REF!</definedName>
    <definedName name="Q3_Taxes_Thousands">'[2]Assumptions &amp; Calculations'!#REF!</definedName>
    <definedName name="Q306WB" localSheetId="0">#REF!</definedName>
    <definedName name="Q306WB" localSheetId="4">#REF!</definedName>
    <definedName name="Q306WB" localSheetId="1">#REF!</definedName>
    <definedName name="Q306WB">#REF!</definedName>
    <definedName name="Q4_FX" localSheetId="0">'[2]Other Inc(Exp)'!#REF!</definedName>
    <definedName name="Q4_FX" localSheetId="4">'[2]Other Inc(Exp)'!#REF!</definedName>
    <definedName name="Q4_FX" localSheetId="1">'[2]Other Inc(Exp)'!#REF!</definedName>
    <definedName name="Q4_FX">'[2]Other Inc(Exp)'!#REF!</definedName>
    <definedName name="Q4_Interest_Income" localSheetId="0">'[2]Other Inc(Exp)'!#REF!</definedName>
    <definedName name="Q4_Interest_Income" localSheetId="4">'[2]Other Inc(Exp)'!#REF!</definedName>
    <definedName name="Q4_Interest_Income" localSheetId="1">'[2]Other Inc(Exp)'!#REF!</definedName>
    <definedName name="Q4_Interest_Income">'[2]Other Inc(Exp)'!#REF!</definedName>
    <definedName name="Q4_Minority_Interest" localSheetId="0">'[18]Other Inc(Exp)'!#REF!</definedName>
    <definedName name="Q4_Minority_Interest" localSheetId="4">'[18]Other Inc(Exp)'!#REF!</definedName>
    <definedName name="Q4_Minority_Interest" localSheetId="1">'[18]Other Inc(Exp)'!#REF!</definedName>
    <definedName name="Q4_Minority_Interest">'[18]Other Inc(Exp)'!#REF!</definedName>
    <definedName name="Q4_Print_Titles" localSheetId="0">#REF!,#REF!</definedName>
    <definedName name="Q4_Print_Titles" localSheetId="4">#REF!,#REF!</definedName>
    <definedName name="Q4_Print_Titles" localSheetId="1">#REF!,#REF!</definedName>
    <definedName name="Q4_Print_Titles">#REF!,#REF!</definedName>
    <definedName name="Q4_Taxes_Thousands" localSheetId="0">'[2]Assumptions &amp; Calculations'!#REF!</definedName>
    <definedName name="Q4_Taxes_Thousands" localSheetId="4">'[2]Assumptions &amp; Calculations'!#REF!</definedName>
    <definedName name="Q4_Taxes_Thousands" localSheetId="1">'[2]Assumptions &amp; Calculations'!#REF!</definedName>
    <definedName name="Q4_Taxes_Thousands">'[2]Assumptions &amp; Calculations'!#REF!</definedName>
    <definedName name="qry_2Q05ASPCMSMethod_AllWithASP6Percent_090705" localSheetId="0">#REF!</definedName>
    <definedName name="qry_2Q05ASPCMSMethod_AllWithASP6Percent_090705" localSheetId="4">#REF!</definedName>
    <definedName name="qry_2Q05ASPCMSMethod_AllWithASP6Percent_090705" localSheetId="1">#REF!</definedName>
    <definedName name="qry_2Q05ASPCMSMethod_AllWithASP6Percent_090705">#REF!</definedName>
    <definedName name="qry_File1" localSheetId="0">#REF!</definedName>
    <definedName name="qry_File1" localSheetId="4">#REF!</definedName>
    <definedName name="qry_File1" localSheetId="1">#REF!</definedName>
    <definedName name="qry_File1">#REF!</definedName>
    <definedName name="Query1" localSheetId="0">#REF!</definedName>
    <definedName name="Query1" localSheetId="4">#REF!</definedName>
    <definedName name="Query1" localSheetId="1">#REF!</definedName>
    <definedName name="Query1">#REF!</definedName>
    <definedName name="Rate_Cell_Crosswalk_Table" localSheetId="0">#REF!</definedName>
    <definedName name="Rate_Cell_Crosswalk_Table" localSheetId="4">#REF!</definedName>
    <definedName name="Rate_Cell_Crosswalk_Table" localSheetId="1">#REF!</definedName>
    <definedName name="Rate_Cell_Crosswalk_Table">#REF!</definedName>
    <definedName name="RawDDD" localSheetId="0">'[6]Wk DDD &amp; Ex-Fact'!#REF!</definedName>
    <definedName name="RawDDD" localSheetId="4">'[6]Wk DDD &amp; Ex-Fact'!#REF!</definedName>
    <definedName name="RawDDD" localSheetId="1">'[6]Wk DDD &amp; Ex-Fact'!#REF!</definedName>
    <definedName name="RawDDD">'[6]Wk DDD &amp; Ex-Fact'!#REF!</definedName>
    <definedName name="RC_1">[11]Key!$E$5</definedName>
    <definedName name="RC_1_Desc">[11]Key!$F$5</definedName>
    <definedName name="RC_2">[11]Key!$E$6</definedName>
    <definedName name="RC_2_Desc">[11]Key!$F$6</definedName>
    <definedName name="RC_3">[11]Key!$E$7</definedName>
    <definedName name="RC_3_Desc">[11]Key!$F$7</definedName>
    <definedName name="Rebates" localSheetId="0">#REF!</definedName>
    <definedName name="Rebates" localSheetId="4">#REF!</definedName>
    <definedName name="Rebates" localSheetId="1">#REF!</definedName>
    <definedName name="Rebates">#REF!</definedName>
    <definedName name="REN">24188000</definedName>
    <definedName name="rhs" localSheetId="0">#REF!</definedName>
    <definedName name="rhs" localSheetId="4">#REF!</definedName>
    <definedName name="rhs" localSheetId="1">#REF!</definedName>
    <definedName name="rhs">#REF!</definedName>
    <definedName name="rngClientName">OFFSET([32]ClientList!$A$2,0,0,COUNTA([32]ClientList!$A:$A)-1)</definedName>
    <definedName name="rngConsultingFirm">[32]!Table_PAZ1SQLDW53V_SQL08DED1_iUMS_tlkpUWTasksConsultingFirm[ConsultingFirmName]</definedName>
    <definedName name="rngIncumbent">[32]!Table_PAZ1SQLDW53V_SQL08DED1_iUMS_tlkpUWTasksModelSetupIncumbent[#Data]</definedName>
    <definedName name="rngSalespersonName">[32]!Table_PAZ1SQLDW53V_SQL08DED1_iUMS_vselUser_Active_SalesUser[FirstLastName]</definedName>
    <definedName name="rngUnderwriter">[32]!Table_PAZ1SQLDW53V_SQL08DED1_iUMS_vselUser_Active_Underwriter[FirstLastName]</definedName>
    <definedName name="ROWS4A">#N/A</definedName>
    <definedName name="rx_miss" localSheetId="0">#REF!</definedName>
    <definedName name="rx_miss" localSheetId="4">#REF!</definedName>
    <definedName name="rx_miss" localSheetId="1">#REF!</definedName>
    <definedName name="rx_miss">#REF!</definedName>
    <definedName name="rx_trend" localSheetId="0">#REF!</definedName>
    <definedName name="rx_trend" localSheetId="4">#REF!</definedName>
    <definedName name="rx_trend" localSheetId="1">#REF!</definedName>
    <definedName name="rx_trend">#REF!</definedName>
    <definedName name="Sales">'[31]Net Sales'!$W$1:$AQ$78</definedName>
    <definedName name="sample" localSheetId="0">#REF!</definedName>
    <definedName name="sample" localSheetId="4">#REF!</definedName>
    <definedName name="sample" localSheetId="1">#REF!</definedName>
    <definedName name="sample">#REF!</definedName>
    <definedName name="SAPBEXrevision" hidden="1">1</definedName>
    <definedName name="SAPBEXsysID" hidden="1">"PBW"</definedName>
    <definedName name="SAPBEXwbID" hidden="1">"3YDPLBTZ3HKTQJ90SKD6TMNMU"</definedName>
    <definedName name="SCENARIO_NUMBER">'[27]LRP Scenarios'!$D$25</definedName>
    <definedName name="Schedule_2" localSheetId="0">#REF!</definedName>
    <definedName name="Schedule_2" localSheetId="4">#REF!</definedName>
    <definedName name="Schedule_2" localSheetId="1">#REF!</definedName>
    <definedName name="Schedule_2">#REF!</definedName>
    <definedName name="Schedule_3" localSheetId="0">#REF!</definedName>
    <definedName name="Schedule_3" localSheetId="4">#REF!</definedName>
    <definedName name="Schedule_3" localSheetId="1">#REF!</definedName>
    <definedName name="Schedule_3">#REF!</definedName>
    <definedName name="Segment_Cont_type" localSheetId="0">#REF!</definedName>
    <definedName name="Segment_Cont_type" localSheetId="4">#REF!</definedName>
    <definedName name="Segment_Cont_type" localSheetId="1">#REF!</definedName>
    <definedName name="Segment_Cont_type">#REF!</definedName>
    <definedName name="Sentara_Bldis_MM" localSheetId="0">#REF!</definedName>
    <definedName name="Sentara_Bldis_MM" localSheetId="4">#REF!</definedName>
    <definedName name="Sentara_Bldis_MM" localSheetId="1">#REF!</definedName>
    <definedName name="Sentara_Bldis_MM">#REF!</definedName>
    <definedName name="Sentara_Bldis_pct">'[9]Est Cost Sentara'!$F$43</definedName>
    <definedName name="Sentara_Tanf_MM" localSheetId="0">#REF!</definedName>
    <definedName name="Sentara_Tanf_MM" localSheetId="4">#REF!</definedName>
    <definedName name="Sentara_Tanf_MM" localSheetId="1">#REF!</definedName>
    <definedName name="Sentara_Tanf_MM">#REF!</definedName>
    <definedName name="Sentara_Tanf_pct">'[9]Est Cost Sentara'!$F$49</definedName>
    <definedName name="ServCenter_to_PlanName" localSheetId="0">'[33]Plan Number'!#REF!</definedName>
    <definedName name="ServCenter_to_PlanName" localSheetId="4">'[33]Plan Number'!#REF!</definedName>
    <definedName name="ServCenter_to_PlanName" localSheetId="1">'[33]Plan Number'!#REF!</definedName>
    <definedName name="ServCenter_to_PlanName">'[33]Plan Number'!#REF!</definedName>
    <definedName name="SINGLE">#N/A</definedName>
    <definedName name="SMAC200911_paid200912" localSheetId="0">#REF!</definedName>
    <definedName name="SMAC200911_paid200912" localSheetId="4">#REF!</definedName>
    <definedName name="SMAC200911_paid200912" localSheetId="1">#REF!</definedName>
    <definedName name="SMAC200911_paid200912">#REF!</definedName>
    <definedName name="SMAC200912_paid200912" localSheetId="0">#REF!</definedName>
    <definedName name="SMAC200912_paid200912" localSheetId="4">#REF!</definedName>
    <definedName name="SMAC200912_paid200912" localSheetId="1">#REF!</definedName>
    <definedName name="SMAC200912_paid200912">#REF!</definedName>
    <definedName name="Sort" localSheetId="0">#REF!</definedName>
    <definedName name="Sort" localSheetId="4">#REF!</definedName>
    <definedName name="Sort" localSheetId="1">#REF!</definedName>
    <definedName name="Sort">#REF!</definedName>
    <definedName name="Studs" localSheetId="0">#REF!</definedName>
    <definedName name="Studs" localSheetId="4">#REF!</definedName>
    <definedName name="Studs" localSheetId="1">#REF!</definedName>
    <definedName name="Studs">#REF!</definedName>
    <definedName name="SubInfo">[34]Calc!$A$7:$P$39</definedName>
    <definedName name="SubRef">'[35]ASP Calc'!$A$9:$Q$19</definedName>
    <definedName name="SW_MM">[17]SW_MMs!$A$2:$L$72</definedName>
    <definedName name="TANF_HH2">'[5]All Adj Summary - LIFC Child'!$K$13</definedName>
    <definedName name="Tanf_HMO_Total" localSheetId="0">#REF!</definedName>
    <definedName name="Tanf_HMO_Total" localSheetId="4">#REF!</definedName>
    <definedName name="Tanf_HMO_Total" localSheetId="1">#REF!</definedName>
    <definedName name="Tanf_HMO_Total">#REF!</definedName>
    <definedName name="TANF_IBNRIPD">'[5]All Adj Summary - LIFC Child'!$B$11</definedName>
    <definedName name="TANF_IBNRIPP">'[5]All Adj Summary - LIFC Child'!$B$12</definedName>
    <definedName name="TANF_IBNROP">'[5]All Adj Summary - LIFC Child'!$B$13</definedName>
    <definedName name="TANF_IBNROT">'[5]All Adj Summary - LIFC Child'!$B$16</definedName>
    <definedName name="TANF_IBNRPH">'[5]All Adj Summary - LIFC Child'!$B$14</definedName>
    <definedName name="TANF_IBNRRX">'[5]All Adj Summary - LIFC Child'!$B$15</definedName>
    <definedName name="TANF_IPD2">'[5]All Adj Summary - LIFC Child'!$I$11</definedName>
    <definedName name="TANF_IPP2">'[5]All Adj Summary - LIFC Child'!$I$12</definedName>
    <definedName name="TANF_OP2">'[5]All Adj Summary - LIFC Child'!$I$13</definedName>
    <definedName name="TANF_OT2">'[5]All Adj Summary - LIFC Child'!$I$16</definedName>
    <definedName name="TANF_PBM">'[5]PBM Rx Adjust'!$C$20</definedName>
    <definedName name="TANF_PH2">'[5]All Adj Summary - LIFC Child'!$I$14</definedName>
    <definedName name="TANF_RX2">'[5]All Adj Summary - LIFC Child'!$I$15</definedName>
    <definedName name="TANFA_HH2">'[5]All Adj Summary - LIFC Adult'!$K$13</definedName>
    <definedName name="TANFA_IBNRIPD">'[5]All Adj Summary - LIFC Adult'!$B$11</definedName>
    <definedName name="TANFA_IBNRIPP">'[5]All Adj Summary - LIFC Adult'!$B$12</definedName>
    <definedName name="TANFA_IBNROP">'[5]All Adj Summary - LIFC Adult'!$B$13</definedName>
    <definedName name="TANFA_IBNROT">'[5]All Adj Summary - LIFC Adult'!$B$16</definedName>
    <definedName name="TANFA_IBNRPH">'[5]All Adj Summary - LIFC Adult'!$B$14</definedName>
    <definedName name="TANFA_IBNRRX">'[5]All Adj Summary - LIFC Adult'!$B$15</definedName>
    <definedName name="TANFA_IPD2">'[5]All Adj Summary - LIFC Adult'!$I$11</definedName>
    <definedName name="TANFA_IPP2">'[5]All Adj Summary - LIFC Adult'!$I$12</definedName>
    <definedName name="TANFA_OP2">'[5]All Adj Summary - LIFC Adult'!$I$13</definedName>
    <definedName name="TANFA_OT2">'[5]All Adj Summary - LIFC Adult'!$I$16</definedName>
    <definedName name="TANFA_PH2">'[5]All Adj Summary - LIFC Adult'!$I$14</definedName>
    <definedName name="TANFA_RX2">'[5]All Adj Summary - LIFC Adult'!$I$15</definedName>
    <definedName name="terr" localSheetId="0">#REF!</definedName>
    <definedName name="terr" localSheetId="4">#REF!</definedName>
    <definedName name="terr" localSheetId="1">#REF!</definedName>
    <definedName name="terr">#REF!</definedName>
    <definedName name="Terriotry_Level_2003_NNF_HSF_Quota" localSheetId="0">#REF!</definedName>
    <definedName name="Terriotry_Level_2003_NNF_HSF_Quota" localSheetId="4">#REF!</definedName>
    <definedName name="Terriotry_Level_2003_NNF_HSF_Quota" localSheetId="1">#REF!</definedName>
    <definedName name="Terriotry_Level_2003_NNF_HSF_Quota">#REF!</definedName>
    <definedName name="Territory" localSheetId="0">#REF!</definedName>
    <definedName name="Territory" localSheetId="4">#REF!</definedName>
    <definedName name="Territory" localSheetId="1">#REF!</definedName>
    <definedName name="Territory">#REF!</definedName>
    <definedName name="test">'[36]SE CY 2003 Reinv'!$A$2:$F$119</definedName>
    <definedName name="Total_Current" localSheetId="0">#REF!</definedName>
    <definedName name="Total_Current" localSheetId="4">#REF!</definedName>
    <definedName name="Total_Current" localSheetId="1">#REF!</definedName>
    <definedName name="Total_Current">#REF!</definedName>
    <definedName name="Total_FX" localSheetId="0">'[2]Other Inc(Exp)'!#REF!</definedName>
    <definedName name="Total_FX" localSheetId="4">'[2]Other Inc(Exp)'!#REF!</definedName>
    <definedName name="Total_FX" localSheetId="1">'[2]Other Inc(Exp)'!#REF!</definedName>
    <definedName name="Total_FX">'[2]Other Inc(Exp)'!#REF!</definedName>
    <definedName name="Total_Int_Income" localSheetId="0">'[2]Other Inc(Exp)'!#REF!</definedName>
    <definedName name="Total_Int_Income" localSheetId="4">'[2]Other Inc(Exp)'!#REF!</definedName>
    <definedName name="Total_Int_Income" localSheetId="1">'[2]Other Inc(Exp)'!#REF!</definedName>
    <definedName name="Total_Int_Income">'[2]Other Inc(Exp)'!#REF!</definedName>
    <definedName name="Total_LE" localSheetId="0">'[6]Wk DDD &amp; Ex-Fact'!#REF!</definedName>
    <definedName name="Total_LE" localSheetId="4">'[6]Wk DDD &amp; Ex-Fact'!#REF!</definedName>
    <definedName name="Total_LE" localSheetId="1">'[6]Wk DDD &amp; Ex-Fact'!#REF!</definedName>
    <definedName name="Total_LE">'[6]Wk DDD &amp; Ex-Fact'!#REF!</definedName>
    <definedName name="Total_Previous" localSheetId="0">#REF!</definedName>
    <definedName name="Total_Previous" localSheetId="4">#REF!</definedName>
    <definedName name="Total_Previous" localSheetId="1">#REF!</definedName>
    <definedName name="Total_Previous">#REF!</definedName>
    <definedName name="Total_Taxes_Thousands" localSheetId="0">'[2]Assumptions &amp; Calculations'!#REF!</definedName>
    <definedName name="Total_Taxes_Thousands" localSheetId="4">'[2]Assumptions &amp; Calculations'!#REF!</definedName>
    <definedName name="Total_Taxes_Thousands" localSheetId="1">'[2]Assumptions &amp; Calculations'!#REF!</definedName>
    <definedName name="Total_Taxes_Thousands">'[2]Assumptions &amp; Calculations'!#REF!</definedName>
    <definedName name="TotalCCB" localSheetId="0">#REF!</definedName>
    <definedName name="TotalCCB" localSheetId="4">#REF!</definedName>
    <definedName name="TotalCCB" localSheetId="1">#REF!</definedName>
    <definedName name="TotalCCB">#REF!</definedName>
    <definedName name="TotalGRP" localSheetId="0">#REF!</definedName>
    <definedName name="TotalGRP" localSheetId="4">#REF!</definedName>
    <definedName name="TotalGRP" localSheetId="1">#REF!</definedName>
    <definedName name="TotalGRP">#REF!</definedName>
    <definedName name="TotalRebates" localSheetId="0">#REF!</definedName>
    <definedName name="TotalRebates" localSheetId="4">#REF!</definedName>
    <definedName name="TotalRebates" localSheetId="1">#REF!</definedName>
    <definedName name="TotalRebates">#REF!</definedName>
    <definedName name="TRANS_MEMMO" localSheetId="0">#REF!</definedName>
    <definedName name="TRANS_MEMMO" localSheetId="4">#REF!</definedName>
    <definedName name="TRANS_MEMMO" localSheetId="1">#REF!</definedName>
    <definedName name="TRANS_MEMMO">#REF!</definedName>
    <definedName name="Translate" localSheetId="0">#REF!</definedName>
    <definedName name="Translate" localSheetId="4">#REF!</definedName>
    <definedName name="Translate" localSheetId="1">#REF!</definedName>
    <definedName name="Translate">#REF!</definedName>
    <definedName name="Trigon_Bldis_MM" localSheetId="0">#REF!</definedName>
    <definedName name="Trigon_Bldis_MM" localSheetId="4">#REF!</definedName>
    <definedName name="Trigon_Bldis_MM" localSheetId="1">#REF!</definedName>
    <definedName name="Trigon_Bldis_MM">#REF!</definedName>
    <definedName name="Trigon_Bldis_pct">'[9]Est Cost Trigon'!$F$43</definedName>
    <definedName name="Trigon_Tanf_MM" localSheetId="0">#REF!</definedName>
    <definedName name="Trigon_Tanf_MM" localSheetId="4">#REF!</definedName>
    <definedName name="Trigon_Tanf_MM" localSheetId="1">#REF!</definedName>
    <definedName name="Trigon_Tanf_MM">#REF!</definedName>
    <definedName name="Trigon_Tanf_pct">'[9]Est Cost Trigon'!$F$49</definedName>
    <definedName name="TURN_OFF_ROW_AND_COLUMN_HEADINGS__f">'[37]#REF'!$A$479</definedName>
    <definedName name="TURN_ON_ROW_AND_COLUMN_HEADINGS" localSheetId="0">#REF!</definedName>
    <definedName name="TURN_ON_ROW_AND_COLUMN_HEADINGS" localSheetId="4">#REF!</definedName>
    <definedName name="TURN_ON_ROW_AND_COLUMN_HEADINGS" localSheetId="1">#REF!</definedName>
    <definedName name="TURN_ON_ROW_AND_COLUMN_HEADINGS">#REF!</definedName>
    <definedName name="UniTotal" localSheetId="0">#REF!</definedName>
    <definedName name="UniTotal" localSheetId="4">#REF!</definedName>
    <definedName name="UniTotal" localSheetId="1">#REF!</definedName>
    <definedName name="UniTotal">#REF!</definedName>
    <definedName name="Units_Purchased___5__Waste" localSheetId="0">#REF!</definedName>
    <definedName name="Units_Purchased___5__Waste" localSheetId="4">#REF!</definedName>
    <definedName name="Units_Purchased___5__Waste" localSheetId="1">#REF!</definedName>
    <definedName name="Units_Purchased___5__Waste">#REF!</definedName>
    <definedName name="unknown">[0]!unknown</definedName>
    <definedName name="Upd">[15]Lists!$B$1:$B$17</definedName>
    <definedName name="update">'[38]File Creator'!$F$13</definedName>
    <definedName name="update_date">'[26]File Creator'!$C$18</definedName>
    <definedName name="update_month">'[26]File Creator'!$B$19</definedName>
    <definedName name="Uplift" localSheetId="0">'[6]Wk DDD &amp; Ex-Fact'!#REF!</definedName>
    <definedName name="Uplift" localSheetId="4">'[6]Wk DDD &amp; Ex-Fact'!#REF!</definedName>
    <definedName name="Uplift" localSheetId="1">'[6]Wk DDD &amp; Ex-Fact'!#REF!</definedName>
    <definedName name="Uplift">'[6]Wk DDD &amp; Ex-Fact'!#REF!</definedName>
    <definedName name="VAGrp" localSheetId="0">#REF!</definedName>
    <definedName name="VAGrp" localSheetId="4">#REF!</definedName>
    <definedName name="VAGrp" localSheetId="1">#REF!</definedName>
    <definedName name="VAGrp">#REF!</definedName>
    <definedName name="VAInd" localSheetId="0">#REF!</definedName>
    <definedName name="VAInd" localSheetId="4">#REF!</definedName>
    <definedName name="VAInd" localSheetId="1">#REF!</definedName>
    <definedName name="VAInd">#REF!</definedName>
    <definedName name="Variance_List">[39]Variance!$A$7:$C$102</definedName>
    <definedName name="Weekly_Dates" localSheetId="0">#REF!</definedName>
    <definedName name="Weekly_Dates" localSheetId="4">#REF!</definedName>
    <definedName name="Weekly_Dates" localSheetId="1">#REF!</definedName>
    <definedName name="Weekly_Dates">#REF!</definedName>
    <definedName name="Weekly_Dates_GrossDemand">'[20]Wk DDD &amp; Ex-Fact'!$A$308:$A$320</definedName>
    <definedName name="Weekly_Dates2">'[20]Wk DDD &amp; Ex-Fact'!$A$269:$A$309</definedName>
    <definedName name="WIGrp" localSheetId="0">#REF!</definedName>
    <definedName name="WIGrp" localSheetId="4">#REF!</definedName>
    <definedName name="WIGrp" localSheetId="1">#REF!</definedName>
    <definedName name="WIGrp">#REF!</definedName>
    <definedName name="WIInd" localSheetId="0">#REF!</definedName>
    <definedName name="WIInd" localSheetId="4">#REF!</definedName>
    <definedName name="WIInd" localSheetId="1">#REF!</definedName>
    <definedName name="WIInd">#REF!</definedName>
    <definedName name="working" localSheetId="0">#REF!</definedName>
    <definedName name="working" localSheetId="4">#REF!</definedName>
    <definedName name="working" localSheetId="1">#REF!</definedName>
    <definedName name="working">#REF!</definedName>
    <definedName name="wrn.LE." hidden="1">{#N/A,#N/A,FALSE,"Topline";#N/A,#N/A,FALSE,"LE Sum'99";#N/A,#N/A,FALSE,"Demand Growth"}</definedName>
    <definedName name="wrn.LE._1" hidden="1">{#N/A,#N/A,FALSE,"Topline";#N/A,#N/A,FALSE,"LE Sum'99";#N/A,#N/A,FALSE,"Demand Growth"}</definedName>
    <definedName name="wrn.LE._1_1" hidden="1">{#N/A,#N/A,FALSE,"Topline";#N/A,#N/A,FALSE,"LE Sum'99";#N/A,#N/A,FALSE,"Demand Growth"}</definedName>
    <definedName name="wrn.LE._2" hidden="1">{#N/A,#N/A,FALSE,"Topline";#N/A,#N/A,FALSE,"LE Sum'99";#N/A,#N/A,FALSE,"Demand Growth"}</definedName>
    <definedName name="x" localSheetId="0">#REF!</definedName>
    <definedName name="x" localSheetId="4">#REF!</definedName>
    <definedName name="x" localSheetId="1">#REF!</definedName>
    <definedName name="x">#REF!</definedName>
    <definedName name="xxx">[0]!xxx</definedName>
    <definedName name="YOY_Schedule">'[31]Qtrly Analysis'!$Q$59:$W$140</definedName>
  </definedNames>
  <calcPr calcId="162913"/>
</workbook>
</file>

<file path=xl/calcChain.xml><?xml version="1.0" encoding="utf-8"?>
<calcChain xmlns="http://schemas.openxmlformats.org/spreadsheetml/2006/main">
  <c r="F73" i="56" l="1"/>
  <c r="D73" i="56"/>
  <c r="D130" i="56" l="1"/>
  <c r="AR95" i="56" l="1"/>
  <c r="AR96" i="56" s="1"/>
  <c r="AS96" i="56" s="1"/>
  <c r="AP95" i="56"/>
  <c r="AQ95" i="56" s="1"/>
  <c r="AT94" i="56"/>
  <c r="AT93" i="56"/>
  <c r="AT92" i="56"/>
  <c r="AU92" i="56" s="1"/>
  <c r="AT91" i="56"/>
  <c r="AU91" i="56" s="1"/>
  <c r="AT90" i="56"/>
  <c r="AU90" i="56" s="1"/>
  <c r="AT89" i="56"/>
  <c r="AU89" i="56" s="1"/>
  <c r="AT88" i="56"/>
  <c r="AT87" i="56"/>
  <c r="AU87" i="56" s="1"/>
  <c r="AT86" i="56"/>
  <c r="AU86" i="56" s="1"/>
  <c r="AT85" i="56"/>
  <c r="AT84" i="56"/>
  <c r="AU84" i="56" s="1"/>
  <c r="AT83" i="56"/>
  <c r="AU83" i="56" s="1"/>
  <c r="AT82" i="56"/>
  <c r="AU82" i="56" s="1"/>
  <c r="AT81" i="56"/>
  <c r="AU81" i="56" s="1"/>
  <c r="AT80" i="56"/>
  <c r="AT79" i="56"/>
  <c r="AU79" i="56" s="1"/>
  <c r="AT78" i="56"/>
  <c r="AT77" i="56"/>
  <c r="AT76" i="56"/>
  <c r="AU76" i="56" s="1"/>
  <c r="AT75" i="56"/>
  <c r="AT73" i="56"/>
  <c r="AU73" i="56" s="1"/>
  <c r="AR73" i="56"/>
  <c r="AP73" i="56"/>
  <c r="AT67" i="56"/>
  <c r="AU67" i="56" s="1"/>
  <c r="AT68" i="56"/>
  <c r="AT69" i="56"/>
  <c r="AU69" i="56" s="1"/>
  <c r="AT70" i="56"/>
  <c r="AU70" i="56" s="1"/>
  <c r="AT71" i="56"/>
  <c r="AU71" i="56" s="1"/>
  <c r="AT72" i="56"/>
  <c r="AU72" i="56" s="1"/>
  <c r="AT66" i="56"/>
  <c r="AU66" i="56" s="1"/>
  <c r="AU94" i="56"/>
  <c r="AU93" i="56"/>
  <c r="AU88" i="56"/>
  <c r="AU85" i="56"/>
  <c r="AU80" i="56"/>
  <c r="AU78" i="56"/>
  <c r="AU77" i="56"/>
  <c r="AU68" i="56"/>
  <c r="AS95" i="56"/>
  <c r="AS94" i="56"/>
  <c r="AS93" i="56"/>
  <c r="AS92" i="56"/>
  <c r="AS91" i="56"/>
  <c r="AS90" i="56"/>
  <c r="AS89" i="56"/>
  <c r="AS88" i="56"/>
  <c r="AS87" i="56"/>
  <c r="AS86" i="56"/>
  <c r="AS85" i="56"/>
  <c r="AS84" i="56"/>
  <c r="AS83" i="56"/>
  <c r="AS82" i="56"/>
  <c r="AS81" i="56"/>
  <c r="AS80" i="56"/>
  <c r="AS79" i="56"/>
  <c r="AS78" i="56"/>
  <c r="AS77" i="56"/>
  <c r="AS76" i="56"/>
  <c r="AS75" i="56"/>
  <c r="AS73" i="56"/>
  <c r="AS72" i="56"/>
  <c r="AS71" i="56"/>
  <c r="AS70" i="56"/>
  <c r="AS69" i="56"/>
  <c r="AS68" i="56"/>
  <c r="AS67" i="56"/>
  <c r="AS66" i="56"/>
  <c r="AQ94" i="56"/>
  <c r="AQ93" i="56"/>
  <c r="AQ92" i="56"/>
  <c r="AQ91" i="56"/>
  <c r="AQ90" i="56"/>
  <c r="AQ89" i="56"/>
  <c r="AQ88" i="56"/>
  <c r="AQ87" i="56"/>
  <c r="AQ86" i="56"/>
  <c r="AQ85" i="56"/>
  <c r="AQ84" i="56"/>
  <c r="AQ83" i="56"/>
  <c r="AQ82" i="56"/>
  <c r="AQ81" i="56"/>
  <c r="AQ80" i="56"/>
  <c r="AQ79" i="56"/>
  <c r="AQ78" i="56"/>
  <c r="AQ77" i="56"/>
  <c r="AQ76" i="56"/>
  <c r="AQ75" i="56"/>
  <c r="AQ72" i="56"/>
  <c r="AQ71" i="56"/>
  <c r="AQ70" i="56"/>
  <c r="AQ69" i="56"/>
  <c r="AQ68" i="56"/>
  <c r="AQ67" i="56"/>
  <c r="AQ66" i="56"/>
  <c r="N76" i="56"/>
  <c r="N77" i="56"/>
  <c r="O77" i="56" s="1"/>
  <c r="N78" i="56"/>
  <c r="N79" i="56"/>
  <c r="O79" i="56" s="1"/>
  <c r="N80" i="56"/>
  <c r="O80" i="56" s="1"/>
  <c r="N81" i="56"/>
  <c r="N82" i="56"/>
  <c r="N83" i="56"/>
  <c r="O83" i="56" s="1"/>
  <c r="N84" i="56"/>
  <c r="N85" i="56"/>
  <c r="O85" i="56" s="1"/>
  <c r="N86" i="56"/>
  <c r="N87" i="56"/>
  <c r="O87" i="56" s="1"/>
  <c r="N88" i="56"/>
  <c r="O88" i="56" s="1"/>
  <c r="N89" i="56"/>
  <c r="N90" i="56"/>
  <c r="N91" i="56"/>
  <c r="O91" i="56" s="1"/>
  <c r="N92" i="56"/>
  <c r="N93" i="56"/>
  <c r="O93" i="56" s="1"/>
  <c r="N94" i="56"/>
  <c r="N75" i="56"/>
  <c r="O75" i="56" s="1"/>
  <c r="N95" i="56"/>
  <c r="O95" i="56" s="1"/>
  <c r="L95" i="56"/>
  <c r="L96" i="56" s="1"/>
  <c r="M96" i="56" s="1"/>
  <c r="J95" i="56"/>
  <c r="O94" i="56"/>
  <c r="O92" i="56"/>
  <c r="O90" i="56"/>
  <c r="O89" i="56"/>
  <c r="O86" i="56"/>
  <c r="O84" i="56"/>
  <c r="O82" i="56"/>
  <c r="O81" i="56"/>
  <c r="O78" i="56"/>
  <c r="O76" i="56"/>
  <c r="O70" i="56"/>
  <c r="L73" i="56"/>
  <c r="J73" i="56"/>
  <c r="K73" i="56" s="1"/>
  <c r="N67" i="56"/>
  <c r="O67" i="56" s="1"/>
  <c r="N68" i="56"/>
  <c r="O68" i="56" s="1"/>
  <c r="N69" i="56"/>
  <c r="O69" i="56" s="1"/>
  <c r="N70" i="56"/>
  <c r="N71" i="56"/>
  <c r="O71" i="56" s="1"/>
  <c r="N72" i="56"/>
  <c r="O72" i="56" s="1"/>
  <c r="N66" i="56"/>
  <c r="O66" i="56" s="1"/>
  <c r="M95" i="56"/>
  <c r="M94" i="56"/>
  <c r="M93" i="56"/>
  <c r="M92" i="56"/>
  <c r="M91" i="56"/>
  <c r="M90" i="56"/>
  <c r="M89" i="56"/>
  <c r="M88" i="56"/>
  <c r="M87" i="56"/>
  <c r="M86" i="56"/>
  <c r="M85" i="56"/>
  <c r="M84" i="56"/>
  <c r="M83" i="56"/>
  <c r="M82" i="56"/>
  <c r="M81" i="56"/>
  <c r="M80" i="56"/>
  <c r="M79" i="56"/>
  <c r="M78" i="56"/>
  <c r="M77" i="56"/>
  <c r="M76" i="56"/>
  <c r="M75" i="56"/>
  <c r="M73" i="56"/>
  <c r="M72" i="56"/>
  <c r="M71" i="56"/>
  <c r="M70" i="56"/>
  <c r="M69" i="56"/>
  <c r="M68" i="56"/>
  <c r="M67" i="56"/>
  <c r="M66" i="56"/>
  <c r="K95" i="56"/>
  <c r="K94" i="56"/>
  <c r="K93" i="56"/>
  <c r="K92" i="56"/>
  <c r="K91" i="56"/>
  <c r="K90" i="56"/>
  <c r="K89" i="56"/>
  <c r="K88" i="56"/>
  <c r="K87" i="56"/>
  <c r="K86" i="56"/>
  <c r="K85" i="56"/>
  <c r="K84" i="56"/>
  <c r="K83" i="56"/>
  <c r="K82" i="56"/>
  <c r="K81" i="56"/>
  <c r="K80" i="56"/>
  <c r="K79" i="56"/>
  <c r="K78" i="56"/>
  <c r="K77" i="56"/>
  <c r="K76" i="56"/>
  <c r="K75" i="56"/>
  <c r="K72" i="56"/>
  <c r="K71" i="56"/>
  <c r="K70" i="56"/>
  <c r="K69" i="56"/>
  <c r="K68" i="56"/>
  <c r="K67" i="56"/>
  <c r="K66" i="56"/>
  <c r="AT95" i="56" l="1"/>
  <c r="AU95" i="56" s="1"/>
  <c r="AU75" i="56"/>
  <c r="AP96" i="56"/>
  <c r="AQ96" i="56" s="1"/>
  <c r="AQ73" i="56"/>
  <c r="J96" i="56"/>
  <c r="K96" i="56" s="1"/>
  <c r="N73" i="56"/>
  <c r="O73" i="56" s="1"/>
  <c r="N96" i="56"/>
  <c r="O96" i="56" s="1"/>
  <c r="AL73" i="56"/>
  <c r="AM73" i="56" s="1"/>
  <c r="AJ73" i="56"/>
  <c r="AN72" i="56"/>
  <c r="AN71" i="56"/>
  <c r="AN70" i="56"/>
  <c r="AO70" i="56" s="1"/>
  <c r="AN69" i="56"/>
  <c r="AO69" i="56" s="1"/>
  <c r="AN68" i="56"/>
  <c r="AO68" i="56" s="1"/>
  <c r="AN67" i="56"/>
  <c r="AN66" i="56"/>
  <c r="AN73" i="56" s="1"/>
  <c r="AO73" i="56" s="1"/>
  <c r="AO66" i="56"/>
  <c r="AO72" i="56"/>
  <c r="AO71" i="56"/>
  <c r="AO67" i="56"/>
  <c r="AO76" i="56"/>
  <c r="AO84" i="56"/>
  <c r="AO91" i="56"/>
  <c r="AO92" i="56"/>
  <c r="AL95" i="56"/>
  <c r="AM95" i="56" s="1"/>
  <c r="AJ95" i="56"/>
  <c r="AK95" i="56" s="1"/>
  <c r="AN94" i="56"/>
  <c r="AO94" i="56" s="1"/>
  <c r="AN93" i="56"/>
  <c r="AO93" i="56" s="1"/>
  <c r="AN92" i="56"/>
  <c r="AN91" i="56"/>
  <c r="AN90" i="56"/>
  <c r="AO90" i="56" s="1"/>
  <c r="AN89" i="56"/>
  <c r="AO89" i="56" s="1"/>
  <c r="AN88" i="56"/>
  <c r="AO88" i="56" s="1"/>
  <c r="AN87" i="56"/>
  <c r="AO87" i="56" s="1"/>
  <c r="AN86" i="56"/>
  <c r="AO86" i="56" s="1"/>
  <c r="AN85" i="56"/>
  <c r="AO85" i="56" s="1"/>
  <c r="AN84" i="56"/>
  <c r="AN83" i="56"/>
  <c r="AO83" i="56" s="1"/>
  <c r="AN82" i="56"/>
  <c r="AO82" i="56" s="1"/>
  <c r="AN81" i="56"/>
  <c r="AO81" i="56" s="1"/>
  <c r="AN80" i="56"/>
  <c r="AO80" i="56" s="1"/>
  <c r="AN79" i="56"/>
  <c r="AO79" i="56" s="1"/>
  <c r="AN78" i="56"/>
  <c r="AO78" i="56" s="1"/>
  <c r="AN77" i="56"/>
  <c r="AO77" i="56" s="1"/>
  <c r="AN76" i="56"/>
  <c r="AN75" i="56"/>
  <c r="AO75" i="56" s="1"/>
  <c r="AM94" i="56"/>
  <c r="AM93" i="56"/>
  <c r="AM92" i="56"/>
  <c r="AM91" i="56"/>
  <c r="AM90" i="56"/>
  <c r="AM89" i="56"/>
  <c r="AM88" i="56"/>
  <c r="AM87" i="56"/>
  <c r="AM86" i="56"/>
  <c r="AM85" i="56"/>
  <c r="AM84" i="56"/>
  <c r="AM83" i="56"/>
  <c r="AM82" i="56"/>
  <c r="AM81" i="56"/>
  <c r="AM80" i="56"/>
  <c r="AM79" i="56"/>
  <c r="AM78" i="56"/>
  <c r="AM77" i="56"/>
  <c r="AM76" i="56"/>
  <c r="AM75" i="56"/>
  <c r="AM72" i="56"/>
  <c r="AM71" i="56"/>
  <c r="AM70" i="56"/>
  <c r="AM69" i="56"/>
  <c r="AM68" i="56"/>
  <c r="AM67" i="56"/>
  <c r="AM66" i="56"/>
  <c r="AK94" i="56"/>
  <c r="AK93" i="56"/>
  <c r="AK92" i="56"/>
  <c r="AK91" i="56"/>
  <c r="AK90" i="56"/>
  <c r="AK89" i="56"/>
  <c r="AK88" i="56"/>
  <c r="AK87" i="56"/>
  <c r="AK86" i="56"/>
  <c r="AK85" i="56"/>
  <c r="AK84" i="56"/>
  <c r="AK83" i="56"/>
  <c r="AK82" i="56"/>
  <c r="AK81" i="56"/>
  <c r="AK80" i="56"/>
  <c r="AK79" i="56"/>
  <c r="AK78" i="56"/>
  <c r="AK77" i="56"/>
  <c r="AK76" i="56"/>
  <c r="AK75" i="56"/>
  <c r="AK67" i="56"/>
  <c r="AK68" i="56"/>
  <c r="AK69" i="56"/>
  <c r="AK70" i="56"/>
  <c r="AK71" i="56"/>
  <c r="AK72" i="56"/>
  <c r="AK66" i="56"/>
  <c r="I96" i="56"/>
  <c r="I95" i="56"/>
  <c r="I94" i="56"/>
  <c r="I93" i="56"/>
  <c r="I92" i="56"/>
  <c r="I91" i="56"/>
  <c r="I90" i="56"/>
  <c r="I89" i="56"/>
  <c r="I88" i="56"/>
  <c r="I87" i="56"/>
  <c r="I86" i="56"/>
  <c r="I85" i="56"/>
  <c r="I84" i="56"/>
  <c r="I83" i="56"/>
  <c r="I82" i="56"/>
  <c r="I81" i="56"/>
  <c r="I80" i="56"/>
  <c r="I79" i="56"/>
  <c r="I78" i="56"/>
  <c r="I77" i="56"/>
  <c r="I76" i="56"/>
  <c r="I75" i="56"/>
  <c r="I73" i="56"/>
  <c r="I67" i="56"/>
  <c r="I68" i="56"/>
  <c r="I69" i="56"/>
  <c r="I70" i="56"/>
  <c r="I71" i="56"/>
  <c r="I72" i="56"/>
  <c r="I66" i="56"/>
  <c r="H95" i="56"/>
  <c r="H96" i="56" s="1"/>
  <c r="H76" i="56"/>
  <c r="H77" i="56"/>
  <c r="H78" i="56"/>
  <c r="H79" i="56"/>
  <c r="H80" i="56"/>
  <c r="H81" i="56"/>
  <c r="H82" i="56"/>
  <c r="H83" i="56"/>
  <c r="H84" i="56"/>
  <c r="H85" i="56"/>
  <c r="H86" i="56"/>
  <c r="H87" i="56"/>
  <c r="H88" i="56"/>
  <c r="H89" i="56"/>
  <c r="H90" i="56"/>
  <c r="H91" i="56"/>
  <c r="H92" i="56"/>
  <c r="H93" i="56"/>
  <c r="H94" i="56"/>
  <c r="H75" i="56"/>
  <c r="G95" i="56"/>
  <c r="G94" i="56"/>
  <c r="G93" i="56"/>
  <c r="G92" i="56"/>
  <c r="G91" i="56"/>
  <c r="G90" i="56"/>
  <c r="G89" i="56"/>
  <c r="G88" i="56"/>
  <c r="G87" i="56"/>
  <c r="G86" i="56"/>
  <c r="G85" i="56"/>
  <c r="G84" i="56"/>
  <c r="G83" i="56"/>
  <c r="G82" i="56"/>
  <c r="G81" i="56"/>
  <c r="G80" i="56"/>
  <c r="G79" i="56"/>
  <c r="G78" i="56"/>
  <c r="G77" i="56"/>
  <c r="G76" i="56"/>
  <c r="G75" i="56"/>
  <c r="F96" i="56"/>
  <c r="G96" i="56" s="1"/>
  <c r="F95" i="56"/>
  <c r="E95" i="56"/>
  <c r="E76" i="56"/>
  <c r="E77" i="56"/>
  <c r="E78" i="56"/>
  <c r="E79" i="56"/>
  <c r="E80" i="56"/>
  <c r="E81" i="56"/>
  <c r="E82" i="56"/>
  <c r="E83" i="56"/>
  <c r="E84" i="56"/>
  <c r="E85" i="56"/>
  <c r="E86" i="56"/>
  <c r="E87" i="56"/>
  <c r="E88" i="56"/>
  <c r="E89" i="56"/>
  <c r="E90" i="56"/>
  <c r="E91" i="56"/>
  <c r="E92" i="56"/>
  <c r="E93" i="56"/>
  <c r="E94" i="56"/>
  <c r="E75" i="56"/>
  <c r="D96" i="56"/>
  <c r="E96" i="56" s="1"/>
  <c r="D95" i="56"/>
  <c r="H73" i="56"/>
  <c r="H67" i="56"/>
  <c r="H68" i="56"/>
  <c r="H69" i="56"/>
  <c r="H70" i="56"/>
  <c r="H71" i="56"/>
  <c r="H72" i="56"/>
  <c r="H66" i="56"/>
  <c r="G73" i="56"/>
  <c r="G67" i="56"/>
  <c r="G68" i="56"/>
  <c r="G69" i="56"/>
  <c r="G70" i="56"/>
  <c r="G71" i="56"/>
  <c r="G72" i="56"/>
  <c r="G66" i="56"/>
  <c r="E73" i="56"/>
  <c r="E67" i="56"/>
  <c r="E68" i="56"/>
  <c r="E69" i="56"/>
  <c r="E70" i="56"/>
  <c r="E71" i="56"/>
  <c r="E72" i="56"/>
  <c r="E66" i="56"/>
  <c r="AT96" i="56" l="1"/>
  <c r="AU96" i="56" s="1"/>
  <c r="AN95" i="56"/>
  <c r="AO95" i="56" s="1"/>
  <c r="AJ96" i="56"/>
  <c r="AK96" i="56" s="1"/>
  <c r="AL96" i="56"/>
  <c r="AM96" i="56" s="1"/>
  <c r="BF10" i="54"/>
  <c r="AN96" i="56" l="1"/>
  <c r="AO96" i="56" s="1"/>
  <c r="CL127" i="53"/>
  <c r="CL126" i="53"/>
  <c r="CF127" i="53"/>
  <c r="CF126" i="53"/>
  <c r="BV127" i="53"/>
  <c r="BV126" i="53"/>
  <c r="BP127" i="53"/>
  <c r="BP126" i="53"/>
  <c r="AZ127" i="53"/>
  <c r="AZ126" i="53"/>
  <c r="Z127" i="53"/>
  <c r="Z126" i="53"/>
  <c r="T127" i="53"/>
  <c r="T126" i="53"/>
  <c r="CL166" i="56"/>
  <c r="CL168" i="56" s="1"/>
  <c r="CL157" i="56"/>
  <c r="CL156" i="56"/>
  <c r="CL158" i="56" s="1"/>
  <c r="CL139" i="56"/>
  <c r="CL177" i="56" s="1"/>
  <c r="CL136" i="56"/>
  <c r="CL151" i="56" s="1"/>
  <c r="CL135" i="56"/>
  <c r="CL134" i="56"/>
  <c r="CL130" i="56"/>
  <c r="CL162" i="56" s="1"/>
  <c r="CL129" i="56"/>
  <c r="CL161" i="56" s="1"/>
  <c r="CF166" i="56"/>
  <c r="CF168" i="56" s="1"/>
  <c r="CF161" i="56"/>
  <c r="CF139" i="56"/>
  <c r="CF177" i="56" s="1"/>
  <c r="CF136" i="56"/>
  <c r="CF151" i="56" s="1"/>
  <c r="CF135" i="56"/>
  <c r="CF157" i="56" s="1"/>
  <c r="CF134" i="56"/>
  <c r="CF156" i="56" s="1"/>
  <c r="CF158" i="56" s="1"/>
  <c r="CF171" i="56" s="1"/>
  <c r="CF131" i="56"/>
  <c r="CF143" i="56" s="1"/>
  <c r="CF130" i="56"/>
  <c r="CF162" i="56" s="1"/>
  <c r="CF163" i="56" s="1"/>
  <c r="CF129" i="56"/>
  <c r="BV168" i="56"/>
  <c r="BV166" i="56"/>
  <c r="BV157" i="56"/>
  <c r="BV156" i="56"/>
  <c r="BV158" i="56" s="1"/>
  <c r="BV139" i="56"/>
  <c r="BV177" i="56" s="1"/>
  <c r="BV136" i="56"/>
  <c r="BV151" i="56" s="1"/>
  <c r="BV135" i="56"/>
  <c r="BV134" i="56"/>
  <c r="BV130" i="56"/>
  <c r="BV162" i="56" s="1"/>
  <c r="BV129" i="56"/>
  <c r="BV161" i="56" s="1"/>
  <c r="BV163" i="56" s="1"/>
  <c r="BP166" i="56"/>
  <c r="BP168" i="56" s="1"/>
  <c r="BP161" i="56"/>
  <c r="BP139" i="56"/>
  <c r="BP177" i="56" s="1"/>
  <c r="BP136" i="56"/>
  <c r="BP151" i="56" s="1"/>
  <c r="BP135" i="56"/>
  <c r="BP157" i="56" s="1"/>
  <c r="BP134" i="56"/>
  <c r="BP156" i="56" s="1"/>
  <c r="BP158" i="56" s="1"/>
  <c r="BP131" i="56"/>
  <c r="BP143" i="56" s="1"/>
  <c r="BP130" i="56"/>
  <c r="BP162" i="56" s="1"/>
  <c r="BP163" i="56" s="1"/>
  <c r="BP129" i="56"/>
  <c r="BF166" i="56"/>
  <c r="BF168" i="56" s="1"/>
  <c r="BF157" i="56"/>
  <c r="BF139" i="56"/>
  <c r="BF177" i="56" s="1"/>
  <c r="BF135" i="56"/>
  <c r="BF134" i="56"/>
  <c r="BF136" i="56" s="1"/>
  <c r="BF151" i="56" s="1"/>
  <c r="BF130" i="56"/>
  <c r="BF162" i="56" s="1"/>
  <c r="BF129" i="56"/>
  <c r="BF161" i="56" s="1"/>
  <c r="AZ168" i="56"/>
  <c r="AZ166" i="56"/>
  <c r="AZ158" i="56"/>
  <c r="AZ157" i="56"/>
  <c r="AZ156" i="56"/>
  <c r="AZ139" i="56"/>
  <c r="AZ177" i="56" s="1"/>
  <c r="AZ135" i="56"/>
  <c r="AZ134" i="56"/>
  <c r="AZ136" i="56" s="1"/>
  <c r="AZ151" i="56" s="1"/>
  <c r="AZ131" i="56"/>
  <c r="AZ130" i="56"/>
  <c r="AZ162" i="56" s="1"/>
  <c r="AZ129" i="56"/>
  <c r="AZ161" i="56" s="1"/>
  <c r="AP166" i="56"/>
  <c r="AP168" i="56" s="1"/>
  <c r="AP156" i="56"/>
  <c r="AP139" i="56"/>
  <c r="AP177" i="56" s="1"/>
  <c r="AP135" i="56"/>
  <c r="AP157" i="56" s="1"/>
  <c r="AP134" i="56"/>
  <c r="AP136" i="56" s="1"/>
  <c r="AP151" i="56" s="1"/>
  <c r="AP130" i="56"/>
  <c r="AP162" i="56" s="1"/>
  <c r="AP129" i="56"/>
  <c r="AJ166" i="56"/>
  <c r="AJ168" i="56" s="1"/>
  <c r="AJ161" i="56"/>
  <c r="AJ139" i="56"/>
  <c r="AJ177" i="56" s="1"/>
  <c r="AJ135" i="56"/>
  <c r="AJ157" i="56" s="1"/>
  <c r="AJ134" i="56"/>
  <c r="AJ136" i="56" s="1"/>
  <c r="AJ151" i="56" s="1"/>
  <c r="AJ130" i="56"/>
  <c r="AJ162" i="56" s="1"/>
  <c r="AJ129" i="56"/>
  <c r="Z166" i="56"/>
  <c r="Z168" i="56" s="1"/>
  <c r="Z156" i="56"/>
  <c r="Z158" i="56" s="1"/>
  <c r="Z171" i="56" s="1"/>
  <c r="Z139" i="56"/>
  <c r="Z177" i="56" s="1"/>
  <c r="Z135" i="56"/>
  <c r="Z157" i="56" s="1"/>
  <c r="Z134" i="56"/>
  <c r="Z136" i="56" s="1"/>
  <c r="Z151" i="56" s="1"/>
  <c r="Z130" i="56"/>
  <c r="Z162" i="56" s="1"/>
  <c r="Z129" i="56"/>
  <c r="Z161" i="56" s="1"/>
  <c r="Z163" i="56" s="1"/>
  <c r="T177" i="56"/>
  <c r="T168" i="56"/>
  <c r="T166" i="56"/>
  <c r="T162" i="56"/>
  <c r="T161" i="56"/>
  <c r="T163" i="56" s="1"/>
  <c r="T148" i="56"/>
  <c r="T140" i="56"/>
  <c r="T144" i="56" s="1"/>
  <c r="T139" i="56"/>
  <c r="T135" i="56"/>
  <c r="T157" i="56" s="1"/>
  <c r="T134" i="56"/>
  <c r="T136" i="56" s="1"/>
  <c r="T151" i="56" s="1"/>
  <c r="T131" i="56"/>
  <c r="T143" i="56" s="1"/>
  <c r="T145" i="56" s="1"/>
  <c r="T130" i="56"/>
  <c r="T129" i="56"/>
  <c r="J166" i="56"/>
  <c r="J168" i="56" s="1"/>
  <c r="J157" i="56"/>
  <c r="J156" i="56"/>
  <c r="J158" i="56" s="1"/>
  <c r="J151" i="56"/>
  <c r="J139" i="56"/>
  <c r="J177" i="56" s="1"/>
  <c r="J136" i="56"/>
  <c r="J135" i="56"/>
  <c r="J134" i="56"/>
  <c r="J130" i="56"/>
  <c r="J162" i="56" s="1"/>
  <c r="J129" i="56"/>
  <c r="J161" i="56" s="1"/>
  <c r="CL166" i="54"/>
  <c r="CL168" i="54" s="1"/>
  <c r="CL139" i="54"/>
  <c r="CL177" i="54" s="1"/>
  <c r="CL136" i="54"/>
  <c r="CL151" i="54" s="1"/>
  <c r="CL135" i="54"/>
  <c r="CL157" i="54" s="1"/>
  <c r="CL134" i="54"/>
  <c r="CL156" i="54" s="1"/>
  <c r="CL158" i="54" s="1"/>
  <c r="CL131" i="54"/>
  <c r="CL143" i="54" s="1"/>
  <c r="CL130" i="54"/>
  <c r="CL162" i="54" s="1"/>
  <c r="CL129" i="54"/>
  <c r="CL161" i="54" s="1"/>
  <c r="CL163" i="54" s="1"/>
  <c r="CF166" i="54"/>
  <c r="CF168" i="54" s="1"/>
  <c r="CF161" i="54"/>
  <c r="CF157" i="54"/>
  <c r="CF139" i="54"/>
  <c r="CF177" i="54" s="1"/>
  <c r="CF136" i="54"/>
  <c r="CF151" i="54" s="1"/>
  <c r="CF135" i="54"/>
  <c r="CF134" i="54"/>
  <c r="CF156" i="54" s="1"/>
  <c r="CF158" i="54" s="1"/>
  <c r="CF130" i="54"/>
  <c r="CF162" i="54" s="1"/>
  <c r="CF163" i="54" s="1"/>
  <c r="CF129" i="54"/>
  <c r="BV177" i="54"/>
  <c r="BV166" i="54"/>
  <c r="BV168" i="54" s="1"/>
  <c r="BV162" i="54"/>
  <c r="BV156" i="54"/>
  <c r="BV139" i="54"/>
  <c r="BV148" i="54" s="1"/>
  <c r="BV135" i="54"/>
  <c r="BV157" i="54" s="1"/>
  <c r="BV158" i="54" s="1"/>
  <c r="BV171" i="54" s="1"/>
  <c r="BV134" i="54"/>
  <c r="BV130" i="54"/>
  <c r="BV129" i="54"/>
  <c r="BV161" i="54" s="1"/>
  <c r="BV163" i="54" s="1"/>
  <c r="BP168" i="54"/>
  <c r="BP166" i="54"/>
  <c r="BP156" i="54"/>
  <c r="BP148" i="54"/>
  <c r="BP139" i="54"/>
  <c r="BP177" i="54" s="1"/>
  <c r="BP135" i="54"/>
  <c r="BP157" i="54" s="1"/>
  <c r="BP158" i="54" s="1"/>
  <c r="BP134" i="54"/>
  <c r="BP136" i="54" s="1"/>
  <c r="BP151" i="54" s="1"/>
  <c r="BP131" i="54"/>
  <c r="BP143" i="54" s="1"/>
  <c r="BP130" i="54"/>
  <c r="BP162" i="54" s="1"/>
  <c r="BP129" i="54"/>
  <c r="BP161" i="54" s="1"/>
  <c r="BP163" i="54" s="1"/>
  <c r="BF166" i="54"/>
  <c r="BF168" i="54" s="1"/>
  <c r="BF156" i="54"/>
  <c r="BF139" i="54"/>
  <c r="BF177" i="54" s="1"/>
  <c r="BF136" i="54"/>
  <c r="BF151" i="54" s="1"/>
  <c r="BF135" i="54"/>
  <c r="BF157" i="54" s="1"/>
  <c r="BF134" i="54"/>
  <c r="BF130" i="54"/>
  <c r="BF162" i="54" s="1"/>
  <c r="BF129" i="54"/>
  <c r="BF161" i="54" s="1"/>
  <c r="BF163" i="54" s="1"/>
  <c r="AZ177" i="54"/>
  <c r="AZ168" i="54"/>
  <c r="AZ166" i="54"/>
  <c r="AZ162" i="54"/>
  <c r="AZ156" i="54"/>
  <c r="AZ158" i="54" s="1"/>
  <c r="AZ139" i="54"/>
  <c r="AZ148" i="54" s="1"/>
  <c r="AZ135" i="54"/>
  <c r="AZ157" i="54" s="1"/>
  <c r="AZ134" i="54"/>
  <c r="AZ136" i="54" s="1"/>
  <c r="AZ151" i="54" s="1"/>
  <c r="AZ130" i="54"/>
  <c r="AZ129" i="54"/>
  <c r="AZ161" i="54" s="1"/>
  <c r="AZ163" i="54" s="1"/>
  <c r="AP168" i="54"/>
  <c r="AP166" i="54"/>
  <c r="AP157" i="54"/>
  <c r="AP156" i="54"/>
  <c r="AP158" i="54" s="1"/>
  <c r="AP148" i="54"/>
  <c r="AP140" i="54"/>
  <c r="AP144" i="54" s="1"/>
  <c r="AP139" i="54"/>
  <c r="AP177" i="54" s="1"/>
  <c r="AP135" i="54"/>
  <c r="AP134" i="54"/>
  <c r="AP136" i="54" s="1"/>
  <c r="AP151" i="54" s="1"/>
  <c r="AP130" i="54"/>
  <c r="AP162" i="54" s="1"/>
  <c r="AP129" i="54"/>
  <c r="AP161" i="54" s="1"/>
  <c r="AP163" i="54" s="1"/>
  <c r="AJ166" i="54"/>
  <c r="AJ168" i="54" s="1"/>
  <c r="AJ157" i="54"/>
  <c r="AJ156" i="54"/>
  <c r="AJ158" i="54" s="1"/>
  <c r="AJ139" i="54"/>
  <c r="AJ148" i="54" s="1"/>
  <c r="AJ135" i="54"/>
  <c r="AJ134" i="54"/>
  <c r="AJ136" i="54" s="1"/>
  <c r="AJ151" i="54" s="1"/>
  <c r="AJ130" i="54"/>
  <c r="AJ162" i="54" s="1"/>
  <c r="AJ129" i="54"/>
  <c r="AJ161" i="54" s="1"/>
  <c r="AJ163" i="54" s="1"/>
  <c r="Z166" i="54"/>
  <c r="Z168" i="54" s="1"/>
  <c r="Z157" i="54"/>
  <c r="Z156" i="54"/>
  <c r="Z158" i="54" s="1"/>
  <c r="Z139" i="54"/>
  <c r="Z177" i="54" s="1"/>
  <c r="Z135" i="54"/>
  <c r="Z134" i="54"/>
  <c r="Z136" i="54" s="1"/>
  <c r="Z151" i="54" s="1"/>
  <c r="Z130" i="54"/>
  <c r="Z162" i="54" s="1"/>
  <c r="Z129" i="54"/>
  <c r="Z131" i="54" s="1"/>
  <c r="T166" i="54"/>
  <c r="T168" i="54" s="1"/>
  <c r="T139" i="54"/>
  <c r="T177" i="54" s="1"/>
  <c r="T136" i="54"/>
  <c r="T151" i="54" s="1"/>
  <c r="T135" i="54"/>
  <c r="T157" i="54" s="1"/>
  <c r="T134" i="54"/>
  <c r="T156" i="54" s="1"/>
  <c r="T158" i="54" s="1"/>
  <c r="T131" i="54"/>
  <c r="T143" i="54" s="1"/>
  <c r="T130" i="54"/>
  <c r="T162" i="54" s="1"/>
  <c r="T129" i="54"/>
  <c r="T161" i="54" s="1"/>
  <c r="J166" i="54"/>
  <c r="J168" i="54" s="1"/>
  <c r="J139" i="54"/>
  <c r="J177" i="54" s="1"/>
  <c r="J135" i="54"/>
  <c r="J157" i="54" s="1"/>
  <c r="J134" i="54"/>
  <c r="J136" i="54" s="1"/>
  <c r="J151" i="54" s="1"/>
  <c r="J130" i="54"/>
  <c r="J162" i="54" s="1"/>
  <c r="J129" i="54"/>
  <c r="J161" i="54" s="1"/>
  <c r="D166" i="56"/>
  <c r="D168" i="56" s="1"/>
  <c r="D139" i="56"/>
  <c r="D177" i="56" s="1"/>
  <c r="D135" i="56"/>
  <c r="D134" i="56"/>
  <c r="D136" i="56" s="1"/>
  <c r="D151" i="56" s="1"/>
  <c r="D162" i="56"/>
  <c r="D129" i="56"/>
  <c r="D157" i="56"/>
  <c r="D156" i="56"/>
  <c r="D158" i="56" s="1"/>
  <c r="D161" i="56"/>
  <c r="H194" i="54"/>
  <c r="G194" i="54"/>
  <c r="H193" i="54"/>
  <c r="G193" i="54"/>
  <c r="H192" i="54"/>
  <c r="G192" i="54"/>
  <c r="H191" i="54"/>
  <c r="G191" i="54"/>
  <c r="H190" i="54"/>
  <c r="G190" i="54"/>
  <c r="H189" i="54"/>
  <c r="G189" i="54"/>
  <c r="A178" i="54"/>
  <c r="A179" i="54" s="1"/>
  <c r="A180" i="54" s="1"/>
  <c r="A172" i="54"/>
  <c r="A173" i="54" s="1"/>
  <c r="A174" i="54" s="1"/>
  <c r="A167" i="54"/>
  <c r="A168" i="54" s="1"/>
  <c r="D166" i="54"/>
  <c r="D168" i="54" s="1"/>
  <c r="A162" i="54"/>
  <c r="A163" i="54" s="1"/>
  <c r="D139" i="54"/>
  <c r="D177" i="54" s="1"/>
  <c r="D135" i="54"/>
  <c r="D157" i="54" s="1"/>
  <c r="D134" i="54"/>
  <c r="D136" i="54" s="1"/>
  <c r="D151" i="54" s="1"/>
  <c r="D131" i="54"/>
  <c r="D143" i="54" s="1"/>
  <c r="D130" i="54"/>
  <c r="D162" i="54" s="1"/>
  <c r="D129" i="54"/>
  <c r="D161" i="54" s="1"/>
  <c r="D163" i="54" s="1"/>
  <c r="H194" i="56"/>
  <c r="G194" i="56"/>
  <c r="H193" i="56"/>
  <c r="G193" i="56"/>
  <c r="H192" i="56"/>
  <c r="G192" i="56"/>
  <c r="H191" i="56"/>
  <c r="G191" i="56"/>
  <c r="H190" i="56"/>
  <c r="G190" i="56"/>
  <c r="H189" i="56"/>
  <c r="G189" i="56"/>
  <c r="A178" i="56"/>
  <c r="A179" i="56" s="1"/>
  <c r="A180" i="56" s="1"/>
  <c r="A173" i="56"/>
  <c r="A174" i="56" s="1"/>
  <c r="A172" i="56"/>
  <c r="A167" i="56"/>
  <c r="A168" i="56" s="1"/>
  <c r="A162" i="56"/>
  <c r="A163" i="56" s="1"/>
  <c r="AP131" i="56" l="1"/>
  <c r="AP143" i="56" s="1"/>
  <c r="J163" i="56"/>
  <c r="J171" i="56" s="1"/>
  <c r="BF156" i="56"/>
  <c r="BF158" i="56" s="1"/>
  <c r="CL163" i="56"/>
  <c r="CL171" i="56" s="1"/>
  <c r="CL131" i="56"/>
  <c r="CL143" i="56" s="1"/>
  <c r="CL148" i="56"/>
  <c r="CF148" i="56"/>
  <c r="BV171" i="56"/>
  <c r="BV131" i="56"/>
  <c r="BV143" i="56" s="1"/>
  <c r="BV148" i="56"/>
  <c r="BP171" i="56"/>
  <c r="BP148" i="56"/>
  <c r="BF163" i="56"/>
  <c r="BF171" i="56" s="1"/>
  <c r="BF131" i="56"/>
  <c r="BF143" i="56" s="1"/>
  <c r="BF148" i="56"/>
  <c r="AZ163" i="56"/>
  <c r="AZ171" i="56"/>
  <c r="AZ143" i="56"/>
  <c r="AZ148" i="56"/>
  <c r="AP158" i="56"/>
  <c r="AP148" i="56"/>
  <c r="AP161" i="56"/>
  <c r="AP163" i="56" s="1"/>
  <c r="AJ163" i="56"/>
  <c r="AJ156" i="56"/>
  <c r="AJ158" i="56" s="1"/>
  <c r="AJ131" i="56"/>
  <c r="AJ143" i="56" s="1"/>
  <c r="AJ148" i="56"/>
  <c r="Z131" i="56"/>
  <c r="Z143" i="56" s="1"/>
  <c r="Z148" i="56"/>
  <c r="T150" i="56"/>
  <c r="T152" i="56" s="1"/>
  <c r="T172" i="56" s="1"/>
  <c r="T156" i="56"/>
  <c r="T158" i="56" s="1"/>
  <c r="T171" i="56" s="1"/>
  <c r="T149" i="56"/>
  <c r="J131" i="56"/>
  <c r="J143" i="56" s="1"/>
  <c r="J148" i="56"/>
  <c r="CL171" i="54"/>
  <c r="CL148" i="54"/>
  <c r="CF171" i="54"/>
  <c r="CF131" i="54"/>
  <c r="CF143" i="54" s="1"/>
  <c r="CF148" i="54"/>
  <c r="BV149" i="54"/>
  <c r="BV140" i="54"/>
  <c r="BV144" i="54" s="1"/>
  <c r="BV136" i="54"/>
  <c r="BV151" i="54" s="1"/>
  <c r="BV131" i="54"/>
  <c r="BP171" i="54"/>
  <c r="BP140" i="54"/>
  <c r="BP144" i="54" s="1"/>
  <c r="BP145" i="54" s="1"/>
  <c r="BP150" i="54" s="1"/>
  <c r="BP152" i="54" s="1"/>
  <c r="BP172" i="54" s="1"/>
  <c r="BP149" i="54"/>
  <c r="BF158" i="54"/>
  <c r="BF171" i="54" s="1"/>
  <c r="BF131" i="54"/>
  <c r="BF143" i="54" s="1"/>
  <c r="BF148" i="54"/>
  <c r="AZ149" i="54"/>
  <c r="AZ140" i="54"/>
  <c r="AZ144" i="54" s="1"/>
  <c r="AZ171" i="54"/>
  <c r="AZ131" i="54"/>
  <c r="AZ143" i="54" s="1"/>
  <c r="AP171" i="54"/>
  <c r="AP131" i="54"/>
  <c r="AP143" i="54" s="1"/>
  <c r="AP145" i="54" s="1"/>
  <c r="AP150" i="54" s="1"/>
  <c r="AP152" i="54" s="1"/>
  <c r="AP172" i="54" s="1"/>
  <c r="AP149" i="54"/>
  <c r="AJ149" i="54"/>
  <c r="AJ140" i="54"/>
  <c r="AJ144" i="54" s="1"/>
  <c r="AJ171" i="54"/>
  <c r="AJ131" i="54"/>
  <c r="AJ143" i="54" s="1"/>
  <c r="AJ145" i="54" s="1"/>
  <c r="AJ150" i="54" s="1"/>
  <c r="AJ152" i="54" s="1"/>
  <c r="AJ172" i="54" s="1"/>
  <c r="AJ177" i="54"/>
  <c r="Z143" i="54"/>
  <c r="Z148" i="54"/>
  <c r="Z161" i="54"/>
  <c r="Z163" i="54" s="1"/>
  <c r="Z171" i="54" s="1"/>
  <c r="T163" i="54"/>
  <c r="T171" i="54"/>
  <c r="T148" i="54"/>
  <c r="J163" i="54"/>
  <c r="J156" i="54"/>
  <c r="J158" i="54" s="1"/>
  <c r="J131" i="54"/>
  <c r="J143" i="54" s="1"/>
  <c r="J148" i="54"/>
  <c r="D163" i="56"/>
  <c r="D171" i="56" s="1"/>
  <c r="D131" i="56"/>
  <c r="D143" i="56" s="1"/>
  <c r="D148" i="56"/>
  <c r="D148" i="54"/>
  <c r="D156" i="54"/>
  <c r="D158" i="54" s="1"/>
  <c r="D171" i="54" s="1"/>
  <c r="AP171" i="56" l="1"/>
  <c r="AJ171" i="56"/>
  <c r="CL149" i="56"/>
  <c r="CL140" i="56"/>
  <c r="CL144" i="56" s="1"/>
  <c r="CL145" i="56" s="1"/>
  <c r="CL150" i="56" s="1"/>
  <c r="CL152" i="56" s="1"/>
  <c r="CL172" i="56" s="1"/>
  <c r="CL173" i="56" s="1"/>
  <c r="CL174" i="56" s="1"/>
  <c r="CL179" i="56" s="1"/>
  <c r="CL180" i="56" s="1"/>
  <c r="CF149" i="56"/>
  <c r="CF140" i="56"/>
  <c r="CF144" i="56" s="1"/>
  <c r="CF145" i="56" s="1"/>
  <c r="CF150" i="56" s="1"/>
  <c r="CF152" i="56" s="1"/>
  <c r="CF172" i="56" s="1"/>
  <c r="CF173" i="56" s="1"/>
  <c r="CF174" i="56" s="1"/>
  <c r="CF179" i="56" s="1"/>
  <c r="CF180" i="56" s="1"/>
  <c r="BV149" i="56"/>
  <c r="BV140" i="56"/>
  <c r="BV144" i="56" s="1"/>
  <c r="BV145" i="56" s="1"/>
  <c r="BV150" i="56" s="1"/>
  <c r="BV152" i="56" s="1"/>
  <c r="BV172" i="56" s="1"/>
  <c r="BV173" i="56" s="1"/>
  <c r="BV174" i="56" s="1"/>
  <c r="BV179" i="56" s="1"/>
  <c r="BV180" i="56" s="1"/>
  <c r="BP149" i="56"/>
  <c r="BP140" i="56"/>
  <c r="BP144" i="56" s="1"/>
  <c r="BP145" i="56" s="1"/>
  <c r="BP150" i="56" s="1"/>
  <c r="BP152" i="56" s="1"/>
  <c r="BP172" i="56" s="1"/>
  <c r="BP173" i="56" s="1"/>
  <c r="BP174" i="56" s="1"/>
  <c r="BP179" i="56" s="1"/>
  <c r="BP180" i="56" s="1"/>
  <c r="BF149" i="56"/>
  <c r="BF140" i="56"/>
  <c r="BF144" i="56" s="1"/>
  <c r="BF145" i="56"/>
  <c r="BF150" i="56" s="1"/>
  <c r="BF152" i="56" s="1"/>
  <c r="AZ149" i="56"/>
  <c r="AZ140" i="56"/>
  <c r="AZ144" i="56" s="1"/>
  <c r="AZ145" i="56" s="1"/>
  <c r="AZ150" i="56" s="1"/>
  <c r="AZ152" i="56" s="1"/>
  <c r="AZ172" i="56" s="1"/>
  <c r="AZ173" i="56" s="1"/>
  <c r="AZ174" i="56" s="1"/>
  <c r="AZ179" i="56" s="1"/>
  <c r="AZ180" i="56" s="1"/>
  <c r="AP149" i="56"/>
  <c r="AP140" i="56"/>
  <c r="AP144" i="56" s="1"/>
  <c r="AP145" i="56" s="1"/>
  <c r="AP150" i="56" s="1"/>
  <c r="AP152" i="56" s="1"/>
  <c r="AJ149" i="56"/>
  <c r="AJ140" i="56"/>
  <c r="AJ144" i="56" s="1"/>
  <c r="AJ145" i="56" s="1"/>
  <c r="AJ150" i="56" s="1"/>
  <c r="AJ152" i="56" s="1"/>
  <c r="Z149" i="56"/>
  <c r="Z140" i="56"/>
  <c r="Z144" i="56" s="1"/>
  <c r="Z145" i="56" s="1"/>
  <c r="Z150" i="56" s="1"/>
  <c r="Z152" i="56" s="1"/>
  <c r="Z172" i="56" s="1"/>
  <c r="Z173" i="56" s="1"/>
  <c r="Z174" i="56" s="1"/>
  <c r="Z179" i="56" s="1"/>
  <c r="Z180" i="56" s="1"/>
  <c r="T173" i="56"/>
  <c r="T174" i="56" s="1"/>
  <c r="T179" i="56" s="1"/>
  <c r="T180" i="56" s="1"/>
  <c r="J149" i="56"/>
  <c r="J140" i="56"/>
  <c r="J144" i="56" s="1"/>
  <c r="J145" i="56" s="1"/>
  <c r="J150" i="56" s="1"/>
  <c r="J152" i="56" s="1"/>
  <c r="CL149" i="54"/>
  <c r="CL140" i="54"/>
  <c r="CL144" i="54" s="1"/>
  <c r="CL145" i="54" s="1"/>
  <c r="CL150" i="54"/>
  <c r="CL152" i="54" s="1"/>
  <c r="CL172" i="54" s="1"/>
  <c r="CL173" i="54" s="1"/>
  <c r="CL174" i="54" s="1"/>
  <c r="CL179" i="54" s="1"/>
  <c r="CL180" i="54" s="1"/>
  <c r="CF149" i="54"/>
  <c r="CF140" i="54"/>
  <c r="CF144" i="54" s="1"/>
  <c r="CF150" i="54"/>
  <c r="CF152" i="54" s="1"/>
  <c r="CF172" i="54" s="1"/>
  <c r="CF173" i="54" s="1"/>
  <c r="CF174" i="54" s="1"/>
  <c r="CF179" i="54" s="1"/>
  <c r="CF180" i="54" s="1"/>
  <c r="CF145" i="54"/>
  <c r="BV143" i="54"/>
  <c r="BV145" i="54" s="1"/>
  <c r="BV150" i="54" s="1"/>
  <c r="BV152" i="54" s="1"/>
  <c r="BV172" i="54" s="1"/>
  <c r="BV173" i="54" s="1"/>
  <c r="BV174" i="54" s="1"/>
  <c r="BV179" i="54" s="1"/>
  <c r="BV180" i="54" s="1"/>
  <c r="BP173" i="54"/>
  <c r="BP174" i="54" s="1"/>
  <c r="BP179" i="54" s="1"/>
  <c r="BP180" i="54" s="1"/>
  <c r="BF149" i="54"/>
  <c r="BF140" i="54"/>
  <c r="BF144" i="54" s="1"/>
  <c r="BF145" i="54" s="1"/>
  <c r="BF150" i="54" s="1"/>
  <c r="BF152" i="54" s="1"/>
  <c r="BF172" i="54" s="1"/>
  <c r="BF173" i="54" s="1"/>
  <c r="BF174" i="54" s="1"/>
  <c r="BF179" i="54" s="1"/>
  <c r="BF180" i="54" s="1"/>
  <c r="AZ145" i="54"/>
  <c r="AZ150" i="54" s="1"/>
  <c r="AZ152" i="54" s="1"/>
  <c r="AZ172" i="54" s="1"/>
  <c r="AZ173" i="54" s="1"/>
  <c r="AZ174" i="54" s="1"/>
  <c r="AZ179" i="54" s="1"/>
  <c r="AZ180" i="54" s="1"/>
  <c r="AP173" i="54"/>
  <c r="AP174" i="54" s="1"/>
  <c r="AP179" i="54" s="1"/>
  <c r="AP180" i="54" s="1"/>
  <c r="AJ179" i="54"/>
  <c r="AJ180" i="54" s="1"/>
  <c r="AJ173" i="54"/>
  <c r="AJ174" i="54" s="1"/>
  <c r="Z149" i="54"/>
  <c r="Z140" i="54"/>
  <c r="Z144" i="54" s="1"/>
  <c r="Z145" i="54" s="1"/>
  <c r="Z150" i="54" s="1"/>
  <c r="Z152" i="54" s="1"/>
  <c r="Z172" i="54" s="1"/>
  <c r="Z173" i="54" s="1"/>
  <c r="Z174" i="54" s="1"/>
  <c r="Z179" i="54" s="1"/>
  <c r="Z180" i="54" s="1"/>
  <c r="T149" i="54"/>
  <c r="T140" i="54"/>
  <c r="T144" i="54" s="1"/>
  <c r="T145" i="54" s="1"/>
  <c r="T150" i="54"/>
  <c r="T152" i="54" s="1"/>
  <c r="T172" i="54" s="1"/>
  <c r="T173" i="54" s="1"/>
  <c r="T174" i="54" s="1"/>
  <c r="T179" i="54" s="1"/>
  <c r="T180" i="54" s="1"/>
  <c r="J149" i="54"/>
  <c r="J140" i="54"/>
  <c r="J144" i="54" s="1"/>
  <c r="J145" i="54" s="1"/>
  <c r="J150" i="54" s="1"/>
  <c r="J152" i="54" s="1"/>
  <c r="J172" i="54" s="1"/>
  <c r="J171" i="54"/>
  <c r="D149" i="56"/>
  <c r="D140" i="56"/>
  <c r="D144" i="56" s="1"/>
  <c r="D145" i="56" s="1"/>
  <c r="D150" i="56" s="1"/>
  <c r="D149" i="54"/>
  <c r="D140" i="54"/>
  <c r="D144" i="54" s="1"/>
  <c r="D145" i="54" s="1"/>
  <c r="D150" i="54" s="1"/>
  <c r="D152" i="54" s="1"/>
  <c r="D172" i="54" s="1"/>
  <c r="D173" i="54" s="1"/>
  <c r="D174" i="54" s="1"/>
  <c r="D179" i="54" s="1"/>
  <c r="D180" i="54" s="1"/>
  <c r="AP172" i="56" l="1"/>
  <c r="AP173" i="56" s="1"/>
  <c r="AP174" i="56" s="1"/>
  <c r="AP179" i="56" s="1"/>
  <c r="AP180" i="56" s="1"/>
  <c r="AP127" i="53" s="1"/>
  <c r="AP126" i="53"/>
  <c r="J172" i="56"/>
  <c r="J173" i="56" s="1"/>
  <c r="J174" i="56" s="1"/>
  <c r="J179" i="56" s="1"/>
  <c r="J180" i="56" s="1"/>
  <c r="J127" i="53" s="1"/>
  <c r="J126" i="53"/>
  <c r="AJ172" i="56"/>
  <c r="AJ173" i="56" s="1"/>
  <c r="AJ174" i="56" s="1"/>
  <c r="AJ179" i="56" s="1"/>
  <c r="AJ180" i="56" s="1"/>
  <c r="AJ127" i="53" s="1"/>
  <c r="AJ126" i="53"/>
  <c r="BF172" i="56"/>
  <c r="BF173" i="56" s="1"/>
  <c r="BF174" i="56" s="1"/>
  <c r="BF179" i="56" s="1"/>
  <c r="BF180" i="56" s="1"/>
  <c r="BF127" i="53" s="1"/>
  <c r="BF126" i="53"/>
  <c r="DB126" i="53" s="1"/>
  <c r="J173" i="54"/>
  <c r="J174" i="54" s="1"/>
  <c r="J179" i="54" s="1"/>
  <c r="J180" i="54" s="1"/>
  <c r="D152" i="56"/>
  <c r="DB127" i="53" l="1"/>
  <c r="D172" i="56"/>
  <c r="D173" i="56" s="1"/>
  <c r="D174" i="56" s="1"/>
  <c r="D179" i="56" s="1"/>
  <c r="D180" i="56" s="1"/>
  <c r="D127" i="53" s="1"/>
  <c r="CV127" i="53" s="1"/>
  <c r="D126" i="53"/>
  <c r="CV126" i="53" s="1"/>
  <c r="CN111" i="53"/>
  <c r="CN110" i="53"/>
  <c r="CN107" i="53"/>
  <c r="CN106" i="53"/>
  <c r="CN105" i="53"/>
  <c r="CN100" i="53"/>
  <c r="CN99" i="53"/>
  <c r="CN98" i="53"/>
  <c r="CN94" i="53"/>
  <c r="CN93" i="53"/>
  <c r="CN92" i="53"/>
  <c r="CN91" i="53"/>
  <c r="CN90" i="53"/>
  <c r="CN89" i="53"/>
  <c r="CN88" i="53"/>
  <c r="CN87" i="53"/>
  <c r="CN86" i="53"/>
  <c r="CN85" i="53"/>
  <c r="CN84" i="53"/>
  <c r="CN83" i="53"/>
  <c r="CN82" i="53"/>
  <c r="CN81" i="53"/>
  <c r="CN80" i="53"/>
  <c r="CN79" i="53"/>
  <c r="CN78" i="53"/>
  <c r="CN77" i="53"/>
  <c r="CN76" i="53"/>
  <c r="CN75" i="53"/>
  <c r="CN72" i="53"/>
  <c r="CN71" i="53"/>
  <c r="CN70" i="53"/>
  <c r="CN69" i="53"/>
  <c r="CN68" i="53"/>
  <c r="CN67" i="53"/>
  <c r="CN66" i="53"/>
  <c r="CN62" i="53"/>
  <c r="CN60" i="53"/>
  <c r="CN59" i="53"/>
  <c r="CN58" i="53"/>
  <c r="CN57" i="53"/>
  <c r="CN56" i="53"/>
  <c r="CN55" i="53"/>
  <c r="CN54" i="53"/>
  <c r="CN53" i="53"/>
  <c r="CN52" i="53"/>
  <c r="CN51" i="53"/>
  <c r="CN50" i="53"/>
  <c r="CN49" i="53"/>
  <c r="CN48" i="53"/>
  <c r="CN47" i="53"/>
  <c r="CN46" i="53"/>
  <c r="CN45" i="53"/>
  <c r="CN44" i="53"/>
  <c r="CN43" i="53"/>
  <c r="CN42" i="53"/>
  <c r="CN41" i="53"/>
  <c r="CN40" i="53"/>
  <c r="CN39" i="53"/>
  <c r="CN38" i="53"/>
  <c r="CN37" i="53"/>
  <c r="CN36" i="53"/>
  <c r="CN35" i="53"/>
  <c r="CN34" i="53"/>
  <c r="CN33" i="53"/>
  <c r="CN32" i="53"/>
  <c r="CN31" i="53"/>
  <c r="CN30" i="53"/>
  <c r="CN29" i="53"/>
  <c r="CN28" i="53"/>
  <c r="CN27" i="53"/>
  <c r="CN26" i="53"/>
  <c r="CN25" i="53"/>
  <c r="CN24" i="53"/>
  <c r="CN23" i="53"/>
  <c r="CN22" i="53"/>
  <c r="CN21" i="53"/>
  <c r="CN20" i="53"/>
  <c r="CL111" i="53"/>
  <c r="CL110" i="53"/>
  <c r="CL107" i="53"/>
  <c r="CL106" i="53"/>
  <c r="CL105" i="53"/>
  <c r="CL100" i="53"/>
  <c r="CL99" i="53"/>
  <c r="CL98" i="53"/>
  <c r="CL94" i="53"/>
  <c r="CL93" i="53"/>
  <c r="CL92" i="53"/>
  <c r="CL91" i="53"/>
  <c r="CL90" i="53"/>
  <c r="CL89" i="53"/>
  <c r="CL88" i="53"/>
  <c r="CL87" i="53"/>
  <c r="CL86" i="53"/>
  <c r="CL85" i="53"/>
  <c r="CL84" i="53"/>
  <c r="CL83" i="53"/>
  <c r="CL82" i="53"/>
  <c r="CL81" i="53"/>
  <c r="CL80" i="53"/>
  <c r="CL79" i="53"/>
  <c r="CL78" i="53"/>
  <c r="CL77" i="53"/>
  <c r="CL76" i="53"/>
  <c r="CL75" i="53"/>
  <c r="CL72" i="53"/>
  <c r="CL71" i="53"/>
  <c r="CL70" i="53"/>
  <c r="CL69" i="53"/>
  <c r="CL68" i="53"/>
  <c r="CL67" i="53"/>
  <c r="CL66" i="53"/>
  <c r="CL62" i="53"/>
  <c r="CL60" i="53"/>
  <c r="CL59" i="53"/>
  <c r="CL58" i="53"/>
  <c r="CL57" i="53"/>
  <c r="CL56" i="53"/>
  <c r="CL55" i="53"/>
  <c r="CL54" i="53"/>
  <c r="CL53" i="53"/>
  <c r="CL52" i="53"/>
  <c r="CL51" i="53"/>
  <c r="CL50" i="53"/>
  <c r="CL49" i="53"/>
  <c r="CL48" i="53"/>
  <c r="CL47" i="53"/>
  <c r="CL46" i="53"/>
  <c r="CL45" i="53"/>
  <c r="CL44" i="53"/>
  <c r="CL43" i="53"/>
  <c r="CL42" i="53"/>
  <c r="CL41" i="53"/>
  <c r="CL40" i="53"/>
  <c r="CL39" i="53"/>
  <c r="CL38" i="53"/>
  <c r="CL37" i="53"/>
  <c r="CL36" i="53"/>
  <c r="CL35" i="53"/>
  <c r="CL34" i="53"/>
  <c r="CL33" i="53"/>
  <c r="CL32" i="53"/>
  <c r="CL31" i="53"/>
  <c r="CL30" i="53"/>
  <c r="CL29" i="53"/>
  <c r="CL28" i="53"/>
  <c r="CL27" i="53"/>
  <c r="CL26" i="53"/>
  <c r="CL25" i="53"/>
  <c r="CL24" i="53"/>
  <c r="CL23" i="53"/>
  <c r="CL22" i="53"/>
  <c r="CL21" i="53"/>
  <c r="CL20" i="53"/>
  <c r="CN15" i="53"/>
  <c r="CL15" i="53"/>
  <c r="CN14" i="53"/>
  <c r="CL14" i="53"/>
  <c r="CN13" i="53"/>
  <c r="CL13" i="53"/>
  <c r="CN12" i="53"/>
  <c r="CL12" i="53"/>
  <c r="CN11" i="53"/>
  <c r="CL11" i="53"/>
  <c r="CN8" i="53"/>
  <c r="CL8" i="53"/>
  <c r="CH111" i="53"/>
  <c r="CH110" i="53"/>
  <c r="CH107" i="53"/>
  <c r="CH106" i="53"/>
  <c r="CH105" i="53"/>
  <c r="CH100" i="53"/>
  <c r="CH99" i="53"/>
  <c r="CH98" i="53"/>
  <c r="CF111" i="53"/>
  <c r="CF110" i="53"/>
  <c r="CF107" i="53"/>
  <c r="CF106" i="53"/>
  <c r="CF105" i="53"/>
  <c r="CI102" i="54"/>
  <c r="CI101" i="54"/>
  <c r="CI100" i="54"/>
  <c r="CI99" i="54"/>
  <c r="CI98" i="54"/>
  <c r="CI96" i="54"/>
  <c r="CI95" i="54"/>
  <c r="CI94" i="54"/>
  <c r="CI93" i="54"/>
  <c r="CI92" i="54"/>
  <c r="CI91" i="54"/>
  <c r="CI90" i="54"/>
  <c r="CI89" i="54"/>
  <c r="CI88" i="54"/>
  <c r="CI87" i="54"/>
  <c r="CI86" i="54"/>
  <c r="CI85" i="54"/>
  <c r="CI84" i="54"/>
  <c r="CI83" i="54"/>
  <c r="CI82" i="54"/>
  <c r="CI81" i="54"/>
  <c r="CI80" i="54"/>
  <c r="CI79" i="54"/>
  <c r="CI78" i="54"/>
  <c r="CI77" i="54"/>
  <c r="CI76" i="54"/>
  <c r="CI75" i="54"/>
  <c r="CI73" i="54"/>
  <c r="CI72" i="54"/>
  <c r="CI71" i="54"/>
  <c r="CI70" i="54"/>
  <c r="CI69" i="54"/>
  <c r="CI68" i="54"/>
  <c r="CI67" i="54"/>
  <c r="CI66" i="54"/>
  <c r="CI63" i="54"/>
  <c r="CI62" i="54"/>
  <c r="CI61" i="54"/>
  <c r="CI60" i="54"/>
  <c r="CI59" i="54"/>
  <c r="CI58" i="54"/>
  <c r="CI57" i="54"/>
  <c r="CI56" i="54"/>
  <c r="CI55" i="54"/>
  <c r="CI54" i="54"/>
  <c r="CI53" i="54"/>
  <c r="CI52" i="54"/>
  <c r="CI51" i="54"/>
  <c r="CI50" i="54"/>
  <c r="CI49" i="54"/>
  <c r="CI48" i="54"/>
  <c r="CI47" i="54"/>
  <c r="CI46" i="54"/>
  <c r="CI45" i="54"/>
  <c r="CI44" i="54"/>
  <c r="CI43" i="54"/>
  <c r="CI42" i="54"/>
  <c r="CI41" i="54"/>
  <c r="CI40" i="54"/>
  <c r="CI39" i="54"/>
  <c r="CI38" i="54"/>
  <c r="CI37" i="54"/>
  <c r="CI36" i="54"/>
  <c r="CI35" i="54"/>
  <c r="CI34" i="54"/>
  <c r="CI33" i="54"/>
  <c r="CI32" i="54"/>
  <c r="CI31" i="54"/>
  <c r="CI30" i="54"/>
  <c r="CI29" i="54"/>
  <c r="CI28" i="54"/>
  <c r="CI27" i="54"/>
  <c r="CI26" i="54"/>
  <c r="CI25" i="54"/>
  <c r="CI24" i="54"/>
  <c r="CI23" i="54"/>
  <c r="CI22" i="54"/>
  <c r="CI21" i="54"/>
  <c r="CI20" i="54"/>
  <c r="CG102" i="54"/>
  <c r="CG101" i="54"/>
  <c r="CG100" i="54"/>
  <c r="CG99" i="54"/>
  <c r="CG98" i="54"/>
  <c r="CG96" i="54"/>
  <c r="CG95" i="54"/>
  <c r="CG94" i="54"/>
  <c r="CG93" i="54"/>
  <c r="CG92" i="54"/>
  <c r="CG91" i="54"/>
  <c r="CG90" i="54"/>
  <c r="CG89" i="54"/>
  <c r="CG88" i="54"/>
  <c r="CG87" i="54"/>
  <c r="CG86" i="54"/>
  <c r="CG85" i="54"/>
  <c r="CG84" i="54"/>
  <c r="CG83" i="54"/>
  <c r="CG82" i="54"/>
  <c r="CG81" i="54"/>
  <c r="CG80" i="54"/>
  <c r="CG79" i="54"/>
  <c r="CG78" i="54"/>
  <c r="CG77" i="54"/>
  <c r="CG76" i="54"/>
  <c r="CG75" i="54"/>
  <c r="CG73" i="54"/>
  <c r="CG72" i="54"/>
  <c r="CG71" i="54"/>
  <c r="CG70" i="54"/>
  <c r="CG69" i="54"/>
  <c r="CG68" i="54"/>
  <c r="CG67" i="54"/>
  <c r="CG66" i="54"/>
  <c r="CG63" i="54"/>
  <c r="CG62" i="54"/>
  <c r="CG61" i="54"/>
  <c r="CG60" i="54"/>
  <c r="CG59" i="54"/>
  <c r="CG58" i="54"/>
  <c r="CG57" i="54"/>
  <c r="CG56" i="54"/>
  <c r="CG55" i="54"/>
  <c r="CG54" i="54"/>
  <c r="CG53" i="54"/>
  <c r="CG52" i="54"/>
  <c r="CG51" i="54"/>
  <c r="CG50" i="54"/>
  <c r="CG49" i="54"/>
  <c r="CG48" i="54"/>
  <c r="CG47" i="54"/>
  <c r="CG46" i="54"/>
  <c r="CG45" i="54"/>
  <c r="CG44" i="54"/>
  <c r="CG43" i="54"/>
  <c r="CG42" i="54"/>
  <c r="CG41" i="54"/>
  <c r="CG40" i="54"/>
  <c r="CG39" i="54"/>
  <c r="CG38" i="54"/>
  <c r="CG37" i="54"/>
  <c r="CG36" i="54"/>
  <c r="CG35" i="54"/>
  <c r="CG34" i="54"/>
  <c r="CG33" i="54"/>
  <c r="CG32" i="54"/>
  <c r="CG31" i="54"/>
  <c r="CG30" i="54"/>
  <c r="CG29" i="54"/>
  <c r="CG28" i="54"/>
  <c r="CG27" i="54"/>
  <c r="CG26" i="54"/>
  <c r="CG25" i="54"/>
  <c r="CG24" i="54"/>
  <c r="CG23" i="54"/>
  <c r="CG22" i="54"/>
  <c r="CG21" i="54"/>
  <c r="CG20" i="54"/>
  <c r="CJ101" i="54"/>
  <c r="CJ102" i="54" s="1"/>
  <c r="CJ63" i="54"/>
  <c r="CJ62" i="54"/>
  <c r="CJ61" i="54"/>
  <c r="CH61" i="54"/>
  <c r="CH63" i="54" s="1"/>
  <c r="CH101" i="54" s="1"/>
  <c r="CH102" i="54" s="1"/>
  <c r="CF61" i="54"/>
  <c r="CJ95" i="54"/>
  <c r="CJ96" i="54" s="1"/>
  <c r="CH95" i="54"/>
  <c r="CH96" i="54" s="1"/>
  <c r="CF96" i="54"/>
  <c r="CF95" i="54"/>
  <c r="CF63" i="54"/>
  <c r="CF101" i="54" s="1"/>
  <c r="CF102" i="54" s="1"/>
  <c r="CH94" i="53"/>
  <c r="CH93" i="53"/>
  <c r="CH92" i="53"/>
  <c r="CH91" i="53"/>
  <c r="CH90" i="53"/>
  <c r="CH89" i="53"/>
  <c r="CH88" i="53"/>
  <c r="CH87" i="53"/>
  <c r="CH86" i="53"/>
  <c r="CH85" i="53"/>
  <c r="CH84" i="53"/>
  <c r="CH83" i="53"/>
  <c r="CH82" i="53"/>
  <c r="CH81" i="53"/>
  <c r="CH80" i="53"/>
  <c r="CH79" i="53"/>
  <c r="CH78" i="53"/>
  <c r="CH77" i="53"/>
  <c r="CH76" i="53"/>
  <c r="CH75" i="53"/>
  <c r="CH72" i="53"/>
  <c r="CH71" i="53"/>
  <c r="CH70" i="53"/>
  <c r="CH69" i="53"/>
  <c r="CH68" i="53"/>
  <c r="CH67" i="53"/>
  <c r="CH66" i="53"/>
  <c r="CH62" i="53"/>
  <c r="CH60" i="53"/>
  <c r="CH59" i="53"/>
  <c r="CH58" i="53"/>
  <c r="CH57" i="53"/>
  <c r="CH56" i="53"/>
  <c r="CH55" i="53"/>
  <c r="CH54" i="53"/>
  <c r="CH53" i="53"/>
  <c r="CH52" i="53"/>
  <c r="CH51" i="53"/>
  <c r="CH50" i="53"/>
  <c r="CH49" i="53"/>
  <c r="CH48" i="53"/>
  <c r="CH47" i="53"/>
  <c r="CH46" i="53"/>
  <c r="CH45" i="53"/>
  <c r="CH44" i="53"/>
  <c r="CH43" i="53"/>
  <c r="CH42" i="53"/>
  <c r="CH41" i="53"/>
  <c r="CH40" i="53"/>
  <c r="CH39" i="53"/>
  <c r="CH38" i="53"/>
  <c r="CH37" i="53"/>
  <c r="CH36" i="53"/>
  <c r="CH35" i="53"/>
  <c r="CH34" i="53"/>
  <c r="CH33" i="53"/>
  <c r="CH32" i="53"/>
  <c r="CH31" i="53"/>
  <c r="CH30" i="53"/>
  <c r="CH29" i="53"/>
  <c r="CH28" i="53"/>
  <c r="CH27" i="53"/>
  <c r="CH26" i="53"/>
  <c r="CH25" i="53"/>
  <c r="CH24" i="53"/>
  <c r="CH23" i="53"/>
  <c r="CH22" i="53"/>
  <c r="CH21" i="53"/>
  <c r="CH20" i="53"/>
  <c r="CF100" i="53"/>
  <c r="CF99" i="53"/>
  <c r="CF98" i="53"/>
  <c r="CF94" i="53"/>
  <c r="CF93" i="53"/>
  <c r="CF92" i="53"/>
  <c r="CF91" i="53"/>
  <c r="CF90" i="53"/>
  <c r="CF89" i="53"/>
  <c r="CF88" i="53"/>
  <c r="CF87" i="53"/>
  <c r="CF86" i="53"/>
  <c r="CF85" i="53"/>
  <c r="CF84" i="53"/>
  <c r="CF83" i="53"/>
  <c r="CF82" i="53"/>
  <c r="CF81" i="53"/>
  <c r="CF80" i="53"/>
  <c r="CF79" i="53"/>
  <c r="CF78" i="53"/>
  <c r="CF77" i="53"/>
  <c r="CF76" i="53"/>
  <c r="CF75" i="53"/>
  <c r="CF72" i="53"/>
  <c r="CF71" i="53"/>
  <c r="CF70" i="53"/>
  <c r="CF69" i="53"/>
  <c r="CF68" i="53"/>
  <c r="CF67" i="53"/>
  <c r="CF66" i="53"/>
  <c r="CF62" i="53"/>
  <c r="CF60" i="53"/>
  <c r="CF59" i="53"/>
  <c r="CF58" i="53"/>
  <c r="CF57" i="53"/>
  <c r="CF56" i="53"/>
  <c r="CF55" i="53"/>
  <c r="CF54" i="53"/>
  <c r="CF53" i="53"/>
  <c r="CF52" i="53"/>
  <c r="CF51" i="53"/>
  <c r="CF50" i="53"/>
  <c r="CF49" i="53"/>
  <c r="CF48" i="53"/>
  <c r="CF47" i="53"/>
  <c r="CF46" i="53"/>
  <c r="CF45" i="53"/>
  <c r="CF44" i="53"/>
  <c r="CF43" i="53"/>
  <c r="CF42" i="53"/>
  <c r="CF41" i="53"/>
  <c r="CF40" i="53"/>
  <c r="CF39" i="53"/>
  <c r="CF38" i="53"/>
  <c r="CF37" i="53"/>
  <c r="CF36" i="53"/>
  <c r="CF35" i="53"/>
  <c r="CF34" i="53"/>
  <c r="CF33" i="53"/>
  <c r="CF32" i="53"/>
  <c r="CF31" i="53"/>
  <c r="CF30" i="53"/>
  <c r="CF29" i="53"/>
  <c r="CF28" i="53"/>
  <c r="CF27" i="53"/>
  <c r="CF26" i="53"/>
  <c r="CF25" i="53"/>
  <c r="CF24" i="53"/>
  <c r="CF23" i="53"/>
  <c r="CF22" i="53"/>
  <c r="CF21" i="53"/>
  <c r="CF20" i="53"/>
  <c r="CH15" i="53"/>
  <c r="CF15" i="53"/>
  <c r="CH14" i="53"/>
  <c r="CF14" i="53"/>
  <c r="CH13" i="53"/>
  <c r="CF13" i="53"/>
  <c r="CH12" i="53"/>
  <c r="CF12" i="53"/>
  <c r="CH11" i="53"/>
  <c r="CF11" i="53"/>
  <c r="CH8" i="53"/>
  <c r="CF8" i="53"/>
  <c r="BX111" i="53"/>
  <c r="BX110" i="53"/>
  <c r="BX107" i="53"/>
  <c r="BX106" i="53"/>
  <c r="BX105" i="53"/>
  <c r="BX100" i="53"/>
  <c r="BX99" i="53"/>
  <c r="BX98" i="53"/>
  <c r="BX94" i="53"/>
  <c r="BX93" i="53"/>
  <c r="BX92" i="53"/>
  <c r="BX91" i="53"/>
  <c r="BX90" i="53"/>
  <c r="BX89" i="53"/>
  <c r="BX88" i="53"/>
  <c r="BX87" i="53"/>
  <c r="BX86" i="53"/>
  <c r="BX85" i="53"/>
  <c r="BX84" i="53"/>
  <c r="BX83" i="53"/>
  <c r="BX82" i="53"/>
  <c r="BX81" i="53"/>
  <c r="BX80" i="53"/>
  <c r="BX79" i="53"/>
  <c r="BX78" i="53"/>
  <c r="BX77" i="53"/>
  <c r="BX76" i="53"/>
  <c r="BX75" i="53"/>
  <c r="BX72" i="53"/>
  <c r="BX71" i="53"/>
  <c r="BX70" i="53"/>
  <c r="BX69" i="53"/>
  <c r="BX68" i="53"/>
  <c r="BX67" i="53"/>
  <c r="BX66" i="53"/>
  <c r="BX62" i="53"/>
  <c r="BX60" i="53"/>
  <c r="BX59" i="53"/>
  <c r="BX58" i="53"/>
  <c r="BX57" i="53"/>
  <c r="BX56" i="53"/>
  <c r="BX55" i="53"/>
  <c r="BX54" i="53"/>
  <c r="BX53" i="53"/>
  <c r="BX52" i="53"/>
  <c r="BX51" i="53"/>
  <c r="BX50" i="53"/>
  <c r="BX49" i="53"/>
  <c r="BX48" i="53"/>
  <c r="BX47" i="53"/>
  <c r="BX46" i="53"/>
  <c r="BX45" i="53"/>
  <c r="BX44" i="53"/>
  <c r="BX43" i="53"/>
  <c r="BX42" i="53"/>
  <c r="BX41" i="53"/>
  <c r="BX40" i="53"/>
  <c r="BX39" i="53"/>
  <c r="BX38" i="53"/>
  <c r="BX37" i="53"/>
  <c r="BX36" i="53"/>
  <c r="BX35" i="53"/>
  <c r="BX34" i="53"/>
  <c r="BX33" i="53"/>
  <c r="BX32" i="53"/>
  <c r="BX31" i="53"/>
  <c r="BX30" i="53"/>
  <c r="BX29" i="53"/>
  <c r="BX28" i="53"/>
  <c r="BX27" i="53"/>
  <c r="BX26" i="53"/>
  <c r="BX25" i="53"/>
  <c r="BX24" i="53"/>
  <c r="BX23" i="53"/>
  <c r="BX22" i="53"/>
  <c r="BX21" i="53"/>
  <c r="BX20" i="53"/>
  <c r="BV111" i="53"/>
  <c r="BV110" i="53"/>
  <c r="BV107" i="53"/>
  <c r="BV106" i="53"/>
  <c r="BV105" i="53"/>
  <c r="BV100" i="53"/>
  <c r="BV99" i="53"/>
  <c r="BV98" i="53"/>
  <c r="BV94" i="53"/>
  <c r="BV93" i="53"/>
  <c r="BV92" i="53"/>
  <c r="BV91" i="53"/>
  <c r="BV90" i="53"/>
  <c r="BV89" i="53"/>
  <c r="BV88" i="53"/>
  <c r="BV87" i="53"/>
  <c r="BV86" i="53"/>
  <c r="BV85" i="53"/>
  <c r="BV84" i="53"/>
  <c r="BV83" i="53"/>
  <c r="BV82" i="53"/>
  <c r="BV81" i="53"/>
  <c r="BV80" i="53"/>
  <c r="BV79" i="53"/>
  <c r="BV78" i="53"/>
  <c r="BV77" i="53"/>
  <c r="BV76" i="53"/>
  <c r="BV75" i="53"/>
  <c r="BV72" i="53"/>
  <c r="BV71" i="53"/>
  <c r="BV70" i="53"/>
  <c r="BV69" i="53"/>
  <c r="BV68" i="53"/>
  <c r="BV67" i="53"/>
  <c r="BV66" i="53"/>
  <c r="BV62" i="53"/>
  <c r="BV60" i="53"/>
  <c r="BV59" i="53"/>
  <c r="BV58" i="53"/>
  <c r="BV57" i="53"/>
  <c r="BV56" i="53"/>
  <c r="BV55" i="53"/>
  <c r="BV54" i="53"/>
  <c r="BV53" i="53"/>
  <c r="BV52" i="53"/>
  <c r="BV51" i="53"/>
  <c r="BV50" i="53"/>
  <c r="BV49" i="53"/>
  <c r="BV48" i="53"/>
  <c r="BV47" i="53"/>
  <c r="BV46" i="53"/>
  <c r="BV45" i="53"/>
  <c r="BV44" i="53"/>
  <c r="BV43" i="53"/>
  <c r="BV42" i="53"/>
  <c r="BV41" i="53"/>
  <c r="BV40" i="53"/>
  <c r="BV39" i="53"/>
  <c r="BV38" i="53"/>
  <c r="BV37" i="53"/>
  <c r="BV36" i="53"/>
  <c r="BV35" i="53"/>
  <c r="BV34" i="53"/>
  <c r="BV33" i="53"/>
  <c r="BV32" i="53"/>
  <c r="BV31" i="53"/>
  <c r="BV30" i="53"/>
  <c r="BV29" i="53"/>
  <c r="BV28" i="53"/>
  <c r="BV27" i="53"/>
  <c r="BV26" i="53"/>
  <c r="BV25" i="53"/>
  <c r="BV24" i="53"/>
  <c r="BV23" i="53"/>
  <c r="BV22" i="53"/>
  <c r="BV21" i="53"/>
  <c r="BV20" i="53"/>
  <c r="BX15" i="53"/>
  <c r="BV15" i="53"/>
  <c r="BX14" i="53"/>
  <c r="BV14" i="53"/>
  <c r="BX13" i="53"/>
  <c r="BV13" i="53"/>
  <c r="BX12" i="53"/>
  <c r="BV12" i="53"/>
  <c r="BX11" i="53"/>
  <c r="BV11" i="53"/>
  <c r="BX8" i="53"/>
  <c r="BV8" i="53"/>
  <c r="BR111" i="53"/>
  <c r="BR110" i="53"/>
  <c r="BR107" i="53"/>
  <c r="BR106" i="53"/>
  <c r="BR105" i="53"/>
  <c r="BR100" i="53"/>
  <c r="BR99" i="53"/>
  <c r="BR98" i="53"/>
  <c r="BR94" i="53"/>
  <c r="BR93" i="53"/>
  <c r="BR92" i="53"/>
  <c r="BR91" i="53"/>
  <c r="BR90" i="53"/>
  <c r="BR89" i="53"/>
  <c r="BR88" i="53"/>
  <c r="BR87" i="53"/>
  <c r="BR86" i="53"/>
  <c r="BR85" i="53"/>
  <c r="BR84" i="53"/>
  <c r="BR83" i="53"/>
  <c r="BR82" i="53"/>
  <c r="BR81" i="53"/>
  <c r="BR80" i="53"/>
  <c r="BR79" i="53"/>
  <c r="BR78" i="53"/>
  <c r="BR77" i="53"/>
  <c r="BR76" i="53"/>
  <c r="BR75" i="53"/>
  <c r="BR72" i="53"/>
  <c r="BR71" i="53"/>
  <c r="BR70" i="53"/>
  <c r="BR69" i="53"/>
  <c r="BR68" i="53"/>
  <c r="BR67" i="53"/>
  <c r="BR66" i="53"/>
  <c r="BR62" i="53"/>
  <c r="BR60" i="53"/>
  <c r="BR59" i="53"/>
  <c r="BR58" i="53"/>
  <c r="BR57" i="53"/>
  <c r="BR56" i="53"/>
  <c r="BR55" i="53"/>
  <c r="BR54" i="53"/>
  <c r="BR53" i="53"/>
  <c r="BR52" i="53"/>
  <c r="BR51" i="53"/>
  <c r="BR50" i="53"/>
  <c r="BR49" i="53"/>
  <c r="BR48" i="53"/>
  <c r="BR47" i="53"/>
  <c r="BR46" i="53"/>
  <c r="BR45" i="53"/>
  <c r="BR44" i="53"/>
  <c r="BR43" i="53"/>
  <c r="BR42" i="53"/>
  <c r="BR41" i="53"/>
  <c r="BR40" i="53"/>
  <c r="BR39" i="53"/>
  <c r="BR38" i="53"/>
  <c r="BR37" i="53"/>
  <c r="BR36" i="53"/>
  <c r="BR35" i="53"/>
  <c r="BR34" i="53"/>
  <c r="BR33" i="53"/>
  <c r="BR32" i="53"/>
  <c r="BR31" i="53"/>
  <c r="BR30" i="53"/>
  <c r="BR29" i="53"/>
  <c r="BR28" i="53"/>
  <c r="BR27" i="53"/>
  <c r="BR26" i="53"/>
  <c r="BR25" i="53"/>
  <c r="BR24" i="53"/>
  <c r="BR23" i="53"/>
  <c r="BR22" i="53"/>
  <c r="BR21" i="53"/>
  <c r="BR20" i="53"/>
  <c r="BP111" i="53"/>
  <c r="BP110" i="53"/>
  <c r="BP107" i="53"/>
  <c r="BP106" i="53"/>
  <c r="BP105" i="53"/>
  <c r="BP100" i="53"/>
  <c r="BP99" i="53"/>
  <c r="BP98" i="53"/>
  <c r="BP94" i="53"/>
  <c r="BP93" i="53"/>
  <c r="BP92" i="53"/>
  <c r="BP91" i="53"/>
  <c r="BP90" i="53"/>
  <c r="BP89" i="53"/>
  <c r="BP88" i="53"/>
  <c r="BP87" i="53"/>
  <c r="BP86" i="53"/>
  <c r="BP85" i="53"/>
  <c r="BP84" i="53"/>
  <c r="BP83" i="53"/>
  <c r="BP82" i="53"/>
  <c r="BP81" i="53"/>
  <c r="BP80" i="53"/>
  <c r="BP79" i="53"/>
  <c r="BP78" i="53"/>
  <c r="BP77" i="53"/>
  <c r="BP76" i="53"/>
  <c r="BP75" i="53"/>
  <c r="BP72" i="53"/>
  <c r="BP71" i="53"/>
  <c r="BP70" i="53"/>
  <c r="BP69" i="53"/>
  <c r="BP68" i="53"/>
  <c r="BP67" i="53"/>
  <c r="BP66" i="53"/>
  <c r="BP62" i="53"/>
  <c r="BP60" i="53"/>
  <c r="BP59" i="53"/>
  <c r="BP58" i="53"/>
  <c r="BP57" i="53"/>
  <c r="BP56" i="53"/>
  <c r="BP55" i="53"/>
  <c r="BP54" i="53"/>
  <c r="BP53" i="53"/>
  <c r="BP52" i="53"/>
  <c r="BP51" i="53"/>
  <c r="BP50" i="53"/>
  <c r="BP49" i="53"/>
  <c r="BP48" i="53"/>
  <c r="BP47" i="53"/>
  <c r="BP46" i="53"/>
  <c r="BP45" i="53"/>
  <c r="BP44" i="53"/>
  <c r="BP43" i="53"/>
  <c r="BP42" i="53"/>
  <c r="BP41" i="53"/>
  <c r="BP40" i="53"/>
  <c r="BP39" i="53"/>
  <c r="BP38" i="53"/>
  <c r="BP37" i="53"/>
  <c r="BP36" i="53"/>
  <c r="BP35" i="53"/>
  <c r="BP34" i="53"/>
  <c r="BP33" i="53"/>
  <c r="BP32" i="53"/>
  <c r="BP31" i="53"/>
  <c r="BP30" i="53"/>
  <c r="BP29" i="53"/>
  <c r="BP28" i="53"/>
  <c r="BP27" i="53"/>
  <c r="BP26" i="53"/>
  <c r="BP25" i="53"/>
  <c r="BP24" i="53"/>
  <c r="BP23" i="53"/>
  <c r="BP22" i="53"/>
  <c r="BP21" i="53"/>
  <c r="BP20" i="53"/>
  <c r="BR15" i="53" l="1"/>
  <c r="BP15" i="53"/>
  <c r="BR14" i="53"/>
  <c r="BP14" i="53"/>
  <c r="BR13" i="53"/>
  <c r="BP13" i="53"/>
  <c r="BR12" i="53"/>
  <c r="BP12" i="53"/>
  <c r="BR11" i="53"/>
  <c r="BP11" i="53"/>
  <c r="BR8" i="53"/>
  <c r="BP8" i="53"/>
  <c r="BJ101" i="54"/>
  <c r="BJ102" i="54" s="1"/>
  <c r="BH101" i="54"/>
  <c r="BH102" i="54" s="1"/>
  <c r="BF102" i="54"/>
  <c r="BF101" i="54"/>
  <c r="BH111" i="53"/>
  <c r="BH110" i="53"/>
  <c r="BH107" i="53"/>
  <c r="BH106" i="53"/>
  <c r="BH105" i="53"/>
  <c r="BH100" i="53"/>
  <c r="BH99" i="53"/>
  <c r="BH98" i="53"/>
  <c r="BH94" i="53"/>
  <c r="BH93" i="53"/>
  <c r="BH92" i="53"/>
  <c r="BH91" i="53"/>
  <c r="BH90" i="53"/>
  <c r="BH89" i="53"/>
  <c r="BH88" i="53"/>
  <c r="BH87" i="53"/>
  <c r="BH86" i="53"/>
  <c r="BH85" i="53"/>
  <c r="BH84" i="53"/>
  <c r="BH83" i="53"/>
  <c r="BH82" i="53"/>
  <c r="BH81" i="53"/>
  <c r="BH80" i="53"/>
  <c r="BH79" i="53"/>
  <c r="BH78" i="53"/>
  <c r="BH77" i="53"/>
  <c r="BH76" i="53"/>
  <c r="BH75" i="53"/>
  <c r="BH72" i="53"/>
  <c r="BH71" i="53"/>
  <c r="BH70" i="53"/>
  <c r="BH69" i="53"/>
  <c r="BH68" i="53"/>
  <c r="BH67" i="53"/>
  <c r="BH66" i="53"/>
  <c r="BH62" i="53"/>
  <c r="BH60" i="53"/>
  <c r="BH59" i="53"/>
  <c r="BH58" i="53"/>
  <c r="BH57" i="53"/>
  <c r="BH56" i="53"/>
  <c r="BH55" i="53"/>
  <c r="BH54" i="53"/>
  <c r="BH53" i="53"/>
  <c r="BH52" i="53"/>
  <c r="BH51" i="53"/>
  <c r="BH50" i="53"/>
  <c r="BH49" i="53"/>
  <c r="BH48" i="53"/>
  <c r="BH47" i="53"/>
  <c r="BH46" i="53"/>
  <c r="BH45" i="53"/>
  <c r="BH44" i="53"/>
  <c r="BH43" i="53"/>
  <c r="BH42" i="53"/>
  <c r="BH41" i="53"/>
  <c r="BH40" i="53"/>
  <c r="BH39" i="53"/>
  <c r="BH38" i="53"/>
  <c r="BH37" i="53"/>
  <c r="BH36" i="53"/>
  <c r="BH35" i="53"/>
  <c r="BH34" i="53"/>
  <c r="BH33" i="53"/>
  <c r="BH32" i="53"/>
  <c r="BH31" i="53"/>
  <c r="BH30" i="53"/>
  <c r="BH29" i="53"/>
  <c r="BH28" i="53"/>
  <c r="BH27" i="53"/>
  <c r="BH26" i="53"/>
  <c r="BH25" i="53"/>
  <c r="BH24" i="53"/>
  <c r="BH23" i="53"/>
  <c r="BH22" i="53"/>
  <c r="BH21" i="53"/>
  <c r="BH20" i="53"/>
  <c r="BF111" i="53"/>
  <c r="BF110" i="53"/>
  <c r="BF107" i="53"/>
  <c r="BF106" i="53"/>
  <c r="BF105" i="53"/>
  <c r="BF100" i="53"/>
  <c r="BF99" i="53"/>
  <c r="BF98" i="53"/>
  <c r="BF94" i="53"/>
  <c r="BF93" i="53"/>
  <c r="BF92" i="53"/>
  <c r="BF91" i="53"/>
  <c r="BF90" i="53"/>
  <c r="BF89" i="53"/>
  <c r="BF88" i="53"/>
  <c r="BF87" i="53"/>
  <c r="BF86" i="53"/>
  <c r="BF85" i="53"/>
  <c r="BF84" i="53"/>
  <c r="BF83" i="53"/>
  <c r="BF82" i="53"/>
  <c r="BF81" i="53"/>
  <c r="BF80" i="53"/>
  <c r="BF79" i="53"/>
  <c r="BF78" i="53"/>
  <c r="BF77" i="53"/>
  <c r="BF76" i="53"/>
  <c r="BF75" i="53"/>
  <c r="BF72" i="53"/>
  <c r="BF71" i="53"/>
  <c r="BF70" i="53"/>
  <c r="BF69" i="53"/>
  <c r="BF68" i="53"/>
  <c r="BF67" i="53"/>
  <c r="BF66" i="53"/>
  <c r="BF62" i="53"/>
  <c r="BF60" i="53"/>
  <c r="BF59" i="53"/>
  <c r="BF58" i="53"/>
  <c r="BF57" i="53"/>
  <c r="BF56" i="53"/>
  <c r="BF55" i="53"/>
  <c r="BF54" i="53"/>
  <c r="BF53" i="53"/>
  <c r="BF52" i="53"/>
  <c r="BF51" i="53"/>
  <c r="BF50" i="53"/>
  <c r="BF49" i="53"/>
  <c r="BF48" i="53"/>
  <c r="BF47" i="53"/>
  <c r="BF46" i="53"/>
  <c r="BF45" i="53"/>
  <c r="BF44" i="53"/>
  <c r="BF43" i="53"/>
  <c r="BF42" i="53"/>
  <c r="BF41" i="53"/>
  <c r="BF40" i="53"/>
  <c r="BF39" i="53"/>
  <c r="BF38" i="53"/>
  <c r="BF37" i="53"/>
  <c r="BF36" i="53"/>
  <c r="BF35" i="53"/>
  <c r="BF34" i="53"/>
  <c r="BF33" i="53"/>
  <c r="BF32" i="53"/>
  <c r="BF31" i="53"/>
  <c r="BF30" i="53"/>
  <c r="BF29" i="53"/>
  <c r="BF28" i="53"/>
  <c r="BF27" i="53"/>
  <c r="BF26" i="53"/>
  <c r="BF25" i="53"/>
  <c r="BF24" i="53"/>
  <c r="BF23" i="53"/>
  <c r="BF22" i="53"/>
  <c r="BF21" i="53"/>
  <c r="BF20" i="53"/>
  <c r="BH15" i="53"/>
  <c r="BF15" i="53"/>
  <c r="BH14" i="53"/>
  <c r="BF14" i="53"/>
  <c r="BH13" i="53"/>
  <c r="BF13" i="53"/>
  <c r="BH12" i="53"/>
  <c r="BF12" i="53"/>
  <c r="BH11" i="53"/>
  <c r="BF11" i="53"/>
  <c r="BH8" i="53"/>
  <c r="BF8" i="53"/>
  <c r="BB95" i="54"/>
  <c r="BB96" i="54" s="1"/>
  <c r="BB101" i="54" s="1"/>
  <c r="BB102" i="54" s="1"/>
  <c r="AZ96" i="54"/>
  <c r="AZ101" i="54" s="1"/>
  <c r="AZ102" i="54" s="1"/>
  <c r="AZ95" i="54"/>
  <c r="BD76" i="54"/>
  <c r="BD77" i="54"/>
  <c r="BD78" i="54"/>
  <c r="BD79" i="54"/>
  <c r="BD80" i="54"/>
  <c r="BD95" i="54" s="1"/>
  <c r="BD96" i="54" s="1"/>
  <c r="BD81" i="54"/>
  <c r="BD82" i="54"/>
  <c r="BD83" i="54"/>
  <c r="BD84" i="54"/>
  <c r="BD85" i="54"/>
  <c r="BD86" i="54"/>
  <c r="BD87" i="54"/>
  <c r="BD88" i="54"/>
  <c r="BD89" i="54"/>
  <c r="BD90" i="54"/>
  <c r="BD91" i="54"/>
  <c r="BD92" i="54"/>
  <c r="BD93" i="54"/>
  <c r="BD94" i="54"/>
  <c r="BD75" i="54"/>
  <c r="BD21" i="54"/>
  <c r="BD22" i="54"/>
  <c r="BD23" i="54"/>
  <c r="BD61" i="54" s="1"/>
  <c r="BD63" i="54" s="1"/>
  <c r="BD24" i="54"/>
  <c r="BD25" i="54"/>
  <c r="BD26" i="54"/>
  <c r="BD27" i="54"/>
  <c r="BD28" i="54"/>
  <c r="BD29" i="54"/>
  <c r="BD30" i="54"/>
  <c r="BD31" i="54"/>
  <c r="BD32" i="54"/>
  <c r="BD33" i="54"/>
  <c r="BD34" i="54"/>
  <c r="BD35" i="54"/>
  <c r="BD36" i="54"/>
  <c r="BD37" i="54"/>
  <c r="BD38" i="54"/>
  <c r="BD39" i="54"/>
  <c r="BD40" i="54"/>
  <c r="BD41" i="54"/>
  <c r="BD42" i="54"/>
  <c r="BD43" i="54"/>
  <c r="BD44" i="54"/>
  <c r="BD45" i="54"/>
  <c r="BD46" i="54"/>
  <c r="BD47" i="54"/>
  <c r="BD48" i="54"/>
  <c r="BD49" i="54"/>
  <c r="BD50" i="54"/>
  <c r="BD51" i="54"/>
  <c r="BD52" i="54"/>
  <c r="BD53" i="54"/>
  <c r="BD54" i="54"/>
  <c r="BD55" i="54"/>
  <c r="BD56" i="54"/>
  <c r="BD57" i="54"/>
  <c r="BD58" i="54"/>
  <c r="BD59" i="54"/>
  <c r="BD60" i="54"/>
  <c r="BD20" i="54"/>
  <c r="BB111" i="53"/>
  <c r="BB110" i="53"/>
  <c r="BB107" i="53"/>
  <c r="BB106" i="53"/>
  <c r="BB105" i="53"/>
  <c r="BB100" i="53"/>
  <c r="BC100" i="53" s="1"/>
  <c r="BB99" i="53"/>
  <c r="BC99" i="53" s="1"/>
  <c r="BB98" i="53"/>
  <c r="BC98" i="53" s="1"/>
  <c r="BB94" i="53"/>
  <c r="BC94" i="53" s="1"/>
  <c r="BB93" i="53"/>
  <c r="BC93" i="53" s="1"/>
  <c r="BB92" i="53"/>
  <c r="BC92" i="53" s="1"/>
  <c r="BB91" i="53"/>
  <c r="BC91" i="53" s="1"/>
  <c r="BB90" i="53"/>
  <c r="BC90" i="53" s="1"/>
  <c r="BB89" i="53"/>
  <c r="BC89" i="53" s="1"/>
  <c r="BB88" i="53"/>
  <c r="BC88" i="53" s="1"/>
  <c r="BB87" i="53"/>
  <c r="BC87" i="53" s="1"/>
  <c r="BB86" i="53"/>
  <c r="BC86" i="53" s="1"/>
  <c r="BB85" i="53"/>
  <c r="BC85" i="53" s="1"/>
  <c r="BB84" i="53"/>
  <c r="BC84" i="53" s="1"/>
  <c r="BB83" i="53"/>
  <c r="BC83" i="53" s="1"/>
  <c r="BB82" i="53"/>
  <c r="BC82" i="53" s="1"/>
  <c r="BB81" i="53"/>
  <c r="BC81" i="53" s="1"/>
  <c r="BB80" i="53"/>
  <c r="BC80" i="53" s="1"/>
  <c r="BB79" i="53"/>
  <c r="BC79" i="53" s="1"/>
  <c r="BB78" i="53"/>
  <c r="BC78" i="53" s="1"/>
  <c r="BB77" i="53"/>
  <c r="BC77" i="53" s="1"/>
  <c r="BB76" i="53"/>
  <c r="BC76" i="53" s="1"/>
  <c r="BB75" i="53"/>
  <c r="BC75" i="53" s="1"/>
  <c r="BB72" i="53"/>
  <c r="BC72" i="53" s="1"/>
  <c r="BB71" i="53"/>
  <c r="BC71" i="53" s="1"/>
  <c r="BB70" i="53"/>
  <c r="BC70" i="53" s="1"/>
  <c r="BB69" i="53"/>
  <c r="BC69" i="53" s="1"/>
  <c r="BB68" i="53"/>
  <c r="BC68" i="53" s="1"/>
  <c r="BB67" i="53"/>
  <c r="BC67" i="53" s="1"/>
  <c r="BB66" i="53"/>
  <c r="BC66" i="53" s="1"/>
  <c r="BB62" i="53"/>
  <c r="BB60" i="53"/>
  <c r="BC60" i="53" s="1"/>
  <c r="BB59" i="53"/>
  <c r="BC59" i="53" s="1"/>
  <c r="BB58" i="53"/>
  <c r="BC58" i="53" s="1"/>
  <c r="BB57" i="53"/>
  <c r="BC57" i="53" s="1"/>
  <c r="BB56" i="53"/>
  <c r="BC56" i="53" s="1"/>
  <c r="BB55" i="53"/>
  <c r="BC55" i="53" s="1"/>
  <c r="BB54" i="53"/>
  <c r="BC54" i="53" s="1"/>
  <c r="BB53" i="53"/>
  <c r="BC53" i="53" s="1"/>
  <c r="BB52" i="53"/>
  <c r="BC52" i="53" s="1"/>
  <c r="BB51" i="53"/>
  <c r="BC51" i="53" s="1"/>
  <c r="BB50" i="53"/>
  <c r="BC50" i="53" s="1"/>
  <c r="BB49" i="53"/>
  <c r="BC49" i="53" s="1"/>
  <c r="BB48" i="53"/>
  <c r="BC48" i="53" s="1"/>
  <c r="BB47" i="53"/>
  <c r="BC47" i="53" s="1"/>
  <c r="BB46" i="53"/>
  <c r="BC46" i="53" s="1"/>
  <c r="BB45" i="53"/>
  <c r="BC45" i="53" s="1"/>
  <c r="BB44" i="53"/>
  <c r="BC44" i="53" s="1"/>
  <c r="BB43" i="53"/>
  <c r="BC43" i="53" s="1"/>
  <c r="BB42" i="53"/>
  <c r="BC42" i="53" s="1"/>
  <c r="BB41" i="53"/>
  <c r="BC41" i="53" s="1"/>
  <c r="BB40" i="53"/>
  <c r="BC40" i="53" s="1"/>
  <c r="BB39" i="53"/>
  <c r="BC39" i="53" s="1"/>
  <c r="BB38" i="53"/>
  <c r="BC38" i="53" s="1"/>
  <c r="BB37" i="53"/>
  <c r="BC37" i="53" s="1"/>
  <c r="BB36" i="53"/>
  <c r="BC36" i="53" s="1"/>
  <c r="BB35" i="53"/>
  <c r="BC35" i="53" s="1"/>
  <c r="BB34" i="53"/>
  <c r="BC34" i="53" s="1"/>
  <c r="BB33" i="53"/>
  <c r="BC33" i="53" s="1"/>
  <c r="BB32" i="53"/>
  <c r="BC32" i="53" s="1"/>
  <c r="BB31" i="53"/>
  <c r="BC31" i="53" s="1"/>
  <c r="BB30" i="53"/>
  <c r="BC30" i="53" s="1"/>
  <c r="BB29" i="53"/>
  <c r="BC29" i="53" s="1"/>
  <c r="BB28" i="53"/>
  <c r="BC28" i="53" s="1"/>
  <c r="BB27" i="53"/>
  <c r="BC27" i="53" s="1"/>
  <c r="BB26" i="53"/>
  <c r="BC26" i="53" s="1"/>
  <c r="BB25" i="53"/>
  <c r="BC25" i="53" s="1"/>
  <c r="BB24" i="53"/>
  <c r="BC24" i="53" s="1"/>
  <c r="BB23" i="53"/>
  <c r="BC23" i="53" s="1"/>
  <c r="BB22" i="53"/>
  <c r="BC22" i="53" s="1"/>
  <c r="BB21" i="53"/>
  <c r="BC21" i="53" s="1"/>
  <c r="BB20" i="53"/>
  <c r="BC20" i="53" s="1"/>
  <c r="AZ111" i="53"/>
  <c r="AZ110" i="53"/>
  <c r="AZ107" i="53"/>
  <c r="AZ106" i="53"/>
  <c r="AZ105" i="53"/>
  <c r="AZ100" i="53"/>
  <c r="BA100" i="53" s="1"/>
  <c r="AZ99" i="53"/>
  <c r="BA99" i="53" s="1"/>
  <c r="AZ98" i="53"/>
  <c r="BA98" i="53" s="1"/>
  <c r="AZ94" i="53"/>
  <c r="BA94" i="53" s="1"/>
  <c r="AZ93" i="53"/>
  <c r="BA93" i="53" s="1"/>
  <c r="AZ92" i="53"/>
  <c r="BA92" i="53" s="1"/>
  <c r="AZ91" i="53"/>
  <c r="BA91" i="53" s="1"/>
  <c r="AZ90" i="53"/>
  <c r="BA90" i="53" s="1"/>
  <c r="AZ89" i="53"/>
  <c r="BA89" i="53" s="1"/>
  <c r="AZ88" i="53"/>
  <c r="BA88" i="53" s="1"/>
  <c r="AZ87" i="53"/>
  <c r="BA87" i="53" s="1"/>
  <c r="AZ86" i="53"/>
  <c r="BA86" i="53" s="1"/>
  <c r="AZ85" i="53"/>
  <c r="BA85" i="53" s="1"/>
  <c r="AZ84" i="53"/>
  <c r="BA84" i="53" s="1"/>
  <c r="AZ83" i="53"/>
  <c r="BA83" i="53" s="1"/>
  <c r="AZ82" i="53"/>
  <c r="BA82" i="53" s="1"/>
  <c r="AZ81" i="53"/>
  <c r="BA81" i="53" s="1"/>
  <c r="AZ80" i="53"/>
  <c r="BA80" i="53" s="1"/>
  <c r="AZ79" i="53"/>
  <c r="BA79" i="53" s="1"/>
  <c r="AZ78" i="53"/>
  <c r="BA78" i="53" s="1"/>
  <c r="AZ77" i="53"/>
  <c r="BA77" i="53" s="1"/>
  <c r="AZ76" i="53"/>
  <c r="BA76" i="53" s="1"/>
  <c r="AZ75" i="53"/>
  <c r="BA75" i="53" s="1"/>
  <c r="AZ72" i="53"/>
  <c r="BA72" i="53" s="1"/>
  <c r="AZ71" i="53"/>
  <c r="BA71" i="53" s="1"/>
  <c r="AZ70" i="53"/>
  <c r="BA70" i="53" s="1"/>
  <c r="AZ69" i="53"/>
  <c r="BA69" i="53" s="1"/>
  <c r="AZ68" i="53"/>
  <c r="BA68" i="53" s="1"/>
  <c r="AZ67" i="53"/>
  <c r="BA67" i="53" s="1"/>
  <c r="AZ66" i="53"/>
  <c r="BA66" i="53" s="1"/>
  <c r="AZ62" i="53"/>
  <c r="AZ60" i="53"/>
  <c r="BA60" i="53" s="1"/>
  <c r="AZ59" i="53"/>
  <c r="BA59" i="53" s="1"/>
  <c r="AZ58" i="53"/>
  <c r="BA58" i="53" s="1"/>
  <c r="AZ57" i="53"/>
  <c r="BA57" i="53" s="1"/>
  <c r="AZ56" i="53"/>
  <c r="BA56" i="53" s="1"/>
  <c r="AZ55" i="53"/>
  <c r="BA55" i="53" s="1"/>
  <c r="AZ54" i="53"/>
  <c r="BA54" i="53" s="1"/>
  <c r="AZ53" i="53"/>
  <c r="BA53" i="53" s="1"/>
  <c r="AZ52" i="53"/>
  <c r="BA52" i="53" s="1"/>
  <c r="AZ51" i="53"/>
  <c r="BA51" i="53" s="1"/>
  <c r="AZ50" i="53"/>
  <c r="BA50" i="53" s="1"/>
  <c r="AZ49" i="53"/>
  <c r="BA49" i="53" s="1"/>
  <c r="AZ48" i="53"/>
  <c r="BA48" i="53" s="1"/>
  <c r="AZ47" i="53"/>
  <c r="BA47" i="53" s="1"/>
  <c r="AZ46" i="53"/>
  <c r="BA46" i="53" s="1"/>
  <c r="AZ45" i="53"/>
  <c r="BA45" i="53" s="1"/>
  <c r="AZ44" i="53"/>
  <c r="BA44" i="53" s="1"/>
  <c r="AZ43" i="53"/>
  <c r="BA43" i="53" s="1"/>
  <c r="AZ42" i="53"/>
  <c r="BA42" i="53" s="1"/>
  <c r="AZ41" i="53"/>
  <c r="BA41" i="53" s="1"/>
  <c r="AZ40" i="53"/>
  <c r="BA40" i="53" s="1"/>
  <c r="AZ39" i="53"/>
  <c r="BA39" i="53" s="1"/>
  <c r="AZ38" i="53"/>
  <c r="BA38" i="53" s="1"/>
  <c r="AZ37" i="53"/>
  <c r="BA37" i="53" s="1"/>
  <c r="AZ36" i="53"/>
  <c r="BA36" i="53" s="1"/>
  <c r="AZ35" i="53"/>
  <c r="BA35" i="53" s="1"/>
  <c r="AZ34" i="53"/>
  <c r="BA34" i="53" s="1"/>
  <c r="AZ33" i="53"/>
  <c r="BA33" i="53" s="1"/>
  <c r="AZ32" i="53"/>
  <c r="BA32" i="53" s="1"/>
  <c r="AZ31" i="53"/>
  <c r="BA31" i="53" s="1"/>
  <c r="AZ30" i="53"/>
  <c r="BA30" i="53" s="1"/>
  <c r="AZ29" i="53"/>
  <c r="BA29" i="53" s="1"/>
  <c r="AZ28" i="53"/>
  <c r="BA28" i="53" s="1"/>
  <c r="AZ27" i="53"/>
  <c r="BA27" i="53" s="1"/>
  <c r="AZ26" i="53"/>
  <c r="BA26" i="53" s="1"/>
  <c r="AZ25" i="53"/>
  <c r="BA25" i="53" s="1"/>
  <c r="AZ24" i="53"/>
  <c r="BA24" i="53" s="1"/>
  <c r="AZ23" i="53"/>
  <c r="BA23" i="53" s="1"/>
  <c r="AZ22" i="53"/>
  <c r="BA22" i="53" s="1"/>
  <c r="AZ21" i="53"/>
  <c r="BA21" i="53" s="1"/>
  <c r="AZ20" i="53"/>
  <c r="BA20" i="53" s="1"/>
  <c r="BB15" i="53"/>
  <c r="AZ15" i="53"/>
  <c r="BB14" i="53"/>
  <c r="AZ14" i="53"/>
  <c r="BB13" i="53"/>
  <c r="AZ13" i="53"/>
  <c r="BB12" i="53"/>
  <c r="AZ12" i="53"/>
  <c r="BB11" i="53"/>
  <c r="AZ11" i="53"/>
  <c r="BB8" i="53"/>
  <c r="AZ8" i="53"/>
  <c r="AR111" i="53"/>
  <c r="AR110" i="53"/>
  <c r="AR107" i="53"/>
  <c r="AR106" i="53"/>
  <c r="AR105" i="53"/>
  <c r="AR100" i="53"/>
  <c r="AR99" i="53"/>
  <c r="AR98" i="53"/>
  <c r="AR94" i="53"/>
  <c r="AR93" i="53"/>
  <c r="AR92" i="53"/>
  <c r="AR91" i="53"/>
  <c r="AR90" i="53"/>
  <c r="AR89" i="53"/>
  <c r="AR88" i="53"/>
  <c r="AR87" i="53"/>
  <c r="AR86" i="53"/>
  <c r="AR85" i="53"/>
  <c r="AR84" i="53"/>
  <c r="AR83" i="53"/>
  <c r="AR82" i="53"/>
  <c r="AR81" i="53"/>
  <c r="AR80" i="53"/>
  <c r="AR79" i="53"/>
  <c r="AR78" i="53"/>
  <c r="AR77" i="53"/>
  <c r="AR76" i="53"/>
  <c r="AR75" i="53"/>
  <c r="AR72" i="53"/>
  <c r="AR71" i="53"/>
  <c r="AR70" i="53"/>
  <c r="AR69" i="53"/>
  <c r="AR68" i="53"/>
  <c r="AR67" i="53"/>
  <c r="AR66" i="53"/>
  <c r="AR62" i="53"/>
  <c r="AR60" i="53"/>
  <c r="AR59" i="53"/>
  <c r="AR58" i="53"/>
  <c r="AR57" i="53"/>
  <c r="AR56" i="53"/>
  <c r="AR55" i="53"/>
  <c r="AR54" i="53"/>
  <c r="AR53" i="53"/>
  <c r="AR52" i="53"/>
  <c r="AR51" i="53"/>
  <c r="AR50" i="53"/>
  <c r="AR49" i="53"/>
  <c r="AR48" i="53"/>
  <c r="AR47" i="53"/>
  <c r="AR46" i="53"/>
  <c r="AR45" i="53"/>
  <c r="AR44" i="53"/>
  <c r="AR43" i="53"/>
  <c r="AR42" i="53"/>
  <c r="AR41" i="53"/>
  <c r="AR40" i="53"/>
  <c r="AR39" i="53"/>
  <c r="AR38" i="53"/>
  <c r="AR37" i="53"/>
  <c r="AR36" i="53"/>
  <c r="AR35" i="53"/>
  <c r="AR34" i="53"/>
  <c r="AR33" i="53"/>
  <c r="AR32" i="53"/>
  <c r="AR31" i="53"/>
  <c r="AR30" i="53"/>
  <c r="AR29" i="53"/>
  <c r="AR28" i="53"/>
  <c r="AR27" i="53"/>
  <c r="AR26" i="53"/>
  <c r="AR25" i="53"/>
  <c r="AR24" i="53"/>
  <c r="AR23" i="53"/>
  <c r="AR22" i="53"/>
  <c r="AR21" i="53"/>
  <c r="AR20" i="53"/>
  <c r="AP111" i="53"/>
  <c r="AP110" i="53"/>
  <c r="AP107" i="53"/>
  <c r="AP106" i="53"/>
  <c r="AP105" i="53"/>
  <c r="AP100" i="53"/>
  <c r="AP99" i="53"/>
  <c r="AP98" i="53"/>
  <c r="AP94" i="53"/>
  <c r="AP93" i="53"/>
  <c r="AP92" i="53"/>
  <c r="AP91" i="53"/>
  <c r="AP90" i="53"/>
  <c r="AP89" i="53"/>
  <c r="AP88" i="53"/>
  <c r="AP87" i="53"/>
  <c r="AP86" i="53"/>
  <c r="AP85" i="53"/>
  <c r="AP84" i="53"/>
  <c r="AP83" i="53"/>
  <c r="AP82" i="53"/>
  <c r="AP81" i="53"/>
  <c r="AP80" i="53"/>
  <c r="AP79" i="53"/>
  <c r="AP78" i="53"/>
  <c r="AP77" i="53"/>
  <c r="AP76" i="53"/>
  <c r="AP75" i="53"/>
  <c r="AP72" i="53"/>
  <c r="AP71" i="53"/>
  <c r="AP70" i="53"/>
  <c r="AP69" i="53"/>
  <c r="AP68" i="53"/>
  <c r="AP67" i="53"/>
  <c r="AP66" i="53"/>
  <c r="AP62" i="53"/>
  <c r="AP60" i="53"/>
  <c r="AP59" i="53"/>
  <c r="AP58" i="53"/>
  <c r="AP57" i="53"/>
  <c r="AP56" i="53"/>
  <c r="AP55" i="53"/>
  <c r="AP54" i="53"/>
  <c r="AP53" i="53"/>
  <c r="AP52" i="53"/>
  <c r="AP51" i="53"/>
  <c r="AP50" i="53"/>
  <c r="AP49" i="53"/>
  <c r="AP48" i="53"/>
  <c r="AP47" i="53"/>
  <c r="AP46" i="53"/>
  <c r="AP45" i="53"/>
  <c r="AP44" i="53"/>
  <c r="AP43" i="53"/>
  <c r="AP42" i="53"/>
  <c r="AP41" i="53"/>
  <c r="AP40" i="53"/>
  <c r="AP39" i="53"/>
  <c r="AP38" i="53"/>
  <c r="AP37" i="53"/>
  <c r="AP36" i="53"/>
  <c r="AP35" i="53"/>
  <c r="AP34" i="53"/>
  <c r="AP33" i="53"/>
  <c r="AP32" i="53"/>
  <c r="AP31" i="53"/>
  <c r="AP30" i="53"/>
  <c r="AP29" i="53"/>
  <c r="AP28" i="53"/>
  <c r="AP27" i="53"/>
  <c r="AP26" i="53"/>
  <c r="AP25" i="53"/>
  <c r="AP24" i="53"/>
  <c r="AP23" i="53"/>
  <c r="AP22" i="53"/>
  <c r="AP21" i="53"/>
  <c r="AP20" i="53"/>
  <c r="AR15" i="53"/>
  <c r="AP15" i="53"/>
  <c r="AR14" i="53"/>
  <c r="AP14" i="53"/>
  <c r="AR13" i="53"/>
  <c r="AP13" i="53"/>
  <c r="AR12" i="53"/>
  <c r="AP12" i="53"/>
  <c r="AR11" i="53"/>
  <c r="AP11" i="53"/>
  <c r="AR8" i="53"/>
  <c r="AP8" i="53"/>
  <c r="F111" i="53"/>
  <c r="D111" i="53"/>
  <c r="AL111" i="53"/>
  <c r="AL110" i="53"/>
  <c r="AL107" i="53"/>
  <c r="AL106" i="53"/>
  <c r="AL100" i="53"/>
  <c r="AL99" i="53"/>
  <c r="AL98" i="53"/>
  <c r="AL94" i="53"/>
  <c r="AL93" i="53"/>
  <c r="AL92" i="53"/>
  <c r="AL91" i="53"/>
  <c r="AL90" i="53"/>
  <c r="AL89" i="53"/>
  <c r="AL88" i="53"/>
  <c r="AL87" i="53"/>
  <c r="AL86" i="53"/>
  <c r="AL85" i="53"/>
  <c r="AL84" i="53"/>
  <c r="AL83" i="53"/>
  <c r="AL82" i="53"/>
  <c r="AL81" i="53"/>
  <c r="AL80" i="53"/>
  <c r="AL79" i="53"/>
  <c r="AL78" i="53"/>
  <c r="AL77" i="53"/>
  <c r="AL76" i="53"/>
  <c r="AL75" i="53"/>
  <c r="AL72" i="53"/>
  <c r="AL71" i="53"/>
  <c r="AL70" i="53"/>
  <c r="AL69" i="53"/>
  <c r="AL68" i="53"/>
  <c r="AL67" i="53"/>
  <c r="AL66" i="53"/>
  <c r="AL62" i="53"/>
  <c r="AL60" i="53"/>
  <c r="AL59" i="53"/>
  <c r="AL58" i="53"/>
  <c r="AL57" i="53"/>
  <c r="AL56" i="53"/>
  <c r="AL55" i="53"/>
  <c r="AL54" i="53"/>
  <c r="AL53" i="53"/>
  <c r="AL52" i="53"/>
  <c r="AL51" i="53"/>
  <c r="AL50" i="53"/>
  <c r="AL49" i="53"/>
  <c r="AL48" i="53"/>
  <c r="AL47" i="53"/>
  <c r="AL46" i="53"/>
  <c r="AL45" i="53"/>
  <c r="AL44" i="53"/>
  <c r="AL43" i="53"/>
  <c r="AL42" i="53"/>
  <c r="AL41" i="53"/>
  <c r="AL40" i="53"/>
  <c r="AL39" i="53"/>
  <c r="AL38" i="53"/>
  <c r="AL37" i="53"/>
  <c r="AL36" i="53"/>
  <c r="AL35" i="53"/>
  <c r="AL34" i="53"/>
  <c r="AL33" i="53"/>
  <c r="AL32" i="53"/>
  <c r="AL31" i="53"/>
  <c r="AL30" i="53"/>
  <c r="AL29" i="53"/>
  <c r="AL28" i="53"/>
  <c r="AL27" i="53"/>
  <c r="AL26" i="53"/>
  <c r="AL25" i="53"/>
  <c r="AL24" i="53"/>
  <c r="AL23" i="53"/>
  <c r="AL22" i="53"/>
  <c r="AL21" i="53"/>
  <c r="AL20" i="53"/>
  <c r="AJ111" i="53"/>
  <c r="AJ110" i="53"/>
  <c r="AJ107" i="53"/>
  <c r="AJ106" i="53"/>
  <c r="AJ105" i="53"/>
  <c r="AJ100" i="53"/>
  <c r="AJ99" i="53"/>
  <c r="AJ98" i="53"/>
  <c r="AJ94" i="53"/>
  <c r="AJ93" i="53"/>
  <c r="AJ92" i="53"/>
  <c r="AJ91" i="53"/>
  <c r="AJ90" i="53"/>
  <c r="AJ89" i="53"/>
  <c r="AJ88" i="53"/>
  <c r="AJ87" i="53"/>
  <c r="AJ86" i="53"/>
  <c r="AJ85" i="53"/>
  <c r="AJ84" i="53"/>
  <c r="AJ83" i="53"/>
  <c r="AJ82" i="53"/>
  <c r="AJ81" i="53"/>
  <c r="AJ80" i="53"/>
  <c r="AJ79" i="53"/>
  <c r="AJ78" i="53"/>
  <c r="AJ77" i="53"/>
  <c r="AJ76" i="53"/>
  <c r="AJ75" i="53"/>
  <c r="AJ72" i="53"/>
  <c r="AJ71" i="53"/>
  <c r="AJ70" i="53"/>
  <c r="AJ69" i="53"/>
  <c r="AJ68" i="53"/>
  <c r="AJ67" i="53"/>
  <c r="AJ66" i="53"/>
  <c r="AJ62" i="53"/>
  <c r="AJ60" i="53"/>
  <c r="AJ59" i="53"/>
  <c r="AJ58" i="53"/>
  <c r="AJ57" i="53"/>
  <c r="AJ56" i="53"/>
  <c r="AJ55" i="53"/>
  <c r="AJ54" i="53"/>
  <c r="AJ53" i="53"/>
  <c r="AJ52" i="53"/>
  <c r="AJ51" i="53"/>
  <c r="AJ50" i="53"/>
  <c r="AJ49" i="53"/>
  <c r="AJ48" i="53"/>
  <c r="AJ47" i="53"/>
  <c r="AJ46" i="53"/>
  <c r="AJ45" i="53"/>
  <c r="AJ44" i="53"/>
  <c r="AJ43" i="53"/>
  <c r="AJ42" i="53"/>
  <c r="AJ41" i="53"/>
  <c r="AJ40" i="53"/>
  <c r="AJ39" i="53"/>
  <c r="AJ38" i="53"/>
  <c r="AJ37" i="53"/>
  <c r="AJ36" i="53"/>
  <c r="AJ35" i="53"/>
  <c r="AJ34" i="53"/>
  <c r="AJ33" i="53"/>
  <c r="AJ32" i="53"/>
  <c r="AJ31" i="53"/>
  <c r="AJ30" i="53"/>
  <c r="AJ29" i="53"/>
  <c r="AJ28" i="53"/>
  <c r="AJ27" i="53"/>
  <c r="AJ26" i="53"/>
  <c r="AJ25" i="53"/>
  <c r="AJ24" i="53"/>
  <c r="AJ23" i="53"/>
  <c r="AJ22" i="53"/>
  <c r="AJ21" i="53"/>
  <c r="AJ20" i="53"/>
  <c r="AL15" i="53"/>
  <c r="AJ15" i="53"/>
  <c r="AL14" i="53"/>
  <c r="AJ14" i="53"/>
  <c r="AL13" i="53"/>
  <c r="AJ13" i="53"/>
  <c r="AL12" i="53"/>
  <c r="AJ12" i="53"/>
  <c r="AL11" i="53"/>
  <c r="AJ11" i="53"/>
  <c r="AL8" i="53"/>
  <c r="AJ8" i="53"/>
  <c r="AB111" i="53"/>
  <c r="AB110" i="53"/>
  <c r="AB107" i="53"/>
  <c r="AB106" i="53"/>
  <c r="AB105" i="53"/>
  <c r="AB100" i="53"/>
  <c r="AB99" i="53"/>
  <c r="AB98" i="53"/>
  <c r="AB94" i="53"/>
  <c r="AB93" i="53"/>
  <c r="AB92" i="53"/>
  <c r="AB91" i="53"/>
  <c r="AB90" i="53"/>
  <c r="AB89" i="53"/>
  <c r="AB88" i="53"/>
  <c r="AB87" i="53"/>
  <c r="AB86" i="53"/>
  <c r="AB85" i="53"/>
  <c r="AB84" i="53"/>
  <c r="AB83" i="53"/>
  <c r="AB82" i="53"/>
  <c r="AB81" i="53"/>
  <c r="AB80" i="53"/>
  <c r="AB79" i="53"/>
  <c r="AB78" i="53"/>
  <c r="AB77" i="53"/>
  <c r="AB76" i="53"/>
  <c r="AB75" i="53"/>
  <c r="AB72" i="53"/>
  <c r="AB71" i="53"/>
  <c r="AB70" i="53"/>
  <c r="AB69" i="53"/>
  <c r="AB68" i="53"/>
  <c r="AB67" i="53"/>
  <c r="AB66" i="53"/>
  <c r="AB62" i="53"/>
  <c r="AB60" i="53"/>
  <c r="AB59" i="53"/>
  <c r="AB58" i="53"/>
  <c r="AB57" i="53"/>
  <c r="AB56" i="53"/>
  <c r="AB55" i="53"/>
  <c r="AB54" i="53"/>
  <c r="AB53" i="53"/>
  <c r="AB52" i="53"/>
  <c r="AB51" i="53"/>
  <c r="AB50" i="53"/>
  <c r="AB49" i="53"/>
  <c r="AB48" i="53"/>
  <c r="AB47" i="53"/>
  <c r="AB46" i="53"/>
  <c r="AB45" i="53"/>
  <c r="AB44" i="53"/>
  <c r="AB43" i="53"/>
  <c r="AB42" i="53"/>
  <c r="AB41" i="53"/>
  <c r="AB40" i="53"/>
  <c r="AB39" i="53"/>
  <c r="AB38" i="53"/>
  <c r="AB37" i="53"/>
  <c r="AB36" i="53"/>
  <c r="AB35" i="53"/>
  <c r="AB34" i="53"/>
  <c r="AB33" i="53"/>
  <c r="AB32" i="53"/>
  <c r="AB31" i="53"/>
  <c r="AB30" i="53"/>
  <c r="AB29" i="53"/>
  <c r="AB28" i="53"/>
  <c r="AB27" i="53"/>
  <c r="AB26" i="53"/>
  <c r="AB25" i="53"/>
  <c r="AB24" i="53"/>
  <c r="AB23" i="53"/>
  <c r="AB22" i="53"/>
  <c r="AB21" i="53"/>
  <c r="AB20" i="53"/>
  <c r="Z111" i="53"/>
  <c r="Z110" i="53"/>
  <c r="Z107" i="53"/>
  <c r="Z106" i="53"/>
  <c r="Z105" i="53"/>
  <c r="Z100" i="53"/>
  <c r="Z99" i="53"/>
  <c r="Z98" i="53"/>
  <c r="Z94" i="53"/>
  <c r="Z93" i="53"/>
  <c r="Z92" i="53"/>
  <c r="Z91" i="53"/>
  <c r="Z90" i="53"/>
  <c r="Z89" i="53"/>
  <c r="Z88" i="53"/>
  <c r="Z87" i="53"/>
  <c r="Z86" i="53"/>
  <c r="Z85" i="53"/>
  <c r="Z84" i="53"/>
  <c r="Z83" i="53"/>
  <c r="Z82" i="53"/>
  <c r="Z81" i="53"/>
  <c r="Z80" i="53"/>
  <c r="Z79" i="53"/>
  <c r="Z78" i="53"/>
  <c r="Z77" i="53"/>
  <c r="Z76" i="53"/>
  <c r="Z75" i="53"/>
  <c r="Z72" i="53"/>
  <c r="Z71" i="53"/>
  <c r="Z70" i="53"/>
  <c r="Z69" i="53"/>
  <c r="Z68" i="53"/>
  <c r="Z67" i="53"/>
  <c r="Z66" i="53"/>
  <c r="Z62" i="53"/>
  <c r="Z60" i="53"/>
  <c r="Z59" i="53"/>
  <c r="Z58" i="53"/>
  <c r="Z57" i="53"/>
  <c r="Z56" i="53"/>
  <c r="Z55" i="53"/>
  <c r="Z54" i="53"/>
  <c r="Z53" i="53"/>
  <c r="Z52" i="53"/>
  <c r="Z51" i="53"/>
  <c r="Z50" i="53"/>
  <c r="Z49" i="53"/>
  <c r="Z48" i="53"/>
  <c r="Z47" i="53"/>
  <c r="Z46" i="53"/>
  <c r="Z45" i="53"/>
  <c r="Z44" i="53"/>
  <c r="Z43" i="53"/>
  <c r="Z42" i="53"/>
  <c r="Z41" i="53"/>
  <c r="Z40" i="53"/>
  <c r="Z39" i="53"/>
  <c r="Z38" i="53"/>
  <c r="Z37" i="53"/>
  <c r="Z36" i="53"/>
  <c r="Z35" i="53"/>
  <c r="Z34" i="53"/>
  <c r="Z33" i="53"/>
  <c r="Z32" i="53"/>
  <c r="Z31" i="53"/>
  <c r="Z30" i="53"/>
  <c r="Z29" i="53"/>
  <c r="Z28" i="53"/>
  <c r="Z27" i="53"/>
  <c r="Z26" i="53"/>
  <c r="Z25" i="53"/>
  <c r="Z24" i="53"/>
  <c r="Z23" i="53"/>
  <c r="Z22" i="53"/>
  <c r="Z21" i="53"/>
  <c r="Z20" i="53"/>
  <c r="AB15" i="53"/>
  <c r="Z15" i="53"/>
  <c r="AB14" i="53"/>
  <c r="Z14" i="53"/>
  <c r="AB13" i="53"/>
  <c r="Z13" i="53"/>
  <c r="AB12" i="53"/>
  <c r="Z12" i="53"/>
  <c r="AB11" i="53"/>
  <c r="Z11" i="53"/>
  <c r="AB8" i="53"/>
  <c r="Z8" i="53"/>
  <c r="V111" i="53"/>
  <c r="V110" i="53"/>
  <c r="V107" i="53"/>
  <c r="V106" i="53"/>
  <c r="V105" i="53"/>
  <c r="V100" i="53"/>
  <c r="V99" i="53"/>
  <c r="V98" i="53"/>
  <c r="V94" i="53"/>
  <c r="V93" i="53"/>
  <c r="V92" i="53"/>
  <c r="V91" i="53"/>
  <c r="V90" i="53"/>
  <c r="V89" i="53"/>
  <c r="V88" i="53"/>
  <c r="V87" i="53"/>
  <c r="V86" i="53"/>
  <c r="V85" i="53"/>
  <c r="V84" i="53"/>
  <c r="V83" i="53"/>
  <c r="V82" i="53"/>
  <c r="V81" i="53"/>
  <c r="V80" i="53"/>
  <c r="V79" i="53"/>
  <c r="V78" i="53"/>
  <c r="V77" i="53"/>
  <c r="V76" i="53"/>
  <c r="V75" i="53"/>
  <c r="V72" i="53"/>
  <c r="V71" i="53"/>
  <c r="V70" i="53"/>
  <c r="V69" i="53"/>
  <c r="V68" i="53"/>
  <c r="W68" i="53" s="1"/>
  <c r="V67" i="53"/>
  <c r="V66" i="53"/>
  <c r="T111" i="53"/>
  <c r="T110" i="53"/>
  <c r="T107" i="53"/>
  <c r="T106" i="53"/>
  <c r="T105" i="53"/>
  <c r="T100" i="53"/>
  <c r="T99" i="53"/>
  <c r="T98" i="53"/>
  <c r="T94" i="53"/>
  <c r="T93" i="53"/>
  <c r="T92" i="53"/>
  <c r="T91" i="53"/>
  <c r="T90" i="53"/>
  <c r="T89" i="53"/>
  <c r="T88" i="53"/>
  <c r="T87" i="53"/>
  <c r="T86" i="53"/>
  <c r="T85" i="53"/>
  <c r="T84" i="53"/>
  <c r="T83" i="53"/>
  <c r="T82" i="53"/>
  <c r="T81" i="53"/>
  <c r="T80" i="53"/>
  <c r="T79" i="53"/>
  <c r="T78" i="53"/>
  <c r="T77" i="53"/>
  <c r="T76" i="53"/>
  <c r="T75" i="53"/>
  <c r="W71" i="53"/>
  <c r="T72" i="53"/>
  <c r="T71" i="53"/>
  <c r="T70" i="53"/>
  <c r="X70" i="53" s="1"/>
  <c r="T69" i="53"/>
  <c r="X69" i="53" s="1"/>
  <c r="T68" i="53"/>
  <c r="T67" i="53"/>
  <c r="T66" i="53"/>
  <c r="U66" i="53"/>
  <c r="W69" i="53"/>
  <c r="U70" i="53"/>
  <c r="W70" i="53"/>
  <c r="X72" i="53"/>
  <c r="W72" i="53"/>
  <c r="V62" i="53"/>
  <c r="V60" i="53"/>
  <c r="V59" i="53"/>
  <c r="V58" i="53"/>
  <c r="V57" i="53"/>
  <c r="V56" i="53"/>
  <c r="V55" i="53"/>
  <c r="V54" i="53"/>
  <c r="V53" i="53"/>
  <c r="V52" i="53"/>
  <c r="V51" i="53"/>
  <c r="V50" i="53"/>
  <c r="V49" i="53"/>
  <c r="V48" i="53"/>
  <c r="V47" i="53"/>
  <c r="V46" i="53"/>
  <c r="V45" i="53"/>
  <c r="V44" i="53"/>
  <c r="V43" i="53"/>
  <c r="V42" i="53"/>
  <c r="V41" i="53"/>
  <c r="V40" i="53"/>
  <c r="V39" i="53"/>
  <c r="V38" i="53"/>
  <c r="V37" i="53"/>
  <c r="V36" i="53"/>
  <c r="V35" i="53"/>
  <c r="V34" i="53"/>
  <c r="V33" i="53"/>
  <c r="V32" i="53"/>
  <c r="V31" i="53"/>
  <c r="V30" i="53"/>
  <c r="V29" i="53"/>
  <c r="V28" i="53"/>
  <c r="V27" i="53"/>
  <c r="V26" i="53"/>
  <c r="V25" i="53"/>
  <c r="V24" i="53"/>
  <c r="V23" i="53"/>
  <c r="V22" i="53"/>
  <c r="V21" i="53"/>
  <c r="V20" i="53"/>
  <c r="T62" i="53"/>
  <c r="T60" i="53"/>
  <c r="T59" i="53"/>
  <c r="T58" i="53"/>
  <c r="T57" i="53"/>
  <c r="T56" i="53"/>
  <c r="T55" i="53"/>
  <c r="T54" i="53"/>
  <c r="T53" i="53"/>
  <c r="T52" i="53"/>
  <c r="T51" i="53"/>
  <c r="T50" i="53"/>
  <c r="T49" i="53"/>
  <c r="T48" i="53"/>
  <c r="T47" i="53"/>
  <c r="T46" i="53"/>
  <c r="T45" i="53"/>
  <c r="T44" i="53"/>
  <c r="T43" i="53"/>
  <c r="T42" i="53"/>
  <c r="T41" i="53"/>
  <c r="T40" i="53"/>
  <c r="T39" i="53"/>
  <c r="T38" i="53"/>
  <c r="T37" i="53"/>
  <c r="T36" i="53"/>
  <c r="T35" i="53"/>
  <c r="T34" i="53"/>
  <c r="T33" i="53"/>
  <c r="T32" i="53"/>
  <c r="T31" i="53"/>
  <c r="T30" i="53"/>
  <c r="T29" i="53"/>
  <c r="T28" i="53"/>
  <c r="T27" i="53"/>
  <c r="T26" i="53"/>
  <c r="T25" i="53"/>
  <c r="T24" i="53"/>
  <c r="T23" i="53"/>
  <c r="T22" i="53"/>
  <c r="T21" i="53"/>
  <c r="T61" i="53" s="1"/>
  <c r="T20" i="53"/>
  <c r="V15" i="53"/>
  <c r="T15" i="53"/>
  <c r="V14" i="53"/>
  <c r="T14" i="53"/>
  <c r="V13" i="53"/>
  <c r="T13" i="53"/>
  <c r="V12" i="53"/>
  <c r="T12" i="53"/>
  <c r="V11" i="53"/>
  <c r="T11" i="53"/>
  <c r="V8" i="53"/>
  <c r="T8" i="53"/>
  <c r="L107" i="53"/>
  <c r="L106" i="53"/>
  <c r="L105" i="53"/>
  <c r="L100" i="53"/>
  <c r="L99" i="53"/>
  <c r="L98" i="53"/>
  <c r="L94" i="53"/>
  <c r="L93" i="53"/>
  <c r="L92" i="53"/>
  <c r="L91" i="53"/>
  <c r="L90" i="53"/>
  <c r="L89" i="53"/>
  <c r="L88" i="53"/>
  <c r="L87" i="53"/>
  <c r="L86" i="53"/>
  <c r="L85" i="53"/>
  <c r="L84" i="53"/>
  <c r="L83" i="53"/>
  <c r="L82" i="53"/>
  <c r="L81" i="53"/>
  <c r="L80" i="53"/>
  <c r="L79" i="53"/>
  <c r="L78" i="53"/>
  <c r="L77" i="53"/>
  <c r="L76" i="53"/>
  <c r="L75" i="53"/>
  <c r="L72" i="53"/>
  <c r="L71" i="53"/>
  <c r="L70" i="53"/>
  <c r="L69" i="53"/>
  <c r="L68" i="53"/>
  <c r="L67" i="53"/>
  <c r="L66" i="53"/>
  <c r="L62" i="53"/>
  <c r="L60" i="53"/>
  <c r="L59" i="53"/>
  <c r="L58" i="53"/>
  <c r="L57" i="53"/>
  <c r="L56" i="53"/>
  <c r="L55" i="53"/>
  <c r="L54" i="53"/>
  <c r="L53" i="53"/>
  <c r="L52" i="53"/>
  <c r="L51" i="53"/>
  <c r="L50" i="53"/>
  <c r="L49" i="53"/>
  <c r="L48" i="53"/>
  <c r="L47" i="53"/>
  <c r="L46" i="53"/>
  <c r="L45" i="53"/>
  <c r="L44" i="53"/>
  <c r="L43" i="53"/>
  <c r="L42" i="53"/>
  <c r="L41" i="53"/>
  <c r="L40" i="53"/>
  <c r="L39" i="53"/>
  <c r="L38" i="53"/>
  <c r="L37" i="53"/>
  <c r="L36" i="53"/>
  <c r="L35" i="53"/>
  <c r="L34" i="53"/>
  <c r="L33" i="53"/>
  <c r="L32" i="53"/>
  <c r="L31" i="53"/>
  <c r="L30" i="53"/>
  <c r="L29" i="53"/>
  <c r="L28" i="53"/>
  <c r="L27" i="53"/>
  <c r="L26" i="53"/>
  <c r="L25" i="53"/>
  <c r="L24" i="53"/>
  <c r="L23" i="53"/>
  <c r="L22" i="53"/>
  <c r="L21" i="53"/>
  <c r="L20" i="53"/>
  <c r="J107" i="53"/>
  <c r="J106" i="53"/>
  <c r="J105" i="53"/>
  <c r="J100" i="53"/>
  <c r="J99" i="53"/>
  <c r="J98" i="53"/>
  <c r="J94" i="53"/>
  <c r="J93" i="53"/>
  <c r="J92" i="53"/>
  <c r="J91" i="53"/>
  <c r="J90" i="53"/>
  <c r="J89" i="53"/>
  <c r="J88" i="53"/>
  <c r="J87" i="53"/>
  <c r="J86" i="53"/>
  <c r="J85" i="53"/>
  <c r="J84" i="53"/>
  <c r="J83" i="53"/>
  <c r="J82" i="53"/>
  <c r="J81" i="53"/>
  <c r="J80" i="53"/>
  <c r="J79" i="53"/>
  <c r="J78" i="53"/>
  <c r="J77" i="53"/>
  <c r="J76" i="53"/>
  <c r="J75" i="53"/>
  <c r="J72" i="53"/>
  <c r="J71" i="53"/>
  <c r="J70" i="53"/>
  <c r="J69" i="53"/>
  <c r="J68" i="53"/>
  <c r="J67" i="53"/>
  <c r="J66" i="53"/>
  <c r="J62" i="53"/>
  <c r="J60" i="53"/>
  <c r="J59" i="53"/>
  <c r="J58" i="53"/>
  <c r="J57" i="53"/>
  <c r="J56" i="53"/>
  <c r="J55" i="53"/>
  <c r="J54" i="53"/>
  <c r="J53" i="53"/>
  <c r="J52" i="53"/>
  <c r="J51" i="53"/>
  <c r="J50" i="53"/>
  <c r="J49" i="53"/>
  <c r="J48" i="53"/>
  <c r="J47" i="53"/>
  <c r="J46" i="53"/>
  <c r="J45" i="53"/>
  <c r="J44" i="53"/>
  <c r="J43" i="53"/>
  <c r="J42" i="53"/>
  <c r="J41" i="53"/>
  <c r="J40" i="53"/>
  <c r="J39" i="53"/>
  <c r="J38" i="53"/>
  <c r="J37" i="53"/>
  <c r="J36" i="53"/>
  <c r="J35" i="53"/>
  <c r="J34" i="53"/>
  <c r="J33" i="53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L15" i="53"/>
  <c r="J15" i="53"/>
  <c r="L14" i="53"/>
  <c r="J14" i="53"/>
  <c r="L13" i="53"/>
  <c r="J13" i="53"/>
  <c r="L12" i="53"/>
  <c r="J12" i="53"/>
  <c r="L11" i="53"/>
  <c r="J11" i="53"/>
  <c r="L8" i="53"/>
  <c r="J8" i="53"/>
  <c r="F110" i="53"/>
  <c r="D110" i="53"/>
  <c r="F107" i="53"/>
  <c r="F106" i="53"/>
  <c r="F105" i="53"/>
  <c r="F100" i="53"/>
  <c r="F99" i="53"/>
  <c r="F98" i="53"/>
  <c r="F94" i="53"/>
  <c r="F93" i="53"/>
  <c r="F92" i="53"/>
  <c r="F91" i="53"/>
  <c r="F90" i="53"/>
  <c r="F89" i="53"/>
  <c r="F88" i="53"/>
  <c r="F87" i="53"/>
  <c r="F86" i="53"/>
  <c r="F85" i="53"/>
  <c r="F84" i="53"/>
  <c r="F83" i="53"/>
  <c r="F82" i="53"/>
  <c r="F81" i="53"/>
  <c r="F80" i="53"/>
  <c r="F79" i="53"/>
  <c r="F78" i="53"/>
  <c r="F77" i="53"/>
  <c r="F76" i="53"/>
  <c r="F75" i="53"/>
  <c r="F72" i="53"/>
  <c r="F71" i="53"/>
  <c r="F70" i="53"/>
  <c r="F69" i="53"/>
  <c r="F68" i="53"/>
  <c r="F67" i="53"/>
  <c r="F66" i="53"/>
  <c r="F62" i="53"/>
  <c r="F60" i="53"/>
  <c r="F59" i="53"/>
  <c r="F58" i="53"/>
  <c r="F57" i="53"/>
  <c r="F56" i="53"/>
  <c r="F55" i="53"/>
  <c r="F54" i="53"/>
  <c r="F53" i="53"/>
  <c r="F52" i="53"/>
  <c r="F51" i="53"/>
  <c r="F50" i="53"/>
  <c r="F49" i="53"/>
  <c r="F48" i="53"/>
  <c r="F47" i="53"/>
  <c r="F46" i="53"/>
  <c r="F45" i="53"/>
  <c r="F44" i="53"/>
  <c r="F43" i="53"/>
  <c r="F42" i="53"/>
  <c r="F41" i="53"/>
  <c r="F40" i="53"/>
  <c r="F39" i="53"/>
  <c r="F38" i="53"/>
  <c r="F37" i="53"/>
  <c r="F36" i="53"/>
  <c r="F35" i="53"/>
  <c r="F34" i="53"/>
  <c r="F33" i="53"/>
  <c r="F32" i="53"/>
  <c r="F31" i="53"/>
  <c r="F30" i="53"/>
  <c r="F29" i="53"/>
  <c r="F28" i="53"/>
  <c r="F27" i="53"/>
  <c r="F26" i="53"/>
  <c r="F25" i="53"/>
  <c r="F24" i="53"/>
  <c r="F23" i="53"/>
  <c r="F22" i="53"/>
  <c r="F21" i="53"/>
  <c r="F20" i="53"/>
  <c r="D107" i="53"/>
  <c r="D106" i="53"/>
  <c r="D105" i="53"/>
  <c r="D100" i="53"/>
  <c r="D99" i="53"/>
  <c r="D98" i="53"/>
  <c r="D94" i="53"/>
  <c r="D93" i="53"/>
  <c r="D92" i="53"/>
  <c r="D91" i="53"/>
  <c r="D90" i="53"/>
  <c r="D89" i="53"/>
  <c r="D88" i="53"/>
  <c r="D87" i="53"/>
  <c r="D86" i="53"/>
  <c r="D85" i="53"/>
  <c r="D84" i="53"/>
  <c r="D83" i="53"/>
  <c r="D82" i="53"/>
  <c r="D81" i="53"/>
  <c r="D80" i="53"/>
  <c r="D79" i="53"/>
  <c r="D78" i="53"/>
  <c r="D77" i="53"/>
  <c r="D76" i="53"/>
  <c r="D75" i="53"/>
  <c r="D72" i="53"/>
  <c r="D71" i="53"/>
  <c r="D70" i="53"/>
  <c r="D69" i="53"/>
  <c r="D68" i="53"/>
  <c r="D67" i="53"/>
  <c r="D66" i="53"/>
  <c r="D62" i="53"/>
  <c r="D60" i="53"/>
  <c r="D59" i="53"/>
  <c r="D58" i="53"/>
  <c r="D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F15" i="53"/>
  <c r="D15" i="53"/>
  <c r="F14" i="53"/>
  <c r="D14" i="53"/>
  <c r="F13" i="53"/>
  <c r="D13" i="53"/>
  <c r="F12" i="53"/>
  <c r="D12" i="53"/>
  <c r="F11" i="53"/>
  <c r="D11" i="53"/>
  <c r="H8" i="53"/>
  <c r="F8" i="53"/>
  <c r="D8" i="53"/>
  <c r="DN102" i="56"/>
  <c r="AN122" i="56"/>
  <c r="AN120" i="56"/>
  <c r="AN118" i="56"/>
  <c r="AN116" i="56"/>
  <c r="AL122" i="56"/>
  <c r="AL120" i="56"/>
  <c r="AL118" i="56"/>
  <c r="AL116" i="56"/>
  <c r="AJ122" i="56"/>
  <c r="AJ120" i="56"/>
  <c r="AJ118" i="56"/>
  <c r="AJ116" i="56"/>
  <c r="AN114" i="56"/>
  <c r="AL114" i="56"/>
  <c r="AJ114" i="56"/>
  <c r="AN124" i="56" l="1"/>
  <c r="AJ124" i="56"/>
  <c r="AL124" i="56"/>
  <c r="U67" i="53"/>
  <c r="X67" i="53"/>
  <c r="W66" i="53"/>
  <c r="W67" i="53"/>
  <c r="X68" i="53"/>
  <c r="X66" i="53"/>
  <c r="X71" i="53"/>
  <c r="U71" i="53"/>
  <c r="U69" i="53"/>
  <c r="U72" i="53"/>
  <c r="U68" i="53"/>
  <c r="DJ161" i="56" l="1"/>
  <c r="DJ153" i="56"/>
  <c r="DJ145" i="56"/>
  <c r="DJ137" i="56"/>
  <c r="DJ129" i="56"/>
  <c r="CP122" i="56"/>
  <c r="DK164" i="56" s="1"/>
  <c r="CN122" i="56"/>
  <c r="CL122" i="56"/>
  <c r="CJ122" i="56"/>
  <c r="DJ164" i="56" s="1"/>
  <c r="CH122" i="56"/>
  <c r="CF122" i="56"/>
  <c r="BZ122" i="56"/>
  <c r="DK163" i="56" s="1"/>
  <c r="BX122" i="56"/>
  <c r="BV122" i="56"/>
  <c r="BT122" i="56"/>
  <c r="DJ163" i="56" s="1"/>
  <c r="BR122" i="56"/>
  <c r="BP122" i="56"/>
  <c r="BJ122" i="56"/>
  <c r="DK162" i="56" s="1"/>
  <c r="BH122" i="56"/>
  <c r="BF122" i="56"/>
  <c r="BD122" i="56"/>
  <c r="DJ162" i="56" s="1"/>
  <c r="BB122" i="56"/>
  <c r="AZ122" i="56"/>
  <c r="AT122" i="56"/>
  <c r="DK161" i="56" s="1"/>
  <c r="AR122" i="56"/>
  <c r="AP122" i="56"/>
  <c r="AD122" i="56"/>
  <c r="DK160" i="56" s="1"/>
  <c r="AB122" i="56"/>
  <c r="Z122" i="56"/>
  <c r="X122" i="56"/>
  <c r="DJ160" i="56" s="1"/>
  <c r="V122" i="56"/>
  <c r="T122" i="56"/>
  <c r="N122" i="56"/>
  <c r="DK159" i="56" s="1"/>
  <c r="L122" i="56"/>
  <c r="J122" i="56"/>
  <c r="H122" i="56"/>
  <c r="DJ159" i="56" s="1"/>
  <c r="F122" i="56"/>
  <c r="D122" i="56"/>
  <c r="CP120" i="56"/>
  <c r="CP124" i="56" s="1"/>
  <c r="CN120" i="56"/>
  <c r="CN124" i="56" s="1"/>
  <c r="CL120" i="56"/>
  <c r="CL124" i="56" s="1"/>
  <c r="CJ120" i="56"/>
  <c r="CH120" i="56"/>
  <c r="CH124" i="56" s="1"/>
  <c r="CF120" i="56"/>
  <c r="BZ120" i="56"/>
  <c r="BX120" i="56"/>
  <c r="BV120" i="56"/>
  <c r="BT120" i="56"/>
  <c r="DJ155" i="56" s="1"/>
  <c r="BR120" i="56"/>
  <c r="BR124" i="56" s="1"/>
  <c r="BP120" i="56"/>
  <c r="BP124" i="56" s="1"/>
  <c r="BJ120" i="56"/>
  <c r="DK154" i="56" s="1"/>
  <c r="BH120" i="56"/>
  <c r="BH124" i="56" s="1"/>
  <c r="BF120" i="56"/>
  <c r="BD120" i="56"/>
  <c r="DJ154" i="56" s="1"/>
  <c r="BB120" i="56"/>
  <c r="AZ120" i="56"/>
  <c r="AT120" i="56"/>
  <c r="AR120" i="56"/>
  <c r="AP120" i="56"/>
  <c r="AP124" i="56" s="1"/>
  <c r="AD120" i="56"/>
  <c r="DK152" i="56" s="1"/>
  <c r="AB120" i="56"/>
  <c r="AB124" i="56" s="1"/>
  <c r="Z120" i="56"/>
  <c r="Z124" i="56" s="1"/>
  <c r="X120" i="56"/>
  <c r="DJ152" i="56" s="1"/>
  <c r="V120" i="56"/>
  <c r="T120" i="56"/>
  <c r="T124" i="56" s="1"/>
  <c r="N120" i="56"/>
  <c r="N124" i="56" s="1"/>
  <c r="L120" i="56"/>
  <c r="J120" i="56"/>
  <c r="H120" i="56"/>
  <c r="DJ151" i="56" s="1"/>
  <c r="F120" i="56"/>
  <c r="D120" i="56"/>
  <c r="CP118" i="56"/>
  <c r="DK148" i="56" s="1"/>
  <c r="CN118" i="56"/>
  <c r="CL118" i="56"/>
  <c r="CJ118" i="56"/>
  <c r="DJ148" i="56" s="1"/>
  <c r="CH118" i="56"/>
  <c r="CF118" i="56"/>
  <c r="BZ118" i="56"/>
  <c r="DK147" i="56" s="1"/>
  <c r="BX118" i="56"/>
  <c r="BV118" i="56"/>
  <c r="BT118" i="56"/>
  <c r="DJ147" i="56" s="1"/>
  <c r="BR118" i="56"/>
  <c r="BP118" i="56"/>
  <c r="BJ118" i="56"/>
  <c r="DK146" i="56" s="1"/>
  <c r="BH118" i="56"/>
  <c r="BF118" i="56"/>
  <c r="BD118" i="56"/>
  <c r="DJ146" i="56" s="1"/>
  <c r="BB118" i="56"/>
  <c r="AZ118" i="56"/>
  <c r="AT118" i="56"/>
  <c r="DK145" i="56" s="1"/>
  <c r="AR118" i="56"/>
  <c r="AP118" i="56"/>
  <c r="AD118" i="56"/>
  <c r="DK144" i="56" s="1"/>
  <c r="AB118" i="56"/>
  <c r="Z118" i="56"/>
  <c r="X118" i="56"/>
  <c r="DJ144" i="56" s="1"/>
  <c r="V118" i="56"/>
  <c r="T118" i="56"/>
  <c r="N118" i="56"/>
  <c r="DK143" i="56" s="1"/>
  <c r="L118" i="56"/>
  <c r="J118" i="56"/>
  <c r="H118" i="56"/>
  <c r="DJ143" i="56" s="1"/>
  <c r="F118" i="56"/>
  <c r="D118" i="56"/>
  <c r="AZ116" i="56"/>
  <c r="CP114" i="56"/>
  <c r="CP116" i="56" s="1"/>
  <c r="DK140" i="56" s="1"/>
  <c r="CN114" i="56"/>
  <c r="CN116" i="56" s="1"/>
  <c r="CL114" i="56"/>
  <c r="CL116" i="56" s="1"/>
  <c r="CJ114" i="56"/>
  <c r="CH114" i="56"/>
  <c r="CH116" i="56" s="1"/>
  <c r="CF114" i="56"/>
  <c r="CF116" i="56" s="1"/>
  <c r="BZ114" i="56"/>
  <c r="DK131" i="56" s="1"/>
  <c r="BX114" i="56"/>
  <c r="BX116" i="56" s="1"/>
  <c r="BV114" i="56"/>
  <c r="BV116" i="56" s="1"/>
  <c r="BT114" i="56"/>
  <c r="BT116" i="56" s="1"/>
  <c r="DJ139" i="56" s="1"/>
  <c r="BR114" i="56"/>
  <c r="BR116" i="56" s="1"/>
  <c r="BP114" i="56"/>
  <c r="BP116" i="56" s="1"/>
  <c r="BJ114" i="56"/>
  <c r="DK130" i="56" s="1"/>
  <c r="BH114" i="56"/>
  <c r="BH116" i="56" s="1"/>
  <c r="BF114" i="56"/>
  <c r="BF116" i="56" s="1"/>
  <c r="BD114" i="56"/>
  <c r="DJ130" i="56" s="1"/>
  <c r="BB114" i="56"/>
  <c r="BB116" i="56" s="1"/>
  <c r="AZ114" i="56"/>
  <c r="AT114" i="56"/>
  <c r="AR114" i="56"/>
  <c r="AR116" i="56" s="1"/>
  <c r="AP114" i="56"/>
  <c r="AP116" i="56" s="1"/>
  <c r="AD114" i="56"/>
  <c r="AD116" i="56" s="1"/>
  <c r="DK136" i="56" s="1"/>
  <c r="AB114" i="56"/>
  <c r="AB116" i="56" s="1"/>
  <c r="Z114" i="56"/>
  <c r="Z116" i="56" s="1"/>
  <c r="X114" i="56"/>
  <c r="DJ128" i="56" s="1"/>
  <c r="V114" i="56"/>
  <c r="V116" i="56" s="1"/>
  <c r="T114" i="56"/>
  <c r="T116" i="56" s="1"/>
  <c r="N114" i="56"/>
  <c r="DK127" i="56" s="1"/>
  <c r="L114" i="56"/>
  <c r="L116" i="56" s="1"/>
  <c r="J114" i="56"/>
  <c r="J116" i="56" s="1"/>
  <c r="H114" i="56"/>
  <c r="DJ127" i="56" s="1"/>
  <c r="F114" i="56"/>
  <c r="F116" i="56" s="1"/>
  <c r="D114" i="56"/>
  <c r="D116" i="56" s="1"/>
  <c r="DD111" i="56"/>
  <c r="DB111" i="56"/>
  <c r="CX111" i="56"/>
  <c r="CV111" i="56"/>
  <c r="CS111" i="56"/>
  <c r="CR111" i="56"/>
  <c r="CC111" i="56"/>
  <c r="CB111" i="56"/>
  <c r="BM111" i="56"/>
  <c r="BL111" i="56"/>
  <c r="AW111" i="56"/>
  <c r="AV111" i="56"/>
  <c r="AG111" i="56"/>
  <c r="AF111" i="56"/>
  <c r="Q111" i="56"/>
  <c r="P111" i="56"/>
  <c r="R111" i="56" s="1"/>
  <c r="DD110" i="56"/>
  <c r="DB110" i="56"/>
  <c r="CX110" i="56"/>
  <c r="CV110" i="56"/>
  <c r="CS110" i="56"/>
  <c r="CR110" i="56"/>
  <c r="CC110" i="56"/>
  <c r="CB110" i="56"/>
  <c r="BM110" i="56"/>
  <c r="BL110" i="56"/>
  <c r="AW110" i="56"/>
  <c r="AV110" i="56"/>
  <c r="AH110" i="56"/>
  <c r="AG110" i="56"/>
  <c r="AF110" i="56"/>
  <c r="Q110" i="56"/>
  <c r="P110" i="56"/>
  <c r="DD107" i="56"/>
  <c r="DB107" i="56"/>
  <c r="CX107" i="56"/>
  <c r="CV107" i="56"/>
  <c r="CS107" i="56"/>
  <c r="CR107" i="56"/>
  <c r="CC107" i="56"/>
  <c r="CB107" i="56"/>
  <c r="BM107" i="56"/>
  <c r="BL107" i="56"/>
  <c r="BN107" i="56" s="1"/>
  <c r="AW107" i="56"/>
  <c r="AV107" i="56"/>
  <c r="AG107" i="56"/>
  <c r="AF107" i="56"/>
  <c r="Q107" i="56"/>
  <c r="P107" i="56"/>
  <c r="DD106" i="56"/>
  <c r="DB106" i="56"/>
  <c r="CX106" i="56"/>
  <c r="CV106" i="56"/>
  <c r="CS106" i="56"/>
  <c r="CR106" i="56"/>
  <c r="CC106" i="56"/>
  <c r="CB106" i="56"/>
  <c r="BM106" i="56"/>
  <c r="BL106" i="56"/>
  <c r="AW106" i="56"/>
  <c r="AV106" i="56"/>
  <c r="AG106" i="56"/>
  <c r="AF106" i="56"/>
  <c r="Q106" i="56"/>
  <c r="P106" i="56"/>
  <c r="DD105" i="56"/>
  <c r="DB105" i="56"/>
  <c r="CX105" i="56"/>
  <c r="CV105" i="56"/>
  <c r="CS105" i="56"/>
  <c r="CR105" i="56"/>
  <c r="CC105" i="56"/>
  <c r="CB105" i="56"/>
  <c r="BM105" i="56"/>
  <c r="BL105" i="56"/>
  <c r="AW105" i="56"/>
  <c r="AV105" i="56"/>
  <c r="AG105" i="56"/>
  <c r="AF105" i="56"/>
  <c r="AH105" i="56" s="1"/>
  <c r="Q105" i="56"/>
  <c r="P105" i="56"/>
  <c r="CS102" i="56"/>
  <c r="CR102" i="56"/>
  <c r="CC102" i="56"/>
  <c r="CB102" i="56"/>
  <c r="BM102" i="56"/>
  <c r="BL102" i="56"/>
  <c r="AW102" i="56"/>
  <c r="AV102" i="56"/>
  <c r="AG102" i="56"/>
  <c r="AF102" i="56"/>
  <c r="Q102" i="56"/>
  <c r="P102" i="56"/>
  <c r="CS101" i="56"/>
  <c r="CR101" i="56"/>
  <c r="CC101" i="56"/>
  <c r="CB101" i="56"/>
  <c r="BM101" i="56"/>
  <c r="BL101" i="56"/>
  <c r="AW101" i="56"/>
  <c r="AV101" i="56"/>
  <c r="AG101" i="56"/>
  <c r="AF101" i="56"/>
  <c r="Q101" i="56"/>
  <c r="P101" i="56"/>
  <c r="DD100" i="56"/>
  <c r="DB100" i="56"/>
  <c r="CX100" i="56"/>
  <c r="CY100" i="56" s="1"/>
  <c r="CV100" i="56"/>
  <c r="CS100" i="56"/>
  <c r="CT100" i="56" s="1"/>
  <c r="CR100" i="56"/>
  <c r="CC100" i="56"/>
  <c r="CB100" i="56"/>
  <c r="BM100" i="56"/>
  <c r="BL100" i="56"/>
  <c r="AW100" i="56"/>
  <c r="AV100" i="56"/>
  <c r="AG100" i="56"/>
  <c r="AF100" i="56"/>
  <c r="Q100" i="56"/>
  <c r="P100" i="56"/>
  <c r="DD99" i="56"/>
  <c r="DB99" i="56"/>
  <c r="CX99" i="56"/>
  <c r="CY99" i="56" s="1"/>
  <c r="CV99" i="56"/>
  <c r="CS99" i="56"/>
  <c r="CR99" i="56"/>
  <c r="CT99" i="56" s="1"/>
  <c r="CC99" i="56"/>
  <c r="CB99" i="56"/>
  <c r="BM99" i="56"/>
  <c r="BL99" i="56"/>
  <c r="AW99" i="56"/>
  <c r="AX99" i="56" s="1"/>
  <c r="AV99" i="56"/>
  <c r="AG99" i="56"/>
  <c r="AF99" i="56"/>
  <c r="Q99" i="56"/>
  <c r="P99" i="56"/>
  <c r="DD98" i="56"/>
  <c r="DB98" i="56"/>
  <c r="CX98" i="56"/>
  <c r="CY98" i="56" s="1"/>
  <c r="CV98" i="56"/>
  <c r="CS98" i="56"/>
  <c r="CR98" i="56"/>
  <c r="CT98" i="56" s="1"/>
  <c r="CC98" i="56"/>
  <c r="CB98" i="56"/>
  <c r="BM98" i="56"/>
  <c r="BL98" i="56"/>
  <c r="AW98" i="56"/>
  <c r="AV98" i="56"/>
  <c r="AG98" i="56"/>
  <c r="AF98" i="56"/>
  <c r="AH98" i="56" s="1"/>
  <c r="Q98" i="56"/>
  <c r="P98" i="56"/>
  <c r="CS96" i="56"/>
  <c r="CR96" i="56"/>
  <c r="CC96" i="56"/>
  <c r="CB96" i="56"/>
  <c r="BM96" i="56"/>
  <c r="BL96" i="56"/>
  <c r="BN96" i="56" s="1"/>
  <c r="AW96" i="56"/>
  <c r="AV96" i="56"/>
  <c r="AG96" i="56"/>
  <c r="AF96" i="56"/>
  <c r="Q96" i="56"/>
  <c r="P96" i="56"/>
  <c r="CS95" i="56"/>
  <c r="CR95" i="56"/>
  <c r="CC95" i="56"/>
  <c r="CB95" i="56"/>
  <c r="BM95" i="56"/>
  <c r="BL95" i="56"/>
  <c r="AW95" i="56"/>
  <c r="AV95" i="56"/>
  <c r="AG95" i="56"/>
  <c r="AF95" i="56"/>
  <c r="Q95" i="56"/>
  <c r="P95" i="56"/>
  <c r="DD94" i="56"/>
  <c r="DB94" i="56"/>
  <c r="CX94" i="56"/>
  <c r="CY94" i="56" s="1"/>
  <c r="CV94" i="56"/>
  <c r="CS94" i="56"/>
  <c r="CR94" i="56"/>
  <c r="CC94" i="56"/>
  <c r="CB94" i="56"/>
  <c r="BM94" i="56"/>
  <c r="BL94" i="56"/>
  <c r="AW94" i="56"/>
  <c r="AV94" i="56"/>
  <c r="AG94" i="56"/>
  <c r="AF94" i="56"/>
  <c r="AH94" i="56" s="1"/>
  <c r="Q94" i="56"/>
  <c r="P94" i="56"/>
  <c r="DD93" i="56"/>
  <c r="DB93" i="56"/>
  <c r="CX93" i="56"/>
  <c r="CY93" i="56" s="1"/>
  <c r="CV93" i="56"/>
  <c r="CW93" i="56" s="1"/>
  <c r="CS93" i="56"/>
  <c r="CR93" i="56"/>
  <c r="CT93" i="56" s="1"/>
  <c r="CC93" i="56"/>
  <c r="CB93" i="56"/>
  <c r="BM93" i="56"/>
  <c r="BL93" i="56"/>
  <c r="AW93" i="56"/>
  <c r="AV93" i="56"/>
  <c r="AG93" i="56"/>
  <c r="AF93" i="56"/>
  <c r="AH93" i="56" s="1"/>
  <c r="Q93" i="56"/>
  <c r="P93" i="56"/>
  <c r="DD92" i="56"/>
  <c r="DB92" i="56"/>
  <c r="CX92" i="56"/>
  <c r="CY92" i="56" s="1"/>
  <c r="CV92" i="56"/>
  <c r="CS92" i="56"/>
  <c r="CR92" i="56"/>
  <c r="CT92" i="56" s="1"/>
  <c r="CC92" i="56"/>
  <c r="CB92" i="56"/>
  <c r="BM92" i="56"/>
  <c r="BL92" i="56"/>
  <c r="AW92" i="56"/>
  <c r="AV92" i="56"/>
  <c r="AG92" i="56"/>
  <c r="AF92" i="56"/>
  <c r="AH92" i="56" s="1"/>
  <c r="Q92" i="56"/>
  <c r="P92" i="56"/>
  <c r="DD91" i="56"/>
  <c r="DB91" i="56"/>
  <c r="CX91" i="56"/>
  <c r="CY91" i="56" s="1"/>
  <c r="CV91" i="56"/>
  <c r="CS91" i="56"/>
  <c r="CR91" i="56"/>
  <c r="CT91" i="56" s="1"/>
  <c r="CC91" i="56"/>
  <c r="CB91" i="56"/>
  <c r="BM91" i="56"/>
  <c r="BL91" i="56"/>
  <c r="BN91" i="56" s="1"/>
  <c r="AW91" i="56"/>
  <c r="AV91" i="56"/>
  <c r="AG91" i="56"/>
  <c r="AF91" i="56"/>
  <c r="Q91" i="56"/>
  <c r="P91" i="56"/>
  <c r="DD90" i="56"/>
  <c r="DB90" i="56"/>
  <c r="CX90" i="56"/>
  <c r="CY90" i="56" s="1"/>
  <c r="CV90" i="56"/>
  <c r="CS90" i="56"/>
  <c r="CR90" i="56"/>
  <c r="CT90" i="56" s="1"/>
  <c r="CC90" i="56"/>
  <c r="CB90" i="56"/>
  <c r="BM90" i="56"/>
  <c r="BL90" i="56"/>
  <c r="AW90" i="56"/>
  <c r="AV90" i="56"/>
  <c r="AG90" i="56"/>
  <c r="AF90" i="56"/>
  <c r="AH90" i="56" s="1"/>
  <c r="Q90" i="56"/>
  <c r="P90" i="56"/>
  <c r="DD89" i="56"/>
  <c r="DB89" i="56"/>
  <c r="CX89" i="56"/>
  <c r="CV89" i="56"/>
  <c r="CW89" i="56" s="1"/>
  <c r="CS89" i="56"/>
  <c r="CR89" i="56"/>
  <c r="CC89" i="56"/>
  <c r="CB89" i="56"/>
  <c r="CD89" i="56" s="1"/>
  <c r="BM89" i="56"/>
  <c r="BL89" i="56"/>
  <c r="AW89" i="56"/>
  <c r="AV89" i="56"/>
  <c r="AG89" i="56"/>
  <c r="AF89" i="56"/>
  <c r="Q89" i="56"/>
  <c r="P89" i="56"/>
  <c r="DD88" i="56"/>
  <c r="DB88" i="56"/>
  <c r="CX88" i="56"/>
  <c r="CY88" i="56" s="1"/>
  <c r="CV88" i="56"/>
  <c r="CW88" i="56" s="1"/>
  <c r="CS88" i="56"/>
  <c r="CR88" i="56"/>
  <c r="CC88" i="56"/>
  <c r="CB88" i="56"/>
  <c r="BM88" i="56"/>
  <c r="BL88" i="56"/>
  <c r="AW88" i="56"/>
  <c r="AV88" i="56"/>
  <c r="AG88" i="56"/>
  <c r="AF88" i="56"/>
  <c r="Q88" i="56"/>
  <c r="P88" i="56"/>
  <c r="DD87" i="56"/>
  <c r="DB87" i="56"/>
  <c r="CX87" i="56"/>
  <c r="CY87" i="56" s="1"/>
  <c r="CV87" i="56"/>
  <c r="CS87" i="56"/>
  <c r="CR87" i="56"/>
  <c r="CC87" i="56"/>
  <c r="CB87" i="56"/>
  <c r="BM87" i="56"/>
  <c r="BL87" i="56"/>
  <c r="AW87" i="56"/>
  <c r="AV87" i="56"/>
  <c r="AG87" i="56"/>
  <c r="AF87" i="56"/>
  <c r="Q87" i="56"/>
  <c r="P87" i="56"/>
  <c r="DD86" i="56"/>
  <c r="DB86" i="56"/>
  <c r="CX86" i="56"/>
  <c r="CY86" i="56" s="1"/>
  <c r="CV86" i="56"/>
  <c r="CS86" i="56"/>
  <c r="CR86" i="56"/>
  <c r="CC86" i="56"/>
  <c r="CB86" i="56"/>
  <c r="BM86" i="56"/>
  <c r="BL86" i="56"/>
  <c r="AW86" i="56"/>
  <c r="AV86" i="56"/>
  <c r="AG86" i="56"/>
  <c r="AF86" i="56"/>
  <c r="Q86" i="56"/>
  <c r="P86" i="56"/>
  <c r="DD85" i="56"/>
  <c r="DB85" i="56"/>
  <c r="CX85" i="56"/>
  <c r="CY85" i="56" s="1"/>
  <c r="CV85" i="56"/>
  <c r="CW85" i="56" s="1"/>
  <c r="CS85" i="56"/>
  <c r="CR85" i="56"/>
  <c r="CC85" i="56"/>
  <c r="CB85" i="56"/>
  <c r="BM85" i="56"/>
  <c r="BN85" i="56" s="1"/>
  <c r="BL85" i="56"/>
  <c r="AW85" i="56"/>
  <c r="AV85" i="56"/>
  <c r="AG85" i="56"/>
  <c r="AF85" i="56"/>
  <c r="Q85" i="56"/>
  <c r="P85" i="56"/>
  <c r="R85" i="56" s="1"/>
  <c r="DD84" i="56"/>
  <c r="DB84" i="56"/>
  <c r="CX84" i="56"/>
  <c r="CV84" i="56"/>
  <c r="CW84" i="56" s="1"/>
  <c r="CS84" i="56"/>
  <c r="CR84" i="56"/>
  <c r="CC84" i="56"/>
  <c r="CB84" i="56"/>
  <c r="BM84" i="56"/>
  <c r="BL84" i="56"/>
  <c r="BN84" i="56" s="1"/>
  <c r="AW84" i="56"/>
  <c r="AV84" i="56"/>
  <c r="AG84" i="56"/>
  <c r="AF84" i="56"/>
  <c r="Q84" i="56"/>
  <c r="P84" i="56"/>
  <c r="R84" i="56" s="1"/>
  <c r="DD83" i="56"/>
  <c r="DB83" i="56"/>
  <c r="CX83" i="56"/>
  <c r="CY83" i="56" s="1"/>
  <c r="CV83" i="56"/>
  <c r="CS83" i="56"/>
  <c r="CR83" i="56"/>
  <c r="CC83" i="56"/>
  <c r="CB83" i="56"/>
  <c r="BM83" i="56"/>
  <c r="BL83" i="56"/>
  <c r="BN83" i="56" s="1"/>
  <c r="AW83" i="56"/>
  <c r="AV83" i="56"/>
  <c r="AG83" i="56"/>
  <c r="AF83" i="56"/>
  <c r="Q83" i="56"/>
  <c r="P83" i="56"/>
  <c r="DD82" i="56"/>
  <c r="DB82" i="56"/>
  <c r="CX82" i="56"/>
  <c r="CY82" i="56" s="1"/>
  <c r="CV82" i="56"/>
  <c r="CW82" i="56" s="1"/>
  <c r="CS82" i="56"/>
  <c r="CT82" i="56" s="1"/>
  <c r="CR82" i="56"/>
  <c r="CC82" i="56"/>
  <c r="CB82" i="56"/>
  <c r="CD82" i="56" s="1"/>
  <c r="BM82" i="56"/>
  <c r="BL82" i="56"/>
  <c r="AW82" i="56"/>
  <c r="AV82" i="56"/>
  <c r="AG82" i="56"/>
  <c r="AF82" i="56"/>
  <c r="Q82" i="56"/>
  <c r="P82" i="56"/>
  <c r="DD81" i="56"/>
  <c r="DB81" i="56"/>
  <c r="CX81" i="56"/>
  <c r="CY81" i="56" s="1"/>
  <c r="CV81" i="56"/>
  <c r="CW81" i="56" s="1"/>
  <c r="CS81" i="56"/>
  <c r="CR81" i="56"/>
  <c r="CC81" i="56"/>
  <c r="CB81" i="56"/>
  <c r="BM81" i="56"/>
  <c r="BL81" i="56"/>
  <c r="AW81" i="56"/>
  <c r="AV81" i="56"/>
  <c r="AG81" i="56"/>
  <c r="AF81" i="56"/>
  <c r="Q81" i="56"/>
  <c r="P81" i="56"/>
  <c r="DD80" i="56"/>
  <c r="DB80" i="56"/>
  <c r="CX80" i="56"/>
  <c r="CY80" i="56" s="1"/>
  <c r="CV80" i="56"/>
  <c r="CS80" i="56"/>
  <c r="CR80" i="56"/>
  <c r="CC80" i="56"/>
  <c r="CB80" i="56"/>
  <c r="BM80" i="56"/>
  <c r="BL80" i="56"/>
  <c r="AW80" i="56"/>
  <c r="AV80" i="56"/>
  <c r="AG80" i="56"/>
  <c r="AF80" i="56"/>
  <c r="Q80" i="56"/>
  <c r="P80" i="56"/>
  <c r="DD79" i="56"/>
  <c r="DB79" i="56"/>
  <c r="CX79" i="56"/>
  <c r="CY79" i="56" s="1"/>
  <c r="CV79" i="56"/>
  <c r="CW79" i="56" s="1"/>
  <c r="CS79" i="56"/>
  <c r="CR79" i="56"/>
  <c r="CT79" i="56" s="1"/>
  <c r="CC79" i="56"/>
  <c r="CB79" i="56"/>
  <c r="BM79" i="56"/>
  <c r="BL79" i="56"/>
  <c r="AW79" i="56"/>
  <c r="AV79" i="56"/>
  <c r="AG79" i="56"/>
  <c r="AF79" i="56"/>
  <c r="AH79" i="56" s="1"/>
  <c r="Q79" i="56"/>
  <c r="P79" i="56"/>
  <c r="DD78" i="56"/>
  <c r="DB78" i="56"/>
  <c r="CX78" i="56"/>
  <c r="CY78" i="56" s="1"/>
  <c r="CV78" i="56"/>
  <c r="CS78" i="56"/>
  <c r="CR78" i="56"/>
  <c r="CC78" i="56"/>
  <c r="CB78" i="56"/>
  <c r="CD78" i="56" s="1"/>
  <c r="BM78" i="56"/>
  <c r="BL78" i="56"/>
  <c r="AW78" i="56"/>
  <c r="AV78" i="56"/>
  <c r="AG78" i="56"/>
  <c r="AF78" i="56"/>
  <c r="Q78" i="56"/>
  <c r="P78" i="56"/>
  <c r="DD77" i="56"/>
  <c r="DB77" i="56"/>
  <c r="CX77" i="56"/>
  <c r="CY77" i="56" s="1"/>
  <c r="CV77" i="56"/>
  <c r="CS77" i="56"/>
  <c r="CR77" i="56"/>
  <c r="CC77" i="56"/>
  <c r="CB77" i="56"/>
  <c r="BM77" i="56"/>
  <c r="BL77" i="56"/>
  <c r="AW77" i="56"/>
  <c r="AV77" i="56"/>
  <c r="AG77" i="56"/>
  <c r="AF77" i="56"/>
  <c r="Q77" i="56"/>
  <c r="P77" i="56"/>
  <c r="DD76" i="56"/>
  <c r="DB76" i="56"/>
  <c r="CX76" i="56"/>
  <c r="CV76" i="56"/>
  <c r="CW76" i="56" s="1"/>
  <c r="CS76" i="56"/>
  <c r="CR76" i="56"/>
  <c r="CC76" i="56"/>
  <c r="CB76" i="56"/>
  <c r="CD76" i="56" s="1"/>
  <c r="BM76" i="56"/>
  <c r="BL76" i="56"/>
  <c r="AW76" i="56"/>
  <c r="AV76" i="56"/>
  <c r="AG76" i="56"/>
  <c r="AF76" i="56"/>
  <c r="Q76" i="56"/>
  <c r="P76" i="56"/>
  <c r="DD75" i="56"/>
  <c r="DB75" i="56"/>
  <c r="CX75" i="56"/>
  <c r="CY75" i="56" s="1"/>
  <c r="CV75" i="56"/>
  <c r="CW75" i="56" s="1"/>
  <c r="CS75" i="56"/>
  <c r="CR75" i="56"/>
  <c r="CC75" i="56"/>
  <c r="CB75" i="56"/>
  <c r="BM75" i="56"/>
  <c r="BL75" i="56"/>
  <c r="AW75" i="56"/>
  <c r="AV75" i="56"/>
  <c r="AG75" i="56"/>
  <c r="AF75" i="56"/>
  <c r="Q75" i="56"/>
  <c r="P75" i="56"/>
  <c r="CS73" i="56"/>
  <c r="CR73" i="56"/>
  <c r="CC73" i="56"/>
  <c r="CB73" i="56"/>
  <c r="BM73" i="56"/>
  <c r="BL73" i="56"/>
  <c r="AW73" i="56"/>
  <c r="AV73" i="56"/>
  <c r="AG73" i="56"/>
  <c r="AF73" i="56"/>
  <c r="AH73" i="56" s="1"/>
  <c r="Q73" i="56"/>
  <c r="P73" i="56"/>
  <c r="DD72" i="56"/>
  <c r="DB72" i="56"/>
  <c r="CX72" i="56"/>
  <c r="CY72" i="56" s="1"/>
  <c r="CV72" i="56"/>
  <c r="CS72" i="56"/>
  <c r="CR72" i="56"/>
  <c r="CC72" i="56"/>
  <c r="CB72" i="56"/>
  <c r="BM72" i="56"/>
  <c r="BL72" i="56"/>
  <c r="AW72" i="56"/>
  <c r="AV72" i="56"/>
  <c r="AG72" i="56"/>
  <c r="AF72" i="56"/>
  <c r="AH72" i="56" s="1"/>
  <c r="Q72" i="56"/>
  <c r="P72" i="56"/>
  <c r="DD71" i="56"/>
  <c r="DB71" i="56"/>
  <c r="CX71" i="56"/>
  <c r="CY71" i="56" s="1"/>
  <c r="CV71" i="56"/>
  <c r="CS71" i="56"/>
  <c r="CR71" i="56"/>
  <c r="CC71" i="56"/>
  <c r="CB71" i="56"/>
  <c r="BM71" i="56"/>
  <c r="BL71" i="56"/>
  <c r="AW71" i="56"/>
  <c r="AV71" i="56"/>
  <c r="AG71" i="56"/>
  <c r="AF71" i="56"/>
  <c r="Q71" i="56"/>
  <c r="P71" i="56"/>
  <c r="R71" i="56" s="1"/>
  <c r="DD70" i="56"/>
  <c r="DB70" i="56"/>
  <c r="CX70" i="56"/>
  <c r="CY70" i="56" s="1"/>
  <c r="CV70" i="56"/>
  <c r="CS70" i="56"/>
  <c r="CR70" i="56"/>
  <c r="CC70" i="56"/>
  <c r="CB70" i="56"/>
  <c r="BM70" i="56"/>
  <c r="BL70" i="56"/>
  <c r="AW70" i="56"/>
  <c r="AV70" i="56"/>
  <c r="AG70" i="56"/>
  <c r="AF70" i="56"/>
  <c r="Q70" i="56"/>
  <c r="P70" i="56"/>
  <c r="DD69" i="56"/>
  <c r="DB69" i="56"/>
  <c r="CX69" i="56"/>
  <c r="CY69" i="56" s="1"/>
  <c r="CV69" i="56"/>
  <c r="CS69" i="56"/>
  <c r="CR69" i="56"/>
  <c r="CC69" i="56"/>
  <c r="CB69" i="56"/>
  <c r="BM69" i="56"/>
  <c r="BL69" i="56"/>
  <c r="AW69" i="56"/>
  <c r="AV69" i="56"/>
  <c r="AG69" i="56"/>
  <c r="AF69" i="56"/>
  <c r="Q69" i="56"/>
  <c r="P69" i="56"/>
  <c r="R69" i="56" s="1"/>
  <c r="DD68" i="56"/>
  <c r="DB68" i="56"/>
  <c r="CX68" i="56"/>
  <c r="CY68" i="56" s="1"/>
  <c r="CV68" i="56"/>
  <c r="CS68" i="56"/>
  <c r="CR68" i="56"/>
  <c r="CC68" i="56"/>
  <c r="CB68" i="56"/>
  <c r="BM68" i="56"/>
  <c r="BL68" i="56"/>
  <c r="AW68" i="56"/>
  <c r="AV68" i="56"/>
  <c r="AG68" i="56"/>
  <c r="AF68" i="56"/>
  <c r="AH68" i="56" s="1"/>
  <c r="Q68" i="56"/>
  <c r="P68" i="56"/>
  <c r="R68" i="56" s="1"/>
  <c r="DD67" i="56"/>
  <c r="DB67" i="56"/>
  <c r="CX67" i="56"/>
  <c r="CV67" i="56"/>
  <c r="CW67" i="56" s="1"/>
  <c r="CS67" i="56"/>
  <c r="CR67" i="56"/>
  <c r="CC67" i="56"/>
  <c r="CB67" i="56"/>
  <c r="BM67" i="56"/>
  <c r="BL67" i="56"/>
  <c r="AW67" i="56"/>
  <c r="AV67" i="56"/>
  <c r="AG67" i="56"/>
  <c r="AF67" i="56"/>
  <c r="AH67" i="56" s="1"/>
  <c r="Q67" i="56"/>
  <c r="P67" i="56"/>
  <c r="R67" i="56" s="1"/>
  <c r="DD66" i="56"/>
  <c r="DB66" i="56"/>
  <c r="CX66" i="56"/>
  <c r="CV66" i="56"/>
  <c r="CW66" i="56" s="1"/>
  <c r="CS66" i="56"/>
  <c r="CR66" i="56"/>
  <c r="CC66" i="56"/>
  <c r="CB66" i="56"/>
  <c r="BM66" i="56"/>
  <c r="BL66" i="56"/>
  <c r="AW66" i="56"/>
  <c r="AV66" i="56"/>
  <c r="AG66" i="56"/>
  <c r="AF66" i="56"/>
  <c r="Q66" i="56"/>
  <c r="P66" i="56"/>
  <c r="CS63" i="56"/>
  <c r="CR63" i="56"/>
  <c r="CC63" i="56"/>
  <c r="CB63" i="56"/>
  <c r="BM63" i="56"/>
  <c r="BL63" i="56"/>
  <c r="AW63" i="56"/>
  <c r="AV63" i="56"/>
  <c r="AG63" i="56"/>
  <c r="AH63" i="56" s="1"/>
  <c r="AF63" i="56"/>
  <c r="Q63" i="56"/>
  <c r="P63" i="56"/>
  <c r="R63" i="56" s="1"/>
  <c r="DD62" i="56"/>
  <c r="DB62" i="56"/>
  <c r="CX62" i="56"/>
  <c r="CY62" i="56" s="1"/>
  <c r="CV62" i="56"/>
  <c r="CW62" i="56" s="1"/>
  <c r="CS62" i="56"/>
  <c r="CR62" i="56"/>
  <c r="CC62" i="56"/>
  <c r="CB62" i="56"/>
  <c r="BM62" i="56"/>
  <c r="BL62" i="56"/>
  <c r="AW62" i="56"/>
  <c r="AV62" i="56"/>
  <c r="AG62" i="56"/>
  <c r="AH62" i="56" s="1"/>
  <c r="AF62" i="56"/>
  <c r="Q62" i="56"/>
  <c r="P62" i="56"/>
  <c r="CS61" i="56"/>
  <c r="CR61" i="56"/>
  <c r="CC61" i="56"/>
  <c r="CB61" i="56"/>
  <c r="BM61" i="56"/>
  <c r="BL61" i="56"/>
  <c r="AW61" i="56"/>
  <c r="AV61" i="56"/>
  <c r="AG61" i="56"/>
  <c r="AF61" i="56"/>
  <c r="Q61" i="56"/>
  <c r="P61" i="56"/>
  <c r="R61" i="56" s="1"/>
  <c r="DD60" i="56"/>
  <c r="DB60" i="56"/>
  <c r="CX60" i="56"/>
  <c r="CY60" i="56" s="1"/>
  <c r="CV60" i="56"/>
  <c r="CW60" i="56" s="1"/>
  <c r="CS60" i="56"/>
  <c r="CR60" i="56"/>
  <c r="CC60" i="56"/>
  <c r="CB60" i="56"/>
  <c r="BM60" i="56"/>
  <c r="BL60" i="56"/>
  <c r="AW60" i="56"/>
  <c r="AV60" i="56"/>
  <c r="AX60" i="56" s="1"/>
  <c r="AG60" i="56"/>
  <c r="AF60" i="56"/>
  <c r="Q60" i="56"/>
  <c r="P60" i="56"/>
  <c r="DD59" i="56"/>
  <c r="DB59" i="56"/>
  <c r="CX59" i="56"/>
  <c r="CY59" i="56" s="1"/>
  <c r="CV59" i="56"/>
  <c r="CW59" i="56" s="1"/>
  <c r="CS59" i="56"/>
  <c r="CT59" i="56" s="1"/>
  <c r="CR59" i="56"/>
  <c r="CC59" i="56"/>
  <c r="CB59" i="56"/>
  <c r="BM59" i="56"/>
  <c r="BL59" i="56"/>
  <c r="AW59" i="56"/>
  <c r="AV59" i="56"/>
  <c r="AG59" i="56"/>
  <c r="AH59" i="56" s="1"/>
  <c r="AF59" i="56"/>
  <c r="Q59" i="56"/>
  <c r="P59" i="56"/>
  <c r="R59" i="56" s="1"/>
  <c r="DD58" i="56"/>
  <c r="DB58" i="56"/>
  <c r="CX58" i="56"/>
  <c r="CY58" i="56" s="1"/>
  <c r="CV58" i="56"/>
  <c r="CS58" i="56"/>
  <c r="CR58" i="56"/>
  <c r="CC58" i="56"/>
  <c r="CB58" i="56"/>
  <c r="BM58" i="56"/>
  <c r="BL58" i="56"/>
  <c r="AW58" i="56"/>
  <c r="AV58" i="56"/>
  <c r="AG58" i="56"/>
  <c r="AF58" i="56"/>
  <c r="Q58" i="56"/>
  <c r="P58" i="56"/>
  <c r="DD57" i="56"/>
  <c r="DB57" i="56"/>
  <c r="CX57" i="56"/>
  <c r="CY57" i="56" s="1"/>
  <c r="CV57" i="56"/>
  <c r="CS57" i="56"/>
  <c r="CR57" i="56"/>
  <c r="CC57" i="56"/>
  <c r="CB57" i="56"/>
  <c r="BM57" i="56"/>
  <c r="BL57" i="56"/>
  <c r="AW57" i="56"/>
  <c r="AV57" i="56"/>
  <c r="AG57" i="56"/>
  <c r="AF57" i="56"/>
  <c r="Q57" i="56"/>
  <c r="P57" i="56"/>
  <c r="DD56" i="56"/>
  <c r="DB56" i="56"/>
  <c r="CX56" i="56"/>
  <c r="CY56" i="56" s="1"/>
  <c r="CV56" i="56"/>
  <c r="CW56" i="56" s="1"/>
  <c r="CS56" i="56"/>
  <c r="CR56" i="56"/>
  <c r="CC56" i="56"/>
  <c r="CB56" i="56"/>
  <c r="BM56" i="56"/>
  <c r="BL56" i="56"/>
  <c r="AW56" i="56"/>
  <c r="AV56" i="56"/>
  <c r="AG56" i="56"/>
  <c r="AF56" i="56"/>
  <c r="Q56" i="56"/>
  <c r="P56" i="56"/>
  <c r="R56" i="56" s="1"/>
  <c r="DD55" i="56"/>
  <c r="DB55" i="56"/>
  <c r="CX55" i="56"/>
  <c r="CY55" i="56" s="1"/>
  <c r="CV55" i="56"/>
  <c r="CW55" i="56" s="1"/>
  <c r="CS55" i="56"/>
  <c r="CR55" i="56"/>
  <c r="CC55" i="56"/>
  <c r="CB55" i="56"/>
  <c r="BM55" i="56"/>
  <c r="BL55" i="56"/>
  <c r="AW55" i="56"/>
  <c r="AV55" i="56"/>
  <c r="AG55" i="56"/>
  <c r="AF55" i="56"/>
  <c r="Q55" i="56"/>
  <c r="P55" i="56"/>
  <c r="R55" i="56" s="1"/>
  <c r="DD54" i="56"/>
  <c r="DB54" i="56"/>
  <c r="CX54" i="56"/>
  <c r="CV54" i="56"/>
  <c r="CW54" i="56" s="1"/>
  <c r="CS54" i="56"/>
  <c r="CR54" i="56"/>
  <c r="CC54" i="56"/>
  <c r="CB54" i="56"/>
  <c r="BM54" i="56"/>
  <c r="BL54" i="56"/>
  <c r="BN54" i="56" s="1"/>
  <c r="AW54" i="56"/>
  <c r="AV54" i="56"/>
  <c r="AX54" i="56" s="1"/>
  <c r="AG54" i="56"/>
  <c r="AF54" i="56"/>
  <c r="Q54" i="56"/>
  <c r="P54" i="56"/>
  <c r="DD53" i="56"/>
  <c r="DB53" i="56"/>
  <c r="CX53" i="56"/>
  <c r="CY53" i="56" s="1"/>
  <c r="CV53" i="56"/>
  <c r="CS53" i="56"/>
  <c r="CR53" i="56"/>
  <c r="CC53" i="56"/>
  <c r="CB53" i="56"/>
  <c r="BM53" i="56"/>
  <c r="BL53" i="56"/>
  <c r="AW53" i="56"/>
  <c r="AV53" i="56"/>
  <c r="AG53" i="56"/>
  <c r="AF53" i="56"/>
  <c r="Q53" i="56"/>
  <c r="P53" i="56"/>
  <c r="DD52" i="56"/>
  <c r="DB52" i="56"/>
  <c r="CX52" i="56"/>
  <c r="CY52" i="56" s="1"/>
  <c r="CV52" i="56"/>
  <c r="CS52" i="56"/>
  <c r="CR52" i="56"/>
  <c r="CC52" i="56"/>
  <c r="CB52" i="56"/>
  <c r="BM52" i="56"/>
  <c r="BL52" i="56"/>
  <c r="AW52" i="56"/>
  <c r="AV52" i="56"/>
  <c r="AG52" i="56"/>
  <c r="AF52" i="56"/>
  <c r="Q52" i="56"/>
  <c r="P52" i="56"/>
  <c r="DD51" i="56"/>
  <c r="DB51" i="56"/>
  <c r="CX51" i="56"/>
  <c r="CY51" i="56" s="1"/>
  <c r="CV51" i="56"/>
  <c r="CW51" i="56" s="1"/>
  <c r="CS51" i="56"/>
  <c r="CR51" i="56"/>
  <c r="CC51" i="56"/>
  <c r="CB51" i="56"/>
  <c r="BM51" i="56"/>
  <c r="BL51" i="56"/>
  <c r="AW51" i="56"/>
  <c r="AV51" i="56"/>
  <c r="AG51" i="56"/>
  <c r="AF51" i="56"/>
  <c r="Q51" i="56"/>
  <c r="P51" i="56"/>
  <c r="DD50" i="56"/>
  <c r="DB50" i="56"/>
  <c r="CX50" i="56"/>
  <c r="CY50" i="56" s="1"/>
  <c r="CV50" i="56"/>
  <c r="CS50" i="56"/>
  <c r="CR50" i="56"/>
  <c r="CC50" i="56"/>
  <c r="CB50" i="56"/>
  <c r="BM50" i="56"/>
  <c r="BL50" i="56"/>
  <c r="AW50" i="56"/>
  <c r="AV50" i="56"/>
  <c r="AX50" i="56" s="1"/>
  <c r="AG50" i="56"/>
  <c r="AF50" i="56"/>
  <c r="AH50" i="56" s="1"/>
  <c r="Q50" i="56"/>
  <c r="P50" i="56"/>
  <c r="DD49" i="56"/>
  <c r="DB49" i="56"/>
  <c r="CX49" i="56"/>
  <c r="CY49" i="56" s="1"/>
  <c r="CV49" i="56"/>
  <c r="CS49" i="56"/>
  <c r="CR49" i="56"/>
  <c r="CC49" i="56"/>
  <c r="CB49" i="56"/>
  <c r="BM49" i="56"/>
  <c r="BL49" i="56"/>
  <c r="AW49" i="56"/>
  <c r="AV49" i="56"/>
  <c r="AG49" i="56"/>
  <c r="AF49" i="56"/>
  <c r="AH49" i="56" s="1"/>
  <c r="Q49" i="56"/>
  <c r="P49" i="56"/>
  <c r="DD48" i="56"/>
  <c r="DB48" i="56"/>
  <c r="CX48" i="56"/>
  <c r="CY48" i="56" s="1"/>
  <c r="CV48" i="56"/>
  <c r="CW48" i="56" s="1"/>
  <c r="CS48" i="56"/>
  <c r="CR48" i="56"/>
  <c r="CC48" i="56"/>
  <c r="CB48" i="56"/>
  <c r="BM48" i="56"/>
  <c r="BL48" i="56"/>
  <c r="AW48" i="56"/>
  <c r="AV48" i="56"/>
  <c r="AG48" i="56"/>
  <c r="AF48" i="56"/>
  <c r="Q48" i="56"/>
  <c r="P48" i="56"/>
  <c r="DD47" i="56"/>
  <c r="DB47" i="56"/>
  <c r="CX47" i="56"/>
  <c r="CY47" i="56" s="1"/>
  <c r="CV47" i="56"/>
  <c r="CS47" i="56"/>
  <c r="CR47" i="56"/>
  <c r="CC47" i="56"/>
  <c r="CB47" i="56"/>
  <c r="BM47" i="56"/>
  <c r="BL47" i="56"/>
  <c r="AW47" i="56"/>
  <c r="AV47" i="56"/>
  <c r="AG47" i="56"/>
  <c r="AF47" i="56"/>
  <c r="Q47" i="56"/>
  <c r="P47" i="56"/>
  <c r="DD46" i="56"/>
  <c r="DB46" i="56"/>
  <c r="CX46" i="56"/>
  <c r="CV46" i="56"/>
  <c r="CW46" i="56" s="1"/>
  <c r="CS46" i="56"/>
  <c r="CR46" i="56"/>
  <c r="CC46" i="56"/>
  <c r="CB46" i="56"/>
  <c r="BM46" i="56"/>
  <c r="BL46" i="56"/>
  <c r="AW46" i="56"/>
  <c r="AV46" i="56"/>
  <c r="AG46" i="56"/>
  <c r="AF46" i="56"/>
  <c r="AH46" i="56" s="1"/>
  <c r="Q46" i="56"/>
  <c r="P46" i="56"/>
  <c r="DD45" i="56"/>
  <c r="DB45" i="56"/>
  <c r="CX45" i="56"/>
  <c r="CY45" i="56" s="1"/>
  <c r="CV45" i="56"/>
  <c r="CS45" i="56"/>
  <c r="CR45" i="56"/>
  <c r="CC45" i="56"/>
  <c r="CB45" i="56"/>
  <c r="BM45" i="56"/>
  <c r="BL45" i="56"/>
  <c r="AW45" i="56"/>
  <c r="AV45" i="56"/>
  <c r="AX45" i="56" s="1"/>
  <c r="AG45" i="56"/>
  <c r="AF45" i="56"/>
  <c r="AH45" i="56" s="1"/>
  <c r="Q45" i="56"/>
  <c r="P45" i="56"/>
  <c r="DD44" i="56"/>
  <c r="DB44" i="56"/>
  <c r="CX44" i="56"/>
  <c r="CY44" i="56" s="1"/>
  <c r="CV44" i="56"/>
  <c r="CS44" i="56"/>
  <c r="CR44" i="56"/>
  <c r="CC44" i="56"/>
  <c r="CB44" i="56"/>
  <c r="BM44" i="56"/>
  <c r="BL44" i="56"/>
  <c r="AW44" i="56"/>
  <c r="AV44" i="56"/>
  <c r="AX44" i="56" s="1"/>
  <c r="AG44" i="56"/>
  <c r="AF44" i="56"/>
  <c r="AH44" i="56" s="1"/>
  <c r="Q44" i="56"/>
  <c r="P44" i="56"/>
  <c r="DD43" i="56"/>
  <c r="DB43" i="56"/>
  <c r="CX43" i="56"/>
  <c r="CY43" i="56" s="1"/>
  <c r="CV43" i="56"/>
  <c r="CZ43" i="56" s="1"/>
  <c r="DJ43" i="56" s="1"/>
  <c r="CS43" i="56"/>
  <c r="CR43" i="56"/>
  <c r="CC43" i="56"/>
  <c r="CB43" i="56"/>
  <c r="BM43" i="56"/>
  <c r="BL43" i="56"/>
  <c r="BN43" i="56" s="1"/>
  <c r="AW43" i="56"/>
  <c r="AV43" i="56"/>
  <c r="AG43" i="56"/>
  <c r="AF43" i="56"/>
  <c r="AH43" i="56" s="1"/>
  <c r="Q43" i="56"/>
  <c r="P43" i="56"/>
  <c r="DD42" i="56"/>
  <c r="DB42" i="56"/>
  <c r="CX42" i="56"/>
  <c r="CY42" i="56" s="1"/>
  <c r="CV42" i="56"/>
  <c r="CZ42" i="56" s="1"/>
  <c r="CS42" i="56"/>
  <c r="CR42" i="56"/>
  <c r="CC42" i="56"/>
  <c r="CB42" i="56"/>
  <c r="BM42" i="56"/>
  <c r="BL42" i="56"/>
  <c r="AW42" i="56"/>
  <c r="AV42" i="56"/>
  <c r="AG42" i="56"/>
  <c r="AF42" i="56"/>
  <c r="AH42" i="56" s="1"/>
  <c r="Q42" i="56"/>
  <c r="P42" i="56"/>
  <c r="DD41" i="56"/>
  <c r="DB41" i="56"/>
  <c r="CX41" i="56"/>
  <c r="CY41" i="56" s="1"/>
  <c r="CV41" i="56"/>
  <c r="CW41" i="56" s="1"/>
  <c r="CS41" i="56"/>
  <c r="CR41" i="56"/>
  <c r="CT41" i="56" s="1"/>
  <c r="CC41" i="56"/>
  <c r="CB41" i="56"/>
  <c r="BM41" i="56"/>
  <c r="BL41" i="56"/>
  <c r="BN41" i="56" s="1"/>
  <c r="AW41" i="56"/>
  <c r="AV41" i="56"/>
  <c r="AX41" i="56" s="1"/>
  <c r="AG41" i="56"/>
  <c r="AF41" i="56"/>
  <c r="AH41" i="56" s="1"/>
  <c r="Q41" i="56"/>
  <c r="P41" i="56"/>
  <c r="DD40" i="56"/>
  <c r="DB40" i="56"/>
  <c r="CX40" i="56"/>
  <c r="CY40" i="56" s="1"/>
  <c r="CV40" i="56"/>
  <c r="CW40" i="56" s="1"/>
  <c r="CS40" i="56"/>
  <c r="CR40" i="56"/>
  <c r="CC40" i="56"/>
  <c r="CB40" i="56"/>
  <c r="BM40" i="56"/>
  <c r="BL40" i="56"/>
  <c r="BN40" i="56" s="1"/>
  <c r="AW40" i="56"/>
  <c r="AV40" i="56"/>
  <c r="AG40" i="56"/>
  <c r="AF40" i="56"/>
  <c r="Q40" i="56"/>
  <c r="P40" i="56"/>
  <c r="DD39" i="56"/>
  <c r="DB39" i="56"/>
  <c r="CX39" i="56"/>
  <c r="CY39" i="56" s="1"/>
  <c r="CV39" i="56"/>
  <c r="CS39" i="56"/>
  <c r="CR39" i="56"/>
  <c r="CC39" i="56"/>
  <c r="CB39" i="56"/>
  <c r="BM39" i="56"/>
  <c r="BL39" i="56"/>
  <c r="BN39" i="56" s="1"/>
  <c r="AW39" i="56"/>
  <c r="AV39" i="56"/>
  <c r="AG39" i="56"/>
  <c r="AF39" i="56"/>
  <c r="Q39" i="56"/>
  <c r="P39" i="56"/>
  <c r="DD38" i="56"/>
  <c r="DB38" i="56"/>
  <c r="CX38" i="56"/>
  <c r="CV38" i="56"/>
  <c r="CW38" i="56" s="1"/>
  <c r="CS38" i="56"/>
  <c r="CR38" i="56"/>
  <c r="CC38" i="56"/>
  <c r="CB38" i="56"/>
  <c r="BM38" i="56"/>
  <c r="BL38" i="56"/>
  <c r="AW38" i="56"/>
  <c r="AV38" i="56"/>
  <c r="AG38" i="56"/>
  <c r="AF38" i="56"/>
  <c r="Q38" i="56"/>
  <c r="P38" i="56"/>
  <c r="DD37" i="56"/>
  <c r="DB37" i="56"/>
  <c r="CX37" i="56"/>
  <c r="CY37" i="56" s="1"/>
  <c r="CV37" i="56"/>
  <c r="CS37" i="56"/>
  <c r="CR37" i="56"/>
  <c r="CC37" i="56"/>
  <c r="CB37" i="56"/>
  <c r="BM37" i="56"/>
  <c r="BL37" i="56"/>
  <c r="AW37" i="56"/>
  <c r="AV37" i="56"/>
  <c r="AG37" i="56"/>
  <c r="AF37" i="56"/>
  <c r="Q37" i="56"/>
  <c r="P37" i="56"/>
  <c r="DD36" i="56"/>
  <c r="DB36" i="56"/>
  <c r="CX36" i="56"/>
  <c r="CY36" i="56" s="1"/>
  <c r="CV36" i="56"/>
  <c r="CS36" i="56"/>
  <c r="CR36" i="56"/>
  <c r="CC36" i="56"/>
  <c r="CB36" i="56"/>
  <c r="BM36" i="56"/>
  <c r="BL36" i="56"/>
  <c r="AW36" i="56"/>
  <c r="AV36" i="56"/>
  <c r="AG36" i="56"/>
  <c r="AF36" i="56"/>
  <c r="Q36" i="56"/>
  <c r="P36" i="56"/>
  <c r="DD35" i="56"/>
  <c r="DB35" i="56"/>
  <c r="CX35" i="56"/>
  <c r="CY35" i="56" s="1"/>
  <c r="CV35" i="56"/>
  <c r="CS35" i="56"/>
  <c r="CR35" i="56"/>
  <c r="CC35" i="56"/>
  <c r="CB35" i="56"/>
  <c r="BM35" i="56"/>
  <c r="BL35" i="56"/>
  <c r="BN35" i="56" s="1"/>
  <c r="AW35" i="56"/>
  <c r="AV35" i="56"/>
  <c r="AG35" i="56"/>
  <c r="AF35" i="56"/>
  <c r="Q35" i="56"/>
  <c r="P35" i="56"/>
  <c r="DD34" i="56"/>
  <c r="DB34" i="56"/>
  <c r="CX34" i="56"/>
  <c r="CY34" i="56" s="1"/>
  <c r="CV34" i="56"/>
  <c r="CS34" i="56"/>
  <c r="CR34" i="56"/>
  <c r="CC34" i="56"/>
  <c r="CB34" i="56"/>
  <c r="BM34" i="56"/>
  <c r="BL34" i="56"/>
  <c r="AW34" i="56"/>
  <c r="AV34" i="56"/>
  <c r="AG34" i="56"/>
  <c r="AF34" i="56"/>
  <c r="Q34" i="56"/>
  <c r="P34" i="56"/>
  <c r="DD33" i="56"/>
  <c r="DB33" i="56"/>
  <c r="CX33" i="56"/>
  <c r="CY33" i="56" s="1"/>
  <c r="CV33" i="56"/>
  <c r="CS33" i="56"/>
  <c r="CR33" i="56"/>
  <c r="CC33" i="56"/>
  <c r="CB33" i="56"/>
  <c r="BM33" i="56"/>
  <c r="BL33" i="56"/>
  <c r="AW33" i="56"/>
  <c r="AV33" i="56"/>
  <c r="AG33" i="56"/>
  <c r="AF33" i="56"/>
  <c r="AH33" i="56" s="1"/>
  <c r="Q33" i="56"/>
  <c r="P33" i="56"/>
  <c r="DD32" i="56"/>
  <c r="DB32" i="56"/>
  <c r="CX32" i="56"/>
  <c r="CY32" i="56" s="1"/>
  <c r="CV32" i="56"/>
  <c r="CW32" i="56" s="1"/>
  <c r="CS32" i="56"/>
  <c r="CR32" i="56"/>
  <c r="CT32" i="56" s="1"/>
  <c r="CC32" i="56"/>
  <c r="CB32" i="56"/>
  <c r="BM32" i="56"/>
  <c r="BL32" i="56"/>
  <c r="AW32" i="56"/>
  <c r="AV32" i="56"/>
  <c r="AG32" i="56"/>
  <c r="AF32" i="56"/>
  <c r="Q32" i="56"/>
  <c r="P32" i="56"/>
  <c r="DD31" i="56"/>
  <c r="DB31" i="56"/>
  <c r="CX31" i="56"/>
  <c r="CY31" i="56" s="1"/>
  <c r="CV31" i="56"/>
  <c r="CS31" i="56"/>
  <c r="CR31" i="56"/>
  <c r="CC31" i="56"/>
  <c r="CB31" i="56"/>
  <c r="BM31" i="56"/>
  <c r="BL31" i="56"/>
  <c r="AW31" i="56"/>
  <c r="AV31" i="56"/>
  <c r="AG31" i="56"/>
  <c r="AF31" i="56"/>
  <c r="AH31" i="56" s="1"/>
  <c r="Q31" i="56"/>
  <c r="P31" i="56"/>
  <c r="DD30" i="56"/>
  <c r="DB30" i="56"/>
  <c r="CX30" i="56"/>
  <c r="CY30" i="56" s="1"/>
  <c r="CV30" i="56"/>
  <c r="CS30" i="56"/>
  <c r="CR30" i="56"/>
  <c r="CC30" i="56"/>
  <c r="CB30" i="56"/>
  <c r="BM30" i="56"/>
  <c r="BL30" i="56"/>
  <c r="AW30" i="56"/>
  <c r="AV30" i="56"/>
  <c r="AG30" i="56"/>
  <c r="AF30" i="56"/>
  <c r="Q30" i="56"/>
  <c r="P30" i="56"/>
  <c r="DD29" i="56"/>
  <c r="DB29" i="56"/>
  <c r="CX29" i="56"/>
  <c r="CY29" i="56" s="1"/>
  <c r="CV29" i="56"/>
  <c r="CS29" i="56"/>
  <c r="CR29" i="56"/>
  <c r="CT29" i="56" s="1"/>
  <c r="CC29" i="56"/>
  <c r="CB29" i="56"/>
  <c r="BM29" i="56"/>
  <c r="BL29" i="56"/>
  <c r="AW29" i="56"/>
  <c r="AV29" i="56"/>
  <c r="AG29" i="56"/>
  <c r="AF29" i="56"/>
  <c r="Q29" i="56"/>
  <c r="P29" i="56"/>
  <c r="DD28" i="56"/>
  <c r="DB28" i="56"/>
  <c r="CX28" i="56"/>
  <c r="CY28" i="56" s="1"/>
  <c r="CV28" i="56"/>
  <c r="CW28" i="56" s="1"/>
  <c r="CS28" i="56"/>
  <c r="CR28" i="56"/>
  <c r="CT28" i="56" s="1"/>
  <c r="CC28" i="56"/>
  <c r="CB28" i="56"/>
  <c r="BM28" i="56"/>
  <c r="BL28" i="56"/>
  <c r="AW28" i="56"/>
  <c r="AV28" i="56"/>
  <c r="AX28" i="56" s="1"/>
  <c r="AG28" i="56"/>
  <c r="AF28" i="56"/>
  <c r="Q28" i="56"/>
  <c r="P28" i="56"/>
  <c r="DD27" i="56"/>
  <c r="DB27" i="56"/>
  <c r="CX27" i="56"/>
  <c r="CY27" i="56" s="1"/>
  <c r="CV27" i="56"/>
  <c r="CS27" i="56"/>
  <c r="CR27" i="56"/>
  <c r="CT27" i="56" s="1"/>
  <c r="CC27" i="56"/>
  <c r="CB27" i="56"/>
  <c r="BM27" i="56"/>
  <c r="BL27" i="56"/>
  <c r="AW27" i="56"/>
  <c r="AV27" i="56"/>
  <c r="AX27" i="56" s="1"/>
  <c r="AG27" i="56"/>
  <c r="AF27" i="56"/>
  <c r="Q27" i="56"/>
  <c r="P27" i="56"/>
  <c r="DD26" i="56"/>
  <c r="DB26" i="56"/>
  <c r="CX26" i="56"/>
  <c r="CY26" i="56" s="1"/>
  <c r="CV26" i="56"/>
  <c r="CW26" i="56" s="1"/>
  <c r="CS26" i="56"/>
  <c r="CR26" i="56"/>
  <c r="CC26" i="56"/>
  <c r="CB26" i="56"/>
  <c r="BM26" i="56"/>
  <c r="BL26" i="56"/>
  <c r="AW26" i="56"/>
  <c r="AV26" i="56"/>
  <c r="AG26" i="56"/>
  <c r="AF26" i="56"/>
  <c r="Q26" i="56"/>
  <c r="P26" i="56"/>
  <c r="DD25" i="56"/>
  <c r="DB25" i="56"/>
  <c r="CX25" i="56"/>
  <c r="CY25" i="56" s="1"/>
  <c r="CV25" i="56"/>
  <c r="CZ25" i="56" s="1"/>
  <c r="CS25" i="56"/>
  <c r="CR25" i="56"/>
  <c r="CC25" i="56"/>
  <c r="CB25" i="56"/>
  <c r="BM25" i="56"/>
  <c r="BL25" i="56"/>
  <c r="AW25" i="56"/>
  <c r="AV25" i="56"/>
  <c r="AG25" i="56"/>
  <c r="AF25" i="56"/>
  <c r="AH25" i="56" s="1"/>
  <c r="Q25" i="56"/>
  <c r="P25" i="56"/>
  <c r="DD24" i="56"/>
  <c r="DB24" i="56"/>
  <c r="CX24" i="56"/>
  <c r="CY24" i="56" s="1"/>
  <c r="CV24" i="56"/>
  <c r="CW24" i="56" s="1"/>
  <c r="CS24" i="56"/>
  <c r="CR24" i="56"/>
  <c r="CC24" i="56"/>
  <c r="CB24" i="56"/>
  <c r="BM24" i="56"/>
  <c r="BL24" i="56"/>
  <c r="AW24" i="56"/>
  <c r="AV24" i="56"/>
  <c r="AG24" i="56"/>
  <c r="AF24" i="56"/>
  <c r="AH24" i="56" s="1"/>
  <c r="Q24" i="56"/>
  <c r="P24" i="56"/>
  <c r="DD23" i="56"/>
  <c r="DB23" i="56"/>
  <c r="CX23" i="56"/>
  <c r="CY23" i="56" s="1"/>
  <c r="CV23" i="56"/>
  <c r="CW23" i="56" s="1"/>
  <c r="CS23" i="56"/>
  <c r="CR23" i="56"/>
  <c r="CT23" i="56" s="1"/>
  <c r="CC23" i="56"/>
  <c r="CB23" i="56"/>
  <c r="BM23" i="56"/>
  <c r="BL23" i="56"/>
  <c r="AW23" i="56"/>
  <c r="AV23" i="56"/>
  <c r="AG23" i="56"/>
  <c r="AF23" i="56"/>
  <c r="Q23" i="56"/>
  <c r="P23" i="56"/>
  <c r="DD22" i="56"/>
  <c r="DB22" i="56"/>
  <c r="CX22" i="56"/>
  <c r="CY22" i="56" s="1"/>
  <c r="CV22" i="56"/>
  <c r="CS22" i="56"/>
  <c r="CR22" i="56"/>
  <c r="CC22" i="56"/>
  <c r="CB22" i="56"/>
  <c r="BM22" i="56"/>
  <c r="BL22" i="56"/>
  <c r="AW22" i="56"/>
  <c r="AV22" i="56"/>
  <c r="AX22" i="56" s="1"/>
  <c r="AG22" i="56"/>
  <c r="AF22" i="56"/>
  <c r="Q22" i="56"/>
  <c r="P22" i="56"/>
  <c r="DD21" i="56"/>
  <c r="DB21" i="56"/>
  <c r="CX21" i="56"/>
  <c r="CY21" i="56" s="1"/>
  <c r="CV21" i="56"/>
  <c r="CS21" i="56"/>
  <c r="CR21" i="56"/>
  <c r="CC21" i="56"/>
  <c r="CB21" i="56"/>
  <c r="BM21" i="56"/>
  <c r="BL21" i="56"/>
  <c r="AW21" i="56"/>
  <c r="AV21" i="56"/>
  <c r="AG21" i="56"/>
  <c r="AF21" i="56"/>
  <c r="AH21" i="56" s="1"/>
  <c r="Q21" i="56"/>
  <c r="P21" i="56"/>
  <c r="DD20" i="56"/>
  <c r="DB20" i="56"/>
  <c r="CX20" i="56"/>
  <c r="CV20" i="56"/>
  <c r="CS20" i="56"/>
  <c r="CR20" i="56"/>
  <c r="CC20" i="56"/>
  <c r="CB20" i="56"/>
  <c r="BM20" i="56"/>
  <c r="BL20" i="56"/>
  <c r="AW20" i="56"/>
  <c r="AV20" i="56"/>
  <c r="AG20" i="56"/>
  <c r="AF20" i="56"/>
  <c r="Q20" i="56"/>
  <c r="P20" i="56"/>
  <c r="CS16" i="56"/>
  <c r="CS114" i="56" s="1"/>
  <c r="CR16" i="56"/>
  <c r="CT16" i="56" s="1"/>
  <c r="CC16" i="56"/>
  <c r="CB16" i="56"/>
  <c r="BM16" i="56"/>
  <c r="BM114" i="56" s="1"/>
  <c r="BL16" i="56"/>
  <c r="BL114" i="56" s="1"/>
  <c r="AW16" i="56"/>
  <c r="AW114" i="56" s="1"/>
  <c r="AV16" i="56"/>
  <c r="AV114" i="56" s="1"/>
  <c r="AG16" i="56"/>
  <c r="AF16" i="56"/>
  <c r="AF114" i="56" s="1"/>
  <c r="Q16" i="56"/>
  <c r="Q114" i="56" s="1"/>
  <c r="P16" i="56"/>
  <c r="P114" i="56" s="1"/>
  <c r="DD15" i="56"/>
  <c r="DB15" i="56"/>
  <c r="CX15" i="56"/>
  <c r="CV15" i="56"/>
  <c r="CS15" i="56"/>
  <c r="CR15" i="56"/>
  <c r="CC15" i="56"/>
  <c r="CB15" i="56"/>
  <c r="BM15" i="56"/>
  <c r="BL15" i="56"/>
  <c r="AW15" i="56"/>
  <c r="AV15" i="56"/>
  <c r="AG15" i="56"/>
  <c r="AF15" i="56"/>
  <c r="AH15" i="56" s="1"/>
  <c r="Q15" i="56"/>
  <c r="P15" i="56"/>
  <c r="R15" i="56" s="1"/>
  <c r="DD14" i="56"/>
  <c r="DB14" i="56"/>
  <c r="CX14" i="56"/>
  <c r="CV14" i="56"/>
  <c r="CS14" i="56"/>
  <c r="CR14" i="56"/>
  <c r="CT14" i="56" s="1"/>
  <c r="CC14" i="56"/>
  <c r="CB14" i="56"/>
  <c r="BM14" i="56"/>
  <c r="BL14" i="56"/>
  <c r="BN14" i="56" s="1"/>
  <c r="AW14" i="56"/>
  <c r="AV14" i="56"/>
  <c r="AG14" i="56"/>
  <c r="AF14" i="56"/>
  <c r="AH14" i="56" s="1"/>
  <c r="Q14" i="56"/>
  <c r="P14" i="56"/>
  <c r="R14" i="56" s="1"/>
  <c r="DD13" i="56"/>
  <c r="DB13" i="56"/>
  <c r="CX13" i="56"/>
  <c r="CV13" i="56"/>
  <c r="CS13" i="56"/>
  <c r="CR13" i="56"/>
  <c r="CT13" i="56" s="1"/>
  <c r="CC13" i="56"/>
  <c r="CB13" i="56"/>
  <c r="BM13" i="56"/>
  <c r="BL13" i="56"/>
  <c r="BN13" i="56" s="1"/>
  <c r="AW13" i="56"/>
  <c r="AV13" i="56"/>
  <c r="AG13" i="56"/>
  <c r="AF13" i="56"/>
  <c r="AH13" i="56" s="1"/>
  <c r="Q13" i="56"/>
  <c r="P13" i="56"/>
  <c r="R13" i="56" s="1"/>
  <c r="DD12" i="56"/>
  <c r="DB12" i="56"/>
  <c r="CX12" i="56"/>
  <c r="CV12" i="56"/>
  <c r="CZ12" i="56" s="1"/>
  <c r="DJ12" i="56" s="1"/>
  <c r="CS12" i="56"/>
  <c r="CR12" i="56"/>
  <c r="CC12" i="56"/>
  <c r="CB12" i="56"/>
  <c r="BM12" i="56"/>
  <c r="BL12" i="56"/>
  <c r="AW12" i="56"/>
  <c r="AV12" i="56"/>
  <c r="AG12" i="56"/>
  <c r="AF12" i="56"/>
  <c r="Q12" i="56"/>
  <c r="P12" i="56"/>
  <c r="DD11" i="56"/>
  <c r="DB11" i="56"/>
  <c r="CX11" i="56"/>
  <c r="CV11" i="56"/>
  <c r="CS11" i="56"/>
  <c r="CR11" i="56"/>
  <c r="CC11" i="56"/>
  <c r="CB11" i="56"/>
  <c r="BM11" i="56"/>
  <c r="BL11" i="56"/>
  <c r="BN11" i="56" s="1"/>
  <c r="AW11" i="56"/>
  <c r="AV11" i="56"/>
  <c r="AG11" i="56"/>
  <c r="AF11" i="56"/>
  <c r="Q11" i="56"/>
  <c r="P11" i="56"/>
  <c r="CX10" i="56"/>
  <c r="CX112" i="56" s="1"/>
  <c r="CV10" i="56"/>
  <c r="CV112" i="56" s="1"/>
  <c r="CS10" i="56"/>
  <c r="CS112" i="56" s="1"/>
  <c r="CR10" i="56"/>
  <c r="CR112" i="56" s="1"/>
  <c r="CC10" i="56"/>
  <c r="CB10" i="56"/>
  <c r="BM10" i="56"/>
  <c r="BL10" i="56"/>
  <c r="AW10" i="56"/>
  <c r="AW112" i="56" s="1"/>
  <c r="AV10" i="56"/>
  <c r="AV112" i="56" s="1"/>
  <c r="AG10" i="56"/>
  <c r="AG112" i="56" s="1"/>
  <c r="AF10" i="56"/>
  <c r="AF112" i="56" s="1"/>
  <c r="Q10" i="56"/>
  <c r="Q112" i="56" s="1"/>
  <c r="P10" i="56"/>
  <c r="P112" i="56" s="1"/>
  <c r="DK9" i="56"/>
  <c r="CX9" i="56"/>
  <c r="CV9" i="56"/>
  <c r="CS9" i="56"/>
  <c r="CR9" i="56"/>
  <c r="CC9" i="56"/>
  <c r="CB9" i="56"/>
  <c r="BM9" i="56"/>
  <c r="BL9" i="56"/>
  <c r="AW9" i="56"/>
  <c r="AV9" i="56"/>
  <c r="AG9" i="56"/>
  <c r="AF9" i="56"/>
  <c r="Q9" i="56"/>
  <c r="P9" i="56"/>
  <c r="R9" i="56" s="1"/>
  <c r="DD8" i="56"/>
  <c r="DD10" i="56" s="1"/>
  <c r="DB8" i="56"/>
  <c r="CX8" i="56"/>
  <c r="CV8" i="56"/>
  <c r="CS8" i="56"/>
  <c r="CR8" i="56"/>
  <c r="CC8" i="56"/>
  <c r="CB8" i="56"/>
  <c r="BM8" i="56"/>
  <c r="BL8" i="56"/>
  <c r="AW8" i="56"/>
  <c r="AV8" i="56"/>
  <c r="AX8" i="56" s="1"/>
  <c r="AG8" i="56"/>
  <c r="AF8" i="56"/>
  <c r="AH8" i="56" s="1"/>
  <c r="Q8" i="56"/>
  <c r="P8" i="56"/>
  <c r="AX68" i="56" l="1"/>
  <c r="AX69" i="56"/>
  <c r="AX70" i="56"/>
  <c r="AX71" i="56"/>
  <c r="AX75" i="56"/>
  <c r="AX78" i="56"/>
  <c r="AX80" i="56"/>
  <c r="AX83" i="56"/>
  <c r="AX91" i="56"/>
  <c r="AX94" i="56"/>
  <c r="R88" i="56"/>
  <c r="D124" i="56"/>
  <c r="BN9" i="56"/>
  <c r="AX25" i="56"/>
  <c r="AX29" i="56"/>
  <c r="AX37" i="56"/>
  <c r="AX39" i="56"/>
  <c r="CT60" i="56"/>
  <c r="BN92" i="56"/>
  <c r="BN101" i="56"/>
  <c r="R81" i="56"/>
  <c r="R20" i="56"/>
  <c r="R21" i="56"/>
  <c r="R22" i="56"/>
  <c r="R36" i="56"/>
  <c r="R37" i="56"/>
  <c r="R44" i="56"/>
  <c r="R45" i="56"/>
  <c r="R47" i="56"/>
  <c r="R52" i="56"/>
  <c r="CT62" i="56"/>
  <c r="BN66" i="56"/>
  <c r="BN67" i="56"/>
  <c r="AH80" i="56"/>
  <c r="AH81" i="56"/>
  <c r="AH9" i="56"/>
  <c r="AH100" i="56"/>
  <c r="CT89" i="56"/>
  <c r="CT106" i="56"/>
  <c r="BN15" i="56"/>
  <c r="AH27" i="56"/>
  <c r="AH28" i="56"/>
  <c r="AH34" i="56"/>
  <c r="AH48" i="56"/>
  <c r="CT56" i="56"/>
  <c r="CT57" i="56"/>
  <c r="AX90" i="56"/>
  <c r="CZ91" i="56"/>
  <c r="AX106" i="56"/>
  <c r="AX107" i="56"/>
  <c r="CT111" i="56"/>
  <c r="CT24" i="56"/>
  <c r="CT26" i="56"/>
  <c r="CT36" i="56"/>
  <c r="CT38" i="56"/>
  <c r="CT46" i="56"/>
  <c r="CT50" i="56"/>
  <c r="CT58" i="56"/>
  <c r="CT66" i="56"/>
  <c r="CT67" i="56"/>
  <c r="CT68" i="56"/>
  <c r="CT69" i="56"/>
  <c r="DC75" i="56"/>
  <c r="CT12" i="56"/>
  <c r="CT81" i="56"/>
  <c r="CT20" i="56"/>
  <c r="CT21" i="56"/>
  <c r="CT22" i="56"/>
  <c r="CT78" i="56"/>
  <c r="CT85" i="56"/>
  <c r="CT86" i="56"/>
  <c r="CT88" i="56"/>
  <c r="CB114" i="56"/>
  <c r="CC112" i="56"/>
  <c r="CD102" i="56"/>
  <c r="CD11" i="56"/>
  <c r="CD13" i="56"/>
  <c r="CD14" i="56"/>
  <c r="CD15" i="56"/>
  <c r="DC76" i="56"/>
  <c r="DC78" i="56"/>
  <c r="DC81" i="56"/>
  <c r="CD96" i="56"/>
  <c r="DC34" i="56"/>
  <c r="CD21" i="56"/>
  <c r="BZ124" i="56"/>
  <c r="CB112" i="56"/>
  <c r="CD111" i="56"/>
  <c r="CD61" i="56"/>
  <c r="CD67" i="56"/>
  <c r="DF98" i="56"/>
  <c r="DK98" i="56" s="1"/>
  <c r="CD24" i="56"/>
  <c r="CD25" i="56"/>
  <c r="CD26" i="56"/>
  <c r="CD28" i="56"/>
  <c r="CD29" i="56"/>
  <c r="CD32" i="56"/>
  <c r="CD35" i="56"/>
  <c r="CD36" i="56"/>
  <c r="CD37" i="56"/>
  <c r="CD38" i="56"/>
  <c r="CD40" i="56"/>
  <c r="CD41" i="56"/>
  <c r="CD43" i="56"/>
  <c r="CD44" i="56"/>
  <c r="CD49" i="56"/>
  <c r="CD51" i="56"/>
  <c r="CD52" i="56"/>
  <c r="DF72" i="56"/>
  <c r="DK72" i="56" s="1"/>
  <c r="CD105" i="56"/>
  <c r="CD106" i="56"/>
  <c r="CD9" i="56"/>
  <c r="CD62" i="56"/>
  <c r="CD81" i="56"/>
  <c r="BV124" i="56"/>
  <c r="CD53" i="56"/>
  <c r="CD56" i="56"/>
  <c r="CD57" i="56"/>
  <c r="CD85" i="56"/>
  <c r="CD92" i="56"/>
  <c r="CD93" i="56"/>
  <c r="BX124" i="56"/>
  <c r="CD22" i="56"/>
  <c r="CD69" i="56"/>
  <c r="BN80" i="56"/>
  <c r="DE35" i="56"/>
  <c r="DE36" i="56"/>
  <c r="DE37" i="56"/>
  <c r="DE38" i="56"/>
  <c r="DC40" i="56"/>
  <c r="DC42" i="56"/>
  <c r="DC45" i="56"/>
  <c r="DC48" i="56"/>
  <c r="DC50" i="56"/>
  <c r="BN51" i="56"/>
  <c r="DE82" i="56"/>
  <c r="DC37" i="56"/>
  <c r="DF11" i="56"/>
  <c r="DK11" i="56" s="1"/>
  <c r="BN47" i="56"/>
  <c r="BN55" i="56"/>
  <c r="DC56" i="56"/>
  <c r="DC57" i="56"/>
  <c r="DC58" i="56"/>
  <c r="DC84" i="56"/>
  <c r="DC86" i="56"/>
  <c r="DC87" i="56"/>
  <c r="DL130" i="56"/>
  <c r="BL112" i="56"/>
  <c r="DC66" i="56"/>
  <c r="DC67" i="56"/>
  <c r="DC68" i="56"/>
  <c r="DC98" i="56"/>
  <c r="BM112" i="56"/>
  <c r="BN68" i="56"/>
  <c r="BN71" i="56"/>
  <c r="BN98" i="56"/>
  <c r="BN20" i="56"/>
  <c r="BN21" i="56"/>
  <c r="DC21" i="56"/>
  <c r="DC22" i="56"/>
  <c r="BN106" i="56"/>
  <c r="BN25" i="56"/>
  <c r="DC26" i="56"/>
  <c r="BN27" i="56"/>
  <c r="DC28" i="56"/>
  <c r="BN30" i="56"/>
  <c r="BN31" i="56"/>
  <c r="BF124" i="56"/>
  <c r="DF14" i="56"/>
  <c r="DK14" i="56" s="1"/>
  <c r="DE32" i="56"/>
  <c r="DE33" i="56"/>
  <c r="DE34" i="56"/>
  <c r="AX42" i="56"/>
  <c r="AX43" i="56"/>
  <c r="AX46" i="56"/>
  <c r="AX51" i="56"/>
  <c r="AX55" i="56"/>
  <c r="DE62" i="56"/>
  <c r="DE76" i="56"/>
  <c r="DE77" i="56"/>
  <c r="DE79" i="56"/>
  <c r="DE80" i="56"/>
  <c r="DE81" i="56"/>
  <c r="AX85" i="56"/>
  <c r="AX87" i="56"/>
  <c r="AX89" i="56"/>
  <c r="AX20" i="56"/>
  <c r="DE39" i="56"/>
  <c r="DE41" i="56"/>
  <c r="DE42" i="56"/>
  <c r="DE43" i="56"/>
  <c r="DE44" i="56"/>
  <c r="DE45" i="56"/>
  <c r="DE46" i="56"/>
  <c r="DE47" i="56"/>
  <c r="DE49" i="56"/>
  <c r="DE50" i="56"/>
  <c r="DE51" i="56"/>
  <c r="DE52" i="56"/>
  <c r="DE53" i="56"/>
  <c r="DE83" i="56"/>
  <c r="AX98" i="56"/>
  <c r="AR124" i="56"/>
  <c r="DE54" i="56"/>
  <c r="DE55" i="56"/>
  <c r="DE57" i="56"/>
  <c r="DE58" i="56"/>
  <c r="DE84" i="56"/>
  <c r="DE85" i="56"/>
  <c r="DE87" i="56"/>
  <c r="DE88" i="56"/>
  <c r="DF20" i="56"/>
  <c r="DK20" i="56" s="1"/>
  <c r="DE59" i="56"/>
  <c r="DE60" i="56"/>
  <c r="DE66" i="56"/>
  <c r="DE67" i="56"/>
  <c r="DE68" i="56"/>
  <c r="DE69" i="56"/>
  <c r="DE70" i="56"/>
  <c r="DE71" i="56"/>
  <c r="DE72" i="56"/>
  <c r="DE89" i="56"/>
  <c r="AX100" i="56"/>
  <c r="AX101" i="56"/>
  <c r="DE20" i="56"/>
  <c r="DE21" i="56"/>
  <c r="AX30" i="56"/>
  <c r="AX31" i="56"/>
  <c r="AX79" i="56"/>
  <c r="DE90" i="56"/>
  <c r="DE91" i="56"/>
  <c r="DE92" i="56"/>
  <c r="DE93" i="56"/>
  <c r="DE94" i="56"/>
  <c r="AX13" i="56"/>
  <c r="AX15" i="56"/>
  <c r="DE22" i="56"/>
  <c r="AX35" i="56"/>
  <c r="DE99" i="56"/>
  <c r="DE100" i="56"/>
  <c r="AX110" i="56"/>
  <c r="DE23" i="56"/>
  <c r="DE24" i="56"/>
  <c r="DE25" i="56"/>
  <c r="DE26" i="56"/>
  <c r="DE27" i="56"/>
  <c r="DE28" i="56"/>
  <c r="DE29" i="56"/>
  <c r="DE30" i="56"/>
  <c r="DE31" i="56"/>
  <c r="AH22" i="56"/>
  <c r="AH99" i="56"/>
  <c r="AH101" i="56"/>
  <c r="AH26" i="56"/>
  <c r="AH107" i="56"/>
  <c r="DF8" i="56"/>
  <c r="AH30" i="56"/>
  <c r="AH36" i="56"/>
  <c r="AH37" i="56"/>
  <c r="AH38" i="56"/>
  <c r="AH39" i="56"/>
  <c r="AH111" i="56"/>
  <c r="AH47" i="56"/>
  <c r="AH53" i="56"/>
  <c r="AH102" i="56"/>
  <c r="AH56" i="56"/>
  <c r="AH57" i="56"/>
  <c r="AH58" i="56"/>
  <c r="AH88" i="56"/>
  <c r="DF15" i="56"/>
  <c r="DK15" i="56" s="1"/>
  <c r="R26" i="56"/>
  <c r="R27" i="56"/>
  <c r="R28" i="56"/>
  <c r="R29" i="56"/>
  <c r="R32" i="56"/>
  <c r="J124" i="56"/>
  <c r="R33" i="56"/>
  <c r="R34" i="56"/>
  <c r="R75" i="56"/>
  <c r="R76" i="56"/>
  <c r="R77" i="56"/>
  <c r="R78" i="56"/>
  <c r="DF54" i="56"/>
  <c r="DK54" i="56" s="1"/>
  <c r="R83" i="56"/>
  <c r="R40" i="56"/>
  <c r="R48" i="56"/>
  <c r="R53" i="56"/>
  <c r="R58" i="56"/>
  <c r="DF29" i="56"/>
  <c r="DK29" i="56" s="1"/>
  <c r="R92" i="56"/>
  <c r="R94" i="56"/>
  <c r="R98" i="56"/>
  <c r="DF105" i="56"/>
  <c r="DK105" i="56" s="1"/>
  <c r="R101" i="56"/>
  <c r="CT105" i="56"/>
  <c r="CT11" i="56"/>
  <c r="CT54" i="56"/>
  <c r="CT83" i="56"/>
  <c r="DF43" i="56"/>
  <c r="DK43" i="56" s="1"/>
  <c r="DL43" i="56" s="1"/>
  <c r="CT70" i="56"/>
  <c r="CT15" i="56"/>
  <c r="CT33" i="56"/>
  <c r="CT87" i="56"/>
  <c r="CT35" i="56"/>
  <c r="CT37" i="56"/>
  <c r="CT43" i="56"/>
  <c r="CT45" i="56"/>
  <c r="CT48" i="56"/>
  <c r="CT49" i="56"/>
  <c r="CT51" i="56"/>
  <c r="CT53" i="56"/>
  <c r="CT75" i="56"/>
  <c r="CT76" i="56"/>
  <c r="CT77" i="56"/>
  <c r="CT101" i="56"/>
  <c r="CT114" i="56" s="1"/>
  <c r="CD45" i="56"/>
  <c r="CD46" i="56"/>
  <c r="CD48" i="56"/>
  <c r="CD70" i="56"/>
  <c r="CD72" i="56"/>
  <c r="CD73" i="56"/>
  <c r="CD84" i="56"/>
  <c r="CD86" i="56"/>
  <c r="CD23" i="56"/>
  <c r="CD68" i="56"/>
  <c r="DF92" i="56"/>
  <c r="DK92" i="56" s="1"/>
  <c r="DK155" i="56"/>
  <c r="CD8" i="56"/>
  <c r="CD30" i="56"/>
  <c r="CD31" i="56"/>
  <c r="CD58" i="56"/>
  <c r="CD59" i="56"/>
  <c r="CD77" i="56"/>
  <c r="CD79" i="56"/>
  <c r="CD33" i="56"/>
  <c r="CD110" i="56"/>
  <c r="BN57" i="56"/>
  <c r="BN90" i="56"/>
  <c r="DF93" i="56"/>
  <c r="DK93" i="56" s="1"/>
  <c r="BN33" i="56"/>
  <c r="BN62" i="56"/>
  <c r="DF62" i="56"/>
  <c r="DK62" i="56" s="1"/>
  <c r="BN75" i="56"/>
  <c r="BN76" i="56"/>
  <c r="BN77" i="56"/>
  <c r="BN78" i="56"/>
  <c r="BN100" i="56"/>
  <c r="BN36" i="56"/>
  <c r="BN37" i="56"/>
  <c r="BN38" i="56"/>
  <c r="BN79" i="56"/>
  <c r="BN81" i="56"/>
  <c r="BN82" i="56"/>
  <c r="DF106" i="56"/>
  <c r="DK106" i="56" s="1"/>
  <c r="BN12" i="56"/>
  <c r="BN44" i="56"/>
  <c r="DF44" i="56"/>
  <c r="BN45" i="56"/>
  <c r="DF46" i="56"/>
  <c r="DK46" i="56" s="1"/>
  <c r="BN60" i="56"/>
  <c r="DF82" i="56"/>
  <c r="BN105" i="56"/>
  <c r="BN23" i="56"/>
  <c r="BN42" i="56"/>
  <c r="BN48" i="56"/>
  <c r="BN49" i="56"/>
  <c r="BN61" i="56"/>
  <c r="BN111" i="56"/>
  <c r="BN24" i="56"/>
  <c r="BN69" i="56"/>
  <c r="BN70" i="56"/>
  <c r="BN86" i="56"/>
  <c r="BN87" i="56"/>
  <c r="BN28" i="56"/>
  <c r="BN29" i="56"/>
  <c r="DF24" i="56"/>
  <c r="DF25" i="56"/>
  <c r="DF85" i="56"/>
  <c r="DK85" i="56" s="1"/>
  <c r="AX11" i="56"/>
  <c r="DF59" i="56"/>
  <c r="DK59" i="56" s="1"/>
  <c r="DF60" i="56"/>
  <c r="DK60" i="56" s="1"/>
  <c r="AX66" i="56"/>
  <c r="DF88" i="56"/>
  <c r="AX102" i="56"/>
  <c r="AX34" i="56"/>
  <c r="DF51" i="56"/>
  <c r="DK51" i="56" s="1"/>
  <c r="DF69" i="56"/>
  <c r="DK69" i="56" s="1"/>
  <c r="DF89" i="56"/>
  <c r="AX93" i="56"/>
  <c r="DF30" i="56"/>
  <c r="AX36" i="56"/>
  <c r="AX38" i="56"/>
  <c r="DF79" i="56"/>
  <c r="DK79" i="56" s="1"/>
  <c r="DF90" i="56"/>
  <c r="AX92" i="56"/>
  <c r="DF110" i="56"/>
  <c r="DK110" i="56" s="1"/>
  <c r="AX24" i="56"/>
  <c r="AX26" i="56"/>
  <c r="DF35" i="56"/>
  <c r="DF36" i="56"/>
  <c r="DF38" i="56"/>
  <c r="AX47" i="56"/>
  <c r="AX49" i="56"/>
  <c r="DF23" i="56"/>
  <c r="DK23" i="56" s="1"/>
  <c r="DF100" i="56"/>
  <c r="DF13" i="56"/>
  <c r="DK13" i="56" s="1"/>
  <c r="DC54" i="56"/>
  <c r="DF83" i="56"/>
  <c r="DK83" i="56" s="1"/>
  <c r="DF49" i="56"/>
  <c r="DK49" i="56" s="1"/>
  <c r="AH12" i="56"/>
  <c r="DF66" i="56"/>
  <c r="DK66" i="56" s="1"/>
  <c r="DF75" i="56"/>
  <c r="DK75" i="56" s="1"/>
  <c r="AH82" i="56"/>
  <c r="AH29" i="56"/>
  <c r="DF33" i="56"/>
  <c r="DK33" i="56" s="1"/>
  <c r="DF99" i="56"/>
  <c r="AH23" i="56"/>
  <c r="AH55" i="56"/>
  <c r="AH66" i="56"/>
  <c r="AH83" i="56"/>
  <c r="DC99" i="56"/>
  <c r="DF111" i="56"/>
  <c r="DK111" i="56" s="1"/>
  <c r="DK128" i="56"/>
  <c r="DF27" i="56"/>
  <c r="DC35" i="56"/>
  <c r="DC51" i="56"/>
  <c r="DC72" i="56"/>
  <c r="DF26" i="56"/>
  <c r="DK26" i="56" s="1"/>
  <c r="DC27" i="56"/>
  <c r="DF41" i="56"/>
  <c r="DK41" i="56" s="1"/>
  <c r="AH75" i="56"/>
  <c r="AH78" i="56"/>
  <c r="AH86" i="56"/>
  <c r="DF12" i="56"/>
  <c r="DK12" i="56" s="1"/>
  <c r="DL12" i="56" s="1"/>
  <c r="AH32" i="56"/>
  <c r="DF91" i="56"/>
  <c r="DK91" i="56" s="1"/>
  <c r="DB10" i="56"/>
  <c r="DB112" i="56" s="1"/>
  <c r="R30" i="56"/>
  <c r="DC43" i="56"/>
  <c r="DC89" i="56"/>
  <c r="R105" i="56"/>
  <c r="R107" i="56"/>
  <c r="DF107" i="56"/>
  <c r="DK107" i="56" s="1"/>
  <c r="R11" i="56"/>
  <c r="DC41" i="56"/>
  <c r="R43" i="56"/>
  <c r="R51" i="56"/>
  <c r="DE75" i="56"/>
  <c r="DC88" i="56"/>
  <c r="DC92" i="56"/>
  <c r="DC33" i="56"/>
  <c r="DC59" i="56"/>
  <c r="DF67" i="56"/>
  <c r="DK67" i="56" s="1"/>
  <c r="R72" i="56"/>
  <c r="DF84" i="56"/>
  <c r="DK84" i="56" s="1"/>
  <c r="DC85" i="56"/>
  <c r="DC93" i="56"/>
  <c r="DC23" i="56"/>
  <c r="R25" i="56"/>
  <c r="DC25" i="56"/>
  <c r="R41" i="56"/>
  <c r="DC49" i="56"/>
  <c r="DC69" i="56"/>
  <c r="DC79" i="56"/>
  <c r="DC83" i="56"/>
  <c r="DC90" i="56"/>
  <c r="DF28" i="56"/>
  <c r="DK28" i="56" s="1"/>
  <c r="DF53" i="56"/>
  <c r="DC62" i="56"/>
  <c r="DF77" i="56"/>
  <c r="DK77" i="56" s="1"/>
  <c r="R93" i="56"/>
  <c r="R100" i="56"/>
  <c r="DC29" i="56"/>
  <c r="DC53" i="56"/>
  <c r="DC60" i="56"/>
  <c r="DF76" i="56"/>
  <c r="DC77" i="56"/>
  <c r="R86" i="56"/>
  <c r="R8" i="56"/>
  <c r="DF21" i="56"/>
  <c r="DK21" i="56" s="1"/>
  <c r="DF34" i="56"/>
  <c r="DC38" i="56"/>
  <c r="DF42" i="56"/>
  <c r="DC46" i="56"/>
  <c r="R62" i="56"/>
  <c r="DF81" i="56"/>
  <c r="DF87" i="56"/>
  <c r="DK87" i="56" s="1"/>
  <c r="CT34" i="56"/>
  <c r="CT44" i="56"/>
  <c r="CT95" i="56"/>
  <c r="CZ100" i="56"/>
  <c r="DJ100" i="56" s="1"/>
  <c r="CT30" i="56"/>
  <c r="CT42" i="56"/>
  <c r="CT25" i="56"/>
  <c r="CT52" i="56"/>
  <c r="CT72" i="56"/>
  <c r="CZ77" i="56"/>
  <c r="DJ77" i="56" s="1"/>
  <c r="CT80" i="56"/>
  <c r="CT96" i="56"/>
  <c r="CT124" i="56" s="1"/>
  <c r="CZ106" i="56"/>
  <c r="DJ106" i="56" s="1"/>
  <c r="CF124" i="56"/>
  <c r="CT40" i="56"/>
  <c r="CT84" i="56"/>
  <c r="CT110" i="56"/>
  <c r="CJ124" i="56"/>
  <c r="CT8" i="56"/>
  <c r="CT9" i="56"/>
  <c r="CZ11" i="56"/>
  <c r="DJ11" i="56" s="1"/>
  <c r="CD12" i="56"/>
  <c r="CD55" i="56"/>
  <c r="CD100" i="56"/>
  <c r="CD20" i="56"/>
  <c r="CD27" i="56"/>
  <c r="CD47" i="56"/>
  <c r="CD71" i="56"/>
  <c r="CD88" i="56"/>
  <c r="CD91" i="56"/>
  <c r="CD94" i="56"/>
  <c r="CD101" i="56"/>
  <c r="CD107" i="56"/>
  <c r="CZ49" i="56"/>
  <c r="CD80" i="56"/>
  <c r="CD39" i="56"/>
  <c r="CD54" i="56"/>
  <c r="CD99" i="56"/>
  <c r="DJ131" i="56"/>
  <c r="DL131" i="56" s="1"/>
  <c r="CD87" i="56"/>
  <c r="CZ80" i="56"/>
  <c r="DJ80" i="56" s="1"/>
  <c r="BN99" i="56"/>
  <c r="BB124" i="56"/>
  <c r="BN16" i="56"/>
  <c r="BN124" i="56" s="1"/>
  <c r="BN50" i="56"/>
  <c r="BN56" i="56"/>
  <c r="BN88" i="56"/>
  <c r="BN89" i="56"/>
  <c r="BN34" i="56"/>
  <c r="BN110" i="56"/>
  <c r="BN8" i="56"/>
  <c r="CZ35" i="56"/>
  <c r="DJ35" i="56" s="1"/>
  <c r="BN94" i="56"/>
  <c r="BN10" i="56"/>
  <c r="BN112" i="56" s="1"/>
  <c r="CZ22" i="56"/>
  <c r="BN26" i="56"/>
  <c r="CZ33" i="56"/>
  <c r="BN46" i="56"/>
  <c r="BN72" i="56"/>
  <c r="BN52" i="56"/>
  <c r="BN22" i="56"/>
  <c r="BN93" i="56"/>
  <c r="CZ99" i="56"/>
  <c r="AZ124" i="56"/>
  <c r="AX16" i="56"/>
  <c r="AX114" i="56" s="1"/>
  <c r="AX21" i="56"/>
  <c r="AX40" i="56"/>
  <c r="CZ47" i="56"/>
  <c r="DJ47" i="56" s="1"/>
  <c r="CZ68" i="56"/>
  <c r="DJ68" i="56" s="1"/>
  <c r="AX111" i="56"/>
  <c r="AX12" i="56"/>
  <c r="AX48" i="56"/>
  <c r="AX77" i="56"/>
  <c r="AX82" i="56"/>
  <c r="AX33" i="56"/>
  <c r="CZ87" i="56"/>
  <c r="DJ87" i="56" s="1"/>
  <c r="CZ21" i="56"/>
  <c r="DJ21" i="56" s="1"/>
  <c r="AX57" i="56"/>
  <c r="CZ83" i="56"/>
  <c r="CW33" i="56"/>
  <c r="AX58" i="56"/>
  <c r="AX67" i="56"/>
  <c r="AX9" i="56"/>
  <c r="CW25" i="56"/>
  <c r="AX62" i="56"/>
  <c r="CZ107" i="56"/>
  <c r="DJ107" i="56" s="1"/>
  <c r="AX14" i="56"/>
  <c r="CZ15" i="56"/>
  <c r="DJ15" i="56" s="1"/>
  <c r="AX52" i="56"/>
  <c r="AX76" i="56"/>
  <c r="AX86" i="56"/>
  <c r="AX105" i="56"/>
  <c r="CZ20" i="56"/>
  <c r="DJ20" i="56" s="1"/>
  <c r="AX23" i="56"/>
  <c r="CZ39" i="56"/>
  <c r="DJ39" i="56" s="1"/>
  <c r="AX53" i="56"/>
  <c r="AX59" i="56"/>
  <c r="AX61" i="56"/>
  <c r="AX84" i="56"/>
  <c r="CZ94" i="56"/>
  <c r="DJ94" i="56" s="1"/>
  <c r="CZ110" i="56"/>
  <c r="DJ110" i="56" s="1"/>
  <c r="AH52" i="56"/>
  <c r="AH71" i="56"/>
  <c r="AH84" i="56"/>
  <c r="CZ81" i="56"/>
  <c r="DJ81" i="56" s="1"/>
  <c r="AH91" i="56"/>
  <c r="CW100" i="56"/>
  <c r="CZ27" i="56"/>
  <c r="DJ27" i="56" s="1"/>
  <c r="CW35" i="56"/>
  <c r="AH87" i="56"/>
  <c r="CZ23" i="56"/>
  <c r="CZ31" i="56"/>
  <c r="DJ31" i="56" s="1"/>
  <c r="CZ52" i="56"/>
  <c r="DJ52" i="56" s="1"/>
  <c r="AH69" i="56"/>
  <c r="AH85" i="56"/>
  <c r="CZ89" i="56"/>
  <c r="DJ89" i="56" s="1"/>
  <c r="AH10" i="56"/>
  <c r="AH112" i="56" s="1"/>
  <c r="AH11" i="56"/>
  <c r="CZ72" i="56"/>
  <c r="AH95" i="56"/>
  <c r="CZ9" i="56"/>
  <c r="DJ9" i="56" s="1"/>
  <c r="DL9" i="56" s="1"/>
  <c r="AH16" i="56"/>
  <c r="AH114" i="56" s="1"/>
  <c r="AH20" i="56"/>
  <c r="AH35" i="56"/>
  <c r="CZ41" i="56"/>
  <c r="DJ41" i="56" s="1"/>
  <c r="AH54" i="56"/>
  <c r="AH60" i="56"/>
  <c r="AH70" i="56"/>
  <c r="AH77" i="56"/>
  <c r="AH106" i="56"/>
  <c r="CZ13" i="56"/>
  <c r="DJ13" i="56" s="1"/>
  <c r="AH40" i="56"/>
  <c r="CZ85" i="56"/>
  <c r="DJ85" i="56" s="1"/>
  <c r="AH89" i="56"/>
  <c r="V124" i="56"/>
  <c r="CW21" i="56"/>
  <c r="CZ24" i="56"/>
  <c r="CZ8" i="56"/>
  <c r="DJ8" i="56" s="1"/>
  <c r="DJ10" i="56" s="1"/>
  <c r="R10" i="56"/>
  <c r="R112" i="56" s="1"/>
  <c r="R23" i="56"/>
  <c r="R24" i="56"/>
  <c r="CZ34" i="56"/>
  <c r="R35" i="56"/>
  <c r="R39" i="56"/>
  <c r="R42" i="56"/>
  <c r="CZ82" i="56"/>
  <c r="DJ82" i="56" s="1"/>
  <c r="R106" i="56"/>
  <c r="F124" i="56"/>
  <c r="CZ44" i="56"/>
  <c r="DJ44" i="56" s="1"/>
  <c r="R57" i="56"/>
  <c r="CZ62" i="56"/>
  <c r="DJ62" i="56" s="1"/>
  <c r="CW72" i="56"/>
  <c r="CW87" i="56"/>
  <c r="CW91" i="56"/>
  <c r="CZ93" i="56"/>
  <c r="DJ93" i="56" s="1"/>
  <c r="R99" i="56"/>
  <c r="CW43" i="56"/>
  <c r="CW52" i="56"/>
  <c r="R60" i="56"/>
  <c r="CW68" i="56"/>
  <c r="CZ70" i="56"/>
  <c r="DJ70" i="56" s="1"/>
  <c r="CW83" i="56"/>
  <c r="R87" i="56"/>
  <c r="R91" i="56"/>
  <c r="CZ98" i="56"/>
  <c r="DJ98" i="56" s="1"/>
  <c r="R31" i="56"/>
  <c r="CZ36" i="56"/>
  <c r="DJ36" i="56" s="1"/>
  <c r="CW47" i="56"/>
  <c r="CW49" i="56"/>
  <c r="R50" i="56"/>
  <c r="CW70" i="56"/>
  <c r="R12" i="56"/>
  <c r="CZ14" i="56"/>
  <c r="DJ14" i="56" s="1"/>
  <c r="DL14" i="56" s="1"/>
  <c r="CW27" i="56"/>
  <c r="CZ105" i="56"/>
  <c r="DJ105" i="56" s="1"/>
  <c r="CW31" i="56"/>
  <c r="CX61" i="56"/>
  <c r="CY61" i="56" s="1"/>
  <c r="CZ26" i="56"/>
  <c r="DJ26" i="56" s="1"/>
  <c r="CW39" i="56"/>
  <c r="CZ56" i="56"/>
  <c r="DJ56" i="56" s="1"/>
  <c r="R70" i="56"/>
  <c r="CW77" i="56"/>
  <c r="CZ88" i="56"/>
  <c r="DJ88" i="56" s="1"/>
  <c r="R110" i="56"/>
  <c r="CZ32" i="56"/>
  <c r="DJ32" i="56" s="1"/>
  <c r="CZ55" i="56"/>
  <c r="DJ55" i="56" s="1"/>
  <c r="CZ75" i="56"/>
  <c r="DJ75" i="56" s="1"/>
  <c r="CZ79" i="56"/>
  <c r="DJ79" i="56" s="1"/>
  <c r="R80" i="56"/>
  <c r="R82" i="56"/>
  <c r="DD112" i="56"/>
  <c r="DD16" i="56"/>
  <c r="DK24" i="56"/>
  <c r="DJ23" i="56"/>
  <c r="DJ25" i="56"/>
  <c r="DK38" i="56"/>
  <c r="DK8" i="56"/>
  <c r="DK10" i="56" s="1"/>
  <c r="DF10" i="56"/>
  <c r="DK27" i="56"/>
  <c r="DG25" i="56"/>
  <c r="DK25" i="56"/>
  <c r="DJ22" i="56"/>
  <c r="CC114" i="56"/>
  <c r="CC124" i="56"/>
  <c r="CC120" i="56"/>
  <c r="CC116" i="56"/>
  <c r="AX10" i="56"/>
  <c r="AX112" i="56" s="1"/>
  <c r="CD16" i="56"/>
  <c r="CY20" i="56"/>
  <c r="CW22" i="56"/>
  <c r="DC24" i="56"/>
  <c r="CZ38" i="56"/>
  <c r="CY38" i="56"/>
  <c r="CZ46" i="56"/>
  <c r="CY46" i="56"/>
  <c r="CD50" i="56"/>
  <c r="R54" i="56"/>
  <c r="DC55" i="56"/>
  <c r="DF55" i="56"/>
  <c r="DF56" i="56"/>
  <c r="DE56" i="56"/>
  <c r="BM118" i="56"/>
  <c r="R66" i="56"/>
  <c r="CX73" i="56"/>
  <c r="CY66" i="56"/>
  <c r="DF70" i="56"/>
  <c r="DC70" i="56"/>
  <c r="CZ54" i="56"/>
  <c r="CY54" i="56"/>
  <c r="CY67" i="56"/>
  <c r="CZ67" i="56"/>
  <c r="CT10" i="56"/>
  <c r="CT112" i="56" s="1"/>
  <c r="CR114" i="56"/>
  <c r="CR124" i="56"/>
  <c r="CR116" i="56"/>
  <c r="DF22" i="56"/>
  <c r="CZ28" i="56"/>
  <c r="CZ30" i="56"/>
  <c r="DF32" i="56"/>
  <c r="CD34" i="56"/>
  <c r="R38" i="56"/>
  <c r="DC39" i="56"/>
  <c r="DF39" i="56"/>
  <c r="DF40" i="56"/>
  <c r="DE40" i="56"/>
  <c r="CD42" i="56"/>
  <c r="R46" i="56"/>
  <c r="DC47" i="56"/>
  <c r="DF47" i="56"/>
  <c r="DF48" i="56"/>
  <c r="DE48" i="56"/>
  <c r="DF50" i="56"/>
  <c r="CZ51" i="56"/>
  <c r="CW53" i="56"/>
  <c r="CZ53" i="56"/>
  <c r="CT55" i="56"/>
  <c r="CZ57" i="56"/>
  <c r="CW57" i="56"/>
  <c r="CB118" i="56"/>
  <c r="CD63" i="56"/>
  <c r="DK36" i="56"/>
  <c r="DC31" i="56"/>
  <c r="DF31" i="56"/>
  <c r="CW37" i="56"/>
  <c r="CZ37" i="56"/>
  <c r="CT39" i="56"/>
  <c r="CW45" i="56"/>
  <c r="CZ45" i="56"/>
  <c r="CT47" i="56"/>
  <c r="BN53" i="56"/>
  <c r="AX56" i="56"/>
  <c r="DD61" i="56"/>
  <c r="DB61" i="56"/>
  <c r="CZ10" i="56"/>
  <c r="R16" i="56"/>
  <c r="R114" i="56" s="1"/>
  <c r="CV16" i="56"/>
  <c r="DC20" i="56"/>
  <c r="CW29" i="56"/>
  <c r="CZ29" i="56"/>
  <c r="DC30" i="56"/>
  <c r="CT31" i="56"/>
  <c r="AX32" i="56"/>
  <c r="CW36" i="56"/>
  <c r="CW44" i="56"/>
  <c r="R49" i="56"/>
  <c r="DG49" i="56"/>
  <c r="CZ50" i="56"/>
  <c r="DJ83" i="56"/>
  <c r="DF86" i="56"/>
  <c r="DE86" i="56"/>
  <c r="CV61" i="56"/>
  <c r="DJ24" i="56"/>
  <c r="DJ34" i="56"/>
  <c r="DF37" i="56"/>
  <c r="DJ42" i="56"/>
  <c r="DF45" i="56"/>
  <c r="DJ49" i="56"/>
  <c r="DL49" i="56" s="1"/>
  <c r="CW58" i="56"/>
  <c r="CZ58" i="56"/>
  <c r="AV118" i="56"/>
  <c r="AX63" i="56"/>
  <c r="AX118" i="56" s="1"/>
  <c r="DL145" i="56" s="1"/>
  <c r="CD10" i="56"/>
  <c r="CD112" i="56" s="1"/>
  <c r="AG114" i="56"/>
  <c r="AG116" i="56"/>
  <c r="AG120" i="56"/>
  <c r="AG124" i="56"/>
  <c r="CX16" i="56"/>
  <c r="CW20" i="56"/>
  <c r="BN32" i="56"/>
  <c r="DJ33" i="56"/>
  <c r="CZ40" i="56"/>
  <c r="CZ48" i="56"/>
  <c r="AH51" i="56"/>
  <c r="DF52" i="56"/>
  <c r="DF57" i="56"/>
  <c r="BN58" i="56"/>
  <c r="CW30" i="56"/>
  <c r="DC32" i="56"/>
  <c r="AH118" i="56"/>
  <c r="DL144" i="56" s="1"/>
  <c r="CZ69" i="56"/>
  <c r="CW69" i="56"/>
  <c r="AX72" i="56"/>
  <c r="AH76" i="56"/>
  <c r="CZ78" i="56"/>
  <c r="CW78" i="56"/>
  <c r="DK82" i="56"/>
  <c r="R89" i="56"/>
  <c r="CD60" i="56"/>
  <c r="CT61" i="56"/>
  <c r="CS118" i="56"/>
  <c r="CT63" i="56"/>
  <c r="CT118" i="56" s="1"/>
  <c r="DL148" i="56" s="1"/>
  <c r="CT71" i="56"/>
  <c r="AV122" i="56"/>
  <c r="AX73" i="56"/>
  <c r="AX122" i="56" s="1"/>
  <c r="DL161" i="56" s="1"/>
  <c r="DF80" i="56"/>
  <c r="DC80" i="56"/>
  <c r="AX81" i="56"/>
  <c r="P118" i="56"/>
  <c r="DJ72" i="56"/>
  <c r="CZ84" i="56"/>
  <c r="CY84" i="56"/>
  <c r="DK89" i="56"/>
  <c r="AW124" i="56"/>
  <c r="CS124" i="56"/>
  <c r="CW34" i="56"/>
  <c r="DC36" i="56"/>
  <c r="CW42" i="56"/>
  <c r="DC44" i="56"/>
  <c r="CW50" i="56"/>
  <c r="DC52" i="56"/>
  <c r="DF58" i="56"/>
  <c r="BN59" i="56"/>
  <c r="CZ66" i="56"/>
  <c r="DD73" i="56"/>
  <c r="DF68" i="56"/>
  <c r="CZ71" i="56"/>
  <c r="CW71" i="56"/>
  <c r="DF78" i="56"/>
  <c r="DE78" i="56"/>
  <c r="CZ76" i="56"/>
  <c r="CY76" i="56"/>
  <c r="R79" i="56"/>
  <c r="CD83" i="56"/>
  <c r="CZ86" i="56"/>
  <c r="CW86" i="56"/>
  <c r="AH120" i="56"/>
  <c r="DL152" i="56" s="1"/>
  <c r="CS120" i="56"/>
  <c r="CZ59" i="56"/>
  <c r="CZ60" i="56"/>
  <c r="AH61" i="56"/>
  <c r="AG118" i="56"/>
  <c r="CC118" i="56"/>
  <c r="CD66" i="56"/>
  <c r="CV73" i="56"/>
  <c r="DF71" i="56"/>
  <c r="DC71" i="56"/>
  <c r="CD75" i="56"/>
  <c r="AF116" i="56"/>
  <c r="CB116" i="56"/>
  <c r="AW118" i="56"/>
  <c r="CR118" i="56"/>
  <c r="AW122" i="56"/>
  <c r="CR122" i="56"/>
  <c r="DC94" i="56"/>
  <c r="DF94" i="56"/>
  <c r="AV120" i="56"/>
  <c r="BL124" i="56"/>
  <c r="CT107" i="56"/>
  <c r="CW99" i="56"/>
  <c r="CW90" i="56"/>
  <c r="CW94" i="56"/>
  <c r="CZ111" i="56"/>
  <c r="DA22" i="56" s="1"/>
  <c r="DL128" i="56"/>
  <c r="L124" i="56"/>
  <c r="P122" i="56"/>
  <c r="CS122" i="56"/>
  <c r="DB73" i="56"/>
  <c r="DJ91" i="56"/>
  <c r="AX95" i="56"/>
  <c r="AX120" i="56" s="1"/>
  <c r="DL153" i="56" s="1"/>
  <c r="AW120" i="56"/>
  <c r="BM124" i="56"/>
  <c r="DK99" i="56"/>
  <c r="AH116" i="56"/>
  <c r="DL136" i="56" s="1"/>
  <c r="CR120" i="56"/>
  <c r="Q118" i="56"/>
  <c r="BL118" i="56"/>
  <c r="Q122" i="56"/>
  <c r="BL122" i="56"/>
  <c r="CT73" i="56"/>
  <c r="CT122" i="56" s="1"/>
  <c r="DL164" i="56" s="1"/>
  <c r="DB95" i="56"/>
  <c r="CW80" i="56"/>
  <c r="DC82" i="56"/>
  <c r="CY89" i="56"/>
  <c r="R90" i="56"/>
  <c r="CZ90" i="56"/>
  <c r="CT94" i="56"/>
  <c r="BL120" i="56"/>
  <c r="P124" i="56"/>
  <c r="AV116" i="56"/>
  <c r="CS116" i="56"/>
  <c r="CT102" i="56"/>
  <c r="CT116" i="56" s="1"/>
  <c r="DL140" i="56" s="1"/>
  <c r="DL127" i="56"/>
  <c r="R73" i="56"/>
  <c r="BM122" i="56"/>
  <c r="BM120" i="56"/>
  <c r="Q124" i="56"/>
  <c r="CB124" i="56"/>
  <c r="DJ99" i="56"/>
  <c r="AW116" i="56"/>
  <c r="AF118" i="56"/>
  <c r="BN63" i="56"/>
  <c r="AF122" i="56"/>
  <c r="BN73" i="56"/>
  <c r="CV95" i="56"/>
  <c r="DD95" i="56"/>
  <c r="CW92" i="56"/>
  <c r="CZ92" i="56"/>
  <c r="P120" i="56"/>
  <c r="CB120" i="56"/>
  <c r="AF124" i="56"/>
  <c r="CD98" i="56"/>
  <c r="AX116" i="56"/>
  <c r="DL137" i="56" s="1"/>
  <c r="AT124" i="56"/>
  <c r="AG122" i="56"/>
  <c r="CB122" i="56"/>
  <c r="AX88" i="56"/>
  <c r="CD90" i="56"/>
  <c r="Q120" i="56"/>
  <c r="P116" i="56"/>
  <c r="R102" i="56"/>
  <c r="BL116" i="56"/>
  <c r="CJ116" i="56"/>
  <c r="DJ140" i="56" s="1"/>
  <c r="DJ132" i="56"/>
  <c r="AH122" i="56"/>
  <c r="DL160" i="56" s="1"/>
  <c r="CC122" i="56"/>
  <c r="CX95" i="56"/>
  <c r="AF120" i="56"/>
  <c r="CT120" i="56"/>
  <c r="DL156" i="56" s="1"/>
  <c r="AV124" i="56"/>
  <c r="AX96" i="56"/>
  <c r="AX124" i="56" s="1"/>
  <c r="Q116" i="56"/>
  <c r="BM116" i="56"/>
  <c r="AT116" i="56"/>
  <c r="DK137" i="56" s="1"/>
  <c r="DK129" i="56"/>
  <c r="DL129" i="56" s="1"/>
  <c r="H116" i="56"/>
  <c r="DJ135" i="56" s="1"/>
  <c r="BD116" i="56"/>
  <c r="DJ138" i="56" s="1"/>
  <c r="H124" i="56"/>
  <c r="BD124" i="56"/>
  <c r="DK153" i="56"/>
  <c r="DJ156" i="56"/>
  <c r="R95" i="56"/>
  <c r="BN102" i="56"/>
  <c r="X116" i="56"/>
  <c r="DJ136" i="56" s="1"/>
  <c r="X124" i="56"/>
  <c r="BT124" i="56"/>
  <c r="DK156" i="56"/>
  <c r="BN95" i="56"/>
  <c r="R96" i="56"/>
  <c r="DK132" i="56"/>
  <c r="DK151" i="56"/>
  <c r="N116" i="56"/>
  <c r="DK135" i="56" s="1"/>
  <c r="BJ116" i="56"/>
  <c r="DK138" i="56" s="1"/>
  <c r="BJ124" i="56"/>
  <c r="DC91" i="56"/>
  <c r="CW98" i="56"/>
  <c r="DE98" i="56"/>
  <c r="DC100" i="56"/>
  <c r="BZ116" i="56"/>
  <c r="DK139" i="56" s="1"/>
  <c r="AD124" i="56"/>
  <c r="CD95" i="56"/>
  <c r="AH96" i="56"/>
  <c r="AH124" i="56" s="1"/>
  <c r="CP122" i="54"/>
  <c r="CP120" i="54"/>
  <c r="CP118" i="54"/>
  <c r="CP114" i="54"/>
  <c r="CP116" i="54" s="1"/>
  <c r="CN122" i="54"/>
  <c r="CN120" i="54"/>
  <c r="CN124" i="54" s="1"/>
  <c r="CN118" i="54"/>
  <c r="CN114" i="54"/>
  <c r="CN116" i="54" s="1"/>
  <c r="CL122" i="54"/>
  <c r="CL120" i="54"/>
  <c r="CL118" i="54"/>
  <c r="CL114" i="54"/>
  <c r="CL116" i="54" s="1"/>
  <c r="CJ122" i="54"/>
  <c r="CJ120" i="54"/>
  <c r="CJ118" i="54"/>
  <c r="CJ114" i="54"/>
  <c r="CJ116" i="54" s="1"/>
  <c r="CH122" i="54"/>
  <c r="CH120" i="54"/>
  <c r="CH124" i="54" s="1"/>
  <c r="CH118" i="54"/>
  <c r="CH114" i="54"/>
  <c r="CH116" i="54" s="1"/>
  <c r="CF122" i="54"/>
  <c r="CF120" i="54"/>
  <c r="CF124" i="54" s="1"/>
  <c r="CF118" i="54"/>
  <c r="CF114" i="54"/>
  <c r="CF116" i="54" s="1"/>
  <c r="BZ122" i="54"/>
  <c r="BZ120" i="54"/>
  <c r="BZ118" i="54"/>
  <c r="BZ116" i="54"/>
  <c r="BZ114" i="54"/>
  <c r="BX122" i="54"/>
  <c r="BX124" i="54" s="1"/>
  <c r="BX120" i="54"/>
  <c r="BX118" i="54"/>
  <c r="BX114" i="54"/>
  <c r="BX116" i="54" s="1"/>
  <c r="BV124" i="54"/>
  <c r="BV122" i="54"/>
  <c r="BV120" i="54"/>
  <c r="BV118" i="54"/>
  <c r="BV114" i="54"/>
  <c r="BV116" i="54" s="1"/>
  <c r="BT122" i="54"/>
  <c r="BT124" i="54" s="1"/>
  <c r="BT120" i="54"/>
  <c r="BT118" i="54"/>
  <c r="BT116" i="54"/>
  <c r="BT114" i="54"/>
  <c r="BR122" i="54"/>
  <c r="BR120" i="54"/>
  <c r="BR124" i="54" s="1"/>
  <c r="BR118" i="54"/>
  <c r="BR114" i="54"/>
  <c r="BR116" i="54" s="1"/>
  <c r="BP124" i="54"/>
  <c r="BP122" i="54"/>
  <c r="BP120" i="54"/>
  <c r="BP118" i="54"/>
  <c r="BP114" i="54"/>
  <c r="BP116" i="54" s="1"/>
  <c r="BJ122" i="54"/>
  <c r="BJ120" i="54"/>
  <c r="BJ118" i="54"/>
  <c r="BJ114" i="54"/>
  <c r="BJ116" i="54" s="1"/>
  <c r="BH122" i="54"/>
  <c r="BH120" i="54"/>
  <c r="BH124" i="54" s="1"/>
  <c r="BH118" i="54"/>
  <c r="BH114" i="54"/>
  <c r="BH116" i="54" s="1"/>
  <c r="BF122" i="54"/>
  <c r="BF120" i="54"/>
  <c r="BF118" i="54"/>
  <c r="BF114" i="54"/>
  <c r="BF116" i="54" s="1"/>
  <c r="BD122" i="54"/>
  <c r="BD120" i="54"/>
  <c r="BD118" i="54"/>
  <c r="BD114" i="54"/>
  <c r="BD116" i="54" s="1"/>
  <c r="BB122" i="54"/>
  <c r="BB120" i="54"/>
  <c r="BB124" i="54" s="1"/>
  <c r="BB118" i="54"/>
  <c r="BB114" i="54"/>
  <c r="BB116" i="54" s="1"/>
  <c r="AZ122" i="54"/>
  <c r="AZ120" i="54"/>
  <c r="AZ118" i="54"/>
  <c r="AZ114" i="54"/>
  <c r="AZ116" i="54" s="1"/>
  <c r="AT122" i="54"/>
  <c r="AT120" i="54"/>
  <c r="AT124" i="54" s="1"/>
  <c r="AT118" i="54"/>
  <c r="AT114" i="54"/>
  <c r="AT116" i="54" s="1"/>
  <c r="AR122" i="54"/>
  <c r="AR120" i="54"/>
  <c r="AR124" i="54" s="1"/>
  <c r="AR118" i="54"/>
  <c r="AR114" i="54"/>
  <c r="AR116" i="54" s="1"/>
  <c r="AP122" i="54"/>
  <c r="AP120" i="54"/>
  <c r="AP124" i="54" s="1"/>
  <c r="AP118" i="54"/>
  <c r="AP114" i="54"/>
  <c r="AP116" i="54" s="1"/>
  <c r="AD122" i="54"/>
  <c r="AD120" i="54"/>
  <c r="AD124" i="54" s="1"/>
  <c r="AD118" i="54"/>
  <c r="AD114" i="54"/>
  <c r="AD116" i="54" s="1"/>
  <c r="AB122" i="54"/>
  <c r="AB120" i="54"/>
  <c r="AB118" i="54"/>
  <c r="AB114" i="54"/>
  <c r="AB116" i="54" s="1"/>
  <c r="Z122" i="54"/>
  <c r="Z120" i="54"/>
  <c r="Z124" i="54" s="1"/>
  <c r="Z118" i="54"/>
  <c r="Z114" i="54"/>
  <c r="Z116" i="54" s="1"/>
  <c r="X122" i="54"/>
  <c r="X120" i="54"/>
  <c r="X124" i="54" s="1"/>
  <c r="X118" i="54"/>
  <c r="X114" i="54"/>
  <c r="X116" i="54" s="1"/>
  <c r="V124" i="54"/>
  <c r="V122" i="54"/>
  <c r="V120" i="54"/>
  <c r="V118" i="54"/>
  <c r="V114" i="54"/>
  <c r="V116" i="54" s="1"/>
  <c r="T122" i="54"/>
  <c r="T124" i="54" s="1"/>
  <c r="T120" i="54"/>
  <c r="T118" i="54"/>
  <c r="T114" i="54"/>
  <c r="T116" i="54" s="1"/>
  <c r="N122" i="54"/>
  <c r="N120" i="54"/>
  <c r="N124" i="54" s="1"/>
  <c r="N118" i="54"/>
  <c r="N114" i="54"/>
  <c r="N116" i="54" s="1"/>
  <c r="L122" i="54"/>
  <c r="L120" i="54"/>
  <c r="L124" i="54" s="1"/>
  <c r="L118" i="54"/>
  <c r="L114" i="54"/>
  <c r="L116" i="54" s="1"/>
  <c r="J122" i="54"/>
  <c r="J120" i="54"/>
  <c r="J124" i="54" s="1"/>
  <c r="J118" i="54"/>
  <c r="J114" i="54"/>
  <c r="J116" i="54" s="1"/>
  <c r="H122" i="54"/>
  <c r="H120" i="54"/>
  <c r="H124" i="54" s="1"/>
  <c r="H118" i="54"/>
  <c r="H114" i="54"/>
  <c r="H116" i="54" s="1"/>
  <c r="D114" i="54"/>
  <c r="D116" i="54"/>
  <c r="D118" i="54"/>
  <c r="D120" i="54"/>
  <c r="D122" i="54"/>
  <c r="D124" i="54"/>
  <c r="F114" i="54"/>
  <c r="F116" i="54" s="1"/>
  <c r="F122" i="54"/>
  <c r="F120" i="54"/>
  <c r="F124" i="54" s="1"/>
  <c r="F118" i="54"/>
  <c r="DL82" i="56" l="1"/>
  <c r="BN116" i="56"/>
  <c r="DL138" i="56" s="1"/>
  <c r="DL11" i="56"/>
  <c r="BN114" i="56"/>
  <c r="BN122" i="56"/>
  <c r="DL162" i="56" s="1"/>
  <c r="DL105" i="56"/>
  <c r="CJ124" i="54"/>
  <c r="BD124" i="54"/>
  <c r="AZ124" i="54"/>
  <c r="DG30" i="56"/>
  <c r="DG99" i="56"/>
  <c r="DG92" i="56"/>
  <c r="DG29" i="56"/>
  <c r="DG85" i="56"/>
  <c r="DG27" i="56"/>
  <c r="DG90" i="56"/>
  <c r="DK30" i="56"/>
  <c r="DG79" i="56"/>
  <c r="DG91" i="56"/>
  <c r="DG69" i="56"/>
  <c r="DG59" i="56"/>
  <c r="DG82" i="56"/>
  <c r="DL15" i="56"/>
  <c r="DL13" i="56"/>
  <c r="DG84" i="56"/>
  <c r="DG24" i="56"/>
  <c r="DL72" i="56"/>
  <c r="CD114" i="56"/>
  <c r="DG38" i="56"/>
  <c r="DG77" i="56"/>
  <c r="CD120" i="56"/>
  <c r="DL155" i="56" s="1"/>
  <c r="CD122" i="56"/>
  <c r="DL163" i="56" s="1"/>
  <c r="DG36" i="56"/>
  <c r="DL98" i="56"/>
  <c r="DG76" i="56"/>
  <c r="DG100" i="56"/>
  <c r="DG44" i="56"/>
  <c r="CD124" i="56"/>
  <c r="CD116" i="56"/>
  <c r="DL139" i="56" s="1"/>
  <c r="DG89" i="56"/>
  <c r="DG54" i="56"/>
  <c r="DK44" i="56"/>
  <c r="DL44" i="56" s="1"/>
  <c r="DK76" i="56"/>
  <c r="DK100" i="56"/>
  <c r="DK90" i="56"/>
  <c r="DG67" i="56"/>
  <c r="DG35" i="56"/>
  <c r="DG60" i="56"/>
  <c r="BN120" i="56"/>
  <c r="DL154" i="56" s="1"/>
  <c r="DG66" i="56"/>
  <c r="DG46" i="56"/>
  <c r="BN118" i="56"/>
  <c r="DL146" i="56" s="1"/>
  <c r="DG93" i="56"/>
  <c r="DL106" i="56"/>
  <c r="DK35" i="56"/>
  <c r="DL35" i="56" s="1"/>
  <c r="DL33" i="56"/>
  <c r="DL83" i="56"/>
  <c r="DG88" i="56"/>
  <c r="DL62" i="56"/>
  <c r="DL110" i="56"/>
  <c r="DL24" i="56"/>
  <c r="DG21" i="56"/>
  <c r="DK88" i="56"/>
  <c r="DL88" i="56" s="1"/>
  <c r="DG33" i="56"/>
  <c r="DG72" i="56"/>
  <c r="DG23" i="56"/>
  <c r="DG20" i="56"/>
  <c r="DL23" i="56"/>
  <c r="DL107" i="56"/>
  <c r="DF61" i="56"/>
  <c r="DF63" i="56" s="1"/>
  <c r="DG41" i="56"/>
  <c r="DG75" i="56"/>
  <c r="DG83" i="56"/>
  <c r="DG81" i="56"/>
  <c r="DG98" i="56"/>
  <c r="DG62" i="56"/>
  <c r="DG26" i="56"/>
  <c r="DL8" i="56"/>
  <c r="DL10" i="56" s="1"/>
  <c r="DL16" i="56" s="1"/>
  <c r="DG43" i="56"/>
  <c r="DG51" i="56"/>
  <c r="DL89" i="56"/>
  <c r="DG87" i="56"/>
  <c r="DL87" i="56"/>
  <c r="DK81" i="56"/>
  <c r="DL81" i="56" s="1"/>
  <c r="DL41" i="56"/>
  <c r="R120" i="56"/>
  <c r="DL151" i="56" s="1"/>
  <c r="DL79" i="56"/>
  <c r="DB16" i="56"/>
  <c r="DC16" i="56" s="1"/>
  <c r="DK42" i="56"/>
  <c r="DL42" i="56" s="1"/>
  <c r="DG42" i="56"/>
  <c r="R124" i="56"/>
  <c r="R122" i="56"/>
  <c r="DL159" i="56" s="1"/>
  <c r="DG28" i="56"/>
  <c r="DK53" i="56"/>
  <c r="DG53" i="56"/>
  <c r="DL99" i="56"/>
  <c r="DK34" i="56"/>
  <c r="DL34" i="56" s="1"/>
  <c r="DG34" i="56"/>
  <c r="DL21" i="56"/>
  <c r="CX63" i="56"/>
  <c r="DA91" i="56"/>
  <c r="DA93" i="56"/>
  <c r="DL26" i="56"/>
  <c r="DA56" i="56"/>
  <c r="DA27" i="56"/>
  <c r="DA32" i="56"/>
  <c r="R118" i="56"/>
  <c r="DL143" i="56" s="1"/>
  <c r="DA83" i="56"/>
  <c r="DK37" i="56"/>
  <c r="DG37" i="56"/>
  <c r="DK22" i="56"/>
  <c r="DL22" i="56" s="1"/>
  <c r="DG22" i="56"/>
  <c r="CX96" i="56"/>
  <c r="CY96" i="56" s="1"/>
  <c r="CY73" i="56"/>
  <c r="CX122" i="56"/>
  <c r="DL132" i="56"/>
  <c r="DA99" i="56"/>
  <c r="DA90" i="56"/>
  <c r="DJ90" i="56"/>
  <c r="DA89" i="56"/>
  <c r="DJ66" i="56"/>
  <c r="DA66" i="56"/>
  <c r="DA58" i="56"/>
  <c r="DJ58" i="56"/>
  <c r="DA34" i="56"/>
  <c r="DJ50" i="56"/>
  <c r="DA50" i="56"/>
  <c r="DA29" i="56"/>
  <c r="DJ29" i="56"/>
  <c r="DL29" i="56" s="1"/>
  <c r="DE61" i="56"/>
  <c r="DD63" i="56"/>
  <c r="DG39" i="56"/>
  <c r="DK39" i="56"/>
  <c r="DL39" i="56" s="1"/>
  <c r="DA47" i="56"/>
  <c r="DL77" i="56"/>
  <c r="DA24" i="56"/>
  <c r="DA26" i="56"/>
  <c r="DF112" i="56"/>
  <c r="DF16" i="56"/>
  <c r="DA23" i="56"/>
  <c r="CZ95" i="56"/>
  <c r="CW95" i="56"/>
  <c r="CV120" i="56"/>
  <c r="DK94" i="56"/>
  <c r="DL94" i="56" s="1"/>
  <c r="DG94" i="56"/>
  <c r="DL93" i="56"/>
  <c r="DL100" i="56"/>
  <c r="DL85" i="56"/>
  <c r="DJ60" i="56"/>
  <c r="DL60" i="56" s="1"/>
  <c r="DA60" i="56"/>
  <c r="DA84" i="56"/>
  <c r="DJ84" i="56"/>
  <c r="DL84" i="56" s="1"/>
  <c r="DA69" i="56"/>
  <c r="DJ69" i="56"/>
  <c r="DL69" i="56" s="1"/>
  <c r="DG57" i="56"/>
  <c r="DK57" i="56"/>
  <c r="DA41" i="56"/>
  <c r="DJ57" i="56"/>
  <c r="DA57" i="56"/>
  <c r="DG48" i="56"/>
  <c r="DK48" i="56"/>
  <c r="DA54" i="56"/>
  <c r="DJ54" i="56"/>
  <c r="DL54" i="56" s="1"/>
  <c r="DA77" i="56"/>
  <c r="DK112" i="56"/>
  <c r="DK16" i="56"/>
  <c r="DG40" i="56"/>
  <c r="DK40" i="56"/>
  <c r="DA92" i="56"/>
  <c r="DJ92" i="56"/>
  <c r="DL92" i="56" s="1"/>
  <c r="DL91" i="56"/>
  <c r="DA100" i="56"/>
  <c r="DA85" i="56"/>
  <c r="DA59" i="56"/>
  <c r="DJ59" i="56"/>
  <c r="DL59" i="56" s="1"/>
  <c r="DA80" i="56"/>
  <c r="DK52" i="56"/>
  <c r="DL52" i="56" s="1"/>
  <c r="DG52" i="56"/>
  <c r="CY16" i="56"/>
  <c r="DA52" i="56"/>
  <c r="DA37" i="56"/>
  <c r="DJ37" i="56"/>
  <c r="DG47" i="56"/>
  <c r="DK47" i="56"/>
  <c r="DL47" i="56" s="1"/>
  <c r="DA46" i="56"/>
  <c r="DJ46" i="56"/>
  <c r="DL46" i="56" s="1"/>
  <c r="DA72" i="56"/>
  <c r="DL20" i="56"/>
  <c r="DA94" i="56"/>
  <c r="DJ111" i="56"/>
  <c r="DL111" i="56" s="1"/>
  <c r="DA62" i="56"/>
  <c r="DA81" i="56"/>
  <c r="DA43" i="56"/>
  <c r="DA35" i="56"/>
  <c r="DA21" i="56"/>
  <c r="DA31" i="56"/>
  <c r="DA55" i="56"/>
  <c r="DA98" i="56"/>
  <c r="DG71" i="56"/>
  <c r="DK71" i="56"/>
  <c r="DA88" i="56"/>
  <c r="DA76" i="56"/>
  <c r="DJ76" i="56"/>
  <c r="DL76" i="56" s="1"/>
  <c r="DK78" i="56"/>
  <c r="DG78" i="56"/>
  <c r="DA79" i="56"/>
  <c r="DA68" i="56"/>
  <c r="CW61" i="56"/>
  <c r="CV63" i="56"/>
  <c r="CZ61" i="56"/>
  <c r="DA61" i="56" s="1"/>
  <c r="CW16" i="56"/>
  <c r="CZ16" i="56"/>
  <c r="DG56" i="56"/>
  <c r="DK56" i="56"/>
  <c r="DL56" i="56" s="1"/>
  <c r="DA39" i="56"/>
  <c r="DA49" i="56"/>
  <c r="CX118" i="56"/>
  <c r="CY63" i="56"/>
  <c r="DA20" i="56"/>
  <c r="DK50" i="56"/>
  <c r="DG50" i="56"/>
  <c r="DK58" i="56"/>
  <c r="DG58" i="56"/>
  <c r="DF95" i="56"/>
  <c r="DN101" i="56"/>
  <c r="R116" i="56"/>
  <c r="DL135" i="56" s="1"/>
  <c r="CV122" i="56"/>
  <c r="CV96" i="56"/>
  <c r="CW73" i="56"/>
  <c r="CZ73" i="56"/>
  <c r="DK80" i="56"/>
  <c r="DG80" i="56"/>
  <c r="DA78" i="56"/>
  <c r="DJ78" i="56"/>
  <c r="DJ48" i="56"/>
  <c r="DA48" i="56"/>
  <c r="DK45" i="56"/>
  <c r="DG45" i="56"/>
  <c r="CD118" i="56"/>
  <c r="DL147" i="56" s="1"/>
  <c r="DA53" i="56"/>
  <c r="DJ53" i="56"/>
  <c r="DG32" i="56"/>
  <c r="DK32" i="56"/>
  <c r="DL32" i="56" s="1"/>
  <c r="DG55" i="56"/>
  <c r="DK55" i="56"/>
  <c r="DL55" i="56" s="1"/>
  <c r="DA44" i="56"/>
  <c r="DJ16" i="56"/>
  <c r="DL36" i="56"/>
  <c r="DC95" i="56"/>
  <c r="DA82" i="56"/>
  <c r="DA86" i="56"/>
  <c r="DJ86" i="56"/>
  <c r="DA70" i="56"/>
  <c r="DJ71" i="56"/>
  <c r="DA71" i="56"/>
  <c r="DL75" i="56"/>
  <c r="DF73" i="56"/>
  <c r="DA42" i="56"/>
  <c r="DK86" i="56"/>
  <c r="DG86" i="56"/>
  <c r="CZ112" i="56"/>
  <c r="DG31" i="56"/>
  <c r="DK31" i="56"/>
  <c r="DL31" i="56" s="1"/>
  <c r="DA30" i="56"/>
  <c r="DJ30" i="56"/>
  <c r="DL30" i="56" s="1"/>
  <c r="DK70" i="56"/>
  <c r="DG70" i="56"/>
  <c r="DA38" i="56"/>
  <c r="DJ38" i="56"/>
  <c r="DL38" i="56" s="1"/>
  <c r="DA25" i="56"/>
  <c r="DA36" i="56"/>
  <c r="DE16" i="56"/>
  <c r="DD96" i="56"/>
  <c r="DE96" i="56" s="1"/>
  <c r="DD122" i="56"/>
  <c r="DE73" i="56"/>
  <c r="CY95" i="56"/>
  <c r="CX120" i="56"/>
  <c r="DD120" i="56"/>
  <c r="DE95" i="56"/>
  <c r="DB96" i="56"/>
  <c r="DC96" i="56" s="1"/>
  <c r="DC73" i="56"/>
  <c r="DK68" i="56"/>
  <c r="DL68" i="56" s="1"/>
  <c r="DG68" i="56"/>
  <c r="DA75" i="56"/>
  <c r="DA87" i="56"/>
  <c r="DJ40" i="56"/>
  <c r="DA40" i="56"/>
  <c r="DC61" i="56"/>
  <c r="DB63" i="56"/>
  <c r="DA45" i="56"/>
  <c r="DJ45" i="56"/>
  <c r="DJ51" i="56"/>
  <c r="DL51" i="56" s="1"/>
  <c r="DA51" i="56"/>
  <c r="DA28" i="56"/>
  <c r="DJ28" i="56"/>
  <c r="DL28" i="56" s="1"/>
  <c r="DA67" i="56"/>
  <c r="DJ67" i="56"/>
  <c r="DL67" i="56" s="1"/>
  <c r="DA33" i="56"/>
  <c r="DL25" i="56"/>
  <c r="DL27" i="56"/>
  <c r="CL124" i="54"/>
  <c r="CP124" i="54"/>
  <c r="BZ124" i="54"/>
  <c r="BF124" i="54"/>
  <c r="BJ124" i="54"/>
  <c r="AB124" i="54"/>
  <c r="DL90" i="56" l="1"/>
  <c r="DG61" i="56"/>
  <c r="DL71" i="56"/>
  <c r="DL112" i="56"/>
  <c r="DB122" i="56"/>
  <c r="DB120" i="56"/>
  <c r="DL40" i="56"/>
  <c r="DL86" i="56"/>
  <c r="DK95" i="56"/>
  <c r="DK120" i="56" s="1"/>
  <c r="DL50" i="56"/>
  <c r="DK73" i="56"/>
  <c r="DL78" i="56"/>
  <c r="DL37" i="56"/>
  <c r="DL53" i="56"/>
  <c r="DD124" i="56"/>
  <c r="DL57" i="56"/>
  <c r="CX124" i="56"/>
  <c r="CX101" i="56"/>
  <c r="CY101" i="56" s="1"/>
  <c r="CV124" i="56"/>
  <c r="DG16" i="56"/>
  <c r="DL70" i="56"/>
  <c r="DF96" i="56"/>
  <c r="DG96" i="56" s="1"/>
  <c r="DF122" i="56"/>
  <c r="DG73" i="56"/>
  <c r="CZ122" i="56"/>
  <c r="DA73" i="56"/>
  <c r="CV118" i="56"/>
  <c r="CW63" i="56"/>
  <c r="CV101" i="56"/>
  <c r="CZ63" i="56"/>
  <c r="DJ61" i="56"/>
  <c r="DL80" i="56"/>
  <c r="DL58" i="56"/>
  <c r="DK61" i="56"/>
  <c r="DK63" i="56" s="1"/>
  <c r="DD118" i="56"/>
  <c r="DD101" i="56"/>
  <c r="DE63" i="56"/>
  <c r="DJ95" i="56"/>
  <c r="CW96" i="56"/>
  <c r="CZ96" i="56"/>
  <c r="DA96" i="56" s="1"/>
  <c r="DL66" i="56"/>
  <c r="DJ73" i="56"/>
  <c r="DB101" i="56"/>
  <c r="DB118" i="56"/>
  <c r="DC63" i="56"/>
  <c r="DA16" i="56"/>
  <c r="CZ120" i="56"/>
  <c r="DA95" i="56"/>
  <c r="DG95" i="56"/>
  <c r="DF120" i="56"/>
  <c r="DL45" i="56"/>
  <c r="DL48" i="56"/>
  <c r="DJ112" i="56"/>
  <c r="DF118" i="56"/>
  <c r="DG63" i="56"/>
  <c r="L110" i="53"/>
  <c r="J110" i="53"/>
  <c r="DB124" i="56" l="1"/>
  <c r="CZ124" i="56"/>
  <c r="DF124" i="56"/>
  <c r="DF101" i="56"/>
  <c r="DG101" i="56" s="1"/>
  <c r="DK96" i="56"/>
  <c r="DK101" i="56" s="1"/>
  <c r="DK102" i="56" s="1"/>
  <c r="DK158" i="56"/>
  <c r="DK122" i="56"/>
  <c r="DL95" i="56"/>
  <c r="DL150" i="56" s="1"/>
  <c r="DK150" i="56"/>
  <c r="CX102" i="56"/>
  <c r="CY102" i="56" s="1"/>
  <c r="DL73" i="56"/>
  <c r="DC101" i="56"/>
  <c r="DB102" i="56"/>
  <c r="DJ63" i="56"/>
  <c r="DL61" i="56"/>
  <c r="DL63" i="56" s="1"/>
  <c r="DJ158" i="56"/>
  <c r="DJ122" i="56"/>
  <c r="DJ96" i="56"/>
  <c r="DE101" i="56"/>
  <c r="DD102" i="56"/>
  <c r="CZ118" i="56"/>
  <c r="CZ101" i="56"/>
  <c r="DA63" i="56"/>
  <c r="CW101" i="56"/>
  <c r="CV102" i="56"/>
  <c r="DK118" i="56"/>
  <c r="DK142" i="56"/>
  <c r="DJ120" i="56"/>
  <c r="DJ150" i="56"/>
  <c r="CP111" i="53"/>
  <c r="BT111" i="53"/>
  <c r="DF102" i="56" l="1"/>
  <c r="DG102" i="56" s="1"/>
  <c r="CX114" i="56"/>
  <c r="CX116" i="56" s="1"/>
  <c r="DL96" i="56"/>
  <c r="DL101" i="56" s="1"/>
  <c r="DL102" i="56" s="1"/>
  <c r="DF114" i="56"/>
  <c r="DF116" i="56" s="1"/>
  <c r="DL120" i="56"/>
  <c r="DL158" i="56"/>
  <c r="DL122" i="56"/>
  <c r="DK114" i="56"/>
  <c r="DK126" i="56"/>
  <c r="DK134" i="56" s="1"/>
  <c r="DK116" i="56"/>
  <c r="DL118" i="56"/>
  <c r="DL142" i="56"/>
  <c r="DA101" i="56"/>
  <c r="CZ102" i="56"/>
  <c r="DJ118" i="56"/>
  <c r="DJ101" i="56"/>
  <c r="DJ102" i="56" s="1"/>
  <c r="DJ142" i="56"/>
  <c r="DC102" i="56"/>
  <c r="DB114" i="56"/>
  <c r="DB116" i="56" s="1"/>
  <c r="CV114" i="56"/>
  <c r="CV116" i="56" s="1"/>
  <c r="CW102" i="56"/>
  <c r="DD114" i="56"/>
  <c r="DD116" i="56" s="1"/>
  <c r="DE102" i="56"/>
  <c r="CS111" i="53"/>
  <c r="AW111" i="53"/>
  <c r="AV111" i="53"/>
  <c r="CB111" i="53"/>
  <c r="CR111" i="53"/>
  <c r="CJ111" i="53"/>
  <c r="BZ111" i="53"/>
  <c r="AN111" i="53"/>
  <c r="CC111" i="53"/>
  <c r="CT111" i="53" l="1"/>
  <c r="DL114" i="56"/>
  <c r="DL126" i="56"/>
  <c r="DL134" i="56" s="1"/>
  <c r="DL116" i="56"/>
  <c r="CZ114" i="56"/>
  <c r="CZ116" i="56" s="1"/>
  <c r="DA102" i="56"/>
  <c r="DJ126" i="56"/>
  <c r="DJ134" i="56" s="1"/>
  <c r="DJ116" i="56"/>
  <c r="DJ114" i="56"/>
  <c r="CD111" i="53"/>
  <c r="DL162" i="44"/>
  <c r="DK163" i="44"/>
  <c r="DJ163" i="44"/>
  <c r="DK162" i="44"/>
  <c r="DJ162" i="44"/>
  <c r="DK161" i="44"/>
  <c r="DJ161" i="44"/>
  <c r="DK160" i="44"/>
  <c r="DJ160" i="44"/>
  <c r="DK159" i="44"/>
  <c r="DJ159" i="44"/>
  <c r="DL158" i="44"/>
  <c r="DK158" i="44"/>
  <c r="DJ158" i="44"/>
  <c r="DK155" i="44"/>
  <c r="DJ155" i="44"/>
  <c r="DK154" i="44"/>
  <c r="DJ154" i="44"/>
  <c r="DK153" i="44"/>
  <c r="DJ153" i="44"/>
  <c r="DK152" i="44"/>
  <c r="DJ152" i="44"/>
  <c r="DK151" i="44"/>
  <c r="DJ151" i="44"/>
  <c r="DL150" i="44"/>
  <c r="DK150" i="44"/>
  <c r="DJ150" i="44"/>
  <c r="DK147" i="44"/>
  <c r="DJ147" i="44"/>
  <c r="DK146" i="44"/>
  <c r="DJ146" i="44"/>
  <c r="DK145" i="44"/>
  <c r="DJ145" i="44"/>
  <c r="DK144" i="44"/>
  <c r="DJ144" i="44"/>
  <c r="DK143" i="44"/>
  <c r="DJ143" i="44"/>
  <c r="DL142" i="44"/>
  <c r="DK142" i="44"/>
  <c r="DJ142" i="44"/>
  <c r="DK139" i="44"/>
  <c r="DJ139" i="44"/>
  <c r="DK138" i="44"/>
  <c r="DJ138" i="44"/>
  <c r="DK137" i="44"/>
  <c r="DJ137" i="44"/>
  <c r="DK136" i="44"/>
  <c r="DJ136" i="44"/>
  <c r="DK135" i="44"/>
  <c r="DJ135" i="44"/>
  <c r="DL134" i="44"/>
  <c r="DK134" i="44"/>
  <c r="DJ134" i="44"/>
  <c r="DK131" i="44"/>
  <c r="DJ131" i="44"/>
  <c r="DL131" i="44" s="1"/>
  <c r="DK130" i="44"/>
  <c r="DJ130" i="44"/>
  <c r="DK129" i="44"/>
  <c r="DJ129" i="44"/>
  <c r="DL129" i="44" s="1"/>
  <c r="DK128" i="44"/>
  <c r="DJ128" i="44"/>
  <c r="DK127" i="44"/>
  <c r="DJ127" i="44"/>
  <c r="DL127" i="44" s="1"/>
  <c r="DK126" i="44"/>
  <c r="DJ126" i="44"/>
  <c r="DK98" i="44"/>
  <c r="DK89" i="44"/>
  <c r="DK86" i="44"/>
  <c r="DK76" i="44"/>
  <c r="DK48" i="44"/>
  <c r="DK30" i="44"/>
  <c r="DK23" i="44"/>
  <c r="DK9" i="44"/>
  <c r="DD111" i="44"/>
  <c r="DB111" i="44"/>
  <c r="DD110" i="44"/>
  <c r="DB110" i="44"/>
  <c r="DF107" i="44"/>
  <c r="DK107" i="44" s="1"/>
  <c r="DD107" i="44"/>
  <c r="DB107" i="44"/>
  <c r="DD106" i="44"/>
  <c r="DF106" i="44" s="1"/>
  <c r="DK106" i="44" s="1"/>
  <c r="DB106" i="44"/>
  <c r="DD105" i="44"/>
  <c r="DB105" i="44"/>
  <c r="DF105" i="44" s="1"/>
  <c r="DK105" i="44" s="1"/>
  <c r="DD100" i="44"/>
  <c r="DF100" i="44" s="1"/>
  <c r="DB100" i="44"/>
  <c r="DC100" i="44" s="1"/>
  <c r="DD99" i="44"/>
  <c r="DE99" i="44" s="1"/>
  <c r="DC99" i="44"/>
  <c r="DB99" i="44"/>
  <c r="DD98" i="44"/>
  <c r="DB98" i="44"/>
  <c r="DF98" i="44" s="1"/>
  <c r="DD94" i="44"/>
  <c r="DC94" i="44"/>
  <c r="DB94" i="44"/>
  <c r="DF94" i="44" s="1"/>
  <c r="DD93" i="44"/>
  <c r="DE93" i="44" s="1"/>
  <c r="DB93" i="44"/>
  <c r="DF93" i="44" s="1"/>
  <c r="DK93" i="44" s="1"/>
  <c r="DF92" i="44"/>
  <c r="DK92" i="44" s="1"/>
  <c r="DD92" i="44"/>
  <c r="DB92" i="44"/>
  <c r="DC92" i="44" s="1"/>
  <c r="DD91" i="44"/>
  <c r="DF91" i="44" s="1"/>
  <c r="DB91" i="44"/>
  <c r="DC91" i="44" s="1"/>
  <c r="DD90" i="44"/>
  <c r="DE90" i="44" s="1"/>
  <c r="DC90" i="44"/>
  <c r="DB90" i="44"/>
  <c r="DD89" i="44"/>
  <c r="DB89" i="44"/>
  <c r="DF89" i="44" s="1"/>
  <c r="DD88" i="44"/>
  <c r="DE88" i="44" s="1"/>
  <c r="DB88" i="44"/>
  <c r="DC88" i="44" s="1"/>
  <c r="DD87" i="44"/>
  <c r="DF87" i="44" s="1"/>
  <c r="DB87" i="44"/>
  <c r="DC87" i="44" s="1"/>
  <c r="DD86" i="44"/>
  <c r="DC86" i="44"/>
  <c r="DB86" i="44"/>
  <c r="DF86" i="44" s="1"/>
  <c r="DD85" i="44"/>
  <c r="DE85" i="44" s="1"/>
  <c r="DB85" i="44"/>
  <c r="DD84" i="44"/>
  <c r="DE84" i="44" s="1"/>
  <c r="DB84" i="44"/>
  <c r="DC84" i="44" s="1"/>
  <c r="DD83" i="44"/>
  <c r="DF83" i="44" s="1"/>
  <c r="DB83" i="44"/>
  <c r="DC83" i="44" s="1"/>
  <c r="DD82" i="44"/>
  <c r="DE82" i="44" s="1"/>
  <c r="DB82" i="44"/>
  <c r="DD81" i="44"/>
  <c r="DE81" i="44" s="1"/>
  <c r="DB81" i="44"/>
  <c r="DD80" i="44"/>
  <c r="DE80" i="44" s="1"/>
  <c r="DB80" i="44"/>
  <c r="DC80" i="44" s="1"/>
  <c r="DE79" i="44"/>
  <c r="DD79" i="44"/>
  <c r="DB79" i="44"/>
  <c r="DC79" i="44" s="1"/>
  <c r="DD78" i="44"/>
  <c r="DE78" i="44" s="1"/>
  <c r="DC78" i="44"/>
  <c r="DB78" i="44"/>
  <c r="DD77" i="44"/>
  <c r="DE77" i="44" s="1"/>
  <c r="DB77" i="44"/>
  <c r="DF76" i="44"/>
  <c r="DD76" i="44"/>
  <c r="DB76" i="44"/>
  <c r="DC76" i="44" s="1"/>
  <c r="DE75" i="44"/>
  <c r="DD75" i="44"/>
  <c r="DB75" i="44"/>
  <c r="DC75" i="44" s="1"/>
  <c r="DD72" i="44"/>
  <c r="DE72" i="44" s="1"/>
  <c r="DB72" i="44"/>
  <c r="DD71" i="44"/>
  <c r="DE71" i="44" s="1"/>
  <c r="DB71" i="44"/>
  <c r="DD70" i="44"/>
  <c r="DF70" i="44" s="1"/>
  <c r="DB70" i="44"/>
  <c r="DC70" i="44" s="1"/>
  <c r="DD69" i="44"/>
  <c r="DC69" i="44"/>
  <c r="DB69" i="44"/>
  <c r="DD68" i="44"/>
  <c r="DE68" i="44" s="1"/>
  <c r="DB68" i="44"/>
  <c r="DD67" i="44"/>
  <c r="DE67" i="44" s="1"/>
  <c r="DB67" i="44"/>
  <c r="DB73" i="44" s="1"/>
  <c r="DE66" i="44"/>
  <c r="DD66" i="44"/>
  <c r="DB66" i="44"/>
  <c r="DC66" i="44" s="1"/>
  <c r="DD62" i="44"/>
  <c r="DB62" i="44"/>
  <c r="DF62" i="44" s="1"/>
  <c r="DD60" i="44"/>
  <c r="DB60" i="44"/>
  <c r="DC60" i="44" s="1"/>
  <c r="DD59" i="44"/>
  <c r="DE59" i="44" s="1"/>
  <c r="DB59" i="44"/>
  <c r="DD58" i="44"/>
  <c r="DB58" i="44"/>
  <c r="DF58" i="44" s="1"/>
  <c r="DD57" i="44"/>
  <c r="DB57" i="44"/>
  <c r="DF57" i="44" s="1"/>
  <c r="DE56" i="44"/>
  <c r="DD56" i="44"/>
  <c r="DF56" i="44" s="1"/>
  <c r="DK56" i="44" s="1"/>
  <c r="DB56" i="44"/>
  <c r="DC56" i="44" s="1"/>
  <c r="DD55" i="44"/>
  <c r="DE55" i="44" s="1"/>
  <c r="DB55" i="44"/>
  <c r="DF55" i="44" s="1"/>
  <c r="DD54" i="44"/>
  <c r="DB54" i="44"/>
  <c r="DF54" i="44" s="1"/>
  <c r="DD53" i="44"/>
  <c r="DE53" i="44" s="1"/>
  <c r="DB53" i="44"/>
  <c r="DD52" i="44"/>
  <c r="DF52" i="44" s="1"/>
  <c r="DK52" i="44" s="1"/>
  <c r="DB52" i="44"/>
  <c r="DC52" i="44" s="1"/>
  <c r="DD51" i="44"/>
  <c r="DE51" i="44" s="1"/>
  <c r="DB51" i="44"/>
  <c r="DF51" i="44" s="1"/>
  <c r="DD50" i="44"/>
  <c r="DE50" i="44" s="1"/>
  <c r="DB50" i="44"/>
  <c r="DD49" i="44"/>
  <c r="DB49" i="44"/>
  <c r="DF49" i="44" s="1"/>
  <c r="DK49" i="44" s="1"/>
  <c r="DD48" i="44"/>
  <c r="DF48" i="44" s="1"/>
  <c r="DB48" i="44"/>
  <c r="DC48" i="44" s="1"/>
  <c r="DD47" i="44"/>
  <c r="DE47" i="44" s="1"/>
  <c r="DC47" i="44"/>
  <c r="DB47" i="44"/>
  <c r="DD46" i="44"/>
  <c r="DB46" i="44"/>
  <c r="DF46" i="44" s="1"/>
  <c r="DK46" i="44" s="1"/>
  <c r="DD45" i="44"/>
  <c r="DB45" i="44"/>
  <c r="DF45" i="44" s="1"/>
  <c r="DK45" i="44" s="1"/>
  <c r="DD44" i="44"/>
  <c r="DB44" i="44"/>
  <c r="DC44" i="44" s="1"/>
  <c r="DD43" i="44"/>
  <c r="DE43" i="44" s="1"/>
  <c r="DB43" i="44"/>
  <c r="DD42" i="44"/>
  <c r="DB42" i="44"/>
  <c r="DF42" i="44" s="1"/>
  <c r="DK42" i="44" s="1"/>
  <c r="DD41" i="44"/>
  <c r="DB41" i="44"/>
  <c r="DF41" i="44" s="1"/>
  <c r="DK41" i="44" s="1"/>
  <c r="DE40" i="44"/>
  <c r="DD40" i="44"/>
  <c r="DF40" i="44" s="1"/>
  <c r="DK40" i="44" s="1"/>
  <c r="DB40" i="44"/>
  <c r="DC40" i="44" s="1"/>
  <c r="DD39" i="44"/>
  <c r="DE39" i="44" s="1"/>
  <c r="DB39" i="44"/>
  <c r="DF39" i="44" s="1"/>
  <c r="DK39" i="44" s="1"/>
  <c r="DD38" i="44"/>
  <c r="DB38" i="44"/>
  <c r="DF38" i="44" s="1"/>
  <c r="DK38" i="44" s="1"/>
  <c r="DD37" i="44"/>
  <c r="DE37" i="44" s="1"/>
  <c r="DB37" i="44"/>
  <c r="DD36" i="44"/>
  <c r="DF36" i="44" s="1"/>
  <c r="DK36" i="44" s="1"/>
  <c r="DB36" i="44"/>
  <c r="DC36" i="44" s="1"/>
  <c r="DD35" i="44"/>
  <c r="DE35" i="44" s="1"/>
  <c r="DB35" i="44"/>
  <c r="DF35" i="44" s="1"/>
  <c r="DD34" i="44"/>
  <c r="DE34" i="44" s="1"/>
  <c r="DB34" i="44"/>
  <c r="DD33" i="44"/>
  <c r="DB33" i="44"/>
  <c r="DF33" i="44" s="1"/>
  <c r="DD32" i="44"/>
  <c r="DF32" i="44" s="1"/>
  <c r="DK32" i="44" s="1"/>
  <c r="DB32" i="44"/>
  <c r="DC32" i="44" s="1"/>
  <c r="DD31" i="44"/>
  <c r="DE31" i="44" s="1"/>
  <c r="DC31" i="44"/>
  <c r="DB31" i="44"/>
  <c r="DD30" i="44"/>
  <c r="DB30" i="44"/>
  <c r="DF30" i="44" s="1"/>
  <c r="DD29" i="44"/>
  <c r="DB29" i="44"/>
  <c r="DF29" i="44" s="1"/>
  <c r="DD28" i="44"/>
  <c r="DE28" i="44" s="1"/>
  <c r="DB28" i="44"/>
  <c r="DC28" i="44" s="1"/>
  <c r="DD27" i="44"/>
  <c r="DE27" i="44" s="1"/>
  <c r="DB27" i="44"/>
  <c r="DD26" i="44"/>
  <c r="DB26" i="44"/>
  <c r="DF26" i="44" s="1"/>
  <c r="DD25" i="44"/>
  <c r="DB25" i="44"/>
  <c r="DF25" i="44" s="1"/>
  <c r="DK25" i="44" s="1"/>
  <c r="DE24" i="44"/>
  <c r="DD24" i="44"/>
  <c r="DB24" i="44"/>
  <c r="DC24" i="44" s="1"/>
  <c r="DD23" i="44"/>
  <c r="DE23" i="44" s="1"/>
  <c r="DB23" i="44"/>
  <c r="DF23" i="44" s="1"/>
  <c r="DD22" i="44"/>
  <c r="DB22" i="44"/>
  <c r="DF22" i="44" s="1"/>
  <c r="DD21" i="44"/>
  <c r="DE21" i="44" s="1"/>
  <c r="DB21" i="44"/>
  <c r="DD20" i="44"/>
  <c r="DB20" i="44"/>
  <c r="DC20" i="44" s="1"/>
  <c r="DD15" i="44"/>
  <c r="DB15" i="44"/>
  <c r="DD14" i="44"/>
  <c r="DB14" i="44"/>
  <c r="DF14" i="44" s="1"/>
  <c r="DK14" i="44" s="1"/>
  <c r="DD13" i="44"/>
  <c r="DB13" i="44"/>
  <c r="DF13" i="44" s="1"/>
  <c r="DK13" i="44" s="1"/>
  <c r="DD12" i="44"/>
  <c r="DB12" i="44"/>
  <c r="DD11" i="44"/>
  <c r="DB11" i="44"/>
  <c r="DF11" i="44" s="1"/>
  <c r="DK11" i="44" s="1"/>
  <c r="DB10" i="44"/>
  <c r="DD8" i="44"/>
  <c r="DD10" i="44" s="1"/>
  <c r="DB8" i="44"/>
  <c r="DF44" i="44" l="1"/>
  <c r="DG57" i="44"/>
  <c r="DF60" i="44"/>
  <c r="DE70" i="44"/>
  <c r="DF82" i="44"/>
  <c r="DF84" i="44"/>
  <c r="DK84" i="44" s="1"/>
  <c r="DE87" i="44"/>
  <c r="DF12" i="44"/>
  <c r="DK12" i="44" s="1"/>
  <c r="DF15" i="44"/>
  <c r="DK15" i="44" s="1"/>
  <c r="DE22" i="44"/>
  <c r="DE25" i="44"/>
  <c r="DC35" i="44"/>
  <c r="DE38" i="44"/>
  <c r="DE41" i="44"/>
  <c r="DE44" i="44"/>
  <c r="DC51" i="44"/>
  <c r="DE54" i="44"/>
  <c r="DE57" i="44"/>
  <c r="DE60" i="44"/>
  <c r="DF68" i="44"/>
  <c r="DF71" i="44"/>
  <c r="DE76" i="44"/>
  <c r="DF79" i="44"/>
  <c r="DC82" i="44"/>
  <c r="DF85" i="44"/>
  <c r="DG94" i="44"/>
  <c r="DG70" i="44"/>
  <c r="DG100" i="44"/>
  <c r="DK35" i="44"/>
  <c r="DC23" i="44"/>
  <c r="DE26" i="44"/>
  <c r="DE29" i="44"/>
  <c r="DE32" i="44"/>
  <c r="DC39" i="44"/>
  <c r="DE42" i="44"/>
  <c r="DE45" i="44"/>
  <c r="DE48" i="44"/>
  <c r="DC55" i="44"/>
  <c r="DE58" i="44"/>
  <c r="DE62" i="44"/>
  <c r="DF69" i="44"/>
  <c r="DF72" i="44"/>
  <c r="DF77" i="44"/>
  <c r="DG86" i="44"/>
  <c r="DF88" i="44"/>
  <c r="DK88" i="44" s="1"/>
  <c r="DE91" i="44"/>
  <c r="DE94" i="44"/>
  <c r="DE100" i="44"/>
  <c r="DK57" i="44"/>
  <c r="DK62" i="44"/>
  <c r="DK100" i="44"/>
  <c r="DL128" i="44"/>
  <c r="DF28" i="44"/>
  <c r="DD61" i="44"/>
  <c r="DE61" i="44" s="1"/>
  <c r="DF27" i="44"/>
  <c r="DG33" i="44"/>
  <c r="DF59" i="44"/>
  <c r="DK29" i="44"/>
  <c r="DG25" i="44"/>
  <c r="DG38" i="44"/>
  <c r="DF43" i="44"/>
  <c r="DG49" i="44"/>
  <c r="DK54" i="44"/>
  <c r="DE20" i="44"/>
  <c r="DC27" i="44"/>
  <c r="DE30" i="44"/>
  <c r="DE33" i="44"/>
  <c r="DE36" i="44"/>
  <c r="DC43" i="44"/>
  <c r="DE46" i="44"/>
  <c r="DE49" i="44"/>
  <c r="DE52" i="44"/>
  <c r="DC59" i="44"/>
  <c r="DD73" i="44"/>
  <c r="DE69" i="44"/>
  <c r="DF78" i="44"/>
  <c r="DF80" i="44"/>
  <c r="DK80" i="44" s="1"/>
  <c r="DE83" i="44"/>
  <c r="DE86" i="44"/>
  <c r="DE89" i="44"/>
  <c r="DE92" i="44"/>
  <c r="DE98" i="44"/>
  <c r="DF111" i="44"/>
  <c r="DK111" i="44" s="1"/>
  <c r="DK22" i="44"/>
  <c r="DK58" i="44"/>
  <c r="DK83" i="44"/>
  <c r="DK94" i="44"/>
  <c r="DL126" i="44"/>
  <c r="DB16" i="44"/>
  <c r="DF21" i="44"/>
  <c r="DF31" i="44"/>
  <c r="DF34" i="44"/>
  <c r="DF37" i="44"/>
  <c r="DF47" i="44"/>
  <c r="DF50" i="44"/>
  <c r="DF53" i="44"/>
  <c r="DG56" i="44"/>
  <c r="DD95" i="44"/>
  <c r="DE95" i="44" s="1"/>
  <c r="DF81" i="44"/>
  <c r="DF90" i="44"/>
  <c r="DF99" i="44"/>
  <c r="DK26" i="44"/>
  <c r="DK33" i="44"/>
  <c r="DK51" i="44"/>
  <c r="DK55" i="44"/>
  <c r="DK70" i="44"/>
  <c r="DK87" i="44"/>
  <c r="DK91" i="44"/>
  <c r="DL130" i="44"/>
  <c r="DF110" i="44"/>
  <c r="DK110" i="44" s="1"/>
  <c r="DL155" i="44"/>
  <c r="DL154" i="44"/>
  <c r="DL146" i="44"/>
  <c r="DL138" i="44"/>
  <c r="DL153" i="44"/>
  <c r="DL145" i="44"/>
  <c r="DL152" i="44"/>
  <c r="DL144" i="44"/>
  <c r="DL160" i="44"/>
  <c r="DL136" i="44"/>
  <c r="DL143" i="44"/>
  <c r="DB122" i="44"/>
  <c r="DC73" i="44"/>
  <c r="DD63" i="44"/>
  <c r="DD112" i="44"/>
  <c r="DD16" i="44"/>
  <c r="DD122" i="44"/>
  <c r="DE73" i="44"/>
  <c r="DG84" i="44"/>
  <c r="DC16" i="44"/>
  <c r="DF20" i="44"/>
  <c r="DK20" i="44" s="1"/>
  <c r="DF24" i="44"/>
  <c r="DF66" i="44"/>
  <c r="DK66" i="44" s="1"/>
  <c r="DF75" i="44"/>
  <c r="DK75" i="44" s="1"/>
  <c r="DC22" i="44"/>
  <c r="DC26" i="44"/>
  <c r="DC30" i="44"/>
  <c r="DC34" i="44"/>
  <c r="DC38" i="44"/>
  <c r="DC42" i="44"/>
  <c r="DC46" i="44"/>
  <c r="DC50" i="44"/>
  <c r="DC54" i="44"/>
  <c r="DC58" i="44"/>
  <c r="DC62" i="44"/>
  <c r="DC68" i="44"/>
  <c r="DC72" i="44"/>
  <c r="DC77" i="44"/>
  <c r="DC81" i="44"/>
  <c r="DC85" i="44"/>
  <c r="DC89" i="44"/>
  <c r="DC93" i="44"/>
  <c r="DC98" i="44"/>
  <c r="DB61" i="44"/>
  <c r="DF8" i="44"/>
  <c r="DC21" i="44"/>
  <c r="DC25" i="44"/>
  <c r="DC29" i="44"/>
  <c r="DC33" i="44"/>
  <c r="DC37" i="44"/>
  <c r="DC41" i="44"/>
  <c r="DC45" i="44"/>
  <c r="DC49" i="44"/>
  <c r="DC53" i="44"/>
  <c r="DC57" i="44"/>
  <c r="DC67" i="44"/>
  <c r="DC71" i="44"/>
  <c r="DB95" i="44"/>
  <c r="DB96" i="44" s="1"/>
  <c r="DC96" i="44" s="1"/>
  <c r="DB112" i="44"/>
  <c r="DF67" i="44"/>
  <c r="DG81" i="44" l="1"/>
  <c r="DK81" i="44"/>
  <c r="DG43" i="44"/>
  <c r="DK43" i="44"/>
  <c r="DG77" i="44"/>
  <c r="DK77" i="44"/>
  <c r="DK95" i="44" s="1"/>
  <c r="DG91" i="44"/>
  <c r="DG85" i="44"/>
  <c r="DK85" i="44"/>
  <c r="DG54" i="44"/>
  <c r="DG24" i="44"/>
  <c r="DK24" i="44"/>
  <c r="DG92" i="44"/>
  <c r="DG53" i="44"/>
  <c r="DK53" i="44"/>
  <c r="DG30" i="44"/>
  <c r="DG98" i="44"/>
  <c r="DG55" i="44"/>
  <c r="DG72" i="44"/>
  <c r="DK72" i="44"/>
  <c r="DG62" i="44"/>
  <c r="DG51" i="44"/>
  <c r="DG34" i="44"/>
  <c r="DK34" i="44"/>
  <c r="DG80" i="44"/>
  <c r="DG50" i="44"/>
  <c r="DK50" i="44"/>
  <c r="DG93" i="44"/>
  <c r="DG58" i="44"/>
  <c r="DG89" i="44"/>
  <c r="DG45" i="44"/>
  <c r="DG69" i="44"/>
  <c r="DK69" i="44"/>
  <c r="DG48" i="44"/>
  <c r="DG79" i="44"/>
  <c r="DK79" i="44"/>
  <c r="DG44" i="44"/>
  <c r="DK44" i="44"/>
  <c r="DG28" i="44"/>
  <c r="DK28" i="44"/>
  <c r="DG88" i="44"/>
  <c r="DG67" i="44"/>
  <c r="DK67" i="44"/>
  <c r="DD96" i="44"/>
  <c r="DE96" i="44" s="1"/>
  <c r="DG47" i="44"/>
  <c r="DK47" i="44"/>
  <c r="DG42" i="44"/>
  <c r="DG59" i="44"/>
  <c r="DK59" i="44"/>
  <c r="DG39" i="44"/>
  <c r="DG23" i="44"/>
  <c r="DG35" i="44"/>
  <c r="DG60" i="44"/>
  <c r="DK60" i="44"/>
  <c r="DG31" i="44"/>
  <c r="DK31" i="44"/>
  <c r="DG27" i="44"/>
  <c r="DK27" i="44"/>
  <c r="DF10" i="44"/>
  <c r="DF16" i="44" s="1"/>
  <c r="DK8" i="44"/>
  <c r="DK10" i="44" s="1"/>
  <c r="DG99" i="44"/>
  <c r="DK99" i="44"/>
  <c r="DG40" i="44"/>
  <c r="DG32" i="44"/>
  <c r="DG52" i="44"/>
  <c r="DG29" i="44"/>
  <c r="DG71" i="44"/>
  <c r="DK71" i="44"/>
  <c r="DG82" i="44"/>
  <c r="DK82" i="44"/>
  <c r="DG22" i="44"/>
  <c r="DG78" i="44"/>
  <c r="DK78" i="44"/>
  <c r="DG21" i="44"/>
  <c r="DK21" i="44"/>
  <c r="DK61" i="44" s="1"/>
  <c r="DK63" i="44" s="1"/>
  <c r="DG36" i="44"/>
  <c r="DG76" i="44"/>
  <c r="DG90" i="44"/>
  <c r="DK90" i="44"/>
  <c r="DG37" i="44"/>
  <c r="DK37" i="44"/>
  <c r="DG83" i="44"/>
  <c r="DG26" i="44"/>
  <c r="DG46" i="44"/>
  <c r="DG41" i="44"/>
  <c r="DG87" i="44"/>
  <c r="DG68" i="44"/>
  <c r="DK68" i="44"/>
  <c r="DL147" i="44"/>
  <c r="DL163" i="44"/>
  <c r="DL139" i="44"/>
  <c r="DL137" i="44"/>
  <c r="DL161" i="44"/>
  <c r="DL135" i="44"/>
  <c r="DL151" i="44"/>
  <c r="DL159" i="44"/>
  <c r="DF73" i="44"/>
  <c r="DG66" i="44"/>
  <c r="DD101" i="44"/>
  <c r="DE101" i="44" s="1"/>
  <c r="DE63" i="44"/>
  <c r="DD118" i="44"/>
  <c r="DE16" i="44"/>
  <c r="DF61" i="44"/>
  <c r="DG20" i="44"/>
  <c r="DB63" i="44"/>
  <c r="DC61" i="44"/>
  <c r="DD120" i="44"/>
  <c r="DG75" i="44"/>
  <c r="DF95" i="44"/>
  <c r="DC95" i="44"/>
  <c r="DB120" i="44"/>
  <c r="DK73" i="44" l="1"/>
  <c r="DK112" i="44"/>
  <c r="DK16" i="44"/>
  <c r="DK118" i="44" s="1"/>
  <c r="DF112" i="44"/>
  <c r="DD102" i="44"/>
  <c r="DB118" i="44"/>
  <c r="DC63" i="44"/>
  <c r="DB101" i="44"/>
  <c r="DG16" i="44"/>
  <c r="DG61" i="44"/>
  <c r="DF63" i="44"/>
  <c r="DF120" i="44"/>
  <c r="DG95" i="44"/>
  <c r="DF122" i="44"/>
  <c r="DF96" i="44"/>
  <c r="DG96" i="44" s="1"/>
  <c r="DG73" i="44"/>
  <c r="DK96" i="44" l="1"/>
  <c r="DK101" i="44" s="1"/>
  <c r="DK122" i="44"/>
  <c r="DK157" i="44"/>
  <c r="DK102" i="44"/>
  <c r="DK149" i="44"/>
  <c r="DK141" i="44"/>
  <c r="DK120" i="44"/>
  <c r="DC101" i="44"/>
  <c r="DB102" i="44"/>
  <c r="DF101" i="44"/>
  <c r="DG63" i="44"/>
  <c r="DF118" i="44"/>
  <c r="DD116" i="44"/>
  <c r="DE102" i="44"/>
  <c r="DD114" i="44"/>
  <c r="DK116" i="44" l="1"/>
  <c r="DK125" i="44"/>
  <c r="DK133" i="44" s="1"/>
  <c r="DK114" i="44"/>
  <c r="DG101" i="44"/>
  <c r="DF102" i="44"/>
  <c r="DB116" i="44"/>
  <c r="DC102" i="44"/>
  <c r="DB114" i="44"/>
  <c r="DF116" i="44" l="1"/>
  <c r="DG102" i="44"/>
  <c r="DF114" i="44"/>
  <c r="CX111" i="44" l="1"/>
  <c r="CY88" i="44" s="1"/>
  <c r="CV111" i="44"/>
  <c r="CX110" i="44"/>
  <c r="CV110" i="44"/>
  <c r="CZ110" i="44" s="1"/>
  <c r="DJ110" i="44" s="1"/>
  <c r="DL110" i="44" s="1"/>
  <c r="CX107" i="44"/>
  <c r="CZ107" i="44" s="1"/>
  <c r="DJ107" i="44" s="1"/>
  <c r="DL107" i="44" s="1"/>
  <c r="CV107" i="44"/>
  <c r="CX106" i="44"/>
  <c r="CZ106" i="44" s="1"/>
  <c r="DJ106" i="44" s="1"/>
  <c r="DL106" i="44" s="1"/>
  <c r="CV106" i="44"/>
  <c r="CX105" i="44"/>
  <c r="CV105" i="44"/>
  <c r="CX100" i="44"/>
  <c r="CV100" i="44"/>
  <c r="CZ99" i="44"/>
  <c r="DJ99" i="44" s="1"/>
  <c r="DL99" i="44" s="1"/>
  <c r="CX99" i="44"/>
  <c r="CV99" i="44"/>
  <c r="CW99" i="44" s="1"/>
  <c r="CX98" i="44"/>
  <c r="CY98" i="44" s="1"/>
  <c r="CV98" i="44"/>
  <c r="CX94" i="44"/>
  <c r="CV94" i="44"/>
  <c r="CW94" i="44" s="1"/>
  <c r="CX93" i="44"/>
  <c r="CY93" i="44" s="1"/>
  <c r="CV93" i="44"/>
  <c r="CX92" i="44"/>
  <c r="CY92" i="44" s="1"/>
  <c r="CV92" i="44"/>
  <c r="CX91" i="44"/>
  <c r="CV91" i="44"/>
  <c r="CZ91" i="44" s="1"/>
  <c r="DJ91" i="44" s="1"/>
  <c r="DL91" i="44" s="1"/>
  <c r="CZ90" i="44"/>
  <c r="DJ90" i="44" s="1"/>
  <c r="DL90" i="44" s="1"/>
  <c r="CX90" i="44"/>
  <c r="CV90" i="44"/>
  <c r="CW90" i="44" s="1"/>
  <c r="CX89" i="44"/>
  <c r="CY89" i="44" s="1"/>
  <c r="CV89" i="44"/>
  <c r="CX88" i="44"/>
  <c r="CV88" i="44"/>
  <c r="CZ88" i="44" s="1"/>
  <c r="DJ88" i="44" s="1"/>
  <c r="DL88" i="44" s="1"/>
  <c r="CZ87" i="44"/>
  <c r="DJ87" i="44" s="1"/>
  <c r="DL87" i="44" s="1"/>
  <c r="CX87" i="44"/>
  <c r="CV87" i="44"/>
  <c r="CZ86" i="44"/>
  <c r="DJ86" i="44" s="1"/>
  <c r="DL86" i="44" s="1"/>
  <c r="CX86" i="44"/>
  <c r="CY86" i="44" s="1"/>
  <c r="CV86" i="44"/>
  <c r="CW86" i="44" s="1"/>
  <c r="CX85" i="44"/>
  <c r="CV85" i="44"/>
  <c r="CZ85" i="44" s="1"/>
  <c r="DJ85" i="44" s="1"/>
  <c r="DL85" i="44" s="1"/>
  <c r="CY84" i="44"/>
  <c r="CX84" i="44"/>
  <c r="CV84" i="44"/>
  <c r="CW84" i="44" s="1"/>
  <c r="CZ83" i="44"/>
  <c r="DJ83" i="44" s="1"/>
  <c r="DL83" i="44" s="1"/>
  <c r="CX83" i="44"/>
  <c r="CY83" i="44" s="1"/>
  <c r="CV83" i="44"/>
  <c r="CX82" i="44"/>
  <c r="CV82" i="44"/>
  <c r="CW82" i="44" s="1"/>
  <c r="CX81" i="44"/>
  <c r="CV81" i="44"/>
  <c r="CZ81" i="44" s="1"/>
  <c r="DJ81" i="44" s="1"/>
  <c r="DL81" i="44" s="1"/>
  <c r="CY80" i="44"/>
  <c r="CX80" i="44"/>
  <c r="CV80" i="44"/>
  <c r="CW80" i="44" s="1"/>
  <c r="CX79" i="44"/>
  <c r="CV79" i="44"/>
  <c r="CZ79" i="44" s="1"/>
  <c r="DJ79" i="44" s="1"/>
  <c r="DL79" i="44" s="1"/>
  <c r="CX78" i="44"/>
  <c r="CY78" i="44" s="1"/>
  <c r="CV78" i="44"/>
  <c r="CW78" i="44" s="1"/>
  <c r="CX77" i="44"/>
  <c r="CY77" i="44" s="1"/>
  <c r="CV77" i="44"/>
  <c r="CX76" i="44"/>
  <c r="CY76" i="44" s="1"/>
  <c r="CV76" i="44"/>
  <c r="CW76" i="44" s="1"/>
  <c r="CX75" i="44"/>
  <c r="CY75" i="44" s="1"/>
  <c r="CV75" i="44"/>
  <c r="CV95" i="44" s="1"/>
  <c r="CX72" i="44"/>
  <c r="CY72" i="44" s="1"/>
  <c r="CV72" i="44"/>
  <c r="CX71" i="44"/>
  <c r="CY71" i="44" s="1"/>
  <c r="CV71" i="44"/>
  <c r="CW71" i="44" s="1"/>
  <c r="CX70" i="44"/>
  <c r="CY70" i="44" s="1"/>
  <c r="CV70" i="44"/>
  <c r="CZ70" i="44" s="1"/>
  <c r="DJ70" i="44" s="1"/>
  <c r="DL70" i="44" s="1"/>
  <c r="CZ69" i="44"/>
  <c r="DJ69" i="44" s="1"/>
  <c r="DL69" i="44" s="1"/>
  <c r="CX69" i="44"/>
  <c r="CV69" i="44"/>
  <c r="CW69" i="44" s="1"/>
  <c r="CX68" i="44"/>
  <c r="CY68" i="44" s="1"/>
  <c r="CV68" i="44"/>
  <c r="CX67" i="44"/>
  <c r="CY67" i="44" s="1"/>
  <c r="CV67" i="44"/>
  <c r="CV73" i="44" s="1"/>
  <c r="CZ66" i="44"/>
  <c r="DJ66" i="44" s="1"/>
  <c r="CX66" i="44"/>
  <c r="CV66" i="44"/>
  <c r="CX62" i="44"/>
  <c r="CY62" i="44" s="1"/>
  <c r="CV62" i="44"/>
  <c r="CZ62" i="44" s="1"/>
  <c r="DJ62" i="44" s="1"/>
  <c r="DL62" i="44" s="1"/>
  <c r="CX60" i="44"/>
  <c r="CY60" i="44" s="1"/>
  <c r="CV60" i="44"/>
  <c r="CZ60" i="44" s="1"/>
  <c r="DJ60" i="44" s="1"/>
  <c r="DL60" i="44" s="1"/>
  <c r="CZ59" i="44"/>
  <c r="DJ59" i="44" s="1"/>
  <c r="DL59" i="44" s="1"/>
  <c r="CX59" i="44"/>
  <c r="CV59" i="44"/>
  <c r="CW59" i="44" s="1"/>
  <c r="CX58" i="44"/>
  <c r="CY58" i="44" s="1"/>
  <c r="CV58" i="44"/>
  <c r="CZ58" i="44" s="1"/>
  <c r="DJ58" i="44" s="1"/>
  <c r="DL58" i="44" s="1"/>
  <c r="CX57" i="44"/>
  <c r="CY57" i="44" s="1"/>
  <c r="CV57" i="44"/>
  <c r="CW57" i="44" s="1"/>
  <c r="CZ56" i="44"/>
  <c r="DJ56" i="44" s="1"/>
  <c r="DL56" i="44" s="1"/>
  <c r="CX56" i="44"/>
  <c r="CV56" i="44"/>
  <c r="CX55" i="44"/>
  <c r="CY55" i="44" s="1"/>
  <c r="CV55" i="44"/>
  <c r="CW55" i="44" s="1"/>
  <c r="CX54" i="44"/>
  <c r="CY54" i="44" s="1"/>
  <c r="CV54" i="44"/>
  <c r="CZ54" i="44" s="1"/>
  <c r="DJ54" i="44" s="1"/>
  <c r="DL54" i="44" s="1"/>
  <c r="CY53" i="44"/>
  <c r="CX53" i="44"/>
  <c r="CV53" i="44"/>
  <c r="CX52" i="44"/>
  <c r="CY52" i="44" s="1"/>
  <c r="CV52" i="44"/>
  <c r="CX51" i="44"/>
  <c r="CY51" i="44" s="1"/>
  <c r="CV51" i="44"/>
  <c r="CW51" i="44" s="1"/>
  <c r="CX50" i="44"/>
  <c r="CV50" i="44"/>
  <c r="CX49" i="44"/>
  <c r="CY49" i="44" s="1"/>
  <c r="CV49" i="44"/>
  <c r="CX48" i="44"/>
  <c r="CY48" i="44" s="1"/>
  <c r="CV48" i="44"/>
  <c r="CZ48" i="44" s="1"/>
  <c r="DJ48" i="44" s="1"/>
  <c r="DL48" i="44" s="1"/>
  <c r="CX47" i="44"/>
  <c r="CV47" i="44"/>
  <c r="CW47" i="44" s="1"/>
  <c r="CX46" i="44"/>
  <c r="CY46" i="44" s="1"/>
  <c r="CV46" i="44"/>
  <c r="CX45" i="44"/>
  <c r="CY45" i="44" s="1"/>
  <c r="CV45" i="44"/>
  <c r="CX44" i="44"/>
  <c r="CV44" i="44"/>
  <c r="CZ44" i="44" s="1"/>
  <c r="DJ44" i="44" s="1"/>
  <c r="DL44" i="44" s="1"/>
  <c r="CZ43" i="44"/>
  <c r="DJ43" i="44" s="1"/>
  <c r="DL43" i="44" s="1"/>
  <c r="CX43" i="44"/>
  <c r="CV43" i="44"/>
  <c r="CW43" i="44" s="1"/>
  <c r="CX42" i="44"/>
  <c r="CY42" i="44" s="1"/>
  <c r="CV42" i="44"/>
  <c r="CX41" i="44"/>
  <c r="CY41" i="44" s="1"/>
  <c r="CV41" i="44"/>
  <c r="CZ40" i="44"/>
  <c r="DJ40" i="44" s="1"/>
  <c r="DL40" i="44" s="1"/>
  <c r="CX40" i="44"/>
  <c r="CV40" i="44"/>
  <c r="CX39" i="44"/>
  <c r="CY39" i="44" s="1"/>
  <c r="CV39" i="44"/>
  <c r="CW39" i="44" s="1"/>
  <c r="CX38" i="44"/>
  <c r="CV38" i="44"/>
  <c r="CZ38" i="44" s="1"/>
  <c r="DJ38" i="44" s="1"/>
  <c r="DL38" i="44" s="1"/>
  <c r="CY37" i="44"/>
  <c r="CX37" i="44"/>
  <c r="CV37" i="44"/>
  <c r="CX36" i="44"/>
  <c r="CY36" i="44" s="1"/>
  <c r="CV36" i="44"/>
  <c r="CX35" i="44"/>
  <c r="CY35" i="44" s="1"/>
  <c r="CV35" i="44"/>
  <c r="CW35" i="44" s="1"/>
  <c r="CX34" i="44"/>
  <c r="CV34" i="44"/>
  <c r="CZ34" i="44" s="1"/>
  <c r="DJ34" i="44" s="1"/>
  <c r="DL34" i="44" s="1"/>
  <c r="CX33" i="44"/>
  <c r="CY33" i="44" s="1"/>
  <c r="CV33" i="44"/>
  <c r="CX32" i="44"/>
  <c r="CY32" i="44" s="1"/>
  <c r="CV32" i="44"/>
  <c r="CZ32" i="44" s="1"/>
  <c r="DJ32" i="44" s="1"/>
  <c r="DL32" i="44" s="1"/>
  <c r="CX31" i="44"/>
  <c r="CY31" i="44" s="1"/>
  <c r="CV31" i="44"/>
  <c r="CW31" i="44" s="1"/>
  <c r="CX30" i="44"/>
  <c r="CY30" i="44" s="1"/>
  <c r="CV30" i="44"/>
  <c r="CX29" i="44"/>
  <c r="CY29" i="44" s="1"/>
  <c r="CV29" i="44"/>
  <c r="CX28" i="44"/>
  <c r="CY28" i="44" s="1"/>
  <c r="CV28" i="44"/>
  <c r="CZ28" i="44" s="1"/>
  <c r="DJ28" i="44" s="1"/>
  <c r="DL28" i="44" s="1"/>
  <c r="CZ27" i="44"/>
  <c r="DJ27" i="44" s="1"/>
  <c r="DL27" i="44" s="1"/>
  <c r="CX27" i="44"/>
  <c r="CV27" i="44"/>
  <c r="CW27" i="44" s="1"/>
  <c r="CX26" i="44"/>
  <c r="CY26" i="44" s="1"/>
  <c r="CV26" i="44"/>
  <c r="CZ26" i="44" s="1"/>
  <c r="DJ26" i="44" s="1"/>
  <c r="DL26" i="44" s="1"/>
  <c r="CX25" i="44"/>
  <c r="CY25" i="44" s="1"/>
  <c r="CV25" i="44"/>
  <c r="CZ24" i="44"/>
  <c r="DJ24" i="44" s="1"/>
  <c r="DL24" i="44" s="1"/>
  <c r="CX24" i="44"/>
  <c r="CV24" i="44"/>
  <c r="CX23" i="44"/>
  <c r="CY23" i="44" s="1"/>
  <c r="CV23" i="44"/>
  <c r="CW23" i="44" s="1"/>
  <c r="CX22" i="44"/>
  <c r="CY22" i="44" s="1"/>
  <c r="CV22" i="44"/>
  <c r="CZ22" i="44" s="1"/>
  <c r="DJ22" i="44" s="1"/>
  <c r="DL22" i="44" s="1"/>
  <c r="CY21" i="44"/>
  <c r="CX21" i="44"/>
  <c r="CV21" i="44"/>
  <c r="CX20" i="44"/>
  <c r="CZ20" i="44" s="1"/>
  <c r="DJ20" i="44" s="1"/>
  <c r="CV20" i="44"/>
  <c r="CX15" i="44"/>
  <c r="CV15" i="44"/>
  <c r="CZ15" i="44" s="1"/>
  <c r="DJ15" i="44" s="1"/>
  <c r="DL15" i="44" s="1"/>
  <c r="CX14" i="44"/>
  <c r="CV14" i="44"/>
  <c r="CZ14" i="44" s="1"/>
  <c r="DJ14" i="44" s="1"/>
  <c r="DL14" i="44" s="1"/>
  <c r="CX13" i="44"/>
  <c r="CV13" i="44"/>
  <c r="CZ13" i="44" s="1"/>
  <c r="DJ13" i="44" s="1"/>
  <c r="DL13" i="44" s="1"/>
  <c r="CX12" i="44"/>
  <c r="CV12" i="44"/>
  <c r="CX11" i="44"/>
  <c r="CX16" i="44" s="1"/>
  <c r="CV11" i="44"/>
  <c r="CZ11" i="44" s="1"/>
  <c r="DJ11" i="44" s="1"/>
  <c r="DL11" i="44" s="1"/>
  <c r="CX10" i="44"/>
  <c r="CV10" i="44"/>
  <c r="CV112" i="44" s="1"/>
  <c r="CX9" i="44"/>
  <c r="CV9" i="44"/>
  <c r="CX8" i="44"/>
  <c r="CV8" i="44"/>
  <c r="CZ8" i="44" s="1"/>
  <c r="DJ8" i="44" s="1"/>
  <c r="DJ10" i="44" l="1"/>
  <c r="DL8" i="44"/>
  <c r="DL10" i="44" s="1"/>
  <c r="DL20" i="44"/>
  <c r="CZ51" i="44"/>
  <c r="DJ51" i="44" s="1"/>
  <c r="DL51" i="44" s="1"/>
  <c r="CZ31" i="44"/>
  <c r="DJ31" i="44" s="1"/>
  <c r="DL31" i="44" s="1"/>
  <c r="CY34" i="44"/>
  <c r="CY40" i="44"/>
  <c r="CY43" i="44"/>
  <c r="CZ46" i="44"/>
  <c r="DJ46" i="44" s="1"/>
  <c r="DL46" i="44" s="1"/>
  <c r="CZ75" i="44"/>
  <c r="DJ75" i="44" s="1"/>
  <c r="CZ78" i="44"/>
  <c r="DJ78" i="44" s="1"/>
  <c r="DL78" i="44" s="1"/>
  <c r="CY81" i="44"/>
  <c r="CY87" i="44"/>
  <c r="CY90" i="44"/>
  <c r="CZ93" i="44"/>
  <c r="DJ93" i="44" s="1"/>
  <c r="DL93" i="44" s="1"/>
  <c r="CY99" i="44"/>
  <c r="CZ36" i="44"/>
  <c r="DJ36" i="44" s="1"/>
  <c r="DL36" i="44" s="1"/>
  <c r="CZ39" i="44"/>
  <c r="DJ39" i="44" s="1"/>
  <c r="DL39" i="44" s="1"/>
  <c r="CZ68" i="44"/>
  <c r="DJ68" i="44" s="1"/>
  <c r="DL68" i="44" s="1"/>
  <c r="CZ9" i="44"/>
  <c r="DJ9" i="44" s="1"/>
  <c r="DL9" i="44" s="1"/>
  <c r="CZ23" i="44"/>
  <c r="DJ23" i="44" s="1"/>
  <c r="DL23" i="44" s="1"/>
  <c r="CZ52" i="44"/>
  <c r="DJ52" i="44" s="1"/>
  <c r="DL52" i="44" s="1"/>
  <c r="CZ55" i="44"/>
  <c r="DJ55" i="44" s="1"/>
  <c r="DL55" i="44" s="1"/>
  <c r="CY79" i="44"/>
  <c r="CZ35" i="44"/>
  <c r="DJ35" i="44" s="1"/>
  <c r="DL35" i="44" s="1"/>
  <c r="CY38" i="44"/>
  <c r="CY44" i="44"/>
  <c r="CY47" i="44"/>
  <c r="CZ50" i="44"/>
  <c r="DJ50" i="44" s="1"/>
  <c r="DL50" i="44" s="1"/>
  <c r="CZ82" i="44"/>
  <c r="DJ82" i="44" s="1"/>
  <c r="DL82" i="44" s="1"/>
  <c r="CY85" i="44"/>
  <c r="CY91" i="44"/>
  <c r="CY94" i="44"/>
  <c r="CZ100" i="44"/>
  <c r="DJ100" i="44" s="1"/>
  <c r="DL100" i="44" s="1"/>
  <c r="CY82" i="44"/>
  <c r="CX112" i="44"/>
  <c r="CY24" i="44"/>
  <c r="CY27" i="44"/>
  <c r="CZ30" i="44"/>
  <c r="DJ30" i="44" s="1"/>
  <c r="DL30" i="44" s="1"/>
  <c r="CZ47" i="44"/>
  <c r="DJ47" i="44" s="1"/>
  <c r="DL47" i="44" s="1"/>
  <c r="CY50" i="44"/>
  <c r="CY56" i="44"/>
  <c r="CY59" i="44"/>
  <c r="CY66" i="44"/>
  <c r="CY69" i="44"/>
  <c r="CZ72" i="44"/>
  <c r="DJ72" i="44" s="1"/>
  <c r="DL72" i="44" s="1"/>
  <c r="CZ77" i="44"/>
  <c r="DJ77" i="44" s="1"/>
  <c r="DL77" i="44" s="1"/>
  <c r="CZ94" i="44"/>
  <c r="DJ94" i="44" s="1"/>
  <c r="DL94" i="44" s="1"/>
  <c r="CZ105" i="44"/>
  <c r="DJ105" i="44" s="1"/>
  <c r="DL105" i="44" s="1"/>
  <c r="CW100" i="44"/>
  <c r="DL66" i="44"/>
  <c r="CZ89" i="44"/>
  <c r="DJ89" i="44" s="1"/>
  <c r="DL89" i="44" s="1"/>
  <c r="CZ92" i="44"/>
  <c r="DJ92" i="44" s="1"/>
  <c r="DL92" i="44" s="1"/>
  <c r="CZ98" i="44"/>
  <c r="DJ98" i="44" s="1"/>
  <c r="DL98" i="44" s="1"/>
  <c r="CV96" i="44"/>
  <c r="CW73" i="44"/>
  <c r="CZ49" i="44"/>
  <c r="CW49" i="44"/>
  <c r="CZ21" i="44"/>
  <c r="DJ21" i="44" s="1"/>
  <c r="DL21" i="44" s="1"/>
  <c r="CW21" i="44"/>
  <c r="CV61" i="44"/>
  <c r="CW53" i="44"/>
  <c r="CZ53" i="44"/>
  <c r="DJ53" i="44" s="1"/>
  <c r="DL53" i="44" s="1"/>
  <c r="CZ25" i="44"/>
  <c r="DJ25" i="44" s="1"/>
  <c r="DL25" i="44" s="1"/>
  <c r="CW25" i="44"/>
  <c r="CW95" i="44"/>
  <c r="CX61" i="44"/>
  <c r="CW41" i="44"/>
  <c r="CZ41" i="44"/>
  <c r="CY16" i="44"/>
  <c r="CZ33" i="44"/>
  <c r="DJ33" i="44" s="1"/>
  <c r="DL33" i="44" s="1"/>
  <c r="CW33" i="44"/>
  <c r="CZ37" i="44"/>
  <c r="CW37" i="44"/>
  <c r="CZ29" i="44"/>
  <c r="CW29" i="44"/>
  <c r="CZ12" i="44"/>
  <c r="DJ12" i="44" s="1"/>
  <c r="DL12" i="44" s="1"/>
  <c r="CV16" i="44"/>
  <c r="CZ42" i="44"/>
  <c r="CZ45" i="44"/>
  <c r="CW45" i="44"/>
  <c r="CW20" i="44"/>
  <c r="CW36" i="44"/>
  <c r="CZ10" i="44"/>
  <c r="CZ57" i="44"/>
  <c r="DJ57" i="44" s="1"/>
  <c r="DL57" i="44" s="1"/>
  <c r="CZ67" i="44"/>
  <c r="CZ71" i="44"/>
  <c r="CZ76" i="44"/>
  <c r="CZ80" i="44"/>
  <c r="CZ84" i="44"/>
  <c r="DJ84" i="44" s="1"/>
  <c r="DL84" i="44" s="1"/>
  <c r="CX95" i="44"/>
  <c r="CY20" i="44"/>
  <c r="CY100" i="44"/>
  <c r="CX73" i="44"/>
  <c r="CZ73" i="44" s="1"/>
  <c r="CW22" i="44"/>
  <c r="CW26" i="44"/>
  <c r="CW30" i="44"/>
  <c r="CW34" i="44"/>
  <c r="CW38" i="44"/>
  <c r="CW42" i="44"/>
  <c r="CW46" i="44"/>
  <c r="CW50" i="44"/>
  <c r="CW54" i="44"/>
  <c r="CW58" i="44"/>
  <c r="CW62" i="44"/>
  <c r="CW68" i="44"/>
  <c r="CW72" i="44"/>
  <c r="CW77" i="44"/>
  <c r="CW81" i="44"/>
  <c r="CW85" i="44"/>
  <c r="CW89" i="44"/>
  <c r="CW93" i="44"/>
  <c r="CW98" i="44"/>
  <c r="CW67" i="44"/>
  <c r="CW88" i="44"/>
  <c r="CW92" i="44"/>
  <c r="CZ111" i="44"/>
  <c r="DA27" i="44" s="1"/>
  <c r="CW24" i="44"/>
  <c r="CW28" i="44"/>
  <c r="CW32" i="44"/>
  <c r="CW40" i="44"/>
  <c r="CW44" i="44"/>
  <c r="CW48" i="44"/>
  <c r="CW52" i="44"/>
  <c r="CW56" i="44"/>
  <c r="CW60" i="44"/>
  <c r="CW66" i="44"/>
  <c r="CW70" i="44"/>
  <c r="CW75" i="44"/>
  <c r="CW79" i="44"/>
  <c r="CW83" i="44"/>
  <c r="CW87" i="44"/>
  <c r="CW91" i="44"/>
  <c r="DA51" i="44" l="1"/>
  <c r="DA35" i="44"/>
  <c r="DA78" i="44"/>
  <c r="DA37" i="44"/>
  <c r="DJ37" i="44"/>
  <c r="DL37" i="44" s="1"/>
  <c r="DA41" i="44"/>
  <c r="DJ41" i="44"/>
  <c r="DL41" i="44" s="1"/>
  <c r="DA22" i="44"/>
  <c r="DJ111" i="44"/>
  <c r="DL111" i="44" s="1"/>
  <c r="DA29" i="44"/>
  <c r="DJ29" i="44"/>
  <c r="DL29" i="44" s="1"/>
  <c r="DA85" i="44"/>
  <c r="DA80" i="44"/>
  <c r="DJ80" i="44"/>
  <c r="DL80" i="44" s="1"/>
  <c r="DA98" i="44"/>
  <c r="DA24" i="44"/>
  <c r="DA72" i="44"/>
  <c r="DA49" i="44"/>
  <c r="DJ49" i="44"/>
  <c r="DL49" i="44" s="1"/>
  <c r="DA45" i="44"/>
  <c r="DJ45" i="44"/>
  <c r="DL45" i="44" s="1"/>
  <c r="DA31" i="44"/>
  <c r="DA52" i="44"/>
  <c r="DA54" i="44"/>
  <c r="DA36" i="44"/>
  <c r="DA42" i="44"/>
  <c r="DJ42" i="44"/>
  <c r="DL42" i="44" s="1"/>
  <c r="DA92" i="44"/>
  <c r="DA47" i="44"/>
  <c r="DA100" i="44"/>
  <c r="DL75" i="44"/>
  <c r="DA71" i="44"/>
  <c r="DJ71" i="44"/>
  <c r="DL71" i="44" s="1"/>
  <c r="DA89" i="44"/>
  <c r="DA44" i="44"/>
  <c r="DA43" i="44"/>
  <c r="DA38" i="44"/>
  <c r="DL112" i="44"/>
  <c r="DL16" i="44"/>
  <c r="DA50" i="44"/>
  <c r="DA76" i="44"/>
  <c r="DJ76" i="44"/>
  <c r="DL76" i="44" s="1"/>
  <c r="DA99" i="44"/>
  <c r="DA48" i="44"/>
  <c r="DA67" i="44"/>
  <c r="DJ67" i="44"/>
  <c r="DA69" i="44"/>
  <c r="DA26" i="44"/>
  <c r="DA20" i="44"/>
  <c r="DJ16" i="44"/>
  <c r="DJ112" i="44"/>
  <c r="DA73" i="44"/>
  <c r="CY61" i="44"/>
  <c r="CX63" i="44"/>
  <c r="DA25" i="44"/>
  <c r="DA32" i="44"/>
  <c r="DA23" i="44"/>
  <c r="DA93" i="44"/>
  <c r="DA86" i="44"/>
  <c r="DA57" i="44"/>
  <c r="DA66" i="44"/>
  <c r="CW16" i="44"/>
  <c r="CZ16" i="44"/>
  <c r="DA39" i="44"/>
  <c r="DA33" i="44"/>
  <c r="DA90" i="44"/>
  <c r="DA28" i="44"/>
  <c r="DA82" i="44"/>
  <c r="DA62" i="44"/>
  <c r="DA75" i="44"/>
  <c r="CZ112" i="44"/>
  <c r="DA59" i="44"/>
  <c r="DA94" i="44"/>
  <c r="DA30" i="44"/>
  <c r="DA87" i="44"/>
  <c r="DA83" i="44"/>
  <c r="DA79" i="44"/>
  <c r="DA21" i="44"/>
  <c r="DA46" i="44"/>
  <c r="DA70" i="44"/>
  <c r="CW96" i="44"/>
  <c r="CX122" i="44"/>
  <c r="CX96" i="44"/>
  <c r="CY96" i="44" s="1"/>
  <c r="CY73" i="44"/>
  <c r="CV63" i="44"/>
  <c r="CW61" i="44"/>
  <c r="CZ61" i="44"/>
  <c r="DA61" i="44" s="1"/>
  <c r="CX120" i="44"/>
  <c r="CY95" i="44"/>
  <c r="DA56" i="44"/>
  <c r="DA40" i="44"/>
  <c r="DA91" i="44"/>
  <c r="DA68" i="44"/>
  <c r="CZ95" i="44"/>
  <c r="DA53" i="44"/>
  <c r="DA88" i="44"/>
  <c r="DA81" i="44"/>
  <c r="DA60" i="44"/>
  <c r="CV122" i="44"/>
  <c r="DA84" i="44"/>
  <c r="DA77" i="44"/>
  <c r="DA58" i="44"/>
  <c r="CV120" i="44"/>
  <c r="DA55" i="44"/>
  <c r="DA34" i="44"/>
  <c r="DJ61" i="44" l="1"/>
  <c r="CZ96" i="44"/>
  <c r="DA96" i="44" s="1"/>
  <c r="DJ95" i="44"/>
  <c r="DL67" i="44"/>
  <c r="DL73" i="44" s="1"/>
  <c r="DJ73" i="44"/>
  <c r="DL95" i="44"/>
  <c r="CZ120" i="44"/>
  <c r="DA95" i="44"/>
  <c r="DA16" i="44"/>
  <c r="CZ63" i="44"/>
  <c r="CV101" i="44"/>
  <c r="CW63" i="44"/>
  <c r="CV118" i="44"/>
  <c r="CX101" i="44"/>
  <c r="CY63" i="44"/>
  <c r="CX118" i="44"/>
  <c r="CZ122" i="44"/>
  <c r="DL149" i="44" l="1"/>
  <c r="DL120" i="44"/>
  <c r="DJ157" i="44"/>
  <c r="DJ122" i="44"/>
  <c r="DJ96" i="44"/>
  <c r="DL157" i="44"/>
  <c r="DL96" i="44"/>
  <c r="DL122" i="44"/>
  <c r="DJ149" i="44"/>
  <c r="DJ120" i="44"/>
  <c r="DL61" i="44"/>
  <c r="DL63" i="44" s="1"/>
  <c r="DJ63" i="44"/>
  <c r="CW101" i="44"/>
  <c r="CV102" i="44"/>
  <c r="DA63" i="44"/>
  <c r="CZ118" i="44"/>
  <c r="CZ101" i="44"/>
  <c r="CY101" i="44"/>
  <c r="CX102" i="44"/>
  <c r="DL118" i="44" l="1"/>
  <c r="DL141" i="44"/>
  <c r="DL101" i="44"/>
  <c r="DL102" i="44" s="1"/>
  <c r="DJ101" i="44"/>
  <c r="DJ102" i="44" s="1"/>
  <c r="DJ118" i="44"/>
  <c r="DJ141" i="44"/>
  <c r="CX116" i="44"/>
  <c r="CY102" i="44"/>
  <c r="CX114" i="44"/>
  <c r="CV116" i="44"/>
  <c r="CW102" i="44"/>
  <c r="CV114" i="44"/>
  <c r="DA101" i="44"/>
  <c r="CZ102" i="44"/>
  <c r="DJ114" i="44" l="1"/>
  <c r="DJ116" i="44"/>
  <c r="DJ125" i="44"/>
  <c r="DJ133" i="44" s="1"/>
  <c r="DL114" i="44"/>
  <c r="DL116" i="44"/>
  <c r="DL125" i="44"/>
  <c r="DL133" i="44" s="1"/>
  <c r="CZ116" i="44"/>
  <c r="DA102" i="44"/>
  <c r="CZ114" i="44"/>
  <c r="CN10" i="53" l="1"/>
  <c r="CP110" i="53"/>
  <c r="CP100" i="53"/>
  <c r="CP93" i="53"/>
  <c r="CP89" i="53"/>
  <c r="CP88" i="53"/>
  <c r="CP87" i="53"/>
  <c r="CP85" i="53"/>
  <c r="CP81" i="53"/>
  <c r="CP80" i="53"/>
  <c r="CP79" i="53"/>
  <c r="CP77" i="53"/>
  <c r="CP71" i="53"/>
  <c r="CP70" i="53"/>
  <c r="CP69" i="53"/>
  <c r="CP67" i="53"/>
  <c r="CP59" i="53"/>
  <c r="CP58" i="53"/>
  <c r="CP57" i="53"/>
  <c r="CP55" i="53"/>
  <c r="CP51" i="53"/>
  <c r="CP50" i="53"/>
  <c r="CP49" i="53"/>
  <c r="CP47" i="53"/>
  <c r="CP43" i="53"/>
  <c r="CP42" i="53"/>
  <c r="CP41" i="53"/>
  <c r="CP39" i="53"/>
  <c r="CP35" i="53"/>
  <c r="CP34" i="53"/>
  <c r="CP33" i="53"/>
  <c r="CP31" i="53"/>
  <c r="CP27" i="53"/>
  <c r="CP26" i="53"/>
  <c r="CP25" i="53"/>
  <c r="CP23" i="53"/>
  <c r="CP15" i="53"/>
  <c r="CP14" i="53"/>
  <c r="CP13" i="53"/>
  <c r="CP11" i="53"/>
  <c r="CL10" i="53"/>
  <c r="CH10" i="53"/>
  <c r="CH112" i="53" s="1"/>
  <c r="CJ110" i="53"/>
  <c r="CJ98" i="53"/>
  <c r="CJ94" i="53"/>
  <c r="CJ91" i="53"/>
  <c r="CJ88" i="53"/>
  <c r="CJ87" i="53"/>
  <c r="CJ86" i="53"/>
  <c r="CJ83" i="53"/>
  <c r="CJ80" i="53"/>
  <c r="CJ79" i="53"/>
  <c r="CJ78" i="53"/>
  <c r="CJ75" i="53"/>
  <c r="CJ70" i="53"/>
  <c r="CJ69" i="53"/>
  <c r="CJ68" i="53"/>
  <c r="CJ62" i="53"/>
  <c r="CJ58" i="53"/>
  <c r="CJ57" i="53"/>
  <c r="CJ56" i="53"/>
  <c r="CJ53" i="53"/>
  <c r="CJ50" i="53"/>
  <c r="CJ49" i="53"/>
  <c r="CJ48" i="53"/>
  <c r="CJ45" i="53"/>
  <c r="CJ42" i="53"/>
  <c r="CJ41" i="53"/>
  <c r="CJ40" i="53"/>
  <c r="CJ37" i="53"/>
  <c r="CJ34" i="53"/>
  <c r="CJ33" i="53"/>
  <c r="CJ32" i="53"/>
  <c r="CJ29" i="53"/>
  <c r="CJ26" i="53"/>
  <c r="CJ25" i="53"/>
  <c r="CJ24" i="53"/>
  <c r="CJ21" i="53"/>
  <c r="CJ14" i="53"/>
  <c r="CJ13" i="53"/>
  <c r="CJ12" i="53"/>
  <c r="CF10" i="53"/>
  <c r="BX10" i="53"/>
  <c r="BZ110" i="53"/>
  <c r="BZ99" i="53"/>
  <c r="BZ93" i="53"/>
  <c r="BZ90" i="53"/>
  <c r="BZ88" i="53"/>
  <c r="BZ85" i="53"/>
  <c r="BZ82" i="53"/>
  <c r="BZ80" i="53"/>
  <c r="BZ77" i="53"/>
  <c r="BZ72" i="53"/>
  <c r="BZ70" i="53"/>
  <c r="BZ67" i="53"/>
  <c r="BZ60" i="53"/>
  <c r="BZ58" i="53"/>
  <c r="BZ55" i="53"/>
  <c r="BZ52" i="53"/>
  <c r="BZ50" i="53"/>
  <c r="BZ47" i="53"/>
  <c r="BZ44" i="53"/>
  <c r="BZ42" i="53"/>
  <c r="BZ39" i="53"/>
  <c r="BZ36" i="53"/>
  <c r="BZ34" i="53"/>
  <c r="BZ31" i="53"/>
  <c r="BZ28" i="53"/>
  <c r="BZ26" i="53"/>
  <c r="BZ23" i="53"/>
  <c r="BZ20" i="53"/>
  <c r="BZ14" i="53"/>
  <c r="BZ11" i="53"/>
  <c r="BV10" i="53"/>
  <c r="BR10" i="53"/>
  <c r="BT110" i="53"/>
  <c r="BT99" i="53"/>
  <c r="BT91" i="53"/>
  <c r="BT88" i="53"/>
  <c r="BT83" i="53"/>
  <c r="BT82" i="53"/>
  <c r="BT80" i="53"/>
  <c r="BT75" i="53"/>
  <c r="BT72" i="53"/>
  <c r="BT70" i="53"/>
  <c r="BT62" i="53"/>
  <c r="BT60" i="53"/>
  <c r="BT58" i="53"/>
  <c r="BT53" i="53"/>
  <c r="BT52" i="53"/>
  <c r="BT50" i="53"/>
  <c r="BT45" i="53"/>
  <c r="BT44" i="53"/>
  <c r="BT42" i="53"/>
  <c r="BT37" i="53"/>
  <c r="BT36" i="53"/>
  <c r="BT34" i="53"/>
  <c r="BT29" i="53"/>
  <c r="BT28" i="53"/>
  <c r="BT26" i="53"/>
  <c r="BT21" i="53"/>
  <c r="BT14" i="53"/>
  <c r="BP10" i="53"/>
  <c r="BJ111" i="53"/>
  <c r="BD111" i="53"/>
  <c r="BH10" i="53"/>
  <c r="BJ110" i="53"/>
  <c r="BJ100" i="53"/>
  <c r="BJ89" i="53"/>
  <c r="BJ82" i="53"/>
  <c r="BJ81" i="53"/>
  <c r="BJ72" i="53"/>
  <c r="BJ71" i="53"/>
  <c r="BJ60" i="53"/>
  <c r="BJ59" i="53"/>
  <c r="BJ52" i="53"/>
  <c r="BJ51" i="53"/>
  <c r="BJ44" i="53"/>
  <c r="BJ43" i="53"/>
  <c r="BJ37" i="53"/>
  <c r="BJ36" i="53"/>
  <c r="BJ35" i="53"/>
  <c r="BJ28" i="53"/>
  <c r="BJ27" i="53"/>
  <c r="BJ20" i="53"/>
  <c r="BJ15" i="53"/>
  <c r="BF10" i="53"/>
  <c r="BD110" i="53"/>
  <c r="BB10" i="53"/>
  <c r="BD99" i="53"/>
  <c r="BD93" i="53"/>
  <c r="BD85" i="53"/>
  <c r="BD77" i="53"/>
  <c r="BD67" i="53"/>
  <c r="BD55" i="53"/>
  <c r="BD47" i="53"/>
  <c r="BD39" i="53"/>
  <c r="BD31" i="53"/>
  <c r="BD23" i="53"/>
  <c r="BD11" i="53"/>
  <c r="AZ10" i="53"/>
  <c r="AT111" i="53"/>
  <c r="AR10" i="53"/>
  <c r="AT110" i="53"/>
  <c r="AT94" i="53"/>
  <c r="AT93" i="53"/>
  <c r="AT92" i="53"/>
  <c r="AT91" i="53"/>
  <c r="AT86" i="53"/>
  <c r="AT85" i="53"/>
  <c r="AT84" i="53"/>
  <c r="AT83" i="53"/>
  <c r="AT77" i="53"/>
  <c r="AT76" i="53"/>
  <c r="AT75" i="53"/>
  <c r="AT68" i="53"/>
  <c r="AT67" i="53"/>
  <c r="AT62" i="53"/>
  <c r="AT56" i="53"/>
  <c r="AT55" i="53"/>
  <c r="AT54" i="53"/>
  <c r="AT53" i="53"/>
  <c r="AT48" i="53"/>
  <c r="AT47" i="53"/>
  <c r="AT46" i="53"/>
  <c r="AT45" i="53"/>
  <c r="AT40" i="53"/>
  <c r="AT39" i="53"/>
  <c r="AT38" i="53"/>
  <c r="AT37" i="53"/>
  <c r="AT32" i="53"/>
  <c r="AT31" i="53"/>
  <c r="AT30" i="53"/>
  <c r="AT29" i="53"/>
  <c r="AT24" i="53"/>
  <c r="AT23" i="53"/>
  <c r="AT22" i="53"/>
  <c r="AT21" i="53"/>
  <c r="AT12" i="53"/>
  <c r="AT11" i="53"/>
  <c r="AP10" i="53"/>
  <c r="AB10" i="53"/>
  <c r="AD110" i="53"/>
  <c r="AD106" i="53"/>
  <c r="AD105" i="53"/>
  <c r="AD100" i="53"/>
  <c r="AD99" i="53"/>
  <c r="AD91" i="53"/>
  <c r="AD90" i="53"/>
  <c r="AD89" i="53"/>
  <c r="AD88" i="53"/>
  <c r="AD83" i="53"/>
  <c r="AD82" i="53"/>
  <c r="AD81" i="53"/>
  <c r="AD80" i="53"/>
  <c r="AD75" i="53"/>
  <c r="AD72" i="53"/>
  <c r="AD71" i="53"/>
  <c r="AD70" i="53"/>
  <c r="AD62" i="53"/>
  <c r="AD60" i="53"/>
  <c r="AD59" i="53"/>
  <c r="AD58" i="53"/>
  <c r="AD53" i="53"/>
  <c r="AD52" i="53"/>
  <c r="AD51" i="53"/>
  <c r="AD50" i="53"/>
  <c r="AD45" i="53"/>
  <c r="AD44" i="53"/>
  <c r="AD43" i="53"/>
  <c r="AD42" i="53"/>
  <c r="AD37" i="53"/>
  <c r="AD36" i="53"/>
  <c r="AD35" i="53"/>
  <c r="AD34" i="53"/>
  <c r="AD29" i="53"/>
  <c r="AD28" i="53"/>
  <c r="AD27" i="53"/>
  <c r="AD26" i="53"/>
  <c r="AD21" i="53"/>
  <c r="AD15" i="53"/>
  <c r="AD14" i="53"/>
  <c r="Z10" i="53"/>
  <c r="V10" i="53"/>
  <c r="AF111" i="53"/>
  <c r="X110" i="53"/>
  <c r="X100" i="53"/>
  <c r="X99" i="53"/>
  <c r="X93" i="53"/>
  <c r="X89" i="53"/>
  <c r="X88" i="53"/>
  <c r="X86" i="53"/>
  <c r="X85" i="53"/>
  <c r="X81" i="53"/>
  <c r="X80" i="53"/>
  <c r="X78" i="53"/>
  <c r="X77" i="53"/>
  <c r="X59" i="53"/>
  <c r="X58" i="53"/>
  <c r="X56" i="53"/>
  <c r="X55" i="53"/>
  <c r="X51" i="53"/>
  <c r="X50" i="53"/>
  <c r="X48" i="53"/>
  <c r="X47" i="53"/>
  <c r="X43" i="53"/>
  <c r="X42" i="53"/>
  <c r="X40" i="53"/>
  <c r="X39" i="53"/>
  <c r="X35" i="53"/>
  <c r="X34" i="53"/>
  <c r="X32" i="53"/>
  <c r="X31" i="53"/>
  <c r="X27" i="53"/>
  <c r="X26" i="53"/>
  <c r="X24" i="53"/>
  <c r="X23" i="53"/>
  <c r="X15" i="53"/>
  <c r="X14" i="53"/>
  <c r="X12" i="53"/>
  <c r="X11" i="53"/>
  <c r="T10" i="53"/>
  <c r="CP21" i="53" l="1"/>
  <c r="CP53" i="53"/>
  <c r="CP91" i="53"/>
  <c r="BJ86" i="53"/>
  <c r="BJ94" i="53"/>
  <c r="BT12" i="53"/>
  <c r="BT24" i="53"/>
  <c r="BT32" i="53"/>
  <c r="BT40" i="53"/>
  <c r="BT48" i="53"/>
  <c r="BT56" i="53"/>
  <c r="BT68" i="53"/>
  <c r="BT78" i="53"/>
  <c r="BT86" i="53"/>
  <c r="BT94" i="53"/>
  <c r="BD13" i="53"/>
  <c r="BD25" i="53"/>
  <c r="BD33" i="53"/>
  <c r="BD41" i="53"/>
  <c r="BD49" i="53"/>
  <c r="BD57" i="53"/>
  <c r="BD69" i="53"/>
  <c r="BD79" i="53"/>
  <c r="BD87" i="53"/>
  <c r="BD98" i="53"/>
  <c r="X94" i="53"/>
  <c r="X13" i="53"/>
  <c r="X25" i="53"/>
  <c r="X33" i="53"/>
  <c r="X41" i="53"/>
  <c r="X49" i="53"/>
  <c r="X57" i="53"/>
  <c r="X79" i="53"/>
  <c r="X87" i="53"/>
  <c r="X98" i="53"/>
  <c r="BT31" i="53"/>
  <c r="BT39" i="53"/>
  <c r="BT47" i="53"/>
  <c r="BT55" i="53"/>
  <c r="BT67" i="53"/>
  <c r="BT77" i="53"/>
  <c r="BT85" i="53"/>
  <c r="BT93" i="53"/>
  <c r="BZ87" i="53"/>
  <c r="BZ98" i="53"/>
  <c r="BD21" i="53"/>
  <c r="BD29" i="53"/>
  <c r="BD37" i="53"/>
  <c r="BD45" i="53"/>
  <c r="BD53" i="53"/>
  <c r="BD62" i="53"/>
  <c r="BD75" i="53"/>
  <c r="BD83" i="53"/>
  <c r="BD91" i="53"/>
  <c r="BJ12" i="53"/>
  <c r="BJ24" i="53"/>
  <c r="BJ32" i="53"/>
  <c r="BJ40" i="53"/>
  <c r="BJ48" i="53"/>
  <c r="BJ56" i="53"/>
  <c r="BJ68" i="53"/>
  <c r="BJ78" i="53"/>
  <c r="BD12" i="53"/>
  <c r="BD24" i="53"/>
  <c r="BD32" i="53"/>
  <c r="BD40" i="53"/>
  <c r="BD48" i="53"/>
  <c r="BD56" i="53"/>
  <c r="BD68" i="53"/>
  <c r="BD78" i="53"/>
  <c r="BD86" i="53"/>
  <c r="BD94" i="53"/>
  <c r="BJ50" i="53"/>
  <c r="BJ58" i="53"/>
  <c r="BJ70" i="53"/>
  <c r="BJ80" i="53"/>
  <c r="BJ88" i="53"/>
  <c r="BJ99" i="53"/>
  <c r="BD14" i="53"/>
  <c r="BD26" i="53"/>
  <c r="BD34" i="53"/>
  <c r="BD42" i="53"/>
  <c r="BD50" i="53"/>
  <c r="BD58" i="53"/>
  <c r="BD70" i="53"/>
  <c r="BD80" i="53"/>
  <c r="BD88" i="53"/>
  <c r="V16" i="53"/>
  <c r="V73" i="53"/>
  <c r="X20" i="53"/>
  <c r="X28" i="53"/>
  <c r="X36" i="53"/>
  <c r="X44" i="53"/>
  <c r="X52" i="53"/>
  <c r="X60" i="53"/>
  <c r="X82" i="53"/>
  <c r="X90" i="53"/>
  <c r="X105" i="53"/>
  <c r="AD10" i="53"/>
  <c r="AD22" i="53"/>
  <c r="AD30" i="53"/>
  <c r="AD38" i="53"/>
  <c r="AD46" i="53"/>
  <c r="AD54" i="53"/>
  <c r="AD66" i="53"/>
  <c r="AD76" i="53"/>
  <c r="AD84" i="53"/>
  <c r="AD92" i="53"/>
  <c r="AD107" i="53"/>
  <c r="X21" i="53"/>
  <c r="X45" i="53"/>
  <c r="X53" i="53"/>
  <c r="X62" i="53"/>
  <c r="X83" i="53"/>
  <c r="X91" i="53"/>
  <c r="CJ99" i="53"/>
  <c r="BT13" i="53"/>
  <c r="BT25" i="53"/>
  <c r="BT33" i="53"/>
  <c r="BT41" i="53"/>
  <c r="BT49" i="53"/>
  <c r="BT57" i="53"/>
  <c r="BT69" i="53"/>
  <c r="BT79" i="53"/>
  <c r="BT87" i="53"/>
  <c r="BT98" i="53"/>
  <c r="BZ15" i="53"/>
  <c r="BZ27" i="53"/>
  <c r="BZ35" i="53"/>
  <c r="BZ43" i="53"/>
  <c r="BZ51" i="53"/>
  <c r="BZ59" i="53"/>
  <c r="BZ71" i="53"/>
  <c r="BZ81" i="53"/>
  <c r="BZ89" i="53"/>
  <c r="BZ100" i="53"/>
  <c r="AT13" i="53"/>
  <c r="AT25" i="53"/>
  <c r="AT33" i="53"/>
  <c r="AT41" i="53"/>
  <c r="AT49" i="53"/>
  <c r="AT57" i="53"/>
  <c r="AT69" i="53"/>
  <c r="AT79" i="53"/>
  <c r="AT87" i="53"/>
  <c r="AT98" i="53"/>
  <c r="CJ22" i="53"/>
  <c r="CJ30" i="53"/>
  <c r="CJ38" i="53"/>
  <c r="CJ46" i="53"/>
  <c r="CJ54" i="53"/>
  <c r="CJ66" i="53"/>
  <c r="CJ76" i="53"/>
  <c r="CJ84" i="53"/>
  <c r="CJ92" i="53"/>
  <c r="BT22" i="53"/>
  <c r="BT30" i="53"/>
  <c r="BT38" i="53"/>
  <c r="BT46" i="53"/>
  <c r="BT54" i="53"/>
  <c r="BT66" i="53"/>
  <c r="BT76" i="53"/>
  <c r="BT84" i="53"/>
  <c r="BT92" i="53"/>
  <c r="BZ12" i="53"/>
  <c r="BZ24" i="53"/>
  <c r="BZ32" i="53"/>
  <c r="BZ40" i="53"/>
  <c r="BZ48" i="53"/>
  <c r="BZ56" i="53"/>
  <c r="BZ68" i="53"/>
  <c r="BZ78" i="53"/>
  <c r="BZ86" i="53"/>
  <c r="BZ94" i="53"/>
  <c r="BT8" i="53"/>
  <c r="BT10" i="53" s="1"/>
  <c r="BT112" i="53" s="1"/>
  <c r="BT20" i="53"/>
  <c r="BT90" i="53"/>
  <c r="BD15" i="53"/>
  <c r="BD27" i="53"/>
  <c r="BD35" i="53"/>
  <c r="BD43" i="53"/>
  <c r="BD51" i="53"/>
  <c r="BJ53" i="53"/>
  <c r="BJ75" i="53"/>
  <c r="AT42" i="53"/>
  <c r="AT70" i="53"/>
  <c r="AT50" i="53"/>
  <c r="AT58" i="53"/>
  <c r="AT34" i="53"/>
  <c r="AT99" i="53"/>
  <c r="AT14" i="53"/>
  <c r="AT88" i="53"/>
  <c r="AT26" i="53"/>
  <c r="AT80" i="53"/>
  <c r="X29" i="53"/>
  <c r="X37" i="53"/>
  <c r="X75" i="53"/>
  <c r="X106" i="53"/>
  <c r="BD89" i="53"/>
  <c r="BJ21" i="53"/>
  <c r="BJ83" i="53"/>
  <c r="BT43" i="53"/>
  <c r="BT100" i="53"/>
  <c r="BZ29" i="53"/>
  <c r="BZ91" i="53"/>
  <c r="CJ27" i="53"/>
  <c r="CJ81" i="53"/>
  <c r="CP45" i="53"/>
  <c r="CP62" i="53"/>
  <c r="X10" i="53"/>
  <c r="X16" i="53" s="1"/>
  <c r="BJ29" i="53"/>
  <c r="BT35" i="53"/>
  <c r="BT89" i="53"/>
  <c r="BZ21" i="53"/>
  <c r="BZ53" i="53"/>
  <c r="CJ15" i="53"/>
  <c r="CJ51" i="53"/>
  <c r="CP29" i="53"/>
  <c r="BD28" i="53"/>
  <c r="BD36" i="53"/>
  <c r="BD44" i="53"/>
  <c r="BD52" i="53"/>
  <c r="BD60" i="53"/>
  <c r="BD72" i="53"/>
  <c r="BD82" i="53"/>
  <c r="BD90" i="53"/>
  <c r="BJ22" i="53"/>
  <c r="BJ30" i="53"/>
  <c r="BJ38" i="53"/>
  <c r="BJ46" i="53"/>
  <c r="BJ54" i="53"/>
  <c r="BJ66" i="53"/>
  <c r="BJ76" i="53"/>
  <c r="BJ84" i="53"/>
  <c r="BJ92" i="53"/>
  <c r="BZ22" i="53"/>
  <c r="BZ30" i="53"/>
  <c r="BZ38" i="53"/>
  <c r="BZ46" i="53"/>
  <c r="BZ54" i="53"/>
  <c r="BZ76" i="53"/>
  <c r="BZ84" i="53"/>
  <c r="BZ92" i="53"/>
  <c r="CJ20" i="53"/>
  <c r="CJ28" i="53"/>
  <c r="CJ36" i="53"/>
  <c r="CJ44" i="53"/>
  <c r="CJ52" i="53"/>
  <c r="CJ60" i="53"/>
  <c r="CJ72" i="53"/>
  <c r="CJ82" i="53"/>
  <c r="CJ90" i="53"/>
  <c r="T73" i="53"/>
  <c r="BD81" i="53"/>
  <c r="BJ91" i="53"/>
  <c r="BT27" i="53"/>
  <c r="BT81" i="53"/>
  <c r="CJ59" i="53"/>
  <c r="CP37" i="53"/>
  <c r="AG111" i="53"/>
  <c r="X111" i="53"/>
  <c r="BD22" i="53"/>
  <c r="BD30" i="53"/>
  <c r="BD38" i="53"/>
  <c r="BD46" i="53"/>
  <c r="BD54" i="53"/>
  <c r="BB73" i="53"/>
  <c r="BC73" i="53" s="1"/>
  <c r="BD76" i="53"/>
  <c r="BD84" i="53"/>
  <c r="BD92" i="53"/>
  <c r="BD71" i="53"/>
  <c r="BJ45" i="53"/>
  <c r="BT15" i="53"/>
  <c r="BT59" i="53"/>
  <c r="BZ45" i="53"/>
  <c r="CJ35" i="53"/>
  <c r="CJ89" i="53"/>
  <c r="CP75" i="53"/>
  <c r="BD100" i="53"/>
  <c r="BJ62" i="53"/>
  <c r="BT51" i="53"/>
  <c r="BZ62" i="53"/>
  <c r="CJ71" i="53"/>
  <c r="AD11" i="53"/>
  <c r="AD23" i="53"/>
  <c r="AD31" i="53"/>
  <c r="AD39" i="53"/>
  <c r="AD47" i="53"/>
  <c r="AD55" i="53"/>
  <c r="AD67" i="53"/>
  <c r="AD77" i="53"/>
  <c r="AD85" i="53"/>
  <c r="AD93" i="53"/>
  <c r="BT11" i="53"/>
  <c r="BT23" i="53"/>
  <c r="BZ25" i="53"/>
  <c r="BZ33" i="53"/>
  <c r="BZ41" i="53"/>
  <c r="BZ49" i="53"/>
  <c r="BZ57" i="53"/>
  <c r="BZ69" i="53"/>
  <c r="BZ79" i="53"/>
  <c r="CJ11" i="53"/>
  <c r="CJ23" i="53"/>
  <c r="CJ31" i="53"/>
  <c r="CJ39" i="53"/>
  <c r="CJ47" i="53"/>
  <c r="CJ55" i="53"/>
  <c r="CJ67" i="53"/>
  <c r="CJ77" i="53"/>
  <c r="CJ85" i="53"/>
  <c r="CJ93" i="53"/>
  <c r="CP99" i="53"/>
  <c r="BD59" i="53"/>
  <c r="BT71" i="53"/>
  <c r="BZ37" i="53"/>
  <c r="BZ83" i="53"/>
  <c r="CJ43" i="53"/>
  <c r="CJ100" i="53"/>
  <c r="CP83" i="53"/>
  <c r="X22" i="53"/>
  <c r="X30" i="53"/>
  <c r="X38" i="53"/>
  <c r="X46" i="53"/>
  <c r="X54" i="53"/>
  <c r="X76" i="53"/>
  <c r="X84" i="53"/>
  <c r="X92" i="53"/>
  <c r="X107" i="53"/>
  <c r="AD12" i="53"/>
  <c r="AD24" i="53"/>
  <c r="AD32" i="53"/>
  <c r="AD40" i="53"/>
  <c r="AD48" i="53"/>
  <c r="AD56" i="53"/>
  <c r="AD68" i="53"/>
  <c r="AD78" i="53"/>
  <c r="AD86" i="53"/>
  <c r="AD94" i="53"/>
  <c r="AD111" i="53"/>
  <c r="CP20" i="53"/>
  <c r="CP28" i="53"/>
  <c r="CP36" i="53"/>
  <c r="CP44" i="53"/>
  <c r="CP52" i="53"/>
  <c r="CP60" i="53"/>
  <c r="CP72" i="53"/>
  <c r="CP82" i="53"/>
  <c r="CP90" i="53"/>
  <c r="CP22" i="53"/>
  <c r="CP30" i="53"/>
  <c r="CP38" i="53"/>
  <c r="CP46" i="53"/>
  <c r="CP54" i="53"/>
  <c r="CP66" i="53"/>
  <c r="CP76" i="53"/>
  <c r="CP84" i="53"/>
  <c r="CP92" i="53"/>
  <c r="CP12" i="53"/>
  <c r="CP24" i="53"/>
  <c r="CP32" i="53"/>
  <c r="CP40" i="53"/>
  <c r="CP48" i="53"/>
  <c r="CP56" i="53"/>
  <c r="CP68" i="53"/>
  <c r="CP78" i="53"/>
  <c r="CP86" i="53"/>
  <c r="CP94" i="53"/>
  <c r="CP98" i="53"/>
  <c r="BZ13" i="53"/>
  <c r="BV95" i="53"/>
  <c r="BV73" i="53"/>
  <c r="BJ11" i="53"/>
  <c r="BJ23" i="53"/>
  <c r="BJ31" i="53"/>
  <c r="BJ39" i="53"/>
  <c r="BJ47" i="53"/>
  <c r="BJ55" i="53"/>
  <c r="BJ67" i="53"/>
  <c r="BJ77" i="53"/>
  <c r="BJ85" i="53"/>
  <c r="BJ93" i="53"/>
  <c r="BJ13" i="53"/>
  <c r="BJ33" i="53"/>
  <c r="BJ57" i="53"/>
  <c r="BJ69" i="53"/>
  <c r="BJ79" i="53"/>
  <c r="BJ87" i="53"/>
  <c r="BJ98" i="53"/>
  <c r="BJ49" i="53"/>
  <c r="BJ14" i="53"/>
  <c r="BJ26" i="53"/>
  <c r="BJ34" i="53"/>
  <c r="BJ42" i="53"/>
  <c r="BJ25" i="53"/>
  <c r="BJ41" i="53"/>
  <c r="BJ90" i="53"/>
  <c r="AT35" i="53"/>
  <c r="AT59" i="53"/>
  <c r="AT81" i="53"/>
  <c r="AT28" i="53"/>
  <c r="AT36" i="53"/>
  <c r="AT44" i="53"/>
  <c r="AT52" i="53"/>
  <c r="AT60" i="53"/>
  <c r="AT72" i="53"/>
  <c r="AT82" i="53"/>
  <c r="AT90" i="53"/>
  <c r="AT27" i="53"/>
  <c r="AT71" i="53"/>
  <c r="AT43" i="53"/>
  <c r="AT100" i="53"/>
  <c r="AP95" i="53"/>
  <c r="AT15" i="53"/>
  <c r="AT51" i="53"/>
  <c r="AT89" i="53"/>
  <c r="AD13" i="53"/>
  <c r="AD25" i="53"/>
  <c r="AD33" i="53"/>
  <c r="AD41" i="53"/>
  <c r="AD49" i="53"/>
  <c r="AD57" i="53"/>
  <c r="AD69" i="53"/>
  <c r="AD79" i="53"/>
  <c r="AD87" i="53"/>
  <c r="AD98" i="53"/>
  <c r="CF61" i="53"/>
  <c r="CF63" i="53" s="1"/>
  <c r="CJ8" i="53"/>
  <c r="CJ10" i="53" s="1"/>
  <c r="CF95" i="53"/>
  <c r="CH61" i="53"/>
  <c r="CH63" i="53" s="1"/>
  <c r="CH95" i="53"/>
  <c r="CS8" i="53"/>
  <c r="CF73" i="53"/>
  <c r="CH73" i="53"/>
  <c r="BR61" i="53"/>
  <c r="BR63" i="53" s="1"/>
  <c r="BP61" i="53"/>
  <c r="BP63" i="53" s="1"/>
  <c r="BP95" i="53"/>
  <c r="BR73" i="53"/>
  <c r="BP73" i="53"/>
  <c r="BR95" i="53"/>
  <c r="BD8" i="53"/>
  <c r="BD10" i="53" s="1"/>
  <c r="BB61" i="53"/>
  <c r="BB63" i="53" s="1"/>
  <c r="BD66" i="53"/>
  <c r="AZ61" i="53"/>
  <c r="AZ63" i="53" s="1"/>
  <c r="BB95" i="53"/>
  <c r="AZ95" i="53"/>
  <c r="BD20" i="53"/>
  <c r="AZ73" i="53"/>
  <c r="BA73" i="53" s="1"/>
  <c r="V61" i="53"/>
  <c r="V63" i="53" s="1"/>
  <c r="V95" i="53"/>
  <c r="V96" i="53" s="1"/>
  <c r="X73" i="53"/>
  <c r="T63" i="53"/>
  <c r="X8" i="53"/>
  <c r="T95" i="53"/>
  <c r="T16" i="53"/>
  <c r="CL61" i="53"/>
  <c r="CL63" i="53" s="1"/>
  <c r="CN95" i="53"/>
  <c r="CP8" i="53"/>
  <c r="CP10" i="53" s="1"/>
  <c r="CP112" i="53" s="1"/>
  <c r="CN61" i="53"/>
  <c r="CN63" i="53" s="1"/>
  <c r="CL95" i="53"/>
  <c r="CN73" i="53"/>
  <c r="CL73" i="53"/>
  <c r="BX73" i="53"/>
  <c r="BZ8" i="53"/>
  <c r="BZ10" i="53" s="1"/>
  <c r="BZ112" i="53" s="1"/>
  <c r="BZ75" i="53"/>
  <c r="BX95" i="53"/>
  <c r="BZ66" i="53"/>
  <c r="BX61" i="53"/>
  <c r="BX63" i="53" s="1"/>
  <c r="BV61" i="53"/>
  <c r="BV63" i="53" s="1"/>
  <c r="BF61" i="53"/>
  <c r="BF63" i="53" s="1"/>
  <c r="BJ8" i="53"/>
  <c r="BJ10" i="53" s="1"/>
  <c r="BJ112" i="53" s="1"/>
  <c r="BH61" i="53"/>
  <c r="BH63" i="53" s="1"/>
  <c r="BF95" i="53"/>
  <c r="BH73" i="53"/>
  <c r="BF73" i="53"/>
  <c r="BH95" i="53"/>
  <c r="AR112" i="53"/>
  <c r="AR16" i="53"/>
  <c r="AR73" i="53"/>
  <c r="AP61" i="53"/>
  <c r="AP63" i="53" s="1"/>
  <c r="AT20" i="53"/>
  <c r="AT78" i="53"/>
  <c r="AP73" i="53"/>
  <c r="AR61" i="53"/>
  <c r="AR63" i="53" s="1"/>
  <c r="AR95" i="53"/>
  <c r="AR120" i="53" s="1"/>
  <c r="AT8" i="53"/>
  <c r="AT10" i="53" s="1"/>
  <c r="AT112" i="53" s="1"/>
  <c r="AT66" i="53"/>
  <c r="Z61" i="53"/>
  <c r="Z63" i="53" s="1"/>
  <c r="AB73" i="53"/>
  <c r="AD8" i="53"/>
  <c r="AB61" i="53"/>
  <c r="AB63" i="53" s="1"/>
  <c r="Z95" i="53"/>
  <c r="Z73" i="53"/>
  <c r="AB95" i="53"/>
  <c r="AD20" i="53"/>
  <c r="CN16" i="53"/>
  <c r="CN112" i="53"/>
  <c r="CL112" i="53"/>
  <c r="CL16" i="53"/>
  <c r="CL118" i="53" s="1"/>
  <c r="CR8" i="53"/>
  <c r="CH16" i="53"/>
  <c r="CF112" i="53"/>
  <c r="CF16" i="53"/>
  <c r="BX16" i="53"/>
  <c r="BX112" i="53"/>
  <c r="BV16" i="53"/>
  <c r="BV112" i="53"/>
  <c r="BR16" i="53"/>
  <c r="BR112" i="53"/>
  <c r="BP112" i="53"/>
  <c r="BP16" i="53"/>
  <c r="BH112" i="53"/>
  <c r="BH16" i="53"/>
  <c r="BF16" i="53"/>
  <c r="BF112" i="53"/>
  <c r="BB112" i="53"/>
  <c r="BB16" i="53"/>
  <c r="AZ16" i="53"/>
  <c r="AZ112" i="53"/>
  <c r="AP112" i="53"/>
  <c r="AP16" i="53"/>
  <c r="AB112" i="53"/>
  <c r="AB16" i="53"/>
  <c r="Z16" i="53"/>
  <c r="Z112" i="53"/>
  <c r="BB118" i="53" l="1"/>
  <c r="AZ96" i="53"/>
  <c r="BA96" i="53" s="1"/>
  <c r="BA95" i="53"/>
  <c r="BB96" i="53"/>
  <c r="BC96" i="53" s="1"/>
  <c r="BC95" i="53"/>
  <c r="BD16" i="53"/>
  <c r="CN96" i="53"/>
  <c r="CN101" i="53" s="1"/>
  <c r="CN102" i="53" s="1"/>
  <c r="BT73" i="53"/>
  <c r="BT16" i="53"/>
  <c r="AR118" i="53"/>
  <c r="AR122" i="53"/>
  <c r="X112" i="53"/>
  <c r="Y67" i="53"/>
  <c r="Y70" i="53"/>
  <c r="Y72" i="53"/>
  <c r="Y66" i="53"/>
  <c r="Y68" i="53"/>
  <c r="Y69" i="53"/>
  <c r="Y71" i="53"/>
  <c r="AD112" i="53"/>
  <c r="AD16" i="53"/>
  <c r="CF96" i="53"/>
  <c r="CF101" i="53" s="1"/>
  <c r="CF102" i="53" s="1"/>
  <c r="X61" i="53"/>
  <c r="X63" i="53" s="1"/>
  <c r="X118" i="53" s="1"/>
  <c r="BP96" i="53"/>
  <c r="BP101" i="53" s="1"/>
  <c r="BP102" i="53" s="1"/>
  <c r="BP122" i="53"/>
  <c r="BJ95" i="53"/>
  <c r="BD112" i="53"/>
  <c r="AZ101" i="53"/>
  <c r="AP96" i="53"/>
  <c r="AP101" i="53" s="1"/>
  <c r="AP102" i="53" s="1"/>
  <c r="X95" i="53"/>
  <c r="X120" i="53" s="1"/>
  <c r="CJ61" i="53"/>
  <c r="CJ63" i="53" s="1"/>
  <c r="CH96" i="53"/>
  <c r="CH101" i="53" s="1"/>
  <c r="CP16" i="53"/>
  <c r="CJ73" i="53"/>
  <c r="BV96" i="53"/>
  <c r="BV101" i="53" s="1"/>
  <c r="BV102" i="53" s="1"/>
  <c r="BT61" i="53"/>
  <c r="BT63" i="53" s="1"/>
  <c r="BT118" i="53" s="1"/>
  <c r="BD73" i="53"/>
  <c r="BD122" i="53" s="1"/>
  <c r="BH118" i="53"/>
  <c r="BH122" i="53"/>
  <c r="AZ118" i="53"/>
  <c r="BJ16" i="53"/>
  <c r="AT95" i="53"/>
  <c r="AT16" i="53"/>
  <c r="AB122" i="53"/>
  <c r="V101" i="53"/>
  <c r="V102" i="53" s="1"/>
  <c r="CP73" i="53"/>
  <c r="CL122" i="53"/>
  <c r="CJ95" i="53"/>
  <c r="BZ61" i="53"/>
  <c r="BZ63" i="53" s="1"/>
  <c r="BT95" i="53"/>
  <c r="BD95" i="53"/>
  <c r="BH96" i="53"/>
  <c r="BH101" i="53" s="1"/>
  <c r="BH102" i="53" s="1"/>
  <c r="AP118" i="53"/>
  <c r="AT73" i="53"/>
  <c r="AB96" i="53"/>
  <c r="AB101" i="53" s="1"/>
  <c r="AB102" i="53" s="1"/>
  <c r="AD73" i="53"/>
  <c r="AD95" i="53"/>
  <c r="AD120" i="53" s="1"/>
  <c r="T96" i="53"/>
  <c r="T101" i="53" s="1"/>
  <c r="T102" i="53" s="1"/>
  <c r="BT122" i="53"/>
  <c r="AB118" i="53"/>
  <c r="BP118" i="53"/>
  <c r="BJ61" i="53"/>
  <c r="BJ63" i="53" s="1"/>
  <c r="BJ73" i="53"/>
  <c r="CL120" i="53"/>
  <c r="BR96" i="53"/>
  <c r="BR101" i="53" s="1"/>
  <c r="BR102" i="53" s="1"/>
  <c r="CP61" i="53"/>
  <c r="CP63" i="53" s="1"/>
  <c r="AD61" i="53"/>
  <c r="AD63" i="53" s="1"/>
  <c r="AD118" i="53" s="1"/>
  <c r="Z118" i="53"/>
  <c r="BF96" i="53"/>
  <c r="BF101" i="53" s="1"/>
  <c r="BF102" i="53" s="1"/>
  <c r="BZ73" i="53"/>
  <c r="BD61" i="53"/>
  <c r="BD63" i="53" s="1"/>
  <c r="BD118" i="53" s="1"/>
  <c r="CJ16" i="53"/>
  <c r="AB120" i="53"/>
  <c r="CP95" i="53"/>
  <c r="BV122" i="53"/>
  <c r="BZ95" i="53"/>
  <c r="BB101" i="53"/>
  <c r="CT8" i="53"/>
  <c r="BV118" i="53"/>
  <c r="BZ16" i="53"/>
  <c r="BX96" i="53"/>
  <c r="BX101" i="53" s="1"/>
  <c r="BX102" i="53" s="1"/>
  <c r="AT61" i="53"/>
  <c r="AT63" i="53" s="1"/>
  <c r="Z96" i="53"/>
  <c r="Z101" i="53" s="1"/>
  <c r="Z102" i="53" s="1"/>
  <c r="Z120" i="53"/>
  <c r="CJ112" i="53"/>
  <c r="CH102" i="53"/>
  <c r="CH114" i="53" s="1"/>
  <c r="BR120" i="53"/>
  <c r="BP120" i="53"/>
  <c r="AZ120" i="53"/>
  <c r="X122" i="53"/>
  <c r="CL96" i="53"/>
  <c r="CL101" i="53" s="1"/>
  <c r="CL102" i="53" s="1"/>
  <c r="BX118" i="53"/>
  <c r="BV120" i="53"/>
  <c r="BX122" i="53"/>
  <c r="BF120" i="53"/>
  <c r="AR96" i="53"/>
  <c r="AR101" i="53" s="1"/>
  <c r="AR102" i="53" s="1"/>
  <c r="AR116" i="53" s="1"/>
  <c r="CN118" i="53"/>
  <c r="CN120" i="53"/>
  <c r="CN122" i="53"/>
  <c r="CH122" i="53"/>
  <c r="CH118" i="53"/>
  <c r="CH120" i="53"/>
  <c r="CF118" i="53"/>
  <c r="CF122" i="53"/>
  <c r="CF120" i="53"/>
  <c r="BX120" i="53"/>
  <c r="BR118" i="53"/>
  <c r="BR122" i="53"/>
  <c r="BH120" i="53"/>
  <c r="BF118" i="53"/>
  <c r="BF122" i="53"/>
  <c r="BB122" i="53"/>
  <c r="BB120" i="53"/>
  <c r="AZ122" i="53"/>
  <c r="AP120" i="53"/>
  <c r="AP122" i="53"/>
  <c r="Z122" i="53"/>
  <c r="BB102" i="53" l="1"/>
  <c r="BC102" i="53" s="1"/>
  <c r="BC101" i="53"/>
  <c r="AZ102" i="53"/>
  <c r="BA102" i="53" s="1"/>
  <c r="BA101" i="53"/>
  <c r="AD122" i="53"/>
  <c r="CP122" i="53"/>
  <c r="CJ96" i="53"/>
  <c r="CJ101" i="53" s="1"/>
  <c r="CJ102" i="53" s="1"/>
  <c r="BT96" i="53"/>
  <c r="BT101" i="53" s="1"/>
  <c r="BT102" i="53" s="1"/>
  <c r="BT114" i="53" s="1"/>
  <c r="BJ96" i="53"/>
  <c r="BD96" i="53"/>
  <c r="X96" i="53"/>
  <c r="X101" i="53" s="1"/>
  <c r="X102" i="53" s="1"/>
  <c r="X116" i="53" s="1"/>
  <c r="CP96" i="53"/>
  <c r="CP101" i="53" s="1"/>
  <c r="CP102" i="53" s="1"/>
  <c r="CP116" i="53" s="1"/>
  <c r="BJ120" i="53"/>
  <c r="BT120" i="53"/>
  <c r="CJ118" i="53"/>
  <c r="BD120" i="53"/>
  <c r="AT96" i="53"/>
  <c r="AT101" i="53" s="1"/>
  <c r="AT102" i="53" s="1"/>
  <c r="AT116" i="53" s="1"/>
  <c r="AT120" i="53"/>
  <c r="CJ122" i="53"/>
  <c r="AT122" i="53"/>
  <c r="AD96" i="53"/>
  <c r="AD101" i="53" s="1"/>
  <c r="AD102" i="53" s="1"/>
  <c r="AD116" i="53" s="1"/>
  <c r="CJ120" i="53"/>
  <c r="BZ122" i="53"/>
  <c r="AT118" i="53"/>
  <c r="CP120" i="53"/>
  <c r="CP118" i="53"/>
  <c r="BJ101" i="53"/>
  <c r="BJ102" i="53" s="1"/>
  <c r="BJ116" i="53" s="1"/>
  <c r="BJ122" i="53"/>
  <c r="BZ96" i="53"/>
  <c r="BZ101" i="53" s="1"/>
  <c r="BZ102" i="53" s="1"/>
  <c r="BJ118" i="53"/>
  <c r="BD101" i="53"/>
  <c r="BD102" i="53" s="1"/>
  <c r="BD116" i="53" s="1"/>
  <c r="BZ120" i="53"/>
  <c r="BZ118" i="53"/>
  <c r="CH116" i="53"/>
  <c r="AR114" i="53"/>
  <c r="CN116" i="53"/>
  <c r="CN114" i="53"/>
  <c r="CL116" i="53"/>
  <c r="CL114" i="53"/>
  <c r="CF116" i="53"/>
  <c r="CF114" i="53"/>
  <c r="BX116" i="53"/>
  <c r="BX114" i="53"/>
  <c r="BV116" i="53"/>
  <c r="BV114" i="53"/>
  <c r="BR116" i="53"/>
  <c r="BR114" i="53"/>
  <c r="BP116" i="53"/>
  <c r="BP114" i="53"/>
  <c r="BH116" i="53"/>
  <c r="BH114" i="53"/>
  <c r="BF116" i="53"/>
  <c r="BF114" i="53"/>
  <c r="BB116" i="53"/>
  <c r="BB114" i="53"/>
  <c r="AZ116" i="53"/>
  <c r="AZ114" i="53"/>
  <c r="AP116" i="53"/>
  <c r="AP114" i="53"/>
  <c r="AB116" i="53"/>
  <c r="AB114" i="53"/>
  <c r="Z116" i="53"/>
  <c r="Z114" i="53"/>
  <c r="CJ114" i="53" l="1"/>
  <c r="CJ116" i="53"/>
  <c r="BT116" i="53"/>
  <c r="AD114" i="53"/>
  <c r="X114" i="53"/>
  <c r="AT114" i="53"/>
  <c r="CP114" i="53"/>
  <c r="BZ116" i="53"/>
  <c r="BZ114" i="53"/>
  <c r="BD114" i="53"/>
  <c r="BJ114" i="53"/>
  <c r="D10" i="53" l="1"/>
  <c r="DK163" i="52"/>
  <c r="DJ163" i="52"/>
  <c r="DK162" i="52"/>
  <c r="DJ162" i="52"/>
  <c r="DK161" i="52"/>
  <c r="DJ161" i="52"/>
  <c r="DK160" i="52"/>
  <c r="DJ160" i="52"/>
  <c r="DK159" i="52"/>
  <c r="DJ159" i="52"/>
  <c r="DK158" i="52"/>
  <c r="DJ158" i="52"/>
  <c r="DK155" i="52"/>
  <c r="DJ155" i="52"/>
  <c r="DK154" i="52"/>
  <c r="DJ154" i="52"/>
  <c r="DK153" i="52"/>
  <c r="DJ153" i="52"/>
  <c r="DK152" i="52"/>
  <c r="DJ152" i="52"/>
  <c r="DK151" i="52"/>
  <c r="DJ151" i="52"/>
  <c r="DK150" i="52"/>
  <c r="DJ150" i="52"/>
  <c r="DK147" i="52"/>
  <c r="DJ147" i="52"/>
  <c r="DK146" i="52"/>
  <c r="DJ146" i="52"/>
  <c r="DK145" i="52"/>
  <c r="DJ145" i="52"/>
  <c r="DK144" i="52"/>
  <c r="DJ144" i="52"/>
  <c r="DK143" i="52"/>
  <c r="DJ143" i="52"/>
  <c r="DK142" i="52"/>
  <c r="DJ142" i="52"/>
  <c r="DK139" i="52"/>
  <c r="DJ139" i="52"/>
  <c r="DK138" i="52"/>
  <c r="DJ138" i="52"/>
  <c r="DK137" i="52"/>
  <c r="DJ137" i="52"/>
  <c r="DK136" i="52"/>
  <c r="DJ136" i="52"/>
  <c r="DK135" i="52"/>
  <c r="DJ135" i="52"/>
  <c r="DK134" i="52"/>
  <c r="DJ134" i="52"/>
  <c r="DK131" i="52"/>
  <c r="DJ131" i="52"/>
  <c r="DK130" i="52"/>
  <c r="DL130" i="52" s="1"/>
  <c r="DJ130" i="52"/>
  <c r="DK129" i="52"/>
  <c r="DJ129" i="52"/>
  <c r="DK128" i="52"/>
  <c r="DJ128" i="52"/>
  <c r="DK127" i="52"/>
  <c r="DJ127" i="52"/>
  <c r="DL127" i="52" s="1"/>
  <c r="DK126" i="52"/>
  <c r="DJ126" i="52"/>
  <c r="DK9" i="52"/>
  <c r="DN102" i="52"/>
  <c r="DD111" i="52"/>
  <c r="DB111" i="52"/>
  <c r="DD110" i="52"/>
  <c r="DB110" i="52"/>
  <c r="DD107" i="52"/>
  <c r="DB107" i="52"/>
  <c r="DD106" i="52"/>
  <c r="DB106" i="52"/>
  <c r="DD105" i="52"/>
  <c r="DB105" i="52"/>
  <c r="DD100" i="52"/>
  <c r="DB100" i="52"/>
  <c r="DD99" i="52"/>
  <c r="DB99" i="52"/>
  <c r="DD98" i="52"/>
  <c r="DB98" i="52"/>
  <c r="DD94" i="52"/>
  <c r="DB94" i="52"/>
  <c r="DC94" i="52" s="1"/>
  <c r="DD93" i="52"/>
  <c r="DB93" i="52"/>
  <c r="DD92" i="52"/>
  <c r="DB92" i="52"/>
  <c r="DD91" i="52"/>
  <c r="DB91" i="52"/>
  <c r="DD90" i="52"/>
  <c r="DB90" i="52"/>
  <c r="DC90" i="52" s="1"/>
  <c r="DD89" i="52"/>
  <c r="DB89" i="52"/>
  <c r="DD88" i="52"/>
  <c r="DB88" i="52"/>
  <c r="DD87" i="52"/>
  <c r="DB87" i="52"/>
  <c r="DD86" i="52"/>
  <c r="DB86" i="52"/>
  <c r="DC86" i="52" s="1"/>
  <c r="DD85" i="52"/>
  <c r="DB85" i="52"/>
  <c r="DD84" i="52"/>
  <c r="DB84" i="52"/>
  <c r="DD83" i="52"/>
  <c r="DB83" i="52"/>
  <c r="DD82" i="52"/>
  <c r="DB82" i="52"/>
  <c r="DC82" i="52" s="1"/>
  <c r="DD81" i="52"/>
  <c r="DB81" i="52"/>
  <c r="DD80" i="52"/>
  <c r="DB80" i="52"/>
  <c r="DD79" i="52"/>
  <c r="DB79" i="52"/>
  <c r="DD78" i="52"/>
  <c r="DB78" i="52"/>
  <c r="DC78" i="52" s="1"/>
  <c r="DD77" i="52"/>
  <c r="DB77" i="52"/>
  <c r="DD76" i="52"/>
  <c r="DB76" i="52"/>
  <c r="DD75" i="52"/>
  <c r="DB75" i="52"/>
  <c r="DD72" i="52"/>
  <c r="DB72" i="52"/>
  <c r="DD71" i="52"/>
  <c r="DB71" i="52"/>
  <c r="DD70" i="52"/>
  <c r="DB70" i="52"/>
  <c r="DD69" i="52"/>
  <c r="DB69" i="52"/>
  <c r="DD68" i="52"/>
  <c r="DB68" i="52"/>
  <c r="DD67" i="52"/>
  <c r="DB67" i="52"/>
  <c r="DD66" i="52"/>
  <c r="DB66" i="52"/>
  <c r="DD62" i="52"/>
  <c r="DB62" i="52"/>
  <c r="DD60" i="52"/>
  <c r="DB60" i="52"/>
  <c r="DC60" i="52" s="1"/>
  <c r="DD59" i="52"/>
  <c r="DB59" i="52"/>
  <c r="DD58" i="52"/>
  <c r="DB58" i="52"/>
  <c r="DD57" i="52"/>
  <c r="DB57" i="52"/>
  <c r="DD56" i="52"/>
  <c r="DB56" i="52"/>
  <c r="DD55" i="52"/>
  <c r="DB55" i="52"/>
  <c r="DD54" i="52"/>
  <c r="DB54" i="52"/>
  <c r="DD53" i="52"/>
  <c r="DB53" i="52"/>
  <c r="DD52" i="52"/>
  <c r="DB52" i="52"/>
  <c r="DD51" i="52"/>
  <c r="DB51" i="52"/>
  <c r="DD50" i="52"/>
  <c r="DB50" i="52"/>
  <c r="DD49" i="52"/>
  <c r="DB49" i="52"/>
  <c r="DD48" i="52"/>
  <c r="DB48" i="52"/>
  <c r="DD47" i="52"/>
  <c r="DB47" i="52"/>
  <c r="DD46" i="52"/>
  <c r="DB46" i="52"/>
  <c r="DD45" i="52"/>
  <c r="DB45" i="52"/>
  <c r="DD44" i="52"/>
  <c r="DB44" i="52"/>
  <c r="DD43" i="52"/>
  <c r="DB43" i="52"/>
  <c r="DD42" i="52"/>
  <c r="DB42" i="52"/>
  <c r="DD41" i="52"/>
  <c r="DB41" i="52"/>
  <c r="DD40" i="52"/>
  <c r="DB40" i="52"/>
  <c r="DD39" i="52"/>
  <c r="DB39" i="52"/>
  <c r="DD38" i="52"/>
  <c r="DB38" i="52"/>
  <c r="DD37" i="52"/>
  <c r="DB37" i="52"/>
  <c r="DD36" i="52"/>
  <c r="DB36" i="52"/>
  <c r="DD35" i="52"/>
  <c r="DB35" i="52"/>
  <c r="DD34" i="52"/>
  <c r="DB34" i="52"/>
  <c r="DD33" i="52"/>
  <c r="DB33" i="52"/>
  <c r="DD32" i="52"/>
  <c r="DE32" i="52" s="1"/>
  <c r="DB32" i="52"/>
  <c r="DD31" i="52"/>
  <c r="DB31" i="52"/>
  <c r="DD30" i="52"/>
  <c r="DB30" i="52"/>
  <c r="DD29" i="52"/>
  <c r="DB29" i="52"/>
  <c r="DD28" i="52"/>
  <c r="DB28" i="52"/>
  <c r="DD27" i="52"/>
  <c r="DB27" i="52"/>
  <c r="DD26" i="52"/>
  <c r="DB26" i="52"/>
  <c r="DD25" i="52"/>
  <c r="DB25" i="52"/>
  <c r="DD24" i="52"/>
  <c r="DB24" i="52"/>
  <c r="DD23" i="52"/>
  <c r="DB23" i="52"/>
  <c r="DD22" i="52"/>
  <c r="DB22" i="52"/>
  <c r="DD21" i="52"/>
  <c r="DB21" i="52"/>
  <c r="DD20" i="52"/>
  <c r="DB20" i="52"/>
  <c r="DD15" i="52"/>
  <c r="DB15" i="52"/>
  <c r="DD14" i="52"/>
  <c r="DB14" i="52"/>
  <c r="DD13" i="52"/>
  <c r="DB13" i="52"/>
  <c r="DD12" i="52"/>
  <c r="DB12" i="52"/>
  <c r="DD11" i="52"/>
  <c r="DB11" i="52"/>
  <c r="DD8" i="52"/>
  <c r="DD10" i="52" s="1"/>
  <c r="DB8" i="52"/>
  <c r="DB10" i="52" s="1"/>
  <c r="CX111" i="52"/>
  <c r="CV111" i="52"/>
  <c r="CX110" i="52"/>
  <c r="CV110" i="52"/>
  <c r="CX107" i="52"/>
  <c r="CV107" i="52"/>
  <c r="CX106" i="52"/>
  <c r="CV106" i="52"/>
  <c r="CX105" i="52"/>
  <c r="CV105" i="52"/>
  <c r="CX100" i="52"/>
  <c r="CY100" i="52" s="1"/>
  <c r="CV100" i="52"/>
  <c r="CX99" i="52"/>
  <c r="CV99" i="52"/>
  <c r="CX98" i="52"/>
  <c r="CV98" i="52"/>
  <c r="CX94" i="52"/>
  <c r="CV94" i="52"/>
  <c r="CW94" i="52" s="1"/>
  <c r="CX93" i="52"/>
  <c r="CY93" i="52" s="1"/>
  <c r="CV93" i="52"/>
  <c r="CX92" i="52"/>
  <c r="CY92" i="52" s="1"/>
  <c r="CV92" i="52"/>
  <c r="CX91" i="52"/>
  <c r="CY91" i="52" s="1"/>
  <c r="CV91" i="52"/>
  <c r="CX90" i="52"/>
  <c r="CV90" i="52"/>
  <c r="CW90" i="52" s="1"/>
  <c r="CX89" i="52"/>
  <c r="CV89" i="52"/>
  <c r="CX88" i="52"/>
  <c r="CY88" i="52" s="1"/>
  <c r="CV88" i="52"/>
  <c r="CX87" i="52"/>
  <c r="CY87" i="52" s="1"/>
  <c r="CV87" i="52"/>
  <c r="CX86" i="52"/>
  <c r="CV86" i="52"/>
  <c r="CW86" i="52" s="1"/>
  <c r="CX85" i="52"/>
  <c r="CV85" i="52"/>
  <c r="CX84" i="52"/>
  <c r="CY84" i="52" s="1"/>
  <c r="CV84" i="52"/>
  <c r="CX83" i="52"/>
  <c r="CY83" i="52" s="1"/>
  <c r="CV83" i="52"/>
  <c r="CX82" i="52"/>
  <c r="CV82" i="52"/>
  <c r="CW82" i="52" s="1"/>
  <c r="CX81" i="52"/>
  <c r="CV81" i="52"/>
  <c r="CX80" i="52"/>
  <c r="CY80" i="52" s="1"/>
  <c r="CV80" i="52"/>
  <c r="CZ80" i="52" s="1"/>
  <c r="CX79" i="52"/>
  <c r="CY79" i="52" s="1"/>
  <c r="CV79" i="52"/>
  <c r="CX78" i="52"/>
  <c r="CV78" i="52"/>
  <c r="CW78" i="52" s="1"/>
  <c r="CX77" i="52"/>
  <c r="CV77" i="52"/>
  <c r="CX76" i="52"/>
  <c r="CY76" i="52" s="1"/>
  <c r="CV76" i="52"/>
  <c r="CZ76" i="52" s="1"/>
  <c r="DJ76" i="52" s="1"/>
  <c r="CX75" i="52"/>
  <c r="CV75" i="52"/>
  <c r="CX72" i="52"/>
  <c r="CV72" i="52"/>
  <c r="CZ72" i="52" s="1"/>
  <c r="CX71" i="52"/>
  <c r="CY71" i="52" s="1"/>
  <c r="CV71" i="52"/>
  <c r="CX70" i="52"/>
  <c r="CY70" i="52" s="1"/>
  <c r="CV70" i="52"/>
  <c r="CX69" i="52"/>
  <c r="CV69" i="52"/>
  <c r="CX68" i="52"/>
  <c r="CV68" i="52"/>
  <c r="CX67" i="52"/>
  <c r="CV67" i="52"/>
  <c r="CX66" i="52"/>
  <c r="CY66" i="52" s="1"/>
  <c r="CV66" i="52"/>
  <c r="CX62" i="52"/>
  <c r="CV62" i="52"/>
  <c r="CX60" i="52"/>
  <c r="CY60" i="52" s="1"/>
  <c r="CV60" i="52"/>
  <c r="CZ60" i="52" s="1"/>
  <c r="CX59" i="52"/>
  <c r="CV59" i="52"/>
  <c r="CX58" i="52"/>
  <c r="CV58" i="52"/>
  <c r="CX57" i="52"/>
  <c r="CY57" i="52" s="1"/>
  <c r="CV57" i="52"/>
  <c r="CX56" i="52"/>
  <c r="CV56" i="52"/>
  <c r="CX55" i="52"/>
  <c r="CV55" i="52"/>
  <c r="CX54" i="52"/>
  <c r="CY54" i="52" s="1"/>
  <c r="CV54" i="52"/>
  <c r="CX53" i="52"/>
  <c r="CY53" i="52" s="1"/>
  <c r="CV53" i="52"/>
  <c r="CX52" i="52"/>
  <c r="CY52" i="52" s="1"/>
  <c r="CV52" i="52"/>
  <c r="CX51" i="52"/>
  <c r="CV51" i="52"/>
  <c r="CX50" i="52"/>
  <c r="CY50" i="52" s="1"/>
  <c r="CV50" i="52"/>
  <c r="CX49" i="52"/>
  <c r="CY49" i="52" s="1"/>
  <c r="CV49" i="52"/>
  <c r="CX48" i="52"/>
  <c r="CY48" i="52" s="1"/>
  <c r="CV48" i="52"/>
  <c r="CX47" i="52"/>
  <c r="CV47" i="52"/>
  <c r="CX46" i="52"/>
  <c r="CY46" i="52" s="1"/>
  <c r="CV46" i="52"/>
  <c r="CX45" i="52"/>
  <c r="CY45" i="52" s="1"/>
  <c r="CV45" i="52"/>
  <c r="CX44" i="52"/>
  <c r="CY44" i="52" s="1"/>
  <c r="CV44" i="52"/>
  <c r="CX43" i="52"/>
  <c r="CV43" i="52"/>
  <c r="CX42" i="52"/>
  <c r="CY42" i="52" s="1"/>
  <c r="CV42" i="52"/>
  <c r="CX41" i="52"/>
  <c r="CY41" i="52" s="1"/>
  <c r="CV41" i="52"/>
  <c r="CX40" i="52"/>
  <c r="CY40" i="52" s="1"/>
  <c r="CV40" i="52"/>
  <c r="CX39" i="52"/>
  <c r="CV39" i="52"/>
  <c r="CX38" i="52"/>
  <c r="CY38" i="52" s="1"/>
  <c r="CV38" i="52"/>
  <c r="CX37" i="52"/>
  <c r="CY37" i="52" s="1"/>
  <c r="CV37" i="52"/>
  <c r="CX36" i="52"/>
  <c r="CY36" i="52" s="1"/>
  <c r="CV36" i="52"/>
  <c r="CX35" i="52"/>
  <c r="CV35" i="52"/>
  <c r="CX34" i="52"/>
  <c r="CY34" i="52" s="1"/>
  <c r="CV34" i="52"/>
  <c r="CX33" i="52"/>
  <c r="CY33" i="52" s="1"/>
  <c r="CV33" i="52"/>
  <c r="CX32" i="52"/>
  <c r="CY32" i="52" s="1"/>
  <c r="CV32" i="52"/>
  <c r="CX31" i="52"/>
  <c r="CV31" i="52"/>
  <c r="CX30" i="52"/>
  <c r="CY30" i="52" s="1"/>
  <c r="CV30" i="52"/>
  <c r="CX29" i="52"/>
  <c r="CY29" i="52" s="1"/>
  <c r="CV29" i="52"/>
  <c r="CX28" i="52"/>
  <c r="CV28" i="52"/>
  <c r="CX27" i="52"/>
  <c r="CV27" i="52"/>
  <c r="CX26" i="52"/>
  <c r="CY26" i="52" s="1"/>
  <c r="CV26" i="52"/>
  <c r="CX25" i="52"/>
  <c r="CY25" i="52" s="1"/>
  <c r="CV25" i="52"/>
  <c r="CX24" i="52"/>
  <c r="CY24" i="52" s="1"/>
  <c r="CV24" i="52"/>
  <c r="CX23" i="52"/>
  <c r="CV23" i="52"/>
  <c r="CX22" i="52"/>
  <c r="CY22" i="52" s="1"/>
  <c r="CV22" i="52"/>
  <c r="CX21" i="52"/>
  <c r="CY21" i="52" s="1"/>
  <c r="CV21" i="52"/>
  <c r="CX20" i="52"/>
  <c r="CV20" i="52"/>
  <c r="CX15" i="52"/>
  <c r="CV15" i="52"/>
  <c r="CX14" i="52"/>
  <c r="CV14" i="52"/>
  <c r="CX13" i="52"/>
  <c r="CV13" i="52"/>
  <c r="CX12" i="52"/>
  <c r="CV12" i="52"/>
  <c r="CZ12" i="52" s="1"/>
  <c r="DJ12" i="52" s="1"/>
  <c r="CX11" i="52"/>
  <c r="CV11" i="52"/>
  <c r="CX10" i="52"/>
  <c r="CX112" i="52" s="1"/>
  <c r="CV10" i="52"/>
  <c r="CX9" i="52"/>
  <c r="CV9" i="52"/>
  <c r="CX8" i="52"/>
  <c r="CV8" i="52"/>
  <c r="CS111" i="52"/>
  <c r="CT111" i="52" s="1"/>
  <c r="CR111" i="52"/>
  <c r="CS110" i="52"/>
  <c r="CR110" i="52"/>
  <c r="CS107" i="52"/>
  <c r="CR107" i="52"/>
  <c r="CS106" i="52"/>
  <c r="CR106" i="52"/>
  <c r="CS105" i="52"/>
  <c r="CR105" i="52"/>
  <c r="CS102" i="52"/>
  <c r="CR102" i="52"/>
  <c r="CS101" i="52"/>
  <c r="CR101" i="52"/>
  <c r="CS100" i="52"/>
  <c r="CT100" i="52" s="1"/>
  <c r="CR100" i="52"/>
  <c r="CS99" i="52"/>
  <c r="CT99" i="52" s="1"/>
  <c r="CR99" i="52"/>
  <c r="CS98" i="52"/>
  <c r="CR98" i="52"/>
  <c r="CS96" i="52"/>
  <c r="CR96" i="52"/>
  <c r="CS95" i="52"/>
  <c r="CT95" i="52" s="1"/>
  <c r="CR95" i="52"/>
  <c r="CS94" i="52"/>
  <c r="CR94" i="52"/>
  <c r="CS93" i="52"/>
  <c r="CT93" i="52" s="1"/>
  <c r="CR93" i="52"/>
  <c r="CS92" i="52"/>
  <c r="CT92" i="52" s="1"/>
  <c r="CR92" i="52"/>
  <c r="CS91" i="52"/>
  <c r="CR91" i="52"/>
  <c r="CS90" i="52"/>
  <c r="CR90" i="52"/>
  <c r="CS89" i="52"/>
  <c r="CR89" i="52"/>
  <c r="CS88" i="52"/>
  <c r="CR88" i="52"/>
  <c r="CS87" i="52"/>
  <c r="CR87" i="52"/>
  <c r="CS86" i="52"/>
  <c r="CR86" i="52"/>
  <c r="CS85" i="52"/>
  <c r="CT85" i="52" s="1"/>
  <c r="CR85" i="52"/>
  <c r="CS84" i="52"/>
  <c r="CR84" i="52"/>
  <c r="CS83" i="52"/>
  <c r="CR83" i="52"/>
  <c r="CT83" i="52" s="1"/>
  <c r="CT82" i="52"/>
  <c r="CS82" i="52"/>
  <c r="CR82" i="52"/>
  <c r="CS81" i="52"/>
  <c r="CR81" i="52"/>
  <c r="CT81" i="52" s="1"/>
  <c r="CS80" i="52"/>
  <c r="CR80" i="52"/>
  <c r="CS79" i="52"/>
  <c r="CR79" i="52"/>
  <c r="CS78" i="52"/>
  <c r="CR78" i="52"/>
  <c r="CT78" i="52" s="1"/>
  <c r="CS77" i="52"/>
  <c r="CR77" i="52"/>
  <c r="CS76" i="52"/>
  <c r="CR76" i="52"/>
  <c r="CS75" i="52"/>
  <c r="CR75" i="52"/>
  <c r="CT75" i="52" s="1"/>
  <c r="CS73" i="52"/>
  <c r="CR73" i="52"/>
  <c r="CS72" i="52"/>
  <c r="CR72" i="52"/>
  <c r="CS71" i="52"/>
  <c r="CR71" i="52"/>
  <c r="CS70" i="52"/>
  <c r="CR70" i="52"/>
  <c r="CS69" i="52"/>
  <c r="CR69" i="52"/>
  <c r="CS68" i="52"/>
  <c r="CR68" i="52"/>
  <c r="CS67" i="52"/>
  <c r="CR67" i="52"/>
  <c r="CT67" i="52" s="1"/>
  <c r="CS66" i="52"/>
  <c r="CR66" i="52"/>
  <c r="CS63" i="52"/>
  <c r="CR63" i="52"/>
  <c r="CR118" i="52" s="1"/>
  <c r="CS62" i="52"/>
  <c r="CR62" i="52"/>
  <c r="CS61" i="52"/>
  <c r="CR61" i="52"/>
  <c r="CT61" i="52" s="1"/>
  <c r="CS60" i="52"/>
  <c r="CR60" i="52"/>
  <c r="CS59" i="52"/>
  <c r="CR59" i="52"/>
  <c r="CT59" i="52" s="1"/>
  <c r="CS58" i="52"/>
  <c r="CR58" i="52"/>
  <c r="CS57" i="52"/>
  <c r="CR57" i="52"/>
  <c r="CT57" i="52" s="1"/>
  <c r="CS56" i="52"/>
  <c r="CR56" i="52"/>
  <c r="CS55" i="52"/>
  <c r="CR55" i="52"/>
  <c r="CS54" i="52"/>
  <c r="CR54" i="52"/>
  <c r="CT54" i="52" s="1"/>
  <c r="CS53" i="52"/>
  <c r="CR53" i="52"/>
  <c r="CT53" i="52" s="1"/>
  <c r="CS52" i="52"/>
  <c r="CR52" i="52"/>
  <c r="CS51" i="52"/>
  <c r="CR51" i="52"/>
  <c r="CS50" i="52"/>
  <c r="CR50" i="52"/>
  <c r="CT50" i="52" s="1"/>
  <c r="CS49" i="52"/>
  <c r="CR49" i="52"/>
  <c r="CT49" i="52" s="1"/>
  <c r="CS48" i="52"/>
  <c r="CR48" i="52"/>
  <c r="CS47" i="52"/>
  <c r="CR47" i="52"/>
  <c r="CT47" i="52" s="1"/>
  <c r="CS46" i="52"/>
  <c r="CR46" i="52"/>
  <c r="CS45" i="52"/>
  <c r="CR45" i="52"/>
  <c r="CT45" i="52" s="1"/>
  <c r="CS44" i="52"/>
  <c r="CR44" i="52"/>
  <c r="CS43" i="52"/>
  <c r="CR43" i="52"/>
  <c r="CS42" i="52"/>
  <c r="CR42" i="52"/>
  <c r="CS41" i="52"/>
  <c r="CR41" i="52"/>
  <c r="CS40" i="52"/>
  <c r="CR40" i="52"/>
  <c r="CT40" i="52" s="1"/>
  <c r="CS39" i="52"/>
  <c r="CR39" i="52"/>
  <c r="CT39" i="52" s="1"/>
  <c r="CS38" i="52"/>
  <c r="CR38" i="52"/>
  <c r="CT38" i="52" s="1"/>
  <c r="CS37" i="52"/>
  <c r="CR37" i="52"/>
  <c r="CT37" i="52" s="1"/>
  <c r="CS36" i="52"/>
  <c r="CR36" i="52"/>
  <c r="CS35" i="52"/>
  <c r="CR35" i="52"/>
  <c r="CS34" i="52"/>
  <c r="CR34" i="52"/>
  <c r="CS33" i="52"/>
  <c r="CR33" i="52"/>
  <c r="CT33" i="52" s="1"/>
  <c r="CS32" i="52"/>
  <c r="CR32" i="52"/>
  <c r="CT32" i="52" s="1"/>
  <c r="CS31" i="52"/>
  <c r="CR31" i="52"/>
  <c r="CT31" i="52" s="1"/>
  <c r="CS30" i="52"/>
  <c r="CR30" i="52"/>
  <c r="CT30" i="52" s="1"/>
  <c r="CS29" i="52"/>
  <c r="CR29" i="52"/>
  <c r="CT29" i="52" s="1"/>
  <c r="CS28" i="52"/>
  <c r="CR28" i="52"/>
  <c r="CS27" i="52"/>
  <c r="CR27" i="52"/>
  <c r="CT27" i="52" s="1"/>
  <c r="CS26" i="52"/>
  <c r="CR26" i="52"/>
  <c r="CS25" i="52"/>
  <c r="CR25" i="52"/>
  <c r="CT25" i="52" s="1"/>
  <c r="CS24" i="52"/>
  <c r="CR24" i="52"/>
  <c r="CT24" i="52" s="1"/>
  <c r="CS23" i="52"/>
  <c r="CT23" i="52" s="1"/>
  <c r="CR23" i="52"/>
  <c r="CS22" i="52"/>
  <c r="CR22" i="52"/>
  <c r="CT22" i="52" s="1"/>
  <c r="CS21" i="52"/>
  <c r="CR21" i="52"/>
  <c r="CS20" i="52"/>
  <c r="CR20" i="52"/>
  <c r="CS16" i="52"/>
  <c r="CR16" i="52"/>
  <c r="CR114" i="52" s="1"/>
  <c r="CS15" i="52"/>
  <c r="CT15" i="52" s="1"/>
  <c r="CR15" i="52"/>
  <c r="CS14" i="52"/>
  <c r="CR14" i="52"/>
  <c r="CS13" i="52"/>
  <c r="CR13" i="52"/>
  <c r="CT12" i="52"/>
  <c r="CS12" i="52"/>
  <c r="CR12" i="52"/>
  <c r="CS11" i="52"/>
  <c r="CR11" i="52"/>
  <c r="CS10" i="52"/>
  <c r="CR10" i="52"/>
  <c r="CT10" i="52" s="1"/>
  <c r="CS9" i="52"/>
  <c r="CR9" i="52"/>
  <c r="CS8" i="52"/>
  <c r="CR8" i="52"/>
  <c r="CC111" i="52"/>
  <c r="CB111" i="52"/>
  <c r="CC110" i="52"/>
  <c r="CB110" i="52"/>
  <c r="CC107" i="52"/>
  <c r="CB107" i="52"/>
  <c r="CC106" i="52"/>
  <c r="CD106" i="52" s="1"/>
  <c r="CB106" i="52"/>
  <c r="CC105" i="52"/>
  <c r="CB105" i="52"/>
  <c r="CC102" i="52"/>
  <c r="CB102" i="52"/>
  <c r="CD102" i="52" s="1"/>
  <c r="CC101" i="52"/>
  <c r="CB101" i="52"/>
  <c r="CC100" i="52"/>
  <c r="CB100" i="52"/>
  <c r="CD100" i="52" s="1"/>
  <c r="CC99" i="52"/>
  <c r="CB99" i="52"/>
  <c r="CC98" i="52"/>
  <c r="CB98" i="52"/>
  <c r="CC96" i="52"/>
  <c r="CB96" i="52"/>
  <c r="CD96" i="52" s="1"/>
  <c r="CC95" i="52"/>
  <c r="CB95" i="52"/>
  <c r="CC94" i="52"/>
  <c r="CB94" i="52"/>
  <c r="CC93" i="52"/>
  <c r="CB93" i="52"/>
  <c r="CD93" i="52" s="1"/>
  <c r="CC92" i="52"/>
  <c r="CB92" i="52"/>
  <c r="CC91" i="52"/>
  <c r="CB91" i="52"/>
  <c r="CC90" i="52"/>
  <c r="CB90" i="52"/>
  <c r="CC89" i="52"/>
  <c r="CB89" i="52"/>
  <c r="CD89" i="52" s="1"/>
  <c r="CC88" i="52"/>
  <c r="CB88" i="52"/>
  <c r="CD88" i="52" s="1"/>
  <c r="CC87" i="52"/>
  <c r="CB87" i="52"/>
  <c r="CD87" i="52" s="1"/>
  <c r="CC86" i="52"/>
  <c r="CB86" i="52"/>
  <c r="CC85" i="52"/>
  <c r="CB85" i="52"/>
  <c r="CC84" i="52"/>
  <c r="CB84" i="52"/>
  <c r="CD84" i="52" s="1"/>
  <c r="CC83" i="52"/>
  <c r="CB83" i="52"/>
  <c r="CD83" i="52" s="1"/>
  <c r="CC82" i="52"/>
  <c r="CB82" i="52"/>
  <c r="CC81" i="52"/>
  <c r="CB81" i="52"/>
  <c r="CD81" i="52" s="1"/>
  <c r="CC80" i="52"/>
  <c r="CB80" i="52"/>
  <c r="CD80" i="52" s="1"/>
  <c r="CC79" i="52"/>
  <c r="CB79" i="52"/>
  <c r="CD79" i="52" s="1"/>
  <c r="CC78" i="52"/>
  <c r="CB78" i="52"/>
  <c r="CC77" i="52"/>
  <c r="CB77" i="52"/>
  <c r="CC76" i="52"/>
  <c r="CB76" i="52"/>
  <c r="CC75" i="52"/>
  <c r="CB75" i="52"/>
  <c r="CC73" i="52"/>
  <c r="CB73" i="52"/>
  <c r="CC72" i="52"/>
  <c r="CB72" i="52"/>
  <c r="CD72" i="52" s="1"/>
  <c r="CC71" i="52"/>
  <c r="CB71" i="52"/>
  <c r="CD71" i="52" s="1"/>
  <c r="CC70" i="52"/>
  <c r="CB70" i="52"/>
  <c r="CD70" i="52" s="1"/>
  <c r="CC69" i="52"/>
  <c r="CB69" i="52"/>
  <c r="CC68" i="52"/>
  <c r="CB68" i="52"/>
  <c r="CD68" i="52" s="1"/>
  <c r="CC67" i="52"/>
  <c r="CB67" i="52"/>
  <c r="CC66" i="52"/>
  <c r="CB66" i="52"/>
  <c r="CC63" i="52"/>
  <c r="CD63" i="52" s="1"/>
  <c r="CB63" i="52"/>
  <c r="CC62" i="52"/>
  <c r="CB62" i="52"/>
  <c r="CD62" i="52" s="1"/>
  <c r="CC61" i="52"/>
  <c r="CB61" i="52"/>
  <c r="CD61" i="52" s="1"/>
  <c r="CC60" i="52"/>
  <c r="CB60" i="52"/>
  <c r="CD60" i="52" s="1"/>
  <c r="CC59" i="52"/>
  <c r="CD59" i="52" s="1"/>
  <c r="CB59" i="52"/>
  <c r="CC58" i="52"/>
  <c r="CB58" i="52"/>
  <c r="CC57" i="52"/>
  <c r="CB57" i="52"/>
  <c r="CD57" i="52" s="1"/>
  <c r="CC56" i="52"/>
  <c r="CB56" i="52"/>
  <c r="CD56" i="52" s="1"/>
  <c r="CC55" i="52"/>
  <c r="CB55" i="52"/>
  <c r="CC54" i="52"/>
  <c r="CB54" i="52"/>
  <c r="CD54" i="52" s="1"/>
  <c r="CC53" i="52"/>
  <c r="CB53" i="52"/>
  <c r="CC52" i="52"/>
  <c r="CB52" i="52"/>
  <c r="CD52" i="52" s="1"/>
  <c r="CC51" i="52"/>
  <c r="CD51" i="52" s="1"/>
  <c r="CB51" i="52"/>
  <c r="CC50" i="52"/>
  <c r="CB50" i="52"/>
  <c r="CC49" i="52"/>
  <c r="CB49" i="52"/>
  <c r="CC48" i="52"/>
  <c r="CB48" i="52"/>
  <c r="CC47" i="52"/>
  <c r="CB47" i="52"/>
  <c r="CC46" i="52"/>
  <c r="CB46" i="52"/>
  <c r="CC45" i="52"/>
  <c r="CD45" i="52" s="1"/>
  <c r="CB45" i="52"/>
  <c r="CC44" i="52"/>
  <c r="CD44" i="52" s="1"/>
  <c r="CB44" i="52"/>
  <c r="CC43" i="52"/>
  <c r="CB43" i="52"/>
  <c r="CC42" i="52"/>
  <c r="CB42" i="52"/>
  <c r="CC41" i="52"/>
  <c r="CB41" i="52"/>
  <c r="CD40" i="52"/>
  <c r="CC40" i="52"/>
  <c r="CB40" i="52"/>
  <c r="CC39" i="52"/>
  <c r="CB39" i="52"/>
  <c r="CC38" i="52"/>
  <c r="CB38" i="52"/>
  <c r="CC37" i="52"/>
  <c r="CB37" i="52"/>
  <c r="CD37" i="52" s="1"/>
  <c r="CC36" i="52"/>
  <c r="CB36" i="52"/>
  <c r="CD36" i="52" s="1"/>
  <c r="CC35" i="52"/>
  <c r="CB35" i="52"/>
  <c r="CC34" i="52"/>
  <c r="CB34" i="52"/>
  <c r="CC33" i="52"/>
  <c r="CB33" i="52"/>
  <c r="CC32" i="52"/>
  <c r="CB32" i="52"/>
  <c r="CC31" i="52"/>
  <c r="CB31" i="52"/>
  <c r="CC30" i="52"/>
  <c r="CB30" i="52"/>
  <c r="CD30" i="52" s="1"/>
  <c r="CC29" i="52"/>
  <c r="CB29" i="52"/>
  <c r="CD29" i="52" s="1"/>
  <c r="CC28" i="52"/>
  <c r="CB28" i="52"/>
  <c r="CD28" i="52" s="1"/>
  <c r="CC27" i="52"/>
  <c r="CB27" i="52"/>
  <c r="CC26" i="52"/>
  <c r="CB26" i="52"/>
  <c r="CC25" i="52"/>
  <c r="CB25" i="52"/>
  <c r="CD25" i="52" s="1"/>
  <c r="CC24" i="52"/>
  <c r="CB24" i="52"/>
  <c r="CD24" i="52" s="1"/>
  <c r="CC23" i="52"/>
  <c r="CB23" i="52"/>
  <c r="CC22" i="52"/>
  <c r="CB22" i="52"/>
  <c r="CD22" i="52" s="1"/>
  <c r="CC21" i="52"/>
  <c r="CB21" i="52"/>
  <c r="CD21" i="52" s="1"/>
  <c r="CC20" i="52"/>
  <c r="CB20" i="52"/>
  <c r="CD20" i="52" s="1"/>
  <c r="CC16" i="52"/>
  <c r="CB16" i="52"/>
  <c r="CB118" i="52" s="1"/>
  <c r="CC15" i="52"/>
  <c r="CB15" i="52"/>
  <c r="CC14" i="52"/>
  <c r="CB14" i="52"/>
  <c r="CC13" i="52"/>
  <c r="CB13" i="52"/>
  <c r="CC12" i="52"/>
  <c r="CB12" i="52"/>
  <c r="CC11" i="52"/>
  <c r="CB11" i="52"/>
  <c r="CD11" i="52" s="1"/>
  <c r="CC10" i="52"/>
  <c r="CB10" i="52"/>
  <c r="CC9" i="52"/>
  <c r="CB9" i="52"/>
  <c r="CD9" i="52" s="1"/>
  <c r="CC8" i="52"/>
  <c r="CD8" i="52" s="1"/>
  <c r="CB8" i="52"/>
  <c r="BM111" i="52"/>
  <c r="BL111" i="52"/>
  <c r="BN111" i="52" s="1"/>
  <c r="BM110" i="52"/>
  <c r="BL110" i="52"/>
  <c r="BM107" i="52"/>
  <c r="BL107" i="52"/>
  <c r="BN107" i="52" s="1"/>
  <c r="BM106" i="52"/>
  <c r="BL106" i="52"/>
  <c r="BM105" i="52"/>
  <c r="BL105" i="52"/>
  <c r="BN105" i="52" s="1"/>
  <c r="BM102" i="52"/>
  <c r="BL102" i="52"/>
  <c r="BM101" i="52"/>
  <c r="BL101" i="52"/>
  <c r="BM100" i="52"/>
  <c r="BL100" i="52"/>
  <c r="BM99" i="52"/>
  <c r="BL99" i="52"/>
  <c r="BN99" i="52" s="1"/>
  <c r="BM98" i="52"/>
  <c r="BL98" i="52"/>
  <c r="BM96" i="52"/>
  <c r="BL96" i="52"/>
  <c r="BM95" i="52"/>
  <c r="BL95" i="52"/>
  <c r="BM94" i="52"/>
  <c r="BL94" i="52"/>
  <c r="BN94" i="52" s="1"/>
  <c r="BM93" i="52"/>
  <c r="BL93" i="52"/>
  <c r="BN93" i="52" s="1"/>
  <c r="BM92" i="52"/>
  <c r="BL92" i="52"/>
  <c r="BM91" i="52"/>
  <c r="BL91" i="52"/>
  <c r="BM90" i="52"/>
  <c r="BN90" i="52" s="1"/>
  <c r="BL90" i="52"/>
  <c r="BM89" i="52"/>
  <c r="BL89" i="52"/>
  <c r="BM88" i="52"/>
  <c r="BL88" i="52"/>
  <c r="BM87" i="52"/>
  <c r="BL87" i="52"/>
  <c r="BN87" i="52" s="1"/>
  <c r="BN86" i="52"/>
  <c r="BM86" i="52"/>
  <c r="BL86" i="52"/>
  <c r="BM85" i="52"/>
  <c r="BL85" i="52"/>
  <c r="BM84" i="52"/>
  <c r="BL84" i="52"/>
  <c r="BM83" i="52"/>
  <c r="BL83" i="52"/>
  <c r="BM82" i="52"/>
  <c r="BL82" i="52"/>
  <c r="BN82" i="52" s="1"/>
  <c r="BM81" i="52"/>
  <c r="BN81" i="52" s="1"/>
  <c r="BL81" i="52"/>
  <c r="BM80" i="52"/>
  <c r="BL80" i="52"/>
  <c r="BN80" i="52" s="1"/>
  <c r="BM79" i="52"/>
  <c r="BL79" i="52"/>
  <c r="BM78" i="52"/>
  <c r="BL78" i="52"/>
  <c r="BN78" i="52" s="1"/>
  <c r="BM77" i="52"/>
  <c r="BL77" i="52"/>
  <c r="BM76" i="52"/>
  <c r="BL76" i="52"/>
  <c r="BN76" i="52" s="1"/>
  <c r="BM75" i="52"/>
  <c r="BL75" i="52"/>
  <c r="BM73" i="52"/>
  <c r="BL73" i="52"/>
  <c r="BN73" i="52" s="1"/>
  <c r="BM72" i="52"/>
  <c r="BN72" i="52" s="1"/>
  <c r="BL72" i="52"/>
  <c r="BM71" i="52"/>
  <c r="BL71" i="52"/>
  <c r="BM70" i="52"/>
  <c r="BL70" i="52"/>
  <c r="BM69" i="52"/>
  <c r="BL69" i="52"/>
  <c r="BM68" i="52"/>
  <c r="BN68" i="52" s="1"/>
  <c r="BL68" i="52"/>
  <c r="BM67" i="52"/>
  <c r="BL67" i="52"/>
  <c r="BN67" i="52" s="1"/>
  <c r="BM66" i="52"/>
  <c r="BL66" i="52"/>
  <c r="BM63" i="52"/>
  <c r="BN63" i="52" s="1"/>
  <c r="BL63" i="52"/>
  <c r="BM62" i="52"/>
  <c r="BN62" i="52" s="1"/>
  <c r="BL62" i="52"/>
  <c r="BM61" i="52"/>
  <c r="BL61" i="52"/>
  <c r="BM60" i="52"/>
  <c r="BL60" i="52"/>
  <c r="BN60" i="52" s="1"/>
  <c r="BM59" i="52"/>
  <c r="BN59" i="52" s="1"/>
  <c r="BL59" i="52"/>
  <c r="BM58" i="52"/>
  <c r="BL58" i="52"/>
  <c r="BN58" i="52" s="1"/>
  <c r="BM57" i="52"/>
  <c r="BL57" i="52"/>
  <c r="BN57" i="52" s="1"/>
  <c r="BM56" i="52"/>
  <c r="BL56" i="52"/>
  <c r="BM55" i="52"/>
  <c r="BL55" i="52"/>
  <c r="BN55" i="52" s="1"/>
  <c r="BM54" i="52"/>
  <c r="BL54" i="52"/>
  <c r="BM53" i="52"/>
  <c r="BL53" i="52"/>
  <c r="BM52" i="52"/>
  <c r="BL52" i="52"/>
  <c r="BM51" i="52"/>
  <c r="BL51" i="52"/>
  <c r="BN51" i="52" s="1"/>
  <c r="BM50" i="52"/>
  <c r="BL50" i="52"/>
  <c r="BM49" i="52"/>
  <c r="BL49" i="52"/>
  <c r="BM48" i="52"/>
  <c r="BL48" i="52"/>
  <c r="BN48" i="52" s="1"/>
  <c r="BM47" i="52"/>
  <c r="BL47" i="52"/>
  <c r="BN47" i="52" s="1"/>
  <c r="BM46" i="52"/>
  <c r="BN46" i="52" s="1"/>
  <c r="BL46" i="52"/>
  <c r="BM45" i="52"/>
  <c r="BL45" i="52"/>
  <c r="BN45" i="52" s="1"/>
  <c r="BM44" i="52"/>
  <c r="BL44" i="52"/>
  <c r="BM43" i="52"/>
  <c r="BL43" i="52"/>
  <c r="BM42" i="52"/>
  <c r="BN42" i="52" s="1"/>
  <c r="BL42" i="52"/>
  <c r="BM41" i="52"/>
  <c r="BL41" i="52"/>
  <c r="BN41" i="52" s="1"/>
  <c r="BM40" i="52"/>
  <c r="BL40" i="52"/>
  <c r="BN40" i="52" s="1"/>
  <c r="BM39" i="52"/>
  <c r="BL39" i="52"/>
  <c r="BN39" i="52" s="1"/>
  <c r="BM38" i="52"/>
  <c r="BL38" i="52"/>
  <c r="BM37" i="52"/>
  <c r="BL37" i="52"/>
  <c r="BM36" i="52"/>
  <c r="BL36" i="52"/>
  <c r="BN35" i="52"/>
  <c r="BM35" i="52"/>
  <c r="BL35" i="52"/>
  <c r="BM34" i="52"/>
  <c r="BL34" i="52"/>
  <c r="BM33" i="52"/>
  <c r="BL33" i="52"/>
  <c r="BN33" i="52" s="1"/>
  <c r="BM32" i="52"/>
  <c r="BL32" i="52"/>
  <c r="BM31" i="52"/>
  <c r="BL31" i="52"/>
  <c r="BN31" i="52" s="1"/>
  <c r="BM30" i="52"/>
  <c r="BL30" i="52"/>
  <c r="BM29" i="52"/>
  <c r="BL29" i="52"/>
  <c r="BN29" i="52" s="1"/>
  <c r="BM28" i="52"/>
  <c r="BL28" i="52"/>
  <c r="BM27" i="52"/>
  <c r="BL27" i="52"/>
  <c r="BN27" i="52" s="1"/>
  <c r="BM26" i="52"/>
  <c r="BL26" i="52"/>
  <c r="BN26" i="52" s="1"/>
  <c r="BM25" i="52"/>
  <c r="BL25" i="52"/>
  <c r="BM24" i="52"/>
  <c r="BL24" i="52"/>
  <c r="BN24" i="52" s="1"/>
  <c r="BM23" i="52"/>
  <c r="BL23" i="52"/>
  <c r="BN23" i="52" s="1"/>
  <c r="BM22" i="52"/>
  <c r="BL22" i="52"/>
  <c r="BM21" i="52"/>
  <c r="BL21" i="52"/>
  <c r="BM20" i="52"/>
  <c r="BL20" i="52"/>
  <c r="BN20" i="52" s="1"/>
  <c r="BM16" i="52"/>
  <c r="BL16" i="52"/>
  <c r="BL118" i="52" s="1"/>
  <c r="BM15" i="52"/>
  <c r="BL15" i="52"/>
  <c r="BM14" i="52"/>
  <c r="BL14" i="52"/>
  <c r="BM13" i="52"/>
  <c r="BL13" i="52"/>
  <c r="BM12" i="52"/>
  <c r="BL12" i="52"/>
  <c r="BM11" i="52"/>
  <c r="BL11" i="52"/>
  <c r="BM10" i="52"/>
  <c r="BM112" i="52" s="1"/>
  <c r="BL10" i="52"/>
  <c r="BN10" i="52" s="1"/>
  <c r="BM9" i="52"/>
  <c r="BL9" i="52"/>
  <c r="BN9" i="52" s="1"/>
  <c r="BM8" i="52"/>
  <c r="BL8" i="52"/>
  <c r="BN8" i="52" s="1"/>
  <c r="AW111" i="52"/>
  <c r="AV111" i="52"/>
  <c r="AW110" i="52"/>
  <c r="AV110" i="52"/>
  <c r="AW107" i="52"/>
  <c r="AV107" i="52"/>
  <c r="AX107" i="52" s="1"/>
  <c r="AW106" i="52"/>
  <c r="AV106" i="52"/>
  <c r="AX106" i="52" s="1"/>
  <c r="AW105" i="52"/>
  <c r="AV105" i="52"/>
  <c r="AW102" i="52"/>
  <c r="AV102" i="52"/>
  <c r="AW101" i="52"/>
  <c r="AX101" i="52" s="1"/>
  <c r="AV101" i="52"/>
  <c r="AW100" i="52"/>
  <c r="AV100" i="52"/>
  <c r="AW99" i="52"/>
  <c r="AV99" i="52"/>
  <c r="AW98" i="52"/>
  <c r="AV98" i="52"/>
  <c r="AX98" i="52" s="1"/>
  <c r="AW96" i="52"/>
  <c r="AV96" i="52"/>
  <c r="AW95" i="52"/>
  <c r="AV95" i="52"/>
  <c r="AW94" i="52"/>
  <c r="AX94" i="52" s="1"/>
  <c r="AV94" i="52"/>
  <c r="AW93" i="52"/>
  <c r="AV93" i="52"/>
  <c r="AW92" i="52"/>
  <c r="AV92" i="52"/>
  <c r="AW91" i="52"/>
  <c r="AV91" i="52"/>
  <c r="AW90" i="52"/>
  <c r="AV90" i="52"/>
  <c r="AX90" i="52" s="1"/>
  <c r="AW89" i="52"/>
  <c r="AV89" i="52"/>
  <c r="AX89" i="52" s="1"/>
  <c r="AW88" i="52"/>
  <c r="AV88" i="52"/>
  <c r="AW87" i="52"/>
  <c r="AV87" i="52"/>
  <c r="AX87" i="52" s="1"/>
  <c r="AW86" i="52"/>
  <c r="AX86" i="52" s="1"/>
  <c r="AV86" i="52"/>
  <c r="AW85" i="52"/>
  <c r="AV85" i="52"/>
  <c r="AX85" i="52" s="1"/>
  <c r="AW84" i="52"/>
  <c r="AX84" i="52" s="1"/>
  <c r="AV84" i="52"/>
  <c r="AW83" i="52"/>
  <c r="AV83" i="52"/>
  <c r="AW82" i="52"/>
  <c r="AV82" i="52"/>
  <c r="AX82" i="52" s="1"/>
  <c r="AW81" i="52"/>
  <c r="AV81" i="52"/>
  <c r="AW80" i="52"/>
  <c r="AV80" i="52"/>
  <c r="AW79" i="52"/>
  <c r="AV79" i="52"/>
  <c r="AX79" i="52" s="1"/>
  <c r="AW78" i="52"/>
  <c r="AV78" i="52"/>
  <c r="AW77" i="52"/>
  <c r="AV77" i="52"/>
  <c r="AX77" i="52" s="1"/>
  <c r="AW76" i="52"/>
  <c r="AV76" i="52"/>
  <c r="AX76" i="52" s="1"/>
  <c r="AW75" i="52"/>
  <c r="AV75" i="52"/>
  <c r="AX75" i="52" s="1"/>
  <c r="AW73" i="52"/>
  <c r="AV73" i="52"/>
  <c r="AW72" i="52"/>
  <c r="AV72" i="52"/>
  <c r="AW71" i="52"/>
  <c r="AV71" i="52"/>
  <c r="AX71" i="52" s="1"/>
  <c r="AW70" i="52"/>
  <c r="AV70" i="52"/>
  <c r="AX70" i="52" s="1"/>
  <c r="AW69" i="52"/>
  <c r="AV69" i="52"/>
  <c r="AW68" i="52"/>
  <c r="AV68" i="52"/>
  <c r="AW67" i="52"/>
  <c r="AV67" i="52"/>
  <c r="AX67" i="52" s="1"/>
  <c r="AW66" i="52"/>
  <c r="AV66" i="52"/>
  <c r="AW63" i="52"/>
  <c r="AV63" i="52"/>
  <c r="AW62" i="52"/>
  <c r="AV62" i="52"/>
  <c r="AW61" i="52"/>
  <c r="AV61" i="52"/>
  <c r="AX61" i="52" s="1"/>
  <c r="AW60" i="52"/>
  <c r="AV60" i="52"/>
  <c r="AW59" i="52"/>
  <c r="AV59" i="52"/>
  <c r="AW58" i="52"/>
  <c r="AV58" i="52"/>
  <c r="AW57" i="52"/>
  <c r="AV57" i="52"/>
  <c r="AW56" i="52"/>
  <c r="AV56" i="52"/>
  <c r="AW55" i="52"/>
  <c r="AV55" i="52"/>
  <c r="AX55" i="52" s="1"/>
  <c r="AW54" i="52"/>
  <c r="AV54" i="52"/>
  <c r="AW53" i="52"/>
  <c r="AV53" i="52"/>
  <c r="AW52" i="52"/>
  <c r="AV52" i="52"/>
  <c r="AX52" i="52" s="1"/>
  <c r="AW51" i="52"/>
  <c r="AV51" i="52"/>
  <c r="AW50" i="52"/>
  <c r="AV50" i="52"/>
  <c r="AX50" i="52" s="1"/>
  <c r="AW49" i="52"/>
  <c r="AV49" i="52"/>
  <c r="AW48" i="52"/>
  <c r="AV48" i="52"/>
  <c r="AX48" i="52" s="1"/>
  <c r="AW47" i="52"/>
  <c r="AV47" i="52"/>
  <c r="AX47" i="52" s="1"/>
  <c r="AW46" i="52"/>
  <c r="AV46" i="52"/>
  <c r="AW45" i="52"/>
  <c r="AV45" i="52"/>
  <c r="AW44" i="52"/>
  <c r="AV44" i="52"/>
  <c r="AW43" i="52"/>
  <c r="AV43" i="52"/>
  <c r="AW42" i="52"/>
  <c r="AV42" i="52"/>
  <c r="AX42" i="52" s="1"/>
  <c r="AW41" i="52"/>
  <c r="AV41" i="52"/>
  <c r="AX41" i="52" s="1"/>
  <c r="AW40" i="52"/>
  <c r="AV40" i="52"/>
  <c r="AX40" i="52" s="1"/>
  <c r="AW39" i="52"/>
  <c r="AV39" i="52"/>
  <c r="AW38" i="52"/>
  <c r="AV38" i="52"/>
  <c r="AW37" i="52"/>
  <c r="AV37" i="52"/>
  <c r="AX37" i="52" s="1"/>
  <c r="AW36" i="52"/>
  <c r="AV36" i="52"/>
  <c r="AX36" i="52" s="1"/>
  <c r="AW35" i="52"/>
  <c r="AV35" i="52"/>
  <c r="AW34" i="52"/>
  <c r="AV34" i="52"/>
  <c r="AW33" i="52"/>
  <c r="AV33" i="52"/>
  <c r="AX33" i="52" s="1"/>
  <c r="AW32" i="52"/>
  <c r="AV32" i="52"/>
  <c r="AW31" i="52"/>
  <c r="AV31" i="52"/>
  <c r="AW30" i="52"/>
  <c r="AV30" i="52"/>
  <c r="AX30" i="52" s="1"/>
  <c r="AW29" i="52"/>
  <c r="AV29" i="52"/>
  <c r="AW28" i="52"/>
  <c r="AV28" i="52"/>
  <c r="AX28" i="52" s="1"/>
  <c r="AW27" i="52"/>
  <c r="AX27" i="52" s="1"/>
  <c r="AV27" i="52"/>
  <c r="AW26" i="52"/>
  <c r="AV26" i="52"/>
  <c r="AW25" i="52"/>
  <c r="AV25" i="52"/>
  <c r="AX25" i="52" s="1"/>
  <c r="AW24" i="52"/>
  <c r="AV24" i="52"/>
  <c r="AW23" i="52"/>
  <c r="AV23" i="52"/>
  <c r="AW22" i="52"/>
  <c r="AV22" i="52"/>
  <c r="AX22" i="52" s="1"/>
  <c r="AW21" i="52"/>
  <c r="AV21" i="52"/>
  <c r="AW20" i="52"/>
  <c r="AV20" i="52"/>
  <c r="AX20" i="52" s="1"/>
  <c r="AW16" i="52"/>
  <c r="AV16" i="52"/>
  <c r="AV114" i="52" s="1"/>
  <c r="AW15" i="52"/>
  <c r="AV15" i="52"/>
  <c r="AX15" i="52" s="1"/>
  <c r="AW14" i="52"/>
  <c r="AV14" i="52"/>
  <c r="AX14" i="52" s="1"/>
  <c r="AW13" i="52"/>
  <c r="AV13" i="52"/>
  <c r="AX13" i="52" s="1"/>
  <c r="AW12" i="52"/>
  <c r="AV12" i="52"/>
  <c r="AX12" i="52" s="1"/>
  <c r="AW11" i="52"/>
  <c r="AV11" i="52"/>
  <c r="AW10" i="52"/>
  <c r="AW112" i="52" s="1"/>
  <c r="AV10" i="52"/>
  <c r="AW9" i="52"/>
  <c r="AV9" i="52"/>
  <c r="AX9" i="52" s="1"/>
  <c r="AW8" i="52"/>
  <c r="AV8" i="52"/>
  <c r="AG111" i="52"/>
  <c r="AF111" i="52"/>
  <c r="AH111" i="52" s="1"/>
  <c r="AG110" i="52"/>
  <c r="AF110" i="52"/>
  <c r="AH110" i="52" s="1"/>
  <c r="AG107" i="52"/>
  <c r="AF107" i="52"/>
  <c r="AG106" i="52"/>
  <c r="AF106" i="52"/>
  <c r="AG105" i="52"/>
  <c r="AF105" i="52"/>
  <c r="AH105" i="52" s="1"/>
  <c r="AG102" i="52"/>
  <c r="AF102" i="52"/>
  <c r="AG101" i="52"/>
  <c r="AF101" i="52"/>
  <c r="AH101" i="52" s="1"/>
  <c r="AG100" i="52"/>
  <c r="AF100" i="52"/>
  <c r="AH100" i="52" s="1"/>
  <c r="AG99" i="52"/>
  <c r="AF99" i="52"/>
  <c r="AG98" i="52"/>
  <c r="AF98" i="52"/>
  <c r="AG96" i="52"/>
  <c r="AF96" i="52"/>
  <c r="AG95" i="52"/>
  <c r="AF95" i="52"/>
  <c r="AG94" i="52"/>
  <c r="AF94" i="52"/>
  <c r="AH94" i="52" s="1"/>
  <c r="AG93" i="52"/>
  <c r="AH93" i="52" s="1"/>
  <c r="AF93" i="52"/>
  <c r="AG92" i="52"/>
  <c r="AF92" i="52"/>
  <c r="AH92" i="52" s="1"/>
  <c r="AG91" i="52"/>
  <c r="AF91" i="52"/>
  <c r="AH91" i="52" s="1"/>
  <c r="AG90" i="52"/>
  <c r="AF90" i="52"/>
  <c r="AH90" i="52" s="1"/>
  <c r="AG89" i="52"/>
  <c r="AF89" i="52"/>
  <c r="AH89" i="52" s="1"/>
  <c r="AG88" i="52"/>
  <c r="AF88" i="52"/>
  <c r="AG87" i="52"/>
  <c r="AF87" i="52"/>
  <c r="AG86" i="52"/>
  <c r="AF86" i="52"/>
  <c r="AH86" i="52" s="1"/>
  <c r="AG85" i="52"/>
  <c r="AF85" i="52"/>
  <c r="AH85" i="52" s="1"/>
  <c r="AG84" i="52"/>
  <c r="AF84" i="52"/>
  <c r="AH84" i="52" s="1"/>
  <c r="AG83" i="52"/>
  <c r="AF83" i="52"/>
  <c r="AG82" i="52"/>
  <c r="AF82" i="52"/>
  <c r="AG81" i="52"/>
  <c r="AF81" i="52"/>
  <c r="AG80" i="52"/>
  <c r="AH80" i="52" s="1"/>
  <c r="AF80" i="52"/>
  <c r="AG79" i="52"/>
  <c r="AF79" i="52"/>
  <c r="AG78" i="52"/>
  <c r="AF78" i="52"/>
  <c r="AG77" i="52"/>
  <c r="AF77" i="52"/>
  <c r="AH77" i="52" s="1"/>
  <c r="AG76" i="52"/>
  <c r="AF76" i="52"/>
  <c r="AG75" i="52"/>
  <c r="AF75" i="52"/>
  <c r="AH75" i="52" s="1"/>
  <c r="AG73" i="52"/>
  <c r="AF73" i="52"/>
  <c r="AG72" i="52"/>
  <c r="AF72" i="52"/>
  <c r="AH72" i="52" s="1"/>
  <c r="AG71" i="52"/>
  <c r="AF71" i="52"/>
  <c r="AG70" i="52"/>
  <c r="AF70" i="52"/>
  <c r="AG69" i="52"/>
  <c r="AF69" i="52"/>
  <c r="AG68" i="52"/>
  <c r="AF68" i="52"/>
  <c r="AH68" i="52" s="1"/>
  <c r="AH67" i="52"/>
  <c r="AG67" i="52"/>
  <c r="AF67" i="52"/>
  <c r="AG66" i="52"/>
  <c r="AF66" i="52"/>
  <c r="AH66" i="52" s="1"/>
  <c r="AG63" i="52"/>
  <c r="AF63" i="52"/>
  <c r="AH63" i="52" s="1"/>
  <c r="AG62" i="52"/>
  <c r="AF62" i="52"/>
  <c r="AG61" i="52"/>
  <c r="AF61" i="52"/>
  <c r="AG60" i="52"/>
  <c r="AF60" i="52"/>
  <c r="AG59" i="52"/>
  <c r="AF59" i="52"/>
  <c r="AH59" i="52" s="1"/>
  <c r="AG58" i="52"/>
  <c r="AH58" i="52" s="1"/>
  <c r="AF58" i="52"/>
  <c r="AG57" i="52"/>
  <c r="AF57" i="52"/>
  <c r="AH57" i="52" s="1"/>
  <c r="AG56" i="52"/>
  <c r="AF56" i="52"/>
  <c r="AH56" i="52" s="1"/>
  <c r="AG55" i="52"/>
  <c r="AF55" i="52"/>
  <c r="AH55" i="52" s="1"/>
  <c r="AG54" i="52"/>
  <c r="AF54" i="52"/>
  <c r="AG53" i="52"/>
  <c r="AF53" i="52"/>
  <c r="AG52" i="52"/>
  <c r="AF52" i="52"/>
  <c r="AG51" i="52"/>
  <c r="AF51" i="52"/>
  <c r="AH51" i="52" s="1"/>
  <c r="AG50" i="52"/>
  <c r="AF50" i="52"/>
  <c r="AH50" i="52" s="1"/>
  <c r="AG49" i="52"/>
  <c r="AF49" i="52"/>
  <c r="AH49" i="52" s="1"/>
  <c r="AG48" i="52"/>
  <c r="AF48" i="52"/>
  <c r="AG47" i="52"/>
  <c r="AF47" i="52"/>
  <c r="AG46" i="52"/>
  <c r="AF46" i="52"/>
  <c r="AG45" i="52"/>
  <c r="AF45" i="52"/>
  <c r="AG44" i="52"/>
  <c r="AF44" i="52"/>
  <c r="AG43" i="52"/>
  <c r="AF43" i="52"/>
  <c r="AG42" i="52"/>
  <c r="AH42" i="52" s="1"/>
  <c r="AF42" i="52"/>
  <c r="AG41" i="52"/>
  <c r="AF41" i="52"/>
  <c r="AH41" i="52" s="1"/>
  <c r="AG40" i="52"/>
  <c r="AF40" i="52"/>
  <c r="AG39" i="52"/>
  <c r="AF39" i="52"/>
  <c r="AH39" i="52" s="1"/>
  <c r="AG38" i="52"/>
  <c r="AF38" i="52"/>
  <c r="AG37" i="52"/>
  <c r="AF37" i="52"/>
  <c r="AG36" i="52"/>
  <c r="AF36" i="52"/>
  <c r="AG35" i="52"/>
  <c r="AF35" i="52"/>
  <c r="AH35" i="52" s="1"/>
  <c r="AG34" i="52"/>
  <c r="AF34" i="52"/>
  <c r="AH34" i="52" s="1"/>
  <c r="AG33" i="52"/>
  <c r="AF33" i="52"/>
  <c r="AH33" i="52" s="1"/>
  <c r="AG32" i="52"/>
  <c r="AF32" i="52"/>
  <c r="AH32" i="52" s="1"/>
  <c r="AG31" i="52"/>
  <c r="AF31" i="52"/>
  <c r="AG30" i="52"/>
  <c r="AF30" i="52"/>
  <c r="AG29" i="52"/>
  <c r="AF29" i="52"/>
  <c r="AG28" i="52"/>
  <c r="AF28" i="52"/>
  <c r="AG27" i="52"/>
  <c r="AF27" i="52"/>
  <c r="AH27" i="52" s="1"/>
  <c r="AG26" i="52"/>
  <c r="AH26" i="52" s="1"/>
  <c r="AF26" i="52"/>
  <c r="AG25" i="52"/>
  <c r="AF25" i="52"/>
  <c r="AH25" i="52" s="1"/>
  <c r="AG24" i="52"/>
  <c r="AF24" i="52"/>
  <c r="AH24" i="52" s="1"/>
  <c r="AG23" i="52"/>
  <c r="AF23" i="52"/>
  <c r="AH23" i="52" s="1"/>
  <c r="AG22" i="52"/>
  <c r="AF22" i="52"/>
  <c r="AG21" i="52"/>
  <c r="AF21" i="52"/>
  <c r="AG20" i="52"/>
  <c r="AF20" i="52"/>
  <c r="AG16" i="52"/>
  <c r="AG114" i="52" s="1"/>
  <c r="AF16" i="52"/>
  <c r="AF114" i="52" s="1"/>
  <c r="AG15" i="52"/>
  <c r="AF15" i="52"/>
  <c r="AG14" i="52"/>
  <c r="AF14" i="52"/>
  <c r="AH14" i="52" s="1"/>
  <c r="AG13" i="52"/>
  <c r="AF13" i="52"/>
  <c r="AH13" i="52" s="1"/>
  <c r="AG12" i="52"/>
  <c r="AF12" i="52"/>
  <c r="AG11" i="52"/>
  <c r="AF11" i="52"/>
  <c r="AG10" i="52"/>
  <c r="AG112" i="52" s="1"/>
  <c r="AF10" i="52"/>
  <c r="AF112" i="52" s="1"/>
  <c r="AG9" i="52"/>
  <c r="AF9" i="52"/>
  <c r="AG8" i="52"/>
  <c r="AF8" i="52"/>
  <c r="Q111" i="52"/>
  <c r="P111" i="52"/>
  <c r="R111" i="52" s="1"/>
  <c r="Q110" i="52"/>
  <c r="R110" i="52" s="1"/>
  <c r="P110" i="52"/>
  <c r="Q107" i="52"/>
  <c r="P107" i="52"/>
  <c r="R107" i="52" s="1"/>
  <c r="Q106" i="52"/>
  <c r="P106" i="52"/>
  <c r="R106" i="52" s="1"/>
  <c r="Q105" i="52"/>
  <c r="R105" i="52" s="1"/>
  <c r="P105" i="52"/>
  <c r="Q102" i="52"/>
  <c r="P102" i="52"/>
  <c r="Q101" i="52"/>
  <c r="P101" i="52"/>
  <c r="R101" i="52" s="1"/>
  <c r="Q100" i="52"/>
  <c r="P100" i="52"/>
  <c r="R100" i="52" s="1"/>
  <c r="Q99" i="52"/>
  <c r="P99" i="52"/>
  <c r="Q98" i="52"/>
  <c r="R98" i="52" s="1"/>
  <c r="P98" i="52"/>
  <c r="Q96" i="52"/>
  <c r="P96" i="52"/>
  <c r="R96" i="52" s="1"/>
  <c r="Q95" i="52"/>
  <c r="P95" i="52"/>
  <c r="R95" i="52" s="1"/>
  <c r="Q94" i="52"/>
  <c r="P94" i="52"/>
  <c r="R94" i="52" s="1"/>
  <c r="Q93" i="52"/>
  <c r="P93" i="52"/>
  <c r="Q92" i="52"/>
  <c r="P92" i="52"/>
  <c r="R92" i="52" s="1"/>
  <c r="Q91" i="52"/>
  <c r="P91" i="52"/>
  <c r="R91" i="52" s="1"/>
  <c r="Q90" i="52"/>
  <c r="P90" i="52"/>
  <c r="R90" i="52" s="1"/>
  <c r="Q89" i="52"/>
  <c r="R89" i="52" s="1"/>
  <c r="P89" i="52"/>
  <c r="Q88" i="52"/>
  <c r="P88" i="52"/>
  <c r="Q87" i="52"/>
  <c r="P87" i="52"/>
  <c r="Q86" i="52"/>
  <c r="P86" i="52"/>
  <c r="R86" i="52" s="1"/>
  <c r="Q85" i="52"/>
  <c r="P85" i="52"/>
  <c r="Q84" i="52"/>
  <c r="P84" i="52"/>
  <c r="Q83" i="52"/>
  <c r="P83" i="52"/>
  <c r="R83" i="52" s="1"/>
  <c r="Q82" i="52"/>
  <c r="P82" i="52"/>
  <c r="R82" i="52" s="1"/>
  <c r="Q81" i="52"/>
  <c r="P81" i="52"/>
  <c r="Q80" i="52"/>
  <c r="P80" i="52"/>
  <c r="Q79" i="52"/>
  <c r="P79" i="52"/>
  <c r="R79" i="52" s="1"/>
  <c r="Q78" i="52"/>
  <c r="P78" i="52"/>
  <c r="R78" i="52" s="1"/>
  <c r="Q77" i="52"/>
  <c r="P77" i="52"/>
  <c r="Q76" i="52"/>
  <c r="P76" i="52"/>
  <c r="R76" i="52" s="1"/>
  <c r="Q75" i="52"/>
  <c r="P75" i="52"/>
  <c r="R75" i="52" s="1"/>
  <c r="Q73" i="52"/>
  <c r="P73" i="52"/>
  <c r="Q72" i="52"/>
  <c r="R72" i="52" s="1"/>
  <c r="P72" i="52"/>
  <c r="Q71" i="52"/>
  <c r="P71" i="52"/>
  <c r="R71" i="52" s="1"/>
  <c r="Q70" i="52"/>
  <c r="P70" i="52"/>
  <c r="R70" i="52" s="1"/>
  <c r="Q69" i="52"/>
  <c r="P69" i="52"/>
  <c r="Q68" i="52"/>
  <c r="P68" i="52"/>
  <c r="Q67" i="52"/>
  <c r="P67" i="52"/>
  <c r="R67" i="52" s="1"/>
  <c r="Q66" i="52"/>
  <c r="P66" i="52"/>
  <c r="R66" i="52" s="1"/>
  <c r="Q63" i="52"/>
  <c r="P63" i="52"/>
  <c r="Q62" i="52"/>
  <c r="R62" i="52" s="1"/>
  <c r="P62" i="52"/>
  <c r="Q61" i="52"/>
  <c r="P61" i="52"/>
  <c r="R61" i="52" s="1"/>
  <c r="Q60" i="52"/>
  <c r="P60" i="52"/>
  <c r="R60" i="52" s="1"/>
  <c r="Q59" i="52"/>
  <c r="P59" i="52"/>
  <c r="Q58" i="52"/>
  <c r="P58" i="52"/>
  <c r="Q57" i="52"/>
  <c r="P57" i="52"/>
  <c r="R57" i="52" s="1"/>
  <c r="Q56" i="52"/>
  <c r="P56" i="52"/>
  <c r="R56" i="52" s="1"/>
  <c r="Q55" i="52"/>
  <c r="P55" i="52"/>
  <c r="Q54" i="52"/>
  <c r="P54" i="52"/>
  <c r="Q53" i="52"/>
  <c r="P53" i="52"/>
  <c r="Q52" i="52"/>
  <c r="P52" i="52"/>
  <c r="Q51" i="52"/>
  <c r="P51" i="52"/>
  <c r="Q50" i="52"/>
  <c r="P50" i="52"/>
  <c r="R50" i="52" s="1"/>
  <c r="Q49" i="52"/>
  <c r="P49" i="52"/>
  <c r="Q48" i="52"/>
  <c r="P48" i="52"/>
  <c r="R48" i="52" s="1"/>
  <c r="Q47" i="52"/>
  <c r="P47" i="52"/>
  <c r="Q46" i="52"/>
  <c r="P46" i="52"/>
  <c r="Q45" i="52"/>
  <c r="P45" i="52"/>
  <c r="R45" i="52" s="1"/>
  <c r="Q44" i="52"/>
  <c r="P44" i="52"/>
  <c r="R44" i="52" s="1"/>
  <c r="Q43" i="52"/>
  <c r="P43" i="52"/>
  <c r="R43" i="52" s="1"/>
  <c r="Q42" i="52"/>
  <c r="P42" i="52"/>
  <c r="Q41" i="52"/>
  <c r="P41" i="52"/>
  <c r="Q40" i="52"/>
  <c r="P40" i="52"/>
  <c r="R40" i="52" s="1"/>
  <c r="Q39" i="52"/>
  <c r="P39" i="52"/>
  <c r="R39" i="52" s="1"/>
  <c r="Q38" i="52"/>
  <c r="P38" i="52"/>
  <c r="Q37" i="52"/>
  <c r="P37" i="52"/>
  <c r="R37" i="52" s="1"/>
  <c r="Q36" i="52"/>
  <c r="P36" i="52"/>
  <c r="R36" i="52" s="1"/>
  <c r="Q35" i="52"/>
  <c r="P35" i="52"/>
  <c r="Q34" i="52"/>
  <c r="P34" i="52"/>
  <c r="R34" i="52" s="1"/>
  <c r="Q33" i="52"/>
  <c r="P33" i="52"/>
  <c r="R33" i="52" s="1"/>
  <c r="Q32" i="52"/>
  <c r="P32" i="52"/>
  <c r="R32" i="52" s="1"/>
  <c r="Q31" i="52"/>
  <c r="P31" i="52"/>
  <c r="Q30" i="52"/>
  <c r="P30" i="52"/>
  <c r="Q29" i="52"/>
  <c r="P29" i="52"/>
  <c r="R29" i="52" s="1"/>
  <c r="Q28" i="52"/>
  <c r="P28" i="52"/>
  <c r="R28" i="52" s="1"/>
  <c r="Q27" i="52"/>
  <c r="P27" i="52"/>
  <c r="R27" i="52" s="1"/>
  <c r="Q26" i="52"/>
  <c r="P26" i="52"/>
  <c r="Q25" i="52"/>
  <c r="P25" i="52"/>
  <c r="Q24" i="52"/>
  <c r="P24" i="52"/>
  <c r="Q23" i="52"/>
  <c r="P23" i="52"/>
  <c r="R23" i="52" s="1"/>
  <c r="Q22" i="52"/>
  <c r="P22" i="52"/>
  <c r="Q21" i="52"/>
  <c r="P21" i="52"/>
  <c r="R21" i="52" s="1"/>
  <c r="Q20" i="52"/>
  <c r="P20" i="52"/>
  <c r="Q16" i="52"/>
  <c r="Q114" i="52" s="1"/>
  <c r="P16" i="52"/>
  <c r="R16" i="52" s="1"/>
  <c r="R114" i="52" s="1"/>
  <c r="Q15" i="52"/>
  <c r="P15" i="52"/>
  <c r="Q14" i="52"/>
  <c r="P14" i="52"/>
  <c r="R14" i="52" s="1"/>
  <c r="Q13" i="52"/>
  <c r="P13" i="52"/>
  <c r="Q12" i="52"/>
  <c r="P12" i="52"/>
  <c r="Q11" i="52"/>
  <c r="P11" i="52"/>
  <c r="Q10" i="52"/>
  <c r="P10" i="52"/>
  <c r="R10" i="52" s="1"/>
  <c r="Q9" i="52"/>
  <c r="P9" i="52"/>
  <c r="Q8" i="52"/>
  <c r="P8" i="52"/>
  <c r="R8" i="52" s="1"/>
  <c r="CT41" i="52" l="1"/>
  <c r="CT91" i="52"/>
  <c r="CT8" i="52"/>
  <c r="CT76" i="52"/>
  <c r="CT42" i="52"/>
  <c r="CT58" i="52"/>
  <c r="CT72" i="52"/>
  <c r="CT84" i="52"/>
  <c r="CT88" i="52"/>
  <c r="CT96" i="52"/>
  <c r="CT101" i="52"/>
  <c r="CT107" i="52"/>
  <c r="CZ83" i="52"/>
  <c r="CZ87" i="52"/>
  <c r="CZ91" i="52"/>
  <c r="CZ98" i="52"/>
  <c r="DJ98" i="52" s="1"/>
  <c r="CS122" i="52"/>
  <c r="CT9" i="52"/>
  <c r="CT55" i="52"/>
  <c r="CT69" i="52"/>
  <c r="CT73" i="52"/>
  <c r="CT110" i="52"/>
  <c r="CT14" i="52"/>
  <c r="CT28" i="52"/>
  <c r="CT44" i="52"/>
  <c r="CT86" i="52"/>
  <c r="CT90" i="52"/>
  <c r="CD13" i="52"/>
  <c r="CD32" i="52"/>
  <c r="CD48" i="52"/>
  <c r="CC122" i="52"/>
  <c r="CD90" i="52"/>
  <c r="CD99" i="52"/>
  <c r="CZ55" i="52"/>
  <c r="DJ55" i="52" s="1"/>
  <c r="CC112" i="52"/>
  <c r="CD41" i="52"/>
  <c r="CD49" i="52"/>
  <c r="CD66" i="52"/>
  <c r="CD75" i="52"/>
  <c r="CD91" i="52"/>
  <c r="CC120" i="52"/>
  <c r="CW69" i="52"/>
  <c r="CD42" i="52"/>
  <c r="CD27" i="52"/>
  <c r="CD31" i="52"/>
  <c r="CD39" i="52"/>
  <c r="CZ99" i="52"/>
  <c r="DJ99" i="52" s="1"/>
  <c r="CZ107" i="52"/>
  <c r="DJ107" i="52" s="1"/>
  <c r="CZ67" i="52"/>
  <c r="DJ67" i="52" s="1"/>
  <c r="BN66" i="52"/>
  <c r="BN70" i="52"/>
  <c r="BN75" i="52"/>
  <c r="BN79" i="52"/>
  <c r="CZ48" i="52"/>
  <c r="DJ48" i="52" s="1"/>
  <c r="BN11" i="52"/>
  <c r="BN15" i="52"/>
  <c r="BN22" i="52"/>
  <c r="BN30" i="52"/>
  <c r="DL129" i="52"/>
  <c r="BN12" i="52"/>
  <c r="BN50" i="52"/>
  <c r="BN84" i="52"/>
  <c r="BN77" i="52"/>
  <c r="BN88" i="52"/>
  <c r="CZ46" i="52"/>
  <c r="DJ46" i="52" s="1"/>
  <c r="BN36" i="52"/>
  <c r="BN43" i="52"/>
  <c r="BN85" i="52"/>
  <c r="CZ92" i="52"/>
  <c r="DJ92" i="52" s="1"/>
  <c r="BN56" i="52"/>
  <c r="BN69" i="52"/>
  <c r="BM114" i="52"/>
  <c r="BM122" i="52"/>
  <c r="BN89" i="52"/>
  <c r="AX44" i="52"/>
  <c r="AX59" i="52"/>
  <c r="AW118" i="52"/>
  <c r="CW75" i="52"/>
  <c r="CW79" i="52"/>
  <c r="CZ105" i="52"/>
  <c r="DJ105" i="52" s="1"/>
  <c r="DE62" i="52"/>
  <c r="AX29" i="52"/>
  <c r="AX60" i="52"/>
  <c r="CW23" i="52"/>
  <c r="CW27" i="52"/>
  <c r="CW31" i="52"/>
  <c r="CW35" i="52"/>
  <c r="CW39" i="52"/>
  <c r="CW43" i="52"/>
  <c r="CW47" i="52"/>
  <c r="CW51" i="52"/>
  <c r="CW55" i="52"/>
  <c r="CV73" i="52"/>
  <c r="CW91" i="52"/>
  <c r="AX83" i="52"/>
  <c r="CX16" i="52"/>
  <c r="CZ47" i="52"/>
  <c r="DJ47" i="52" s="1"/>
  <c r="CW59" i="52"/>
  <c r="CW70" i="52"/>
  <c r="AX51" i="52"/>
  <c r="AX49" i="52"/>
  <c r="AX57" i="52"/>
  <c r="AV120" i="52"/>
  <c r="CW20" i="52"/>
  <c r="CW24" i="52"/>
  <c r="CW28" i="52"/>
  <c r="CW32" i="52"/>
  <c r="CW36" i="52"/>
  <c r="CW40" i="52"/>
  <c r="CW44" i="52"/>
  <c r="CW52" i="52"/>
  <c r="CW56" i="52"/>
  <c r="CW99" i="52"/>
  <c r="CZ78" i="52"/>
  <c r="DJ78" i="52" s="1"/>
  <c r="CZ28" i="52"/>
  <c r="DJ28" i="52" s="1"/>
  <c r="CZ81" i="52"/>
  <c r="CZ85" i="52"/>
  <c r="DJ85" i="52" s="1"/>
  <c r="AW114" i="52"/>
  <c r="AX23" i="52"/>
  <c r="AX54" i="52"/>
  <c r="AX62" i="52"/>
  <c r="AX92" i="52"/>
  <c r="AX96" i="52"/>
  <c r="CZ9" i="52"/>
  <c r="DJ9" i="52" s="1"/>
  <c r="DL9" i="52" s="1"/>
  <c r="CZ33" i="52"/>
  <c r="CZ41" i="52"/>
  <c r="DJ41" i="52" s="1"/>
  <c r="CZ49" i="52"/>
  <c r="DJ49" i="52" s="1"/>
  <c r="CZ53" i="52"/>
  <c r="DJ53" i="52" s="1"/>
  <c r="CZ57" i="52"/>
  <c r="DJ57" i="52" s="1"/>
  <c r="CW100" i="52"/>
  <c r="CZ110" i="52"/>
  <c r="DJ110" i="52" s="1"/>
  <c r="DL128" i="52"/>
  <c r="AH31" i="52"/>
  <c r="AH54" i="52"/>
  <c r="AH62" i="52"/>
  <c r="CZ31" i="52"/>
  <c r="DJ31" i="52" s="1"/>
  <c r="CZ42" i="52"/>
  <c r="DJ42" i="52" s="1"/>
  <c r="CW48" i="52"/>
  <c r="CZ75" i="52"/>
  <c r="DJ75" i="52" s="1"/>
  <c r="AH43" i="52"/>
  <c r="AH47" i="52"/>
  <c r="AH81" i="52"/>
  <c r="CY28" i="52"/>
  <c r="CZ35" i="52"/>
  <c r="DJ35" i="52" s="1"/>
  <c r="CW87" i="52"/>
  <c r="AH98" i="52"/>
  <c r="CW66" i="52"/>
  <c r="CY67" i="52"/>
  <c r="AH40" i="52"/>
  <c r="AH48" i="52"/>
  <c r="AH69" i="52"/>
  <c r="AH78" i="52"/>
  <c r="AH82" i="52"/>
  <c r="CZ26" i="52"/>
  <c r="DJ26" i="52" s="1"/>
  <c r="CZ52" i="52"/>
  <c r="DJ52" i="52" s="1"/>
  <c r="CZ59" i="52"/>
  <c r="DJ59" i="52" s="1"/>
  <c r="AG122" i="52"/>
  <c r="AH99" i="52"/>
  <c r="CZ36" i="52"/>
  <c r="DJ36" i="52" s="1"/>
  <c r="CX73" i="52"/>
  <c r="CY73" i="52" s="1"/>
  <c r="AH11" i="52"/>
  <c r="AH83" i="52"/>
  <c r="CZ15" i="52"/>
  <c r="DJ15" i="52" s="1"/>
  <c r="CZ37" i="52"/>
  <c r="DJ37" i="52" s="1"/>
  <c r="CZ66" i="52"/>
  <c r="DJ66" i="52" s="1"/>
  <c r="AH15" i="52"/>
  <c r="AH22" i="52"/>
  <c r="AH30" i="52"/>
  <c r="CZ27" i="52"/>
  <c r="DJ27" i="52" s="1"/>
  <c r="AH12" i="52"/>
  <c r="AH38" i="52"/>
  <c r="AH46" i="52"/>
  <c r="AH76" i="52"/>
  <c r="CZ44" i="52"/>
  <c r="DJ44" i="52" s="1"/>
  <c r="CZ58" i="52"/>
  <c r="DJ58" i="52" s="1"/>
  <c r="CZ70" i="52"/>
  <c r="DJ70" i="52" s="1"/>
  <c r="CZ82" i="52"/>
  <c r="DJ82" i="52" s="1"/>
  <c r="DF72" i="52"/>
  <c r="DK72" i="52" s="1"/>
  <c r="DF105" i="52"/>
  <c r="DK105" i="52" s="1"/>
  <c r="DJ83" i="52"/>
  <c r="DJ87" i="52"/>
  <c r="DJ91" i="52"/>
  <c r="DJ60" i="52"/>
  <c r="R38" i="52"/>
  <c r="CZ20" i="52"/>
  <c r="CZ54" i="52"/>
  <c r="CY56" i="52"/>
  <c r="CY62" i="52"/>
  <c r="CV95" i="52"/>
  <c r="CW95" i="52" s="1"/>
  <c r="CZ77" i="52"/>
  <c r="CY89" i="52"/>
  <c r="CZ94" i="52"/>
  <c r="R47" i="52"/>
  <c r="R58" i="52"/>
  <c r="R68" i="52"/>
  <c r="R85" i="52"/>
  <c r="CZ14" i="52"/>
  <c r="DJ14" i="52" s="1"/>
  <c r="CZ21" i="52"/>
  <c r="CZ30" i="52"/>
  <c r="CZ32" i="52"/>
  <c r="CZ56" i="52"/>
  <c r="CZ68" i="52"/>
  <c r="CY77" i="52"/>
  <c r="CZ79" i="52"/>
  <c r="R20" i="52"/>
  <c r="R24" i="52"/>
  <c r="R35" i="52"/>
  <c r="R51" i="52"/>
  <c r="R55" i="52"/>
  <c r="R93" i="52"/>
  <c r="R102" i="52"/>
  <c r="P116" i="52"/>
  <c r="CY68" i="52"/>
  <c r="CX95" i="52"/>
  <c r="CY95" i="52" s="1"/>
  <c r="CY98" i="52"/>
  <c r="CZ100" i="52"/>
  <c r="P122" i="52"/>
  <c r="CZ11" i="52"/>
  <c r="DJ11" i="52" s="1"/>
  <c r="CZ22" i="52"/>
  <c r="CZ24" i="52"/>
  <c r="CZ39" i="52"/>
  <c r="CZ45" i="52"/>
  <c r="CZ50" i="52"/>
  <c r="CW60" i="52"/>
  <c r="CZ71" i="52"/>
  <c r="CY75" i="52"/>
  <c r="CW83" i="52"/>
  <c r="CY85" i="52"/>
  <c r="CZ90" i="52"/>
  <c r="CZ111" i="52"/>
  <c r="DJ111" i="52" s="1"/>
  <c r="DJ33" i="52"/>
  <c r="DL126" i="52"/>
  <c r="R25" i="52"/>
  <c r="R52" i="52"/>
  <c r="R59" i="52"/>
  <c r="R69" i="52"/>
  <c r="Q122" i="52"/>
  <c r="R99" i="52"/>
  <c r="CZ25" i="52"/>
  <c r="CZ34" i="52"/>
  <c r="CZ88" i="52"/>
  <c r="DJ88" i="52" s="1"/>
  <c r="CZ93" i="52"/>
  <c r="DJ93" i="52" s="1"/>
  <c r="DJ80" i="52"/>
  <c r="R87" i="52"/>
  <c r="DJ81" i="52"/>
  <c r="R15" i="52"/>
  <c r="R53" i="52"/>
  <c r="CZ8" i="52"/>
  <c r="DJ8" i="52" s="1"/>
  <c r="DJ10" i="52" s="1"/>
  <c r="CX61" i="52"/>
  <c r="CY61" i="52" s="1"/>
  <c r="CZ43" i="52"/>
  <c r="CY58" i="52"/>
  <c r="CY81" i="52"/>
  <c r="CZ86" i="52"/>
  <c r="CZ106" i="52"/>
  <c r="DJ106" i="52" s="1"/>
  <c r="DJ72" i="52"/>
  <c r="R88" i="52"/>
  <c r="Q120" i="52"/>
  <c r="CZ13" i="52"/>
  <c r="DJ13" i="52" s="1"/>
  <c r="CY20" i="52"/>
  <c r="CZ23" i="52"/>
  <c r="CZ29" i="52"/>
  <c r="CZ38" i="52"/>
  <c r="CZ40" i="52"/>
  <c r="CZ51" i="52"/>
  <c r="CZ62" i="52"/>
  <c r="CY72" i="52"/>
  <c r="CZ84" i="52"/>
  <c r="CZ89" i="52"/>
  <c r="R11" i="52"/>
  <c r="CV16" i="52"/>
  <c r="CZ16" i="52" s="1"/>
  <c r="CT112" i="52"/>
  <c r="CT20" i="52"/>
  <c r="CT34" i="52"/>
  <c r="CT79" i="52"/>
  <c r="CT11" i="52"/>
  <c r="CT21" i="52"/>
  <c r="CT35" i="52"/>
  <c r="CT46" i="52"/>
  <c r="CT52" i="52"/>
  <c r="CT56" i="52"/>
  <c r="CT68" i="52"/>
  <c r="CT80" i="52"/>
  <c r="CT98" i="52"/>
  <c r="CT106" i="52"/>
  <c r="CR122" i="52"/>
  <c r="DF13" i="52"/>
  <c r="DK13" i="52" s="1"/>
  <c r="DC37" i="52"/>
  <c r="DC57" i="52"/>
  <c r="DL131" i="52"/>
  <c r="CT43" i="52"/>
  <c r="CT60" i="52"/>
  <c r="CT66" i="52"/>
  <c r="CT87" i="52"/>
  <c r="CT94" i="52"/>
  <c r="DB112" i="52"/>
  <c r="CS112" i="52"/>
  <c r="CT36" i="52"/>
  <c r="CT77" i="52"/>
  <c r="CR116" i="52"/>
  <c r="DD112" i="52"/>
  <c r="DE22" i="52"/>
  <c r="DE26" i="52"/>
  <c r="DE30" i="52"/>
  <c r="DE34" i="52"/>
  <c r="DE38" i="52"/>
  <c r="DE42" i="52"/>
  <c r="DE46" i="52"/>
  <c r="DE54" i="52"/>
  <c r="CT63" i="52"/>
  <c r="CT70" i="52"/>
  <c r="CR120" i="52"/>
  <c r="CT102" i="52"/>
  <c r="DC23" i="52"/>
  <c r="DC27" i="52"/>
  <c r="DC31" i="52"/>
  <c r="DC35" i="52"/>
  <c r="DC39" i="52"/>
  <c r="DC43" i="52"/>
  <c r="DC47" i="52"/>
  <c r="DC59" i="52"/>
  <c r="CT13" i="52"/>
  <c r="CT26" i="52"/>
  <c r="CT48" i="52"/>
  <c r="CT51" i="52"/>
  <c r="CT62" i="52"/>
  <c r="CT71" i="52"/>
  <c r="CT89" i="52"/>
  <c r="CT105" i="52"/>
  <c r="CD14" i="52"/>
  <c r="CD38" i="52"/>
  <c r="CD76" i="52"/>
  <c r="CD86" i="52"/>
  <c r="CD98" i="52"/>
  <c r="CD107" i="52"/>
  <c r="DC51" i="52"/>
  <c r="DC55" i="52"/>
  <c r="DF99" i="52"/>
  <c r="DK99" i="52" s="1"/>
  <c r="DL99" i="52" s="1"/>
  <c r="CD15" i="52"/>
  <c r="CD35" i="52"/>
  <c r="CD46" i="52"/>
  <c r="CD53" i="52"/>
  <c r="CD69" i="52"/>
  <c r="CD77" i="52"/>
  <c r="CD94" i="52"/>
  <c r="CC116" i="52"/>
  <c r="CD110" i="52"/>
  <c r="DC20" i="52"/>
  <c r="DF24" i="52"/>
  <c r="DK24" i="52" s="1"/>
  <c r="DC32" i="52"/>
  <c r="DC40" i="52"/>
  <c r="DC44" i="52"/>
  <c r="DC52" i="52"/>
  <c r="DF59" i="52"/>
  <c r="DK59" i="52" s="1"/>
  <c r="DE77" i="52"/>
  <c r="DE81" i="52"/>
  <c r="DE85" i="52"/>
  <c r="CB120" i="52"/>
  <c r="CD43" i="52"/>
  <c r="CD105" i="52"/>
  <c r="CD12" i="52"/>
  <c r="CD50" i="52"/>
  <c r="CC118" i="52"/>
  <c r="CD26" i="52"/>
  <c r="CD33" i="52"/>
  <c r="CD47" i="52"/>
  <c r="CD58" i="52"/>
  <c r="CD67" i="52"/>
  <c r="CD78" i="52"/>
  <c r="CD85" i="52"/>
  <c r="CD92" i="52"/>
  <c r="CD95" i="52"/>
  <c r="CD120" i="52" s="1"/>
  <c r="DL154" i="52" s="1"/>
  <c r="CD111" i="52"/>
  <c r="DE21" i="52"/>
  <c r="DE25" i="52"/>
  <c r="DE29" i="52"/>
  <c r="DE33" i="52"/>
  <c r="DE37" i="52"/>
  <c r="DE41" i="52"/>
  <c r="DE45" i="52"/>
  <c r="DE49" i="52"/>
  <c r="DC69" i="52"/>
  <c r="DC91" i="52"/>
  <c r="DF106" i="52"/>
  <c r="DK106" i="52" s="1"/>
  <c r="CD10" i="52"/>
  <c r="CD112" i="52" s="1"/>
  <c r="CD23" i="52"/>
  <c r="CD34" i="52"/>
  <c r="CD55" i="52"/>
  <c r="CD82" i="52"/>
  <c r="CD101" i="52"/>
  <c r="DC99" i="52"/>
  <c r="BL116" i="52"/>
  <c r="BL122" i="52"/>
  <c r="BN13" i="52"/>
  <c r="BN16" i="52"/>
  <c r="BN37" i="52"/>
  <c r="BN44" i="52"/>
  <c r="BN54" i="52"/>
  <c r="BN61" i="52"/>
  <c r="BN91" i="52"/>
  <c r="BM116" i="52"/>
  <c r="BN14" i="52"/>
  <c r="BN34" i="52"/>
  <c r="BN92" i="52"/>
  <c r="BN95" i="52"/>
  <c r="BN110" i="52"/>
  <c r="DF12" i="52"/>
  <c r="DK12" i="52" s="1"/>
  <c r="DL12" i="52" s="1"/>
  <c r="DF51" i="52"/>
  <c r="DK51" i="52" s="1"/>
  <c r="BN98" i="52"/>
  <c r="BN112" i="52"/>
  <c r="BN102" i="52"/>
  <c r="BN116" i="52" s="1"/>
  <c r="DL137" i="52" s="1"/>
  <c r="BN21" i="52"/>
  <c r="BN38" i="52"/>
  <c r="BN49" i="52"/>
  <c r="BN52" i="52"/>
  <c r="BN71" i="52"/>
  <c r="BM120" i="52"/>
  <c r="BN100" i="52"/>
  <c r="BN25" i="52"/>
  <c r="BN28" i="52"/>
  <c r="BN96" i="52"/>
  <c r="DF52" i="52"/>
  <c r="DK52" i="52" s="1"/>
  <c r="BN118" i="52"/>
  <c r="DL145" i="52" s="1"/>
  <c r="BL114" i="52"/>
  <c r="BN32" i="52"/>
  <c r="BN53" i="52"/>
  <c r="BM118" i="52"/>
  <c r="BN83" i="52"/>
  <c r="BN101" i="52"/>
  <c r="BN106" i="52"/>
  <c r="DF53" i="52"/>
  <c r="DK53" i="52" s="1"/>
  <c r="AW122" i="52"/>
  <c r="AX26" i="52"/>
  <c r="AX58" i="52"/>
  <c r="AX93" i="52"/>
  <c r="DF33" i="52"/>
  <c r="DK33" i="52" s="1"/>
  <c r="DF110" i="52"/>
  <c r="DK110" i="52" s="1"/>
  <c r="AX34" i="52"/>
  <c r="AX68" i="52"/>
  <c r="AV116" i="52"/>
  <c r="AX10" i="52"/>
  <c r="AX24" i="52"/>
  <c r="AX31" i="52"/>
  <c r="AX38" i="52"/>
  <c r="AX45" i="52"/>
  <c r="AX56" i="52"/>
  <c r="AV118" i="52"/>
  <c r="AX72" i="52"/>
  <c r="AX80" i="52"/>
  <c r="AX91" i="52"/>
  <c r="AX99" i="52"/>
  <c r="AW116" i="52"/>
  <c r="AX110" i="52"/>
  <c r="DF11" i="52"/>
  <c r="DK11" i="52" s="1"/>
  <c r="DF98" i="52"/>
  <c r="DK98" i="52" s="1"/>
  <c r="DL98" i="52" s="1"/>
  <c r="DE57" i="52"/>
  <c r="AX11" i="52"/>
  <c r="AX21" i="52"/>
  <c r="AX32" i="52"/>
  <c r="AX35" i="52"/>
  <c r="AX39" i="52"/>
  <c r="AX46" i="52"/>
  <c r="AX53" i="52"/>
  <c r="AX66" i="52"/>
  <c r="AX69" i="52"/>
  <c r="AV122" i="52"/>
  <c r="AX81" i="52"/>
  <c r="AX88" i="52"/>
  <c r="AW120" i="52"/>
  <c r="AX100" i="52"/>
  <c r="AX105" i="52"/>
  <c r="AX111" i="52"/>
  <c r="DF58" i="52"/>
  <c r="DK58" i="52" s="1"/>
  <c r="DF70" i="52"/>
  <c r="DK70" i="52" s="1"/>
  <c r="DF76" i="52"/>
  <c r="DK76" i="52" s="1"/>
  <c r="DF84" i="52"/>
  <c r="DK84" i="52" s="1"/>
  <c r="DF88" i="52"/>
  <c r="DK88" i="52" s="1"/>
  <c r="DF92" i="52"/>
  <c r="DK92" i="52" s="1"/>
  <c r="DL92" i="52" s="1"/>
  <c r="AX95" i="52"/>
  <c r="AX8" i="52"/>
  <c r="AX43" i="52"/>
  <c r="AX78" i="52"/>
  <c r="AV112" i="52"/>
  <c r="DF48" i="52"/>
  <c r="DK48" i="52" s="1"/>
  <c r="DF89" i="52"/>
  <c r="DK89" i="52" s="1"/>
  <c r="DF100" i="52"/>
  <c r="DK100" i="52" s="1"/>
  <c r="DF20" i="52"/>
  <c r="DK20" i="52" s="1"/>
  <c r="DC24" i="52"/>
  <c r="DF28" i="52"/>
  <c r="DK28" i="52" s="1"/>
  <c r="DF50" i="52"/>
  <c r="DK50" i="52" s="1"/>
  <c r="DE89" i="52"/>
  <c r="DE93" i="52"/>
  <c r="AH9" i="52"/>
  <c r="AH37" i="52"/>
  <c r="AH71" i="52"/>
  <c r="AH79" i="52"/>
  <c r="AH107" i="52"/>
  <c r="AG116" i="52"/>
  <c r="DF21" i="52"/>
  <c r="DK21" i="52" s="1"/>
  <c r="DE50" i="52"/>
  <c r="DF54" i="52"/>
  <c r="DK54" i="52" s="1"/>
  <c r="DE68" i="52"/>
  <c r="DE72" i="52"/>
  <c r="DF86" i="52"/>
  <c r="DK86" i="52" s="1"/>
  <c r="AH44" i="52"/>
  <c r="AF116" i="52"/>
  <c r="AH20" i="52"/>
  <c r="AH45" i="52"/>
  <c r="AH52" i="52"/>
  <c r="AG118" i="52"/>
  <c r="AH87" i="52"/>
  <c r="AH102" i="52"/>
  <c r="DF14" i="52"/>
  <c r="DK14" i="52" s="1"/>
  <c r="DF25" i="52"/>
  <c r="DK25" i="52" s="1"/>
  <c r="DF29" i="52"/>
  <c r="DK29" i="52" s="1"/>
  <c r="DF36" i="52"/>
  <c r="DK36" i="52" s="1"/>
  <c r="DF62" i="52"/>
  <c r="DK62" i="52" s="1"/>
  <c r="DF79" i="52"/>
  <c r="DK79" i="52" s="1"/>
  <c r="DF83" i="52"/>
  <c r="DK83" i="52" s="1"/>
  <c r="DF87" i="52"/>
  <c r="DK87" i="52" s="1"/>
  <c r="DL87" i="52" s="1"/>
  <c r="AF122" i="52"/>
  <c r="AH21" i="52"/>
  <c r="AH28" i="52"/>
  <c r="AH53" i="52"/>
  <c r="AH60" i="52"/>
  <c r="AH88" i="52"/>
  <c r="AH95" i="52"/>
  <c r="DF15" i="52"/>
  <c r="DK15" i="52" s="1"/>
  <c r="DE58" i="52"/>
  <c r="DF91" i="52"/>
  <c r="DK91" i="52" s="1"/>
  <c r="DE98" i="52"/>
  <c r="AF120" i="52"/>
  <c r="DF41" i="52"/>
  <c r="DK41" i="52" s="1"/>
  <c r="DF44" i="52"/>
  <c r="DK44" i="52" s="1"/>
  <c r="DE66" i="52"/>
  <c r="DC88" i="52"/>
  <c r="AH29" i="52"/>
  <c r="AH36" i="52"/>
  <c r="AH61" i="52"/>
  <c r="AH70" i="52"/>
  <c r="AH96" i="52"/>
  <c r="AH106" i="52"/>
  <c r="DF45" i="52"/>
  <c r="DK45" i="52" s="1"/>
  <c r="DF56" i="52"/>
  <c r="DK56" i="52" s="1"/>
  <c r="DF67" i="52"/>
  <c r="DK67" i="52" s="1"/>
  <c r="DL67" i="52" s="1"/>
  <c r="DF77" i="52"/>
  <c r="DK77" i="52" s="1"/>
  <c r="DF85" i="52"/>
  <c r="DK85" i="52" s="1"/>
  <c r="DL85" i="52" s="1"/>
  <c r="DF107" i="52"/>
  <c r="DK107" i="52" s="1"/>
  <c r="DL107" i="52" s="1"/>
  <c r="DC25" i="52"/>
  <c r="DE60" i="52"/>
  <c r="DC76" i="52"/>
  <c r="DC79" i="52"/>
  <c r="DC84" i="52"/>
  <c r="Q112" i="52"/>
  <c r="P114" i="52"/>
  <c r="DF8" i="52"/>
  <c r="DC28" i="52"/>
  <c r="DE40" i="52"/>
  <c r="DC45" i="52"/>
  <c r="DF55" i="52"/>
  <c r="DF60" i="52"/>
  <c r="DE79" i="52"/>
  <c r="DC87" i="52"/>
  <c r="DF94" i="52"/>
  <c r="DC100" i="52"/>
  <c r="DF32" i="52"/>
  <c r="R54" i="52"/>
  <c r="DE28" i="52"/>
  <c r="DC33" i="52"/>
  <c r="DF40" i="52"/>
  <c r="DC48" i="52"/>
  <c r="DC67" i="52"/>
  <c r="DC70" i="52"/>
  <c r="DF82" i="52"/>
  <c r="DC92" i="52"/>
  <c r="R112" i="52"/>
  <c r="R26" i="52"/>
  <c r="DC21" i="52"/>
  <c r="DC36" i="52"/>
  <c r="DE48" i="52"/>
  <c r="DC53" i="52"/>
  <c r="DC56" i="52"/>
  <c r="DE70" i="52"/>
  <c r="DB95" i="52"/>
  <c r="DC95" i="52" s="1"/>
  <c r="DF80" i="52"/>
  <c r="DK80" i="52" s="1"/>
  <c r="R12" i="52"/>
  <c r="R22" i="52"/>
  <c r="R41" i="52"/>
  <c r="R116" i="52"/>
  <c r="DL134" i="52" s="1"/>
  <c r="DE36" i="52"/>
  <c r="DC41" i="52"/>
  <c r="DE56" i="52"/>
  <c r="DF68" i="52"/>
  <c r="DC75" i="52"/>
  <c r="DC80" i="52"/>
  <c r="DC83" i="52"/>
  <c r="DF90" i="52"/>
  <c r="DF93" i="52"/>
  <c r="DF69" i="52"/>
  <c r="R30" i="52"/>
  <c r="P118" i="52"/>
  <c r="R80" i="52"/>
  <c r="Q116" i="52"/>
  <c r="DE24" i="52"/>
  <c r="DC29" i="52"/>
  <c r="DF49" i="52"/>
  <c r="DB73" i="52"/>
  <c r="DC73" i="52" s="1"/>
  <c r="DF71" i="52"/>
  <c r="DD95" i="52"/>
  <c r="DE95" i="52" s="1"/>
  <c r="R120" i="52"/>
  <c r="DL150" i="52" s="1"/>
  <c r="R46" i="52"/>
  <c r="R81" i="52"/>
  <c r="DE52" i="52"/>
  <c r="DF66" i="52"/>
  <c r="DK66" i="52" s="1"/>
  <c r="R9" i="52"/>
  <c r="R13" i="52"/>
  <c r="R31" i="52"/>
  <c r="R42" i="52"/>
  <c r="R49" i="52"/>
  <c r="Q118" i="52"/>
  <c r="R77" i="52"/>
  <c r="R84" i="52"/>
  <c r="DF37" i="52"/>
  <c r="DE44" i="52"/>
  <c r="DC49" i="52"/>
  <c r="DF57" i="52"/>
  <c r="DK57" i="52" s="1"/>
  <c r="DC66" i="52"/>
  <c r="DC71" i="52"/>
  <c r="DF75" i="52"/>
  <c r="DK75" i="52" s="1"/>
  <c r="DF78" i="52"/>
  <c r="DF81" i="52"/>
  <c r="DF111" i="52"/>
  <c r="DK111" i="52" s="1"/>
  <c r="AH8" i="52"/>
  <c r="DF43" i="52"/>
  <c r="DE43" i="52"/>
  <c r="DF23" i="52"/>
  <c r="DE23" i="52"/>
  <c r="DF30" i="52"/>
  <c r="DC30" i="52"/>
  <c r="DF39" i="52"/>
  <c r="DE39" i="52"/>
  <c r="DF46" i="52"/>
  <c r="DC46" i="52"/>
  <c r="DF35" i="52"/>
  <c r="DE35" i="52"/>
  <c r="DD16" i="52"/>
  <c r="DB61" i="52"/>
  <c r="DF22" i="52"/>
  <c r="DC22" i="52"/>
  <c r="DF31" i="52"/>
  <c r="DE31" i="52"/>
  <c r="DF38" i="52"/>
  <c r="DC38" i="52"/>
  <c r="DB16" i="52"/>
  <c r="DF47" i="52"/>
  <c r="DE47" i="52"/>
  <c r="DF26" i="52"/>
  <c r="DC26" i="52"/>
  <c r="DF42" i="52"/>
  <c r="DC42" i="52"/>
  <c r="DD61" i="52"/>
  <c r="DF27" i="52"/>
  <c r="DE27" i="52"/>
  <c r="DF34" i="52"/>
  <c r="DC34" i="52"/>
  <c r="DE67" i="52"/>
  <c r="DE71" i="52"/>
  <c r="DE76" i="52"/>
  <c r="DE80" i="52"/>
  <c r="DE84" i="52"/>
  <c r="DE88" i="52"/>
  <c r="DE92" i="52"/>
  <c r="DE20" i="52"/>
  <c r="DE75" i="52"/>
  <c r="DE83" i="52"/>
  <c r="DE87" i="52"/>
  <c r="DE91" i="52"/>
  <c r="DE100" i="52"/>
  <c r="DD73" i="52"/>
  <c r="DC50" i="52"/>
  <c r="DE51" i="52"/>
  <c r="DC54" i="52"/>
  <c r="DE55" i="52"/>
  <c r="DC58" i="52"/>
  <c r="DE59" i="52"/>
  <c r="DC62" i="52"/>
  <c r="DC68" i="52"/>
  <c r="DE69" i="52"/>
  <c r="DC72" i="52"/>
  <c r="DC77" i="52"/>
  <c r="DE78" i="52"/>
  <c r="DC81" i="52"/>
  <c r="DE82" i="52"/>
  <c r="DC85" i="52"/>
  <c r="DE86" i="52"/>
  <c r="DC89" i="52"/>
  <c r="DE90" i="52"/>
  <c r="DC93" i="52"/>
  <c r="DE94" i="52"/>
  <c r="DC98" i="52"/>
  <c r="DE99" i="52"/>
  <c r="DE53" i="52"/>
  <c r="CW73" i="52"/>
  <c r="CV122" i="52"/>
  <c r="CY16" i="52"/>
  <c r="CW22" i="52"/>
  <c r="CY23" i="52"/>
  <c r="CW26" i="52"/>
  <c r="CY27" i="52"/>
  <c r="CW30" i="52"/>
  <c r="CY31" i="52"/>
  <c r="CW34" i="52"/>
  <c r="CY35" i="52"/>
  <c r="CW38" i="52"/>
  <c r="CY39" i="52"/>
  <c r="CW42" i="52"/>
  <c r="CY43" i="52"/>
  <c r="CW46" i="52"/>
  <c r="CY47" i="52"/>
  <c r="CW50" i="52"/>
  <c r="CY51" i="52"/>
  <c r="CW54" i="52"/>
  <c r="CY55" i="52"/>
  <c r="CW58" i="52"/>
  <c r="CY59" i="52"/>
  <c r="CW62" i="52"/>
  <c r="CW68" i="52"/>
  <c r="CY69" i="52"/>
  <c r="CW72" i="52"/>
  <c r="CW77" i="52"/>
  <c r="CY78" i="52"/>
  <c r="CW81" i="52"/>
  <c r="CY82" i="52"/>
  <c r="CW85" i="52"/>
  <c r="CY86" i="52"/>
  <c r="CW89" i="52"/>
  <c r="CY90" i="52"/>
  <c r="CW93" i="52"/>
  <c r="CY94" i="52"/>
  <c r="CW98" i="52"/>
  <c r="CY99" i="52"/>
  <c r="CV61" i="52"/>
  <c r="CZ69" i="52"/>
  <c r="CW21" i="52"/>
  <c r="CW25" i="52"/>
  <c r="CW29" i="52"/>
  <c r="CW33" i="52"/>
  <c r="CW37" i="52"/>
  <c r="CW41" i="52"/>
  <c r="CW45" i="52"/>
  <c r="CW49" i="52"/>
  <c r="CW53" i="52"/>
  <c r="CW57" i="52"/>
  <c r="CW67" i="52"/>
  <c r="CW71" i="52"/>
  <c r="CW76" i="52"/>
  <c r="CW80" i="52"/>
  <c r="CW84" i="52"/>
  <c r="CW88" i="52"/>
  <c r="CW92" i="52"/>
  <c r="CV112" i="52"/>
  <c r="CZ10" i="52"/>
  <c r="CS118" i="52"/>
  <c r="CT16" i="52"/>
  <c r="CT114" i="52" s="1"/>
  <c r="CS114" i="52"/>
  <c r="CS120" i="52"/>
  <c r="CS116" i="52"/>
  <c r="CR112" i="52"/>
  <c r="CD16" i="52"/>
  <c r="CC114" i="52"/>
  <c r="CB114" i="52"/>
  <c r="CB116" i="52"/>
  <c r="CD73" i="52"/>
  <c r="CD122" i="52" s="1"/>
  <c r="DL162" i="52" s="1"/>
  <c r="CB122" i="52"/>
  <c r="CB112" i="52"/>
  <c r="BL112" i="52"/>
  <c r="BL120" i="52"/>
  <c r="AX16" i="52"/>
  <c r="AX114" i="52" s="1"/>
  <c r="AX102" i="52"/>
  <c r="AX63" i="52"/>
  <c r="AX73" i="52"/>
  <c r="AH118" i="52"/>
  <c r="DL143" i="52" s="1"/>
  <c r="AH16" i="52"/>
  <c r="AH114" i="52" s="1"/>
  <c r="AH10" i="52"/>
  <c r="AH112" i="52" s="1"/>
  <c r="AF118" i="52"/>
  <c r="AG120" i="52"/>
  <c r="AH73" i="52"/>
  <c r="AH122" i="52" s="1"/>
  <c r="DL159" i="52" s="1"/>
  <c r="P120" i="52"/>
  <c r="R63" i="52"/>
  <c r="R118" i="52" s="1"/>
  <c r="DL142" i="52" s="1"/>
  <c r="R73" i="52"/>
  <c r="R122" i="52" s="1"/>
  <c r="DL158" i="52" s="1"/>
  <c r="P112" i="52"/>
  <c r="DL105" i="52" l="1"/>
  <c r="DJ112" i="52"/>
  <c r="CZ95" i="52"/>
  <c r="CX122" i="52"/>
  <c r="CX63" i="52"/>
  <c r="DN101" i="52"/>
  <c r="CW16" i="52"/>
  <c r="DL11" i="52"/>
  <c r="DJ16" i="52"/>
  <c r="BN120" i="52"/>
  <c r="DL153" i="52" s="1"/>
  <c r="DL14" i="52"/>
  <c r="CV120" i="52"/>
  <c r="DL91" i="52"/>
  <c r="CZ73" i="52"/>
  <c r="CZ122" i="52" s="1"/>
  <c r="DL48" i="52"/>
  <c r="DL106" i="52"/>
  <c r="DL111" i="52"/>
  <c r="DL80" i="52"/>
  <c r="DL70" i="52"/>
  <c r="CX96" i="52"/>
  <c r="CY96" i="52" s="1"/>
  <c r="CV96" i="52"/>
  <c r="DL75" i="52"/>
  <c r="DL15" i="52"/>
  <c r="DL28" i="52"/>
  <c r="DL58" i="52"/>
  <c r="AX112" i="52"/>
  <c r="DA78" i="52"/>
  <c r="DA46" i="52"/>
  <c r="DA52" i="52"/>
  <c r="CX120" i="52"/>
  <c r="DL57" i="52"/>
  <c r="DL41" i="52"/>
  <c r="DL52" i="52"/>
  <c r="CZ112" i="52"/>
  <c r="DL88" i="52"/>
  <c r="DL110" i="52"/>
  <c r="DL72" i="52"/>
  <c r="DL33" i="52"/>
  <c r="DL13" i="52"/>
  <c r="DL36" i="52"/>
  <c r="DA58" i="52"/>
  <c r="DA53" i="52"/>
  <c r="DA88" i="52"/>
  <c r="DA98" i="52"/>
  <c r="DA86" i="52"/>
  <c r="DJ86" i="52"/>
  <c r="DL86" i="52" s="1"/>
  <c r="DA99" i="52"/>
  <c r="DA25" i="52"/>
  <c r="DJ25" i="52"/>
  <c r="DA30" i="52"/>
  <c r="DJ30" i="52"/>
  <c r="DA35" i="52"/>
  <c r="DA91" i="52"/>
  <c r="DA69" i="52"/>
  <c r="DJ69" i="52"/>
  <c r="DA92" i="52"/>
  <c r="DA62" i="52"/>
  <c r="DJ62" i="52"/>
  <c r="DL62" i="52" s="1"/>
  <c r="DA81" i="52"/>
  <c r="DA71" i="52"/>
  <c r="DJ71" i="52"/>
  <c r="DA57" i="52"/>
  <c r="DA82" i="52"/>
  <c r="DA21" i="52"/>
  <c r="DJ21" i="52"/>
  <c r="DL21" i="52" s="1"/>
  <c r="DA77" i="52"/>
  <c r="DJ77" i="52"/>
  <c r="DL77" i="52" s="1"/>
  <c r="DA20" i="52"/>
  <c r="DJ20" i="52"/>
  <c r="DL20" i="52" s="1"/>
  <c r="DA75" i="52"/>
  <c r="DL83" i="52"/>
  <c r="DL44" i="52"/>
  <c r="DL53" i="52"/>
  <c r="DA51" i="52"/>
  <c r="DJ51" i="52"/>
  <c r="DL51" i="52" s="1"/>
  <c r="DA72" i="52"/>
  <c r="DA76" i="52"/>
  <c r="DA100" i="52"/>
  <c r="DJ100" i="52"/>
  <c r="DL100" i="52" s="1"/>
  <c r="DA47" i="52"/>
  <c r="DA79" i="52"/>
  <c r="DJ79" i="52"/>
  <c r="DL79" i="52" s="1"/>
  <c r="DA55" i="52"/>
  <c r="DA40" i="52"/>
  <c r="DJ40" i="52"/>
  <c r="DA67" i="52"/>
  <c r="DA66" i="52"/>
  <c r="DA50" i="52"/>
  <c r="DJ50" i="52"/>
  <c r="DL50" i="52" s="1"/>
  <c r="DA44" i="52"/>
  <c r="DA87" i="52"/>
  <c r="DA38" i="52"/>
  <c r="DJ38" i="52"/>
  <c r="DA45" i="52"/>
  <c r="DJ45" i="52"/>
  <c r="DL45" i="52" s="1"/>
  <c r="DA85" i="52"/>
  <c r="DA42" i="52"/>
  <c r="DA68" i="52"/>
  <c r="DJ68" i="52"/>
  <c r="DA48" i="52"/>
  <c r="DA29" i="52"/>
  <c r="DJ29" i="52"/>
  <c r="DL29" i="52" s="1"/>
  <c r="DA90" i="52"/>
  <c r="DJ90" i="52"/>
  <c r="DA39" i="52"/>
  <c r="DJ39" i="52"/>
  <c r="DA80" i="52"/>
  <c r="DA33" i="52"/>
  <c r="DA59" i="52"/>
  <c r="DA54" i="52"/>
  <c r="DJ54" i="52"/>
  <c r="DL54" i="52" s="1"/>
  <c r="DA83" i="52"/>
  <c r="DA89" i="52"/>
  <c r="DJ89" i="52"/>
  <c r="DL89" i="52" s="1"/>
  <c r="DA23" i="52"/>
  <c r="DJ23" i="52"/>
  <c r="DA43" i="52"/>
  <c r="DJ43" i="52"/>
  <c r="DA37" i="52"/>
  <c r="DA36" i="52"/>
  <c r="DA24" i="52"/>
  <c r="DJ24" i="52"/>
  <c r="DL24" i="52" s="1"/>
  <c r="DA27" i="52"/>
  <c r="DA56" i="52"/>
  <c r="DJ56" i="52"/>
  <c r="DL56" i="52" s="1"/>
  <c r="DA49" i="52"/>
  <c r="DA60" i="52"/>
  <c r="DA93" i="52"/>
  <c r="DL25" i="52"/>
  <c r="DL59" i="52"/>
  <c r="DA84" i="52"/>
  <c r="DJ84" i="52"/>
  <c r="DL84" i="52" s="1"/>
  <c r="DA26" i="52"/>
  <c r="DA31" i="52"/>
  <c r="DA34" i="52"/>
  <c r="DJ34" i="52"/>
  <c r="DA22" i="52"/>
  <c r="DJ22" i="52"/>
  <c r="DA70" i="52"/>
  <c r="DA32" i="52"/>
  <c r="DJ32" i="52"/>
  <c r="DA94" i="52"/>
  <c r="DJ94" i="52"/>
  <c r="DA41" i="52"/>
  <c r="DA28" i="52"/>
  <c r="CT116" i="52"/>
  <c r="DL139" i="52" s="1"/>
  <c r="CD114" i="52"/>
  <c r="BN114" i="52"/>
  <c r="BN122" i="52"/>
  <c r="DL161" i="52" s="1"/>
  <c r="DF73" i="52"/>
  <c r="DG73" i="52" s="1"/>
  <c r="DG67" i="52"/>
  <c r="DG24" i="52"/>
  <c r="DG80" i="52"/>
  <c r="DG45" i="52"/>
  <c r="DG85" i="52"/>
  <c r="DG91" i="52"/>
  <c r="DB96" i="52"/>
  <c r="DC96" i="52" s="1"/>
  <c r="DG72" i="52"/>
  <c r="DG83" i="52"/>
  <c r="DG34" i="52"/>
  <c r="DK34" i="52"/>
  <c r="DB120" i="52"/>
  <c r="DG90" i="52"/>
  <c r="DK90" i="52"/>
  <c r="DG60" i="52"/>
  <c r="DK60" i="52"/>
  <c r="DL60" i="52" s="1"/>
  <c r="DG42" i="52"/>
  <c r="DK42" i="52"/>
  <c r="DL42" i="52" s="1"/>
  <c r="DD120" i="52"/>
  <c r="DG39" i="52"/>
  <c r="DK39" i="52"/>
  <c r="DG54" i="52"/>
  <c r="DG41" i="52"/>
  <c r="DG62" i="52"/>
  <c r="DG92" i="52"/>
  <c r="DG70" i="52"/>
  <c r="DG36" i="52"/>
  <c r="DG57" i="52"/>
  <c r="DG31" i="52"/>
  <c r="DK31" i="52"/>
  <c r="DL31" i="52" s="1"/>
  <c r="DL76" i="52"/>
  <c r="DG81" i="52"/>
  <c r="DK81" i="52"/>
  <c r="DL81" i="52" s="1"/>
  <c r="DG37" i="52"/>
  <c r="DK37" i="52"/>
  <c r="DL37" i="52" s="1"/>
  <c r="DG51" i="52"/>
  <c r="DG68" i="52"/>
  <c r="DK68" i="52"/>
  <c r="DG98" i="52"/>
  <c r="DG53" i="52"/>
  <c r="DG32" i="52"/>
  <c r="DK32" i="52"/>
  <c r="DG28" i="52"/>
  <c r="DG66" i="52"/>
  <c r="DG26" i="52"/>
  <c r="DK26" i="52"/>
  <c r="DL26" i="52" s="1"/>
  <c r="DF95" i="52"/>
  <c r="DG46" i="52"/>
  <c r="DK46" i="52"/>
  <c r="DL46" i="52" s="1"/>
  <c r="DG30" i="52"/>
  <c r="DK30" i="52"/>
  <c r="DG78" i="52"/>
  <c r="DK78" i="52"/>
  <c r="DL78" i="52" s="1"/>
  <c r="DG49" i="52"/>
  <c r="DK49" i="52"/>
  <c r="DL49" i="52" s="1"/>
  <c r="DG69" i="52"/>
  <c r="DK69" i="52"/>
  <c r="DL66" i="52"/>
  <c r="DG33" i="52"/>
  <c r="DG48" i="52"/>
  <c r="DG22" i="52"/>
  <c r="DK22" i="52"/>
  <c r="DG93" i="52"/>
  <c r="DK93" i="52"/>
  <c r="DL93" i="52" s="1"/>
  <c r="DG40" i="52"/>
  <c r="DK40" i="52"/>
  <c r="DG47" i="52"/>
  <c r="DK47" i="52"/>
  <c r="DL47" i="52" s="1"/>
  <c r="DG23" i="52"/>
  <c r="DK23" i="52"/>
  <c r="DL23" i="52" s="1"/>
  <c r="DG82" i="52"/>
  <c r="DK82" i="52"/>
  <c r="DL82" i="52" s="1"/>
  <c r="DF10" i="52"/>
  <c r="DK8" i="52"/>
  <c r="DG27" i="52"/>
  <c r="DK27" i="52"/>
  <c r="DL27" i="52" s="1"/>
  <c r="DG35" i="52"/>
  <c r="DK35" i="52"/>
  <c r="DL35" i="52" s="1"/>
  <c r="DG71" i="52"/>
  <c r="DK71" i="52"/>
  <c r="DL71" i="52" s="1"/>
  <c r="DG99" i="52"/>
  <c r="DG88" i="52"/>
  <c r="DG29" i="52"/>
  <c r="DG86" i="52"/>
  <c r="DG77" i="52"/>
  <c r="DG58" i="52"/>
  <c r="DG56" i="52"/>
  <c r="DG75" i="52"/>
  <c r="DG100" i="52"/>
  <c r="DG43" i="52"/>
  <c r="DK43" i="52"/>
  <c r="DG89" i="52"/>
  <c r="DG84" i="52"/>
  <c r="DG44" i="52"/>
  <c r="DG25" i="52"/>
  <c r="DG21" i="52"/>
  <c r="DG55" i="52"/>
  <c r="DK55" i="52"/>
  <c r="DL55" i="52" s="1"/>
  <c r="DG76" i="52"/>
  <c r="DG79" i="52"/>
  <c r="DG38" i="52"/>
  <c r="DK38" i="52"/>
  <c r="DG87" i="52"/>
  <c r="DG20" i="52"/>
  <c r="DG59" i="52"/>
  <c r="DG94" i="52"/>
  <c r="DK94" i="52"/>
  <c r="DG50" i="52"/>
  <c r="DG52" i="52"/>
  <c r="DD122" i="52"/>
  <c r="DD96" i="52"/>
  <c r="DE96" i="52" s="1"/>
  <c r="DE73" i="52"/>
  <c r="DC16" i="52"/>
  <c r="DD63" i="52"/>
  <c r="DE61" i="52"/>
  <c r="DB122" i="52"/>
  <c r="DB63" i="52"/>
  <c r="DC61" i="52"/>
  <c r="DE16" i="52"/>
  <c r="DF61" i="52"/>
  <c r="DA73" i="52"/>
  <c r="CV63" i="52"/>
  <c r="CZ61" i="52"/>
  <c r="DA61" i="52" s="1"/>
  <c r="CW61" i="52"/>
  <c r="CZ96" i="52"/>
  <c r="DA96" i="52" s="1"/>
  <c r="CW96" i="52"/>
  <c r="DA16" i="52"/>
  <c r="CZ120" i="52"/>
  <c r="DA95" i="52"/>
  <c r="CX118" i="52"/>
  <c r="CX101" i="52"/>
  <c r="CY63" i="52"/>
  <c r="CT122" i="52"/>
  <c r="DL163" i="52" s="1"/>
  <c r="CT118" i="52"/>
  <c r="DL147" i="52" s="1"/>
  <c r="CT120" i="52"/>
  <c r="DL155" i="52" s="1"/>
  <c r="CD116" i="52"/>
  <c r="DL138" i="52" s="1"/>
  <c r="CD118" i="52"/>
  <c r="DL146" i="52" s="1"/>
  <c r="AX122" i="52"/>
  <c r="DL160" i="52" s="1"/>
  <c r="AX118" i="52"/>
  <c r="DL144" i="52" s="1"/>
  <c r="AX116" i="52"/>
  <c r="DL136" i="52" s="1"/>
  <c r="AX120" i="52"/>
  <c r="DL152" i="52" s="1"/>
  <c r="AH120" i="52"/>
  <c r="DL151" i="52" s="1"/>
  <c r="AH116" i="52"/>
  <c r="DL135" i="52" s="1"/>
  <c r="DL94" i="52" l="1"/>
  <c r="DL38" i="52"/>
  <c r="DL69" i="52"/>
  <c r="DL68" i="52"/>
  <c r="DL73" i="52" s="1"/>
  <c r="DL90" i="52"/>
  <c r="DL95" i="52" s="1"/>
  <c r="DJ73" i="52"/>
  <c r="DL34" i="52"/>
  <c r="DJ61" i="52"/>
  <c r="DJ63" i="52" s="1"/>
  <c r="DL43" i="52"/>
  <c r="DL30" i="52"/>
  <c r="DL40" i="52"/>
  <c r="DL32" i="52"/>
  <c r="DJ95" i="52"/>
  <c r="DL39" i="52"/>
  <c r="DK73" i="52"/>
  <c r="DK95" i="52"/>
  <c r="DL22" i="52"/>
  <c r="DK61" i="52"/>
  <c r="DG95" i="52"/>
  <c r="DF96" i="52"/>
  <c r="DG96" i="52" s="1"/>
  <c r="DL8" i="52"/>
  <c r="DL10" i="52" s="1"/>
  <c r="DK10" i="52"/>
  <c r="DF16" i="52"/>
  <c r="DF120" i="52" s="1"/>
  <c r="DF112" i="52"/>
  <c r="DB118" i="52"/>
  <c r="DB101" i="52"/>
  <c r="DC63" i="52"/>
  <c r="DF63" i="52"/>
  <c r="DG61" i="52"/>
  <c r="DD101" i="52"/>
  <c r="DE63" i="52"/>
  <c r="DD118" i="52"/>
  <c r="CY101" i="52"/>
  <c r="CX102" i="52"/>
  <c r="CV118" i="52"/>
  <c r="CV101" i="52"/>
  <c r="CZ63" i="52"/>
  <c r="CW63" i="52"/>
  <c r="DJ122" i="52" l="1"/>
  <c r="DJ157" i="52"/>
  <c r="DJ120" i="52"/>
  <c r="DJ96" i="52"/>
  <c r="DJ101" i="52" s="1"/>
  <c r="DJ102" i="52" s="1"/>
  <c r="DJ149" i="52"/>
  <c r="DJ141" i="52"/>
  <c r="DJ118" i="52"/>
  <c r="DK96" i="52"/>
  <c r="DL96" i="52"/>
  <c r="DK63" i="52"/>
  <c r="DL61" i="52"/>
  <c r="DL63" i="52" s="1"/>
  <c r="DL112" i="52"/>
  <c r="DL16" i="52"/>
  <c r="DL149" i="52" s="1"/>
  <c r="DF122" i="52"/>
  <c r="DG16" i="52"/>
  <c r="DK16" i="52"/>
  <c r="DK149" i="52" s="1"/>
  <c r="DK112" i="52"/>
  <c r="DE101" i="52"/>
  <c r="DD102" i="52"/>
  <c r="DF101" i="52"/>
  <c r="DF118" i="52"/>
  <c r="DG63" i="52"/>
  <c r="DC101" i="52"/>
  <c r="DB102" i="52"/>
  <c r="CZ101" i="52"/>
  <c r="DA63" i="52"/>
  <c r="CZ118" i="52"/>
  <c r="CW101" i="52"/>
  <c r="CV102" i="52"/>
  <c r="CX116" i="52"/>
  <c r="CY102" i="52"/>
  <c r="CX114" i="52"/>
  <c r="DJ116" i="52" l="1"/>
  <c r="DJ125" i="52"/>
  <c r="DJ133" i="52" s="1"/>
  <c r="DJ114" i="52"/>
  <c r="DL120" i="52"/>
  <c r="DL122" i="52"/>
  <c r="DL118" i="52"/>
  <c r="DL141" i="52"/>
  <c r="DK101" i="52"/>
  <c r="DK102" i="52" s="1"/>
  <c r="DK141" i="52"/>
  <c r="DK118" i="52"/>
  <c r="DL157" i="52"/>
  <c r="DL101" i="52"/>
  <c r="DL102" i="52" s="1"/>
  <c r="DK122" i="52"/>
  <c r="DK157" i="52"/>
  <c r="DK120" i="52"/>
  <c r="DB116" i="52"/>
  <c r="DB114" i="52"/>
  <c r="DC102" i="52"/>
  <c r="DG101" i="52"/>
  <c r="DF102" i="52"/>
  <c r="DD116" i="52"/>
  <c r="DE102" i="52"/>
  <c r="DD114" i="52"/>
  <c r="CV116" i="52"/>
  <c r="CW102" i="52"/>
  <c r="CV114" i="52"/>
  <c r="DA101" i="52"/>
  <c r="CZ102" i="52"/>
  <c r="DL114" i="52" l="1"/>
  <c r="DL116" i="52"/>
  <c r="DL125" i="52"/>
  <c r="DL133" i="52" s="1"/>
  <c r="DK116" i="52"/>
  <c r="DK114" i="52"/>
  <c r="DK125" i="52"/>
  <c r="DK133" i="52" s="1"/>
  <c r="DG102" i="52"/>
  <c r="DF114" i="52"/>
  <c r="DF116" i="52"/>
  <c r="CZ116" i="52"/>
  <c r="DA102" i="52"/>
  <c r="CZ114" i="52"/>
  <c r="BU55" i="53" l="1"/>
  <c r="BS55" i="53"/>
  <c r="BQ55" i="53"/>
  <c r="AK100" i="53" l="1"/>
  <c r="AK99" i="53"/>
  <c r="AK94" i="53"/>
  <c r="AK93" i="53"/>
  <c r="AK92" i="53"/>
  <c r="AK91" i="53"/>
  <c r="AK90" i="53"/>
  <c r="AK89" i="53"/>
  <c r="AK88" i="53"/>
  <c r="AK87" i="53"/>
  <c r="AK86" i="53"/>
  <c r="AK85" i="53"/>
  <c r="AK84" i="53"/>
  <c r="AK83" i="53"/>
  <c r="AK82" i="53"/>
  <c r="AK81" i="53"/>
  <c r="AK80" i="53"/>
  <c r="AK79" i="53"/>
  <c r="AK78" i="53"/>
  <c r="AK77" i="53"/>
  <c r="AK76" i="53"/>
  <c r="AK75" i="53"/>
  <c r="AK72" i="53"/>
  <c r="AK71" i="53"/>
  <c r="AK70" i="53"/>
  <c r="AK69" i="53"/>
  <c r="AK67" i="53"/>
  <c r="AK66" i="53"/>
  <c r="AK60" i="53"/>
  <c r="AK59" i="53"/>
  <c r="AK58" i="53"/>
  <c r="AK57" i="53"/>
  <c r="AK56" i="53"/>
  <c r="AK55" i="53"/>
  <c r="AK52" i="53"/>
  <c r="AK51" i="53"/>
  <c r="AK50" i="53"/>
  <c r="AK49" i="53"/>
  <c r="AK48" i="53"/>
  <c r="AK47" i="53"/>
  <c r="AK44" i="53"/>
  <c r="AK43" i="53"/>
  <c r="AK42" i="53"/>
  <c r="AK41" i="53"/>
  <c r="AK40" i="53"/>
  <c r="AK39" i="53"/>
  <c r="AK36" i="53"/>
  <c r="AK35" i="53"/>
  <c r="AK34" i="53"/>
  <c r="AK33" i="53"/>
  <c r="AK32" i="53"/>
  <c r="AK31" i="53"/>
  <c r="AK28" i="53"/>
  <c r="AK27" i="53"/>
  <c r="AK26" i="53"/>
  <c r="AK25" i="53"/>
  <c r="AK24" i="53"/>
  <c r="AK23" i="53"/>
  <c r="AN12" i="53"/>
  <c r="AL10" i="53"/>
  <c r="AK20" i="53"/>
  <c r="AN29" i="53" l="1"/>
  <c r="AK29" i="53"/>
  <c r="AN68" i="53"/>
  <c r="AK68" i="53"/>
  <c r="AN45" i="53"/>
  <c r="AK45" i="53"/>
  <c r="AN30" i="53"/>
  <c r="AK30" i="53"/>
  <c r="AN53" i="53"/>
  <c r="AK53" i="53"/>
  <c r="AN38" i="53"/>
  <c r="AK38" i="53"/>
  <c r="AN37" i="53"/>
  <c r="AK37" i="53"/>
  <c r="AN54" i="53"/>
  <c r="AK54" i="53"/>
  <c r="AN62" i="53"/>
  <c r="AK62" i="53"/>
  <c r="AN22" i="53"/>
  <c r="AK22" i="53"/>
  <c r="AN46" i="53"/>
  <c r="AK46" i="53"/>
  <c r="AN98" i="53"/>
  <c r="AK98" i="53"/>
  <c r="AN21" i="53"/>
  <c r="AK21" i="53"/>
  <c r="AJ10" i="53"/>
  <c r="AJ112" i="53" s="1"/>
  <c r="CV8" i="53"/>
  <c r="AN11" i="53"/>
  <c r="AN76" i="53"/>
  <c r="AN84" i="53"/>
  <c r="AN92" i="53"/>
  <c r="AN27" i="53"/>
  <c r="AN35" i="53"/>
  <c r="AN43" i="53"/>
  <c r="AN51" i="53"/>
  <c r="AN59" i="53"/>
  <c r="AN31" i="53"/>
  <c r="AN47" i="53"/>
  <c r="AN24" i="53"/>
  <c r="AN32" i="53"/>
  <c r="AN40" i="53"/>
  <c r="AN48" i="53"/>
  <c r="AN56" i="53"/>
  <c r="AN66" i="53"/>
  <c r="AN23" i="53"/>
  <c r="AN39" i="53"/>
  <c r="AN20" i="53"/>
  <c r="AN8" i="53"/>
  <c r="AN10" i="53" s="1"/>
  <c r="AN25" i="53"/>
  <c r="AN33" i="53"/>
  <c r="AN41" i="53"/>
  <c r="AN49" i="53"/>
  <c r="AN57" i="53"/>
  <c r="AN67" i="53"/>
  <c r="AN99" i="53"/>
  <c r="AN28" i="53"/>
  <c r="AN36" i="53"/>
  <c r="AN44" i="53"/>
  <c r="AN52" i="53"/>
  <c r="AN60" i="53"/>
  <c r="AN70" i="53"/>
  <c r="AN81" i="53"/>
  <c r="AN89" i="53"/>
  <c r="AN100" i="53"/>
  <c r="AN80" i="53"/>
  <c r="AN13" i="53"/>
  <c r="AN71" i="53"/>
  <c r="AN82" i="53"/>
  <c r="AN90" i="53"/>
  <c r="AN69" i="53"/>
  <c r="AN88" i="53"/>
  <c r="AN14" i="53"/>
  <c r="AN15" i="53"/>
  <c r="AN72" i="53"/>
  <c r="AJ95" i="53"/>
  <c r="AK95" i="53" s="1"/>
  <c r="AL16" i="53"/>
  <c r="AL73" i="53"/>
  <c r="AL61" i="53"/>
  <c r="AL63" i="53" s="1"/>
  <c r="AN26" i="53"/>
  <c r="AN34" i="53"/>
  <c r="AN42" i="53"/>
  <c r="AN50" i="53"/>
  <c r="AN58" i="53"/>
  <c r="AJ16" i="53"/>
  <c r="AK16" i="53" s="1"/>
  <c r="AN75" i="53"/>
  <c r="AN83" i="53"/>
  <c r="AN91" i="53"/>
  <c r="AN77" i="53"/>
  <c r="AN85" i="53"/>
  <c r="AN93" i="53"/>
  <c r="AJ73" i="53"/>
  <c r="AK73" i="53" s="1"/>
  <c r="AN78" i="53"/>
  <c r="AN86" i="53"/>
  <c r="AN94" i="53"/>
  <c r="AN79" i="53"/>
  <c r="AN87" i="53"/>
  <c r="AL95" i="53"/>
  <c r="AN55" i="53"/>
  <c r="AJ61" i="53"/>
  <c r="AJ63" i="53" l="1"/>
  <c r="AK63" i="53" s="1"/>
  <c r="AK61" i="53"/>
  <c r="AL96" i="53"/>
  <c r="AL101" i="53" s="1"/>
  <c r="AL102" i="53" s="1"/>
  <c r="AN73" i="53"/>
  <c r="AN16" i="53"/>
  <c r="AN61" i="53"/>
  <c r="AN63" i="53" s="1"/>
  <c r="AJ96" i="53"/>
  <c r="AN95" i="53"/>
  <c r="AN96" i="53" l="1"/>
  <c r="AN101" i="53" s="1"/>
  <c r="AN102" i="53" s="1"/>
  <c r="AJ101" i="53"/>
  <c r="AK96" i="53"/>
  <c r="AJ102" i="53" l="1"/>
  <c r="AK102" i="53" s="1"/>
  <c r="AK101" i="53"/>
  <c r="N110" i="53"/>
  <c r="L111" i="53"/>
  <c r="Q111" i="53" s="1"/>
  <c r="J111" i="53"/>
  <c r="N88" i="53"/>
  <c r="N80" i="53"/>
  <c r="N77" i="53"/>
  <c r="N71" i="53"/>
  <c r="N50" i="53"/>
  <c r="N36" i="53"/>
  <c r="H100" i="53"/>
  <c r="H89" i="53"/>
  <c r="H81" i="53"/>
  <c r="H71" i="53"/>
  <c r="H58" i="53"/>
  <c r="H50" i="53"/>
  <c r="H42" i="53"/>
  <c r="H34" i="53"/>
  <c r="H26" i="53"/>
  <c r="H14" i="53"/>
  <c r="H128" i="55"/>
  <c r="N28" i="53" l="1"/>
  <c r="N44" i="53"/>
  <c r="CV111" i="53"/>
  <c r="P111" i="53"/>
  <c r="R111" i="53" s="1"/>
  <c r="N15" i="53"/>
  <c r="CX8" i="53"/>
  <c r="CZ8" i="53" s="1"/>
  <c r="DJ8" i="53" s="1"/>
  <c r="F10" i="53"/>
  <c r="H10" i="53" s="1"/>
  <c r="N12" i="53"/>
  <c r="J10" i="53"/>
  <c r="DB8" i="53"/>
  <c r="N14" i="53"/>
  <c r="L10" i="53"/>
  <c r="L16" i="53" s="1"/>
  <c r="M16" i="53" s="1"/>
  <c r="DD8" i="53"/>
  <c r="N111" i="53"/>
  <c r="O36" i="53" s="1"/>
  <c r="H31" i="53"/>
  <c r="H39" i="53"/>
  <c r="H47" i="53"/>
  <c r="H68" i="53"/>
  <c r="H78" i="53"/>
  <c r="H86" i="53"/>
  <c r="H94" i="53"/>
  <c r="N13" i="53"/>
  <c r="N106" i="53"/>
  <c r="H12" i="53"/>
  <c r="H24" i="53"/>
  <c r="H32" i="53"/>
  <c r="H40" i="53"/>
  <c r="H48" i="53"/>
  <c r="H56" i="53"/>
  <c r="F95" i="53"/>
  <c r="N107" i="53"/>
  <c r="H13" i="53"/>
  <c r="H25" i="53"/>
  <c r="H33" i="53"/>
  <c r="H41" i="53"/>
  <c r="H49" i="53"/>
  <c r="H57" i="53"/>
  <c r="H70" i="53"/>
  <c r="H80" i="53"/>
  <c r="H88" i="53"/>
  <c r="F73" i="53"/>
  <c r="H15" i="53"/>
  <c r="H27" i="53"/>
  <c r="H35" i="53"/>
  <c r="H43" i="53"/>
  <c r="H51" i="53"/>
  <c r="H59" i="53"/>
  <c r="H82" i="53"/>
  <c r="H90" i="53"/>
  <c r="N98" i="53"/>
  <c r="D95" i="53"/>
  <c r="H60" i="53"/>
  <c r="H20" i="53"/>
  <c r="H36" i="53"/>
  <c r="H52" i="53"/>
  <c r="H91" i="53"/>
  <c r="H76" i="53"/>
  <c r="H92" i="53"/>
  <c r="H22" i="53"/>
  <c r="H30" i="53"/>
  <c r="H38" i="53"/>
  <c r="H46" i="53"/>
  <c r="H54" i="53"/>
  <c r="H67" i="53"/>
  <c r="H77" i="53"/>
  <c r="H85" i="53"/>
  <c r="H93" i="53"/>
  <c r="H111" i="53"/>
  <c r="N11" i="53"/>
  <c r="N105" i="53"/>
  <c r="H28" i="53"/>
  <c r="H44" i="53"/>
  <c r="H83" i="53"/>
  <c r="H66" i="53"/>
  <c r="H84" i="53"/>
  <c r="D16" i="53"/>
  <c r="H11" i="53"/>
  <c r="H23" i="53"/>
  <c r="F61" i="53"/>
  <c r="F63" i="53" s="1"/>
  <c r="H69" i="53"/>
  <c r="H79" i="53"/>
  <c r="H87" i="53"/>
  <c r="H98" i="53"/>
  <c r="H99" i="53"/>
  <c r="D73" i="53"/>
  <c r="D61" i="53"/>
  <c r="D63" i="53" s="1"/>
  <c r="H75" i="53"/>
  <c r="H72" i="53"/>
  <c r="H105" i="53"/>
  <c r="N99" i="53"/>
  <c r="H106" i="53"/>
  <c r="N100" i="53"/>
  <c r="H21" i="53"/>
  <c r="H29" i="53"/>
  <c r="H37" i="53"/>
  <c r="H45" i="53"/>
  <c r="H53" i="53"/>
  <c r="H107" i="53"/>
  <c r="H55" i="53"/>
  <c r="M25" i="53"/>
  <c r="M48" i="53"/>
  <c r="N81" i="53"/>
  <c r="N29" i="53"/>
  <c r="M49" i="53"/>
  <c r="N72" i="53"/>
  <c r="N84" i="53"/>
  <c r="M32" i="53"/>
  <c r="N53" i="53"/>
  <c r="O53" i="53" s="1"/>
  <c r="M68" i="53"/>
  <c r="N85" i="53"/>
  <c r="N93" i="53"/>
  <c r="M33" i="53"/>
  <c r="N69" i="53"/>
  <c r="N89" i="53"/>
  <c r="N37" i="53"/>
  <c r="N45" i="53"/>
  <c r="M57" i="53"/>
  <c r="N21" i="53"/>
  <c r="M41" i="53"/>
  <c r="N62" i="53"/>
  <c r="N76" i="53"/>
  <c r="M24" i="53"/>
  <c r="N67" i="53"/>
  <c r="N26" i="53"/>
  <c r="N87" i="53"/>
  <c r="N34" i="53"/>
  <c r="N58" i="53"/>
  <c r="N8" i="53"/>
  <c r="N70" i="53"/>
  <c r="N59" i="53"/>
  <c r="N22" i="53"/>
  <c r="M38" i="53"/>
  <c r="M66" i="53"/>
  <c r="M78" i="53"/>
  <c r="N42" i="53"/>
  <c r="N82" i="53"/>
  <c r="N90" i="53"/>
  <c r="N94" i="53"/>
  <c r="M23" i="53"/>
  <c r="M31" i="53"/>
  <c r="M39" i="53"/>
  <c r="M47" i="53"/>
  <c r="M55" i="53"/>
  <c r="N83" i="53"/>
  <c r="M79" i="53"/>
  <c r="N86" i="53"/>
  <c r="N60" i="53"/>
  <c r="M27" i="53"/>
  <c r="M35" i="53"/>
  <c r="M43" i="53"/>
  <c r="M51" i="53"/>
  <c r="M75" i="53"/>
  <c r="M91" i="53"/>
  <c r="M20" i="53"/>
  <c r="M52" i="53"/>
  <c r="H62" i="53"/>
  <c r="BU102" i="53"/>
  <c r="CQ102" i="53"/>
  <c r="CQ101" i="53"/>
  <c r="CQ100" i="53"/>
  <c r="CQ99" i="53"/>
  <c r="CQ98" i="53"/>
  <c r="CQ96" i="53"/>
  <c r="CQ95" i="53"/>
  <c r="CQ94" i="53"/>
  <c r="CQ93" i="53"/>
  <c r="CQ92" i="53"/>
  <c r="CQ91" i="53"/>
  <c r="CQ90" i="53"/>
  <c r="CQ89" i="53"/>
  <c r="CQ88" i="53"/>
  <c r="CQ87" i="53"/>
  <c r="CQ86" i="53"/>
  <c r="CQ85" i="53"/>
  <c r="CQ84" i="53"/>
  <c r="CQ83" i="53"/>
  <c r="CQ82" i="53"/>
  <c r="CQ81" i="53"/>
  <c r="CQ80" i="53"/>
  <c r="CQ79" i="53"/>
  <c r="CQ78" i="53"/>
  <c r="CQ77" i="53"/>
  <c r="CQ76" i="53"/>
  <c r="CQ75" i="53"/>
  <c r="CQ73" i="53"/>
  <c r="CQ72" i="53"/>
  <c r="CQ71" i="53"/>
  <c r="CQ70" i="53"/>
  <c r="CQ69" i="53"/>
  <c r="CQ68" i="53"/>
  <c r="CQ67" i="53"/>
  <c r="CQ66" i="53"/>
  <c r="CQ63" i="53"/>
  <c r="CQ62" i="53"/>
  <c r="CQ61" i="53"/>
  <c r="CQ60" i="53"/>
  <c r="CQ59" i="53"/>
  <c r="CQ58" i="53"/>
  <c r="CQ57" i="53"/>
  <c r="CQ56" i="53"/>
  <c r="CQ55" i="53"/>
  <c r="CQ54" i="53"/>
  <c r="CQ53" i="53"/>
  <c r="CQ52" i="53"/>
  <c r="CQ51" i="53"/>
  <c r="CQ50" i="53"/>
  <c r="CQ49" i="53"/>
  <c r="CQ48" i="53"/>
  <c r="CQ47" i="53"/>
  <c r="CQ46" i="53"/>
  <c r="CQ45" i="53"/>
  <c r="CQ44" i="53"/>
  <c r="CQ43" i="53"/>
  <c r="CQ42" i="53"/>
  <c r="CQ41" i="53"/>
  <c r="CQ40" i="53"/>
  <c r="CQ39" i="53"/>
  <c r="CQ38" i="53"/>
  <c r="CQ37" i="53"/>
  <c r="CQ36" i="53"/>
  <c r="CQ35" i="53"/>
  <c r="CQ34" i="53"/>
  <c r="CQ33" i="53"/>
  <c r="CQ32" i="53"/>
  <c r="CQ31" i="53"/>
  <c r="CQ30" i="53"/>
  <c r="CQ29" i="53"/>
  <c r="CQ28" i="53"/>
  <c r="CQ27" i="53"/>
  <c r="CQ26" i="53"/>
  <c r="CQ25" i="53"/>
  <c r="CQ24" i="53"/>
  <c r="CQ23" i="53"/>
  <c r="CQ22" i="53"/>
  <c r="CQ21" i="53"/>
  <c r="CQ20" i="53"/>
  <c r="CQ16" i="53"/>
  <c r="CO102" i="53"/>
  <c r="CO101" i="53"/>
  <c r="CO100" i="53"/>
  <c r="CO99" i="53"/>
  <c r="CO98" i="53"/>
  <c r="CO96" i="53"/>
  <c r="CO95" i="53"/>
  <c r="CO94" i="53"/>
  <c r="CO93" i="53"/>
  <c r="CO92" i="53"/>
  <c r="CO91" i="53"/>
  <c r="CO90" i="53"/>
  <c r="CO89" i="53"/>
  <c r="CO88" i="53"/>
  <c r="CO87" i="53"/>
  <c r="CO86" i="53"/>
  <c r="CO85" i="53"/>
  <c r="CO84" i="53"/>
  <c r="CO83" i="53"/>
  <c r="CO82" i="53"/>
  <c r="CO81" i="53"/>
  <c r="CO80" i="53"/>
  <c r="CO79" i="53"/>
  <c r="CO78" i="53"/>
  <c r="CO77" i="53"/>
  <c r="CO76" i="53"/>
  <c r="CO75" i="53"/>
  <c r="CO73" i="53"/>
  <c r="CO72" i="53"/>
  <c r="CO71" i="53"/>
  <c r="CO70" i="53"/>
  <c r="CO69" i="53"/>
  <c r="CO68" i="53"/>
  <c r="CO67" i="53"/>
  <c r="CO66" i="53"/>
  <c r="CO63" i="53"/>
  <c r="CO62" i="53"/>
  <c r="CO61" i="53"/>
  <c r="CO60" i="53"/>
  <c r="CO59" i="53"/>
  <c r="CO58" i="53"/>
  <c r="CO57" i="53"/>
  <c r="CO56" i="53"/>
  <c r="CO55" i="53"/>
  <c r="CO54" i="53"/>
  <c r="CO53" i="53"/>
  <c r="CO52" i="53"/>
  <c r="CO51" i="53"/>
  <c r="CO50" i="53"/>
  <c r="CO49" i="53"/>
  <c r="CO48" i="53"/>
  <c r="CO47" i="53"/>
  <c r="CO46" i="53"/>
  <c r="CO45" i="53"/>
  <c r="CO44" i="53"/>
  <c r="CO43" i="53"/>
  <c r="CO42" i="53"/>
  <c r="CO41" i="53"/>
  <c r="CO40" i="53"/>
  <c r="CO39" i="53"/>
  <c r="CO38" i="53"/>
  <c r="CO37" i="53"/>
  <c r="CO36" i="53"/>
  <c r="CO35" i="53"/>
  <c r="CO34" i="53"/>
  <c r="CO33" i="53"/>
  <c r="CO32" i="53"/>
  <c r="CO31" i="53"/>
  <c r="CO30" i="53"/>
  <c r="CO29" i="53"/>
  <c r="CO28" i="53"/>
  <c r="CO27" i="53"/>
  <c r="CO26" i="53"/>
  <c r="CO25" i="53"/>
  <c r="CO24" i="53"/>
  <c r="CO23" i="53"/>
  <c r="CO22" i="53"/>
  <c r="CO21" i="53"/>
  <c r="CO20" i="53"/>
  <c r="CO16" i="53"/>
  <c r="CM102" i="53"/>
  <c r="CM101" i="53"/>
  <c r="CM100" i="53"/>
  <c r="CM99" i="53"/>
  <c r="CM98" i="53"/>
  <c r="CM96" i="53"/>
  <c r="CM95" i="53"/>
  <c r="CM94" i="53"/>
  <c r="CM93" i="53"/>
  <c r="CM92" i="53"/>
  <c r="CM91" i="53"/>
  <c r="CM90" i="53"/>
  <c r="CM89" i="53"/>
  <c r="CM88" i="53"/>
  <c r="CM87" i="53"/>
  <c r="CM86" i="53"/>
  <c r="CM85" i="53"/>
  <c r="CM84" i="53"/>
  <c r="CM83" i="53"/>
  <c r="CM82" i="53"/>
  <c r="CM81" i="53"/>
  <c r="CM80" i="53"/>
  <c r="CM79" i="53"/>
  <c r="CM78" i="53"/>
  <c r="CM77" i="53"/>
  <c r="CM76" i="53"/>
  <c r="CM75" i="53"/>
  <c r="CM73" i="53"/>
  <c r="CM72" i="53"/>
  <c r="CM71" i="53"/>
  <c r="CM70" i="53"/>
  <c r="CM69" i="53"/>
  <c r="CM68" i="53"/>
  <c r="CM67" i="53"/>
  <c r="CM66" i="53"/>
  <c r="CM63" i="53"/>
  <c r="CM62" i="53"/>
  <c r="CM61" i="53"/>
  <c r="CM60" i="53"/>
  <c r="CM59" i="53"/>
  <c r="CM58" i="53"/>
  <c r="CM57" i="53"/>
  <c r="CM56" i="53"/>
  <c r="CM55" i="53"/>
  <c r="CM54" i="53"/>
  <c r="CM53" i="53"/>
  <c r="CM52" i="53"/>
  <c r="CM51" i="53"/>
  <c r="CM50" i="53"/>
  <c r="CM49" i="53"/>
  <c r="CM48" i="53"/>
  <c r="CM47" i="53"/>
  <c r="CM46" i="53"/>
  <c r="CM45" i="53"/>
  <c r="CM44" i="53"/>
  <c r="CM43" i="53"/>
  <c r="CM42" i="53"/>
  <c r="CM41" i="53"/>
  <c r="CM40" i="53"/>
  <c r="CM39" i="53"/>
  <c r="CM38" i="53"/>
  <c r="CM37" i="53"/>
  <c r="CM36" i="53"/>
  <c r="CM35" i="53"/>
  <c r="CM34" i="53"/>
  <c r="CM33" i="53"/>
  <c r="CM32" i="53"/>
  <c r="CM31" i="53"/>
  <c r="CM30" i="53"/>
  <c r="CM29" i="53"/>
  <c r="CM28" i="53"/>
  <c r="CM27" i="53"/>
  <c r="CM26" i="53"/>
  <c r="CM25" i="53"/>
  <c r="CM24" i="53"/>
  <c r="CM23" i="53"/>
  <c r="CM22" i="53"/>
  <c r="CM21" i="53"/>
  <c r="CM20" i="53"/>
  <c r="CM16" i="53"/>
  <c r="CK101" i="53"/>
  <c r="CK100" i="53"/>
  <c r="CK99" i="53"/>
  <c r="CK98" i="53"/>
  <c r="CK96" i="53"/>
  <c r="CK95" i="53"/>
  <c r="CK94" i="53"/>
  <c r="CK93" i="53"/>
  <c r="CK92" i="53"/>
  <c r="CK91" i="53"/>
  <c r="CK90" i="53"/>
  <c r="CK89" i="53"/>
  <c r="CK88" i="53"/>
  <c r="CK87" i="53"/>
  <c r="CK86" i="53"/>
  <c r="CK85" i="53"/>
  <c r="CK84" i="53"/>
  <c r="CK83" i="53"/>
  <c r="CK82" i="53"/>
  <c r="CK81" i="53"/>
  <c r="CK80" i="53"/>
  <c r="CK79" i="53"/>
  <c r="CK78" i="53"/>
  <c r="CK77" i="53"/>
  <c r="CK76" i="53"/>
  <c r="CK75" i="53"/>
  <c r="CK73" i="53"/>
  <c r="CK72" i="53"/>
  <c r="CK71" i="53"/>
  <c r="CK70" i="53"/>
  <c r="CK69" i="53"/>
  <c r="CK68" i="53"/>
  <c r="CK67" i="53"/>
  <c r="CK66" i="53"/>
  <c r="CK63" i="53"/>
  <c r="CK61" i="53"/>
  <c r="CK60" i="53"/>
  <c r="CK59" i="53"/>
  <c r="CK58" i="53"/>
  <c r="CK57" i="53"/>
  <c r="CK56" i="53"/>
  <c r="CK55" i="53"/>
  <c r="CK54" i="53"/>
  <c r="CK53" i="53"/>
  <c r="CK52" i="53"/>
  <c r="CK51" i="53"/>
  <c r="CK50" i="53"/>
  <c r="CK49" i="53"/>
  <c r="CK48" i="53"/>
  <c r="CK47" i="53"/>
  <c r="CK46" i="53"/>
  <c r="CK45" i="53"/>
  <c r="CK44" i="53"/>
  <c r="CK43" i="53"/>
  <c r="CK42" i="53"/>
  <c r="CK41" i="53"/>
  <c r="CK40" i="53"/>
  <c r="CK39" i="53"/>
  <c r="CK38" i="53"/>
  <c r="CK37" i="53"/>
  <c r="CK36" i="53"/>
  <c r="CK35" i="53"/>
  <c r="CK34" i="53"/>
  <c r="CK33" i="53"/>
  <c r="CK32" i="53"/>
  <c r="CK31" i="53"/>
  <c r="CK30" i="53"/>
  <c r="CK29" i="53"/>
  <c r="CK28" i="53"/>
  <c r="CK27" i="53"/>
  <c r="CK26" i="53"/>
  <c r="CK25" i="53"/>
  <c r="CK24" i="53"/>
  <c r="CK23" i="53"/>
  <c r="CK22" i="53"/>
  <c r="CK21" i="53"/>
  <c r="CK20" i="53"/>
  <c r="CK16" i="53"/>
  <c r="CI102" i="53"/>
  <c r="CI101" i="53"/>
  <c r="CI100" i="53"/>
  <c r="CI99" i="53"/>
  <c r="CI98" i="53"/>
  <c r="CI96" i="53"/>
  <c r="CI95" i="53"/>
  <c r="CI94" i="53"/>
  <c r="CI93" i="53"/>
  <c r="CI92" i="53"/>
  <c r="CI91" i="53"/>
  <c r="CI90" i="53"/>
  <c r="CI89" i="53"/>
  <c r="CI88" i="53"/>
  <c r="CI87" i="53"/>
  <c r="CI86" i="53"/>
  <c r="CI85" i="53"/>
  <c r="CI84" i="53"/>
  <c r="CI83" i="53"/>
  <c r="CI82" i="53"/>
  <c r="CI81" i="53"/>
  <c r="CI80" i="53"/>
  <c r="CI79" i="53"/>
  <c r="CI78" i="53"/>
  <c r="CI77" i="53"/>
  <c r="CI76" i="53"/>
  <c r="CI75" i="53"/>
  <c r="CI73" i="53"/>
  <c r="CI72" i="53"/>
  <c r="CI71" i="53"/>
  <c r="CI70" i="53"/>
  <c r="CI69" i="53"/>
  <c r="CI68" i="53"/>
  <c r="CI67" i="53"/>
  <c r="CI66" i="53"/>
  <c r="CI63" i="53"/>
  <c r="CI61" i="53"/>
  <c r="CI60" i="53"/>
  <c r="CI59" i="53"/>
  <c r="CI58" i="53"/>
  <c r="CI57" i="53"/>
  <c r="CI56" i="53"/>
  <c r="CI55" i="53"/>
  <c r="CI54" i="53"/>
  <c r="CI53" i="53"/>
  <c r="CI52" i="53"/>
  <c r="CI51" i="53"/>
  <c r="CI50" i="53"/>
  <c r="CI49" i="53"/>
  <c r="CI48" i="53"/>
  <c r="CI47" i="53"/>
  <c r="CI46" i="53"/>
  <c r="CI45" i="53"/>
  <c r="CI44" i="53"/>
  <c r="CI43" i="53"/>
  <c r="CI42" i="53"/>
  <c r="CI41" i="53"/>
  <c r="CI40" i="53"/>
  <c r="CI39" i="53"/>
  <c r="CI38" i="53"/>
  <c r="CI37" i="53"/>
  <c r="CI36" i="53"/>
  <c r="CI35" i="53"/>
  <c r="CI34" i="53"/>
  <c r="CI33" i="53"/>
  <c r="CI32" i="53"/>
  <c r="CI31" i="53"/>
  <c r="CI30" i="53"/>
  <c r="CI29" i="53"/>
  <c r="CI28" i="53"/>
  <c r="CI27" i="53"/>
  <c r="CI26" i="53"/>
  <c r="CI25" i="53"/>
  <c r="CI24" i="53"/>
  <c r="CI23" i="53"/>
  <c r="CI22" i="53"/>
  <c r="CI21" i="53"/>
  <c r="CI20" i="53"/>
  <c r="CI16" i="53"/>
  <c r="CG102" i="53"/>
  <c r="CG101" i="53"/>
  <c r="CG100" i="53"/>
  <c r="CG99" i="53"/>
  <c r="CG98" i="53"/>
  <c r="CG96" i="53"/>
  <c r="CG95" i="53"/>
  <c r="CG94" i="53"/>
  <c r="CG93" i="53"/>
  <c r="CG92" i="53"/>
  <c r="CG91" i="53"/>
  <c r="CG90" i="53"/>
  <c r="CG89" i="53"/>
  <c r="CG88" i="53"/>
  <c r="CG87" i="53"/>
  <c r="CG86" i="53"/>
  <c r="CG85" i="53"/>
  <c r="CG84" i="53"/>
  <c r="CG83" i="53"/>
  <c r="CG82" i="53"/>
  <c r="CG81" i="53"/>
  <c r="CG80" i="53"/>
  <c r="CG79" i="53"/>
  <c r="CG78" i="53"/>
  <c r="CG77" i="53"/>
  <c r="CG76" i="53"/>
  <c r="CG75" i="53"/>
  <c r="CG73" i="53"/>
  <c r="CG72" i="53"/>
  <c r="CG71" i="53"/>
  <c r="CG70" i="53"/>
  <c r="CG69" i="53"/>
  <c r="CG68" i="53"/>
  <c r="CG67" i="53"/>
  <c r="CG66" i="53"/>
  <c r="CG63" i="53"/>
  <c r="CG61" i="53"/>
  <c r="CG60" i="53"/>
  <c r="CG59" i="53"/>
  <c r="CG58" i="53"/>
  <c r="CG57" i="53"/>
  <c r="CG56" i="53"/>
  <c r="CG55" i="53"/>
  <c r="CG54" i="53"/>
  <c r="CG53" i="53"/>
  <c r="CG52" i="53"/>
  <c r="CG51" i="53"/>
  <c r="CG50" i="53"/>
  <c r="CG49" i="53"/>
  <c r="CG48" i="53"/>
  <c r="CG47" i="53"/>
  <c r="CG46" i="53"/>
  <c r="CG45" i="53"/>
  <c r="CG44" i="53"/>
  <c r="CG43" i="53"/>
  <c r="CG42" i="53"/>
  <c r="CG41" i="53"/>
  <c r="CG40" i="53"/>
  <c r="CG39" i="53"/>
  <c r="CG38" i="53"/>
  <c r="CG37" i="53"/>
  <c r="CG36" i="53"/>
  <c r="CG35" i="53"/>
  <c r="CG34" i="53"/>
  <c r="CG33" i="53"/>
  <c r="CG32" i="53"/>
  <c r="CG31" i="53"/>
  <c r="CG30" i="53"/>
  <c r="CG29" i="53"/>
  <c r="CG28" i="53"/>
  <c r="CG27" i="53"/>
  <c r="CG26" i="53"/>
  <c r="CG25" i="53"/>
  <c r="CG24" i="53"/>
  <c r="CG23" i="53"/>
  <c r="CG22" i="53"/>
  <c r="CG21" i="53"/>
  <c r="CG20" i="53"/>
  <c r="CG16" i="53"/>
  <c r="BY102" i="53"/>
  <c r="BY101" i="53"/>
  <c r="BY100" i="53"/>
  <c r="BY99" i="53"/>
  <c r="BY98" i="53"/>
  <c r="BY96" i="53"/>
  <c r="BY95" i="53"/>
  <c r="BY94" i="53"/>
  <c r="BY93" i="53"/>
  <c r="BY92" i="53"/>
  <c r="BY91" i="53"/>
  <c r="BY90" i="53"/>
  <c r="BY89" i="53"/>
  <c r="BY88" i="53"/>
  <c r="BY87" i="53"/>
  <c r="BY86" i="53"/>
  <c r="BY85" i="53"/>
  <c r="BY84" i="53"/>
  <c r="BY83" i="53"/>
  <c r="BY82" i="53"/>
  <c r="BY81" i="53"/>
  <c r="BY80" i="53"/>
  <c r="BY79" i="53"/>
  <c r="BY78" i="53"/>
  <c r="BY77" i="53"/>
  <c r="BY76" i="53"/>
  <c r="BY75" i="53"/>
  <c r="BY73" i="53"/>
  <c r="BY72" i="53"/>
  <c r="BY71" i="53"/>
  <c r="BY70" i="53"/>
  <c r="BY69" i="53"/>
  <c r="BY68" i="53"/>
  <c r="BY67" i="53"/>
  <c r="BY66" i="53"/>
  <c r="BY63" i="53"/>
  <c r="BY62" i="53"/>
  <c r="BY61" i="53"/>
  <c r="BY60" i="53"/>
  <c r="BY59" i="53"/>
  <c r="BY58" i="53"/>
  <c r="BY57" i="53"/>
  <c r="BY56" i="53"/>
  <c r="BY55" i="53"/>
  <c r="BY54" i="53"/>
  <c r="BY53" i="53"/>
  <c r="BY52" i="53"/>
  <c r="BY51" i="53"/>
  <c r="BY50" i="53"/>
  <c r="BY49" i="53"/>
  <c r="BY48" i="53"/>
  <c r="BY47" i="53"/>
  <c r="BY46" i="53"/>
  <c r="BY45" i="53"/>
  <c r="BY44" i="53"/>
  <c r="BY43" i="53"/>
  <c r="BY42" i="53"/>
  <c r="BY41" i="53"/>
  <c r="BY40" i="53"/>
  <c r="BY39" i="53"/>
  <c r="BY38" i="53"/>
  <c r="BY37" i="53"/>
  <c r="BY36" i="53"/>
  <c r="BY35" i="53"/>
  <c r="BY34" i="53"/>
  <c r="BY33" i="53"/>
  <c r="BY32" i="53"/>
  <c r="BY31" i="53"/>
  <c r="BY30" i="53"/>
  <c r="BY29" i="53"/>
  <c r="BY28" i="53"/>
  <c r="BY27" i="53"/>
  <c r="BY26" i="53"/>
  <c r="BY25" i="53"/>
  <c r="BY24" i="53"/>
  <c r="BY23" i="53"/>
  <c r="BY22" i="53"/>
  <c r="BY21" i="53"/>
  <c r="BY20" i="53"/>
  <c r="BY16" i="53"/>
  <c r="BW102" i="53"/>
  <c r="BW101" i="53"/>
  <c r="BW100" i="53"/>
  <c r="BW99" i="53"/>
  <c r="BW98" i="53"/>
  <c r="BW96" i="53"/>
  <c r="BW95" i="53"/>
  <c r="BW94" i="53"/>
  <c r="BW93" i="53"/>
  <c r="BW92" i="53"/>
  <c r="BW91" i="53"/>
  <c r="BW90" i="53"/>
  <c r="BW89" i="53"/>
  <c r="BW88" i="53"/>
  <c r="BW87" i="53"/>
  <c r="BW86" i="53"/>
  <c r="BW85" i="53"/>
  <c r="BW84" i="53"/>
  <c r="BW83" i="53"/>
  <c r="BW82" i="53"/>
  <c r="BW81" i="53"/>
  <c r="BW80" i="53"/>
  <c r="BW79" i="53"/>
  <c r="BW78" i="53"/>
  <c r="BW77" i="53"/>
  <c r="BW76" i="53"/>
  <c r="BW75" i="53"/>
  <c r="BW73" i="53"/>
  <c r="BW72" i="53"/>
  <c r="BW71" i="53"/>
  <c r="BW70" i="53"/>
  <c r="BW69" i="53"/>
  <c r="BW68" i="53"/>
  <c r="BW67" i="53"/>
  <c r="BW66" i="53"/>
  <c r="BW63" i="53"/>
  <c r="BW62" i="53"/>
  <c r="BW61" i="53"/>
  <c r="BW60" i="53"/>
  <c r="BW59" i="53"/>
  <c r="BW58" i="53"/>
  <c r="BW57" i="53"/>
  <c r="BW56" i="53"/>
  <c r="BW55" i="53"/>
  <c r="BW54" i="53"/>
  <c r="BW53" i="53"/>
  <c r="BW52" i="53"/>
  <c r="BW51" i="53"/>
  <c r="BW50" i="53"/>
  <c r="BW49" i="53"/>
  <c r="BW48" i="53"/>
  <c r="BW47" i="53"/>
  <c r="BW46" i="53"/>
  <c r="BW45" i="53"/>
  <c r="BW44" i="53"/>
  <c r="BW43" i="53"/>
  <c r="BW42" i="53"/>
  <c r="BW41" i="53"/>
  <c r="BW40" i="53"/>
  <c r="BW39" i="53"/>
  <c r="BW38" i="53"/>
  <c r="BW37" i="53"/>
  <c r="BW36" i="53"/>
  <c r="BW35" i="53"/>
  <c r="BW34" i="53"/>
  <c r="BW33" i="53"/>
  <c r="BW32" i="53"/>
  <c r="BW31" i="53"/>
  <c r="BW30" i="53"/>
  <c r="BW29" i="53"/>
  <c r="BW28" i="53"/>
  <c r="BW27" i="53"/>
  <c r="BW26" i="53"/>
  <c r="BW25" i="53"/>
  <c r="BW24" i="53"/>
  <c r="BW23" i="53"/>
  <c r="BW22" i="53"/>
  <c r="BW21" i="53"/>
  <c r="BW20" i="53"/>
  <c r="BW16" i="53"/>
  <c r="BU33" i="53"/>
  <c r="BU32" i="53"/>
  <c r="BU31" i="53"/>
  <c r="BU30" i="53"/>
  <c r="BU29" i="53"/>
  <c r="BU28" i="53"/>
  <c r="BU27" i="53"/>
  <c r="BU26" i="53"/>
  <c r="BU25" i="53"/>
  <c r="BU24" i="53"/>
  <c r="BU23" i="53"/>
  <c r="BU22" i="53"/>
  <c r="BU21" i="53"/>
  <c r="BU20" i="53"/>
  <c r="BU16" i="53"/>
  <c r="BS32" i="53"/>
  <c r="BS31" i="53"/>
  <c r="BS30" i="53"/>
  <c r="BS29" i="53"/>
  <c r="BS28" i="53"/>
  <c r="BS27" i="53"/>
  <c r="BS26" i="53"/>
  <c r="BS25" i="53"/>
  <c r="BS24" i="53"/>
  <c r="BS23" i="53"/>
  <c r="BS22" i="53"/>
  <c r="BS21" i="53"/>
  <c r="BS20" i="53"/>
  <c r="BS16" i="53"/>
  <c r="BQ32" i="53"/>
  <c r="BQ31" i="53"/>
  <c r="BQ30" i="53"/>
  <c r="BQ29" i="53"/>
  <c r="BQ28" i="53"/>
  <c r="BQ27" i="53"/>
  <c r="BQ26" i="53"/>
  <c r="BQ25" i="53"/>
  <c r="BQ24" i="53"/>
  <c r="BQ23" i="53"/>
  <c r="BQ22" i="53"/>
  <c r="BQ21" i="53"/>
  <c r="BQ20" i="53"/>
  <c r="BQ16" i="53"/>
  <c r="BK42" i="53"/>
  <c r="BK41" i="53"/>
  <c r="BK40" i="53"/>
  <c r="BK39" i="53"/>
  <c r="BK38" i="53"/>
  <c r="BK37" i="53"/>
  <c r="BK36" i="53"/>
  <c r="BK35" i="53"/>
  <c r="BK34" i="53"/>
  <c r="BK33" i="53"/>
  <c r="BK32" i="53"/>
  <c r="BK31" i="53"/>
  <c r="BK30" i="53"/>
  <c r="BK29" i="53"/>
  <c r="BK28" i="53"/>
  <c r="BK27" i="53"/>
  <c r="BK26" i="53"/>
  <c r="BK25" i="53"/>
  <c r="BK24" i="53"/>
  <c r="BK23" i="53"/>
  <c r="BK22" i="53"/>
  <c r="BK21" i="53"/>
  <c r="BK20" i="53"/>
  <c r="BK16" i="53"/>
  <c r="BI32" i="53"/>
  <c r="BI31" i="53"/>
  <c r="BI30" i="53"/>
  <c r="BI29" i="53"/>
  <c r="BI28" i="53"/>
  <c r="BI27" i="53"/>
  <c r="BI26" i="53"/>
  <c r="BI25" i="53"/>
  <c r="BI24" i="53"/>
  <c r="BI23" i="53"/>
  <c r="BI22" i="53"/>
  <c r="BI21" i="53"/>
  <c r="BI20" i="53"/>
  <c r="BI16" i="53"/>
  <c r="BG32" i="53"/>
  <c r="BG31" i="53"/>
  <c r="BG30" i="53"/>
  <c r="BG29" i="53"/>
  <c r="BG28" i="53"/>
  <c r="BG27" i="53"/>
  <c r="BG26" i="53"/>
  <c r="BG25" i="53"/>
  <c r="BG24" i="53"/>
  <c r="BG23" i="53"/>
  <c r="BG22" i="53"/>
  <c r="BG21" i="53"/>
  <c r="BG20" i="53"/>
  <c r="BG16" i="53"/>
  <c r="BC16" i="53"/>
  <c r="BA63" i="53"/>
  <c r="BA62" i="53"/>
  <c r="BA61" i="53"/>
  <c r="BA16" i="53"/>
  <c r="AU102" i="53"/>
  <c r="AU101" i="53"/>
  <c r="AU100" i="53"/>
  <c r="AU99" i="53"/>
  <c r="AU98" i="53"/>
  <c r="AU96" i="53"/>
  <c r="AU95" i="53"/>
  <c r="AU94" i="53"/>
  <c r="AU93" i="53"/>
  <c r="AU92" i="53"/>
  <c r="AU91" i="53"/>
  <c r="AU90" i="53"/>
  <c r="AU89" i="53"/>
  <c r="AU88" i="53"/>
  <c r="AU87" i="53"/>
  <c r="AU86" i="53"/>
  <c r="AU85" i="53"/>
  <c r="AU84" i="53"/>
  <c r="AU83" i="53"/>
  <c r="AU82" i="53"/>
  <c r="AU81" i="53"/>
  <c r="AU80" i="53"/>
  <c r="AU79" i="53"/>
  <c r="AU78" i="53"/>
  <c r="AU77" i="53"/>
  <c r="AU76" i="53"/>
  <c r="AU75" i="53"/>
  <c r="AU73" i="53"/>
  <c r="AU72" i="53"/>
  <c r="AU71" i="53"/>
  <c r="AU70" i="53"/>
  <c r="AU69" i="53"/>
  <c r="AU68" i="53"/>
  <c r="AU67" i="53"/>
  <c r="AU66" i="53"/>
  <c r="AU63" i="53"/>
  <c r="AU62" i="53"/>
  <c r="AU61" i="53"/>
  <c r="AU60" i="53"/>
  <c r="AU59" i="53"/>
  <c r="AU58" i="53"/>
  <c r="AU57" i="53"/>
  <c r="AU56" i="53"/>
  <c r="AU55" i="53"/>
  <c r="AU54" i="53"/>
  <c r="AU53" i="53"/>
  <c r="AU52" i="53"/>
  <c r="AU51" i="53"/>
  <c r="AU50" i="53"/>
  <c r="AU49" i="53"/>
  <c r="AU48" i="53"/>
  <c r="AU47" i="53"/>
  <c r="AU46" i="53"/>
  <c r="AU45" i="53"/>
  <c r="AU44" i="53"/>
  <c r="AU43" i="53"/>
  <c r="AU42" i="53"/>
  <c r="AU41" i="53"/>
  <c r="AU40" i="53"/>
  <c r="AU39" i="53"/>
  <c r="AU38" i="53"/>
  <c r="AU37" i="53"/>
  <c r="AU36" i="53"/>
  <c r="AU35" i="53"/>
  <c r="AU34" i="53"/>
  <c r="AU33" i="53"/>
  <c r="AU32" i="53"/>
  <c r="AU31" i="53"/>
  <c r="AU30" i="53"/>
  <c r="AU29" i="53"/>
  <c r="AU28" i="53"/>
  <c r="AU27" i="53"/>
  <c r="AU26" i="53"/>
  <c r="AU25" i="53"/>
  <c r="AU24" i="53"/>
  <c r="AU23" i="53"/>
  <c r="AU22" i="53"/>
  <c r="AU21" i="53"/>
  <c r="AU20" i="53"/>
  <c r="AU16" i="53"/>
  <c r="AS102" i="53"/>
  <c r="AS101" i="53"/>
  <c r="AS100" i="53"/>
  <c r="AS99" i="53"/>
  <c r="AS98" i="53"/>
  <c r="AS96" i="53"/>
  <c r="AS95" i="53"/>
  <c r="AS94" i="53"/>
  <c r="AS93" i="53"/>
  <c r="AS92" i="53"/>
  <c r="AS91" i="53"/>
  <c r="AS90" i="53"/>
  <c r="AS89" i="53"/>
  <c r="AS88" i="53"/>
  <c r="AS87" i="53"/>
  <c r="AS86" i="53"/>
  <c r="AS85" i="53"/>
  <c r="AS84" i="53"/>
  <c r="AS83" i="53"/>
  <c r="AS82" i="53"/>
  <c r="AS81" i="53"/>
  <c r="AS80" i="53"/>
  <c r="AS79" i="53"/>
  <c r="AS78" i="53"/>
  <c r="AS77" i="53"/>
  <c r="AS76" i="53"/>
  <c r="AS75" i="53"/>
  <c r="AS73" i="53"/>
  <c r="AS72" i="53"/>
  <c r="AS71" i="53"/>
  <c r="AS70" i="53"/>
  <c r="AS69" i="53"/>
  <c r="AS68" i="53"/>
  <c r="AS67" i="53"/>
  <c r="AS66" i="53"/>
  <c r="AS63" i="53"/>
  <c r="AS62" i="53"/>
  <c r="AS61" i="53"/>
  <c r="AS60" i="53"/>
  <c r="AS59" i="53"/>
  <c r="AS58" i="53"/>
  <c r="AS57" i="53"/>
  <c r="AS56" i="53"/>
  <c r="AS55" i="53"/>
  <c r="AS54" i="53"/>
  <c r="AS53" i="53"/>
  <c r="AS52" i="53"/>
  <c r="AS51" i="53"/>
  <c r="AS50" i="53"/>
  <c r="AS49" i="53"/>
  <c r="AS48" i="53"/>
  <c r="AS47" i="53"/>
  <c r="AS46" i="53"/>
  <c r="AS45" i="53"/>
  <c r="AS44" i="53"/>
  <c r="AS43" i="53"/>
  <c r="AS42" i="53"/>
  <c r="AS41" i="53"/>
  <c r="AS40" i="53"/>
  <c r="AS39" i="53"/>
  <c r="AS38" i="53"/>
  <c r="AS37" i="53"/>
  <c r="AS36" i="53"/>
  <c r="AS35" i="53"/>
  <c r="AS34" i="53"/>
  <c r="AS33" i="53"/>
  <c r="AS32" i="53"/>
  <c r="AS31" i="53"/>
  <c r="AS30" i="53"/>
  <c r="AS29" i="53"/>
  <c r="AS28" i="53"/>
  <c r="AS27" i="53"/>
  <c r="AS26" i="53"/>
  <c r="AS25" i="53"/>
  <c r="AS24" i="53"/>
  <c r="AS23" i="53"/>
  <c r="AS22" i="53"/>
  <c r="AS21" i="53"/>
  <c r="AS20" i="53"/>
  <c r="AS16" i="53"/>
  <c r="AQ102" i="53"/>
  <c r="AQ101" i="53"/>
  <c r="AQ100" i="53"/>
  <c r="AQ99" i="53"/>
  <c r="AQ98" i="53"/>
  <c r="AQ96" i="53"/>
  <c r="AQ95" i="53"/>
  <c r="AQ94" i="53"/>
  <c r="AQ93" i="53"/>
  <c r="AQ92" i="53"/>
  <c r="AQ91" i="53"/>
  <c r="AQ90" i="53"/>
  <c r="AQ89" i="53"/>
  <c r="AQ88" i="53"/>
  <c r="AQ87" i="53"/>
  <c r="AQ86" i="53"/>
  <c r="AQ85" i="53"/>
  <c r="AQ84" i="53"/>
  <c r="AQ83" i="53"/>
  <c r="AQ82" i="53"/>
  <c r="AQ81" i="53"/>
  <c r="AQ80" i="53"/>
  <c r="AQ79" i="53"/>
  <c r="AQ78" i="53"/>
  <c r="AQ77" i="53"/>
  <c r="AQ76" i="53"/>
  <c r="AQ75" i="53"/>
  <c r="AQ73" i="53"/>
  <c r="AQ72" i="53"/>
  <c r="AQ71" i="53"/>
  <c r="AQ70" i="53"/>
  <c r="AQ69" i="53"/>
  <c r="AQ68" i="53"/>
  <c r="AQ67" i="53"/>
  <c r="AQ66" i="53"/>
  <c r="AQ63" i="53"/>
  <c r="AQ62" i="53"/>
  <c r="AQ61" i="53"/>
  <c r="AQ60" i="53"/>
  <c r="AQ59" i="53"/>
  <c r="AQ58" i="53"/>
  <c r="AQ57" i="53"/>
  <c r="AQ56" i="53"/>
  <c r="AQ55" i="53"/>
  <c r="AQ54" i="53"/>
  <c r="AQ53" i="53"/>
  <c r="AQ52" i="53"/>
  <c r="AQ51" i="53"/>
  <c r="AQ50" i="53"/>
  <c r="AQ49" i="53"/>
  <c r="AQ48" i="53"/>
  <c r="AQ47" i="53"/>
  <c r="AQ46" i="53"/>
  <c r="AQ45" i="53"/>
  <c r="AQ44" i="53"/>
  <c r="AQ43" i="53"/>
  <c r="AQ42" i="53"/>
  <c r="AQ41" i="53"/>
  <c r="AQ40" i="53"/>
  <c r="AQ39" i="53"/>
  <c r="AQ38" i="53"/>
  <c r="AQ37" i="53"/>
  <c r="AQ36" i="53"/>
  <c r="AQ35" i="53"/>
  <c r="AQ34" i="53"/>
  <c r="AQ33" i="53"/>
  <c r="AQ32" i="53"/>
  <c r="AQ31" i="53"/>
  <c r="AQ30" i="53"/>
  <c r="AQ29" i="53"/>
  <c r="AQ28" i="53"/>
  <c r="AQ27" i="53"/>
  <c r="AQ26" i="53"/>
  <c r="AQ25" i="53"/>
  <c r="AQ24" i="53"/>
  <c r="AQ23" i="53"/>
  <c r="AQ22" i="53"/>
  <c r="AQ21" i="53"/>
  <c r="AQ20" i="53"/>
  <c r="AQ16" i="53"/>
  <c r="AM102" i="53"/>
  <c r="AM101" i="53"/>
  <c r="AM100" i="53"/>
  <c r="AM99" i="53"/>
  <c r="AM98" i="53"/>
  <c r="AM96" i="53"/>
  <c r="AM95" i="53"/>
  <c r="AM94" i="53"/>
  <c r="AM93" i="53"/>
  <c r="AM92" i="53"/>
  <c r="AM91" i="53"/>
  <c r="AM90" i="53"/>
  <c r="AM89" i="53"/>
  <c r="AM88" i="53"/>
  <c r="AM87" i="53"/>
  <c r="AM86" i="53"/>
  <c r="AM85" i="53"/>
  <c r="AM84" i="53"/>
  <c r="AM83" i="53"/>
  <c r="AM82" i="53"/>
  <c r="AM81" i="53"/>
  <c r="AM80" i="53"/>
  <c r="AM79" i="53"/>
  <c r="AM78" i="53"/>
  <c r="AM77" i="53"/>
  <c r="AM76" i="53"/>
  <c r="AM75" i="53"/>
  <c r="AM73" i="53"/>
  <c r="AM72" i="53"/>
  <c r="AM71" i="53"/>
  <c r="AM70" i="53"/>
  <c r="AM69" i="53"/>
  <c r="AM68" i="53"/>
  <c r="AM67" i="53"/>
  <c r="AM66" i="53"/>
  <c r="AM63" i="53"/>
  <c r="AM62" i="53"/>
  <c r="AM61" i="53"/>
  <c r="AM60" i="53"/>
  <c r="AM59" i="53"/>
  <c r="AM58" i="53"/>
  <c r="AM57" i="53"/>
  <c r="AM56" i="53"/>
  <c r="AM55" i="53"/>
  <c r="AM54" i="53"/>
  <c r="AM53" i="53"/>
  <c r="AM52" i="53"/>
  <c r="AM51" i="53"/>
  <c r="AM50" i="53"/>
  <c r="AM49" i="53"/>
  <c r="AM48" i="53"/>
  <c r="AM47" i="53"/>
  <c r="AM46" i="53"/>
  <c r="AM45" i="53"/>
  <c r="AM44" i="53"/>
  <c r="AM43" i="53"/>
  <c r="AM42" i="53"/>
  <c r="AM41" i="53"/>
  <c r="AM40" i="53"/>
  <c r="AM39" i="53"/>
  <c r="AM38" i="53"/>
  <c r="AM37" i="53"/>
  <c r="AM36" i="53"/>
  <c r="AM35" i="53"/>
  <c r="AM34" i="53"/>
  <c r="AM33" i="53"/>
  <c r="AM32" i="53"/>
  <c r="AM31" i="53"/>
  <c r="AM30" i="53"/>
  <c r="AM29" i="53"/>
  <c r="AM28" i="53"/>
  <c r="AM27" i="53"/>
  <c r="AM26" i="53"/>
  <c r="AM25" i="53"/>
  <c r="AM24" i="53"/>
  <c r="AM23" i="53"/>
  <c r="AM22" i="53"/>
  <c r="AM21" i="53"/>
  <c r="AM20" i="53"/>
  <c r="AM16" i="53"/>
  <c r="AE102" i="53"/>
  <c r="AE101" i="53"/>
  <c r="AE100" i="53"/>
  <c r="AE99" i="53"/>
  <c r="AE98" i="53"/>
  <c r="AE96" i="53"/>
  <c r="AE95" i="53"/>
  <c r="AE94" i="53"/>
  <c r="AE93" i="53"/>
  <c r="AE92" i="53"/>
  <c r="AE91" i="53"/>
  <c r="AE90" i="53"/>
  <c r="AE89" i="53"/>
  <c r="AE88" i="53"/>
  <c r="AE87" i="53"/>
  <c r="AE86" i="53"/>
  <c r="AE85" i="53"/>
  <c r="AE84" i="53"/>
  <c r="AE83" i="53"/>
  <c r="AE82" i="53"/>
  <c r="AE81" i="53"/>
  <c r="AE80" i="53"/>
  <c r="AE79" i="53"/>
  <c r="AE78" i="53"/>
  <c r="AE77" i="53"/>
  <c r="AE76" i="53"/>
  <c r="AE75" i="53"/>
  <c r="AE73" i="53"/>
  <c r="AE72" i="53"/>
  <c r="AE71" i="53"/>
  <c r="AE70" i="53"/>
  <c r="AE69" i="53"/>
  <c r="AE68" i="53"/>
  <c r="AE67" i="53"/>
  <c r="AE66" i="53"/>
  <c r="AE63" i="53"/>
  <c r="AE62" i="53"/>
  <c r="AE61" i="53"/>
  <c r="AE60" i="53"/>
  <c r="AE59" i="53"/>
  <c r="AE58" i="53"/>
  <c r="AE57" i="53"/>
  <c r="AE56" i="53"/>
  <c r="AE55" i="53"/>
  <c r="AE54" i="53"/>
  <c r="AE53" i="53"/>
  <c r="AE52" i="53"/>
  <c r="AE51" i="53"/>
  <c r="AE50" i="53"/>
  <c r="AE49" i="53"/>
  <c r="AE48" i="53"/>
  <c r="AE47" i="53"/>
  <c r="AE46" i="53"/>
  <c r="AE45" i="53"/>
  <c r="AE44" i="53"/>
  <c r="AE43" i="53"/>
  <c r="AE42" i="53"/>
  <c r="AE41" i="53"/>
  <c r="AE40" i="53"/>
  <c r="AE39" i="53"/>
  <c r="AE38" i="53"/>
  <c r="AE37" i="53"/>
  <c r="AE36" i="53"/>
  <c r="AE35" i="53"/>
  <c r="AE34" i="53"/>
  <c r="AE33" i="53"/>
  <c r="AE32" i="53"/>
  <c r="AE31" i="53"/>
  <c r="AE30" i="53"/>
  <c r="AE29" i="53"/>
  <c r="AE28" i="53"/>
  <c r="AE27" i="53"/>
  <c r="AE26" i="53"/>
  <c r="AE25" i="53"/>
  <c r="AE24" i="53"/>
  <c r="AE23" i="53"/>
  <c r="AE22" i="53"/>
  <c r="AE21" i="53"/>
  <c r="AE20" i="53"/>
  <c r="AE16" i="53"/>
  <c r="AC102" i="53"/>
  <c r="AC101" i="53"/>
  <c r="AC100" i="53"/>
  <c r="AC99" i="53"/>
  <c r="AC98" i="53"/>
  <c r="AC96" i="53"/>
  <c r="AC95" i="53"/>
  <c r="AC94" i="53"/>
  <c r="AC93" i="53"/>
  <c r="AC92" i="53"/>
  <c r="AC91" i="53"/>
  <c r="AC90" i="53"/>
  <c r="AC89" i="53"/>
  <c r="AC88" i="53"/>
  <c r="AC87" i="53"/>
  <c r="AC86" i="53"/>
  <c r="AC85" i="53"/>
  <c r="AC84" i="53"/>
  <c r="AC83" i="53"/>
  <c r="AC82" i="53"/>
  <c r="AC81" i="53"/>
  <c r="AC80" i="53"/>
  <c r="AC79" i="53"/>
  <c r="AC78" i="53"/>
  <c r="AC77" i="53"/>
  <c r="AC76" i="53"/>
  <c r="AC75" i="53"/>
  <c r="AC73" i="53"/>
  <c r="AC72" i="53"/>
  <c r="AC71" i="53"/>
  <c r="AC70" i="53"/>
  <c r="AC69" i="53"/>
  <c r="AC68" i="53"/>
  <c r="AC67" i="53"/>
  <c r="AC66" i="53"/>
  <c r="AC63" i="53"/>
  <c r="AC62" i="53"/>
  <c r="AC61" i="53"/>
  <c r="AC60" i="53"/>
  <c r="AC59" i="53"/>
  <c r="AC58" i="53"/>
  <c r="AC57" i="53"/>
  <c r="AC56" i="53"/>
  <c r="AC55" i="53"/>
  <c r="AC54" i="53"/>
  <c r="AC53" i="53"/>
  <c r="AC52" i="53"/>
  <c r="AC51" i="53"/>
  <c r="AC50" i="53"/>
  <c r="AC49" i="53"/>
  <c r="AC48" i="53"/>
  <c r="AC47" i="53"/>
  <c r="AC46" i="53"/>
  <c r="AC45" i="53"/>
  <c r="AC44" i="53"/>
  <c r="AC43" i="53"/>
  <c r="AC42" i="53"/>
  <c r="AC41" i="53"/>
  <c r="AC40" i="53"/>
  <c r="AC39" i="53"/>
  <c r="AC38" i="53"/>
  <c r="AC37" i="53"/>
  <c r="AC36" i="53"/>
  <c r="AC35" i="53"/>
  <c r="AC34" i="53"/>
  <c r="AC33" i="53"/>
  <c r="AC32" i="53"/>
  <c r="AC31" i="53"/>
  <c r="AC30" i="53"/>
  <c r="AC29" i="53"/>
  <c r="AC28" i="53"/>
  <c r="AC27" i="53"/>
  <c r="AC26" i="53"/>
  <c r="AC25" i="53"/>
  <c r="AC24" i="53"/>
  <c r="AC23" i="53"/>
  <c r="AC22" i="53"/>
  <c r="AC21" i="53"/>
  <c r="AC20" i="53"/>
  <c r="AC16" i="53"/>
  <c r="AA102" i="53"/>
  <c r="AA101" i="53"/>
  <c r="AA100" i="53"/>
  <c r="AA99" i="53"/>
  <c r="AA98" i="53"/>
  <c r="AA96" i="53"/>
  <c r="AA95" i="53"/>
  <c r="AA94" i="53"/>
  <c r="AA93" i="53"/>
  <c r="AA92" i="53"/>
  <c r="AA91" i="53"/>
  <c r="AA90" i="53"/>
  <c r="AA89" i="53"/>
  <c r="AA88" i="53"/>
  <c r="AA87" i="53"/>
  <c r="AA86" i="53"/>
  <c r="AA85" i="53"/>
  <c r="AA84" i="53"/>
  <c r="AA83" i="53"/>
  <c r="AA82" i="53"/>
  <c r="AA81" i="53"/>
  <c r="AA80" i="53"/>
  <c r="AA79" i="53"/>
  <c r="AA78" i="53"/>
  <c r="AA77" i="53"/>
  <c r="AA76" i="53"/>
  <c r="AA75" i="53"/>
  <c r="AA73" i="53"/>
  <c r="AA72" i="53"/>
  <c r="AA71" i="53"/>
  <c r="AA70" i="53"/>
  <c r="AA69" i="53"/>
  <c r="AA68" i="53"/>
  <c r="AA67" i="53"/>
  <c r="AA66" i="53"/>
  <c r="AA63" i="53"/>
  <c r="AA62" i="53"/>
  <c r="AA61" i="53"/>
  <c r="AA60" i="53"/>
  <c r="AA59" i="53"/>
  <c r="AA58" i="53"/>
  <c r="AA57" i="53"/>
  <c r="AA56" i="53"/>
  <c r="AA55" i="53"/>
  <c r="AA54" i="53"/>
  <c r="AA53" i="53"/>
  <c r="AA52" i="53"/>
  <c r="AA51" i="53"/>
  <c r="AA50" i="53"/>
  <c r="AA49" i="53"/>
  <c r="AA48" i="53"/>
  <c r="AA47" i="53"/>
  <c r="AA46" i="53"/>
  <c r="AA45" i="53"/>
  <c r="AA44" i="53"/>
  <c r="AA43" i="53"/>
  <c r="AA42" i="53"/>
  <c r="AA41" i="53"/>
  <c r="AA40" i="53"/>
  <c r="AA39" i="53"/>
  <c r="AA38" i="53"/>
  <c r="AA37" i="53"/>
  <c r="AA36" i="53"/>
  <c r="AA35" i="53"/>
  <c r="AA34" i="53"/>
  <c r="AA33" i="53"/>
  <c r="AA32" i="53"/>
  <c r="AA31" i="53"/>
  <c r="AA30" i="53"/>
  <c r="AA29" i="53"/>
  <c r="AA28" i="53"/>
  <c r="AA27" i="53"/>
  <c r="AA26" i="53"/>
  <c r="AA25" i="53"/>
  <c r="AA24" i="53"/>
  <c r="AA23" i="53"/>
  <c r="AA22" i="53"/>
  <c r="AA21" i="53"/>
  <c r="AA20" i="53"/>
  <c r="AA16" i="53"/>
  <c r="W102" i="53"/>
  <c r="W101" i="53"/>
  <c r="W100" i="53"/>
  <c r="W99" i="53"/>
  <c r="W98" i="53"/>
  <c r="W96" i="53"/>
  <c r="W95" i="53"/>
  <c r="W94" i="53"/>
  <c r="W93" i="53"/>
  <c r="W92" i="53"/>
  <c r="W91" i="53"/>
  <c r="W90" i="53"/>
  <c r="W89" i="53"/>
  <c r="W88" i="53"/>
  <c r="W87" i="53"/>
  <c r="W86" i="53"/>
  <c r="W85" i="53"/>
  <c r="W84" i="53"/>
  <c r="W83" i="53"/>
  <c r="W82" i="53"/>
  <c r="W81" i="53"/>
  <c r="W80" i="53"/>
  <c r="W79" i="53"/>
  <c r="W78" i="53"/>
  <c r="W77" i="53"/>
  <c r="W76" i="53"/>
  <c r="W75" i="53"/>
  <c r="W73" i="53"/>
  <c r="W63" i="53"/>
  <c r="W62" i="53"/>
  <c r="W61" i="53"/>
  <c r="W60" i="53"/>
  <c r="W59" i="53"/>
  <c r="W58" i="53"/>
  <c r="W57" i="53"/>
  <c r="W56" i="53"/>
  <c r="W55" i="53"/>
  <c r="W54" i="53"/>
  <c r="W53" i="53"/>
  <c r="W52" i="53"/>
  <c r="W51" i="53"/>
  <c r="W50" i="53"/>
  <c r="W49" i="53"/>
  <c r="W48" i="53"/>
  <c r="W47" i="53"/>
  <c r="W46" i="53"/>
  <c r="W45" i="53"/>
  <c r="W44" i="53"/>
  <c r="W43" i="53"/>
  <c r="W42" i="53"/>
  <c r="W41" i="53"/>
  <c r="W40" i="53"/>
  <c r="W39" i="53"/>
  <c r="W38" i="53"/>
  <c r="W37" i="53"/>
  <c r="W36" i="53"/>
  <c r="W35" i="53"/>
  <c r="W34" i="53"/>
  <c r="W33" i="53"/>
  <c r="W32" i="53"/>
  <c r="W31" i="53"/>
  <c r="W30" i="53"/>
  <c r="W29" i="53"/>
  <c r="W28" i="53"/>
  <c r="W27" i="53"/>
  <c r="W26" i="53"/>
  <c r="W25" i="53"/>
  <c r="W24" i="53"/>
  <c r="W23" i="53"/>
  <c r="W22" i="53"/>
  <c r="W21" i="53"/>
  <c r="W20" i="53"/>
  <c r="W16" i="53"/>
  <c r="U102" i="53"/>
  <c r="U101" i="53"/>
  <c r="U100" i="53"/>
  <c r="U99" i="53"/>
  <c r="U98" i="53"/>
  <c r="U96" i="53"/>
  <c r="U95" i="53"/>
  <c r="U94" i="53"/>
  <c r="U93" i="53"/>
  <c r="U92" i="53"/>
  <c r="U91" i="53"/>
  <c r="U90" i="53"/>
  <c r="U89" i="53"/>
  <c r="U88" i="53"/>
  <c r="U87" i="53"/>
  <c r="U86" i="53"/>
  <c r="U85" i="53"/>
  <c r="U84" i="53"/>
  <c r="U83" i="53"/>
  <c r="U82" i="53"/>
  <c r="U81" i="53"/>
  <c r="U80" i="53"/>
  <c r="U79" i="53"/>
  <c r="U78" i="53"/>
  <c r="U77" i="53"/>
  <c r="U76" i="53"/>
  <c r="U75" i="53"/>
  <c r="U73" i="53"/>
  <c r="U63" i="53"/>
  <c r="U62" i="53"/>
  <c r="U61" i="53"/>
  <c r="U60" i="53"/>
  <c r="U59" i="53"/>
  <c r="U58" i="53"/>
  <c r="U57" i="53"/>
  <c r="U56" i="53"/>
  <c r="U55" i="53"/>
  <c r="U54" i="53"/>
  <c r="U53" i="53"/>
  <c r="U52" i="53"/>
  <c r="U51" i="53"/>
  <c r="U50" i="53"/>
  <c r="U49" i="53"/>
  <c r="U48" i="53"/>
  <c r="U47" i="53"/>
  <c r="U46" i="53"/>
  <c r="U45" i="53"/>
  <c r="U44" i="53"/>
  <c r="U43" i="53"/>
  <c r="U42" i="53"/>
  <c r="U41" i="53"/>
  <c r="U40" i="53"/>
  <c r="U39" i="53"/>
  <c r="U38" i="53"/>
  <c r="U37" i="53"/>
  <c r="U36" i="53"/>
  <c r="U35" i="53"/>
  <c r="U34" i="53"/>
  <c r="U33" i="53"/>
  <c r="U32" i="53"/>
  <c r="U31" i="53"/>
  <c r="U30" i="53"/>
  <c r="U29" i="53"/>
  <c r="U28" i="53"/>
  <c r="U27" i="53"/>
  <c r="U26" i="53"/>
  <c r="U25" i="53"/>
  <c r="U24" i="53"/>
  <c r="U23" i="53"/>
  <c r="U22" i="53"/>
  <c r="U21" i="53"/>
  <c r="U20" i="53"/>
  <c r="U16" i="53"/>
  <c r="AN122" i="53"/>
  <c r="AN120" i="53"/>
  <c r="AN118" i="53"/>
  <c r="AN116" i="53"/>
  <c r="AN114" i="53"/>
  <c r="AL122" i="53"/>
  <c r="AL120" i="53"/>
  <c r="AL118" i="53"/>
  <c r="AL116" i="53"/>
  <c r="AL114" i="53"/>
  <c r="AJ122" i="53"/>
  <c r="AJ120" i="53"/>
  <c r="AJ118" i="53"/>
  <c r="AJ116" i="53"/>
  <c r="AJ114" i="53"/>
  <c r="V122" i="53"/>
  <c r="V120" i="53"/>
  <c r="V118" i="53"/>
  <c r="V116" i="53"/>
  <c r="V114" i="53"/>
  <c r="T122" i="53"/>
  <c r="T120" i="53"/>
  <c r="T118" i="53"/>
  <c r="T116" i="53"/>
  <c r="T114" i="53"/>
  <c r="O98" i="53"/>
  <c r="O50" i="53"/>
  <c r="M100" i="53"/>
  <c r="M99" i="53"/>
  <c r="M98" i="53"/>
  <c r="M93" i="53"/>
  <c r="M90" i="53"/>
  <c r="M89" i="53"/>
  <c r="M88" i="53"/>
  <c r="M87" i="53"/>
  <c r="M86" i="53"/>
  <c r="M85" i="53"/>
  <c r="M84" i="53"/>
  <c r="M83" i="53"/>
  <c r="M82" i="53"/>
  <c r="M81" i="53"/>
  <c r="M80" i="53"/>
  <c r="M77" i="53"/>
  <c r="M76" i="53"/>
  <c r="M72" i="53"/>
  <c r="M71" i="53"/>
  <c r="M70" i="53"/>
  <c r="M67" i="53"/>
  <c r="M62" i="53"/>
  <c r="M60" i="53"/>
  <c r="M59" i="53"/>
  <c r="M58" i="53"/>
  <c r="M56" i="53"/>
  <c r="M54" i="53"/>
  <c r="M50" i="53"/>
  <c r="M45" i="53"/>
  <c r="M44" i="53"/>
  <c r="M42" i="53"/>
  <c r="M40" i="53"/>
  <c r="M37" i="53"/>
  <c r="M36" i="53"/>
  <c r="M34" i="53"/>
  <c r="M28" i="53"/>
  <c r="M26" i="53"/>
  <c r="N24" i="53" l="1"/>
  <c r="F16" i="53"/>
  <c r="F122" i="53" s="1"/>
  <c r="O94" i="53"/>
  <c r="O42" i="53"/>
  <c r="O100" i="53"/>
  <c r="O29" i="53"/>
  <c r="M53" i="53"/>
  <c r="O28" i="53"/>
  <c r="O84" i="53"/>
  <c r="O44" i="53"/>
  <c r="O88" i="53"/>
  <c r="O87" i="53"/>
  <c r="O21" i="53"/>
  <c r="O59" i="53"/>
  <c r="O99" i="53"/>
  <c r="O90" i="53"/>
  <c r="O70" i="53"/>
  <c r="O45" i="53"/>
  <c r="O83" i="53"/>
  <c r="O82" i="53"/>
  <c r="O22" i="53"/>
  <c r="O37" i="53"/>
  <c r="O62" i="53"/>
  <c r="O86" i="53"/>
  <c r="O58" i="53"/>
  <c r="O89" i="53"/>
  <c r="O71" i="53"/>
  <c r="M29" i="53"/>
  <c r="O26" i="53"/>
  <c r="O77" i="53"/>
  <c r="O60" i="53"/>
  <c r="O34" i="53"/>
  <c r="O76" i="53"/>
  <c r="O69" i="53"/>
  <c r="DF8" i="53"/>
  <c r="DK8" i="53" s="1"/>
  <c r="DL8" i="53" s="1"/>
  <c r="O67" i="53"/>
  <c r="O93" i="53"/>
  <c r="O80" i="53"/>
  <c r="O24" i="53"/>
  <c r="O85" i="53"/>
  <c r="O72" i="53"/>
  <c r="O81" i="53"/>
  <c r="H16" i="53"/>
  <c r="D122" i="53"/>
  <c r="D120" i="53"/>
  <c r="N32" i="53"/>
  <c r="O32" i="53" s="1"/>
  <c r="M22" i="53"/>
  <c r="F96" i="53"/>
  <c r="F101" i="53" s="1"/>
  <c r="D96" i="53"/>
  <c r="D101" i="53" s="1"/>
  <c r="D102" i="53" s="1"/>
  <c r="D118" i="53"/>
  <c r="M94" i="53"/>
  <c r="H73" i="53"/>
  <c r="N48" i="53"/>
  <c r="O48" i="53" s="1"/>
  <c r="M21" i="53"/>
  <c r="N54" i="53"/>
  <c r="O54" i="53" s="1"/>
  <c r="H95" i="53"/>
  <c r="H61" i="53"/>
  <c r="H63" i="53" s="1"/>
  <c r="N40" i="53"/>
  <c r="O40" i="53" s="1"/>
  <c r="N30" i="53"/>
  <c r="O30" i="53" s="1"/>
  <c r="N91" i="53"/>
  <c r="O91" i="53" s="1"/>
  <c r="N38" i="53"/>
  <c r="O38" i="53" s="1"/>
  <c r="N56" i="53"/>
  <c r="O56" i="53" s="1"/>
  <c r="N46" i="53"/>
  <c r="O46" i="53" s="1"/>
  <c r="N92" i="53"/>
  <c r="O92" i="53" s="1"/>
  <c r="M46" i="53"/>
  <c r="L73" i="53"/>
  <c r="M69" i="53"/>
  <c r="N33" i="53"/>
  <c r="O33" i="53" s="1"/>
  <c r="N49" i="53"/>
  <c r="O49" i="53" s="1"/>
  <c r="N55" i="53"/>
  <c r="O55" i="53" s="1"/>
  <c r="N51" i="53"/>
  <c r="O51" i="53" s="1"/>
  <c r="N47" i="53"/>
  <c r="O47" i="53" s="1"/>
  <c r="N57" i="53"/>
  <c r="O57" i="53" s="1"/>
  <c r="N25" i="53"/>
  <c r="O25" i="53" s="1"/>
  <c r="N79" i="53"/>
  <c r="O79" i="53" s="1"/>
  <c r="N41" i="53"/>
  <c r="O41" i="53" s="1"/>
  <c r="N27" i="53"/>
  <c r="O27" i="53" s="1"/>
  <c r="N68" i="53"/>
  <c r="O68" i="53" s="1"/>
  <c r="J95" i="53"/>
  <c r="N75" i="53"/>
  <c r="L61" i="53"/>
  <c r="N78" i="53"/>
  <c r="O78" i="53" s="1"/>
  <c r="J73" i="53"/>
  <c r="N66" i="53"/>
  <c r="N39" i="53"/>
  <c r="O39" i="53" s="1"/>
  <c r="N43" i="53"/>
  <c r="O43" i="53" s="1"/>
  <c r="M30" i="53"/>
  <c r="M92" i="53"/>
  <c r="L95" i="53"/>
  <c r="N31" i="53"/>
  <c r="O31" i="53" s="1"/>
  <c r="N10" i="53"/>
  <c r="J16" i="53"/>
  <c r="N16" i="53" s="1"/>
  <c r="O16" i="53" s="1"/>
  <c r="N52" i="53"/>
  <c r="O52" i="53" s="1"/>
  <c r="N23" i="53"/>
  <c r="O23" i="53" s="1"/>
  <c r="N35" i="53"/>
  <c r="O35" i="53" s="1"/>
  <c r="N20" i="53"/>
  <c r="J61" i="53"/>
  <c r="J63" i="53" s="1"/>
  <c r="F102" i="53" l="1"/>
  <c r="F116" i="53" s="1"/>
  <c r="F118" i="53"/>
  <c r="F120" i="53"/>
  <c r="H122" i="53"/>
  <c r="D116" i="53"/>
  <c r="D114" i="53"/>
  <c r="H118" i="53"/>
  <c r="H96" i="53"/>
  <c r="H101" i="53" s="1"/>
  <c r="H102" i="53" s="1"/>
  <c r="H120" i="53"/>
  <c r="M73" i="53"/>
  <c r="L122" i="53"/>
  <c r="L63" i="53"/>
  <c r="M61" i="53"/>
  <c r="J118" i="53"/>
  <c r="N61" i="53"/>
  <c r="O20" i="53"/>
  <c r="N95" i="53"/>
  <c r="O75" i="53"/>
  <c r="J96" i="53"/>
  <c r="J101" i="53" s="1"/>
  <c r="J102" i="53" s="1"/>
  <c r="J122" i="53"/>
  <c r="L96" i="53"/>
  <c r="M96" i="53" s="1"/>
  <c r="M95" i="53"/>
  <c r="L120" i="53"/>
  <c r="N73" i="53"/>
  <c r="O66" i="53"/>
  <c r="J120" i="53"/>
  <c r="CA89" i="53"/>
  <c r="CA81" i="53"/>
  <c r="CA72" i="53"/>
  <c r="CA62" i="53"/>
  <c r="CA54" i="53"/>
  <c r="CA46" i="53"/>
  <c r="CA38" i="53"/>
  <c r="CA30" i="53"/>
  <c r="CA22" i="53"/>
  <c r="CA80" i="53"/>
  <c r="CA37" i="53"/>
  <c r="CA87" i="53"/>
  <c r="CA79" i="53"/>
  <c r="CA70" i="53"/>
  <c r="CA60" i="53"/>
  <c r="CA52" i="53"/>
  <c r="CA44" i="53"/>
  <c r="CA36" i="53"/>
  <c r="CA28" i="53"/>
  <c r="CA20" i="53"/>
  <c r="CA16" i="53"/>
  <c r="CA61" i="53"/>
  <c r="CA21" i="53"/>
  <c r="CA94" i="53"/>
  <c r="CA86" i="53"/>
  <c r="CA78" i="53"/>
  <c r="CA69" i="53"/>
  <c r="CA59" i="53"/>
  <c r="CA51" i="53"/>
  <c r="CA43" i="53"/>
  <c r="CA35" i="53"/>
  <c r="CA27" i="53"/>
  <c r="CA93" i="53"/>
  <c r="CA85" i="53"/>
  <c r="CA77" i="53"/>
  <c r="CA68" i="53"/>
  <c r="CA58" i="53"/>
  <c r="CA50" i="53"/>
  <c r="CA42" i="53"/>
  <c r="CA34" i="53"/>
  <c r="CA26" i="53"/>
  <c r="CA45" i="53"/>
  <c r="CA92" i="53"/>
  <c r="CA84" i="53"/>
  <c r="CA76" i="53"/>
  <c r="CA67" i="53"/>
  <c r="CA57" i="53"/>
  <c r="CA49" i="53"/>
  <c r="CA41" i="53"/>
  <c r="CA33" i="53"/>
  <c r="CA25" i="53"/>
  <c r="CA88" i="53"/>
  <c r="CA29" i="53"/>
  <c r="CA91" i="53"/>
  <c r="CA83" i="53"/>
  <c r="CA75" i="53"/>
  <c r="CA66" i="53"/>
  <c r="CA56" i="53"/>
  <c r="CA48" i="53"/>
  <c r="CA40" i="53"/>
  <c r="CA32" i="53"/>
  <c r="CA24" i="53"/>
  <c r="CA71" i="53"/>
  <c r="CA90" i="53"/>
  <c r="CA82" i="53"/>
  <c r="CA73" i="53"/>
  <c r="CA63" i="53"/>
  <c r="CA55" i="53"/>
  <c r="CA47" i="53"/>
  <c r="CA39" i="53"/>
  <c r="CA31" i="53"/>
  <c r="CA23" i="53"/>
  <c r="CA53" i="53"/>
  <c r="F114" i="53" l="1"/>
  <c r="CA95" i="53"/>
  <c r="H116" i="53"/>
  <c r="H114" i="53"/>
  <c r="J116" i="53"/>
  <c r="J114" i="53"/>
  <c r="N122" i="53"/>
  <c r="O73" i="53"/>
  <c r="N96" i="53"/>
  <c r="O96" i="53" s="1"/>
  <c r="O95" i="53"/>
  <c r="N120" i="53"/>
  <c r="L101" i="53"/>
  <c r="L118" i="53"/>
  <c r="M63" i="53"/>
  <c r="N63" i="53"/>
  <c r="O61" i="53"/>
  <c r="CA96" i="53" l="1"/>
  <c r="DN102" i="55"/>
  <c r="L102" i="53"/>
  <c r="DN102" i="53" s="1"/>
  <c r="M101" i="53"/>
  <c r="N118" i="53"/>
  <c r="N101" i="53"/>
  <c r="O63" i="53"/>
  <c r="N128" i="55"/>
  <c r="M102" i="53" l="1"/>
  <c r="L116" i="53"/>
  <c r="L114" i="53"/>
  <c r="N102" i="53"/>
  <c r="O101" i="53"/>
  <c r="N114" i="53" l="1"/>
  <c r="O102" i="53"/>
  <c r="N116" i="53"/>
  <c r="BE55" i="53" l="1"/>
  <c r="BE27" i="53" l="1"/>
  <c r="BE16" i="53"/>
  <c r="BE25" i="53"/>
  <c r="BE32" i="53"/>
  <c r="BE24" i="53"/>
  <c r="BE31" i="53"/>
  <c r="BE23" i="53"/>
  <c r="BE26" i="53"/>
  <c r="BE30" i="53"/>
  <c r="BE22" i="53"/>
  <c r="BE29" i="53"/>
  <c r="BE21" i="53"/>
  <c r="BE28" i="53"/>
  <c r="BE20" i="53"/>
  <c r="AL112" i="53"/>
  <c r="AN112" i="53"/>
  <c r="AN110" i="53"/>
  <c r="H112" i="53"/>
  <c r="P110" i="53"/>
  <c r="F112" i="53"/>
  <c r="D112" i="53"/>
  <c r="H110" i="53"/>
  <c r="Y83" i="53" l="1"/>
  <c r="Y48" i="53"/>
  <c r="Y24" i="53"/>
  <c r="Y55" i="53"/>
  <c r="Y98" i="53"/>
  <c r="Y89" i="53"/>
  <c r="Y81" i="53"/>
  <c r="Y62" i="53"/>
  <c r="Y54" i="53"/>
  <c r="Y46" i="53"/>
  <c r="Y38" i="53"/>
  <c r="Y30" i="53"/>
  <c r="Y22" i="53"/>
  <c r="Y91" i="53"/>
  <c r="Y90" i="53"/>
  <c r="Y23" i="53"/>
  <c r="Y96" i="53"/>
  <c r="Y88" i="53"/>
  <c r="Y80" i="53"/>
  <c r="Y61" i="53"/>
  <c r="Y53" i="53"/>
  <c r="Y45" i="53"/>
  <c r="Y37" i="53"/>
  <c r="Y29" i="53"/>
  <c r="Y21" i="53"/>
  <c r="Y73" i="53"/>
  <c r="Y95" i="53"/>
  <c r="Y87" i="53"/>
  <c r="Y79" i="53"/>
  <c r="Y60" i="53"/>
  <c r="Y52" i="53"/>
  <c r="Y44" i="53"/>
  <c r="Y36" i="53"/>
  <c r="Y28" i="53"/>
  <c r="Y20" i="53"/>
  <c r="Y86" i="53"/>
  <c r="Y51" i="53"/>
  <c r="Y35" i="53"/>
  <c r="Y16" i="53"/>
  <c r="Y63" i="53"/>
  <c r="Y94" i="53"/>
  <c r="Y78" i="53"/>
  <c r="Y59" i="53"/>
  <c r="Y43" i="53"/>
  <c r="Y27" i="53"/>
  <c r="Y99" i="53"/>
  <c r="Y47" i="53"/>
  <c r="Y102" i="53"/>
  <c r="Y93" i="53"/>
  <c r="Y85" i="53"/>
  <c r="Y77" i="53"/>
  <c r="Y58" i="53"/>
  <c r="Y50" i="53"/>
  <c r="Y42" i="53"/>
  <c r="Y34" i="53"/>
  <c r="Y26" i="53"/>
  <c r="Y100" i="53"/>
  <c r="Y75" i="53"/>
  <c r="Y56" i="53"/>
  <c r="Y32" i="53"/>
  <c r="Y31" i="53"/>
  <c r="Y101" i="53"/>
  <c r="Y92" i="53"/>
  <c r="Y84" i="53"/>
  <c r="Y76" i="53"/>
  <c r="Y57" i="53"/>
  <c r="Y49" i="53"/>
  <c r="Y41" i="53"/>
  <c r="Y33" i="53"/>
  <c r="Y25" i="53"/>
  <c r="Y40" i="53"/>
  <c r="Y82" i="53"/>
  <c r="Y39" i="53"/>
  <c r="AO91" i="53"/>
  <c r="AO66" i="53"/>
  <c r="AO48" i="53"/>
  <c r="AO32" i="53"/>
  <c r="AO24" i="53"/>
  <c r="AO47" i="53"/>
  <c r="AO98" i="53"/>
  <c r="AO89" i="53"/>
  <c r="AO81" i="53"/>
  <c r="AO72" i="53"/>
  <c r="AO62" i="53"/>
  <c r="AO54" i="53"/>
  <c r="AO46" i="53"/>
  <c r="AO38" i="53"/>
  <c r="AO30" i="53"/>
  <c r="AO22" i="53"/>
  <c r="AO73" i="53"/>
  <c r="AO96" i="53"/>
  <c r="AO88" i="53"/>
  <c r="AO80" i="53"/>
  <c r="AO71" i="53"/>
  <c r="AO61" i="53"/>
  <c r="AO53" i="53"/>
  <c r="AO45" i="53"/>
  <c r="AO37" i="53"/>
  <c r="AO29" i="53"/>
  <c r="AO21" i="53"/>
  <c r="AO39" i="53"/>
  <c r="AO95" i="53"/>
  <c r="AO87" i="53"/>
  <c r="AO79" i="53"/>
  <c r="AO70" i="53"/>
  <c r="AO60" i="53"/>
  <c r="AO52" i="53"/>
  <c r="AO44" i="53"/>
  <c r="AO36" i="53"/>
  <c r="AO28" i="53"/>
  <c r="AO20" i="53"/>
  <c r="AO99" i="53"/>
  <c r="AO55" i="53"/>
  <c r="AO23" i="53"/>
  <c r="AO94" i="53"/>
  <c r="AO86" i="53"/>
  <c r="AO78" i="53"/>
  <c r="AO69" i="53"/>
  <c r="AO59" i="53"/>
  <c r="AO51" i="53"/>
  <c r="AO43" i="53"/>
  <c r="AO35" i="53"/>
  <c r="AO27" i="53"/>
  <c r="AO16" i="53"/>
  <c r="AO102" i="53"/>
  <c r="AO93" i="53"/>
  <c r="AO85" i="53"/>
  <c r="AO77" i="53"/>
  <c r="AO68" i="53"/>
  <c r="AO58" i="53"/>
  <c r="AO50" i="53"/>
  <c r="AO42" i="53"/>
  <c r="AO34" i="53"/>
  <c r="AO26" i="53"/>
  <c r="AO100" i="53"/>
  <c r="AO75" i="53"/>
  <c r="AO56" i="53"/>
  <c r="AO82" i="53"/>
  <c r="AO101" i="53"/>
  <c r="AO92" i="53"/>
  <c r="AO84" i="53"/>
  <c r="AO76" i="53"/>
  <c r="AO67" i="53"/>
  <c r="AO57" i="53"/>
  <c r="AO49" i="53"/>
  <c r="AO41" i="53"/>
  <c r="AO33" i="53"/>
  <c r="AO25" i="53"/>
  <c r="AO83" i="53"/>
  <c r="AO40" i="53"/>
  <c r="AO90" i="53"/>
  <c r="AO63" i="53"/>
  <c r="AO31" i="53"/>
  <c r="V112" i="53" l="1"/>
  <c r="T112" i="53"/>
  <c r="K102" i="53"/>
  <c r="K101" i="53"/>
  <c r="K100" i="53"/>
  <c r="K99" i="53"/>
  <c r="K98" i="53"/>
  <c r="K96" i="53" l="1"/>
  <c r="K95" i="53"/>
  <c r="K94" i="53"/>
  <c r="K93" i="53"/>
  <c r="K92" i="53"/>
  <c r="K91" i="53"/>
  <c r="K90" i="53"/>
  <c r="K89" i="53"/>
  <c r="K88" i="53"/>
  <c r="K87" i="53"/>
  <c r="K86" i="53"/>
  <c r="K85" i="53"/>
  <c r="K84" i="53"/>
  <c r="K83" i="53"/>
  <c r="K82" i="53"/>
  <c r="K81" i="53"/>
  <c r="K80" i="53"/>
  <c r="K79" i="53"/>
  <c r="K78" i="53"/>
  <c r="K77" i="53"/>
  <c r="K76" i="53"/>
  <c r="K75" i="53"/>
  <c r="K73" i="53"/>
  <c r="K72" i="53"/>
  <c r="K71" i="53"/>
  <c r="K70" i="53"/>
  <c r="K69" i="53"/>
  <c r="K68" i="53"/>
  <c r="K67" i="53"/>
  <c r="K66" i="53"/>
  <c r="K63" i="53"/>
  <c r="K62" i="53"/>
  <c r="K61" i="53"/>
  <c r="K60" i="53"/>
  <c r="K59" i="53"/>
  <c r="K58" i="53"/>
  <c r="K57" i="53"/>
  <c r="K56" i="53"/>
  <c r="K55" i="53"/>
  <c r="K54" i="53"/>
  <c r="K53" i="53"/>
  <c r="K52" i="53"/>
  <c r="K51" i="53"/>
  <c r="K50" i="53"/>
  <c r="K49" i="53"/>
  <c r="K48" i="53"/>
  <c r="K47" i="53"/>
  <c r="K46" i="53"/>
  <c r="K45" i="53"/>
  <c r="K44" i="53"/>
  <c r="K43" i="53"/>
  <c r="K42" i="53"/>
  <c r="K41" i="53"/>
  <c r="K40" i="53"/>
  <c r="K39" i="53"/>
  <c r="K38" i="53"/>
  <c r="K37" i="53"/>
  <c r="K36" i="53"/>
  <c r="K35" i="53"/>
  <c r="K34" i="53"/>
  <c r="K33" i="53"/>
  <c r="K32" i="53"/>
  <c r="K31" i="53"/>
  <c r="K30" i="53"/>
  <c r="K29" i="53"/>
  <c r="K28" i="53"/>
  <c r="K27" i="53"/>
  <c r="K26" i="53"/>
  <c r="K25" i="53"/>
  <c r="K24" i="53"/>
  <c r="K23" i="53"/>
  <c r="K22" i="53"/>
  <c r="K21" i="53"/>
  <c r="K20" i="53"/>
  <c r="K16" i="53"/>
  <c r="I102" i="53"/>
  <c r="I101" i="53"/>
  <c r="I100" i="53"/>
  <c r="I99" i="53"/>
  <c r="I98" i="53"/>
  <c r="I96" i="53"/>
  <c r="I95" i="53"/>
  <c r="I94" i="53"/>
  <c r="I93" i="53"/>
  <c r="I92" i="53"/>
  <c r="I91" i="53"/>
  <c r="I90" i="53"/>
  <c r="I89" i="53"/>
  <c r="I88" i="53"/>
  <c r="I87" i="53"/>
  <c r="I86" i="53"/>
  <c r="I85" i="53"/>
  <c r="I84" i="53"/>
  <c r="I83" i="53"/>
  <c r="I82" i="53"/>
  <c r="I81" i="53"/>
  <c r="I80" i="53"/>
  <c r="I79" i="53"/>
  <c r="I78" i="53"/>
  <c r="I77" i="53"/>
  <c r="I76" i="53"/>
  <c r="I75" i="53"/>
  <c r="I73" i="53"/>
  <c r="I72" i="53"/>
  <c r="I71" i="53"/>
  <c r="I70" i="53"/>
  <c r="I69" i="53"/>
  <c r="I68" i="53"/>
  <c r="I67" i="53"/>
  <c r="I66" i="53"/>
  <c r="I63" i="53"/>
  <c r="I62" i="53"/>
  <c r="I61" i="53"/>
  <c r="I60" i="53"/>
  <c r="I59" i="53"/>
  <c r="I58" i="53"/>
  <c r="I57" i="53"/>
  <c r="I56" i="53"/>
  <c r="I55" i="53"/>
  <c r="I54" i="53"/>
  <c r="I53" i="53"/>
  <c r="I52" i="53"/>
  <c r="I51" i="53"/>
  <c r="I50" i="53"/>
  <c r="I49" i="53"/>
  <c r="I48" i="53"/>
  <c r="I47" i="53"/>
  <c r="I46" i="53"/>
  <c r="I45" i="53"/>
  <c r="I44" i="53"/>
  <c r="I43" i="53"/>
  <c r="I42" i="53"/>
  <c r="I41" i="53"/>
  <c r="I40" i="53"/>
  <c r="I39" i="53"/>
  <c r="I38" i="53"/>
  <c r="I37" i="53"/>
  <c r="I36" i="53"/>
  <c r="I35" i="53"/>
  <c r="I34" i="53"/>
  <c r="I33" i="53"/>
  <c r="I32" i="53"/>
  <c r="I31" i="53"/>
  <c r="I30" i="53"/>
  <c r="I29" i="53"/>
  <c r="I28" i="53"/>
  <c r="I27" i="53"/>
  <c r="I26" i="53"/>
  <c r="I25" i="53"/>
  <c r="I24" i="53"/>
  <c r="I23" i="53"/>
  <c r="I22" i="53"/>
  <c r="I21" i="53"/>
  <c r="I20" i="53"/>
  <c r="I16" i="53"/>
  <c r="G102" i="53"/>
  <c r="G101" i="53"/>
  <c r="G100" i="53"/>
  <c r="G99" i="53"/>
  <c r="G98" i="53"/>
  <c r="G96" i="53"/>
  <c r="G95" i="53"/>
  <c r="G94" i="53"/>
  <c r="G93" i="53"/>
  <c r="G92" i="53"/>
  <c r="G91" i="53"/>
  <c r="G90" i="53"/>
  <c r="G89" i="53"/>
  <c r="G88" i="53"/>
  <c r="G87" i="53"/>
  <c r="G86" i="53"/>
  <c r="G85" i="53"/>
  <c r="G84" i="53"/>
  <c r="G83" i="53"/>
  <c r="G82" i="53"/>
  <c r="G81" i="53"/>
  <c r="G80" i="53"/>
  <c r="G79" i="53"/>
  <c r="G78" i="53"/>
  <c r="G77" i="53"/>
  <c r="G76" i="53"/>
  <c r="G75" i="53"/>
  <c r="G73" i="53"/>
  <c r="G72" i="53"/>
  <c r="G71" i="53"/>
  <c r="G70" i="53"/>
  <c r="G69" i="53"/>
  <c r="G68" i="53"/>
  <c r="G67" i="53"/>
  <c r="G66" i="53"/>
  <c r="G63" i="53"/>
  <c r="G62" i="53"/>
  <c r="G61" i="53"/>
  <c r="G60" i="53"/>
  <c r="G59" i="53"/>
  <c r="G58" i="53"/>
  <c r="G57" i="53"/>
  <c r="G56" i="53"/>
  <c r="G55" i="53"/>
  <c r="G54" i="53"/>
  <c r="G53" i="53"/>
  <c r="G52" i="53"/>
  <c r="G51" i="53"/>
  <c r="G50" i="53"/>
  <c r="G49" i="53"/>
  <c r="G48" i="53"/>
  <c r="G47" i="53"/>
  <c r="G46" i="53"/>
  <c r="G45" i="53"/>
  <c r="G44" i="53"/>
  <c r="G43" i="53"/>
  <c r="G42" i="53"/>
  <c r="G41" i="53"/>
  <c r="G40" i="53"/>
  <c r="G39" i="53"/>
  <c r="G38" i="53"/>
  <c r="G37" i="53"/>
  <c r="G36" i="53"/>
  <c r="G35" i="53"/>
  <c r="G34" i="53"/>
  <c r="G33" i="53"/>
  <c r="G32" i="53"/>
  <c r="G31" i="53"/>
  <c r="G30" i="53"/>
  <c r="G29" i="53"/>
  <c r="G28" i="53"/>
  <c r="G27" i="53"/>
  <c r="G26" i="53"/>
  <c r="G25" i="53"/>
  <c r="G24" i="53"/>
  <c r="G23" i="53"/>
  <c r="G22" i="53"/>
  <c r="G21" i="53"/>
  <c r="G20" i="53"/>
  <c r="G16" i="53"/>
  <c r="E102" i="53"/>
  <c r="E101" i="53"/>
  <c r="E100" i="53"/>
  <c r="E99" i="53"/>
  <c r="E98" i="53"/>
  <c r="E96" i="53"/>
  <c r="E95" i="53"/>
  <c r="E94" i="53"/>
  <c r="E93" i="53"/>
  <c r="E92" i="53"/>
  <c r="E91" i="53"/>
  <c r="E90" i="53"/>
  <c r="E89" i="53"/>
  <c r="E88" i="53"/>
  <c r="E87" i="53"/>
  <c r="E86" i="53"/>
  <c r="E85" i="53"/>
  <c r="E84" i="53"/>
  <c r="E83" i="53"/>
  <c r="E82" i="53"/>
  <c r="E81" i="53"/>
  <c r="E80" i="53"/>
  <c r="E79" i="53"/>
  <c r="E78" i="53"/>
  <c r="E77" i="53"/>
  <c r="E76" i="53"/>
  <c r="E75" i="53"/>
  <c r="E73" i="53"/>
  <c r="E72" i="53"/>
  <c r="E71" i="53"/>
  <c r="E70" i="53"/>
  <c r="E69" i="53"/>
  <c r="E68" i="53"/>
  <c r="E67" i="53"/>
  <c r="E66" i="53"/>
  <c r="E63" i="53"/>
  <c r="E62" i="53"/>
  <c r="E61" i="53"/>
  <c r="E60" i="53"/>
  <c r="E59" i="53"/>
  <c r="E58" i="53"/>
  <c r="E57" i="53"/>
  <c r="E56" i="53"/>
  <c r="E55" i="53"/>
  <c r="E54" i="53"/>
  <c r="E53" i="53"/>
  <c r="E52" i="53"/>
  <c r="E51" i="53"/>
  <c r="E50" i="53"/>
  <c r="E49" i="53"/>
  <c r="E48" i="53"/>
  <c r="E47" i="53"/>
  <c r="E46" i="53"/>
  <c r="E45" i="53"/>
  <c r="E44" i="53"/>
  <c r="E43" i="53"/>
  <c r="E42" i="53"/>
  <c r="E41" i="53"/>
  <c r="E40" i="53"/>
  <c r="E39" i="53"/>
  <c r="E38" i="53"/>
  <c r="E37" i="53"/>
  <c r="E36" i="53"/>
  <c r="E35" i="53"/>
  <c r="E34" i="53"/>
  <c r="E33" i="53"/>
  <c r="E32" i="53"/>
  <c r="E31" i="53"/>
  <c r="E30" i="53"/>
  <c r="E29" i="53"/>
  <c r="E28" i="53"/>
  <c r="E27" i="53"/>
  <c r="E26" i="53"/>
  <c r="E25" i="53"/>
  <c r="E24" i="53"/>
  <c r="E23" i="53"/>
  <c r="E22" i="53"/>
  <c r="E21" i="53"/>
  <c r="E20" i="53"/>
  <c r="E16" i="53"/>
  <c r="CI62" i="53" l="1"/>
  <c r="CG62" i="53"/>
  <c r="CK102" i="53" l="1"/>
  <c r="CK62" i="53"/>
  <c r="CX55" i="53" l="1"/>
  <c r="CV55" i="53"/>
  <c r="CR55" i="53"/>
  <c r="CS55" i="53"/>
  <c r="CB55" i="53"/>
  <c r="CC55" i="53"/>
  <c r="BL55" i="53"/>
  <c r="BM55" i="53"/>
  <c r="AV55" i="53"/>
  <c r="AW55" i="53"/>
  <c r="AF55" i="53"/>
  <c r="AG55" i="53"/>
  <c r="P55" i="53"/>
  <c r="Q55" i="53"/>
  <c r="R55" i="53" l="1"/>
  <c r="BN55" i="53"/>
  <c r="AH55" i="53"/>
  <c r="AX55" i="53"/>
  <c r="CD55" i="53"/>
  <c r="CZ55" i="53"/>
  <c r="CT55" i="53"/>
  <c r="DJ55" i="53" l="1"/>
  <c r="DD55" i="53"/>
  <c r="DB55" i="53"/>
  <c r="DF55" i="53" l="1"/>
  <c r="CV106" i="55"/>
  <c r="AG99" i="55"/>
  <c r="AF98" i="55"/>
  <c r="CV55" i="55"/>
  <c r="CX52" i="55"/>
  <c r="AF52" i="55"/>
  <c r="CX48" i="55"/>
  <c r="AF47" i="55"/>
  <c r="AF35" i="55"/>
  <c r="CX33" i="55"/>
  <c r="AF31" i="55"/>
  <c r="CX29" i="55"/>
  <c r="CX25" i="55"/>
  <c r="AG21" i="55"/>
  <c r="CX15" i="55"/>
  <c r="CX13" i="55"/>
  <c r="AF13" i="55"/>
  <c r="AG10" i="55"/>
  <c r="DK163" i="55"/>
  <c r="DJ163" i="55"/>
  <c r="DK162" i="55"/>
  <c r="DJ162" i="55"/>
  <c r="DK161" i="55"/>
  <c r="DJ161" i="55"/>
  <c r="DK160" i="55"/>
  <c r="DJ160" i="55"/>
  <c r="DK159" i="55"/>
  <c r="DK158" i="55"/>
  <c r="DJ158" i="55"/>
  <c r="DK155" i="55"/>
  <c r="DJ155" i="55"/>
  <c r="DK154" i="55"/>
  <c r="DJ154" i="55"/>
  <c r="DK153" i="55"/>
  <c r="DJ153" i="55"/>
  <c r="DK152" i="55"/>
  <c r="DJ152" i="55"/>
  <c r="DK151" i="55"/>
  <c r="DK150" i="55"/>
  <c r="DJ150" i="55"/>
  <c r="DK147" i="55"/>
  <c r="DJ147" i="55"/>
  <c r="DK146" i="55"/>
  <c r="DJ146" i="55"/>
  <c r="DK145" i="55"/>
  <c r="DJ145" i="55"/>
  <c r="DK144" i="55"/>
  <c r="DJ144" i="55"/>
  <c r="DK143" i="55"/>
  <c r="DK142" i="55"/>
  <c r="DJ142" i="55"/>
  <c r="DK139" i="55"/>
  <c r="DJ139" i="55"/>
  <c r="DK138" i="55"/>
  <c r="DJ138" i="55"/>
  <c r="DK137" i="55"/>
  <c r="DJ137" i="55"/>
  <c r="DK136" i="55"/>
  <c r="DJ136" i="55"/>
  <c r="DK135" i="55"/>
  <c r="DK131" i="55"/>
  <c r="DJ131" i="55"/>
  <c r="DK130" i="55"/>
  <c r="DJ130" i="55"/>
  <c r="DK129" i="55"/>
  <c r="DJ129" i="55"/>
  <c r="DL129" i="55" s="1"/>
  <c r="DK128" i="55"/>
  <c r="DJ128" i="55"/>
  <c r="DK127" i="55"/>
  <c r="DK134" i="55"/>
  <c r="DJ126" i="55"/>
  <c r="DD111" i="55"/>
  <c r="DB111" i="55"/>
  <c r="CX111" i="55"/>
  <c r="CV111" i="55"/>
  <c r="CS111" i="55"/>
  <c r="CR111" i="55"/>
  <c r="CT111" i="55" s="1"/>
  <c r="CC111" i="55"/>
  <c r="CB111" i="55"/>
  <c r="BM111" i="55"/>
  <c r="BL111" i="55"/>
  <c r="AW111" i="55"/>
  <c r="AV111" i="55"/>
  <c r="AG111" i="55"/>
  <c r="AF111" i="55"/>
  <c r="Q111" i="55"/>
  <c r="P111" i="55"/>
  <c r="DD110" i="55"/>
  <c r="DB110" i="55"/>
  <c r="CX110" i="55"/>
  <c r="CS110" i="55"/>
  <c r="CR110" i="55"/>
  <c r="CC110" i="55"/>
  <c r="CB110" i="55"/>
  <c r="BM110" i="55"/>
  <c r="BL110" i="55"/>
  <c r="AW110" i="55"/>
  <c r="AV110" i="55"/>
  <c r="Q110" i="55"/>
  <c r="P110" i="55"/>
  <c r="R110" i="55" s="1"/>
  <c r="DD107" i="55"/>
  <c r="DB107" i="55"/>
  <c r="CX107" i="55"/>
  <c r="CV107" i="55"/>
  <c r="CS107" i="55"/>
  <c r="CR107" i="55"/>
  <c r="CC107" i="55"/>
  <c r="CB107" i="55"/>
  <c r="BM107" i="55"/>
  <c r="BL107" i="55"/>
  <c r="AW107" i="55"/>
  <c r="AV107" i="55"/>
  <c r="AX107" i="55" s="1"/>
  <c r="AG107" i="55"/>
  <c r="AF107" i="55"/>
  <c r="Q107" i="55"/>
  <c r="P107" i="55"/>
  <c r="R107" i="55" s="1"/>
  <c r="DD106" i="55"/>
  <c r="DB106" i="55"/>
  <c r="CX106" i="55"/>
  <c r="CS106" i="55"/>
  <c r="CR106" i="55"/>
  <c r="CC106" i="55"/>
  <c r="CB106" i="55"/>
  <c r="BM106" i="55"/>
  <c r="BL106" i="55"/>
  <c r="AW106" i="55"/>
  <c r="AV106" i="55"/>
  <c r="AG106" i="55"/>
  <c r="Q106" i="55"/>
  <c r="R106" i="55" s="1"/>
  <c r="P106" i="55"/>
  <c r="DD105" i="55"/>
  <c r="DB105" i="55"/>
  <c r="CV105" i="55"/>
  <c r="CS105" i="55"/>
  <c r="CR105" i="55"/>
  <c r="CC105" i="55"/>
  <c r="CB105" i="55"/>
  <c r="BM105" i="55"/>
  <c r="BL105" i="55"/>
  <c r="AW105" i="55"/>
  <c r="AV105" i="55"/>
  <c r="AF105" i="55"/>
  <c r="Q105" i="55"/>
  <c r="P105" i="55"/>
  <c r="CT102" i="55"/>
  <c r="CS102" i="55"/>
  <c r="CR102" i="55"/>
  <c r="CC102" i="55"/>
  <c r="CB102" i="55"/>
  <c r="BM102" i="55"/>
  <c r="BL102" i="55"/>
  <c r="AW102" i="55"/>
  <c r="AV102" i="55"/>
  <c r="Q102" i="55"/>
  <c r="P102" i="55"/>
  <c r="CS101" i="55"/>
  <c r="CR101" i="55"/>
  <c r="CT101" i="55" s="1"/>
  <c r="CC101" i="55"/>
  <c r="CB101" i="55"/>
  <c r="CD101" i="55" s="1"/>
  <c r="BM101" i="55"/>
  <c r="BL101" i="55"/>
  <c r="AW101" i="55"/>
  <c r="AV101" i="55"/>
  <c r="AX101" i="55" s="1"/>
  <c r="Q101" i="55"/>
  <c r="P101" i="55"/>
  <c r="DD100" i="55"/>
  <c r="DB100" i="55"/>
  <c r="CX100" i="55"/>
  <c r="CV100" i="55"/>
  <c r="CS100" i="55"/>
  <c r="CR100" i="55"/>
  <c r="CC100" i="55"/>
  <c r="CB100" i="55"/>
  <c r="BM100" i="55"/>
  <c r="BL100" i="55"/>
  <c r="AW100" i="55"/>
  <c r="AV100" i="55"/>
  <c r="AX100" i="55" s="1"/>
  <c r="AG100" i="55"/>
  <c r="AF100" i="55"/>
  <c r="Q100" i="55"/>
  <c r="P100" i="55"/>
  <c r="R100" i="55" s="1"/>
  <c r="DD99" i="55"/>
  <c r="DB99" i="55"/>
  <c r="CV99" i="55"/>
  <c r="CS99" i="55"/>
  <c r="CR99" i="55"/>
  <c r="CC99" i="55"/>
  <c r="CB99" i="55"/>
  <c r="BM99" i="55"/>
  <c r="BL99" i="55"/>
  <c r="AW99" i="55"/>
  <c r="AV99" i="55"/>
  <c r="AF99" i="55"/>
  <c r="Q99" i="55"/>
  <c r="P99" i="55"/>
  <c r="DD98" i="55"/>
  <c r="DB98" i="55"/>
  <c r="CX98" i="55"/>
  <c r="CS98" i="55"/>
  <c r="CR98" i="55"/>
  <c r="CC98" i="55"/>
  <c r="CB98" i="55"/>
  <c r="BM98" i="55"/>
  <c r="BL98" i="55"/>
  <c r="AW98" i="55"/>
  <c r="AV98" i="55"/>
  <c r="AG98" i="55"/>
  <c r="Q98" i="55"/>
  <c r="P98" i="55"/>
  <c r="CS96" i="55"/>
  <c r="CR96" i="55"/>
  <c r="CC96" i="55"/>
  <c r="CB96" i="55"/>
  <c r="BM96" i="55"/>
  <c r="BL96" i="55"/>
  <c r="AW96" i="55"/>
  <c r="AV96" i="55"/>
  <c r="Q96" i="55"/>
  <c r="P96" i="55"/>
  <c r="CS95" i="55"/>
  <c r="CR95" i="55"/>
  <c r="CC95" i="55"/>
  <c r="CB95" i="55"/>
  <c r="BM95" i="55"/>
  <c r="BL95" i="55"/>
  <c r="AW95" i="55"/>
  <c r="AV95" i="55"/>
  <c r="AF95" i="55"/>
  <c r="Q95" i="55"/>
  <c r="P95" i="55"/>
  <c r="DD94" i="55"/>
  <c r="DE94" i="55" s="1"/>
  <c r="DB94" i="55"/>
  <c r="CV94" i="55"/>
  <c r="CS94" i="55"/>
  <c r="CR94" i="55"/>
  <c r="CC94" i="55"/>
  <c r="CB94" i="55"/>
  <c r="BM94" i="55"/>
  <c r="BL94" i="55"/>
  <c r="AW94" i="55"/>
  <c r="AV94" i="55"/>
  <c r="AG94" i="55"/>
  <c r="AF94" i="55"/>
  <c r="Q94" i="55"/>
  <c r="P94" i="55"/>
  <c r="DD93" i="55"/>
  <c r="DB93" i="55"/>
  <c r="CX93" i="55"/>
  <c r="CV93" i="55"/>
  <c r="CS93" i="55"/>
  <c r="CR93" i="55"/>
  <c r="CC93" i="55"/>
  <c r="CD93" i="55" s="1"/>
  <c r="CB93" i="55"/>
  <c r="BM93" i="55"/>
  <c r="BL93" i="55"/>
  <c r="AW93" i="55"/>
  <c r="AV93" i="55"/>
  <c r="AG93" i="55"/>
  <c r="AF93" i="55"/>
  <c r="Q93" i="55"/>
  <c r="P93" i="55"/>
  <c r="DD92" i="55"/>
  <c r="DB92" i="55"/>
  <c r="CX92" i="55"/>
  <c r="CV92" i="55"/>
  <c r="CS92" i="55"/>
  <c r="CR92" i="55"/>
  <c r="CC92" i="55"/>
  <c r="CB92" i="55"/>
  <c r="BM92" i="55"/>
  <c r="BL92" i="55"/>
  <c r="AW92" i="55"/>
  <c r="AV92" i="55"/>
  <c r="AG92" i="55"/>
  <c r="AF92" i="55"/>
  <c r="Q92" i="55"/>
  <c r="P92" i="55"/>
  <c r="DD91" i="55"/>
  <c r="DB91" i="55"/>
  <c r="CX91" i="55"/>
  <c r="CV91" i="55"/>
  <c r="CS91" i="55"/>
  <c r="CR91" i="55"/>
  <c r="CC91" i="55"/>
  <c r="CB91" i="55"/>
  <c r="BM91" i="55"/>
  <c r="BL91" i="55"/>
  <c r="AW91" i="55"/>
  <c r="AV91" i="55"/>
  <c r="AG91" i="55"/>
  <c r="AF91" i="55"/>
  <c r="Q91" i="55"/>
  <c r="P91" i="55"/>
  <c r="DD90" i="55"/>
  <c r="DB90" i="55"/>
  <c r="CX90" i="55"/>
  <c r="CV90" i="55"/>
  <c r="CS90" i="55"/>
  <c r="CR90" i="55"/>
  <c r="CC90" i="55"/>
  <c r="CB90" i="55"/>
  <c r="BM90" i="55"/>
  <c r="BL90" i="55"/>
  <c r="AW90" i="55"/>
  <c r="AV90" i="55"/>
  <c r="AF90" i="55"/>
  <c r="Q90" i="55"/>
  <c r="P90" i="55"/>
  <c r="DD89" i="55"/>
  <c r="DB89" i="55"/>
  <c r="CX89" i="55"/>
  <c r="CV89" i="55"/>
  <c r="CS89" i="55"/>
  <c r="CR89" i="55"/>
  <c r="CC89" i="55"/>
  <c r="CB89" i="55"/>
  <c r="BM89" i="55"/>
  <c r="BL89" i="55"/>
  <c r="BN89" i="55" s="1"/>
  <c r="AW89" i="55"/>
  <c r="AV89" i="55"/>
  <c r="AG89" i="55"/>
  <c r="Q89" i="55"/>
  <c r="P89" i="55"/>
  <c r="R89" i="55" s="1"/>
  <c r="DD88" i="55"/>
  <c r="DE88" i="55" s="1"/>
  <c r="DB88" i="55"/>
  <c r="CX88" i="55"/>
  <c r="CV88" i="55"/>
  <c r="CS88" i="55"/>
  <c r="CR88" i="55"/>
  <c r="CC88" i="55"/>
  <c r="CB88" i="55"/>
  <c r="CD88" i="55" s="1"/>
  <c r="BM88" i="55"/>
  <c r="BL88" i="55"/>
  <c r="AW88" i="55"/>
  <c r="AV88" i="55"/>
  <c r="AG88" i="55"/>
  <c r="AF88" i="55"/>
  <c r="Q88" i="55"/>
  <c r="P88" i="55"/>
  <c r="DD87" i="55"/>
  <c r="DE87" i="55" s="1"/>
  <c r="DB87" i="55"/>
  <c r="CX87" i="55"/>
  <c r="CV87" i="55"/>
  <c r="CS87" i="55"/>
  <c r="CR87" i="55"/>
  <c r="CC87" i="55"/>
  <c r="CB87" i="55"/>
  <c r="CD87" i="55" s="1"/>
  <c r="BM87" i="55"/>
  <c r="BL87" i="55"/>
  <c r="AW87" i="55"/>
  <c r="AV87" i="55"/>
  <c r="AG87" i="55"/>
  <c r="AF87" i="55"/>
  <c r="Q87" i="55"/>
  <c r="P87" i="55"/>
  <c r="R87" i="55" s="1"/>
  <c r="DD86" i="55"/>
  <c r="DE86" i="55" s="1"/>
  <c r="DB86" i="55"/>
  <c r="CV86" i="55"/>
  <c r="CS86" i="55"/>
  <c r="CR86" i="55"/>
  <c r="CC86" i="55"/>
  <c r="CB86" i="55"/>
  <c r="BM86" i="55"/>
  <c r="BL86" i="55"/>
  <c r="AW86" i="55"/>
  <c r="AV86" i="55"/>
  <c r="AF86" i="55"/>
  <c r="Q86" i="55"/>
  <c r="P86" i="55"/>
  <c r="DD85" i="55"/>
  <c r="DB85" i="55"/>
  <c r="CX85" i="55"/>
  <c r="CS85" i="55"/>
  <c r="CR85" i="55"/>
  <c r="CC85" i="55"/>
  <c r="CB85" i="55"/>
  <c r="BM85" i="55"/>
  <c r="BL85" i="55"/>
  <c r="AW85" i="55"/>
  <c r="AV85" i="55"/>
  <c r="AG85" i="55"/>
  <c r="Q85" i="55"/>
  <c r="P85" i="55"/>
  <c r="DD84" i="55"/>
  <c r="DB84" i="55"/>
  <c r="DC84" i="55" s="1"/>
  <c r="CX84" i="55"/>
  <c r="CV84" i="55"/>
  <c r="CS84" i="55"/>
  <c r="CR84" i="55"/>
  <c r="CC84" i="55"/>
  <c r="CB84" i="55"/>
  <c r="BM84" i="55"/>
  <c r="BL84" i="55"/>
  <c r="AW84" i="55"/>
  <c r="AV84" i="55"/>
  <c r="AG84" i="55"/>
  <c r="AF84" i="55"/>
  <c r="Q84" i="55"/>
  <c r="P84" i="55"/>
  <c r="DD83" i="55"/>
  <c r="DB83" i="55"/>
  <c r="CX83" i="55"/>
  <c r="CV83" i="55"/>
  <c r="CS83" i="55"/>
  <c r="CR83" i="55"/>
  <c r="CT83" i="55" s="1"/>
  <c r="CC83" i="55"/>
  <c r="CB83" i="55"/>
  <c r="BM83" i="55"/>
  <c r="BL83" i="55"/>
  <c r="AW83" i="55"/>
  <c r="AV83" i="55"/>
  <c r="AG83" i="55"/>
  <c r="AF83" i="55"/>
  <c r="Q83" i="55"/>
  <c r="P83" i="55"/>
  <c r="DD82" i="55"/>
  <c r="DB82" i="55"/>
  <c r="CV82" i="55"/>
  <c r="CS82" i="55"/>
  <c r="CR82" i="55"/>
  <c r="CC82" i="55"/>
  <c r="CB82" i="55"/>
  <c r="BM82" i="55"/>
  <c r="BL82" i="55"/>
  <c r="AW82" i="55"/>
  <c r="AV82" i="55"/>
  <c r="AF82" i="55"/>
  <c r="Q82" i="55"/>
  <c r="P82" i="55"/>
  <c r="DD81" i="55"/>
  <c r="DB81" i="55"/>
  <c r="CX81" i="55"/>
  <c r="CS81" i="55"/>
  <c r="CR81" i="55"/>
  <c r="CC81" i="55"/>
  <c r="CB81" i="55"/>
  <c r="BM81" i="55"/>
  <c r="BL81" i="55"/>
  <c r="AW81" i="55"/>
  <c r="AV81" i="55"/>
  <c r="AG81" i="55"/>
  <c r="Q81" i="55"/>
  <c r="P81" i="55"/>
  <c r="DD80" i="55"/>
  <c r="DB80" i="55"/>
  <c r="CX80" i="55"/>
  <c r="CV80" i="55"/>
  <c r="CS80" i="55"/>
  <c r="CR80" i="55"/>
  <c r="CC80" i="55"/>
  <c r="CB80" i="55"/>
  <c r="CD80" i="55" s="1"/>
  <c r="BM80" i="55"/>
  <c r="BL80" i="55"/>
  <c r="BN80" i="55" s="1"/>
  <c r="AW80" i="55"/>
  <c r="AV80" i="55"/>
  <c r="AG80" i="55"/>
  <c r="AF80" i="55"/>
  <c r="AH80" i="55" s="1"/>
  <c r="Q80" i="55"/>
  <c r="P80" i="55"/>
  <c r="DD79" i="55"/>
  <c r="DE79" i="55" s="1"/>
  <c r="DB79" i="55"/>
  <c r="CX79" i="55"/>
  <c r="CV79" i="55"/>
  <c r="CS79" i="55"/>
  <c r="CR79" i="55"/>
  <c r="CC79" i="55"/>
  <c r="CB79" i="55"/>
  <c r="BM79" i="55"/>
  <c r="BL79" i="55"/>
  <c r="BN79" i="55" s="1"/>
  <c r="AW79" i="55"/>
  <c r="AV79" i="55"/>
  <c r="AG79" i="55"/>
  <c r="AF79" i="55"/>
  <c r="Q79" i="55"/>
  <c r="P79" i="55"/>
  <c r="DD78" i="55"/>
  <c r="DB78" i="55"/>
  <c r="CV78" i="55"/>
  <c r="CS78" i="55"/>
  <c r="CR78" i="55"/>
  <c r="CC78" i="55"/>
  <c r="CB78" i="55"/>
  <c r="BM78" i="55"/>
  <c r="BL78" i="55"/>
  <c r="AW78" i="55"/>
  <c r="AV78" i="55"/>
  <c r="AF78" i="55"/>
  <c r="Q78" i="55"/>
  <c r="P78" i="55"/>
  <c r="DD77" i="55"/>
  <c r="DB77" i="55"/>
  <c r="CX77" i="55"/>
  <c r="CS77" i="55"/>
  <c r="CR77" i="55"/>
  <c r="CC77" i="55"/>
  <c r="CB77" i="55"/>
  <c r="BM77" i="55"/>
  <c r="BL77" i="55"/>
  <c r="AW77" i="55"/>
  <c r="AV77" i="55"/>
  <c r="AG77" i="55"/>
  <c r="Q77" i="55"/>
  <c r="P77" i="55"/>
  <c r="DD76" i="55"/>
  <c r="DB76" i="55"/>
  <c r="DC76" i="55" s="1"/>
  <c r="CX76" i="55"/>
  <c r="CV76" i="55"/>
  <c r="CS76" i="55"/>
  <c r="CR76" i="55"/>
  <c r="CT76" i="55" s="1"/>
  <c r="CC76" i="55"/>
  <c r="CB76" i="55"/>
  <c r="BM76" i="55"/>
  <c r="BL76" i="55"/>
  <c r="AW76" i="55"/>
  <c r="AV76" i="55"/>
  <c r="AG76" i="55"/>
  <c r="AF76" i="55"/>
  <c r="Q76" i="55"/>
  <c r="P76" i="55"/>
  <c r="DD75" i="55"/>
  <c r="DB75" i="55"/>
  <c r="CX75" i="55"/>
  <c r="CV75" i="55"/>
  <c r="CS75" i="55"/>
  <c r="CR75" i="55"/>
  <c r="CC75" i="55"/>
  <c r="CB75" i="55"/>
  <c r="CD75" i="55" s="1"/>
  <c r="BM75" i="55"/>
  <c r="BL75" i="55"/>
  <c r="BN75" i="55" s="1"/>
  <c r="AW75" i="55"/>
  <c r="AV75" i="55"/>
  <c r="AG75" i="55"/>
  <c r="AF75" i="55"/>
  <c r="Q75" i="55"/>
  <c r="P75" i="55"/>
  <c r="CS73" i="55"/>
  <c r="CR73" i="55"/>
  <c r="CC73" i="55"/>
  <c r="CB73" i="55"/>
  <c r="BM73" i="55"/>
  <c r="BL73" i="55"/>
  <c r="AW73" i="55"/>
  <c r="AV73" i="55"/>
  <c r="Q73" i="55"/>
  <c r="P73" i="55"/>
  <c r="DD72" i="55"/>
  <c r="DB72" i="55"/>
  <c r="CX72" i="55"/>
  <c r="CS72" i="55"/>
  <c r="CT72" i="55" s="1"/>
  <c r="CR72" i="55"/>
  <c r="CC72" i="55"/>
  <c r="CB72" i="55"/>
  <c r="BM72" i="55"/>
  <c r="BL72" i="55"/>
  <c r="AW72" i="55"/>
  <c r="AX72" i="55" s="1"/>
  <c r="AV72" i="55"/>
  <c r="AG72" i="55"/>
  <c r="Q72" i="55"/>
  <c r="P72" i="55"/>
  <c r="DD71" i="55"/>
  <c r="DB71" i="55"/>
  <c r="CX71" i="55"/>
  <c r="CV71" i="55"/>
  <c r="CS71" i="55"/>
  <c r="CR71" i="55"/>
  <c r="CC71" i="55"/>
  <c r="CB71" i="55"/>
  <c r="BM71" i="55"/>
  <c r="BL71" i="55"/>
  <c r="AW71" i="55"/>
  <c r="AV71" i="55"/>
  <c r="AG71" i="55"/>
  <c r="AF71" i="55"/>
  <c r="AH71" i="55" s="1"/>
  <c r="Q71" i="55"/>
  <c r="P71" i="55"/>
  <c r="DD70" i="55"/>
  <c r="DB70" i="55"/>
  <c r="DC70" i="55" s="1"/>
  <c r="CX70" i="55"/>
  <c r="CV70" i="55"/>
  <c r="CS70" i="55"/>
  <c r="CR70" i="55"/>
  <c r="CC70" i="55"/>
  <c r="CB70" i="55"/>
  <c r="BM70" i="55"/>
  <c r="BL70" i="55"/>
  <c r="BN70" i="55" s="1"/>
  <c r="AW70" i="55"/>
  <c r="AV70" i="55"/>
  <c r="AG70" i="55"/>
  <c r="AF70" i="55"/>
  <c r="Q70" i="55"/>
  <c r="P70" i="55"/>
  <c r="DD69" i="55"/>
  <c r="DB69" i="55"/>
  <c r="DC69" i="55" s="1"/>
  <c r="CV69" i="55"/>
  <c r="CS69" i="55"/>
  <c r="CR69" i="55"/>
  <c r="CC69" i="55"/>
  <c r="CB69" i="55"/>
  <c r="BM69" i="55"/>
  <c r="BL69" i="55"/>
  <c r="AW69" i="55"/>
  <c r="AV69" i="55"/>
  <c r="AF69" i="55"/>
  <c r="Q69" i="55"/>
  <c r="P69" i="55"/>
  <c r="DD68" i="55"/>
  <c r="DE68" i="55" s="1"/>
  <c r="DB68" i="55"/>
  <c r="CX68" i="55"/>
  <c r="CS68" i="55"/>
  <c r="CR68" i="55"/>
  <c r="CC68" i="55"/>
  <c r="CB68" i="55"/>
  <c r="BM68" i="55"/>
  <c r="BL68" i="55"/>
  <c r="AW68" i="55"/>
  <c r="AV68" i="55"/>
  <c r="AG68" i="55"/>
  <c r="Q68" i="55"/>
  <c r="P68" i="55"/>
  <c r="DD67" i="55"/>
  <c r="DE67" i="55" s="1"/>
  <c r="DB67" i="55"/>
  <c r="CX67" i="55"/>
  <c r="CV67" i="55"/>
  <c r="CS67" i="55"/>
  <c r="CR67" i="55"/>
  <c r="CC67" i="55"/>
  <c r="CB67" i="55"/>
  <c r="CD67" i="55" s="1"/>
  <c r="BM67" i="55"/>
  <c r="BN67" i="55" s="1"/>
  <c r="BL67" i="55"/>
  <c r="AW67" i="55"/>
  <c r="AV67" i="55"/>
  <c r="AG67" i="55"/>
  <c r="AF67" i="55"/>
  <c r="AH67" i="55" s="1"/>
  <c r="Q67" i="55"/>
  <c r="P67" i="55"/>
  <c r="DD66" i="55"/>
  <c r="DE66" i="55" s="1"/>
  <c r="DB66" i="55"/>
  <c r="CX66" i="55"/>
  <c r="CV66" i="55"/>
  <c r="CS66" i="55"/>
  <c r="CR66" i="55"/>
  <c r="CC66" i="55"/>
  <c r="CB66" i="55"/>
  <c r="CD66" i="55" s="1"/>
  <c r="BM66" i="55"/>
  <c r="BL66" i="55"/>
  <c r="AW66" i="55"/>
  <c r="AV66" i="55"/>
  <c r="AG66" i="55"/>
  <c r="AH66" i="55" s="1"/>
  <c r="AF66" i="55"/>
  <c r="Q66" i="55"/>
  <c r="P66" i="55"/>
  <c r="CS63" i="55"/>
  <c r="CR63" i="55"/>
  <c r="CC63" i="55"/>
  <c r="CB63" i="55"/>
  <c r="BM63" i="55"/>
  <c r="BL63" i="55"/>
  <c r="AW63" i="55"/>
  <c r="AV63" i="55"/>
  <c r="Q63" i="55"/>
  <c r="P63" i="55"/>
  <c r="DD62" i="55"/>
  <c r="DB62" i="55"/>
  <c r="CX62" i="55"/>
  <c r="CS62" i="55"/>
  <c r="CR62" i="55"/>
  <c r="CC62" i="55"/>
  <c r="CB62" i="55"/>
  <c r="BM62" i="55"/>
  <c r="BL62" i="55"/>
  <c r="AW62" i="55"/>
  <c r="AX62" i="55" s="1"/>
  <c r="AV62" i="55"/>
  <c r="AG62" i="55"/>
  <c r="Q62" i="55"/>
  <c r="P62" i="55"/>
  <c r="CS61" i="55"/>
  <c r="CR61" i="55"/>
  <c r="CC61" i="55"/>
  <c r="CB61" i="55"/>
  <c r="BM61" i="55"/>
  <c r="BL61" i="55"/>
  <c r="AW61" i="55"/>
  <c r="AV61" i="55"/>
  <c r="Q61" i="55"/>
  <c r="P61" i="55"/>
  <c r="DD60" i="55"/>
  <c r="DB60" i="55"/>
  <c r="CX60" i="55"/>
  <c r="CV60" i="55"/>
  <c r="CS60" i="55"/>
  <c r="CR60" i="55"/>
  <c r="CC60" i="55"/>
  <c r="CB60" i="55"/>
  <c r="BM60" i="55"/>
  <c r="BL60" i="55"/>
  <c r="AW60" i="55"/>
  <c r="AV60" i="55"/>
  <c r="AG60" i="55"/>
  <c r="AF60" i="55"/>
  <c r="Q60" i="55"/>
  <c r="P60" i="55"/>
  <c r="DD59" i="55"/>
  <c r="DB59" i="55"/>
  <c r="CX59" i="55"/>
  <c r="CV59" i="55"/>
  <c r="CS59" i="55"/>
  <c r="CT59" i="55" s="1"/>
  <c r="CR59" i="55"/>
  <c r="CC59" i="55"/>
  <c r="CB59" i="55"/>
  <c r="BM59" i="55"/>
  <c r="BN59" i="55" s="1"/>
  <c r="BL59" i="55"/>
  <c r="AW59" i="55"/>
  <c r="AV59" i="55"/>
  <c r="AF59" i="55"/>
  <c r="Q59" i="55"/>
  <c r="P59" i="55"/>
  <c r="DD58" i="55"/>
  <c r="DB58" i="55"/>
  <c r="CX58" i="55"/>
  <c r="CV58" i="55"/>
  <c r="CS58" i="55"/>
  <c r="CR58" i="55"/>
  <c r="CC58" i="55"/>
  <c r="CB58" i="55"/>
  <c r="BM58" i="55"/>
  <c r="BL58" i="55"/>
  <c r="AW58" i="55"/>
  <c r="AV58" i="55"/>
  <c r="AG58" i="55"/>
  <c r="Q58" i="55"/>
  <c r="P58" i="55"/>
  <c r="DD57" i="55"/>
  <c r="DB57" i="55"/>
  <c r="CX57" i="55"/>
  <c r="CV57" i="55"/>
  <c r="CS57" i="55"/>
  <c r="CR57" i="55"/>
  <c r="CC57" i="55"/>
  <c r="CB57" i="55"/>
  <c r="BM57" i="55"/>
  <c r="BL57" i="55"/>
  <c r="BN57" i="55" s="1"/>
  <c r="AW57" i="55"/>
  <c r="AV57" i="55"/>
  <c r="AG57" i="55"/>
  <c r="AF57" i="55"/>
  <c r="Q57" i="55"/>
  <c r="P57" i="55"/>
  <c r="DD56" i="55"/>
  <c r="DE56" i="55" s="1"/>
  <c r="DB56" i="55"/>
  <c r="CX56" i="55"/>
  <c r="CY56" i="55" s="1"/>
  <c r="CV56" i="55"/>
  <c r="CS56" i="55"/>
  <c r="CR56" i="55"/>
  <c r="CC56" i="55"/>
  <c r="CB56" i="55"/>
  <c r="CD56" i="55" s="1"/>
  <c r="BM56" i="55"/>
  <c r="BL56" i="55"/>
  <c r="AW56" i="55"/>
  <c r="AV56" i="55"/>
  <c r="AG56" i="55"/>
  <c r="AF56" i="55"/>
  <c r="Q56" i="55"/>
  <c r="P56" i="55"/>
  <c r="DD55" i="55"/>
  <c r="DB55" i="55"/>
  <c r="CX55" i="55"/>
  <c r="CS55" i="55"/>
  <c r="CT55" i="55" s="1"/>
  <c r="CR55" i="55"/>
  <c r="CC55" i="55"/>
  <c r="CB55" i="55"/>
  <c r="BM55" i="55"/>
  <c r="BL55" i="55"/>
  <c r="AW55" i="55"/>
  <c r="AV55" i="55"/>
  <c r="AG55" i="55"/>
  <c r="Q55" i="55"/>
  <c r="P55" i="55"/>
  <c r="DD54" i="55"/>
  <c r="DE54" i="55" s="1"/>
  <c r="DB54" i="55"/>
  <c r="CX54" i="55"/>
  <c r="CV54" i="55"/>
  <c r="CS54" i="55"/>
  <c r="CR54" i="55"/>
  <c r="CC54" i="55"/>
  <c r="CB54" i="55"/>
  <c r="BM54" i="55"/>
  <c r="BL54" i="55"/>
  <c r="AW54" i="55"/>
  <c r="AV54" i="55"/>
  <c r="AG54" i="55"/>
  <c r="AF54" i="55"/>
  <c r="Q54" i="55"/>
  <c r="P54" i="55"/>
  <c r="DD53" i="55"/>
  <c r="DE53" i="55" s="1"/>
  <c r="DB53" i="55"/>
  <c r="CV53" i="55"/>
  <c r="CS53" i="55"/>
  <c r="CR53" i="55"/>
  <c r="CC53" i="55"/>
  <c r="CB53" i="55"/>
  <c r="BM53" i="55"/>
  <c r="BL53" i="55"/>
  <c r="AW53" i="55"/>
  <c r="AV53" i="55"/>
  <c r="AF53" i="55"/>
  <c r="Q53" i="55"/>
  <c r="P53" i="55"/>
  <c r="DD52" i="55"/>
  <c r="DB52" i="55"/>
  <c r="DC52" i="55" s="1"/>
  <c r="CS52" i="55"/>
  <c r="CR52" i="55"/>
  <c r="CC52" i="55"/>
  <c r="CB52" i="55"/>
  <c r="BM52" i="55"/>
  <c r="BN52" i="55" s="1"/>
  <c r="BL52" i="55"/>
  <c r="AW52" i="55"/>
  <c r="AV52" i="55"/>
  <c r="Q52" i="55"/>
  <c r="P52" i="55"/>
  <c r="DD51" i="55"/>
  <c r="DE51" i="55" s="1"/>
  <c r="DB51" i="55"/>
  <c r="CX51" i="55"/>
  <c r="CS51" i="55"/>
  <c r="CR51" i="55"/>
  <c r="CC51" i="55"/>
  <c r="CB51" i="55"/>
  <c r="BM51" i="55"/>
  <c r="BL51" i="55"/>
  <c r="AW51" i="55"/>
  <c r="AV51" i="55"/>
  <c r="AG51" i="55"/>
  <c r="AF51" i="55"/>
  <c r="Q51" i="55"/>
  <c r="P51" i="55"/>
  <c r="DD50" i="55"/>
  <c r="DB50" i="55"/>
  <c r="CX50" i="55"/>
  <c r="CV50" i="55"/>
  <c r="CS50" i="55"/>
  <c r="CR50" i="55"/>
  <c r="CC50" i="55"/>
  <c r="CB50" i="55"/>
  <c r="BM50" i="55"/>
  <c r="BL50" i="55"/>
  <c r="AW50" i="55"/>
  <c r="AV50" i="55"/>
  <c r="AG50" i="55"/>
  <c r="AF50" i="55"/>
  <c r="Q50" i="55"/>
  <c r="P50" i="55"/>
  <c r="DD49" i="55"/>
  <c r="DB49" i="55"/>
  <c r="CV49" i="55"/>
  <c r="CS49" i="55"/>
  <c r="CR49" i="55"/>
  <c r="CC49" i="55"/>
  <c r="CB49" i="55"/>
  <c r="BM49" i="55"/>
  <c r="BL49" i="55"/>
  <c r="AW49" i="55"/>
  <c r="AV49" i="55"/>
  <c r="AF49" i="55"/>
  <c r="Q49" i="55"/>
  <c r="P49" i="55"/>
  <c r="DD48" i="55"/>
  <c r="DB48" i="55"/>
  <c r="CS48" i="55"/>
  <c r="CR48" i="55"/>
  <c r="CC48" i="55"/>
  <c r="CB48" i="55"/>
  <c r="BM48" i="55"/>
  <c r="BL48" i="55"/>
  <c r="AW48" i="55"/>
  <c r="AV48" i="55"/>
  <c r="AG48" i="55"/>
  <c r="Q48" i="55"/>
  <c r="P48" i="55"/>
  <c r="DD47" i="55"/>
  <c r="DB47" i="55"/>
  <c r="CX47" i="55"/>
  <c r="CS47" i="55"/>
  <c r="CR47" i="55"/>
  <c r="CC47" i="55"/>
  <c r="CB47" i="55"/>
  <c r="BM47" i="55"/>
  <c r="BL47" i="55"/>
  <c r="BN47" i="55" s="1"/>
  <c r="AW47" i="55"/>
  <c r="AV47" i="55"/>
  <c r="AG47" i="55"/>
  <c r="Q47" i="55"/>
  <c r="P47" i="55"/>
  <c r="DD46" i="55"/>
  <c r="DE46" i="55" s="1"/>
  <c r="DB46" i="55"/>
  <c r="CX46" i="55"/>
  <c r="CV46" i="55"/>
  <c r="CS46" i="55"/>
  <c r="CR46" i="55"/>
  <c r="CC46" i="55"/>
  <c r="CB46" i="55"/>
  <c r="CD46" i="55" s="1"/>
  <c r="BM46" i="55"/>
  <c r="BN46" i="55" s="1"/>
  <c r="BL46" i="55"/>
  <c r="AW46" i="55"/>
  <c r="AV46" i="55"/>
  <c r="AG46" i="55"/>
  <c r="AF46" i="55"/>
  <c r="Q46" i="55"/>
  <c r="P46" i="55"/>
  <c r="DD45" i="55"/>
  <c r="DB45" i="55"/>
  <c r="CX45" i="55"/>
  <c r="CV45" i="55"/>
  <c r="CS45" i="55"/>
  <c r="CR45" i="55"/>
  <c r="CC45" i="55"/>
  <c r="CB45" i="55"/>
  <c r="BM45" i="55"/>
  <c r="BL45" i="55"/>
  <c r="AW45" i="55"/>
  <c r="AV45" i="55"/>
  <c r="AF45" i="55"/>
  <c r="Q45" i="55"/>
  <c r="P45" i="55"/>
  <c r="DD44" i="55"/>
  <c r="DE44" i="55" s="1"/>
  <c r="DB44" i="55"/>
  <c r="CX44" i="55"/>
  <c r="CV44" i="55"/>
  <c r="CS44" i="55"/>
  <c r="CT44" i="55" s="1"/>
  <c r="CR44" i="55"/>
  <c r="CC44" i="55"/>
  <c r="CB44" i="55"/>
  <c r="BM44" i="55"/>
  <c r="BL44" i="55"/>
  <c r="AW44" i="55"/>
  <c r="AV44" i="55"/>
  <c r="Q44" i="55"/>
  <c r="P44" i="55"/>
  <c r="DD43" i="55"/>
  <c r="DE43" i="55" s="1"/>
  <c r="DB43" i="55"/>
  <c r="CX43" i="55"/>
  <c r="CS43" i="55"/>
  <c r="CR43" i="55"/>
  <c r="CC43" i="55"/>
  <c r="CB43" i="55"/>
  <c r="BM43" i="55"/>
  <c r="BL43" i="55"/>
  <c r="AW43" i="55"/>
  <c r="AV43" i="55"/>
  <c r="AG43" i="55"/>
  <c r="Q43" i="55"/>
  <c r="P43" i="55"/>
  <c r="DD42" i="55"/>
  <c r="DB42" i="55"/>
  <c r="CX42" i="55"/>
  <c r="CV42" i="55"/>
  <c r="CS42" i="55"/>
  <c r="CR42" i="55"/>
  <c r="CC42" i="55"/>
  <c r="CB42" i="55"/>
  <c r="CD42" i="55" s="1"/>
  <c r="BM42" i="55"/>
  <c r="BL42" i="55"/>
  <c r="AW42" i="55"/>
  <c r="AV42" i="55"/>
  <c r="AG42" i="55"/>
  <c r="AF42" i="55"/>
  <c r="Q42" i="55"/>
  <c r="P42" i="55"/>
  <c r="DD41" i="55"/>
  <c r="DB41" i="55"/>
  <c r="CV41" i="55"/>
  <c r="CS41" i="55"/>
  <c r="CR41" i="55"/>
  <c r="CC41" i="55"/>
  <c r="CB41" i="55"/>
  <c r="BM41" i="55"/>
  <c r="BL41" i="55"/>
  <c r="AW41" i="55"/>
  <c r="AV41" i="55"/>
  <c r="AF41" i="55"/>
  <c r="Q41" i="55"/>
  <c r="P41" i="55"/>
  <c r="DD40" i="55"/>
  <c r="DB40" i="55"/>
  <c r="CS40" i="55"/>
  <c r="CR40" i="55"/>
  <c r="CC40" i="55"/>
  <c r="CB40" i="55"/>
  <c r="BM40" i="55"/>
  <c r="BL40" i="55"/>
  <c r="AW40" i="55"/>
  <c r="AV40" i="55"/>
  <c r="Q40" i="55"/>
  <c r="P40" i="55"/>
  <c r="DD39" i="55"/>
  <c r="DE39" i="55" s="1"/>
  <c r="DB39" i="55"/>
  <c r="CX39" i="55"/>
  <c r="CS39" i="55"/>
  <c r="CR39" i="55"/>
  <c r="CT39" i="55" s="1"/>
  <c r="CC39" i="55"/>
  <c r="CB39" i="55"/>
  <c r="BM39" i="55"/>
  <c r="BL39" i="55"/>
  <c r="BN39" i="55" s="1"/>
  <c r="AW39" i="55"/>
  <c r="AV39" i="55"/>
  <c r="AG39" i="55"/>
  <c r="Q39" i="55"/>
  <c r="P39" i="55"/>
  <c r="DD38" i="55"/>
  <c r="DB38" i="55"/>
  <c r="CX38" i="55"/>
  <c r="CV38" i="55"/>
  <c r="CS38" i="55"/>
  <c r="CR38" i="55"/>
  <c r="CC38" i="55"/>
  <c r="CB38" i="55"/>
  <c r="CD38" i="55" s="1"/>
  <c r="BM38" i="55"/>
  <c r="BL38" i="55"/>
  <c r="BN38" i="55" s="1"/>
  <c r="AW38" i="55"/>
  <c r="AV38" i="55"/>
  <c r="AG38" i="55"/>
  <c r="AF38" i="55"/>
  <c r="Q38" i="55"/>
  <c r="P38" i="55"/>
  <c r="DD37" i="55"/>
  <c r="DB37" i="55"/>
  <c r="CV37" i="55"/>
  <c r="CS37" i="55"/>
  <c r="CR37" i="55"/>
  <c r="CC37" i="55"/>
  <c r="CB37" i="55"/>
  <c r="BM37" i="55"/>
  <c r="BL37" i="55"/>
  <c r="AW37" i="55"/>
  <c r="AV37" i="55"/>
  <c r="AF37" i="55"/>
  <c r="Q37" i="55"/>
  <c r="P37" i="55"/>
  <c r="DD36" i="55"/>
  <c r="DB36" i="55"/>
  <c r="CS36" i="55"/>
  <c r="CR36" i="55"/>
  <c r="CT36" i="55" s="1"/>
  <c r="CC36" i="55"/>
  <c r="CB36" i="55"/>
  <c r="BM36" i="55"/>
  <c r="BL36" i="55"/>
  <c r="AW36" i="55"/>
  <c r="AV36" i="55"/>
  <c r="AF36" i="55"/>
  <c r="Q36" i="55"/>
  <c r="P36" i="55"/>
  <c r="DD35" i="55"/>
  <c r="DB35" i="55"/>
  <c r="CX35" i="55"/>
  <c r="CS35" i="55"/>
  <c r="CR35" i="55"/>
  <c r="CC35" i="55"/>
  <c r="CB35" i="55"/>
  <c r="BM35" i="55"/>
  <c r="BL35" i="55"/>
  <c r="AW35" i="55"/>
  <c r="AV35" i="55"/>
  <c r="AG35" i="55"/>
  <c r="Q35" i="55"/>
  <c r="P35" i="55"/>
  <c r="DD34" i="55"/>
  <c r="DB34" i="55"/>
  <c r="DC34" i="55" s="1"/>
  <c r="CX34" i="55"/>
  <c r="CV34" i="55"/>
  <c r="CS34" i="55"/>
  <c r="CR34" i="55"/>
  <c r="CC34" i="55"/>
  <c r="CB34" i="55"/>
  <c r="CD34" i="55" s="1"/>
  <c r="BM34" i="55"/>
  <c r="BL34" i="55"/>
  <c r="AW34" i="55"/>
  <c r="AV34" i="55"/>
  <c r="AG34" i="55"/>
  <c r="AF34" i="55"/>
  <c r="Q34" i="55"/>
  <c r="P34" i="55"/>
  <c r="DD33" i="55"/>
  <c r="DB33" i="55"/>
  <c r="DC33" i="55" s="1"/>
  <c r="CV33" i="55"/>
  <c r="CS33" i="55"/>
  <c r="CR33" i="55"/>
  <c r="CC33" i="55"/>
  <c r="CB33" i="55"/>
  <c r="BM33" i="55"/>
  <c r="BL33" i="55"/>
  <c r="BN33" i="55" s="1"/>
  <c r="AW33" i="55"/>
  <c r="AV33" i="55"/>
  <c r="AG33" i="55"/>
  <c r="AF33" i="55"/>
  <c r="Q33" i="55"/>
  <c r="P33" i="55"/>
  <c r="DD32" i="55"/>
  <c r="DB32" i="55"/>
  <c r="CS32" i="55"/>
  <c r="CR32" i="55"/>
  <c r="CC32" i="55"/>
  <c r="CB32" i="55"/>
  <c r="BM32" i="55"/>
  <c r="BL32" i="55"/>
  <c r="BN32" i="55" s="1"/>
  <c r="AW32" i="55"/>
  <c r="AV32" i="55"/>
  <c r="AX32" i="55" s="1"/>
  <c r="AG32" i="55"/>
  <c r="Q32" i="55"/>
  <c r="P32" i="55"/>
  <c r="DD31" i="55"/>
  <c r="DB31" i="55"/>
  <c r="CX31" i="55"/>
  <c r="CS31" i="55"/>
  <c r="CR31" i="55"/>
  <c r="CT31" i="55" s="1"/>
  <c r="CC31" i="55"/>
  <c r="CB31" i="55"/>
  <c r="BM31" i="55"/>
  <c r="BL31" i="55"/>
  <c r="AW31" i="55"/>
  <c r="AV31" i="55"/>
  <c r="AG31" i="55"/>
  <c r="Q31" i="55"/>
  <c r="P31" i="55"/>
  <c r="DD30" i="55"/>
  <c r="DB30" i="55"/>
  <c r="CX30" i="55"/>
  <c r="CV30" i="55"/>
  <c r="CS30" i="55"/>
  <c r="CT30" i="55" s="1"/>
  <c r="CR30" i="55"/>
  <c r="CC30" i="55"/>
  <c r="CB30" i="55"/>
  <c r="BM30" i="55"/>
  <c r="BL30" i="55"/>
  <c r="AW30" i="55"/>
  <c r="AV30" i="55"/>
  <c r="AG30" i="55"/>
  <c r="AF30" i="55"/>
  <c r="Q30" i="55"/>
  <c r="P30" i="55"/>
  <c r="DD29" i="55"/>
  <c r="DB29" i="55"/>
  <c r="CV29" i="55"/>
  <c r="CS29" i="55"/>
  <c r="CR29" i="55"/>
  <c r="CC29" i="55"/>
  <c r="CB29" i="55"/>
  <c r="CD29" i="55" s="1"/>
  <c r="BM29" i="55"/>
  <c r="BL29" i="55"/>
  <c r="AW29" i="55"/>
  <c r="AV29" i="55"/>
  <c r="AF29" i="55"/>
  <c r="Q29" i="55"/>
  <c r="P29" i="55"/>
  <c r="DD28" i="55"/>
  <c r="DB28" i="55"/>
  <c r="CV28" i="55"/>
  <c r="CS28" i="55"/>
  <c r="CR28" i="55"/>
  <c r="CC28" i="55"/>
  <c r="CB28" i="55"/>
  <c r="BM28" i="55"/>
  <c r="BL28" i="55"/>
  <c r="AW28" i="55"/>
  <c r="AV28" i="55"/>
  <c r="AG28" i="55"/>
  <c r="AF28" i="55"/>
  <c r="Q28" i="55"/>
  <c r="P28" i="55"/>
  <c r="DD27" i="55"/>
  <c r="DB27" i="55"/>
  <c r="CX27" i="55"/>
  <c r="CV27" i="55"/>
  <c r="CS27" i="55"/>
  <c r="CR27" i="55"/>
  <c r="CC27" i="55"/>
  <c r="CB27" i="55"/>
  <c r="BM27" i="55"/>
  <c r="BL27" i="55"/>
  <c r="BN27" i="55" s="1"/>
  <c r="AW27" i="55"/>
  <c r="AV27" i="55"/>
  <c r="AG27" i="55"/>
  <c r="AH27" i="55" s="1"/>
  <c r="AF27" i="55"/>
  <c r="Q27" i="55"/>
  <c r="P27" i="55"/>
  <c r="DD26" i="55"/>
  <c r="DB26" i="55"/>
  <c r="CX26" i="55"/>
  <c r="CV26" i="55"/>
  <c r="CS26" i="55"/>
  <c r="CR26" i="55"/>
  <c r="CC26" i="55"/>
  <c r="CB26" i="55"/>
  <c r="CD26" i="55" s="1"/>
  <c r="BM26" i="55"/>
  <c r="BL26" i="55"/>
  <c r="AW26" i="55"/>
  <c r="AV26" i="55"/>
  <c r="AG26" i="55"/>
  <c r="AF26" i="55"/>
  <c r="Q26" i="55"/>
  <c r="P26" i="55"/>
  <c r="DD25" i="55"/>
  <c r="DB25" i="55"/>
  <c r="CV25" i="55"/>
  <c r="CS25" i="55"/>
  <c r="CR25" i="55"/>
  <c r="CC25" i="55"/>
  <c r="CB25" i="55"/>
  <c r="BM25" i="55"/>
  <c r="BL25" i="55"/>
  <c r="AW25" i="55"/>
  <c r="AV25" i="55"/>
  <c r="AG25" i="55"/>
  <c r="AF25" i="55"/>
  <c r="Q25" i="55"/>
  <c r="P25" i="55"/>
  <c r="DD24" i="55"/>
  <c r="DB24" i="55"/>
  <c r="CV24" i="55"/>
  <c r="CS24" i="55"/>
  <c r="CR24" i="55"/>
  <c r="CC24" i="55"/>
  <c r="CB24" i="55"/>
  <c r="BM24" i="55"/>
  <c r="BL24" i="55"/>
  <c r="BN24" i="55" s="1"/>
  <c r="AW24" i="55"/>
  <c r="AV24" i="55"/>
  <c r="AF24" i="55"/>
  <c r="Q24" i="55"/>
  <c r="P24" i="55"/>
  <c r="DD23" i="55"/>
  <c r="DB23" i="55"/>
  <c r="CX23" i="55"/>
  <c r="CV23" i="55"/>
  <c r="CS23" i="55"/>
  <c r="CT23" i="55" s="1"/>
  <c r="CR23" i="55"/>
  <c r="CC23" i="55"/>
  <c r="CB23" i="55"/>
  <c r="BM23" i="55"/>
  <c r="BL23" i="55"/>
  <c r="AW23" i="55"/>
  <c r="AV23" i="55"/>
  <c r="AG23" i="55"/>
  <c r="Q23" i="55"/>
  <c r="P23" i="55"/>
  <c r="DD22" i="55"/>
  <c r="DB22" i="55"/>
  <c r="CX22" i="55"/>
  <c r="CV22" i="55"/>
  <c r="CS22" i="55"/>
  <c r="CR22" i="55"/>
  <c r="CC22" i="55"/>
  <c r="CB22" i="55"/>
  <c r="BM22" i="55"/>
  <c r="BL22" i="55"/>
  <c r="AW22" i="55"/>
  <c r="AV22" i="55"/>
  <c r="AG22" i="55"/>
  <c r="AF22" i="55"/>
  <c r="Q22" i="55"/>
  <c r="P22" i="55"/>
  <c r="DD21" i="55"/>
  <c r="DB21" i="55"/>
  <c r="CX21" i="55"/>
  <c r="CV21" i="55"/>
  <c r="CS21" i="55"/>
  <c r="CR21" i="55"/>
  <c r="CC21" i="55"/>
  <c r="CB21" i="55"/>
  <c r="BM21" i="55"/>
  <c r="BL21" i="55"/>
  <c r="AW21" i="55"/>
  <c r="AV21" i="55"/>
  <c r="AF21" i="55"/>
  <c r="Q21" i="55"/>
  <c r="P21" i="55"/>
  <c r="DD20" i="55"/>
  <c r="DB20" i="55"/>
  <c r="CS20" i="55"/>
  <c r="CR20" i="55"/>
  <c r="CC20" i="55"/>
  <c r="CB20" i="55"/>
  <c r="BM20" i="55"/>
  <c r="BN20" i="55" s="1"/>
  <c r="BL20" i="55"/>
  <c r="AW20" i="55"/>
  <c r="AV20" i="55"/>
  <c r="Q20" i="55"/>
  <c r="P20" i="55"/>
  <c r="CS16" i="55"/>
  <c r="CR16" i="55"/>
  <c r="CC16" i="55"/>
  <c r="CC114" i="55" s="1"/>
  <c r="CB16" i="55"/>
  <c r="CB114" i="55" s="1"/>
  <c r="BM16" i="55"/>
  <c r="BM114" i="55" s="1"/>
  <c r="BL16" i="55"/>
  <c r="AW16" i="55"/>
  <c r="AW114" i="55" s="1"/>
  <c r="AV16" i="55"/>
  <c r="Q16" i="55"/>
  <c r="P16" i="55"/>
  <c r="DD15" i="55"/>
  <c r="DB15" i="55"/>
  <c r="CV15" i="55"/>
  <c r="CS15" i="55"/>
  <c r="CR15" i="55"/>
  <c r="CC15" i="55"/>
  <c r="CB15" i="55"/>
  <c r="BM15" i="55"/>
  <c r="BL15" i="55"/>
  <c r="AW15" i="55"/>
  <c r="AV15" i="55"/>
  <c r="AG15" i="55"/>
  <c r="AF15" i="55"/>
  <c r="Q15" i="55"/>
  <c r="P15" i="55"/>
  <c r="DD14" i="55"/>
  <c r="DB14" i="55"/>
  <c r="CX14" i="55"/>
  <c r="CV14" i="55"/>
  <c r="CS14" i="55"/>
  <c r="CR14" i="55"/>
  <c r="CC14" i="55"/>
  <c r="CB14" i="55"/>
  <c r="BM14" i="55"/>
  <c r="BL14" i="55"/>
  <c r="AW14" i="55"/>
  <c r="AV14" i="55"/>
  <c r="AG14" i="55"/>
  <c r="AF14" i="55"/>
  <c r="AH14" i="55" s="1"/>
  <c r="Q14" i="55"/>
  <c r="P14" i="55"/>
  <c r="DD13" i="55"/>
  <c r="DB13" i="55"/>
  <c r="CS13" i="55"/>
  <c r="CR13" i="55"/>
  <c r="CC13" i="55"/>
  <c r="CB13" i="55"/>
  <c r="BM13" i="55"/>
  <c r="BL13" i="55"/>
  <c r="BN13" i="55" s="1"/>
  <c r="AW13" i="55"/>
  <c r="AV13" i="55"/>
  <c r="Q13" i="55"/>
  <c r="P13" i="55"/>
  <c r="DD12" i="55"/>
  <c r="DB12" i="55"/>
  <c r="CX12" i="55"/>
  <c r="CV12" i="55"/>
  <c r="CS12" i="55"/>
  <c r="CR12" i="55"/>
  <c r="CT12" i="55" s="1"/>
  <c r="CC12" i="55"/>
  <c r="CB12" i="55"/>
  <c r="BM12" i="55"/>
  <c r="BL12" i="55"/>
  <c r="AW12" i="55"/>
  <c r="AV12" i="55"/>
  <c r="AG12" i="55"/>
  <c r="AF12" i="55"/>
  <c r="Q12" i="55"/>
  <c r="P12" i="55"/>
  <c r="DD11" i="55"/>
  <c r="DB11" i="55"/>
  <c r="CX11" i="55"/>
  <c r="CV11" i="55"/>
  <c r="CS11" i="55"/>
  <c r="CR11" i="55"/>
  <c r="CT11" i="55" s="1"/>
  <c r="CC11" i="55"/>
  <c r="CB11" i="55"/>
  <c r="BM11" i="55"/>
  <c r="BL11" i="55"/>
  <c r="AW11" i="55"/>
  <c r="AV11" i="55"/>
  <c r="AG11" i="55"/>
  <c r="AF11" i="55"/>
  <c r="Q11" i="55"/>
  <c r="P11" i="55"/>
  <c r="CS10" i="55"/>
  <c r="CS112" i="55" s="1"/>
  <c r="CR10" i="55"/>
  <c r="CC10" i="55"/>
  <c r="CC112" i="55" s="1"/>
  <c r="CB10" i="55"/>
  <c r="CB112" i="55" s="1"/>
  <c r="BM10" i="55"/>
  <c r="BM112" i="55" s="1"/>
  <c r="BL10" i="55"/>
  <c r="BL112" i="55" s="1"/>
  <c r="AW10" i="55"/>
  <c r="AV10" i="55"/>
  <c r="AV112" i="55" s="1"/>
  <c r="AF10" i="55"/>
  <c r="Q10" i="55"/>
  <c r="P10" i="55"/>
  <c r="P112" i="55" s="1"/>
  <c r="DK9" i="55"/>
  <c r="CX9" i="55"/>
  <c r="CV9" i="55"/>
  <c r="CS9" i="55"/>
  <c r="CR9" i="55"/>
  <c r="CC9" i="55"/>
  <c r="CB9" i="55"/>
  <c r="BM9" i="55"/>
  <c r="BL9" i="55"/>
  <c r="BN9" i="55" s="1"/>
  <c r="AW9" i="55"/>
  <c r="AV9" i="55"/>
  <c r="AG9" i="55"/>
  <c r="AF9" i="55"/>
  <c r="Q9" i="55"/>
  <c r="P9" i="55"/>
  <c r="DD8" i="55"/>
  <c r="DD10" i="55" s="1"/>
  <c r="DB8" i="55"/>
  <c r="DB10" i="55" s="1"/>
  <c r="CX8" i="55"/>
  <c r="CV8" i="55"/>
  <c r="CS8" i="55"/>
  <c r="CR8" i="55"/>
  <c r="CT8" i="55" s="1"/>
  <c r="CC8" i="55"/>
  <c r="CB8" i="55"/>
  <c r="BM8" i="55"/>
  <c r="BL8" i="55"/>
  <c r="AW8" i="55"/>
  <c r="AV8" i="55"/>
  <c r="AG8" i="55"/>
  <c r="AF8" i="55"/>
  <c r="Q8" i="55"/>
  <c r="P8" i="55"/>
  <c r="CT43" i="55" l="1"/>
  <c r="CT77" i="55"/>
  <c r="CT84" i="55"/>
  <c r="CT14" i="55"/>
  <c r="CT13" i="55"/>
  <c r="CT46" i="55"/>
  <c r="CT56" i="55"/>
  <c r="CT57" i="55"/>
  <c r="CT79" i="55"/>
  <c r="CT88" i="55"/>
  <c r="CT106" i="55"/>
  <c r="CD106" i="55"/>
  <c r="CD35" i="55"/>
  <c r="CD53" i="55"/>
  <c r="CD39" i="55"/>
  <c r="CD111" i="55"/>
  <c r="BN101" i="55"/>
  <c r="BN25" i="55"/>
  <c r="BN37" i="55"/>
  <c r="BN41" i="55"/>
  <c r="BN91" i="55"/>
  <c r="BN92" i="55"/>
  <c r="BN93" i="55"/>
  <c r="BN94" i="55"/>
  <c r="BN100" i="55"/>
  <c r="BN88" i="55"/>
  <c r="BN107" i="55"/>
  <c r="DC26" i="55"/>
  <c r="DC27" i="55"/>
  <c r="DC32" i="55"/>
  <c r="DC38" i="55"/>
  <c r="DC41" i="55"/>
  <c r="AX60" i="55"/>
  <c r="AX94" i="55"/>
  <c r="DC24" i="55"/>
  <c r="DC59" i="55"/>
  <c r="DC62" i="55"/>
  <c r="DC68" i="55"/>
  <c r="DC90" i="55"/>
  <c r="DC99" i="55"/>
  <c r="DC40" i="55"/>
  <c r="DC58" i="55"/>
  <c r="AX11" i="55"/>
  <c r="DC23" i="55"/>
  <c r="DC31" i="55"/>
  <c r="DC46" i="55"/>
  <c r="DC51" i="55"/>
  <c r="DC55" i="55"/>
  <c r="DC57" i="55"/>
  <c r="DC78" i="55"/>
  <c r="DC80" i="55"/>
  <c r="DC21" i="55"/>
  <c r="DC22" i="55"/>
  <c r="DC49" i="55"/>
  <c r="DC50" i="55"/>
  <c r="DC29" i="55"/>
  <c r="DC30" i="55"/>
  <c r="DC35" i="55"/>
  <c r="AX85" i="55"/>
  <c r="AX38" i="55"/>
  <c r="DC39" i="55"/>
  <c r="DC43" i="55"/>
  <c r="DC48" i="55"/>
  <c r="AH47" i="55"/>
  <c r="R98" i="55"/>
  <c r="R80" i="55"/>
  <c r="R24" i="55"/>
  <c r="R79" i="55"/>
  <c r="DK55" i="53"/>
  <c r="DL55" i="53" s="1"/>
  <c r="R20" i="55"/>
  <c r="R92" i="55"/>
  <c r="R94" i="55"/>
  <c r="R67" i="55"/>
  <c r="R59" i="55"/>
  <c r="R53" i="55"/>
  <c r="R46" i="55"/>
  <c r="R43" i="55"/>
  <c r="R42" i="55"/>
  <c r="R39" i="55"/>
  <c r="R38" i="55"/>
  <c r="R34" i="55"/>
  <c r="R30" i="55"/>
  <c r="R28" i="55"/>
  <c r="R26" i="55"/>
  <c r="R22" i="55"/>
  <c r="R8" i="55"/>
  <c r="R47" i="55"/>
  <c r="R40" i="55"/>
  <c r="R29" i="55"/>
  <c r="Q114" i="55"/>
  <c r="R78" i="55"/>
  <c r="R77" i="55"/>
  <c r="R84" i="55"/>
  <c r="R50" i="55"/>
  <c r="R51" i="55"/>
  <c r="R61" i="55"/>
  <c r="R52" i="55"/>
  <c r="CT70" i="55"/>
  <c r="CT71" i="55"/>
  <c r="CT42" i="55"/>
  <c r="CT90" i="55"/>
  <c r="CT91" i="55"/>
  <c r="CT93" i="55"/>
  <c r="CT100" i="55"/>
  <c r="CT110" i="55"/>
  <c r="CT58" i="55"/>
  <c r="CT68" i="55"/>
  <c r="DL131" i="55"/>
  <c r="CT47" i="55"/>
  <c r="CT50" i="55"/>
  <c r="CT78" i="55"/>
  <c r="DC94" i="55"/>
  <c r="CR114" i="55"/>
  <c r="CT51" i="55"/>
  <c r="CT29" i="55"/>
  <c r="CT35" i="55"/>
  <c r="DF36" i="55"/>
  <c r="DK36" i="55" s="1"/>
  <c r="CT53" i="55"/>
  <c r="CT85" i="55"/>
  <c r="CD22" i="55"/>
  <c r="CD31" i="55"/>
  <c r="CD44" i="55"/>
  <c r="CD30" i="55"/>
  <c r="CD54" i="55"/>
  <c r="CD8" i="55"/>
  <c r="CD9" i="55"/>
  <c r="CD13" i="55"/>
  <c r="CD24" i="55"/>
  <c r="CD32" i="55"/>
  <c r="CD37" i="55"/>
  <c r="CD47" i="55"/>
  <c r="CD58" i="55"/>
  <c r="CD62" i="55"/>
  <c r="CD81" i="55"/>
  <c r="CD89" i="55"/>
  <c r="CD91" i="55"/>
  <c r="CD94" i="55"/>
  <c r="CD100" i="55"/>
  <c r="BN30" i="55"/>
  <c r="BN49" i="55"/>
  <c r="BN29" i="55"/>
  <c r="BN77" i="55"/>
  <c r="BN76" i="55"/>
  <c r="BN83" i="55"/>
  <c r="BN15" i="55"/>
  <c r="BN60" i="55"/>
  <c r="BN90" i="55"/>
  <c r="BN62" i="55"/>
  <c r="BN45" i="55"/>
  <c r="BN66" i="55"/>
  <c r="BN31" i="55"/>
  <c r="BN44" i="55"/>
  <c r="BN56" i="55"/>
  <c r="BN78" i="55"/>
  <c r="BN86" i="55"/>
  <c r="BN106" i="55"/>
  <c r="AX15" i="55"/>
  <c r="AX28" i="55"/>
  <c r="AX61" i="55"/>
  <c r="AX71" i="55"/>
  <c r="AX82" i="55"/>
  <c r="AX48" i="55"/>
  <c r="AX52" i="55"/>
  <c r="AX92" i="55"/>
  <c r="AX93" i="55"/>
  <c r="AX110" i="55"/>
  <c r="AX9" i="55"/>
  <c r="AX81" i="55"/>
  <c r="AX99" i="55"/>
  <c r="AX55" i="55"/>
  <c r="AX98" i="55"/>
  <c r="AX105" i="55"/>
  <c r="DF28" i="55"/>
  <c r="DK28" i="55" s="1"/>
  <c r="AH50" i="55"/>
  <c r="AH107" i="55"/>
  <c r="DF13" i="55"/>
  <c r="DK13" i="55" s="1"/>
  <c r="P114" i="55"/>
  <c r="DE28" i="55"/>
  <c r="DE33" i="55"/>
  <c r="DE34" i="55"/>
  <c r="DE48" i="55"/>
  <c r="DE25" i="55"/>
  <c r="DE26" i="55"/>
  <c r="DE27" i="55"/>
  <c r="DE32" i="55"/>
  <c r="DE37" i="55"/>
  <c r="DE38" i="55"/>
  <c r="DE41" i="55"/>
  <c r="DE42" i="55"/>
  <c r="R49" i="55"/>
  <c r="DE52" i="55"/>
  <c r="DE72" i="55"/>
  <c r="DE77" i="55"/>
  <c r="DE85" i="55"/>
  <c r="R14" i="55"/>
  <c r="DE24" i="55"/>
  <c r="R27" i="55"/>
  <c r="DE36" i="55"/>
  <c r="DE40" i="55"/>
  <c r="DE47" i="55"/>
  <c r="DE59" i="55"/>
  <c r="DE60" i="55"/>
  <c r="DE62" i="55"/>
  <c r="DE69" i="55"/>
  <c r="DE70" i="55"/>
  <c r="DE71" i="55"/>
  <c r="DE76" i="55"/>
  <c r="DE82" i="55"/>
  <c r="DE83" i="55"/>
  <c r="DE84" i="55"/>
  <c r="DE21" i="55"/>
  <c r="DE22" i="55"/>
  <c r="DF23" i="55"/>
  <c r="DK23" i="55" s="1"/>
  <c r="DE31" i="55"/>
  <c r="DE45" i="55"/>
  <c r="R48" i="55"/>
  <c r="R60" i="55"/>
  <c r="R70" i="55"/>
  <c r="R72" i="55"/>
  <c r="R105" i="55"/>
  <c r="R12" i="55"/>
  <c r="DE29" i="55"/>
  <c r="DE30" i="55"/>
  <c r="R32" i="55"/>
  <c r="DE35" i="55"/>
  <c r="DE49" i="55"/>
  <c r="DE50" i="55"/>
  <c r="R56" i="55"/>
  <c r="R57" i="55"/>
  <c r="R69" i="55"/>
  <c r="R82" i="55"/>
  <c r="DE90" i="55"/>
  <c r="DE91" i="55"/>
  <c r="DE93" i="55"/>
  <c r="DE99" i="55"/>
  <c r="CT81" i="55"/>
  <c r="CS114" i="55"/>
  <c r="CW21" i="55"/>
  <c r="CW22" i="55"/>
  <c r="CT89" i="55"/>
  <c r="CT40" i="55"/>
  <c r="CT99" i="55"/>
  <c r="CT15" i="55"/>
  <c r="CT26" i="55"/>
  <c r="CT27" i="55"/>
  <c r="CT28" i="55"/>
  <c r="CT33" i="55"/>
  <c r="CT34" i="55"/>
  <c r="CT38" i="55"/>
  <c r="CT49" i="55"/>
  <c r="CT82" i="55"/>
  <c r="CT105" i="55"/>
  <c r="CT10" i="55"/>
  <c r="CT62" i="55"/>
  <c r="CT25" i="55"/>
  <c r="CT41" i="55"/>
  <c r="CY44" i="55"/>
  <c r="CY46" i="55"/>
  <c r="CT54" i="55"/>
  <c r="CD20" i="55"/>
  <c r="CW25" i="55"/>
  <c r="CY59" i="55"/>
  <c r="CD73" i="55"/>
  <c r="CD83" i="55"/>
  <c r="CD84" i="55"/>
  <c r="CD61" i="55"/>
  <c r="CD59" i="55"/>
  <c r="CD70" i="55"/>
  <c r="CD71" i="55"/>
  <c r="CD72" i="55"/>
  <c r="CD78" i="55"/>
  <c r="CD11" i="55"/>
  <c r="CD12" i="55"/>
  <c r="CD41" i="55"/>
  <c r="CW83" i="55"/>
  <c r="CD14" i="55"/>
  <c r="CD45" i="55"/>
  <c r="CD55" i="55"/>
  <c r="CD86" i="55"/>
  <c r="BN53" i="55"/>
  <c r="BN69" i="55"/>
  <c r="BN23" i="55"/>
  <c r="BN21" i="55"/>
  <c r="BN96" i="55"/>
  <c r="BN8" i="55"/>
  <c r="BN10" i="55"/>
  <c r="BN50" i="55"/>
  <c r="BN14" i="55"/>
  <c r="BN36" i="55"/>
  <c r="BN84" i="55"/>
  <c r="AX24" i="55"/>
  <c r="AX29" i="55"/>
  <c r="AX51" i="55"/>
  <c r="AX59" i="55"/>
  <c r="CW55" i="55"/>
  <c r="AX40" i="55"/>
  <c r="AX58" i="55"/>
  <c r="AX83" i="55"/>
  <c r="AX69" i="55"/>
  <c r="AX39" i="55"/>
  <c r="AX66" i="55"/>
  <c r="AX78" i="55"/>
  <c r="AH51" i="55"/>
  <c r="AH83" i="55"/>
  <c r="AH84" i="55"/>
  <c r="AH12" i="55"/>
  <c r="AH25" i="55"/>
  <c r="AH34" i="55"/>
  <c r="AH98" i="55"/>
  <c r="AH46" i="55"/>
  <c r="AH76" i="55"/>
  <c r="AH87" i="55"/>
  <c r="AH88" i="55"/>
  <c r="AH35" i="55"/>
  <c r="CZ106" i="55"/>
  <c r="DJ106" i="55" s="1"/>
  <c r="AG73" i="55"/>
  <c r="CX24" i="55"/>
  <c r="CY24" i="55" s="1"/>
  <c r="CX36" i="55"/>
  <c r="CY36" i="55" s="1"/>
  <c r="AG36" i="55"/>
  <c r="AH36" i="55" s="1"/>
  <c r="AF73" i="55"/>
  <c r="CX82" i="55"/>
  <c r="CY82" i="55" s="1"/>
  <c r="AG82" i="55"/>
  <c r="AH82" i="55" s="1"/>
  <c r="AG20" i="55"/>
  <c r="CV32" i="55"/>
  <c r="CW32" i="55" s="1"/>
  <c r="CV39" i="55"/>
  <c r="CW39" i="55" s="1"/>
  <c r="AG86" i="55"/>
  <c r="AH86" i="55" s="1"/>
  <c r="AG24" i="55"/>
  <c r="CY43" i="55"/>
  <c r="CX86" i="55"/>
  <c r="CY86" i="55" s="1"/>
  <c r="CY87" i="55"/>
  <c r="CY88" i="55"/>
  <c r="CY25" i="55"/>
  <c r="CX37" i="55"/>
  <c r="CY37" i="55" s="1"/>
  <c r="AG37" i="55"/>
  <c r="AG44" i="55"/>
  <c r="CY52" i="55"/>
  <c r="CV68" i="55"/>
  <c r="CV72" i="55"/>
  <c r="CW72" i="55" s="1"/>
  <c r="AF72" i="55"/>
  <c r="AH72" i="55" s="1"/>
  <c r="CV77" i="55"/>
  <c r="CW77" i="55" s="1"/>
  <c r="AG90" i="55"/>
  <c r="AH11" i="55"/>
  <c r="AG13" i="55"/>
  <c r="AH13" i="55" s="1"/>
  <c r="CY22" i="55"/>
  <c r="CY23" i="55"/>
  <c r="AH33" i="55"/>
  <c r="AF68" i="55"/>
  <c r="AH68" i="55" s="1"/>
  <c r="AG69" i="55"/>
  <c r="AH69" i="55" s="1"/>
  <c r="AH100" i="55"/>
  <c r="AF23" i="55"/>
  <c r="AH23" i="55" s="1"/>
  <c r="CX32" i="55"/>
  <c r="CY32" i="55" s="1"/>
  <c r="CV40" i="55"/>
  <c r="CW40" i="55" s="1"/>
  <c r="AF40" i="55"/>
  <c r="CV62" i="55"/>
  <c r="CW62" i="55" s="1"/>
  <c r="AF62" i="55"/>
  <c r="AH62" i="55" s="1"/>
  <c r="CV81" i="55"/>
  <c r="CW81" i="55" s="1"/>
  <c r="AF81" i="55"/>
  <c r="AH81" i="55" s="1"/>
  <c r="CX94" i="55"/>
  <c r="CY94" i="55" s="1"/>
  <c r="CV110" i="55"/>
  <c r="CZ110" i="55" s="1"/>
  <c r="DJ110" i="55" s="1"/>
  <c r="AF110" i="55"/>
  <c r="CV52" i="55"/>
  <c r="CW52" i="55" s="1"/>
  <c r="AF77" i="55"/>
  <c r="AH77" i="55" s="1"/>
  <c r="CY33" i="55"/>
  <c r="CX40" i="55"/>
  <c r="CY40" i="55" s="1"/>
  <c r="AG40" i="55"/>
  <c r="AF89" i="55"/>
  <c r="AH89" i="55" s="1"/>
  <c r="CX105" i="55"/>
  <c r="CZ105" i="55" s="1"/>
  <c r="DJ105" i="55" s="1"/>
  <c r="AG105" i="55"/>
  <c r="AF44" i="55"/>
  <c r="CX49" i="55"/>
  <c r="CZ49" i="55" s="1"/>
  <c r="DJ49" i="55" s="1"/>
  <c r="CX20" i="55"/>
  <c r="CY20" i="55" s="1"/>
  <c r="CY66" i="55"/>
  <c r="CV35" i="55"/>
  <c r="AG45" i="55"/>
  <c r="CV48" i="55"/>
  <c r="CW48" i="55" s="1"/>
  <c r="CX53" i="55"/>
  <c r="CY53" i="55" s="1"/>
  <c r="AG53" i="55"/>
  <c r="AG59" i="55"/>
  <c r="AH59" i="55" s="1"/>
  <c r="CV85" i="55"/>
  <c r="CW85" i="55" s="1"/>
  <c r="AF85" i="55"/>
  <c r="AH85" i="55" s="1"/>
  <c r="CX99" i="55"/>
  <c r="CY99" i="55" s="1"/>
  <c r="AG110" i="55"/>
  <c r="AH8" i="55"/>
  <c r="AF32" i="55"/>
  <c r="AH32" i="55" s="1"/>
  <c r="AF39" i="55"/>
  <c r="AH39" i="55" s="1"/>
  <c r="AG49" i="55"/>
  <c r="AH30" i="55"/>
  <c r="AF48" i="55"/>
  <c r="AH48" i="55" s="1"/>
  <c r="CV10" i="55"/>
  <c r="CX28" i="55"/>
  <c r="CZ28" i="55" s="1"/>
  <c r="CV36" i="55"/>
  <c r="CW36" i="55" s="1"/>
  <c r="CV43" i="55"/>
  <c r="AF43" i="55"/>
  <c r="AH43" i="55" s="1"/>
  <c r="CY48" i="55"/>
  <c r="AG29" i="55"/>
  <c r="AH29" i="55" s="1"/>
  <c r="AH31" i="55"/>
  <c r="AH37" i="55"/>
  <c r="AH91" i="55"/>
  <c r="AH92" i="55"/>
  <c r="AH94" i="55"/>
  <c r="CX10" i="55"/>
  <c r="CV13" i="55"/>
  <c r="CZ13" i="55" s="1"/>
  <c r="DJ13" i="55" s="1"/>
  <c r="CV20" i="55"/>
  <c r="CW20" i="55" s="1"/>
  <c r="AF20" i="55"/>
  <c r="CV31" i="55"/>
  <c r="CW31" i="55" s="1"/>
  <c r="CX41" i="55"/>
  <c r="CY41" i="55" s="1"/>
  <c r="AG41" i="55"/>
  <c r="AH41" i="55" s="1"/>
  <c r="AF58" i="55"/>
  <c r="CX69" i="55"/>
  <c r="CY69" i="55" s="1"/>
  <c r="CX78" i="55"/>
  <c r="CY78" i="55" s="1"/>
  <c r="AG78" i="55"/>
  <c r="AH78" i="55" s="1"/>
  <c r="CV98" i="55"/>
  <c r="CW98" i="55" s="1"/>
  <c r="CZ15" i="55"/>
  <c r="DJ15" i="55" s="1"/>
  <c r="CY26" i="55"/>
  <c r="CY27" i="55"/>
  <c r="AH38" i="55"/>
  <c r="CV47" i="55"/>
  <c r="CZ47" i="55" s="1"/>
  <c r="DJ47" i="55" s="1"/>
  <c r="AG52" i="55"/>
  <c r="AH52" i="55" s="1"/>
  <c r="AH54" i="55"/>
  <c r="AF55" i="55"/>
  <c r="AH55" i="55" s="1"/>
  <c r="AH105" i="55"/>
  <c r="AF106" i="55"/>
  <c r="AH106" i="55" s="1"/>
  <c r="CY30" i="55"/>
  <c r="CY31" i="55"/>
  <c r="CY47" i="55"/>
  <c r="CV51" i="55"/>
  <c r="CZ51" i="55" s="1"/>
  <c r="CY68" i="55"/>
  <c r="CY76" i="55"/>
  <c r="CY34" i="55"/>
  <c r="CY38" i="55"/>
  <c r="CY50" i="55"/>
  <c r="CY51" i="55"/>
  <c r="CY70" i="55"/>
  <c r="AH45" i="55"/>
  <c r="CY54" i="55"/>
  <c r="CY72" i="55"/>
  <c r="AH75" i="55"/>
  <c r="CY83" i="55"/>
  <c r="CY84" i="55"/>
  <c r="CZ107" i="55"/>
  <c r="DJ107" i="55" s="1"/>
  <c r="R21" i="55"/>
  <c r="R95" i="55"/>
  <c r="R23" i="55"/>
  <c r="R83" i="55"/>
  <c r="R11" i="55"/>
  <c r="R41" i="55"/>
  <c r="R58" i="55"/>
  <c r="R88" i="55"/>
  <c r="R75" i="55"/>
  <c r="R33" i="55"/>
  <c r="R76" i="55"/>
  <c r="CT9" i="55"/>
  <c r="CR112" i="55"/>
  <c r="CT22" i="55"/>
  <c r="CT32" i="55"/>
  <c r="CT48" i="55"/>
  <c r="CT69" i="55"/>
  <c r="CT98" i="55"/>
  <c r="CT112" i="55"/>
  <c r="CT96" i="55"/>
  <c r="CZ100" i="55"/>
  <c r="DJ100" i="55" s="1"/>
  <c r="CT16" i="55"/>
  <c r="CT114" i="55" s="1"/>
  <c r="CT24" i="55"/>
  <c r="CT52" i="55"/>
  <c r="CT80" i="55"/>
  <c r="CT92" i="55"/>
  <c r="DF100" i="55"/>
  <c r="DK100" i="55" s="1"/>
  <c r="CT60" i="55"/>
  <c r="CT61" i="55"/>
  <c r="CT20" i="55"/>
  <c r="CT21" i="55"/>
  <c r="DF25" i="55"/>
  <c r="DK25" i="55" s="1"/>
  <c r="CT67" i="55"/>
  <c r="CT86" i="55"/>
  <c r="CT87" i="55"/>
  <c r="CT94" i="55"/>
  <c r="CT95" i="55"/>
  <c r="CT107" i="55"/>
  <c r="CD82" i="55"/>
  <c r="CD85" i="55"/>
  <c r="CD92" i="55"/>
  <c r="CD105" i="55"/>
  <c r="CZ11" i="55"/>
  <c r="DJ11" i="55" s="1"/>
  <c r="CD25" i="55"/>
  <c r="CD43" i="55"/>
  <c r="CD33" i="55"/>
  <c r="CD50" i="55"/>
  <c r="CD76" i="55"/>
  <c r="CD77" i="55"/>
  <c r="DF79" i="55"/>
  <c r="DK79" i="55" s="1"/>
  <c r="CD102" i="55"/>
  <c r="CD21" i="55"/>
  <c r="CD27" i="55"/>
  <c r="CD28" i="55"/>
  <c r="CD52" i="55"/>
  <c r="CD57" i="55"/>
  <c r="CD68" i="55"/>
  <c r="CD79" i="55"/>
  <c r="CD98" i="55"/>
  <c r="CD99" i="55"/>
  <c r="CD107" i="55"/>
  <c r="CD110" i="55"/>
  <c r="CD90" i="55"/>
  <c r="CD15" i="55"/>
  <c r="CD36" i="55"/>
  <c r="CD60" i="55"/>
  <c r="CD69" i="55"/>
  <c r="BN55" i="55"/>
  <c r="BN85" i="55"/>
  <c r="BN102" i="55"/>
  <c r="BN26" i="55"/>
  <c r="BN40" i="55"/>
  <c r="BN61" i="55"/>
  <c r="BN68" i="55"/>
  <c r="BN98" i="55"/>
  <c r="BN99" i="55"/>
  <c r="BN110" i="55"/>
  <c r="DF21" i="55"/>
  <c r="DK21" i="55" s="1"/>
  <c r="CZ66" i="55"/>
  <c r="DJ66" i="55" s="1"/>
  <c r="CY45" i="55"/>
  <c r="BN22" i="55"/>
  <c r="BN42" i="55"/>
  <c r="BN71" i="55"/>
  <c r="BN87" i="55"/>
  <c r="BN111" i="55"/>
  <c r="BN28" i="55"/>
  <c r="BN34" i="55"/>
  <c r="BN43" i="55"/>
  <c r="BN58" i="55"/>
  <c r="BN82" i="55"/>
  <c r="BN11" i="55"/>
  <c r="BN12" i="55"/>
  <c r="CZ25" i="55"/>
  <c r="DJ25" i="55" s="1"/>
  <c r="BN35" i="55"/>
  <c r="CZ39" i="55"/>
  <c r="DJ39" i="55" s="1"/>
  <c r="CZ45" i="55"/>
  <c r="DJ45" i="55" s="1"/>
  <c r="BN48" i="55"/>
  <c r="BN54" i="55"/>
  <c r="BN72" i="55"/>
  <c r="BN105" i="55"/>
  <c r="AX23" i="55"/>
  <c r="AX33" i="55"/>
  <c r="DF47" i="55"/>
  <c r="DK47" i="55" s="1"/>
  <c r="DF67" i="55"/>
  <c r="DK67" i="55" s="1"/>
  <c r="DC72" i="55"/>
  <c r="DE75" i="55"/>
  <c r="DE80" i="55"/>
  <c r="AX12" i="55"/>
  <c r="AX13" i="55"/>
  <c r="AX20" i="55"/>
  <c r="AX34" i="55"/>
  <c r="AX42" i="55"/>
  <c r="DF44" i="55"/>
  <c r="DK44" i="55" s="1"/>
  <c r="DF48" i="55"/>
  <c r="DK48" i="55" s="1"/>
  <c r="DF77" i="55"/>
  <c r="DK77" i="55" s="1"/>
  <c r="AX80" i="55"/>
  <c r="DE81" i="55"/>
  <c r="AX89" i="55"/>
  <c r="DE92" i="55"/>
  <c r="DE100" i="55"/>
  <c r="AX14" i="55"/>
  <c r="DF40" i="55"/>
  <c r="DK40" i="55" s="1"/>
  <c r="AX47" i="55"/>
  <c r="AX75" i="55"/>
  <c r="AX86" i="55"/>
  <c r="DF111" i="55"/>
  <c r="DL128" i="55"/>
  <c r="AX26" i="55"/>
  <c r="AX36" i="55"/>
  <c r="AX37" i="55"/>
  <c r="AX43" i="55"/>
  <c r="DF78" i="55"/>
  <c r="DK78" i="55" s="1"/>
  <c r="DF85" i="55"/>
  <c r="DK85" i="55" s="1"/>
  <c r="AX91" i="55"/>
  <c r="AX106" i="55"/>
  <c r="DF14" i="55"/>
  <c r="DK14" i="55" s="1"/>
  <c r="AX44" i="55"/>
  <c r="AX57" i="55"/>
  <c r="DF87" i="55"/>
  <c r="DK87" i="55" s="1"/>
  <c r="CW93" i="55"/>
  <c r="AX27" i="55"/>
  <c r="AX31" i="55"/>
  <c r="AX41" i="55"/>
  <c r="CW41" i="55"/>
  <c r="AX56" i="55"/>
  <c r="CW56" i="55"/>
  <c r="CY60" i="55"/>
  <c r="CY62" i="55"/>
  <c r="AX70" i="55"/>
  <c r="CY77" i="55"/>
  <c r="CY81" i="55"/>
  <c r="AX87" i="55"/>
  <c r="AX88" i="55"/>
  <c r="AX90" i="55"/>
  <c r="CW90" i="55"/>
  <c r="CY93" i="55"/>
  <c r="CW94" i="55"/>
  <c r="CY100" i="55"/>
  <c r="AX111" i="55"/>
  <c r="AX35" i="55"/>
  <c r="AX45" i="55"/>
  <c r="AX79" i="55"/>
  <c r="CW27" i="55"/>
  <c r="AX8" i="55"/>
  <c r="AV114" i="55"/>
  <c r="CW29" i="55"/>
  <c r="CY35" i="55"/>
  <c r="CZ42" i="55"/>
  <c r="DJ42" i="55" s="1"/>
  <c r="CW49" i="55"/>
  <c r="AX53" i="55"/>
  <c r="CY57" i="55"/>
  <c r="CW67" i="55"/>
  <c r="CY39" i="55"/>
  <c r="CY42" i="55"/>
  <c r="AX46" i="55"/>
  <c r="AX50" i="55"/>
  <c r="AX54" i="55"/>
  <c r="CY58" i="55"/>
  <c r="CY67" i="55"/>
  <c r="AX68" i="55"/>
  <c r="CY71" i="55"/>
  <c r="CW75" i="55"/>
  <c r="CZ76" i="55"/>
  <c r="DJ76" i="55" s="1"/>
  <c r="AX96" i="55"/>
  <c r="CW46" i="55"/>
  <c r="CW92" i="55"/>
  <c r="AX22" i="55"/>
  <c r="AX25" i="55"/>
  <c r="AX30" i="55"/>
  <c r="CW38" i="55"/>
  <c r="CW59" i="55"/>
  <c r="AX77" i="55"/>
  <c r="CV112" i="55"/>
  <c r="AH26" i="55"/>
  <c r="CW28" i="55"/>
  <c r="DF41" i="55"/>
  <c r="DK41" i="55" s="1"/>
  <c r="DF43" i="55"/>
  <c r="CZ50" i="55"/>
  <c r="DJ50" i="55" s="1"/>
  <c r="DF57" i="55"/>
  <c r="DC77" i="55"/>
  <c r="CZ83" i="55"/>
  <c r="DJ83" i="55" s="1"/>
  <c r="DC85" i="55"/>
  <c r="CY92" i="55"/>
  <c r="CY98" i="55"/>
  <c r="DC25" i="55"/>
  <c r="DF55" i="55"/>
  <c r="DK55" i="55" s="1"/>
  <c r="DF15" i="55"/>
  <c r="DK15" i="55" s="1"/>
  <c r="CW34" i="55"/>
  <c r="DC36" i="55"/>
  <c r="CZ38" i="55"/>
  <c r="DJ38" i="55" s="1"/>
  <c r="CW42" i="55"/>
  <c r="CW44" i="55"/>
  <c r="DE55" i="55"/>
  <c r="AH57" i="55"/>
  <c r="AH58" i="55"/>
  <c r="CW66" i="55"/>
  <c r="DF75" i="55"/>
  <c r="DF89" i="55"/>
  <c r="DK89" i="55" s="1"/>
  <c r="CY90" i="55"/>
  <c r="AH9" i="55"/>
  <c r="AH15" i="55"/>
  <c r="AH22" i="55"/>
  <c r="CZ27" i="55"/>
  <c r="DJ27" i="55" s="1"/>
  <c r="DF29" i="55"/>
  <c r="DF39" i="55"/>
  <c r="DK39" i="55" s="1"/>
  <c r="CW71" i="55"/>
  <c r="DF76" i="55"/>
  <c r="DK76" i="55" s="1"/>
  <c r="CY79" i="55"/>
  <c r="CW82" i="55"/>
  <c r="CZ88" i="55"/>
  <c r="DJ88" i="55" s="1"/>
  <c r="DF90" i="55"/>
  <c r="DK90" i="55" s="1"/>
  <c r="AG112" i="55"/>
  <c r="AH21" i="55"/>
  <c r="CW24" i="55"/>
  <c r="CW57" i="55"/>
  <c r="DF68" i="55"/>
  <c r="DK68" i="55" s="1"/>
  <c r="CZ80" i="55"/>
  <c r="DJ80" i="55" s="1"/>
  <c r="AH99" i="55"/>
  <c r="CZ8" i="55"/>
  <c r="DJ8" i="55" s="1"/>
  <c r="DJ10" i="55" s="1"/>
  <c r="AH28" i="55"/>
  <c r="CW30" i="55"/>
  <c r="DF31" i="55"/>
  <c r="DK31" i="55" s="1"/>
  <c r="CW37" i="55"/>
  <c r="AH42" i="55"/>
  <c r="DF50" i="55"/>
  <c r="DK50" i="55" s="1"/>
  <c r="AH53" i="55"/>
  <c r="AH56" i="55"/>
  <c r="CW58" i="55"/>
  <c r="CW69" i="55"/>
  <c r="AH70" i="55"/>
  <c r="DE78" i="55"/>
  <c r="CW80" i="55"/>
  <c r="AH90" i="55"/>
  <c r="CZ91" i="55"/>
  <c r="DJ91" i="55" s="1"/>
  <c r="AH93" i="55"/>
  <c r="AH111" i="55"/>
  <c r="R9" i="55"/>
  <c r="CZ12" i="55"/>
  <c r="DJ12" i="55" s="1"/>
  <c r="R15" i="55"/>
  <c r="DD61" i="55"/>
  <c r="DD63" i="55" s="1"/>
  <c r="CZ21" i="55"/>
  <c r="DJ21" i="55" s="1"/>
  <c r="DF24" i="55"/>
  <c r="DK24" i="55" s="1"/>
  <c r="CZ29" i="55"/>
  <c r="DJ29" i="55" s="1"/>
  <c r="CW45" i="55"/>
  <c r="DC47" i="55"/>
  <c r="CW50" i="55"/>
  <c r="CW53" i="55"/>
  <c r="CW76" i="55"/>
  <c r="CY80" i="55"/>
  <c r="CZ89" i="55"/>
  <c r="DJ89" i="55" s="1"/>
  <c r="CW91" i="55"/>
  <c r="DF93" i="55"/>
  <c r="DK93" i="55" s="1"/>
  <c r="DC98" i="55"/>
  <c r="CZ99" i="55"/>
  <c r="DF12" i="55"/>
  <c r="DK12" i="55" s="1"/>
  <c r="CY21" i="55"/>
  <c r="CZ22" i="55"/>
  <c r="R25" i="55"/>
  <c r="CY29" i="55"/>
  <c r="CZ30" i="55"/>
  <c r="DF33" i="55"/>
  <c r="DK33" i="55" s="1"/>
  <c r="R45" i="55"/>
  <c r="CZ57" i="55"/>
  <c r="DJ57" i="55" s="1"/>
  <c r="DF59" i="55"/>
  <c r="DC66" i="55"/>
  <c r="DC67" i="55"/>
  <c r="DF70" i="55"/>
  <c r="DK70" i="55" s="1"/>
  <c r="CW86" i="55"/>
  <c r="CW88" i="55"/>
  <c r="CY89" i="55"/>
  <c r="CZ90" i="55"/>
  <c r="R91" i="55"/>
  <c r="CY91" i="55"/>
  <c r="R93" i="55"/>
  <c r="DC93" i="55"/>
  <c r="DF98" i="55"/>
  <c r="DK98" i="55" s="1"/>
  <c r="CW99" i="55"/>
  <c r="R101" i="55"/>
  <c r="DF106" i="55"/>
  <c r="DK106" i="55" s="1"/>
  <c r="DF107" i="55"/>
  <c r="DK107" i="55" s="1"/>
  <c r="CZ111" i="55"/>
  <c r="DJ111" i="55" s="1"/>
  <c r="R37" i="55"/>
  <c r="DD73" i="55"/>
  <c r="DE73" i="55" s="1"/>
  <c r="R71" i="55"/>
  <c r="R86" i="55"/>
  <c r="DC89" i="55"/>
  <c r="DF91" i="55"/>
  <c r="R99" i="55"/>
  <c r="DF110" i="55"/>
  <c r="DK110" i="55" s="1"/>
  <c r="CZ9" i="55"/>
  <c r="DJ9" i="55" s="1"/>
  <c r="DL9" i="55" s="1"/>
  <c r="R13" i="55"/>
  <c r="CZ14" i="55"/>
  <c r="DJ14" i="55" s="1"/>
  <c r="DF22" i="55"/>
  <c r="DE23" i="55"/>
  <c r="CZ26" i="55"/>
  <c r="DJ26" i="55" s="1"/>
  <c r="DF27" i="55"/>
  <c r="DK27" i="55" s="1"/>
  <c r="DF30" i="55"/>
  <c r="DG30" i="55" s="1"/>
  <c r="R35" i="55"/>
  <c r="CZ56" i="55"/>
  <c r="DE57" i="55"/>
  <c r="R62" i="55"/>
  <c r="R66" i="55"/>
  <c r="DF69" i="55"/>
  <c r="DK69" i="55" s="1"/>
  <c r="CZ71" i="55"/>
  <c r="DB73" i="55"/>
  <c r="DC79" i="55"/>
  <c r="DC82" i="55"/>
  <c r="DC86" i="55"/>
  <c r="CZ87" i="55"/>
  <c r="DJ87" i="55" s="1"/>
  <c r="R90" i="55"/>
  <c r="DF99" i="55"/>
  <c r="DK99" i="55" s="1"/>
  <c r="R111" i="55"/>
  <c r="CZ33" i="55"/>
  <c r="DJ33" i="55" s="1"/>
  <c r="DF49" i="55"/>
  <c r="DF51" i="55"/>
  <c r="DK51" i="55" s="1"/>
  <c r="DF71" i="55"/>
  <c r="DF88" i="55"/>
  <c r="DK88" i="55" s="1"/>
  <c r="DF92" i="55"/>
  <c r="DK92" i="55" s="1"/>
  <c r="CZ23" i="55"/>
  <c r="DJ23" i="55" s="1"/>
  <c r="CW23" i="55"/>
  <c r="R31" i="55"/>
  <c r="DF32" i="55"/>
  <c r="DK32" i="55" s="1"/>
  <c r="CW33" i="55"/>
  <c r="R44" i="55"/>
  <c r="R54" i="55"/>
  <c r="R68" i="55"/>
  <c r="DC71" i="55"/>
  <c r="R81" i="55"/>
  <c r="DF82" i="55"/>
  <c r="DK82" i="55" s="1"/>
  <c r="R85" i="55"/>
  <c r="DC87" i="55"/>
  <c r="DC88" i="55"/>
  <c r="DC92" i="55"/>
  <c r="DF105" i="55"/>
  <c r="DK105" i="55" s="1"/>
  <c r="DB61" i="55"/>
  <c r="DF20" i="55"/>
  <c r="DC20" i="55"/>
  <c r="DB112" i="55"/>
  <c r="DB16" i="55"/>
  <c r="DF11" i="55"/>
  <c r="DK11" i="55" s="1"/>
  <c r="CD23" i="55"/>
  <c r="AF112" i="55"/>
  <c r="AH10" i="55"/>
  <c r="AH24" i="55"/>
  <c r="DD112" i="55"/>
  <c r="DD16" i="55"/>
  <c r="AW112" i="55"/>
  <c r="AX10" i="55"/>
  <c r="AX21" i="55"/>
  <c r="Q112" i="55"/>
  <c r="R10" i="55"/>
  <c r="BL114" i="55"/>
  <c r="BN16" i="55"/>
  <c r="BN114" i="55" s="1"/>
  <c r="DC60" i="55"/>
  <c r="DF60" i="55"/>
  <c r="P118" i="55"/>
  <c r="R63" i="55"/>
  <c r="DF8" i="55"/>
  <c r="R16" i="55"/>
  <c r="CW26" i="55"/>
  <c r="DC28" i="55"/>
  <c r="CZ35" i="55"/>
  <c r="CW35" i="55"/>
  <c r="CZ43" i="55"/>
  <c r="CW43" i="55"/>
  <c r="DF46" i="55"/>
  <c r="CD49" i="55"/>
  <c r="BN51" i="55"/>
  <c r="CC118" i="55"/>
  <c r="CZ70" i="55"/>
  <c r="CW70" i="55"/>
  <c r="CB122" i="55"/>
  <c r="DC83" i="55"/>
  <c r="DF83" i="55"/>
  <c r="CW84" i="55"/>
  <c r="CZ84" i="55"/>
  <c r="CB118" i="55"/>
  <c r="CD63" i="55"/>
  <c r="P122" i="55"/>
  <c r="R73" i="55"/>
  <c r="CZ79" i="55"/>
  <c r="CW79" i="55"/>
  <c r="CZ24" i="55"/>
  <c r="DF26" i="55"/>
  <c r="CZ34" i="55"/>
  <c r="DF58" i="55"/>
  <c r="DE58" i="55"/>
  <c r="Q120" i="55"/>
  <c r="CC120" i="55"/>
  <c r="AW124" i="55"/>
  <c r="CR116" i="55"/>
  <c r="CD10" i="55"/>
  <c r="CD112" i="55" s="1"/>
  <c r="DE20" i="55"/>
  <c r="DF34" i="55"/>
  <c r="R36" i="55"/>
  <c r="DF38" i="55"/>
  <c r="CZ44" i="55"/>
  <c r="CD48" i="55"/>
  <c r="AH49" i="55"/>
  <c r="DF54" i="55"/>
  <c r="DC54" i="55"/>
  <c r="CS118" i="55"/>
  <c r="CT63" i="55"/>
  <c r="CZ67" i="55"/>
  <c r="CR122" i="55"/>
  <c r="CT73" i="55"/>
  <c r="CW78" i="55"/>
  <c r="CD16" i="55"/>
  <c r="CD114" i="55" s="1"/>
  <c r="DF35" i="55"/>
  <c r="CT37" i="55"/>
  <c r="DF37" i="55"/>
  <c r="DC37" i="55"/>
  <c r="CD40" i="55"/>
  <c r="DC42" i="55"/>
  <c r="DF42" i="55"/>
  <c r="DC44" i="55"/>
  <c r="CZ46" i="55"/>
  <c r="DF53" i="55"/>
  <c r="DC53" i="55"/>
  <c r="AW118" i="55"/>
  <c r="AX63" i="55"/>
  <c r="AV122" i="55"/>
  <c r="AX73" i="55"/>
  <c r="CZ75" i="55"/>
  <c r="CY75" i="55"/>
  <c r="DF52" i="55"/>
  <c r="CZ55" i="55"/>
  <c r="CY55" i="55"/>
  <c r="BL118" i="55"/>
  <c r="BN63" i="55"/>
  <c r="AX16" i="55"/>
  <c r="AX114" i="55" s="1"/>
  <c r="CT45" i="55"/>
  <c r="DF45" i="55"/>
  <c r="DC45" i="55"/>
  <c r="CW54" i="55"/>
  <c r="CZ54" i="55"/>
  <c r="R55" i="55"/>
  <c r="DC56" i="55"/>
  <c r="DF56" i="55"/>
  <c r="CZ58" i="55"/>
  <c r="BL122" i="55"/>
  <c r="BN73" i="55"/>
  <c r="CZ60" i="55"/>
  <c r="DF66" i="55"/>
  <c r="AW122" i="55"/>
  <c r="CS122" i="55"/>
  <c r="DF81" i="55"/>
  <c r="AX49" i="55"/>
  <c r="CD51" i="55"/>
  <c r="CW60" i="55"/>
  <c r="AV118" i="55"/>
  <c r="CR118" i="55"/>
  <c r="AX76" i="55"/>
  <c r="DC81" i="55"/>
  <c r="AH60" i="55"/>
  <c r="AX67" i="55"/>
  <c r="DF72" i="55"/>
  <c r="Q122" i="55"/>
  <c r="CT75" i="55"/>
  <c r="DB95" i="55"/>
  <c r="DC75" i="55"/>
  <c r="DF80" i="55"/>
  <c r="BN81" i="55"/>
  <c r="CS120" i="55"/>
  <c r="BM124" i="55"/>
  <c r="AV116" i="55"/>
  <c r="CZ59" i="55"/>
  <c r="DF62" i="55"/>
  <c r="Q118" i="55"/>
  <c r="CT66" i="55"/>
  <c r="CC122" i="55"/>
  <c r="AH79" i="55"/>
  <c r="AX84" i="55"/>
  <c r="AV120" i="55"/>
  <c r="P124" i="55"/>
  <c r="AW116" i="55"/>
  <c r="CY85" i="55"/>
  <c r="AW120" i="55"/>
  <c r="Q124" i="55"/>
  <c r="CB124" i="55"/>
  <c r="BM118" i="55"/>
  <c r="BM122" i="55"/>
  <c r="BM120" i="55"/>
  <c r="P116" i="55"/>
  <c r="DL130" i="55"/>
  <c r="DD95" i="55"/>
  <c r="DF84" i="55"/>
  <c r="CB120" i="55"/>
  <c r="CS124" i="55"/>
  <c r="Q116" i="55"/>
  <c r="CC116" i="55"/>
  <c r="BL124" i="55"/>
  <c r="CS116" i="55"/>
  <c r="BL120" i="55"/>
  <c r="CC124" i="55"/>
  <c r="BM116" i="55"/>
  <c r="DF86" i="55"/>
  <c r="CW87" i="55"/>
  <c r="CZ92" i="55"/>
  <c r="DF94" i="55"/>
  <c r="BN95" i="55"/>
  <c r="R96" i="55"/>
  <c r="BL116" i="55"/>
  <c r="CR120" i="55"/>
  <c r="CZ93" i="55"/>
  <c r="DJ134" i="55"/>
  <c r="CB116" i="55"/>
  <c r="CW89" i="55"/>
  <c r="DE89" i="55"/>
  <c r="DC91" i="55"/>
  <c r="DE98" i="55"/>
  <c r="DC100" i="55"/>
  <c r="CD95" i="55"/>
  <c r="P120" i="55"/>
  <c r="AV124" i="55"/>
  <c r="DK126" i="55"/>
  <c r="DL126" i="55" s="1"/>
  <c r="CD96" i="55"/>
  <c r="CW100" i="55"/>
  <c r="AX102" i="55"/>
  <c r="AX95" i="55"/>
  <c r="R102" i="55"/>
  <c r="CR124" i="55"/>
  <c r="DJ135" i="54"/>
  <c r="CZ77" i="55" l="1"/>
  <c r="BN112" i="55"/>
  <c r="DG28" i="55"/>
  <c r="DD122" i="55"/>
  <c r="R114" i="55"/>
  <c r="CT120" i="55"/>
  <c r="DL155" i="55" s="1"/>
  <c r="DB96" i="55"/>
  <c r="DB124" i="55" s="1"/>
  <c r="CT116" i="55"/>
  <c r="DL139" i="55" s="1"/>
  <c r="CT124" i="55"/>
  <c r="DL21" i="55"/>
  <c r="CT122" i="55"/>
  <c r="DL163" i="55" s="1"/>
  <c r="CT118" i="55"/>
  <c r="DL147" i="55" s="1"/>
  <c r="DG57" i="55"/>
  <c r="DG78" i="55"/>
  <c r="DG100" i="55"/>
  <c r="DL13" i="55"/>
  <c r="DD96" i="55"/>
  <c r="DD124" i="55" s="1"/>
  <c r="AX112" i="55"/>
  <c r="AH40" i="55"/>
  <c r="DG75" i="55"/>
  <c r="DE61" i="55"/>
  <c r="DL23" i="55"/>
  <c r="DL14" i="55"/>
  <c r="DG87" i="55"/>
  <c r="CV95" i="55"/>
  <c r="CW95" i="55" s="1"/>
  <c r="DL106" i="55"/>
  <c r="DL107" i="55"/>
  <c r="CD120" i="55"/>
  <c r="DL154" i="55" s="1"/>
  <c r="CW51" i="55"/>
  <c r="CZ85" i="55"/>
  <c r="DA85" i="55" s="1"/>
  <c r="CD116" i="55"/>
  <c r="DL138" i="55" s="1"/>
  <c r="DL50" i="55"/>
  <c r="CZ20" i="55"/>
  <c r="DJ20" i="55" s="1"/>
  <c r="CZ81" i="55"/>
  <c r="DJ81" i="55" s="1"/>
  <c r="CW47" i="55"/>
  <c r="CD124" i="55"/>
  <c r="CZ48" i="55"/>
  <c r="DA48" i="55" s="1"/>
  <c r="CZ31" i="55"/>
  <c r="DJ31" i="55" s="1"/>
  <c r="DL31" i="55" s="1"/>
  <c r="DL15" i="55"/>
  <c r="CZ98" i="55"/>
  <c r="DA98" i="55" s="1"/>
  <c r="CZ10" i="55"/>
  <c r="CZ112" i="55" s="1"/>
  <c r="CX61" i="55"/>
  <c r="CY61" i="55" s="1"/>
  <c r="CZ82" i="55"/>
  <c r="DJ82" i="55" s="1"/>
  <c r="DL82" i="55" s="1"/>
  <c r="CY49" i="55"/>
  <c r="CV61" i="55"/>
  <c r="CV63" i="55" s="1"/>
  <c r="CX73" i="55"/>
  <c r="CX16" i="55"/>
  <c r="CY16" i="55" s="1"/>
  <c r="CV73" i="55"/>
  <c r="CZ52" i="55"/>
  <c r="DJ52" i="55" s="1"/>
  <c r="CX112" i="55"/>
  <c r="CZ62" i="55"/>
  <c r="DA62" i="55" s="1"/>
  <c r="CZ94" i="55"/>
  <c r="DJ94" i="55" s="1"/>
  <c r="CZ36" i="55"/>
  <c r="AH110" i="55"/>
  <c r="AH73" i="55"/>
  <c r="AG122" i="55"/>
  <c r="DJ151" i="55"/>
  <c r="CZ72" i="55"/>
  <c r="DJ72" i="55" s="1"/>
  <c r="CZ78" i="55"/>
  <c r="DJ78" i="55" s="1"/>
  <c r="DL78" i="55" s="1"/>
  <c r="CW68" i="55"/>
  <c r="CV16" i="55"/>
  <c r="AG16" i="55"/>
  <c r="CZ69" i="55"/>
  <c r="DA69" i="55" s="1"/>
  <c r="CX95" i="55"/>
  <c r="DA90" i="55"/>
  <c r="CZ37" i="55"/>
  <c r="DJ37" i="55" s="1"/>
  <c r="CZ53" i="55"/>
  <c r="DJ53" i="55" s="1"/>
  <c r="CZ68" i="55"/>
  <c r="DA68" i="55" s="1"/>
  <c r="CZ32" i="55"/>
  <c r="CZ40" i="55"/>
  <c r="DJ40" i="55" s="1"/>
  <c r="DL40" i="55" s="1"/>
  <c r="AF61" i="55"/>
  <c r="AF16" i="55"/>
  <c r="AG95" i="55"/>
  <c r="DJ159" i="55"/>
  <c r="CY28" i="55"/>
  <c r="CZ86" i="55"/>
  <c r="DJ86" i="55" s="1"/>
  <c r="AH44" i="55"/>
  <c r="AG61" i="55"/>
  <c r="AF96" i="55"/>
  <c r="AH20" i="55"/>
  <c r="CZ41" i="55"/>
  <c r="DJ41" i="55" s="1"/>
  <c r="DL41" i="55" s="1"/>
  <c r="AG96" i="55"/>
  <c r="R118" i="55"/>
  <c r="DL142" i="55" s="1"/>
  <c r="R124" i="55"/>
  <c r="R120" i="55"/>
  <c r="DL150" i="55" s="1"/>
  <c r="R122" i="55"/>
  <c r="DL158" i="55" s="1"/>
  <c r="DL87" i="55"/>
  <c r="DJ90" i="55"/>
  <c r="DL90" i="55" s="1"/>
  <c r="DG47" i="55"/>
  <c r="DG92" i="55"/>
  <c r="DK57" i="55"/>
  <c r="DL57" i="55" s="1"/>
  <c r="DK75" i="55"/>
  <c r="DG50" i="55"/>
  <c r="DG25" i="55"/>
  <c r="DG71" i="55"/>
  <c r="DG91" i="55"/>
  <c r="DG29" i="55"/>
  <c r="DL11" i="55"/>
  <c r="DG27" i="55"/>
  <c r="DG77" i="55"/>
  <c r="DA28" i="55"/>
  <c r="DG68" i="55"/>
  <c r="DG93" i="55"/>
  <c r="DG79" i="55"/>
  <c r="CD118" i="55"/>
  <c r="DL146" i="55" s="1"/>
  <c r="DG36" i="55"/>
  <c r="BN122" i="55"/>
  <c r="DL161" i="55" s="1"/>
  <c r="DG40" i="55"/>
  <c r="DG44" i="55"/>
  <c r="DG31" i="55"/>
  <c r="DG48" i="55"/>
  <c r="BN116" i="55"/>
  <c r="DL137" i="55" s="1"/>
  <c r="BN118" i="55"/>
  <c r="DL145" i="55" s="1"/>
  <c r="BN120" i="55"/>
  <c r="DL153" i="55" s="1"/>
  <c r="BN124" i="55"/>
  <c r="DL110" i="55"/>
  <c r="DG85" i="55"/>
  <c r="DG88" i="55"/>
  <c r="DG98" i="55"/>
  <c r="DG69" i="55"/>
  <c r="DG24" i="55"/>
  <c r="DG82" i="55"/>
  <c r="DL88" i="55"/>
  <c r="DG21" i="55"/>
  <c r="DG67" i="55"/>
  <c r="DG90" i="55"/>
  <c r="DK71" i="55"/>
  <c r="DK30" i="55"/>
  <c r="DG22" i="55"/>
  <c r="DL12" i="55"/>
  <c r="DG55" i="55"/>
  <c r="DK111" i="55"/>
  <c r="DL111" i="55" s="1"/>
  <c r="DG23" i="55"/>
  <c r="DG99" i="55"/>
  <c r="DB122" i="55"/>
  <c r="DG41" i="55"/>
  <c r="AX120" i="55"/>
  <c r="DL152" i="55" s="1"/>
  <c r="DA99" i="55"/>
  <c r="DA51" i="55"/>
  <c r="AX116" i="55"/>
  <c r="DL136" i="55" s="1"/>
  <c r="DA33" i="55"/>
  <c r="DA25" i="55"/>
  <c r="DA56" i="55"/>
  <c r="DK43" i="55"/>
  <c r="DG43" i="55"/>
  <c r="DJ99" i="55"/>
  <c r="DL99" i="55" s="1"/>
  <c r="DA89" i="55"/>
  <c r="DG89" i="55"/>
  <c r="DG70" i="55"/>
  <c r="DL27" i="55"/>
  <c r="DG33" i="55"/>
  <c r="DA23" i="55"/>
  <c r="DA66" i="55"/>
  <c r="DA47" i="55"/>
  <c r="DJ51" i="55"/>
  <c r="DL51" i="55" s="1"/>
  <c r="DJ56" i="55"/>
  <c r="DL39" i="55"/>
  <c r="DA38" i="55"/>
  <c r="DG76" i="55"/>
  <c r="DA76" i="55"/>
  <c r="DA88" i="55"/>
  <c r="DA91" i="55"/>
  <c r="DA87" i="55"/>
  <c r="DA50" i="55"/>
  <c r="DA83" i="55"/>
  <c r="DL76" i="55"/>
  <c r="DJ28" i="55"/>
  <c r="DL28" i="55" s="1"/>
  <c r="DA26" i="55"/>
  <c r="DA21" i="55"/>
  <c r="DA49" i="55"/>
  <c r="DA30" i="55"/>
  <c r="DK22" i="55"/>
  <c r="DK91" i="55"/>
  <c r="DL91" i="55" s="1"/>
  <c r="DA57" i="55"/>
  <c r="AH112" i="55"/>
  <c r="DK29" i="55"/>
  <c r="DL29" i="55" s="1"/>
  <c r="DA29" i="55"/>
  <c r="DA100" i="55"/>
  <c r="DL89" i="55"/>
  <c r="DC73" i="55"/>
  <c r="DG39" i="55"/>
  <c r="DG32" i="55"/>
  <c r="DG49" i="55"/>
  <c r="DK49" i="55"/>
  <c r="DL49" i="55" s="1"/>
  <c r="R112" i="55"/>
  <c r="DA80" i="55"/>
  <c r="DA42" i="55"/>
  <c r="DL105" i="55"/>
  <c r="DA71" i="55"/>
  <c r="DJ71" i="55"/>
  <c r="DA45" i="55"/>
  <c r="DA27" i="55"/>
  <c r="DL47" i="55"/>
  <c r="DK59" i="55"/>
  <c r="DG59" i="55"/>
  <c r="DG51" i="55"/>
  <c r="DL100" i="55"/>
  <c r="DJ30" i="55"/>
  <c r="DA39" i="55"/>
  <c r="DA22" i="55"/>
  <c r="DJ22" i="55"/>
  <c r="DC96" i="55"/>
  <c r="DK81" i="55"/>
  <c r="DG81" i="55"/>
  <c r="DK37" i="55"/>
  <c r="DG37" i="55"/>
  <c r="DK54" i="55"/>
  <c r="DG54" i="55"/>
  <c r="DA24" i="55"/>
  <c r="DJ24" i="55"/>
  <c r="DL24" i="55" s="1"/>
  <c r="DD101" i="55"/>
  <c r="DE101" i="55" s="1"/>
  <c r="DD118" i="55"/>
  <c r="DE63" i="55"/>
  <c r="DK94" i="55"/>
  <c r="DG94" i="55"/>
  <c r="AX124" i="55"/>
  <c r="DG62" i="55"/>
  <c r="DK62" i="55"/>
  <c r="DK72" i="55"/>
  <c r="DG72" i="55"/>
  <c r="DK66" i="55"/>
  <c r="DG66" i="55"/>
  <c r="DF73" i="55"/>
  <c r="CW61" i="55"/>
  <c r="DJ43" i="55"/>
  <c r="DA43" i="55"/>
  <c r="DC16" i="55"/>
  <c r="DB120" i="55"/>
  <c r="DC95" i="55"/>
  <c r="DJ54" i="55"/>
  <c r="DA54" i="55"/>
  <c r="AX122" i="55"/>
  <c r="DL160" i="55" s="1"/>
  <c r="DA92" i="55"/>
  <c r="DJ92" i="55"/>
  <c r="DL92" i="55" s="1"/>
  <c r="DK84" i="55"/>
  <c r="DG84" i="55"/>
  <c r="DA59" i="55"/>
  <c r="DJ59" i="55"/>
  <c r="DJ60" i="55"/>
  <c r="DA60" i="55"/>
  <c r="DK45" i="55"/>
  <c r="DL45" i="55" s="1"/>
  <c r="DG45" i="55"/>
  <c r="DA46" i="55"/>
  <c r="DJ46" i="55"/>
  <c r="DA36" i="55"/>
  <c r="DJ36" i="55"/>
  <c r="DL36" i="55" s="1"/>
  <c r="DJ79" i="55"/>
  <c r="DL79" i="55" s="1"/>
  <c r="DA79" i="55"/>
  <c r="DJ84" i="55"/>
  <c r="DA84" i="55"/>
  <c r="DJ70" i="55"/>
  <c r="DL70" i="55" s="1"/>
  <c r="DA70" i="55"/>
  <c r="DE16" i="55"/>
  <c r="DD120" i="55"/>
  <c r="DE95" i="55"/>
  <c r="DA58" i="55"/>
  <c r="DJ58" i="55"/>
  <c r="AX118" i="55"/>
  <c r="DL144" i="55" s="1"/>
  <c r="DA44" i="55"/>
  <c r="DJ44" i="55"/>
  <c r="DL44" i="55" s="1"/>
  <c r="DK58" i="55"/>
  <c r="DG58" i="55"/>
  <c r="DF61" i="55"/>
  <c r="DK20" i="55"/>
  <c r="DG20" i="55"/>
  <c r="CV120" i="55"/>
  <c r="DG80" i="55"/>
  <c r="DK80" i="55"/>
  <c r="DL80" i="55" s="1"/>
  <c r="DA93" i="55"/>
  <c r="DJ93" i="55"/>
  <c r="DL93" i="55" s="1"/>
  <c r="DK86" i="55"/>
  <c r="DG86" i="55"/>
  <c r="DK42" i="55"/>
  <c r="DL42" i="55" s="1"/>
  <c r="DG42" i="55"/>
  <c r="DK35" i="55"/>
  <c r="DG35" i="55"/>
  <c r="DG83" i="55"/>
  <c r="DK83" i="55"/>
  <c r="DL83" i="55" s="1"/>
  <c r="CW16" i="55"/>
  <c r="DG60" i="55"/>
  <c r="DK60" i="55"/>
  <c r="DC61" i="55"/>
  <c r="DB63" i="55"/>
  <c r="R116" i="55"/>
  <c r="DL134" i="55" s="1"/>
  <c r="DK56" i="55"/>
  <c r="DG56" i="55"/>
  <c r="CD122" i="55"/>
  <c r="DL162" i="55" s="1"/>
  <c r="DG38" i="55"/>
  <c r="DK38" i="55"/>
  <c r="DL38" i="55" s="1"/>
  <c r="DA34" i="55"/>
  <c r="DJ34" i="55"/>
  <c r="DL25" i="55"/>
  <c r="DL33" i="55"/>
  <c r="DA77" i="55"/>
  <c r="DJ77" i="55"/>
  <c r="DL77" i="55" s="1"/>
  <c r="DJ48" i="55"/>
  <c r="DL48" i="55" s="1"/>
  <c r="DJ55" i="55"/>
  <c r="DL55" i="55" s="1"/>
  <c r="DA55" i="55"/>
  <c r="DJ67" i="55"/>
  <c r="DA67" i="55"/>
  <c r="DJ75" i="55"/>
  <c r="DA75" i="55"/>
  <c r="DF95" i="55"/>
  <c r="DA32" i="55"/>
  <c r="DJ32" i="55"/>
  <c r="DL32" i="55" s="1"/>
  <c r="DJ35" i="55"/>
  <c r="DA35" i="55"/>
  <c r="DG52" i="55"/>
  <c r="DK52" i="55"/>
  <c r="DG53" i="55"/>
  <c r="DK53" i="55"/>
  <c r="DK34" i="55"/>
  <c r="DG34" i="55"/>
  <c r="DK26" i="55"/>
  <c r="DL26" i="55" s="1"/>
  <c r="DG26" i="55"/>
  <c r="DG46" i="55"/>
  <c r="DK46" i="55"/>
  <c r="DK8" i="55"/>
  <c r="DF10" i="55"/>
  <c r="DJ112" i="55"/>
  <c r="DJ16" i="55"/>
  <c r="DJ62" i="55" l="1"/>
  <c r="AG124" i="55"/>
  <c r="CX120" i="55"/>
  <c r="CV122" i="55"/>
  <c r="DA81" i="55"/>
  <c r="DA20" i="55"/>
  <c r="DE96" i="55"/>
  <c r="DA86" i="55"/>
  <c r="DL86" i="55"/>
  <c r="DL59" i="55"/>
  <c r="DL84" i="55"/>
  <c r="DJ85" i="55"/>
  <c r="DL85" i="55" s="1"/>
  <c r="CZ95" i="55"/>
  <c r="DA95" i="55" s="1"/>
  <c r="DJ69" i="55"/>
  <c r="DL69" i="55" s="1"/>
  <c r="DA82" i="55"/>
  <c r="DJ98" i="55"/>
  <c r="DL98" i="55" s="1"/>
  <c r="CX122" i="55"/>
  <c r="CW73" i="55"/>
  <c r="DA52" i="55"/>
  <c r="DA94" i="55"/>
  <c r="DL37" i="55"/>
  <c r="CX63" i="55"/>
  <c r="CY63" i="55" s="1"/>
  <c r="CZ61" i="55"/>
  <c r="DA61" i="55" s="1"/>
  <c r="CY73" i="55"/>
  <c r="DA31" i="55"/>
  <c r="CZ73" i="55"/>
  <c r="DA73" i="55" s="1"/>
  <c r="DA40" i="55"/>
  <c r="CV96" i="55"/>
  <c r="CW96" i="55" s="1"/>
  <c r="CZ16" i="55"/>
  <c r="DA37" i="55"/>
  <c r="DL53" i="55"/>
  <c r="DA78" i="55"/>
  <c r="AF63" i="55"/>
  <c r="DA72" i="55"/>
  <c r="DJ68" i="55"/>
  <c r="DL68" i="55" s="1"/>
  <c r="AG63" i="55"/>
  <c r="AG118" i="55" s="1"/>
  <c r="AH96" i="55"/>
  <c r="AF124" i="55"/>
  <c r="AF122" i="55"/>
  <c r="AF120" i="55"/>
  <c r="AH16" i="55"/>
  <c r="CX96" i="55"/>
  <c r="CX124" i="55" s="1"/>
  <c r="CY95" i="55"/>
  <c r="DA53" i="55"/>
  <c r="DA41" i="55"/>
  <c r="AG120" i="55"/>
  <c r="AH95" i="55"/>
  <c r="AH61" i="55"/>
  <c r="DL94" i="55"/>
  <c r="DL81" i="55"/>
  <c r="DL22" i="55"/>
  <c r="DL30" i="55"/>
  <c r="DL71" i="55"/>
  <c r="DD102" i="55"/>
  <c r="DE102" i="55" s="1"/>
  <c r="DL35" i="55"/>
  <c r="DL56" i="55"/>
  <c r="DL43" i="55"/>
  <c r="DK95" i="55"/>
  <c r="DL54" i="55"/>
  <c r="DL72" i="55"/>
  <c r="DL52" i="55"/>
  <c r="DK10" i="55"/>
  <c r="DL8" i="55"/>
  <c r="DL10" i="55" s="1"/>
  <c r="DB118" i="55"/>
  <c r="DB101" i="55"/>
  <c r="DC63" i="55"/>
  <c r="DK61" i="55"/>
  <c r="DK63" i="55" s="1"/>
  <c r="DG61" i="55"/>
  <c r="DF63" i="55"/>
  <c r="DL62" i="55"/>
  <c r="DL60" i="55"/>
  <c r="DK73" i="55"/>
  <c r="DL66" i="55"/>
  <c r="DL75" i="55"/>
  <c r="CV118" i="55"/>
  <c r="CV101" i="55"/>
  <c r="CW63" i="55"/>
  <c r="DL67" i="55"/>
  <c r="DL58" i="55"/>
  <c r="DL46" i="55"/>
  <c r="DJ61" i="55"/>
  <c r="DL20" i="55"/>
  <c r="DG95" i="55"/>
  <c r="DL34" i="55"/>
  <c r="CV124" i="55"/>
  <c r="DF112" i="55"/>
  <c r="DF16" i="55"/>
  <c r="DF96" i="55"/>
  <c r="DG73" i="55"/>
  <c r="DK159" i="54"/>
  <c r="DK127" i="54"/>
  <c r="CV55" i="54"/>
  <c r="CX55" i="54"/>
  <c r="DB55" i="54"/>
  <c r="DD55" i="54"/>
  <c r="CR55" i="54"/>
  <c r="CS55" i="54"/>
  <c r="CB55" i="54"/>
  <c r="CC55" i="54"/>
  <c r="BL55" i="54"/>
  <c r="BM55" i="54"/>
  <c r="AV55" i="54"/>
  <c r="AW55" i="54"/>
  <c r="AF55" i="54"/>
  <c r="AG55" i="54"/>
  <c r="P55" i="54"/>
  <c r="Q55" i="54"/>
  <c r="P8" i="54"/>
  <c r="Q8" i="54"/>
  <c r="AF8" i="54"/>
  <c r="AG8" i="54"/>
  <c r="AV8" i="54"/>
  <c r="AW8" i="54"/>
  <c r="BL8" i="54"/>
  <c r="BM8" i="54"/>
  <c r="CB8" i="54"/>
  <c r="CC8" i="54"/>
  <c r="P9" i="54"/>
  <c r="Q9" i="54"/>
  <c r="AF9" i="54"/>
  <c r="AG9" i="54"/>
  <c r="AV9" i="54"/>
  <c r="AW9" i="54"/>
  <c r="BL9" i="54"/>
  <c r="BM9" i="54"/>
  <c r="CB9" i="54"/>
  <c r="CC9" i="54"/>
  <c r="P10" i="54"/>
  <c r="Q10" i="54"/>
  <c r="AF10" i="54"/>
  <c r="AG10" i="54"/>
  <c r="AV10" i="54"/>
  <c r="AW10" i="54"/>
  <c r="BL10" i="54"/>
  <c r="BM10" i="54"/>
  <c r="CB10" i="54"/>
  <c r="CC10" i="54"/>
  <c r="P11" i="54"/>
  <c r="Q11" i="54"/>
  <c r="AF11" i="54"/>
  <c r="AG11" i="54"/>
  <c r="AV11" i="54"/>
  <c r="AW11" i="54"/>
  <c r="BL11" i="54"/>
  <c r="BM11" i="54"/>
  <c r="CB11" i="54"/>
  <c r="CC11" i="54"/>
  <c r="P12" i="54"/>
  <c r="Q12" i="54"/>
  <c r="AF12" i="54"/>
  <c r="AG12" i="54"/>
  <c r="AV12" i="54"/>
  <c r="AW12" i="54"/>
  <c r="BL12" i="54"/>
  <c r="BM12" i="54"/>
  <c r="CB12" i="54"/>
  <c r="CC12" i="54"/>
  <c r="P13" i="54"/>
  <c r="Q13" i="54"/>
  <c r="AF13" i="54"/>
  <c r="AG13" i="54"/>
  <c r="AV13" i="54"/>
  <c r="AW13" i="54"/>
  <c r="BL13" i="54"/>
  <c r="BM13" i="54"/>
  <c r="CB13" i="54"/>
  <c r="CC13" i="54"/>
  <c r="P14" i="54"/>
  <c r="Q14" i="54"/>
  <c r="AF14" i="54"/>
  <c r="AG14" i="54"/>
  <c r="AV14" i="54"/>
  <c r="AW14" i="54"/>
  <c r="BL14" i="54"/>
  <c r="BM14" i="54"/>
  <c r="CB14" i="54"/>
  <c r="CC14" i="54"/>
  <c r="P15" i="54"/>
  <c r="Q15" i="54"/>
  <c r="AF15" i="54"/>
  <c r="AG15" i="54"/>
  <c r="AV15" i="54"/>
  <c r="AW15" i="54"/>
  <c r="BL15" i="54"/>
  <c r="BM15" i="54"/>
  <c r="CB15" i="54"/>
  <c r="CC15" i="54"/>
  <c r="P16" i="54"/>
  <c r="Q16" i="54"/>
  <c r="AF16" i="54"/>
  <c r="AG16" i="54"/>
  <c r="AV16" i="54"/>
  <c r="AW16" i="54"/>
  <c r="BL16" i="54"/>
  <c r="BM16" i="54"/>
  <c r="CB16" i="54"/>
  <c r="CC16" i="54"/>
  <c r="P20" i="54"/>
  <c r="Q20" i="54"/>
  <c r="AF20" i="54"/>
  <c r="AG20" i="54"/>
  <c r="AV20" i="54"/>
  <c r="AW20" i="54"/>
  <c r="BL20" i="54"/>
  <c r="BM20" i="54"/>
  <c r="CB20" i="54"/>
  <c r="CC20" i="54"/>
  <c r="P21" i="54"/>
  <c r="Q21" i="54"/>
  <c r="AF21" i="54"/>
  <c r="AG21" i="54"/>
  <c r="AV21" i="54"/>
  <c r="AW21" i="54"/>
  <c r="BL21" i="54"/>
  <c r="BM21" i="54"/>
  <c r="CB21" i="54"/>
  <c r="CC21" i="54"/>
  <c r="P22" i="54"/>
  <c r="Q22" i="54"/>
  <c r="AF22" i="54"/>
  <c r="AG22" i="54"/>
  <c r="AV22" i="54"/>
  <c r="AW22" i="54"/>
  <c r="BL22" i="54"/>
  <c r="BM22" i="54"/>
  <c r="CB22" i="54"/>
  <c r="CC22" i="54"/>
  <c r="P23" i="54"/>
  <c r="Q23" i="54"/>
  <c r="AF23" i="54"/>
  <c r="AG23" i="54"/>
  <c r="AV23" i="54"/>
  <c r="AW23" i="54"/>
  <c r="BL23" i="54"/>
  <c r="BM23" i="54"/>
  <c r="CB23" i="54"/>
  <c r="CC23" i="54"/>
  <c r="P24" i="54"/>
  <c r="Q24" i="54"/>
  <c r="AF24" i="54"/>
  <c r="AG24" i="54"/>
  <c r="AV24" i="54"/>
  <c r="AW24" i="54"/>
  <c r="BL24" i="54"/>
  <c r="BM24" i="54"/>
  <c r="CB24" i="54"/>
  <c r="CC24" i="54"/>
  <c r="P25" i="54"/>
  <c r="Q25" i="54"/>
  <c r="AF25" i="54"/>
  <c r="AG25" i="54"/>
  <c r="AV25" i="54"/>
  <c r="AW25" i="54"/>
  <c r="BL25" i="54"/>
  <c r="BM25" i="54"/>
  <c r="CB25" i="54"/>
  <c r="CC25" i="54"/>
  <c r="P26" i="54"/>
  <c r="Q26" i="54"/>
  <c r="AF26" i="54"/>
  <c r="AG26" i="54"/>
  <c r="AV26" i="54"/>
  <c r="AW26" i="54"/>
  <c r="BL26" i="54"/>
  <c r="BM26" i="54"/>
  <c r="CB26" i="54"/>
  <c r="CC26" i="54"/>
  <c r="P27" i="54"/>
  <c r="Q27" i="54"/>
  <c r="AF27" i="54"/>
  <c r="AG27" i="54"/>
  <c r="AV27" i="54"/>
  <c r="AW27" i="54"/>
  <c r="BL27" i="54"/>
  <c r="BM27" i="54"/>
  <c r="CB27" i="54"/>
  <c r="CC27" i="54"/>
  <c r="P28" i="54"/>
  <c r="Q28" i="54"/>
  <c r="AF28" i="54"/>
  <c r="AG28" i="54"/>
  <c r="AV28" i="54"/>
  <c r="AW28" i="54"/>
  <c r="BL28" i="54"/>
  <c r="BM28" i="54"/>
  <c r="CB28" i="54"/>
  <c r="CC28" i="54"/>
  <c r="P29" i="54"/>
  <c r="Q29" i="54"/>
  <c r="AF29" i="54"/>
  <c r="AG29" i="54"/>
  <c r="AV29" i="54"/>
  <c r="AW29" i="54"/>
  <c r="BL29" i="54"/>
  <c r="BM29" i="54"/>
  <c r="CB29" i="54"/>
  <c r="CC29" i="54"/>
  <c r="P30" i="54"/>
  <c r="Q30" i="54"/>
  <c r="AF30" i="54"/>
  <c r="AG30" i="54"/>
  <c r="AV30" i="54"/>
  <c r="AW30" i="54"/>
  <c r="BL30" i="54"/>
  <c r="BM30" i="54"/>
  <c r="CB30" i="54"/>
  <c r="CC30" i="54"/>
  <c r="P31" i="54"/>
  <c r="Q31" i="54"/>
  <c r="AF31" i="54"/>
  <c r="AG31" i="54"/>
  <c r="AV31" i="54"/>
  <c r="AW31" i="54"/>
  <c r="BL31" i="54"/>
  <c r="BM31" i="54"/>
  <c r="CB31" i="54"/>
  <c r="CC31" i="54"/>
  <c r="P32" i="54"/>
  <c r="Q32" i="54"/>
  <c r="AF32" i="54"/>
  <c r="AG32" i="54"/>
  <c r="AV32" i="54"/>
  <c r="AW32" i="54"/>
  <c r="BL32" i="54"/>
  <c r="BM32" i="54"/>
  <c r="CB32" i="54"/>
  <c r="CC32" i="54"/>
  <c r="P33" i="54"/>
  <c r="Q33" i="54"/>
  <c r="AF33" i="54"/>
  <c r="AG33" i="54"/>
  <c r="AV33" i="54"/>
  <c r="AW33" i="54"/>
  <c r="BL33" i="54"/>
  <c r="BM33" i="54"/>
  <c r="CB33" i="54"/>
  <c r="CC33" i="54"/>
  <c r="P34" i="54"/>
  <c r="Q34" i="54"/>
  <c r="AF34" i="54"/>
  <c r="AG34" i="54"/>
  <c r="AV34" i="54"/>
  <c r="AW34" i="54"/>
  <c r="BL34" i="54"/>
  <c r="BM34" i="54"/>
  <c r="CB34" i="54"/>
  <c r="CC34" i="54"/>
  <c r="P35" i="54"/>
  <c r="Q35" i="54"/>
  <c r="AF35" i="54"/>
  <c r="AG35" i="54"/>
  <c r="AV35" i="54"/>
  <c r="AW35" i="54"/>
  <c r="BL35" i="54"/>
  <c r="BM35" i="54"/>
  <c r="CB35" i="54"/>
  <c r="CC35" i="54"/>
  <c r="P36" i="54"/>
  <c r="Q36" i="54"/>
  <c r="AF36" i="54"/>
  <c r="AG36" i="54"/>
  <c r="AV36" i="54"/>
  <c r="AW36" i="54"/>
  <c r="BL36" i="54"/>
  <c r="BM36" i="54"/>
  <c r="CB36" i="54"/>
  <c r="CC36" i="54"/>
  <c r="P37" i="54"/>
  <c r="Q37" i="54"/>
  <c r="AF37" i="54"/>
  <c r="AG37" i="54"/>
  <c r="AV37" i="54"/>
  <c r="AW37" i="54"/>
  <c r="BL37" i="54"/>
  <c r="BM37" i="54"/>
  <c r="CB37" i="54"/>
  <c r="CC37" i="54"/>
  <c r="P38" i="54"/>
  <c r="Q38" i="54"/>
  <c r="AF38" i="54"/>
  <c r="AG38" i="54"/>
  <c r="AV38" i="54"/>
  <c r="AW38" i="54"/>
  <c r="BL38" i="54"/>
  <c r="BM38" i="54"/>
  <c r="CB38" i="54"/>
  <c r="CC38" i="54"/>
  <c r="P39" i="54"/>
  <c r="Q39" i="54"/>
  <c r="AF39" i="54"/>
  <c r="AG39" i="54"/>
  <c r="AV39" i="54"/>
  <c r="AW39" i="54"/>
  <c r="BL39" i="54"/>
  <c r="BM39" i="54"/>
  <c r="CB39" i="54"/>
  <c r="CC39" i="54"/>
  <c r="P40" i="54"/>
  <c r="Q40" i="54"/>
  <c r="AF40" i="54"/>
  <c r="AG40" i="54"/>
  <c r="AV40" i="54"/>
  <c r="AW40" i="54"/>
  <c r="BL40" i="54"/>
  <c r="BM40" i="54"/>
  <c r="CB40" i="54"/>
  <c r="CC40" i="54"/>
  <c r="P41" i="54"/>
  <c r="Q41" i="54"/>
  <c r="AF41" i="54"/>
  <c r="AG41" i="54"/>
  <c r="AV41" i="54"/>
  <c r="AW41" i="54"/>
  <c r="BL41" i="54"/>
  <c r="BM41" i="54"/>
  <c r="CB41" i="54"/>
  <c r="CC41" i="54"/>
  <c r="P42" i="54"/>
  <c r="Q42" i="54"/>
  <c r="AF42" i="54"/>
  <c r="AG42" i="54"/>
  <c r="AV42" i="54"/>
  <c r="AW42" i="54"/>
  <c r="BL42" i="54"/>
  <c r="BM42" i="54"/>
  <c r="CB42" i="54"/>
  <c r="CC42" i="54"/>
  <c r="P43" i="54"/>
  <c r="Q43" i="54"/>
  <c r="AF43" i="54"/>
  <c r="AG43" i="54"/>
  <c r="AV43" i="54"/>
  <c r="AW43" i="54"/>
  <c r="BL43" i="54"/>
  <c r="BM43" i="54"/>
  <c r="CB43" i="54"/>
  <c r="CC43" i="54"/>
  <c r="P44" i="54"/>
  <c r="Q44" i="54"/>
  <c r="AF44" i="54"/>
  <c r="AG44" i="54"/>
  <c r="AV44" i="54"/>
  <c r="AW44" i="54"/>
  <c r="BL44" i="54"/>
  <c r="BM44" i="54"/>
  <c r="CB44" i="54"/>
  <c r="CC44" i="54"/>
  <c r="P45" i="54"/>
  <c r="Q45" i="54"/>
  <c r="AF45" i="54"/>
  <c r="AG45" i="54"/>
  <c r="AV45" i="54"/>
  <c r="AW45" i="54"/>
  <c r="BL45" i="54"/>
  <c r="BM45" i="54"/>
  <c r="CB45" i="54"/>
  <c r="CC45" i="54"/>
  <c r="P46" i="54"/>
  <c r="Q46" i="54"/>
  <c r="AF46" i="54"/>
  <c r="AG46" i="54"/>
  <c r="AV46" i="54"/>
  <c r="AW46" i="54"/>
  <c r="BL46" i="54"/>
  <c r="BM46" i="54"/>
  <c r="CB46" i="54"/>
  <c r="CC46" i="54"/>
  <c r="P47" i="54"/>
  <c r="Q47" i="54"/>
  <c r="AF47" i="54"/>
  <c r="AG47" i="54"/>
  <c r="AV47" i="54"/>
  <c r="AW47" i="54"/>
  <c r="BL47" i="54"/>
  <c r="BM47" i="54"/>
  <c r="CB47" i="54"/>
  <c r="CD47" i="54" s="1"/>
  <c r="CC47" i="54"/>
  <c r="P48" i="54"/>
  <c r="Q48" i="54"/>
  <c r="AF48" i="54"/>
  <c r="AG48" i="54"/>
  <c r="AV48" i="54"/>
  <c r="AW48" i="54"/>
  <c r="BL48" i="54"/>
  <c r="BM48" i="54"/>
  <c r="CB48" i="54"/>
  <c r="CC48" i="54"/>
  <c r="P49" i="54"/>
  <c r="Q49" i="54"/>
  <c r="AF49" i="54"/>
  <c r="AG49" i="54"/>
  <c r="AV49" i="54"/>
  <c r="AX49" i="54" s="1"/>
  <c r="AW49" i="54"/>
  <c r="BL49" i="54"/>
  <c r="BM49" i="54"/>
  <c r="BN49" i="54" s="1"/>
  <c r="CB49" i="54"/>
  <c r="CC49" i="54"/>
  <c r="P50" i="54"/>
  <c r="Q50" i="54"/>
  <c r="AF50" i="54"/>
  <c r="AG50" i="54"/>
  <c r="AV50" i="54"/>
  <c r="AW50" i="54"/>
  <c r="BL50" i="54"/>
  <c r="BM50" i="54"/>
  <c r="CB50" i="54"/>
  <c r="CC50" i="54"/>
  <c r="P51" i="54"/>
  <c r="Q51" i="54"/>
  <c r="AF51" i="54"/>
  <c r="AG51" i="54"/>
  <c r="AV51" i="54"/>
  <c r="AW51" i="54"/>
  <c r="BL51" i="54"/>
  <c r="BM51" i="54"/>
  <c r="CB51" i="54"/>
  <c r="CC51" i="54"/>
  <c r="P52" i="54"/>
  <c r="Q52" i="54"/>
  <c r="AF52" i="54"/>
  <c r="AG52" i="54"/>
  <c r="AV52" i="54"/>
  <c r="AW52" i="54"/>
  <c r="BL52" i="54"/>
  <c r="BM52" i="54"/>
  <c r="CB52" i="54"/>
  <c r="CC52" i="54"/>
  <c r="P53" i="54"/>
  <c r="Q53" i="54"/>
  <c r="AF53" i="54"/>
  <c r="AG53" i="54"/>
  <c r="AV53" i="54"/>
  <c r="AW53" i="54"/>
  <c r="BL53" i="54"/>
  <c r="BM53" i="54"/>
  <c r="CB53" i="54"/>
  <c r="CC53" i="54"/>
  <c r="P54" i="54"/>
  <c r="Q54" i="54"/>
  <c r="AF54" i="54"/>
  <c r="AG54" i="54"/>
  <c r="AV54" i="54"/>
  <c r="AW54" i="54"/>
  <c r="BL54" i="54"/>
  <c r="BM54" i="54"/>
  <c r="CB54" i="54"/>
  <c r="CC54" i="54"/>
  <c r="P56" i="54"/>
  <c r="Q56" i="54"/>
  <c r="AF56" i="54"/>
  <c r="AG56" i="54"/>
  <c r="AV56" i="54"/>
  <c r="AW56" i="54"/>
  <c r="BL56" i="54"/>
  <c r="BM56" i="54"/>
  <c r="CB56" i="54"/>
  <c r="CC56" i="54"/>
  <c r="P57" i="54"/>
  <c r="Q57" i="54"/>
  <c r="AF57" i="54"/>
  <c r="AG57" i="54"/>
  <c r="AV57" i="54"/>
  <c r="AW57" i="54"/>
  <c r="BL57" i="54"/>
  <c r="BM57" i="54"/>
  <c r="CB57" i="54"/>
  <c r="CC57" i="54"/>
  <c r="P58" i="54"/>
  <c r="Q58" i="54"/>
  <c r="AF58" i="54"/>
  <c r="AG58" i="54"/>
  <c r="AV58" i="54"/>
  <c r="AW58" i="54"/>
  <c r="BL58" i="54"/>
  <c r="BM58" i="54"/>
  <c r="CB58" i="54"/>
  <c r="CC58" i="54"/>
  <c r="P59" i="54"/>
  <c r="Q59" i="54"/>
  <c r="AF59" i="54"/>
  <c r="AG59" i="54"/>
  <c r="AV59" i="54"/>
  <c r="AW59" i="54"/>
  <c r="BL59" i="54"/>
  <c r="BM59" i="54"/>
  <c r="CB59" i="54"/>
  <c r="CC59" i="54"/>
  <c r="P60" i="54"/>
  <c r="Q60" i="54"/>
  <c r="AF60" i="54"/>
  <c r="AG60" i="54"/>
  <c r="AV60" i="54"/>
  <c r="AW60" i="54"/>
  <c r="BL60" i="54"/>
  <c r="BM60" i="54"/>
  <c r="CB60" i="54"/>
  <c r="CD60" i="54" s="1"/>
  <c r="CC60" i="54"/>
  <c r="P61" i="54"/>
  <c r="Q61" i="54"/>
  <c r="AF61" i="54"/>
  <c r="AG61" i="54"/>
  <c r="AV61" i="54"/>
  <c r="AW61" i="54"/>
  <c r="BL61" i="54"/>
  <c r="BM61" i="54"/>
  <c r="CB61" i="54"/>
  <c r="CC61" i="54"/>
  <c r="P62" i="54"/>
  <c r="Q62" i="54"/>
  <c r="AF62" i="54"/>
  <c r="AG62" i="54"/>
  <c r="AV62" i="54"/>
  <c r="AW62" i="54"/>
  <c r="BL62" i="54"/>
  <c r="BM62" i="54"/>
  <c r="CB62" i="54"/>
  <c r="CC62" i="54"/>
  <c r="P63" i="54"/>
  <c r="P118" i="54" s="1"/>
  <c r="Q63" i="54"/>
  <c r="AF63" i="54"/>
  <c r="AG63" i="54"/>
  <c r="AV63" i="54"/>
  <c r="AW63" i="54"/>
  <c r="BL63" i="54"/>
  <c r="BM63" i="54"/>
  <c r="CB63" i="54"/>
  <c r="CC63" i="54"/>
  <c r="P66" i="54"/>
  <c r="Q66" i="54"/>
  <c r="AF66" i="54"/>
  <c r="AG66" i="54"/>
  <c r="AV66" i="54"/>
  <c r="AW66" i="54"/>
  <c r="BL66" i="54"/>
  <c r="BM66" i="54"/>
  <c r="CB66" i="54"/>
  <c r="CC66" i="54"/>
  <c r="P67" i="54"/>
  <c r="Q67" i="54"/>
  <c r="AF67" i="54"/>
  <c r="AG67" i="54"/>
  <c r="AV67" i="54"/>
  <c r="AW67" i="54"/>
  <c r="BL67" i="54"/>
  <c r="BM67" i="54"/>
  <c r="CB67" i="54"/>
  <c r="CC67" i="54"/>
  <c r="P68" i="54"/>
  <c r="Q68" i="54"/>
  <c r="AF68" i="54"/>
  <c r="AG68" i="54"/>
  <c r="AV68" i="54"/>
  <c r="AW68" i="54"/>
  <c r="BL68" i="54"/>
  <c r="BM68" i="54"/>
  <c r="CB68" i="54"/>
  <c r="CC68" i="54"/>
  <c r="P69" i="54"/>
  <c r="Q69" i="54"/>
  <c r="AF69" i="54"/>
  <c r="AG69" i="54"/>
  <c r="AV69" i="54"/>
  <c r="AW69" i="54"/>
  <c r="BL69" i="54"/>
  <c r="BM69" i="54"/>
  <c r="CB69" i="54"/>
  <c r="CC69" i="54"/>
  <c r="P70" i="54"/>
  <c r="Q70" i="54"/>
  <c r="AF70" i="54"/>
  <c r="AG70" i="54"/>
  <c r="AV70" i="54"/>
  <c r="AW70" i="54"/>
  <c r="BL70" i="54"/>
  <c r="BM70" i="54"/>
  <c r="CB70" i="54"/>
  <c r="CC70" i="54"/>
  <c r="P71" i="54"/>
  <c r="Q71" i="54"/>
  <c r="AF71" i="54"/>
  <c r="AG71" i="54"/>
  <c r="AV71" i="54"/>
  <c r="AW71" i="54"/>
  <c r="BL71" i="54"/>
  <c r="BM71" i="54"/>
  <c r="CB71" i="54"/>
  <c r="CC71" i="54"/>
  <c r="P72" i="54"/>
  <c r="Q72" i="54"/>
  <c r="AF72" i="54"/>
  <c r="AG72" i="54"/>
  <c r="AV72" i="54"/>
  <c r="AW72" i="54"/>
  <c r="BL72" i="54"/>
  <c r="BM72" i="54"/>
  <c r="CB72" i="54"/>
  <c r="CC72" i="54"/>
  <c r="P73" i="54"/>
  <c r="Q73" i="54"/>
  <c r="AF73" i="54"/>
  <c r="AG73" i="54"/>
  <c r="AV73" i="54"/>
  <c r="AW73" i="54"/>
  <c r="BL73" i="54"/>
  <c r="BM73" i="54"/>
  <c r="CB73" i="54"/>
  <c r="CC73" i="54"/>
  <c r="P75" i="54"/>
  <c r="Q75" i="54"/>
  <c r="AF75" i="54"/>
  <c r="AH75" i="54" s="1"/>
  <c r="AG75" i="54"/>
  <c r="AV75" i="54"/>
  <c r="AW75" i="54"/>
  <c r="BL75" i="54"/>
  <c r="BM75" i="54"/>
  <c r="CB75" i="54"/>
  <c r="CC75" i="54"/>
  <c r="P76" i="54"/>
  <c r="Q76" i="54"/>
  <c r="AF76" i="54"/>
  <c r="AG76" i="54"/>
  <c r="AV76" i="54"/>
  <c r="AW76" i="54"/>
  <c r="BL76" i="54"/>
  <c r="BM76" i="54"/>
  <c r="CB76" i="54"/>
  <c r="CC76" i="54"/>
  <c r="P77" i="54"/>
  <c r="Q77" i="54"/>
  <c r="AF77" i="54"/>
  <c r="AG77" i="54"/>
  <c r="AV77" i="54"/>
  <c r="AW77" i="54"/>
  <c r="BL77" i="54"/>
  <c r="BM77" i="54"/>
  <c r="CB77" i="54"/>
  <c r="CC77" i="54"/>
  <c r="P78" i="54"/>
  <c r="Q78" i="54"/>
  <c r="AF78" i="54"/>
  <c r="AG78" i="54"/>
  <c r="AV78" i="54"/>
  <c r="AX78" i="54" s="1"/>
  <c r="AW78" i="54"/>
  <c r="BL78" i="54"/>
  <c r="BM78" i="54"/>
  <c r="CB78" i="54"/>
  <c r="CC78" i="54"/>
  <c r="P79" i="54"/>
  <c r="Q79" i="54"/>
  <c r="AF79" i="54"/>
  <c r="AH79" i="54" s="1"/>
  <c r="AG79" i="54"/>
  <c r="AV79" i="54"/>
  <c r="AW79" i="54"/>
  <c r="BL79" i="54"/>
  <c r="BM79" i="54"/>
  <c r="CB79" i="54"/>
  <c r="CC79" i="54"/>
  <c r="P80" i="54"/>
  <c r="Q80" i="54"/>
  <c r="AF80" i="54"/>
  <c r="AG80" i="54"/>
  <c r="AV80" i="54"/>
  <c r="AW80" i="54"/>
  <c r="BL80" i="54"/>
  <c r="BM80" i="54"/>
  <c r="CB80" i="54"/>
  <c r="CC80" i="54"/>
  <c r="P81" i="54"/>
  <c r="Q81" i="54"/>
  <c r="AF81" i="54"/>
  <c r="AG81" i="54"/>
  <c r="AV81" i="54"/>
  <c r="AW81" i="54"/>
  <c r="BL81" i="54"/>
  <c r="BM81" i="54"/>
  <c r="CB81" i="54"/>
  <c r="CC81" i="54"/>
  <c r="P82" i="54"/>
  <c r="Q82" i="54"/>
  <c r="AF82" i="54"/>
  <c r="AG82" i="54"/>
  <c r="AV82" i="54"/>
  <c r="AW82" i="54"/>
  <c r="BL82" i="54"/>
  <c r="BM82" i="54"/>
  <c r="CB82" i="54"/>
  <c r="CC82" i="54"/>
  <c r="P83" i="54"/>
  <c r="Q83" i="54"/>
  <c r="AF83" i="54"/>
  <c r="AG83" i="54"/>
  <c r="AV83" i="54"/>
  <c r="AW83" i="54"/>
  <c r="BL83" i="54"/>
  <c r="BM83" i="54"/>
  <c r="CB83" i="54"/>
  <c r="CC83" i="54"/>
  <c r="P84" i="54"/>
  <c r="Q84" i="54"/>
  <c r="AF84" i="54"/>
  <c r="AG84" i="54"/>
  <c r="AV84" i="54"/>
  <c r="AW84" i="54"/>
  <c r="BL84" i="54"/>
  <c r="BM84" i="54"/>
  <c r="CB84" i="54"/>
  <c r="CC84" i="54"/>
  <c r="P85" i="54"/>
  <c r="Q85" i="54"/>
  <c r="AF85" i="54"/>
  <c r="AG85" i="54"/>
  <c r="AV85" i="54"/>
  <c r="AW85" i="54"/>
  <c r="BL85" i="54"/>
  <c r="BM85" i="54"/>
  <c r="CB85" i="54"/>
  <c r="CC85" i="54"/>
  <c r="P86" i="54"/>
  <c r="Q86" i="54"/>
  <c r="AF86" i="54"/>
  <c r="AG86" i="54"/>
  <c r="AV86" i="54"/>
  <c r="AW86" i="54"/>
  <c r="BL86" i="54"/>
  <c r="BM86" i="54"/>
  <c r="CB86" i="54"/>
  <c r="CC86" i="54"/>
  <c r="P87" i="54"/>
  <c r="Q87" i="54"/>
  <c r="AF87" i="54"/>
  <c r="AG87" i="54"/>
  <c r="AV87" i="54"/>
  <c r="AW87" i="54"/>
  <c r="BL87" i="54"/>
  <c r="BM87" i="54"/>
  <c r="CB87" i="54"/>
  <c r="CC87" i="54"/>
  <c r="P88" i="54"/>
  <c r="Q88" i="54"/>
  <c r="AF88" i="54"/>
  <c r="AG88" i="54"/>
  <c r="AV88" i="54"/>
  <c r="AW88" i="54"/>
  <c r="BL88" i="54"/>
  <c r="BM88" i="54"/>
  <c r="CB88" i="54"/>
  <c r="CC88" i="54"/>
  <c r="P89" i="54"/>
  <c r="Q89" i="54"/>
  <c r="AF89" i="54"/>
  <c r="AG89" i="54"/>
  <c r="AV89" i="54"/>
  <c r="AW89" i="54"/>
  <c r="BL89" i="54"/>
  <c r="BM89" i="54"/>
  <c r="CB89" i="54"/>
  <c r="CC89" i="54"/>
  <c r="P90" i="54"/>
  <c r="Q90" i="54"/>
  <c r="AF90" i="54"/>
  <c r="AG90" i="54"/>
  <c r="AV90" i="54"/>
  <c r="AW90" i="54"/>
  <c r="BL90" i="54"/>
  <c r="BM90" i="54"/>
  <c r="CB90" i="54"/>
  <c r="CC90" i="54"/>
  <c r="P91" i="54"/>
  <c r="Q91" i="54"/>
  <c r="AF91" i="54"/>
  <c r="AG91" i="54"/>
  <c r="AV91" i="54"/>
  <c r="AW91" i="54"/>
  <c r="BL91" i="54"/>
  <c r="BM91" i="54"/>
  <c r="CB91" i="54"/>
  <c r="CC91" i="54"/>
  <c r="P92" i="54"/>
  <c r="Q92" i="54"/>
  <c r="AF92" i="54"/>
  <c r="AG92" i="54"/>
  <c r="AV92" i="54"/>
  <c r="AW92" i="54"/>
  <c r="BL92" i="54"/>
  <c r="BM92" i="54"/>
  <c r="CB92" i="54"/>
  <c r="CC92" i="54"/>
  <c r="P93" i="54"/>
  <c r="Q93" i="54"/>
  <c r="AF93" i="54"/>
  <c r="AG93" i="54"/>
  <c r="AV93" i="54"/>
  <c r="AW93" i="54"/>
  <c r="BL93" i="54"/>
  <c r="BM93" i="54"/>
  <c r="CB93" i="54"/>
  <c r="CC93" i="54"/>
  <c r="P94" i="54"/>
  <c r="Q94" i="54"/>
  <c r="AF94" i="54"/>
  <c r="AG94" i="54"/>
  <c r="AV94" i="54"/>
  <c r="AW94" i="54"/>
  <c r="BL94" i="54"/>
  <c r="BM94" i="54"/>
  <c r="CB94" i="54"/>
  <c r="CC94" i="54"/>
  <c r="P95" i="54"/>
  <c r="Q95" i="54"/>
  <c r="AG96" i="54"/>
  <c r="AF95" i="54"/>
  <c r="AG95" i="54"/>
  <c r="AV95" i="54"/>
  <c r="AW95" i="54"/>
  <c r="BL95" i="54"/>
  <c r="BM95" i="54"/>
  <c r="CB95" i="54"/>
  <c r="CC95" i="54"/>
  <c r="P96" i="54"/>
  <c r="P124" i="54" s="1"/>
  <c r="Q96" i="54"/>
  <c r="AF96" i="54"/>
  <c r="AF124" i="54" s="1"/>
  <c r="AV96" i="54"/>
  <c r="AW96" i="54"/>
  <c r="BL96" i="54"/>
  <c r="BL124" i="54" s="1"/>
  <c r="BM96" i="54"/>
  <c r="CB96" i="54"/>
  <c r="CC96" i="54"/>
  <c r="P98" i="54"/>
  <c r="Q98" i="54"/>
  <c r="AF98" i="54"/>
  <c r="AG98" i="54"/>
  <c r="AV98" i="54"/>
  <c r="AW98" i="54"/>
  <c r="BL98" i="54"/>
  <c r="BM98" i="54"/>
  <c r="CB98" i="54"/>
  <c r="CC98" i="54"/>
  <c r="P99" i="54"/>
  <c r="Q99" i="54"/>
  <c r="AF99" i="54"/>
  <c r="AG99" i="54"/>
  <c r="AV99" i="54"/>
  <c r="AW99" i="54"/>
  <c r="BL99" i="54"/>
  <c r="BM99" i="54"/>
  <c r="CB99" i="54"/>
  <c r="CC99" i="54"/>
  <c r="P100" i="54"/>
  <c r="Q100" i="54"/>
  <c r="AF100" i="54"/>
  <c r="AG100" i="54"/>
  <c r="AV100" i="54"/>
  <c r="AW100" i="54"/>
  <c r="BL100" i="54"/>
  <c r="BM100" i="54"/>
  <c r="CB100" i="54"/>
  <c r="CC100" i="54"/>
  <c r="P101" i="54"/>
  <c r="Q101" i="54"/>
  <c r="AF101" i="54"/>
  <c r="AG101" i="54"/>
  <c r="AV101" i="54"/>
  <c r="AW101" i="54"/>
  <c r="BL101" i="54"/>
  <c r="BL114" i="54" s="1"/>
  <c r="BM101" i="54"/>
  <c r="CB101" i="54"/>
  <c r="CB114" i="54" s="1"/>
  <c r="CC101" i="54"/>
  <c r="P102" i="54"/>
  <c r="Q102" i="54"/>
  <c r="AF102" i="54"/>
  <c r="AG102" i="54"/>
  <c r="AV102" i="54"/>
  <c r="AW102" i="54"/>
  <c r="BL102" i="54"/>
  <c r="BM102" i="54"/>
  <c r="CB102" i="54"/>
  <c r="CC102" i="54"/>
  <c r="P105" i="54"/>
  <c r="Q105" i="54"/>
  <c r="AF105" i="54"/>
  <c r="AG105" i="54"/>
  <c r="AV105" i="54"/>
  <c r="AW105" i="54"/>
  <c r="BL105" i="54"/>
  <c r="BM105" i="54"/>
  <c r="CB105" i="54"/>
  <c r="CC105" i="54"/>
  <c r="P106" i="54"/>
  <c r="Q106" i="54"/>
  <c r="AF106" i="54"/>
  <c r="AG106" i="54"/>
  <c r="AV106" i="54"/>
  <c r="AW106" i="54"/>
  <c r="BL106" i="54"/>
  <c r="BM106" i="54"/>
  <c r="CB106" i="54"/>
  <c r="CC106" i="54"/>
  <c r="P107" i="54"/>
  <c r="Q107" i="54"/>
  <c r="AF107" i="54"/>
  <c r="AG107" i="54"/>
  <c r="AV107" i="54"/>
  <c r="AW107" i="54"/>
  <c r="BL107" i="54"/>
  <c r="BM107" i="54"/>
  <c r="CB107" i="54"/>
  <c r="CC107" i="54"/>
  <c r="P110" i="54"/>
  <c r="Q110" i="54"/>
  <c r="AF110" i="54"/>
  <c r="AG110" i="54"/>
  <c r="AV110" i="54"/>
  <c r="AW110" i="54"/>
  <c r="BL110" i="54"/>
  <c r="BM110" i="54"/>
  <c r="CB110" i="54"/>
  <c r="CC110" i="54"/>
  <c r="P111" i="54"/>
  <c r="Q111" i="54"/>
  <c r="AF111" i="54"/>
  <c r="AF112" i="54" s="1"/>
  <c r="AG111" i="54"/>
  <c r="AV111" i="54"/>
  <c r="AW111" i="54"/>
  <c r="BL111" i="54"/>
  <c r="BM111" i="54"/>
  <c r="CB111" i="54"/>
  <c r="CC111" i="54"/>
  <c r="DK128" i="54"/>
  <c r="DJ130" i="54"/>
  <c r="DK130" i="54"/>
  <c r="DJ131" i="54"/>
  <c r="DK131" i="54"/>
  <c r="DJ132" i="54"/>
  <c r="DK132" i="54"/>
  <c r="DJ159" i="54"/>
  <c r="DK151" i="54"/>
  <c r="DJ151" i="54"/>
  <c r="DK143" i="54"/>
  <c r="DJ143" i="54"/>
  <c r="DK129" i="54"/>
  <c r="DJ127" i="54"/>
  <c r="DK164" i="54"/>
  <c r="DJ164" i="54"/>
  <c r="DK163" i="54"/>
  <c r="DJ163" i="54"/>
  <c r="DK162" i="54"/>
  <c r="DJ162" i="54"/>
  <c r="DK161" i="54"/>
  <c r="DJ161" i="54"/>
  <c r="DK160" i="54"/>
  <c r="DJ160" i="54"/>
  <c r="DK156" i="54"/>
  <c r="DJ156" i="54"/>
  <c r="DK155" i="54"/>
  <c r="DJ155" i="54"/>
  <c r="DK154" i="54"/>
  <c r="DJ154" i="54"/>
  <c r="DK153" i="54"/>
  <c r="DJ153" i="54"/>
  <c r="DK152" i="54"/>
  <c r="DJ152" i="54"/>
  <c r="DK148" i="54"/>
  <c r="DJ148" i="54"/>
  <c r="DK147" i="54"/>
  <c r="DJ147" i="54"/>
  <c r="DK146" i="54"/>
  <c r="DJ146" i="54"/>
  <c r="DK145" i="54"/>
  <c r="DJ145" i="54"/>
  <c r="DK144" i="54"/>
  <c r="DJ144" i="54"/>
  <c r="DK140" i="54"/>
  <c r="DJ140" i="54"/>
  <c r="DK139" i="54"/>
  <c r="DJ139" i="54"/>
  <c r="DK138" i="54"/>
  <c r="DJ138" i="54"/>
  <c r="DK137" i="54"/>
  <c r="DJ137" i="54"/>
  <c r="DK136" i="54"/>
  <c r="DJ136" i="54"/>
  <c r="DJ129" i="54"/>
  <c r="DJ128" i="54"/>
  <c r="DD111" i="54"/>
  <c r="DB111" i="54"/>
  <c r="CX111" i="54"/>
  <c r="CV111" i="54"/>
  <c r="CS111" i="54"/>
  <c r="CR111" i="54"/>
  <c r="DD110" i="54"/>
  <c r="DB110" i="54"/>
  <c r="CX110" i="54"/>
  <c r="CV110" i="54"/>
  <c r="CS110" i="54"/>
  <c r="CR110" i="54"/>
  <c r="DD107" i="54"/>
  <c r="DB107" i="54"/>
  <c r="CX107" i="54"/>
  <c r="CV107" i="54"/>
  <c r="CS107" i="54"/>
  <c r="CR107" i="54"/>
  <c r="DD106" i="54"/>
  <c r="DB106" i="54"/>
  <c r="CX106" i="54"/>
  <c r="CV106" i="54"/>
  <c r="CS106" i="54"/>
  <c r="CR106" i="54"/>
  <c r="DD105" i="54"/>
  <c r="DB105" i="54"/>
  <c r="CX105" i="54"/>
  <c r="CV105" i="54"/>
  <c r="CS105" i="54"/>
  <c r="CR105" i="54"/>
  <c r="DN102" i="54"/>
  <c r="CS102" i="54"/>
  <c r="CR102" i="54"/>
  <c r="CS101" i="54"/>
  <c r="CR101" i="54"/>
  <c r="DD100" i="54"/>
  <c r="DB100" i="54"/>
  <c r="CX100" i="54"/>
  <c r="CV100" i="54"/>
  <c r="CS100" i="54"/>
  <c r="CR100" i="54"/>
  <c r="DD99" i="54"/>
  <c r="DB99" i="54"/>
  <c r="CX99" i="54"/>
  <c r="CV99" i="54"/>
  <c r="CS99" i="54"/>
  <c r="CR99" i="54"/>
  <c r="DD98" i="54"/>
  <c r="DB98" i="54"/>
  <c r="CX98" i="54"/>
  <c r="CV98" i="54"/>
  <c r="CS98" i="54"/>
  <c r="CR98" i="54"/>
  <c r="CS96" i="54"/>
  <c r="CR96" i="54"/>
  <c r="CS95" i="54"/>
  <c r="CR95" i="54"/>
  <c r="DD94" i="54"/>
  <c r="DB94" i="54"/>
  <c r="CX94" i="54"/>
  <c r="CV94" i="54"/>
  <c r="CS94" i="54"/>
  <c r="CR94" i="54"/>
  <c r="DD93" i="54"/>
  <c r="DB93" i="54"/>
  <c r="CX93" i="54"/>
  <c r="CV93" i="54"/>
  <c r="CS93" i="54"/>
  <c r="CR93" i="54"/>
  <c r="DD92" i="54"/>
  <c r="DB92" i="54"/>
  <c r="CX92" i="54"/>
  <c r="CV92" i="54"/>
  <c r="CS92" i="54"/>
  <c r="CR92" i="54"/>
  <c r="DD91" i="54"/>
  <c r="DB91" i="54"/>
  <c r="CX91" i="54"/>
  <c r="CV91" i="54"/>
  <c r="CS91" i="54"/>
  <c r="CR91" i="54"/>
  <c r="DD90" i="54"/>
  <c r="DB90" i="54"/>
  <c r="CX90" i="54"/>
  <c r="CV90" i="54"/>
  <c r="CS90" i="54"/>
  <c r="CR90" i="54"/>
  <c r="DD89" i="54"/>
  <c r="DB89" i="54"/>
  <c r="CX89" i="54"/>
  <c r="CV89" i="54"/>
  <c r="CS89" i="54"/>
  <c r="CR89" i="54"/>
  <c r="DD88" i="54"/>
  <c r="DB88" i="54"/>
  <c r="CX88" i="54"/>
  <c r="CV88" i="54"/>
  <c r="CS88" i="54"/>
  <c r="CR88" i="54"/>
  <c r="DD87" i="54"/>
  <c r="DB87" i="54"/>
  <c r="CX87" i="54"/>
  <c r="CV87" i="54"/>
  <c r="CS87" i="54"/>
  <c r="CR87" i="54"/>
  <c r="DD86" i="54"/>
  <c r="DB86" i="54"/>
  <c r="CX86" i="54"/>
  <c r="CV86" i="54"/>
  <c r="CS86" i="54"/>
  <c r="CR86" i="54"/>
  <c r="DD85" i="54"/>
  <c r="DB85" i="54"/>
  <c r="CX85" i="54"/>
  <c r="CV85" i="54"/>
  <c r="CS85" i="54"/>
  <c r="CR85" i="54"/>
  <c r="DD84" i="54"/>
  <c r="DB84" i="54"/>
  <c r="CX84" i="54"/>
  <c r="CV84" i="54"/>
  <c r="CS84" i="54"/>
  <c r="CR84" i="54"/>
  <c r="DD83" i="54"/>
  <c r="DB83" i="54"/>
  <c r="CX83" i="54"/>
  <c r="CV83" i="54"/>
  <c r="CS83" i="54"/>
  <c r="CR83" i="54"/>
  <c r="DD82" i="54"/>
  <c r="DB82" i="54"/>
  <c r="CX82" i="54"/>
  <c r="CV82" i="54"/>
  <c r="CS82" i="54"/>
  <c r="CR82" i="54"/>
  <c r="DD81" i="54"/>
  <c r="DB81" i="54"/>
  <c r="CX81" i="54"/>
  <c r="CV81" i="54"/>
  <c r="CS81" i="54"/>
  <c r="CR81" i="54"/>
  <c r="DD80" i="54"/>
  <c r="DB80" i="54"/>
  <c r="CX80" i="54"/>
  <c r="CV80" i="54"/>
  <c r="CS80" i="54"/>
  <c r="CR80" i="54"/>
  <c r="DD79" i="54"/>
  <c r="DB79" i="54"/>
  <c r="CX79" i="54"/>
  <c r="CV79" i="54"/>
  <c r="CS79" i="54"/>
  <c r="CR79" i="54"/>
  <c r="DD78" i="54"/>
  <c r="DB78" i="54"/>
  <c r="CX78" i="54"/>
  <c r="CV78" i="54"/>
  <c r="CS78" i="54"/>
  <c r="CR78" i="54"/>
  <c r="DD77" i="54"/>
  <c r="DB77" i="54"/>
  <c r="CX77" i="54"/>
  <c r="CV77" i="54"/>
  <c r="CS77" i="54"/>
  <c r="CR77" i="54"/>
  <c r="DD76" i="54"/>
  <c r="DB76" i="54"/>
  <c r="CX76" i="54"/>
  <c r="CV76" i="54"/>
  <c r="CS76" i="54"/>
  <c r="CR76" i="54"/>
  <c r="DD75" i="54"/>
  <c r="DB75" i="54"/>
  <c r="CX75" i="54"/>
  <c r="CV75" i="54"/>
  <c r="CS75" i="54"/>
  <c r="CR75" i="54"/>
  <c r="CS73" i="54"/>
  <c r="CR73" i="54"/>
  <c r="DD72" i="54"/>
  <c r="DB72" i="54"/>
  <c r="CX72" i="54"/>
  <c r="CV72" i="54"/>
  <c r="CS72" i="54"/>
  <c r="CR72" i="54"/>
  <c r="DD71" i="54"/>
  <c r="DB71" i="54"/>
  <c r="CX71" i="54"/>
  <c r="CV71" i="54"/>
  <c r="CS71" i="54"/>
  <c r="CR71" i="54"/>
  <c r="DD70" i="54"/>
  <c r="DB70" i="54"/>
  <c r="CX70" i="54"/>
  <c r="CV70" i="54"/>
  <c r="CS70" i="54"/>
  <c r="CR70" i="54"/>
  <c r="DD69" i="54"/>
  <c r="DB69" i="54"/>
  <c r="CX69" i="54"/>
  <c r="CV69" i="54"/>
  <c r="CS69" i="54"/>
  <c r="CR69" i="54"/>
  <c r="DD68" i="54"/>
  <c r="DB68" i="54"/>
  <c r="CX68" i="54"/>
  <c r="CV68" i="54"/>
  <c r="CS68" i="54"/>
  <c r="CR68" i="54"/>
  <c r="DD67" i="54"/>
  <c r="DB67" i="54"/>
  <c r="CX67" i="54"/>
  <c r="CV67" i="54"/>
  <c r="CS67" i="54"/>
  <c r="CR67" i="54"/>
  <c r="DD66" i="54"/>
  <c r="DB66" i="54"/>
  <c r="CX66" i="54"/>
  <c r="CV66" i="54"/>
  <c r="CS66" i="54"/>
  <c r="CR66" i="54"/>
  <c r="CS63" i="54"/>
  <c r="CR63" i="54"/>
  <c r="DD62" i="54"/>
  <c r="DB62" i="54"/>
  <c r="CX62" i="54"/>
  <c r="CV62" i="54"/>
  <c r="CS62" i="54"/>
  <c r="CR62" i="54"/>
  <c r="CS61" i="54"/>
  <c r="CR61" i="54"/>
  <c r="DD60" i="54"/>
  <c r="DB60" i="54"/>
  <c r="CX60" i="54"/>
  <c r="CV60" i="54"/>
  <c r="CS60" i="54"/>
  <c r="CR60" i="54"/>
  <c r="DD59" i="54"/>
  <c r="DB59" i="54"/>
  <c r="CX59" i="54"/>
  <c r="CV59" i="54"/>
  <c r="CS59" i="54"/>
  <c r="CR59" i="54"/>
  <c r="DD58" i="54"/>
  <c r="DB58" i="54"/>
  <c r="CX58" i="54"/>
  <c r="CV58" i="54"/>
  <c r="CS58" i="54"/>
  <c r="CR58" i="54"/>
  <c r="DD57" i="54"/>
  <c r="DB57" i="54"/>
  <c r="CX57" i="54"/>
  <c r="CV57" i="54"/>
  <c r="CS57" i="54"/>
  <c r="CR57" i="54"/>
  <c r="DD56" i="54"/>
  <c r="DB56" i="54"/>
  <c r="CX56" i="54"/>
  <c r="CV56" i="54"/>
  <c r="CS56" i="54"/>
  <c r="CR56" i="54"/>
  <c r="DD54" i="54"/>
  <c r="DB54" i="54"/>
  <c r="CX54" i="54"/>
  <c r="CV54" i="54"/>
  <c r="CS54" i="54"/>
  <c r="CR54" i="54"/>
  <c r="DD53" i="54"/>
  <c r="DB53" i="54"/>
  <c r="CX53" i="54"/>
  <c r="CV53" i="54"/>
  <c r="CS53" i="54"/>
  <c r="CR53" i="54"/>
  <c r="DD52" i="54"/>
  <c r="DB52" i="54"/>
  <c r="CX52" i="54"/>
  <c r="CV52" i="54"/>
  <c r="CS52" i="54"/>
  <c r="CR52" i="54"/>
  <c r="DD51" i="54"/>
  <c r="DB51" i="54"/>
  <c r="CX51" i="54"/>
  <c r="CV51" i="54"/>
  <c r="CS51" i="54"/>
  <c r="CR51" i="54"/>
  <c r="DD50" i="54"/>
  <c r="DB50" i="54"/>
  <c r="CX50" i="54"/>
  <c r="CV50" i="54"/>
  <c r="CS50" i="54"/>
  <c r="CR50" i="54"/>
  <c r="DD49" i="54"/>
  <c r="DB49" i="54"/>
  <c r="CX49" i="54"/>
  <c r="CV49" i="54"/>
  <c r="CS49" i="54"/>
  <c r="CR49" i="54"/>
  <c r="DD48" i="54"/>
  <c r="DB48" i="54"/>
  <c r="CX48" i="54"/>
  <c r="CV48" i="54"/>
  <c r="CS48" i="54"/>
  <c r="CR48" i="54"/>
  <c r="DD47" i="54"/>
  <c r="DB47" i="54"/>
  <c r="CX47" i="54"/>
  <c r="CV47" i="54"/>
  <c r="CS47" i="54"/>
  <c r="CR47" i="54"/>
  <c r="DD46" i="54"/>
  <c r="DB46" i="54"/>
  <c r="CX46" i="54"/>
  <c r="CV46" i="54"/>
  <c r="CS46" i="54"/>
  <c r="CR46" i="54"/>
  <c r="DD45" i="54"/>
  <c r="DB45" i="54"/>
  <c r="CX45" i="54"/>
  <c r="CV45" i="54"/>
  <c r="CS45" i="54"/>
  <c r="CR45" i="54"/>
  <c r="DD44" i="54"/>
  <c r="DB44" i="54"/>
  <c r="CX44" i="54"/>
  <c r="CV44" i="54"/>
  <c r="CS44" i="54"/>
  <c r="CR44" i="54"/>
  <c r="DD43" i="54"/>
  <c r="DB43" i="54"/>
  <c r="CX43" i="54"/>
  <c r="CV43" i="54"/>
  <c r="CS43" i="54"/>
  <c r="CR43" i="54"/>
  <c r="DD42" i="54"/>
  <c r="DB42" i="54"/>
  <c r="CX42" i="54"/>
  <c r="CV42" i="54"/>
  <c r="CS42" i="54"/>
  <c r="CR42" i="54"/>
  <c r="DD41" i="54"/>
  <c r="DB41" i="54"/>
  <c r="CX41" i="54"/>
  <c r="CV41" i="54"/>
  <c r="CS41" i="54"/>
  <c r="CR41" i="54"/>
  <c r="DD40" i="54"/>
  <c r="DB40" i="54"/>
  <c r="CX40" i="54"/>
  <c r="CV40" i="54"/>
  <c r="CS40" i="54"/>
  <c r="CR40" i="54"/>
  <c r="DD39" i="54"/>
  <c r="DB39" i="54"/>
  <c r="CX39" i="54"/>
  <c r="CV39" i="54"/>
  <c r="CS39" i="54"/>
  <c r="CR39" i="54"/>
  <c r="DD38" i="54"/>
  <c r="DB38" i="54"/>
  <c r="CX38" i="54"/>
  <c r="CV38" i="54"/>
  <c r="CS38" i="54"/>
  <c r="CR38" i="54"/>
  <c r="DD37" i="54"/>
  <c r="DB37" i="54"/>
  <c r="CX37" i="54"/>
  <c r="CV37" i="54"/>
  <c r="CS37" i="54"/>
  <c r="CR37" i="54"/>
  <c r="DD36" i="54"/>
  <c r="DB36" i="54"/>
  <c r="CX36" i="54"/>
  <c r="CV36" i="54"/>
  <c r="CS36" i="54"/>
  <c r="CR36" i="54"/>
  <c r="DD35" i="54"/>
  <c r="DB35" i="54"/>
  <c r="CX35" i="54"/>
  <c r="CV35" i="54"/>
  <c r="CS35" i="54"/>
  <c r="CR35" i="54"/>
  <c r="DD34" i="54"/>
  <c r="DB34" i="54"/>
  <c r="CX34" i="54"/>
  <c r="CV34" i="54"/>
  <c r="CS34" i="54"/>
  <c r="CR34" i="54"/>
  <c r="DD33" i="54"/>
  <c r="DB33" i="54"/>
  <c r="CX33" i="54"/>
  <c r="CV33" i="54"/>
  <c r="CS33" i="54"/>
  <c r="CR33" i="54"/>
  <c r="DD32" i="54"/>
  <c r="DB32" i="54"/>
  <c r="CX32" i="54"/>
  <c r="CV32" i="54"/>
  <c r="CS32" i="54"/>
  <c r="CR32" i="54"/>
  <c r="DD31" i="54"/>
  <c r="DB31" i="54"/>
  <c r="CX31" i="54"/>
  <c r="CV31" i="54"/>
  <c r="CS31" i="54"/>
  <c r="CR31" i="54"/>
  <c r="DD30" i="54"/>
  <c r="DB30" i="54"/>
  <c r="CX30" i="54"/>
  <c r="CV30" i="54"/>
  <c r="CS30" i="54"/>
  <c r="CR30" i="54"/>
  <c r="DD29" i="54"/>
  <c r="DB29" i="54"/>
  <c r="CX29" i="54"/>
  <c r="CV29" i="54"/>
  <c r="CS29" i="54"/>
  <c r="CR29" i="54"/>
  <c r="DD28" i="54"/>
  <c r="DB28" i="54"/>
  <c r="CX28" i="54"/>
  <c r="CV28" i="54"/>
  <c r="CS28" i="54"/>
  <c r="CR28" i="54"/>
  <c r="DD27" i="54"/>
  <c r="DB27" i="54"/>
  <c r="CX27" i="54"/>
  <c r="CV27" i="54"/>
  <c r="CS27" i="54"/>
  <c r="CR27" i="54"/>
  <c r="CT27" i="54" s="1"/>
  <c r="DD26" i="54"/>
  <c r="DB26" i="54"/>
  <c r="CX26" i="54"/>
  <c r="CV26" i="54"/>
  <c r="CS26" i="54"/>
  <c r="CR26" i="54"/>
  <c r="DD25" i="54"/>
  <c r="DB25" i="54"/>
  <c r="CX25" i="54"/>
  <c r="CV25" i="54"/>
  <c r="CS25" i="54"/>
  <c r="CR25" i="54"/>
  <c r="DD24" i="54"/>
  <c r="DB24" i="54"/>
  <c r="CX24" i="54"/>
  <c r="CV24" i="54"/>
  <c r="CS24" i="54"/>
  <c r="CR24" i="54"/>
  <c r="DD23" i="54"/>
  <c r="DB23" i="54"/>
  <c r="CX23" i="54"/>
  <c r="CV23" i="54"/>
  <c r="CS23" i="54"/>
  <c r="CR23" i="54"/>
  <c r="DD22" i="54"/>
  <c r="DB22" i="54"/>
  <c r="CX22" i="54"/>
  <c r="CV22" i="54"/>
  <c r="CS22" i="54"/>
  <c r="CR22" i="54"/>
  <c r="DD21" i="54"/>
  <c r="DB21" i="54"/>
  <c r="CX21" i="54"/>
  <c r="CV21" i="54"/>
  <c r="CS21" i="54"/>
  <c r="CR21" i="54"/>
  <c r="DD20" i="54"/>
  <c r="DB20" i="54"/>
  <c r="CX20" i="54"/>
  <c r="CV20" i="54"/>
  <c r="CS20" i="54"/>
  <c r="CR20" i="54"/>
  <c r="CS16" i="54"/>
  <c r="CR16" i="54"/>
  <c r="DD15" i="54"/>
  <c r="DB15" i="54"/>
  <c r="CX15" i="54"/>
  <c r="CV15" i="54"/>
  <c r="CS15" i="54"/>
  <c r="CR15" i="54"/>
  <c r="DD14" i="54"/>
  <c r="DB14" i="54"/>
  <c r="CX14" i="54"/>
  <c r="CV14" i="54"/>
  <c r="CS14" i="54"/>
  <c r="CR14" i="54"/>
  <c r="DD13" i="54"/>
  <c r="DB13" i="54"/>
  <c r="CX13" i="54"/>
  <c r="CV13" i="54"/>
  <c r="CS13" i="54"/>
  <c r="CR13" i="54"/>
  <c r="DD12" i="54"/>
  <c r="DB12" i="54"/>
  <c r="CX12" i="54"/>
  <c r="CV12" i="54"/>
  <c r="CS12" i="54"/>
  <c r="CR12" i="54"/>
  <c r="DD11" i="54"/>
  <c r="DB11" i="54"/>
  <c r="CX11" i="54"/>
  <c r="CV11" i="54"/>
  <c r="CS11" i="54"/>
  <c r="CR11" i="54"/>
  <c r="CX10" i="54"/>
  <c r="CV10" i="54"/>
  <c r="CS10" i="54"/>
  <c r="CR10" i="54"/>
  <c r="DK9" i="54"/>
  <c r="CX9" i="54"/>
  <c r="CV9" i="54"/>
  <c r="CS9" i="54"/>
  <c r="CR9" i="54"/>
  <c r="DD8" i="54"/>
  <c r="DB8" i="54"/>
  <c r="DB10" i="54" s="1"/>
  <c r="CX8" i="54"/>
  <c r="CV8" i="54"/>
  <c r="CS8" i="54"/>
  <c r="CR8" i="54"/>
  <c r="AX86" i="54" l="1"/>
  <c r="CT77" i="54"/>
  <c r="AH92" i="54"/>
  <c r="AH67" i="54"/>
  <c r="AH59" i="54"/>
  <c r="AH50" i="54"/>
  <c r="CD51" i="54"/>
  <c r="BN107" i="54"/>
  <c r="BN42" i="54"/>
  <c r="AX36" i="54"/>
  <c r="Q124" i="54"/>
  <c r="Q114" i="54"/>
  <c r="DJ95" i="55"/>
  <c r="DJ120" i="55" s="1"/>
  <c r="CZ120" i="55"/>
  <c r="CY96" i="55"/>
  <c r="CX118" i="55"/>
  <c r="CZ63" i="55"/>
  <c r="DA63" i="55" s="1"/>
  <c r="CD44" i="54"/>
  <c r="CD36" i="54"/>
  <c r="CD55" i="54"/>
  <c r="CZ122" i="55"/>
  <c r="DA16" i="55"/>
  <c r="CZ96" i="55"/>
  <c r="CZ124" i="55" s="1"/>
  <c r="CX101" i="55"/>
  <c r="CY101" i="55" s="1"/>
  <c r="AH124" i="55"/>
  <c r="AF118" i="55"/>
  <c r="AH63" i="55"/>
  <c r="AH118" i="55" s="1"/>
  <c r="DL143" i="55" s="1"/>
  <c r="DJ73" i="55"/>
  <c r="DJ122" i="55" s="1"/>
  <c r="AH120" i="55"/>
  <c r="DL151" i="55" s="1"/>
  <c r="DJ143" i="55"/>
  <c r="AH122" i="55"/>
  <c r="DL159" i="55" s="1"/>
  <c r="AG101" i="55"/>
  <c r="AG114" i="55" s="1"/>
  <c r="AF101" i="55"/>
  <c r="DL95" i="55"/>
  <c r="DD116" i="55"/>
  <c r="DD114" i="55"/>
  <c r="DL73" i="55"/>
  <c r="DF101" i="55"/>
  <c r="DG101" i="55" s="1"/>
  <c r="DF118" i="55"/>
  <c r="DG63" i="55"/>
  <c r="DL61" i="55"/>
  <c r="DL63" i="55" s="1"/>
  <c r="DJ63" i="55"/>
  <c r="DJ149" i="55"/>
  <c r="DG16" i="55"/>
  <c r="CW101" i="55"/>
  <c r="CV102" i="55"/>
  <c r="DC101" i="55"/>
  <c r="DB102" i="55"/>
  <c r="DF124" i="55"/>
  <c r="DG96" i="55"/>
  <c r="DK96" i="55"/>
  <c r="DK101" i="55" s="1"/>
  <c r="DF122" i="55"/>
  <c r="DF120" i="55"/>
  <c r="DL112" i="55"/>
  <c r="DL16" i="55"/>
  <c r="DK112" i="55"/>
  <c r="DK16" i="55"/>
  <c r="DK118" i="55" s="1"/>
  <c r="CD76" i="54"/>
  <c r="AX107" i="54"/>
  <c r="R94" i="54"/>
  <c r="AX88" i="54"/>
  <c r="BN79" i="54"/>
  <c r="AX76" i="54"/>
  <c r="CD73" i="54"/>
  <c r="BN59" i="54"/>
  <c r="AX111" i="54"/>
  <c r="DE99" i="54"/>
  <c r="AX93" i="54"/>
  <c r="AX89" i="54"/>
  <c r="BN88" i="54"/>
  <c r="AH86" i="54"/>
  <c r="AX81" i="54"/>
  <c r="AH78" i="54"/>
  <c r="AX77" i="54"/>
  <c r="BN76" i="54"/>
  <c r="BN111" i="54"/>
  <c r="CD110" i="54"/>
  <c r="AH107" i="54"/>
  <c r="BN105" i="54"/>
  <c r="CD102" i="54"/>
  <c r="BN99" i="54"/>
  <c r="BN94" i="54"/>
  <c r="BN86" i="54"/>
  <c r="BN82" i="54"/>
  <c r="BN78" i="54"/>
  <c r="CD77" i="54"/>
  <c r="CD68" i="54"/>
  <c r="AH61" i="54"/>
  <c r="CD58" i="54"/>
  <c r="AH57" i="54"/>
  <c r="AH52" i="54"/>
  <c r="AX51" i="54"/>
  <c r="AX47" i="54"/>
  <c r="AH44" i="54"/>
  <c r="CD37" i="54"/>
  <c r="AX35" i="54"/>
  <c r="AX31" i="54"/>
  <c r="CD29" i="54"/>
  <c r="BN26" i="54"/>
  <c r="BN15" i="54"/>
  <c r="CD14" i="54"/>
  <c r="CT55" i="54"/>
  <c r="DK135" i="54"/>
  <c r="AW114" i="54"/>
  <c r="AW124" i="54"/>
  <c r="BM114" i="54"/>
  <c r="AX95" i="54"/>
  <c r="CT68" i="54"/>
  <c r="CD49" i="54"/>
  <c r="AX43" i="54"/>
  <c r="BN102" i="54"/>
  <c r="CD92" i="54"/>
  <c r="CD52" i="54"/>
  <c r="AG112" i="54"/>
  <c r="BM124" i="54"/>
  <c r="BN21" i="54"/>
  <c r="CT85" i="54"/>
  <c r="AH102" i="54"/>
  <c r="AX71" i="54"/>
  <c r="CD69" i="54"/>
  <c r="CD63" i="54"/>
  <c r="AX61" i="54"/>
  <c r="CD54" i="54"/>
  <c r="AX52" i="54"/>
  <c r="CD50" i="54"/>
  <c r="AH45" i="54"/>
  <c r="AX44" i="54"/>
  <c r="CD38" i="54"/>
  <c r="CD30" i="54"/>
  <c r="AX28" i="54"/>
  <c r="AH25" i="54"/>
  <c r="CD22" i="54"/>
  <c r="AX20" i="54"/>
  <c r="CD15" i="54"/>
  <c r="AH48" i="54"/>
  <c r="BN89" i="54"/>
  <c r="CS124" i="54"/>
  <c r="AH8" i="54"/>
  <c r="AH49" i="54"/>
  <c r="CD46" i="54"/>
  <c r="AX100" i="54"/>
  <c r="AX110" i="54"/>
  <c r="AH105" i="54"/>
  <c r="BN68" i="54"/>
  <c r="BN62" i="54"/>
  <c r="BN58" i="54"/>
  <c r="BN53" i="54"/>
  <c r="AX50" i="54"/>
  <c r="AH43" i="54"/>
  <c r="BN37" i="54"/>
  <c r="R36" i="54"/>
  <c r="BN29" i="54"/>
  <c r="AH27" i="54"/>
  <c r="AG114" i="54"/>
  <c r="AX11" i="54"/>
  <c r="CD56" i="54"/>
  <c r="AH42" i="54"/>
  <c r="CD39" i="54"/>
  <c r="AH38" i="54"/>
  <c r="AX37" i="54"/>
  <c r="BN36" i="54"/>
  <c r="CD35" i="54"/>
  <c r="BN32" i="54"/>
  <c r="CD27" i="54"/>
  <c r="AH26" i="54"/>
  <c r="AV124" i="54"/>
  <c r="AX21" i="54"/>
  <c r="AH11" i="54"/>
  <c r="BN55" i="54"/>
  <c r="CD81" i="54"/>
  <c r="AX9" i="54"/>
  <c r="CR124" i="54"/>
  <c r="CT48" i="54"/>
  <c r="CT67" i="54"/>
  <c r="CS112" i="54"/>
  <c r="CD106" i="54"/>
  <c r="CD67" i="54"/>
  <c r="CD61" i="54"/>
  <c r="CD40" i="54"/>
  <c r="CY55" i="54"/>
  <c r="CD105" i="54"/>
  <c r="CD91" i="54"/>
  <c r="CD87" i="54"/>
  <c r="CD83" i="54"/>
  <c r="CD79" i="54"/>
  <c r="CD75" i="54"/>
  <c r="CD70" i="54"/>
  <c r="CD20" i="54"/>
  <c r="CD94" i="54"/>
  <c r="CD90" i="54"/>
  <c r="CC122" i="54"/>
  <c r="CD8" i="54"/>
  <c r="CD11" i="54"/>
  <c r="CD96" i="54"/>
  <c r="CB124" i="54"/>
  <c r="CC124" i="54"/>
  <c r="CD88" i="54"/>
  <c r="CD62" i="54"/>
  <c r="CD41" i="54"/>
  <c r="BN100" i="54"/>
  <c r="BN67" i="54"/>
  <c r="BN57" i="54"/>
  <c r="BN52" i="54"/>
  <c r="BN40" i="54"/>
  <c r="BN25" i="54"/>
  <c r="BM112" i="54"/>
  <c r="BL112" i="54"/>
  <c r="BN66" i="54"/>
  <c r="BN47" i="54"/>
  <c r="BN28" i="54"/>
  <c r="BN24" i="54"/>
  <c r="BN13" i="54"/>
  <c r="BN54" i="54"/>
  <c r="BN50" i="54"/>
  <c r="BN46" i="54"/>
  <c r="CW82" i="54"/>
  <c r="CW99" i="54"/>
  <c r="AX105" i="54"/>
  <c r="AX48" i="54"/>
  <c r="AX15" i="54"/>
  <c r="CW27" i="54"/>
  <c r="CW35" i="54"/>
  <c r="CW60" i="54"/>
  <c r="CW62" i="54"/>
  <c r="CW70" i="54"/>
  <c r="CW89" i="54"/>
  <c r="AX70" i="54"/>
  <c r="AX66" i="54"/>
  <c r="AX32" i="54"/>
  <c r="AV112" i="54"/>
  <c r="AX56" i="54"/>
  <c r="AX14" i="54"/>
  <c r="CV112" i="54"/>
  <c r="CW26" i="54"/>
  <c r="CW34" i="54"/>
  <c r="CW38" i="54"/>
  <c r="CW42" i="54"/>
  <c r="CW46" i="54"/>
  <c r="CW54" i="54"/>
  <c r="CZ92" i="54"/>
  <c r="DJ92" i="54" s="1"/>
  <c r="AX85" i="54"/>
  <c r="AX69" i="54"/>
  <c r="CW55" i="54"/>
  <c r="AX92" i="54"/>
  <c r="AX72" i="54"/>
  <c r="AX68" i="54"/>
  <c r="AX58" i="54"/>
  <c r="AX23" i="54"/>
  <c r="CY23" i="54"/>
  <c r="CY27" i="54"/>
  <c r="CY31" i="54"/>
  <c r="CY81" i="54"/>
  <c r="CY85" i="54"/>
  <c r="CY89" i="54"/>
  <c r="AH100" i="54"/>
  <c r="AG124" i="54"/>
  <c r="AH87" i="54"/>
  <c r="AH71" i="54"/>
  <c r="AH16" i="54"/>
  <c r="AH116" i="54" s="1"/>
  <c r="DL136" i="54" s="1"/>
  <c r="CX112" i="54"/>
  <c r="CY22" i="54"/>
  <c r="CY30" i="54"/>
  <c r="AH99" i="54"/>
  <c r="AH90" i="54"/>
  <c r="AH70" i="54"/>
  <c r="AH66" i="54"/>
  <c r="AH56" i="54"/>
  <c r="AH39" i="54"/>
  <c r="AH36" i="54"/>
  <c r="AH32" i="54"/>
  <c r="AH22" i="54"/>
  <c r="AH15" i="54"/>
  <c r="AH98" i="54"/>
  <c r="AH93" i="54"/>
  <c r="AH77" i="54"/>
  <c r="AH73" i="54"/>
  <c r="AH28" i="54"/>
  <c r="AH14" i="54"/>
  <c r="CY36" i="54"/>
  <c r="CY40" i="54"/>
  <c r="CY44" i="54"/>
  <c r="CY48" i="54"/>
  <c r="CY52" i="54"/>
  <c r="CY57" i="54"/>
  <c r="CY67" i="54"/>
  <c r="CY71" i="54"/>
  <c r="CY78" i="54"/>
  <c r="CY86" i="54"/>
  <c r="AH58" i="54"/>
  <c r="AH20" i="54"/>
  <c r="AH13" i="54"/>
  <c r="AH55" i="54"/>
  <c r="R55" i="54"/>
  <c r="R69" i="54"/>
  <c r="R26" i="54"/>
  <c r="R22" i="54"/>
  <c r="CT101" i="54"/>
  <c r="CT24" i="54"/>
  <c r="CT92" i="54"/>
  <c r="CT12" i="54"/>
  <c r="CT25" i="54"/>
  <c r="CT29" i="54"/>
  <c r="CT33" i="54"/>
  <c r="CT37" i="54"/>
  <c r="CT87" i="54"/>
  <c r="CT95" i="54"/>
  <c r="CT94" i="54"/>
  <c r="CT96" i="54"/>
  <c r="CT106" i="54"/>
  <c r="CD13" i="54"/>
  <c r="CD98" i="54"/>
  <c r="CD93" i="54"/>
  <c r="CD86" i="54"/>
  <c r="CD82" i="54"/>
  <c r="CD78" i="54"/>
  <c r="CD48" i="54"/>
  <c r="CD9" i="54"/>
  <c r="CD16" i="54"/>
  <c r="CD12" i="54"/>
  <c r="CD95" i="54"/>
  <c r="CD43" i="54"/>
  <c r="CD100" i="54"/>
  <c r="BN96" i="54"/>
  <c r="BN93" i="54"/>
  <c r="BN14" i="54"/>
  <c r="BN60" i="54"/>
  <c r="BN41" i="54"/>
  <c r="BN95" i="54"/>
  <c r="BN92" i="54"/>
  <c r="BN85" i="54"/>
  <c r="BN81" i="54"/>
  <c r="BN69" i="54"/>
  <c r="BN63" i="54"/>
  <c r="BN51" i="54"/>
  <c r="BN20" i="54"/>
  <c r="BN72" i="54"/>
  <c r="BN45" i="54"/>
  <c r="BN91" i="54"/>
  <c r="BN16" i="54"/>
  <c r="BN12" i="54"/>
  <c r="BN73" i="54"/>
  <c r="BN48" i="54"/>
  <c r="BN34" i="54"/>
  <c r="BN110" i="54"/>
  <c r="BN101" i="54"/>
  <c r="BN87" i="54"/>
  <c r="BN11" i="54"/>
  <c r="AX87" i="54"/>
  <c r="AX83" i="54"/>
  <c r="AX75" i="54"/>
  <c r="AX67" i="54"/>
  <c r="AX53" i="54"/>
  <c r="AX42" i="54"/>
  <c r="AX25" i="54"/>
  <c r="AX55" i="54"/>
  <c r="AX101" i="54"/>
  <c r="AX73" i="54"/>
  <c r="AX60" i="54"/>
  <c r="AX41" i="54"/>
  <c r="AX34" i="54"/>
  <c r="AX30" i="54"/>
  <c r="AX62" i="54"/>
  <c r="AX33" i="54"/>
  <c r="AX80" i="54"/>
  <c r="AH106" i="54"/>
  <c r="AH60" i="54"/>
  <c r="AH24" i="54"/>
  <c r="AH95" i="54"/>
  <c r="AH85" i="54"/>
  <c r="AH69" i="54"/>
  <c r="AH63" i="54"/>
  <c r="AH118" i="54" s="1"/>
  <c r="DL144" i="54" s="1"/>
  <c r="AH51" i="54"/>
  <c r="AH30" i="54"/>
  <c r="AH23" i="54"/>
  <c r="AH91" i="54"/>
  <c r="AH88" i="54"/>
  <c r="AH84" i="54"/>
  <c r="AH80" i="54"/>
  <c r="AH76" i="54"/>
  <c r="AH54" i="54"/>
  <c r="AH40" i="54"/>
  <c r="AH33" i="54"/>
  <c r="AH35" i="54"/>
  <c r="AH31" i="54"/>
  <c r="R91" i="54"/>
  <c r="R84" i="54"/>
  <c r="R59" i="54"/>
  <c r="R47" i="54"/>
  <c r="R23" i="54"/>
  <c r="DE55" i="54"/>
  <c r="DE35" i="54"/>
  <c r="DE39" i="54"/>
  <c r="DE47" i="54"/>
  <c r="DE51" i="54"/>
  <c r="DE56" i="54"/>
  <c r="DE60" i="54"/>
  <c r="DE62" i="54"/>
  <c r="DE70" i="54"/>
  <c r="DE81" i="54"/>
  <c r="DE85" i="54"/>
  <c r="DF55" i="54"/>
  <c r="DE30" i="54"/>
  <c r="DE26" i="54"/>
  <c r="DC34" i="54"/>
  <c r="DE22" i="54"/>
  <c r="DE34" i="54"/>
  <c r="R56" i="54"/>
  <c r="R51" i="54"/>
  <c r="DC55" i="54"/>
  <c r="CZ55" i="54"/>
  <c r="CT35" i="54"/>
  <c r="CT39" i="54"/>
  <c r="CT56" i="54"/>
  <c r="CT13" i="54"/>
  <c r="CT22" i="54"/>
  <c r="CT32" i="54"/>
  <c r="CT11" i="54"/>
  <c r="R66" i="54"/>
  <c r="R52" i="54"/>
  <c r="R38" i="54"/>
  <c r="R73" i="54"/>
  <c r="R42" i="54"/>
  <c r="R28" i="54"/>
  <c r="R35" i="54"/>
  <c r="P114" i="54"/>
  <c r="R57" i="54"/>
  <c r="R31" i="54"/>
  <c r="R96" i="54"/>
  <c r="R93" i="54"/>
  <c r="R92" i="54"/>
  <c r="R60" i="54"/>
  <c r="R45" i="54"/>
  <c r="DF93" i="54"/>
  <c r="DK93" i="54" s="1"/>
  <c r="DF98" i="54"/>
  <c r="DK98" i="54" s="1"/>
  <c r="R105" i="54"/>
  <c r="R100" i="54"/>
  <c r="R95" i="54"/>
  <c r="R63" i="54"/>
  <c r="R41" i="54"/>
  <c r="R110" i="54"/>
  <c r="R87" i="54"/>
  <c r="R71" i="54"/>
  <c r="R68" i="54"/>
  <c r="R62" i="54"/>
  <c r="R107" i="54"/>
  <c r="R90" i="54"/>
  <c r="R39" i="54"/>
  <c r="R102" i="54"/>
  <c r="R98" i="54"/>
  <c r="R83" i="54"/>
  <c r="R79" i="54"/>
  <c r="R75" i="54"/>
  <c r="R106" i="54"/>
  <c r="R101" i="54"/>
  <c r="R86" i="54"/>
  <c r="R82" i="54"/>
  <c r="R78" i="54"/>
  <c r="R70" i="54"/>
  <c r="R54" i="54"/>
  <c r="R13" i="54"/>
  <c r="R9" i="54"/>
  <c r="R76" i="54"/>
  <c r="R89" i="54"/>
  <c r="R85" i="54"/>
  <c r="R24" i="54"/>
  <c r="R34" i="54"/>
  <c r="R25" i="54"/>
  <c r="R77" i="54"/>
  <c r="R40" i="54"/>
  <c r="R21" i="54"/>
  <c r="R99" i="54"/>
  <c r="R72" i="54"/>
  <c r="R43" i="54"/>
  <c r="R33" i="54"/>
  <c r="R27" i="54"/>
  <c r="R81" i="54"/>
  <c r="R111" i="54"/>
  <c r="R32" i="54"/>
  <c r="R29" i="54"/>
  <c r="R12" i="54"/>
  <c r="R50" i="54"/>
  <c r="CT30" i="54"/>
  <c r="CT38" i="54"/>
  <c r="DF48" i="54"/>
  <c r="DK48" i="54" s="1"/>
  <c r="CZ51" i="54"/>
  <c r="DJ51" i="54" s="1"/>
  <c r="DF57" i="54"/>
  <c r="DK57" i="54" s="1"/>
  <c r="CT80" i="54"/>
  <c r="CT110" i="54"/>
  <c r="CT36" i="54"/>
  <c r="CT44" i="54"/>
  <c r="CT71" i="54"/>
  <c r="CT90" i="54"/>
  <c r="CT100" i="54"/>
  <c r="DC25" i="54"/>
  <c r="DC33" i="54"/>
  <c r="DE38" i="54"/>
  <c r="DE42" i="54"/>
  <c r="DE46" i="54"/>
  <c r="DE50" i="54"/>
  <c r="DE59" i="54"/>
  <c r="DE69" i="54"/>
  <c r="DC76" i="54"/>
  <c r="DC80" i="54"/>
  <c r="DC88" i="54"/>
  <c r="CD89" i="54"/>
  <c r="CD72" i="54"/>
  <c r="CD71" i="54"/>
  <c r="CD34" i="54"/>
  <c r="CD33" i="54"/>
  <c r="CD32" i="54"/>
  <c r="CD31" i="54"/>
  <c r="CD21" i="54"/>
  <c r="DE21" i="54"/>
  <c r="DE29" i="54"/>
  <c r="DE33" i="54"/>
  <c r="DC68" i="54"/>
  <c r="CD107" i="54"/>
  <c r="CD101" i="54"/>
  <c r="CD114" i="54" s="1"/>
  <c r="CD85" i="54"/>
  <c r="CD66" i="54"/>
  <c r="CD45" i="54"/>
  <c r="CC114" i="54"/>
  <c r="DE58" i="54"/>
  <c r="DE68" i="54"/>
  <c r="DC75" i="54"/>
  <c r="DC79" i="54"/>
  <c r="DC87" i="54"/>
  <c r="DC46" i="54"/>
  <c r="DF89" i="54"/>
  <c r="DK89" i="54" s="1"/>
  <c r="CD25" i="54"/>
  <c r="CD23" i="54"/>
  <c r="CD10" i="54"/>
  <c r="DC32" i="54"/>
  <c r="DE37" i="54"/>
  <c r="DE53" i="54"/>
  <c r="DB112" i="54"/>
  <c r="DE28" i="54"/>
  <c r="DC36" i="54"/>
  <c r="DC44" i="54"/>
  <c r="DC52" i="54"/>
  <c r="CC112" i="54"/>
  <c r="CD80" i="54"/>
  <c r="CD53" i="54"/>
  <c r="CD42" i="54"/>
  <c r="CD28" i="54"/>
  <c r="DC38" i="54"/>
  <c r="DC59" i="54"/>
  <c r="CD59" i="54"/>
  <c r="DE45" i="54"/>
  <c r="DC31" i="54"/>
  <c r="DE40" i="54"/>
  <c r="DE57" i="54"/>
  <c r="DE67" i="54"/>
  <c r="DE71" i="54"/>
  <c r="CB112" i="54"/>
  <c r="DC69" i="54"/>
  <c r="DC24" i="54"/>
  <c r="DE27" i="54"/>
  <c r="DE31" i="54"/>
  <c r="DC35" i="54"/>
  <c r="DC39" i="54"/>
  <c r="DC47" i="54"/>
  <c r="DC60" i="54"/>
  <c r="CD26" i="54"/>
  <c r="BN83" i="54"/>
  <c r="BN75" i="54"/>
  <c r="BN30" i="54"/>
  <c r="BN22" i="54"/>
  <c r="BN8" i="54"/>
  <c r="BN10" i="54"/>
  <c r="BN90" i="54"/>
  <c r="BN80" i="54"/>
  <c r="BN71" i="54"/>
  <c r="BN70" i="54"/>
  <c r="BN61" i="54"/>
  <c r="BN38" i="54"/>
  <c r="BN27" i="54"/>
  <c r="BN44" i="54"/>
  <c r="BN35" i="54"/>
  <c r="BN33" i="54"/>
  <c r="BN9" i="54"/>
  <c r="DF41" i="54"/>
  <c r="DK41" i="54" s="1"/>
  <c r="DF45" i="54"/>
  <c r="DK45" i="54" s="1"/>
  <c r="BN84" i="54"/>
  <c r="BN77" i="54"/>
  <c r="BN43" i="54"/>
  <c r="CY35" i="54"/>
  <c r="CY39" i="54"/>
  <c r="CY43" i="54"/>
  <c r="CY47" i="54"/>
  <c r="CY62" i="54"/>
  <c r="CY94" i="54"/>
  <c r="CW21" i="54"/>
  <c r="CW25" i="54"/>
  <c r="CW29" i="54"/>
  <c r="CY42" i="54"/>
  <c r="CY59" i="54"/>
  <c r="CW80" i="54"/>
  <c r="CW84" i="54"/>
  <c r="CW88" i="54"/>
  <c r="CY93" i="54"/>
  <c r="CY98" i="54"/>
  <c r="CZ110" i="54"/>
  <c r="DJ110" i="54" s="1"/>
  <c r="DF111" i="54"/>
  <c r="AW112" i="54"/>
  <c r="CY21" i="54"/>
  <c r="CY25" i="54"/>
  <c r="CY29" i="54"/>
  <c r="CY33" i="54"/>
  <c r="CW41" i="54"/>
  <c r="CW49" i="54"/>
  <c r="CW68" i="54"/>
  <c r="CY76" i="54"/>
  <c r="CY84" i="54"/>
  <c r="CY88" i="54"/>
  <c r="CW28" i="54"/>
  <c r="CY37" i="54"/>
  <c r="CY41" i="54"/>
  <c r="CY45" i="54"/>
  <c r="CY49" i="54"/>
  <c r="CY53" i="54"/>
  <c r="CY72" i="54"/>
  <c r="CW79" i="54"/>
  <c r="CW91" i="54"/>
  <c r="CY92" i="54"/>
  <c r="CY24" i="54"/>
  <c r="CY28" i="54"/>
  <c r="CY32" i="54"/>
  <c r="CW48" i="54"/>
  <c r="CW57" i="54"/>
  <c r="CW71" i="54"/>
  <c r="CY79" i="54"/>
  <c r="CY87" i="54"/>
  <c r="CY91" i="54"/>
  <c r="CW100" i="54"/>
  <c r="CZ83" i="54"/>
  <c r="DJ83" i="54" s="1"/>
  <c r="AX84" i="54"/>
  <c r="AX79" i="54"/>
  <c r="AX57" i="54"/>
  <c r="AX29" i="54"/>
  <c r="DF11" i="54"/>
  <c r="DK11" i="54" s="1"/>
  <c r="CZ14" i="54"/>
  <c r="DJ14" i="54" s="1"/>
  <c r="CZ23" i="54"/>
  <c r="DJ23" i="54" s="1"/>
  <c r="CZ106" i="54"/>
  <c r="DJ106" i="54" s="1"/>
  <c r="AX27" i="54"/>
  <c r="AX10" i="54"/>
  <c r="AX112" i="54" s="1"/>
  <c r="AX8" i="54"/>
  <c r="CZ77" i="54"/>
  <c r="DJ77" i="54" s="1"/>
  <c r="AX102" i="54"/>
  <c r="AX94" i="54"/>
  <c r="AX59" i="54"/>
  <c r="AX40" i="54"/>
  <c r="AX39" i="54"/>
  <c r="AX26" i="54"/>
  <c r="AX13" i="54"/>
  <c r="AX106" i="54"/>
  <c r="AX99" i="54"/>
  <c r="AX98" i="54"/>
  <c r="AX91" i="54"/>
  <c r="AX63" i="54"/>
  <c r="AX45" i="54"/>
  <c r="AX38" i="54"/>
  <c r="AX24" i="54"/>
  <c r="AX12" i="54"/>
  <c r="DC71" i="54"/>
  <c r="DE79" i="54"/>
  <c r="DE83" i="54"/>
  <c r="DE87" i="54"/>
  <c r="DE92" i="54"/>
  <c r="AH96" i="54"/>
  <c r="AH82" i="54"/>
  <c r="AH34" i="54"/>
  <c r="AH21" i="54"/>
  <c r="AH9" i="54"/>
  <c r="DC78" i="54"/>
  <c r="DC86" i="54"/>
  <c r="DE91" i="54"/>
  <c r="DC100" i="54"/>
  <c r="DF29" i="54"/>
  <c r="DK29" i="54" s="1"/>
  <c r="CZ37" i="54"/>
  <c r="DJ37" i="54" s="1"/>
  <c r="DE82" i="54"/>
  <c r="DE86" i="54"/>
  <c r="DE100" i="54"/>
  <c r="AH111" i="54"/>
  <c r="CZ8" i="54"/>
  <c r="DJ8" i="54" s="1"/>
  <c r="DJ10" i="54" s="1"/>
  <c r="CZ53" i="54"/>
  <c r="DJ53" i="54" s="1"/>
  <c r="CZ58" i="54"/>
  <c r="DJ58" i="54" s="1"/>
  <c r="DC77" i="54"/>
  <c r="DE90" i="54"/>
  <c r="DC94" i="54"/>
  <c r="DC99" i="54"/>
  <c r="AH94" i="54"/>
  <c r="AH72" i="54"/>
  <c r="AH68" i="54"/>
  <c r="AH47" i="54"/>
  <c r="DE89" i="54"/>
  <c r="AH10" i="54"/>
  <c r="DF23" i="54"/>
  <c r="DK23" i="54" s="1"/>
  <c r="DE76" i="54"/>
  <c r="DE80" i="54"/>
  <c r="DE84" i="54"/>
  <c r="DE98" i="54"/>
  <c r="DL128" i="54"/>
  <c r="AH83" i="54"/>
  <c r="AH46" i="54"/>
  <c r="AH41" i="54"/>
  <c r="AH12" i="54"/>
  <c r="DF40" i="54"/>
  <c r="DK40" i="54" s="1"/>
  <c r="CZ43" i="54"/>
  <c r="DJ43" i="54" s="1"/>
  <c r="DF56" i="54"/>
  <c r="DK56" i="54" s="1"/>
  <c r="CZ59" i="54"/>
  <c r="DJ59" i="54" s="1"/>
  <c r="R67" i="54"/>
  <c r="R53" i="54"/>
  <c r="R48" i="54"/>
  <c r="R15" i="54"/>
  <c r="DF15" i="54"/>
  <c r="DK15" i="54" s="1"/>
  <c r="CZ90" i="54"/>
  <c r="DJ90" i="54" s="1"/>
  <c r="R58" i="54"/>
  <c r="R37" i="54"/>
  <c r="DF28" i="54"/>
  <c r="DK28" i="54" s="1"/>
  <c r="DF54" i="54"/>
  <c r="DF78" i="54"/>
  <c r="DK78" i="54" s="1"/>
  <c r="R14" i="54"/>
  <c r="DF14" i="54"/>
  <c r="DK14" i="54" s="1"/>
  <c r="DC28" i="54"/>
  <c r="CZ50" i="54"/>
  <c r="DJ50" i="54" s="1"/>
  <c r="CW51" i="54"/>
  <c r="DE78" i="54"/>
  <c r="R46" i="54"/>
  <c r="R30" i="54"/>
  <c r="R16" i="54"/>
  <c r="CZ26" i="54"/>
  <c r="DJ26" i="54" s="1"/>
  <c r="DF32" i="54"/>
  <c r="DK32" i="54" s="1"/>
  <c r="DF105" i="54"/>
  <c r="DK105" i="54" s="1"/>
  <c r="Q112" i="54"/>
  <c r="R49" i="54"/>
  <c r="R44" i="54"/>
  <c r="R8" i="54"/>
  <c r="BN106" i="54"/>
  <c r="BN98" i="54"/>
  <c r="AX90" i="54"/>
  <c r="R88" i="54"/>
  <c r="CD84" i="54"/>
  <c r="R61" i="54"/>
  <c r="AX46" i="54"/>
  <c r="BN39" i="54"/>
  <c r="AH37" i="54"/>
  <c r="BN23" i="54"/>
  <c r="R10" i="54"/>
  <c r="R112" i="54" s="1"/>
  <c r="P112" i="54"/>
  <c r="DF27" i="54"/>
  <c r="DK27" i="54" s="1"/>
  <c r="CZ67" i="54"/>
  <c r="DJ67" i="54" s="1"/>
  <c r="CW67" i="54"/>
  <c r="AX82" i="54"/>
  <c r="R80" i="54"/>
  <c r="CD57" i="54"/>
  <c r="AX54" i="54"/>
  <c r="R20" i="54"/>
  <c r="DC26" i="54"/>
  <c r="DF26" i="54"/>
  <c r="DK26" i="54" s="1"/>
  <c r="AH110" i="54"/>
  <c r="CD99" i="54"/>
  <c r="AX96" i="54"/>
  <c r="AH89" i="54"/>
  <c r="AH29" i="54"/>
  <c r="AX22" i="54"/>
  <c r="CZ70" i="54"/>
  <c r="DJ70" i="54" s="1"/>
  <c r="CY70" i="54"/>
  <c r="AH62" i="54"/>
  <c r="BN31" i="54"/>
  <c r="CD24" i="54"/>
  <c r="R11" i="54"/>
  <c r="AH81" i="54"/>
  <c r="BN56" i="54"/>
  <c r="AH53" i="54"/>
  <c r="AH101" i="54"/>
  <c r="AF114" i="54"/>
  <c r="AX16" i="54"/>
  <c r="AV114" i="54"/>
  <c r="CT8" i="54"/>
  <c r="CZ9" i="54"/>
  <c r="DJ9" i="54" s="1"/>
  <c r="DL9" i="54" s="1"/>
  <c r="CZ12" i="54"/>
  <c r="DJ12" i="54" s="1"/>
  <c r="DF13" i="54"/>
  <c r="DK13" i="54" s="1"/>
  <c r="CT15" i="54"/>
  <c r="CT20" i="54"/>
  <c r="DF22" i="54"/>
  <c r="CZ29" i="54"/>
  <c r="DJ29" i="54" s="1"/>
  <c r="DF30" i="54"/>
  <c r="DK30" i="54" s="1"/>
  <c r="CT34" i="54"/>
  <c r="CT53" i="54"/>
  <c r="CZ56" i="54"/>
  <c r="DJ56" i="54" s="1"/>
  <c r="DF58" i="54"/>
  <c r="CZ69" i="54"/>
  <c r="DJ69" i="54" s="1"/>
  <c r="DF72" i="54"/>
  <c r="DK72" i="54" s="1"/>
  <c r="CT91" i="54"/>
  <c r="CZ107" i="54"/>
  <c r="DJ107" i="54" s="1"/>
  <c r="CD111" i="54"/>
  <c r="CT52" i="54"/>
  <c r="CR112" i="54"/>
  <c r="DF12" i="54"/>
  <c r="DK12" i="54" s="1"/>
  <c r="CT14" i="54"/>
  <c r="CX61" i="54"/>
  <c r="CX63" i="54" s="1"/>
  <c r="CT43" i="54"/>
  <c r="CT86" i="54"/>
  <c r="CZ105" i="54"/>
  <c r="DJ105" i="54" s="1"/>
  <c r="DL129" i="54"/>
  <c r="CS122" i="54"/>
  <c r="DE54" i="54"/>
  <c r="CW59" i="54"/>
  <c r="CW77" i="54"/>
  <c r="CY90" i="54"/>
  <c r="CT93" i="54"/>
  <c r="CZ40" i="54"/>
  <c r="DJ40" i="54" s="1"/>
  <c r="CT21" i="54"/>
  <c r="CZ22" i="54"/>
  <c r="DJ22" i="54" s="1"/>
  <c r="CT46" i="54"/>
  <c r="CT57" i="54"/>
  <c r="DF80" i="54"/>
  <c r="DK80" i="54" s="1"/>
  <c r="CT84" i="54"/>
  <c r="CT99" i="54"/>
  <c r="DL131" i="54"/>
  <c r="CT51" i="54"/>
  <c r="DF8" i="54"/>
  <c r="DF10" i="54" s="1"/>
  <c r="CZ13" i="54"/>
  <c r="DJ13" i="54" s="1"/>
  <c r="DF38" i="54"/>
  <c r="DK38" i="54" s="1"/>
  <c r="CT40" i="54"/>
  <c r="DF43" i="54"/>
  <c r="CZ47" i="54"/>
  <c r="DJ47" i="54" s="1"/>
  <c r="DF49" i="54"/>
  <c r="CT83" i="54"/>
  <c r="CT98" i="54"/>
  <c r="CT107" i="54"/>
  <c r="DE88" i="54"/>
  <c r="CZ20" i="54"/>
  <c r="DJ20" i="54" s="1"/>
  <c r="CT31" i="54"/>
  <c r="DF47" i="54"/>
  <c r="DK47" i="54" s="1"/>
  <c r="DD10" i="54"/>
  <c r="DD112" i="54" s="1"/>
  <c r="DF20" i="54"/>
  <c r="DK20" i="54" s="1"/>
  <c r="CZ21" i="54"/>
  <c r="DJ21" i="54" s="1"/>
  <c r="DE23" i="54"/>
  <c r="DC27" i="54"/>
  <c r="CZ30" i="54"/>
  <c r="CZ31" i="54"/>
  <c r="DJ31" i="54" s="1"/>
  <c r="DF34" i="54"/>
  <c r="DK34" i="54" s="1"/>
  <c r="DC41" i="54"/>
  <c r="DE43" i="54"/>
  <c r="DF46" i="54"/>
  <c r="DK46" i="54" s="1"/>
  <c r="DC48" i="54"/>
  <c r="DC49" i="54"/>
  <c r="CY50" i="54"/>
  <c r="CY51" i="54"/>
  <c r="CY56" i="54"/>
  <c r="CW58" i="54"/>
  <c r="CY68" i="54"/>
  <c r="DE72" i="54"/>
  <c r="CY77" i="54"/>
  <c r="CZ89" i="54"/>
  <c r="DJ89" i="54" s="1"/>
  <c r="DE93" i="54"/>
  <c r="DF99" i="54"/>
  <c r="DK99" i="54" s="1"/>
  <c r="DF110" i="54"/>
  <c r="DK110" i="54" s="1"/>
  <c r="CZ10" i="54"/>
  <c r="CW50" i="54"/>
  <c r="DF59" i="54"/>
  <c r="DK59" i="54" s="1"/>
  <c r="DC20" i="54"/>
  <c r="DF21" i="54"/>
  <c r="DK21" i="54" s="1"/>
  <c r="DF24" i="54"/>
  <c r="DK24" i="54" s="1"/>
  <c r="DF25" i="54"/>
  <c r="DK25" i="54" s="1"/>
  <c r="CZ28" i="54"/>
  <c r="DJ28" i="54" s="1"/>
  <c r="CW30" i="54"/>
  <c r="CW31" i="54"/>
  <c r="CZ32" i="54"/>
  <c r="DJ32" i="54" s="1"/>
  <c r="CW40" i="54"/>
  <c r="DE41" i="54"/>
  <c r="DE44" i="54"/>
  <c r="CT47" i="54"/>
  <c r="DE48" i="54"/>
  <c r="DE49" i="54"/>
  <c r="DF51" i="54"/>
  <c r="DK51" i="54" s="1"/>
  <c r="DC54" i="54"/>
  <c r="DC56" i="54"/>
  <c r="CY58" i="54"/>
  <c r="CT60" i="54"/>
  <c r="CZ62" i="54"/>
  <c r="DJ62" i="54" s="1"/>
  <c r="CZ68" i="54"/>
  <c r="DJ68" i="54" s="1"/>
  <c r="CY69" i="54"/>
  <c r="DF71" i="54"/>
  <c r="DK71" i="54" s="1"/>
  <c r="CZ79" i="54"/>
  <c r="DJ79" i="54" s="1"/>
  <c r="CT81" i="54"/>
  <c r="CT82" i="54"/>
  <c r="CW83" i="54"/>
  <c r="CZ84" i="54"/>
  <c r="DJ84" i="54" s="1"/>
  <c r="CZ86" i="54"/>
  <c r="DJ86" i="54" s="1"/>
  <c r="DF87" i="54"/>
  <c r="DK87" i="54" s="1"/>
  <c r="DC89" i="54"/>
  <c r="CW90" i="54"/>
  <c r="DF94" i="54"/>
  <c r="DK94" i="54" s="1"/>
  <c r="DL132" i="54"/>
  <c r="CT26" i="54"/>
  <c r="CZ33" i="54"/>
  <c r="DJ33" i="54" s="1"/>
  <c r="CT41" i="54"/>
  <c r="CT42" i="54"/>
  <c r="CT45" i="54"/>
  <c r="CT49" i="54"/>
  <c r="DF53" i="54"/>
  <c r="CZ57" i="54"/>
  <c r="DJ57" i="54" s="1"/>
  <c r="CT61" i="54"/>
  <c r="DB73" i="54"/>
  <c r="CT72" i="54"/>
  <c r="CT88" i="54"/>
  <c r="DF88" i="54"/>
  <c r="DK88" i="54" s="1"/>
  <c r="CZ98" i="54"/>
  <c r="DJ98" i="54" s="1"/>
  <c r="DF106" i="54"/>
  <c r="DK106" i="54" s="1"/>
  <c r="CT9" i="54"/>
  <c r="CZ11" i="54"/>
  <c r="DJ11" i="54" s="1"/>
  <c r="CZ15" i="54"/>
  <c r="DJ15" i="54" s="1"/>
  <c r="CT23" i="54"/>
  <c r="CZ24" i="54"/>
  <c r="DJ24" i="54" s="1"/>
  <c r="CT28" i="54"/>
  <c r="CZ34" i="54"/>
  <c r="DJ34" i="54" s="1"/>
  <c r="DF39" i="54"/>
  <c r="CZ42" i="54"/>
  <c r="DJ42" i="54" s="1"/>
  <c r="CZ45" i="54"/>
  <c r="DJ45" i="54" s="1"/>
  <c r="CT54" i="54"/>
  <c r="DC57" i="54"/>
  <c r="DC58" i="54"/>
  <c r="CT62" i="54"/>
  <c r="DF68" i="54"/>
  <c r="DK68" i="54" s="1"/>
  <c r="DF69" i="54"/>
  <c r="CW72" i="54"/>
  <c r="CT75" i="54"/>
  <c r="CT76" i="54"/>
  <c r="CT78" i="54"/>
  <c r="DC85" i="54"/>
  <c r="CZ88" i="54"/>
  <c r="DJ88" i="54" s="1"/>
  <c r="CZ91" i="54"/>
  <c r="DJ91" i="54" s="1"/>
  <c r="CW92" i="54"/>
  <c r="CZ94" i="54"/>
  <c r="DC98" i="54"/>
  <c r="CZ99" i="54"/>
  <c r="DJ99" i="54" s="1"/>
  <c r="CT105" i="54"/>
  <c r="CZ60" i="54"/>
  <c r="DJ60" i="54" s="1"/>
  <c r="DF90" i="54"/>
  <c r="DK90" i="54" s="1"/>
  <c r="CY20" i="54"/>
  <c r="CW22" i="54"/>
  <c r="CZ35" i="54"/>
  <c r="DJ35" i="54" s="1"/>
  <c r="CW37" i="54"/>
  <c r="DC40" i="54"/>
  <c r="CZ41" i="54"/>
  <c r="DJ41" i="54" s="1"/>
  <c r="CZ48" i="54"/>
  <c r="DJ48" i="54" s="1"/>
  <c r="CZ49" i="54"/>
  <c r="DJ49" i="54" s="1"/>
  <c r="CT58" i="54"/>
  <c r="CT66" i="54"/>
  <c r="CT69" i="54"/>
  <c r="CT70" i="54"/>
  <c r="CZ75" i="54"/>
  <c r="DJ75" i="54" s="1"/>
  <c r="CT79" i="54"/>
  <c r="DF81" i="54"/>
  <c r="DC90" i="54"/>
  <c r="DF92" i="54"/>
  <c r="DK92" i="54" s="1"/>
  <c r="DL127" i="54"/>
  <c r="DF36" i="54"/>
  <c r="DE36" i="54"/>
  <c r="CZ46" i="54"/>
  <c r="CY46" i="54"/>
  <c r="DF42" i="54"/>
  <c r="DC42" i="54"/>
  <c r="DF44" i="54"/>
  <c r="CX73" i="54"/>
  <c r="CY66" i="54"/>
  <c r="DF82" i="54"/>
  <c r="DC82" i="54"/>
  <c r="BM120" i="54"/>
  <c r="DF77" i="54"/>
  <c r="DE77" i="54"/>
  <c r="CZ93" i="54"/>
  <c r="CW93" i="54"/>
  <c r="DE25" i="54"/>
  <c r="CX95" i="54"/>
  <c r="CY75" i="54"/>
  <c r="CB120" i="54"/>
  <c r="DC22" i="54"/>
  <c r="CW24" i="54"/>
  <c r="DE24" i="54"/>
  <c r="CY26" i="54"/>
  <c r="CZ27" i="54"/>
  <c r="DC30" i="54"/>
  <c r="CW32" i="54"/>
  <c r="DE32" i="54"/>
  <c r="DF33" i="54"/>
  <c r="CY34" i="54"/>
  <c r="DF37" i="54"/>
  <c r="DC51" i="54"/>
  <c r="AG122" i="54"/>
  <c r="CX16" i="54"/>
  <c r="CZ87" i="54"/>
  <c r="CW87" i="54"/>
  <c r="DC23" i="54"/>
  <c r="CC120" i="54"/>
  <c r="CC116" i="54"/>
  <c r="CR114" i="54"/>
  <c r="CR120" i="54"/>
  <c r="DB61" i="54"/>
  <c r="DC21" i="54"/>
  <c r="CW23" i="54"/>
  <c r="DC29" i="54"/>
  <c r="CZ38" i="54"/>
  <c r="CY38" i="54"/>
  <c r="CZ52" i="54"/>
  <c r="CW52" i="54"/>
  <c r="AW118" i="54"/>
  <c r="CW81" i="54"/>
  <c r="CZ81" i="54"/>
  <c r="DF84" i="54"/>
  <c r="DC84" i="54"/>
  <c r="CZ100" i="54"/>
  <c r="CY100" i="54"/>
  <c r="CW33" i="54"/>
  <c r="CZ54" i="54"/>
  <c r="CY54" i="54"/>
  <c r="CS114" i="54"/>
  <c r="CS116" i="54"/>
  <c r="DB16" i="54"/>
  <c r="CZ25" i="54"/>
  <c r="DF31" i="54"/>
  <c r="DF35" i="54"/>
  <c r="CZ36" i="54"/>
  <c r="CW36" i="54"/>
  <c r="DC43" i="54"/>
  <c r="CZ44" i="54"/>
  <c r="CW44" i="54"/>
  <c r="DF50" i="54"/>
  <c r="DC50" i="54"/>
  <c r="BL118" i="54"/>
  <c r="CR122" i="54"/>
  <c r="CT73" i="54"/>
  <c r="CT10" i="54"/>
  <c r="CT16" i="54"/>
  <c r="CV61" i="54"/>
  <c r="DD61" i="54"/>
  <c r="CW53" i="54"/>
  <c r="CY60" i="54"/>
  <c r="DC70" i="54"/>
  <c r="DF70" i="54"/>
  <c r="CZ78" i="54"/>
  <c r="CW78" i="54"/>
  <c r="DF52" i="54"/>
  <c r="DE52" i="54"/>
  <c r="CZ80" i="54"/>
  <c r="CY80" i="54"/>
  <c r="CV16" i="54"/>
  <c r="CW20" i="54"/>
  <c r="DE20" i="54"/>
  <c r="CZ39" i="54"/>
  <c r="CW45" i="54"/>
  <c r="CT50" i="54"/>
  <c r="CT59" i="54"/>
  <c r="DC37" i="54"/>
  <c r="CW39" i="54"/>
  <c r="DC45" i="54"/>
  <c r="CW47" i="54"/>
  <c r="DC53" i="54"/>
  <c r="CW56" i="54"/>
  <c r="AV118" i="54"/>
  <c r="CZ66" i="54"/>
  <c r="CV73" i="54"/>
  <c r="CW66" i="54"/>
  <c r="CZ71" i="54"/>
  <c r="CZ72" i="54"/>
  <c r="Q122" i="54"/>
  <c r="CB122" i="54"/>
  <c r="CZ76" i="54"/>
  <c r="CW76" i="54"/>
  <c r="DF79" i="54"/>
  <c r="CZ82" i="54"/>
  <c r="CY82" i="54"/>
  <c r="BL120" i="54"/>
  <c r="DF107" i="54"/>
  <c r="DK107" i="54" s="1"/>
  <c r="BM118" i="54"/>
  <c r="DF67" i="54"/>
  <c r="DF76" i="54"/>
  <c r="AG120" i="54"/>
  <c r="CW43" i="54"/>
  <c r="Q118" i="54"/>
  <c r="CB118" i="54"/>
  <c r="DC66" i="54"/>
  <c r="DC67" i="54"/>
  <c r="AV122" i="54"/>
  <c r="DB95" i="54"/>
  <c r="DB120" i="54" s="1"/>
  <c r="AF120" i="54"/>
  <c r="CS120" i="54"/>
  <c r="Q116" i="54"/>
  <c r="CB116" i="54"/>
  <c r="CR116" i="54"/>
  <c r="CT102" i="54"/>
  <c r="DF62" i="54"/>
  <c r="DC62" i="54"/>
  <c r="CC118" i="54"/>
  <c r="CR118" i="54"/>
  <c r="DD73" i="54"/>
  <c r="DE66" i="54"/>
  <c r="AW122" i="54"/>
  <c r="AF116" i="54"/>
  <c r="AG118" i="54"/>
  <c r="CS118" i="54"/>
  <c r="DF66" i="54"/>
  <c r="BL122" i="54"/>
  <c r="DD95" i="54"/>
  <c r="AW120" i="54"/>
  <c r="DF60" i="54"/>
  <c r="CT63" i="54"/>
  <c r="CW69" i="54"/>
  <c r="DF75" i="54"/>
  <c r="DF85" i="54"/>
  <c r="DF83" i="54"/>
  <c r="DC83" i="54"/>
  <c r="AV120" i="54"/>
  <c r="AG116" i="54"/>
  <c r="DC72" i="54"/>
  <c r="P122" i="54"/>
  <c r="CW75" i="54"/>
  <c r="DE75" i="54"/>
  <c r="DC81" i="54"/>
  <c r="CW86" i="54"/>
  <c r="DC93" i="54"/>
  <c r="DE94" i="54"/>
  <c r="CV95" i="54"/>
  <c r="CW98" i="54"/>
  <c r="CY99" i="54"/>
  <c r="CT111" i="54"/>
  <c r="AV116" i="54"/>
  <c r="BM122" i="54"/>
  <c r="CZ85" i="54"/>
  <c r="CW85" i="54"/>
  <c r="DC92" i="54"/>
  <c r="CW94" i="54"/>
  <c r="P120" i="54"/>
  <c r="AW116" i="54"/>
  <c r="AF118" i="54"/>
  <c r="AF122" i="54"/>
  <c r="DF86" i="54"/>
  <c r="CT89" i="54"/>
  <c r="DF91" i="54"/>
  <c r="DC91" i="54"/>
  <c r="Q120" i="54"/>
  <c r="DF100" i="54"/>
  <c r="BL116" i="54"/>
  <c r="CY83" i="54"/>
  <c r="CZ111" i="54"/>
  <c r="DL130" i="54"/>
  <c r="BM116" i="54"/>
  <c r="P116" i="54"/>
  <c r="DJ131" i="53"/>
  <c r="CX122" i="54" l="1"/>
  <c r="CX120" i="54"/>
  <c r="CX124" i="54" s="1"/>
  <c r="CX118" i="54"/>
  <c r="CT114" i="54"/>
  <c r="CV122" i="54"/>
  <c r="CV120" i="54"/>
  <c r="CV124" i="54" s="1"/>
  <c r="DC73" i="54"/>
  <c r="DB122" i="54"/>
  <c r="DB124" i="54" s="1"/>
  <c r="BN112" i="54"/>
  <c r="AX120" i="54"/>
  <c r="DL153" i="54" s="1"/>
  <c r="CZ118" i="55"/>
  <c r="CD122" i="54"/>
  <c r="DL163" i="54" s="1"/>
  <c r="DJ157" i="55"/>
  <c r="DA96" i="55"/>
  <c r="CX102" i="55"/>
  <c r="CX114" i="55" s="1"/>
  <c r="DJ96" i="55"/>
  <c r="DJ101" i="55" s="1"/>
  <c r="DJ102" i="55" s="1"/>
  <c r="CZ101" i="55"/>
  <c r="DA101" i="55" s="1"/>
  <c r="AH101" i="55"/>
  <c r="AH114" i="55" s="1"/>
  <c r="AF114" i="55"/>
  <c r="DJ127" i="55"/>
  <c r="DL127" i="55" s="1"/>
  <c r="AG102" i="55"/>
  <c r="AG116" i="55" s="1"/>
  <c r="AF102" i="55"/>
  <c r="DL96" i="55"/>
  <c r="DL101" i="55" s="1"/>
  <c r="DL102" i="55" s="1"/>
  <c r="DF102" i="55"/>
  <c r="DF114" i="55" s="1"/>
  <c r="DK141" i="55"/>
  <c r="CW102" i="55"/>
  <c r="CV114" i="55"/>
  <c r="CV116" i="55"/>
  <c r="DC102" i="55"/>
  <c r="DB114" i="55"/>
  <c r="DB116" i="55"/>
  <c r="DJ118" i="55"/>
  <c r="DJ141" i="55"/>
  <c r="DL118" i="55"/>
  <c r="DL141" i="55"/>
  <c r="DL122" i="55"/>
  <c r="DL149" i="55"/>
  <c r="DK102" i="55"/>
  <c r="DK149" i="55"/>
  <c r="DK120" i="55"/>
  <c r="DK122" i="55"/>
  <c r="DL157" i="55"/>
  <c r="DL120" i="55"/>
  <c r="DK157" i="55"/>
  <c r="BN120" i="54"/>
  <c r="DL154" i="54" s="1"/>
  <c r="AH112" i="54"/>
  <c r="BN116" i="54"/>
  <c r="DL138" i="54" s="1"/>
  <c r="BN118" i="54"/>
  <c r="DL146" i="54" s="1"/>
  <c r="AH114" i="54"/>
  <c r="AX114" i="54"/>
  <c r="BN122" i="54"/>
  <c r="DL162" i="54" s="1"/>
  <c r="AH120" i="54"/>
  <c r="DL152" i="54" s="1"/>
  <c r="AH124" i="54"/>
  <c r="CT124" i="54"/>
  <c r="CD116" i="54"/>
  <c r="DL139" i="54" s="1"/>
  <c r="CD124" i="54"/>
  <c r="CD118" i="54"/>
  <c r="DL147" i="54" s="1"/>
  <c r="BN114" i="54"/>
  <c r="BN124" i="54"/>
  <c r="AX124" i="54"/>
  <c r="AX116" i="54"/>
  <c r="DL137" i="54" s="1"/>
  <c r="DL59" i="54"/>
  <c r="R124" i="54"/>
  <c r="DA55" i="54"/>
  <c r="DJ55" i="54"/>
  <c r="R120" i="54"/>
  <c r="DL151" i="54" s="1"/>
  <c r="DK8" i="54"/>
  <c r="DK10" i="54" s="1"/>
  <c r="DK16" i="54" s="1"/>
  <c r="DL56" i="54"/>
  <c r="DL57" i="54"/>
  <c r="DG55" i="54"/>
  <c r="DK55" i="54"/>
  <c r="DL48" i="54"/>
  <c r="R122" i="54"/>
  <c r="DL159" i="54" s="1"/>
  <c r="DL105" i="54"/>
  <c r="DL88" i="54"/>
  <c r="R114" i="54"/>
  <c r="R118" i="54"/>
  <c r="DL143" i="54" s="1"/>
  <c r="R116" i="54"/>
  <c r="DL135" i="54" s="1"/>
  <c r="DL15" i="54"/>
  <c r="DG87" i="54"/>
  <c r="DL90" i="54"/>
  <c r="DF112" i="54"/>
  <c r="DG45" i="54"/>
  <c r="DG28" i="54"/>
  <c r="DG40" i="54"/>
  <c r="CD112" i="54"/>
  <c r="DG93" i="54"/>
  <c r="DG48" i="54"/>
  <c r="DG32" i="54"/>
  <c r="DG23" i="54"/>
  <c r="DL110" i="54"/>
  <c r="DL40" i="54"/>
  <c r="DD16" i="54"/>
  <c r="DE16" i="54" s="1"/>
  <c r="DG54" i="54"/>
  <c r="DG78" i="54"/>
  <c r="DG56" i="54"/>
  <c r="DG69" i="54"/>
  <c r="DL106" i="54"/>
  <c r="DG53" i="54"/>
  <c r="DG43" i="54"/>
  <c r="DG41" i="54"/>
  <c r="DG29" i="54"/>
  <c r="DG59" i="54"/>
  <c r="DG46" i="54"/>
  <c r="DG22" i="54"/>
  <c r="DL29" i="54"/>
  <c r="DG89" i="54"/>
  <c r="DG98" i="54"/>
  <c r="DG57" i="54"/>
  <c r="DG24" i="54"/>
  <c r="DG51" i="54"/>
  <c r="DG90" i="54"/>
  <c r="DA23" i="54"/>
  <c r="DK111" i="54"/>
  <c r="DK54" i="54"/>
  <c r="DL13" i="54"/>
  <c r="DG58" i="54"/>
  <c r="DL11" i="54"/>
  <c r="DG25" i="54"/>
  <c r="DL99" i="54"/>
  <c r="DF16" i="54"/>
  <c r="DG16" i="54" s="1"/>
  <c r="DL14" i="54"/>
  <c r="DG71" i="54"/>
  <c r="DL34" i="54"/>
  <c r="DL98" i="54"/>
  <c r="DG34" i="54"/>
  <c r="DK22" i="54"/>
  <c r="DL22" i="54" s="1"/>
  <c r="DL24" i="54"/>
  <c r="DG72" i="54"/>
  <c r="DG88" i="54"/>
  <c r="CY61" i="54"/>
  <c r="DG80" i="54"/>
  <c r="DG99" i="54"/>
  <c r="DG20" i="54"/>
  <c r="DA94" i="54"/>
  <c r="DL89" i="54"/>
  <c r="DG92" i="54"/>
  <c r="DK69" i="54"/>
  <c r="DL69" i="54" s="1"/>
  <c r="DG30" i="54"/>
  <c r="DG26" i="54"/>
  <c r="DG27" i="54"/>
  <c r="DL26" i="54"/>
  <c r="DK43" i="54"/>
  <c r="DL43" i="54" s="1"/>
  <c r="DL12" i="54"/>
  <c r="DA59" i="54"/>
  <c r="DA30" i="54"/>
  <c r="DG49" i="54"/>
  <c r="DK49" i="54"/>
  <c r="DL49" i="54" s="1"/>
  <c r="DA92" i="54"/>
  <c r="DL107" i="54"/>
  <c r="AX118" i="54"/>
  <c r="DL145" i="54" s="1"/>
  <c r="DL51" i="54"/>
  <c r="DK53" i="54"/>
  <c r="DL53" i="54" s="1"/>
  <c r="DG68" i="54"/>
  <c r="DA57" i="54"/>
  <c r="DG38" i="54"/>
  <c r="DA86" i="54"/>
  <c r="AX122" i="54"/>
  <c r="DL161" i="54" s="1"/>
  <c r="DL41" i="54"/>
  <c r="DA83" i="54"/>
  <c r="DK58" i="54"/>
  <c r="DL58" i="54" s="1"/>
  <c r="CT118" i="54"/>
  <c r="DL148" i="54" s="1"/>
  <c r="CT116" i="54"/>
  <c r="DL140" i="54" s="1"/>
  <c r="DA56" i="54"/>
  <c r="DA58" i="54"/>
  <c r="DA32" i="54"/>
  <c r="DK39" i="54"/>
  <c r="DG39" i="54"/>
  <c r="DJ94" i="54"/>
  <c r="DL94" i="54" s="1"/>
  <c r="DG94" i="54"/>
  <c r="DL92" i="54"/>
  <c r="CT122" i="54"/>
  <c r="DL164" i="54" s="1"/>
  <c r="DF61" i="54"/>
  <c r="DF63" i="54" s="1"/>
  <c r="DL47" i="54"/>
  <c r="DG47" i="54"/>
  <c r="DL21" i="54"/>
  <c r="DA49" i="54"/>
  <c r="DJ30" i="54"/>
  <c r="DL30" i="54" s="1"/>
  <c r="DA70" i="54"/>
  <c r="DA37" i="54"/>
  <c r="DA47" i="54"/>
  <c r="DA35" i="54"/>
  <c r="DA22" i="54"/>
  <c r="DG81" i="54"/>
  <c r="DK81" i="54"/>
  <c r="CT120" i="54"/>
  <c r="DL156" i="54" s="1"/>
  <c r="DA88" i="54"/>
  <c r="DG21" i="54"/>
  <c r="DA31" i="54"/>
  <c r="DA67" i="54"/>
  <c r="DA98" i="54"/>
  <c r="DK79" i="54"/>
  <c r="DL79" i="54" s="1"/>
  <c r="DG79" i="54"/>
  <c r="DA71" i="54"/>
  <c r="DJ71" i="54"/>
  <c r="DL71" i="54" s="1"/>
  <c r="DA25" i="54"/>
  <c r="DJ25" i="54"/>
  <c r="DL25" i="54" s="1"/>
  <c r="DA87" i="54"/>
  <c r="DJ87" i="54"/>
  <c r="DL87" i="54" s="1"/>
  <c r="DA27" i="54"/>
  <c r="DJ27" i="54"/>
  <c r="DL27" i="54" s="1"/>
  <c r="DA93" i="54"/>
  <c r="DJ93" i="54"/>
  <c r="DL93" i="54" s="1"/>
  <c r="DK82" i="54"/>
  <c r="DG82" i="54"/>
  <c r="DK36" i="54"/>
  <c r="DG36" i="54"/>
  <c r="CY63" i="54"/>
  <c r="DJ16" i="54"/>
  <c r="DA44" i="54"/>
  <c r="DJ44" i="54"/>
  <c r="DC16" i="54"/>
  <c r="CY16" i="54"/>
  <c r="DK37" i="54"/>
  <c r="DL37" i="54" s="1"/>
  <c r="DG37" i="54"/>
  <c r="DL28" i="54"/>
  <c r="DA85" i="54"/>
  <c r="DJ85" i="54"/>
  <c r="DJ78" i="54"/>
  <c r="DL78" i="54" s="1"/>
  <c r="DA78" i="54"/>
  <c r="DG50" i="54"/>
  <c r="DK50" i="54"/>
  <c r="DL50" i="54" s="1"/>
  <c r="DE95" i="54"/>
  <c r="DK70" i="54"/>
  <c r="DL70" i="54" s="1"/>
  <c r="DG70" i="54"/>
  <c r="CT112" i="54"/>
  <c r="DA100" i="54"/>
  <c r="DJ100" i="54"/>
  <c r="CX96" i="54"/>
  <c r="CY73" i="54"/>
  <c r="DF73" i="54"/>
  <c r="DG66" i="54"/>
  <c r="DK66" i="54"/>
  <c r="DA54" i="54"/>
  <c r="DJ54" i="54"/>
  <c r="DD96" i="54"/>
  <c r="DE73" i="54"/>
  <c r="DK77" i="54"/>
  <c r="DL77" i="54" s="1"/>
  <c r="DG77" i="54"/>
  <c r="DK100" i="54"/>
  <c r="DG100" i="54"/>
  <c r="DC95" i="54"/>
  <c r="DA79" i="54"/>
  <c r="DA76" i="54"/>
  <c r="DJ76" i="54"/>
  <c r="DJ66" i="54"/>
  <c r="DA66" i="54"/>
  <c r="DA60" i="54"/>
  <c r="DA40" i="54"/>
  <c r="DA91" i="54"/>
  <c r="DA38" i="54"/>
  <c r="DJ38" i="54"/>
  <c r="DL38" i="54" s="1"/>
  <c r="DA43" i="54"/>
  <c r="AH122" i="54"/>
  <c r="DL160" i="54" s="1"/>
  <c r="DA75" i="54"/>
  <c r="DK44" i="54"/>
  <c r="DG44" i="54"/>
  <c r="DL20" i="54"/>
  <c r="DA20" i="54"/>
  <c r="DA24" i="54"/>
  <c r="DK67" i="54"/>
  <c r="DL67" i="54" s="1"/>
  <c r="DG67" i="54"/>
  <c r="CW61" i="54"/>
  <c r="CV63" i="54"/>
  <c r="CV118" i="54" s="1"/>
  <c r="CZ61" i="54"/>
  <c r="DA61" i="54" s="1"/>
  <c r="CY95" i="54"/>
  <c r="DK85" i="54"/>
  <c r="DG85" i="54"/>
  <c r="DG62" i="54"/>
  <c r="DK62" i="54"/>
  <c r="DL62" i="54" s="1"/>
  <c r="DK76" i="54"/>
  <c r="DG76" i="54"/>
  <c r="DA42" i="54"/>
  <c r="CZ16" i="54"/>
  <c r="CW16" i="54"/>
  <c r="DL45" i="54"/>
  <c r="DA77" i="54"/>
  <c r="DA52" i="54"/>
  <c r="DJ52" i="54"/>
  <c r="DK33" i="54"/>
  <c r="DL33" i="54" s="1"/>
  <c r="DG33" i="54"/>
  <c r="DA48" i="54"/>
  <c r="DA29" i="54"/>
  <c r="DA21" i="54"/>
  <c r="DJ72" i="54"/>
  <c r="DL72" i="54" s="1"/>
  <c r="DA72" i="54"/>
  <c r="DA81" i="54"/>
  <c r="DJ81" i="54"/>
  <c r="DG91" i="54"/>
  <c r="DK91" i="54"/>
  <c r="DL91" i="54" s="1"/>
  <c r="DK86" i="54"/>
  <c r="DL86" i="54" s="1"/>
  <c r="DG86" i="54"/>
  <c r="DF95" i="54"/>
  <c r="DG75" i="54"/>
  <c r="DK75" i="54"/>
  <c r="DL75" i="54" s="1"/>
  <c r="DK60" i="54"/>
  <c r="DL60" i="54" s="1"/>
  <c r="DG60" i="54"/>
  <c r="DN101" i="54"/>
  <c r="DK52" i="54"/>
  <c r="DG52" i="54"/>
  <c r="DA45" i="54"/>
  <c r="DA53" i="54"/>
  <c r="DA36" i="54"/>
  <c r="DJ36" i="54"/>
  <c r="DG84" i="54"/>
  <c r="DK84" i="54"/>
  <c r="DL84" i="54" s="1"/>
  <c r="DL68" i="54"/>
  <c r="DA50" i="54"/>
  <c r="DA41" i="54"/>
  <c r="DB96" i="54"/>
  <c r="DG42" i="54"/>
  <c r="DK42" i="54"/>
  <c r="DL42" i="54" s="1"/>
  <c r="DA28" i="54"/>
  <c r="DJ82" i="54"/>
  <c r="DA82" i="54"/>
  <c r="DE61" i="54"/>
  <c r="DD63" i="54"/>
  <c r="DD118" i="54" s="1"/>
  <c r="DG31" i="54"/>
  <c r="DK31" i="54"/>
  <c r="DC61" i="54"/>
  <c r="DB63" i="54"/>
  <c r="DB118" i="54" s="1"/>
  <c r="CZ95" i="54"/>
  <c r="CW95" i="54"/>
  <c r="CV96" i="54"/>
  <c r="CZ73" i="54"/>
  <c r="CW73" i="54"/>
  <c r="DA80" i="54"/>
  <c r="DJ80" i="54"/>
  <c r="DL80" i="54" s="1"/>
  <c r="DA90" i="54"/>
  <c r="DA99" i="54"/>
  <c r="DJ111" i="54"/>
  <c r="DJ112" i="54" s="1"/>
  <c r="DA62" i="54"/>
  <c r="DA84" i="54"/>
  <c r="DA69" i="54"/>
  <c r="DA89" i="54"/>
  <c r="DG83" i="54"/>
  <c r="DK83" i="54"/>
  <c r="DL83" i="54" s="1"/>
  <c r="CD120" i="54"/>
  <c r="DL155" i="54" s="1"/>
  <c r="DA51" i="54"/>
  <c r="DA39" i="54"/>
  <c r="DJ39" i="54"/>
  <c r="DG35" i="54"/>
  <c r="DK35" i="54"/>
  <c r="DL35" i="54" s="1"/>
  <c r="DA68" i="54"/>
  <c r="CZ112" i="54"/>
  <c r="DA46" i="54"/>
  <c r="DJ46" i="54"/>
  <c r="DL46" i="54" s="1"/>
  <c r="DA34" i="54"/>
  <c r="DA33" i="54"/>
  <c r="DA26" i="54"/>
  <c r="DL32" i="54"/>
  <c r="DL23" i="54"/>
  <c r="Q9" i="53"/>
  <c r="P9" i="53"/>
  <c r="Q110" i="53"/>
  <c r="P107" i="53"/>
  <c r="Q106" i="53"/>
  <c r="Q105" i="53"/>
  <c r="Q100" i="53"/>
  <c r="P100" i="53"/>
  <c r="P99" i="53"/>
  <c r="Q98" i="53"/>
  <c r="P94" i="53"/>
  <c r="Q91" i="53"/>
  <c r="Q90" i="53"/>
  <c r="P90" i="53"/>
  <c r="Q89" i="53"/>
  <c r="P89" i="53"/>
  <c r="Q88" i="53"/>
  <c r="P88" i="53"/>
  <c r="Q85" i="53"/>
  <c r="Q84" i="53"/>
  <c r="P84" i="53"/>
  <c r="Q83" i="53"/>
  <c r="P83" i="53"/>
  <c r="Q82" i="53"/>
  <c r="P81" i="53"/>
  <c r="Q80" i="53"/>
  <c r="Q78" i="53"/>
  <c r="Q75" i="53"/>
  <c r="Q72" i="53"/>
  <c r="Q71" i="53"/>
  <c r="P66" i="53"/>
  <c r="Q62" i="53"/>
  <c r="P60" i="53"/>
  <c r="P58" i="53"/>
  <c r="P57" i="53"/>
  <c r="Q56" i="53"/>
  <c r="P56" i="53"/>
  <c r="Q54" i="53"/>
  <c r="Q53" i="53"/>
  <c r="P52" i="53"/>
  <c r="P51" i="53"/>
  <c r="P49" i="53"/>
  <c r="Q48" i="53"/>
  <c r="P48" i="53"/>
  <c r="Q47" i="53"/>
  <c r="Q45" i="53"/>
  <c r="P44" i="53"/>
  <c r="P43" i="53"/>
  <c r="Q41" i="53"/>
  <c r="P41" i="53"/>
  <c r="Q40" i="53"/>
  <c r="Q39" i="53"/>
  <c r="P38" i="53"/>
  <c r="Q37" i="53"/>
  <c r="P35" i="53"/>
  <c r="Q33" i="53"/>
  <c r="Q32" i="53"/>
  <c r="P30" i="53"/>
  <c r="P29" i="53"/>
  <c r="Q28" i="53"/>
  <c r="P27" i="53"/>
  <c r="P26" i="53"/>
  <c r="Q24" i="53"/>
  <c r="P24" i="53"/>
  <c r="Q23" i="53"/>
  <c r="Q21" i="53"/>
  <c r="P21" i="53"/>
  <c r="P20" i="53"/>
  <c r="P12" i="53"/>
  <c r="Q12" i="53"/>
  <c r="Q13" i="53"/>
  <c r="Q14" i="53"/>
  <c r="Q15" i="53"/>
  <c r="Q11" i="53"/>
  <c r="P11" i="53"/>
  <c r="Q8" i="53"/>
  <c r="Q10" i="53" s="1"/>
  <c r="P8" i="53"/>
  <c r="CZ122" i="54" l="1"/>
  <c r="CZ120" i="54"/>
  <c r="CZ124" i="54" s="1"/>
  <c r="DF120" i="54"/>
  <c r="DF122" i="54"/>
  <c r="DD122" i="54"/>
  <c r="DF118" i="54"/>
  <c r="DD120" i="54"/>
  <c r="CZ102" i="55"/>
  <c r="CZ116" i="55" s="1"/>
  <c r="DK112" i="54"/>
  <c r="R9" i="53"/>
  <c r="R83" i="53"/>
  <c r="P59" i="53"/>
  <c r="P82" i="53"/>
  <c r="R82" i="53" s="1"/>
  <c r="Q31" i="53"/>
  <c r="P34" i="53"/>
  <c r="Q34" i="53"/>
  <c r="P67" i="53"/>
  <c r="R56" i="53"/>
  <c r="Q69" i="53"/>
  <c r="P25" i="53"/>
  <c r="Q70" i="53"/>
  <c r="R89" i="53"/>
  <c r="P42" i="53"/>
  <c r="P71" i="53"/>
  <c r="R71" i="53" s="1"/>
  <c r="Q112" i="53"/>
  <c r="Q27" i="53"/>
  <c r="R27" i="53" s="1"/>
  <c r="Q79" i="53"/>
  <c r="R90" i="53"/>
  <c r="P50" i="53"/>
  <c r="P93" i="53"/>
  <c r="Q42" i="53"/>
  <c r="P72" i="53"/>
  <c r="R72" i="53" s="1"/>
  <c r="P85" i="53"/>
  <c r="R85" i="53" s="1"/>
  <c r="Q29" i="53"/>
  <c r="R29" i="53" s="1"/>
  <c r="P33" i="53"/>
  <c r="R33" i="53" s="1"/>
  <c r="P36" i="53"/>
  <c r="P40" i="53"/>
  <c r="R40" i="53" s="1"/>
  <c r="Q46" i="53"/>
  <c r="P78" i="53"/>
  <c r="R78" i="53" s="1"/>
  <c r="Q49" i="53"/>
  <c r="R49" i="53" s="1"/>
  <c r="Q81" i="53"/>
  <c r="R81" i="53" s="1"/>
  <c r="Q99" i="53"/>
  <c r="R99" i="53" s="1"/>
  <c r="Q26" i="53"/>
  <c r="R26" i="53" s="1"/>
  <c r="Q30" i="53"/>
  <c r="R30" i="53" s="1"/>
  <c r="P37" i="53"/>
  <c r="R37" i="53" s="1"/>
  <c r="Q43" i="53"/>
  <c r="R43" i="53" s="1"/>
  <c r="Q50" i="53"/>
  <c r="Q76" i="53"/>
  <c r="R88" i="53"/>
  <c r="P22" i="53"/>
  <c r="P53" i="53"/>
  <c r="R53" i="53" s="1"/>
  <c r="P14" i="53"/>
  <c r="R14" i="53" s="1"/>
  <c r="P70" i="53"/>
  <c r="P87" i="53"/>
  <c r="Q94" i="53"/>
  <c r="R94" i="53" s="1"/>
  <c r="Q107" i="53"/>
  <c r="R107" i="53" s="1"/>
  <c r="Q22" i="53"/>
  <c r="Q58" i="53"/>
  <c r="R58" i="53" s="1"/>
  <c r="Q25" i="53"/>
  <c r="P80" i="53"/>
  <c r="R80" i="53" s="1"/>
  <c r="Q87" i="53"/>
  <c r="P91" i="53"/>
  <c r="R91" i="53" s="1"/>
  <c r="Q35" i="53"/>
  <c r="R35" i="53" s="1"/>
  <c r="P15" i="53"/>
  <c r="R15" i="53" s="1"/>
  <c r="P69" i="53"/>
  <c r="P28" i="53"/>
  <c r="R28" i="53" s="1"/>
  <c r="Q60" i="53"/>
  <c r="R60" i="53" s="1"/>
  <c r="Q66" i="53"/>
  <c r="R66" i="53" s="1"/>
  <c r="P54" i="53"/>
  <c r="R54" i="53" s="1"/>
  <c r="Q52" i="53"/>
  <c r="R52" i="53" s="1"/>
  <c r="Q57" i="53"/>
  <c r="R57" i="53" s="1"/>
  <c r="P77" i="53"/>
  <c r="P92" i="53"/>
  <c r="P98" i="53"/>
  <c r="R98" i="53" s="1"/>
  <c r="P105" i="53"/>
  <c r="R105" i="53" s="1"/>
  <c r="P46" i="53"/>
  <c r="Q38" i="53"/>
  <c r="R38" i="53" s="1"/>
  <c r="P23" i="53"/>
  <c r="R23" i="53" s="1"/>
  <c r="P31" i="53"/>
  <c r="P39" i="53"/>
  <c r="R39" i="53" s="1"/>
  <c r="P47" i="53"/>
  <c r="R47" i="53" s="1"/>
  <c r="Q59" i="53"/>
  <c r="Q67" i="53"/>
  <c r="Q77" i="53"/>
  <c r="Q92" i="53"/>
  <c r="Q20" i="53"/>
  <c r="R20" i="53" s="1"/>
  <c r="P32" i="53"/>
  <c r="R32" i="53" s="1"/>
  <c r="Q68" i="53"/>
  <c r="P86" i="53"/>
  <c r="Q93" i="53"/>
  <c r="Q51" i="53"/>
  <c r="R51" i="53" s="1"/>
  <c r="P68" i="53"/>
  <c r="P13" i="53"/>
  <c r="R13" i="53" s="1"/>
  <c r="Q36" i="53"/>
  <c r="Q44" i="53"/>
  <c r="R44" i="53" s="1"/>
  <c r="P62" i="53"/>
  <c r="R62" i="53" s="1"/>
  <c r="P75" i="53"/>
  <c r="P79" i="53"/>
  <c r="Q86" i="53"/>
  <c r="P45" i="53"/>
  <c r="R45" i="53" s="1"/>
  <c r="P76" i="53"/>
  <c r="P106" i="53"/>
  <c r="R106" i="53" s="1"/>
  <c r="R110" i="53"/>
  <c r="R100" i="53"/>
  <c r="R84" i="53"/>
  <c r="R24" i="53"/>
  <c r="R21" i="53"/>
  <c r="R48" i="53"/>
  <c r="R41" i="53"/>
  <c r="R8" i="53"/>
  <c r="R10" i="53" s="1"/>
  <c r="R12" i="53"/>
  <c r="R11" i="53"/>
  <c r="P10" i="53"/>
  <c r="CY102" i="55"/>
  <c r="CX116" i="55"/>
  <c r="AH102" i="55"/>
  <c r="DN101" i="55" s="1"/>
  <c r="AF116" i="55"/>
  <c r="DJ135" i="55"/>
  <c r="DG102" i="55"/>
  <c r="DF116" i="55"/>
  <c r="DL114" i="55"/>
  <c r="DL116" i="55"/>
  <c r="DL125" i="55"/>
  <c r="DL133" i="55" s="1"/>
  <c r="DJ125" i="55"/>
  <c r="DJ133" i="55" s="1"/>
  <c r="DJ114" i="55"/>
  <c r="DJ116" i="55"/>
  <c r="DK114" i="55"/>
  <c r="DK116" i="55"/>
  <c r="DK125" i="55"/>
  <c r="DK133" i="55" s="1"/>
  <c r="CZ114" i="55"/>
  <c r="DL8" i="54"/>
  <c r="DL10" i="54" s="1"/>
  <c r="DL16" i="54" s="1"/>
  <c r="DC96" i="54"/>
  <c r="DE96" i="54"/>
  <c r="CY96" i="54"/>
  <c r="DL55" i="54"/>
  <c r="DL111" i="54"/>
  <c r="DN111" i="53" s="1"/>
  <c r="DL54" i="54"/>
  <c r="DL82" i="54"/>
  <c r="DL81" i="54"/>
  <c r="DL39" i="54"/>
  <c r="DL36" i="54"/>
  <c r="DL76" i="54"/>
  <c r="DG61" i="54"/>
  <c r="DK61" i="54"/>
  <c r="DK63" i="54" s="1"/>
  <c r="DK142" i="54" s="1"/>
  <c r="DG95" i="54"/>
  <c r="DF96" i="54"/>
  <c r="DG73" i="54"/>
  <c r="DL52" i="54"/>
  <c r="DL31" i="54"/>
  <c r="CX101" i="54"/>
  <c r="DB101" i="54"/>
  <c r="DC63" i="54"/>
  <c r="CV101" i="54"/>
  <c r="CW63" i="54"/>
  <c r="CZ63" i="54"/>
  <c r="CZ118" i="54" s="1"/>
  <c r="DL44" i="54"/>
  <c r="DL100" i="54"/>
  <c r="DA73" i="54"/>
  <c r="DJ61" i="54"/>
  <c r="DJ73" i="54"/>
  <c r="DL66" i="54"/>
  <c r="DL73" i="54" s="1"/>
  <c r="DA95" i="54"/>
  <c r="CZ96" i="54"/>
  <c r="CW96" i="54"/>
  <c r="DK95" i="54"/>
  <c r="DJ95" i="54"/>
  <c r="DK73" i="54"/>
  <c r="DK158" i="54" s="1"/>
  <c r="DD101" i="54"/>
  <c r="DE63" i="54"/>
  <c r="DA16" i="54"/>
  <c r="DL85" i="54"/>
  <c r="DG63" i="54"/>
  <c r="Q16" i="53"/>
  <c r="DD124" i="54" l="1"/>
  <c r="DF124" i="54"/>
  <c r="R59" i="53"/>
  <c r="R46" i="53"/>
  <c r="R75" i="53"/>
  <c r="P95" i="53"/>
  <c r="R36" i="53"/>
  <c r="DA102" i="55"/>
  <c r="DL112" i="54"/>
  <c r="P16" i="53"/>
  <c r="R77" i="53"/>
  <c r="R50" i="53"/>
  <c r="R42" i="53"/>
  <c r="R34" i="53"/>
  <c r="R31" i="53"/>
  <c r="R68" i="53"/>
  <c r="R70" i="53"/>
  <c r="R79" i="53"/>
  <c r="R92" i="53"/>
  <c r="R76" i="53"/>
  <c r="Q73" i="53"/>
  <c r="Q122" i="53" s="1"/>
  <c r="R93" i="53"/>
  <c r="R22" i="53"/>
  <c r="R87" i="53"/>
  <c r="R67" i="53"/>
  <c r="R25" i="53"/>
  <c r="R69" i="53"/>
  <c r="R86" i="53"/>
  <c r="Q95" i="53"/>
  <c r="Q120" i="53" s="1"/>
  <c r="R112" i="53"/>
  <c r="P112" i="53"/>
  <c r="R16" i="53"/>
  <c r="P73" i="53"/>
  <c r="Q61" i="53"/>
  <c r="Q63" i="53" s="1"/>
  <c r="Q118" i="53" s="1"/>
  <c r="P61" i="53"/>
  <c r="P63" i="53" s="1"/>
  <c r="AH116" i="55"/>
  <c r="DL135" i="55" s="1"/>
  <c r="DG96" i="54"/>
  <c r="DA96" i="54"/>
  <c r="DK118" i="54"/>
  <c r="DL95" i="54"/>
  <c r="DL120" i="54" s="1"/>
  <c r="DC101" i="54"/>
  <c r="DB102" i="54"/>
  <c r="DB114" i="54" s="1"/>
  <c r="DB116" i="54" s="1"/>
  <c r="CW101" i="54"/>
  <c r="CV102" i="54"/>
  <c r="CV114" i="54" s="1"/>
  <c r="CV116" i="54" s="1"/>
  <c r="DE101" i="54"/>
  <c r="DD102" i="54"/>
  <c r="DD114" i="54" s="1"/>
  <c r="DD116" i="54" s="1"/>
  <c r="DF101" i="54"/>
  <c r="DL122" i="54"/>
  <c r="DL158" i="54"/>
  <c r="DK150" i="54"/>
  <c r="DK120" i="54"/>
  <c r="DK96" i="54"/>
  <c r="DK101" i="54" s="1"/>
  <c r="DK102" i="54" s="1"/>
  <c r="DK122" i="54"/>
  <c r="DJ96" i="54"/>
  <c r="DJ122" i="54"/>
  <c r="DJ158" i="54"/>
  <c r="DA63" i="54"/>
  <c r="CZ101" i="54"/>
  <c r="CY101" i="54"/>
  <c r="CX102" i="54"/>
  <c r="CX114" i="54" s="1"/>
  <c r="CX116" i="54" s="1"/>
  <c r="DJ150" i="54"/>
  <c r="DJ120" i="54"/>
  <c r="DL61" i="54"/>
  <c r="DL63" i="54" s="1"/>
  <c r="DJ63" i="54"/>
  <c r="P118" i="53" l="1"/>
  <c r="P122" i="53"/>
  <c r="P120" i="53"/>
  <c r="R61" i="53"/>
  <c r="R63" i="53" s="1"/>
  <c r="R118" i="53" s="1"/>
  <c r="R95" i="53"/>
  <c r="R120" i="53" s="1"/>
  <c r="Q96" i="53"/>
  <c r="Q101" i="53" s="1"/>
  <c r="Q102" i="53" s="1"/>
  <c r="P96" i="53"/>
  <c r="P101" i="53" s="1"/>
  <c r="P102" i="53" s="1"/>
  <c r="R73" i="53"/>
  <c r="R122" i="53" s="1"/>
  <c r="DL150" i="54"/>
  <c r="DL96" i="54"/>
  <c r="DL101" i="54" s="1"/>
  <c r="DL102" i="54" s="1"/>
  <c r="DN103" i="53" s="1"/>
  <c r="DA101" i="54"/>
  <c r="CZ102" i="54"/>
  <c r="CZ114" i="54" s="1"/>
  <c r="CZ116" i="54" s="1"/>
  <c r="DK116" i="54"/>
  <c r="DK114" i="54"/>
  <c r="DK126" i="54"/>
  <c r="DK134" i="54" s="1"/>
  <c r="DE102" i="54"/>
  <c r="DG101" i="54"/>
  <c r="DF102" i="54"/>
  <c r="DF114" i="54" s="1"/>
  <c r="DF116" i="54" s="1"/>
  <c r="DJ118" i="54"/>
  <c r="DJ101" i="54"/>
  <c r="DJ102" i="54" s="1"/>
  <c r="DJ142" i="54"/>
  <c r="DL118" i="54"/>
  <c r="DL142" i="54"/>
  <c r="CW102" i="54"/>
  <c r="CY102" i="54"/>
  <c r="DC102" i="54"/>
  <c r="Q116" i="53" l="1"/>
  <c r="Q114" i="53"/>
  <c r="P116" i="53"/>
  <c r="P114" i="53"/>
  <c r="R96" i="53"/>
  <c r="R101" i="53" s="1"/>
  <c r="R102" i="53" s="1"/>
  <c r="DJ126" i="54"/>
  <c r="DJ134" i="54" s="1"/>
  <c r="DJ116" i="54"/>
  <c r="DJ114" i="54"/>
  <c r="DL116" i="54"/>
  <c r="DL114" i="54"/>
  <c r="DL126" i="54"/>
  <c r="DL134" i="54" s="1"/>
  <c r="DG102" i="54"/>
  <c r="DA102" i="54"/>
  <c r="R116" i="53" l="1"/>
  <c r="R114" i="53"/>
  <c r="BM111" i="53" l="1"/>
  <c r="BM107" i="53"/>
  <c r="BL98" i="53"/>
  <c r="BL92" i="53"/>
  <c r="BM91" i="53"/>
  <c r="BL91" i="53"/>
  <c r="BM87" i="53"/>
  <c r="BM85" i="53"/>
  <c r="BL80" i="53"/>
  <c r="BM79" i="53"/>
  <c r="BL78" i="53"/>
  <c r="BL76" i="53"/>
  <c r="BM69" i="53"/>
  <c r="BM58" i="53"/>
  <c r="BL54" i="53"/>
  <c r="BM53" i="53"/>
  <c r="BM49" i="53"/>
  <c r="BL48" i="53"/>
  <c r="BL42" i="53"/>
  <c r="BM41" i="53"/>
  <c r="BL40" i="53"/>
  <c r="BL38" i="53"/>
  <c r="BM37" i="53"/>
  <c r="BM34" i="53"/>
  <c r="BL34" i="53"/>
  <c r="BM32" i="53"/>
  <c r="BM26" i="53"/>
  <c r="BL26" i="53"/>
  <c r="BM22" i="53"/>
  <c r="BL22" i="53"/>
  <c r="BM15" i="53"/>
  <c r="BL15" i="53"/>
  <c r="BL14" i="53"/>
  <c r="BM11" i="53"/>
  <c r="BL11" i="53"/>
  <c r="CS110" i="53"/>
  <c r="CR110" i="53"/>
  <c r="CS107" i="53"/>
  <c r="CR107" i="53"/>
  <c r="CS106" i="53"/>
  <c r="CR106" i="53"/>
  <c r="CS105" i="53"/>
  <c r="CR105" i="53"/>
  <c r="CS100" i="53"/>
  <c r="CR100" i="53"/>
  <c r="CS99" i="53"/>
  <c r="CR99" i="53"/>
  <c r="CS98" i="53"/>
  <c r="CR98" i="53"/>
  <c r="CS94" i="53"/>
  <c r="CR94" i="53"/>
  <c r="CS93" i="53"/>
  <c r="CR93" i="53"/>
  <c r="CS92" i="53"/>
  <c r="CR92" i="53"/>
  <c r="CS91" i="53"/>
  <c r="CR91" i="53"/>
  <c r="CS90" i="53"/>
  <c r="CR90" i="53"/>
  <c r="CS89" i="53"/>
  <c r="CR89" i="53"/>
  <c r="CS88" i="53"/>
  <c r="CR88" i="53"/>
  <c r="CS87" i="53"/>
  <c r="CR87" i="53"/>
  <c r="CS86" i="53"/>
  <c r="CR86" i="53"/>
  <c r="CS85" i="53"/>
  <c r="CR85" i="53"/>
  <c r="CS84" i="53"/>
  <c r="CR84" i="53"/>
  <c r="CS83" i="53"/>
  <c r="CR83" i="53"/>
  <c r="CS82" i="53"/>
  <c r="CR82" i="53"/>
  <c r="CS81" i="53"/>
  <c r="CR81" i="53"/>
  <c r="CS80" i="53"/>
  <c r="CR80" i="53"/>
  <c r="CS79" i="53"/>
  <c r="CR79" i="53"/>
  <c r="CS78" i="53"/>
  <c r="CR78" i="53"/>
  <c r="CS77" i="53"/>
  <c r="CR77" i="53"/>
  <c r="CS76" i="53"/>
  <c r="CR76" i="53"/>
  <c r="CS75" i="53"/>
  <c r="CR75" i="53"/>
  <c r="CS72" i="53"/>
  <c r="CR72" i="53"/>
  <c r="CS71" i="53"/>
  <c r="CR71" i="53"/>
  <c r="CS70" i="53"/>
  <c r="CR70" i="53"/>
  <c r="CS69" i="53"/>
  <c r="CR69" i="53"/>
  <c r="CS68" i="53"/>
  <c r="CR68" i="53"/>
  <c r="CS67" i="53"/>
  <c r="CR67" i="53"/>
  <c r="CS66" i="53"/>
  <c r="CR66" i="53"/>
  <c r="CS62" i="53"/>
  <c r="CR62" i="53"/>
  <c r="CS60" i="53"/>
  <c r="CR60" i="53"/>
  <c r="CS59" i="53"/>
  <c r="CR59" i="53"/>
  <c r="CS58" i="53"/>
  <c r="CR58" i="53"/>
  <c r="CS57" i="53"/>
  <c r="CR57" i="53"/>
  <c r="CS56" i="53"/>
  <c r="CR56" i="53"/>
  <c r="CS54" i="53"/>
  <c r="CR54" i="53"/>
  <c r="CS53" i="53"/>
  <c r="CR53" i="53"/>
  <c r="CS52" i="53"/>
  <c r="CR52" i="53"/>
  <c r="CS51" i="53"/>
  <c r="CR51" i="53"/>
  <c r="CS50" i="53"/>
  <c r="CR50" i="53"/>
  <c r="CS49" i="53"/>
  <c r="CR49" i="53"/>
  <c r="CS48" i="53"/>
  <c r="CR48" i="53"/>
  <c r="CS47" i="53"/>
  <c r="CR47" i="53"/>
  <c r="CS46" i="53"/>
  <c r="CR46" i="53"/>
  <c r="CS45" i="53"/>
  <c r="CR45" i="53"/>
  <c r="CS44" i="53"/>
  <c r="CR44" i="53"/>
  <c r="CS43" i="53"/>
  <c r="CR43" i="53"/>
  <c r="CS42" i="53"/>
  <c r="CR42" i="53"/>
  <c r="CS41" i="53"/>
  <c r="CR41" i="53"/>
  <c r="CS40" i="53"/>
  <c r="CR40" i="53"/>
  <c r="CS39" i="53"/>
  <c r="CR39" i="53"/>
  <c r="CS38" i="53"/>
  <c r="CR38" i="53"/>
  <c r="CS37" i="53"/>
  <c r="CR37" i="53"/>
  <c r="CS36" i="53"/>
  <c r="CR36" i="53"/>
  <c r="CS35" i="53"/>
  <c r="CR35" i="53"/>
  <c r="CS34" i="53"/>
  <c r="CR34" i="53"/>
  <c r="CS33" i="53"/>
  <c r="CR33" i="53"/>
  <c r="CS32" i="53"/>
  <c r="CR32" i="53"/>
  <c r="CS31" i="53"/>
  <c r="CR31" i="53"/>
  <c r="CS30" i="53"/>
  <c r="CR30" i="53"/>
  <c r="CS29" i="53"/>
  <c r="CR29" i="53"/>
  <c r="CS28" i="53"/>
  <c r="CR28" i="53"/>
  <c r="CS27" i="53"/>
  <c r="CR27" i="53"/>
  <c r="CS26" i="53"/>
  <c r="CR26" i="53"/>
  <c r="CS25" i="53"/>
  <c r="CR25" i="53"/>
  <c r="CS24" i="53"/>
  <c r="CR24" i="53"/>
  <c r="CS23" i="53"/>
  <c r="CR23" i="53"/>
  <c r="CS22" i="53"/>
  <c r="CR22" i="53"/>
  <c r="CS21" i="53"/>
  <c r="CR21" i="53"/>
  <c r="CS20" i="53"/>
  <c r="CR20" i="53"/>
  <c r="CS15" i="53"/>
  <c r="CR15" i="53"/>
  <c r="CS14" i="53"/>
  <c r="CR14" i="53"/>
  <c r="CS13" i="53"/>
  <c r="CR13" i="53"/>
  <c r="CS12" i="53"/>
  <c r="CR12" i="53"/>
  <c r="CS11" i="53"/>
  <c r="CR11" i="53"/>
  <c r="CS9" i="53"/>
  <c r="CR9" i="53"/>
  <c r="CS10" i="53"/>
  <c r="CR10" i="53"/>
  <c r="CC110" i="53"/>
  <c r="CB110" i="53"/>
  <c r="CC107" i="53"/>
  <c r="CB107" i="53"/>
  <c r="CC106" i="53"/>
  <c r="CB106" i="53"/>
  <c r="CC105" i="53"/>
  <c r="CB105" i="53"/>
  <c r="CC100" i="53"/>
  <c r="CB100" i="53"/>
  <c r="CC99" i="53"/>
  <c r="CB99" i="53"/>
  <c r="CC98" i="53"/>
  <c r="CB98" i="53"/>
  <c r="CC94" i="53"/>
  <c r="CB94" i="53"/>
  <c r="CC93" i="53"/>
  <c r="CB93" i="53"/>
  <c r="CC92" i="53"/>
  <c r="CB92" i="53"/>
  <c r="CC91" i="53"/>
  <c r="CB91" i="53"/>
  <c r="CC90" i="53"/>
  <c r="CB90" i="53"/>
  <c r="CC89" i="53"/>
  <c r="CB89" i="53"/>
  <c r="CC88" i="53"/>
  <c r="CB88" i="53"/>
  <c r="CC87" i="53"/>
  <c r="CB87" i="53"/>
  <c r="CC86" i="53"/>
  <c r="CB86" i="53"/>
  <c r="CC85" i="53"/>
  <c r="CB85" i="53"/>
  <c r="CC84" i="53"/>
  <c r="CB84" i="53"/>
  <c r="CC83" i="53"/>
  <c r="CB83" i="53"/>
  <c r="CC82" i="53"/>
  <c r="CB82" i="53"/>
  <c r="CC81" i="53"/>
  <c r="CB81" i="53"/>
  <c r="CC80" i="53"/>
  <c r="CB80" i="53"/>
  <c r="CC79" i="53"/>
  <c r="CB79" i="53"/>
  <c r="CC78" i="53"/>
  <c r="CB78" i="53"/>
  <c r="CC77" i="53"/>
  <c r="CB77" i="53"/>
  <c r="CC76" i="53"/>
  <c r="CB76" i="53"/>
  <c r="CC75" i="53"/>
  <c r="CB75" i="53"/>
  <c r="CC72" i="53"/>
  <c r="CB72" i="53"/>
  <c r="CC71" i="53"/>
  <c r="CB71" i="53"/>
  <c r="CC70" i="53"/>
  <c r="CB70" i="53"/>
  <c r="CC69" i="53"/>
  <c r="CB69" i="53"/>
  <c r="CC68" i="53"/>
  <c r="CB68" i="53"/>
  <c r="CC67" i="53"/>
  <c r="CB67" i="53"/>
  <c r="CC66" i="53"/>
  <c r="CB66" i="53"/>
  <c r="CC62" i="53"/>
  <c r="CB62" i="53"/>
  <c r="CC60" i="53"/>
  <c r="CB60" i="53"/>
  <c r="CC59" i="53"/>
  <c r="CB59" i="53"/>
  <c r="CC58" i="53"/>
  <c r="CB58" i="53"/>
  <c r="CC57" i="53"/>
  <c r="CB57" i="53"/>
  <c r="CC56" i="53"/>
  <c r="CB56" i="53"/>
  <c r="CC54" i="53"/>
  <c r="CB54" i="53"/>
  <c r="CC53" i="53"/>
  <c r="CB53" i="53"/>
  <c r="CC52" i="53"/>
  <c r="CB52" i="53"/>
  <c r="CC51" i="53"/>
  <c r="CB51" i="53"/>
  <c r="CC50" i="53"/>
  <c r="CB50" i="53"/>
  <c r="CC49" i="53"/>
  <c r="CB49" i="53"/>
  <c r="CC48" i="53"/>
  <c r="CB48" i="53"/>
  <c r="CC47" i="53"/>
  <c r="CB47" i="53"/>
  <c r="CC46" i="53"/>
  <c r="CB46" i="53"/>
  <c r="CC45" i="53"/>
  <c r="CB45" i="53"/>
  <c r="CC44" i="53"/>
  <c r="CB44" i="53"/>
  <c r="CC43" i="53"/>
  <c r="CB43" i="53"/>
  <c r="CC42" i="53"/>
  <c r="CB42" i="53"/>
  <c r="CC41" i="53"/>
  <c r="CB41" i="53"/>
  <c r="CC40" i="53"/>
  <c r="CB40" i="53"/>
  <c r="CC39" i="53"/>
  <c r="CB39" i="53"/>
  <c r="CC38" i="53"/>
  <c r="CB38" i="53"/>
  <c r="CC37" i="53"/>
  <c r="CB37" i="53"/>
  <c r="CC36" i="53"/>
  <c r="CB36" i="53"/>
  <c r="CC35" i="53"/>
  <c r="CB35" i="53"/>
  <c r="CC34" i="53"/>
  <c r="CB34" i="53"/>
  <c r="CC33" i="53"/>
  <c r="CB33" i="53"/>
  <c r="CC32" i="53"/>
  <c r="CB32" i="53"/>
  <c r="CC31" i="53"/>
  <c r="CB31" i="53"/>
  <c r="CC30" i="53"/>
  <c r="CB30" i="53"/>
  <c r="CC29" i="53"/>
  <c r="CB29" i="53"/>
  <c r="CC28" i="53"/>
  <c r="CB28" i="53"/>
  <c r="CC27" i="53"/>
  <c r="CB27" i="53"/>
  <c r="CC26" i="53"/>
  <c r="CB26" i="53"/>
  <c r="CC25" i="53"/>
  <c r="CB25" i="53"/>
  <c r="CC24" i="53"/>
  <c r="CB24" i="53"/>
  <c r="CC23" i="53"/>
  <c r="CB23" i="53"/>
  <c r="CC22" i="53"/>
  <c r="CB22" i="53"/>
  <c r="CC21" i="53"/>
  <c r="CB21" i="53"/>
  <c r="CC20" i="53"/>
  <c r="CB20" i="53"/>
  <c r="CC15" i="53"/>
  <c r="CB15" i="53"/>
  <c r="CC14" i="53"/>
  <c r="CB14" i="53"/>
  <c r="CC13" i="53"/>
  <c r="CB13" i="53"/>
  <c r="CC12" i="53"/>
  <c r="CB12" i="53"/>
  <c r="CC11" i="53"/>
  <c r="CB11" i="53"/>
  <c r="CC9" i="53"/>
  <c r="CB9" i="53"/>
  <c r="CC8" i="53"/>
  <c r="CC10" i="53" s="1"/>
  <c r="CB8" i="53"/>
  <c r="CB10" i="53" s="1"/>
  <c r="BL111" i="53"/>
  <c r="BM110" i="53"/>
  <c r="BL110" i="53"/>
  <c r="BL107" i="53"/>
  <c r="BM106" i="53"/>
  <c r="BM105" i="53"/>
  <c r="BL105" i="53"/>
  <c r="BL100" i="53"/>
  <c r="BM99" i="53"/>
  <c r="BL99" i="53"/>
  <c r="BM94" i="53"/>
  <c r="BL94" i="53"/>
  <c r="BM93" i="53"/>
  <c r="BL93" i="53"/>
  <c r="BM90" i="53"/>
  <c r="BL90" i="53"/>
  <c r="BM89" i="53"/>
  <c r="BM88" i="53"/>
  <c r="BL88" i="53"/>
  <c r="BM86" i="53"/>
  <c r="BL86" i="53"/>
  <c r="BL85" i="53"/>
  <c r="BL84" i="53"/>
  <c r="BM83" i="53"/>
  <c r="BM82" i="53"/>
  <c r="BM81" i="53"/>
  <c r="BL81" i="53"/>
  <c r="BM80" i="53"/>
  <c r="BL79" i="53"/>
  <c r="BM77" i="53"/>
  <c r="BL77" i="53"/>
  <c r="BL75" i="53"/>
  <c r="BL72" i="53"/>
  <c r="BM71" i="53"/>
  <c r="BL71" i="53"/>
  <c r="BM68" i="53"/>
  <c r="BM67" i="53"/>
  <c r="BL67" i="53"/>
  <c r="BM62" i="53"/>
  <c r="BL62" i="53"/>
  <c r="BM60" i="53"/>
  <c r="BL60" i="53"/>
  <c r="BM59" i="53"/>
  <c r="BL58" i="53"/>
  <c r="BM57" i="53"/>
  <c r="BL57" i="53"/>
  <c r="BM56" i="53"/>
  <c r="BL56" i="53"/>
  <c r="BM54" i="53"/>
  <c r="BL53" i="53"/>
  <c r="BM51" i="53"/>
  <c r="BL51" i="53"/>
  <c r="BL50" i="53"/>
  <c r="BL49" i="53"/>
  <c r="BM48" i="53"/>
  <c r="BM47" i="53"/>
  <c r="BM46" i="53"/>
  <c r="BL46" i="53"/>
  <c r="BM45" i="53"/>
  <c r="BL45" i="53"/>
  <c r="BL43" i="53"/>
  <c r="BM42" i="53"/>
  <c r="BL41" i="53"/>
  <c r="BM40" i="53"/>
  <c r="BM39" i="53"/>
  <c r="BM38" i="53"/>
  <c r="BL37" i="53"/>
  <c r="BM36" i="53"/>
  <c r="BM35" i="53"/>
  <c r="BL35" i="53"/>
  <c r="BM33" i="53"/>
  <c r="BL32" i="53"/>
  <c r="BM31" i="53"/>
  <c r="BM30" i="53"/>
  <c r="BL30" i="53"/>
  <c r="BM29" i="53"/>
  <c r="BL28" i="53"/>
  <c r="BM27" i="53"/>
  <c r="BL27" i="53"/>
  <c r="BL25" i="53"/>
  <c r="BM24" i="53"/>
  <c r="BL24" i="53"/>
  <c r="BM23" i="53"/>
  <c r="BL23" i="53"/>
  <c r="BL21" i="53"/>
  <c r="BL20" i="53"/>
  <c r="BM14" i="53"/>
  <c r="BM13" i="53"/>
  <c r="BL13" i="53"/>
  <c r="BM12" i="53"/>
  <c r="BL12" i="53"/>
  <c r="BM9" i="53"/>
  <c r="BL9" i="53"/>
  <c r="BM8" i="53"/>
  <c r="BM10" i="53" s="1"/>
  <c r="CD9" i="53" l="1"/>
  <c r="BN15" i="53"/>
  <c r="BN62" i="53"/>
  <c r="BN9" i="53"/>
  <c r="CD23" i="53"/>
  <c r="CD27" i="53"/>
  <c r="CD31" i="53"/>
  <c r="CR112" i="53"/>
  <c r="CT54" i="53"/>
  <c r="CD92" i="53"/>
  <c r="BN86" i="53"/>
  <c r="CT21" i="53"/>
  <c r="CT25" i="53"/>
  <c r="CT29" i="53"/>
  <c r="BN93" i="53"/>
  <c r="CD85" i="53"/>
  <c r="CD89" i="53"/>
  <c r="CD93" i="53"/>
  <c r="CD100" i="53"/>
  <c r="CD110" i="53"/>
  <c r="CT15" i="53"/>
  <c r="CT31" i="53"/>
  <c r="BN26" i="53"/>
  <c r="CD83" i="53"/>
  <c r="CD98" i="53"/>
  <c r="BN48" i="53"/>
  <c r="CD94" i="53"/>
  <c r="BL52" i="53"/>
  <c r="BL66" i="53"/>
  <c r="CT84" i="53"/>
  <c r="CT92" i="53"/>
  <c r="CT99" i="53"/>
  <c r="BN67" i="53"/>
  <c r="CD25" i="53"/>
  <c r="BL8" i="53"/>
  <c r="BN8" i="53" s="1"/>
  <c r="BN10" i="53" s="1"/>
  <c r="BL44" i="53"/>
  <c r="BN14" i="53"/>
  <c r="BN41" i="53"/>
  <c r="CD78" i="53"/>
  <c r="BL83" i="53"/>
  <c r="BN83" i="53" s="1"/>
  <c r="CD67" i="53"/>
  <c r="CT47" i="53"/>
  <c r="BM21" i="53"/>
  <c r="BN21" i="53" s="1"/>
  <c r="BN49" i="53"/>
  <c r="BM78" i="53"/>
  <c r="BN78" i="53" s="1"/>
  <c r="BN110" i="53"/>
  <c r="CD26" i="53"/>
  <c r="CD30" i="53"/>
  <c r="CD88" i="53"/>
  <c r="CD99" i="53"/>
  <c r="CD107" i="53"/>
  <c r="CT14" i="53"/>
  <c r="CT22" i="53"/>
  <c r="CT30" i="53"/>
  <c r="BM20" i="53"/>
  <c r="BN20" i="53" s="1"/>
  <c r="BL39" i="53"/>
  <c r="BN39" i="53" s="1"/>
  <c r="BM72" i="53"/>
  <c r="BN72" i="53" s="1"/>
  <c r="BM84" i="53"/>
  <c r="BN84" i="53" s="1"/>
  <c r="BL47" i="53"/>
  <c r="BN47" i="53" s="1"/>
  <c r="BM25" i="53"/>
  <c r="BN25" i="53" s="1"/>
  <c r="BN23" i="53"/>
  <c r="BN27" i="53"/>
  <c r="BL36" i="53"/>
  <c r="BN36" i="53" s="1"/>
  <c r="BN45" i="53"/>
  <c r="BN54" i="53"/>
  <c r="BL59" i="53"/>
  <c r="BN59" i="53" s="1"/>
  <c r="BM66" i="53"/>
  <c r="BN88" i="53"/>
  <c r="CD11" i="53"/>
  <c r="CD15" i="53"/>
  <c r="CD34" i="53"/>
  <c r="CD38" i="53"/>
  <c r="CD42" i="53"/>
  <c r="CD46" i="53"/>
  <c r="CD59" i="53"/>
  <c r="CD77" i="53"/>
  <c r="CD81" i="53"/>
  <c r="CT38" i="53"/>
  <c r="CT50" i="53"/>
  <c r="BM28" i="53"/>
  <c r="BN28" i="53" s="1"/>
  <c r="BN11" i="53"/>
  <c r="BN24" i="53"/>
  <c r="BL33" i="53"/>
  <c r="BN33" i="53" s="1"/>
  <c r="BN37" i="53"/>
  <c r="BN46" i="53"/>
  <c r="BM50" i="53"/>
  <c r="BN50" i="53" s="1"/>
  <c r="BN56" i="53"/>
  <c r="BM75" i="53"/>
  <c r="BN75" i="53" s="1"/>
  <c r="BN80" i="53"/>
  <c r="BL89" i="53"/>
  <c r="BN89" i="53" s="1"/>
  <c r="BN105" i="53"/>
  <c r="CD20" i="53"/>
  <c r="CD35" i="53"/>
  <c r="CD39" i="53"/>
  <c r="CD43" i="53"/>
  <c r="CD47" i="53"/>
  <c r="CD51" i="53"/>
  <c r="CD56" i="53"/>
  <c r="CD68" i="53"/>
  <c r="CD72" i="53"/>
  <c r="CD82" i="53"/>
  <c r="CT51" i="53"/>
  <c r="CT56" i="53"/>
  <c r="CT86" i="53"/>
  <c r="CT94" i="53"/>
  <c r="CT105" i="53"/>
  <c r="BM92" i="53"/>
  <c r="BL29" i="53"/>
  <c r="BN42" i="53"/>
  <c r="BN51" i="53"/>
  <c r="BN60" i="53"/>
  <c r="BN85" i="53"/>
  <c r="BN94" i="53"/>
  <c r="CD28" i="53"/>
  <c r="CD90" i="53"/>
  <c r="CT12" i="53"/>
  <c r="CT20" i="53"/>
  <c r="BN12" i="53"/>
  <c r="BN34" i="53"/>
  <c r="BN57" i="53"/>
  <c r="BN77" i="53"/>
  <c r="BN81" i="53"/>
  <c r="BN90" i="53"/>
  <c r="BL106" i="53"/>
  <c r="BN106" i="53" s="1"/>
  <c r="CD13" i="53"/>
  <c r="CD21" i="53"/>
  <c r="CD32" i="53"/>
  <c r="CD48" i="53"/>
  <c r="CD52" i="53"/>
  <c r="CD57" i="53"/>
  <c r="CD75" i="53"/>
  <c r="CT40" i="53"/>
  <c r="CT48" i="53"/>
  <c r="BM76" i="53"/>
  <c r="BN76" i="53" s="1"/>
  <c r="BM52" i="53"/>
  <c r="BL70" i="53"/>
  <c r="BN13" i="53"/>
  <c r="BN35" i="53"/>
  <c r="BM43" i="53"/>
  <c r="BN43" i="53" s="1"/>
  <c r="BN53" i="53"/>
  <c r="BN58" i="53"/>
  <c r="BN71" i="53"/>
  <c r="BL82" i="53"/>
  <c r="BN91" i="53"/>
  <c r="BM98" i="53"/>
  <c r="BN98" i="53" s="1"/>
  <c r="CD33" i="53"/>
  <c r="CD37" i="53"/>
  <c r="CD41" i="53"/>
  <c r="CD45" i="53"/>
  <c r="CD58" i="53"/>
  <c r="CD66" i="53"/>
  <c r="CD80" i="53"/>
  <c r="CD91" i="53"/>
  <c r="CT41" i="53"/>
  <c r="CT45" i="53"/>
  <c r="CT33" i="53"/>
  <c r="CT37" i="53"/>
  <c r="CT67" i="53"/>
  <c r="CT71" i="53"/>
  <c r="CT81" i="53"/>
  <c r="CT85" i="53"/>
  <c r="CT89" i="53"/>
  <c r="CT93" i="53"/>
  <c r="CT100" i="53"/>
  <c r="CT11" i="53"/>
  <c r="CT23" i="53"/>
  <c r="CT27" i="53"/>
  <c r="CT60" i="53"/>
  <c r="CT82" i="53"/>
  <c r="CT90" i="53"/>
  <c r="CT24" i="53"/>
  <c r="CT35" i="53"/>
  <c r="CT46" i="53"/>
  <c r="CT62" i="53"/>
  <c r="CT69" i="53"/>
  <c r="CR95" i="53"/>
  <c r="CT83" i="53"/>
  <c r="CT87" i="53"/>
  <c r="CT91" i="53"/>
  <c r="CT98" i="53"/>
  <c r="CT106" i="53"/>
  <c r="CS95" i="53"/>
  <c r="CT9" i="53"/>
  <c r="CT32" i="53"/>
  <c r="CT36" i="53"/>
  <c r="CT39" i="53"/>
  <c r="CT43" i="53"/>
  <c r="CT70" i="53"/>
  <c r="CT76" i="53"/>
  <c r="CT80" i="53"/>
  <c r="CT88" i="53"/>
  <c r="CT110" i="53"/>
  <c r="CT107" i="53"/>
  <c r="CT78" i="53"/>
  <c r="CT79" i="53"/>
  <c r="CT75" i="53"/>
  <c r="CT77" i="53"/>
  <c r="CR73" i="53"/>
  <c r="CT66" i="53"/>
  <c r="CS73" i="53"/>
  <c r="CT68" i="53"/>
  <c r="CT72" i="53"/>
  <c r="CT34" i="53"/>
  <c r="CT58" i="53"/>
  <c r="CT28" i="53"/>
  <c r="CT44" i="53"/>
  <c r="CT59" i="53"/>
  <c r="CT26" i="53"/>
  <c r="CT42" i="53"/>
  <c r="CT52" i="53"/>
  <c r="CS61" i="53"/>
  <c r="CS63" i="53" s="1"/>
  <c r="CT49" i="53"/>
  <c r="CT53" i="53"/>
  <c r="CT57" i="53"/>
  <c r="CT13" i="53"/>
  <c r="CT10" i="53"/>
  <c r="CB112" i="53"/>
  <c r="CD105" i="53"/>
  <c r="CD106" i="53"/>
  <c r="CD87" i="53"/>
  <c r="CD84" i="53"/>
  <c r="CD76" i="53"/>
  <c r="CC95" i="53"/>
  <c r="CD79" i="53"/>
  <c r="CD86" i="53"/>
  <c r="CD69" i="53"/>
  <c r="CC73" i="53"/>
  <c r="CD70" i="53"/>
  <c r="CD71" i="53"/>
  <c r="CB73" i="53"/>
  <c r="CD62" i="53"/>
  <c r="CC61" i="53"/>
  <c r="CC63" i="53" s="1"/>
  <c r="CD24" i="53"/>
  <c r="CD50" i="53"/>
  <c r="CD54" i="53"/>
  <c r="CD22" i="53"/>
  <c r="CD29" i="53"/>
  <c r="CD36" i="53"/>
  <c r="CD40" i="53"/>
  <c r="CD44" i="53"/>
  <c r="CD60" i="53"/>
  <c r="CD49" i="53"/>
  <c r="CD53" i="53"/>
  <c r="CD12" i="53"/>
  <c r="CD14" i="53"/>
  <c r="CD8" i="53"/>
  <c r="CD10" i="53" s="1"/>
  <c r="BM112" i="53"/>
  <c r="BN111" i="53"/>
  <c r="BN107" i="53"/>
  <c r="BN99" i="53"/>
  <c r="BM100" i="53"/>
  <c r="BN100" i="53" s="1"/>
  <c r="BN79" i="53"/>
  <c r="BL87" i="53"/>
  <c r="BN87" i="53" s="1"/>
  <c r="BN92" i="53"/>
  <c r="BM70" i="53"/>
  <c r="BL68" i="53"/>
  <c r="BN68" i="53" s="1"/>
  <c r="BL69" i="53"/>
  <c r="BN69" i="53" s="1"/>
  <c r="BN40" i="53"/>
  <c r="BN30" i="53"/>
  <c r="BM44" i="53"/>
  <c r="BL31" i="53"/>
  <c r="BN31" i="53" s="1"/>
  <c r="BN38" i="53"/>
  <c r="BN32" i="53"/>
  <c r="BN22" i="53"/>
  <c r="BN29" i="53"/>
  <c r="CS112" i="53"/>
  <c r="CS16" i="53"/>
  <c r="CR16" i="53"/>
  <c r="CR61" i="53"/>
  <c r="CR63" i="53" s="1"/>
  <c r="CC112" i="53"/>
  <c r="CC16" i="53"/>
  <c r="CB95" i="53"/>
  <c r="CB16" i="53"/>
  <c r="CB61" i="53"/>
  <c r="CB63" i="53" s="1"/>
  <c r="BM16" i="53"/>
  <c r="BL10" i="53" l="1"/>
  <c r="BN66" i="53"/>
  <c r="CC118" i="53"/>
  <c r="CR118" i="53"/>
  <c r="CS118" i="53"/>
  <c r="CS122" i="53"/>
  <c r="CS120" i="53"/>
  <c r="CR120" i="53"/>
  <c r="CR122" i="53"/>
  <c r="CC122" i="53"/>
  <c r="CB118" i="53"/>
  <c r="CB120" i="53"/>
  <c r="CB122" i="53"/>
  <c r="CC120" i="53"/>
  <c r="BN44" i="53"/>
  <c r="BN52" i="53"/>
  <c r="BN112" i="53"/>
  <c r="CD73" i="53"/>
  <c r="BN16" i="53"/>
  <c r="BM95" i="53"/>
  <c r="BM120" i="53" s="1"/>
  <c r="BL95" i="53"/>
  <c r="BM61" i="53"/>
  <c r="BM63" i="53" s="1"/>
  <c r="BM118" i="53" s="1"/>
  <c r="CD61" i="53"/>
  <c r="CD63" i="53" s="1"/>
  <c r="BN70" i="53"/>
  <c r="CT112" i="53"/>
  <c r="CT61" i="53"/>
  <c r="CT63" i="53" s="1"/>
  <c r="CR96" i="53"/>
  <c r="CR101" i="53" s="1"/>
  <c r="CR102" i="53" s="1"/>
  <c r="CT73" i="53"/>
  <c r="BL61" i="53"/>
  <c r="BL63" i="53" s="1"/>
  <c r="BN82" i="53"/>
  <c r="BN95" i="53" s="1"/>
  <c r="CC96" i="53"/>
  <c r="CC101" i="53" s="1"/>
  <c r="CC102" i="53" s="1"/>
  <c r="CT95" i="53"/>
  <c r="CD95" i="53"/>
  <c r="CT16" i="53"/>
  <c r="CS96" i="53"/>
  <c r="CS101" i="53" s="1"/>
  <c r="CS102" i="53" s="1"/>
  <c r="CB96" i="53"/>
  <c r="CB101" i="53" s="1"/>
  <c r="CB102" i="53" s="1"/>
  <c r="CD16" i="53"/>
  <c r="CD112" i="53"/>
  <c r="BL73" i="53"/>
  <c r="BM73" i="53"/>
  <c r="BM122" i="53" s="1"/>
  <c r="BL112" i="53"/>
  <c r="BL16" i="53"/>
  <c r="BN120" i="53" l="1"/>
  <c r="BL118" i="53"/>
  <c r="CT118" i="53"/>
  <c r="CT122" i="53"/>
  <c r="BL120" i="53"/>
  <c r="CT96" i="53"/>
  <c r="CT120" i="53"/>
  <c r="CC114" i="53"/>
  <c r="CC116" i="53"/>
  <c r="CD122" i="53"/>
  <c r="CD120" i="53"/>
  <c r="CB114" i="53"/>
  <c r="CB116" i="53"/>
  <c r="CD118" i="53"/>
  <c r="BN61" i="53"/>
  <c r="BN63" i="53" s="1"/>
  <c r="BN118" i="53" s="1"/>
  <c r="BL122" i="53"/>
  <c r="CR116" i="53"/>
  <c r="CR114" i="53"/>
  <c r="CS114" i="53"/>
  <c r="CS116" i="53"/>
  <c r="CS109" i="53"/>
  <c r="CR109" i="53"/>
  <c r="BM96" i="53"/>
  <c r="BM101" i="53" s="1"/>
  <c r="BM102" i="53" s="1"/>
  <c r="CT101" i="53"/>
  <c r="CT102" i="53" s="1"/>
  <c r="CD96" i="53"/>
  <c r="CD101" i="53" s="1"/>
  <c r="CD102" i="53" s="1"/>
  <c r="BL96" i="53"/>
  <c r="BL101" i="53" s="1"/>
  <c r="BL102" i="53" s="1"/>
  <c r="BN73" i="53"/>
  <c r="BN122" i="53" s="1"/>
  <c r="CD116" i="53" l="1"/>
  <c r="CD114" i="53"/>
  <c r="BM116" i="53"/>
  <c r="BM114" i="53"/>
  <c r="BL116" i="53"/>
  <c r="BL114" i="53"/>
  <c r="CT116" i="53"/>
  <c r="CT114" i="53"/>
  <c r="CT109" i="53"/>
  <c r="BN96" i="53"/>
  <c r="BN101" i="53" s="1"/>
  <c r="BN102" i="53" s="1"/>
  <c r="BN116" i="53" l="1"/>
  <c r="BN114" i="53"/>
  <c r="AW110" i="53"/>
  <c r="AV107" i="53"/>
  <c r="AW106" i="53"/>
  <c r="AV106" i="53"/>
  <c r="AW105" i="53"/>
  <c r="AW100" i="53"/>
  <c r="AV100" i="53"/>
  <c r="AV98" i="53"/>
  <c r="AV105" i="53" l="1"/>
  <c r="AX105" i="53" s="1"/>
  <c r="AV110" i="53"/>
  <c r="AX110" i="53" s="1"/>
  <c r="AX111" i="53"/>
  <c r="AX106" i="53"/>
  <c r="AW98" i="53"/>
  <c r="AX98" i="53" s="1"/>
  <c r="AV99" i="53"/>
  <c r="AW99" i="53"/>
  <c r="AX100" i="53"/>
  <c r="AW107" i="53"/>
  <c r="AX107" i="53" s="1"/>
  <c r="AX99" i="53" l="1"/>
  <c r="AW9" i="53" l="1"/>
  <c r="AW11" i="53"/>
  <c r="AW12" i="53"/>
  <c r="AV13" i="53"/>
  <c r="AW13" i="53"/>
  <c r="AW14" i="53"/>
  <c r="AV15" i="53"/>
  <c r="AW15" i="53"/>
  <c r="AW8" i="53"/>
  <c r="AW10" i="53" s="1"/>
  <c r="AV8" i="53"/>
  <c r="AX15" i="53" l="1"/>
  <c r="AX13" i="53"/>
  <c r="AV22" i="53"/>
  <c r="AW50" i="53"/>
  <c r="AV54" i="53"/>
  <c r="AW58" i="53"/>
  <c r="AV62" i="53"/>
  <c r="AW67" i="53"/>
  <c r="AV71" i="53"/>
  <c r="AW75" i="53"/>
  <c r="AW78" i="53"/>
  <c r="AW82" i="53"/>
  <c r="AW89" i="53"/>
  <c r="AV93" i="53"/>
  <c r="AV12" i="53"/>
  <c r="AX12" i="53" s="1"/>
  <c r="AW22" i="53"/>
  <c r="AV26" i="53"/>
  <c r="AW29" i="53"/>
  <c r="AV33" i="53"/>
  <c r="AW40" i="53"/>
  <c r="AV44" i="53"/>
  <c r="AW47" i="53"/>
  <c r="AV51" i="53"/>
  <c r="AW54" i="53"/>
  <c r="AV59" i="53"/>
  <c r="AW62" i="53"/>
  <c r="AV68" i="53"/>
  <c r="AW71" i="53"/>
  <c r="AV76" i="53"/>
  <c r="AV79" i="53"/>
  <c r="AV83" i="53"/>
  <c r="AV86" i="53"/>
  <c r="AV90" i="53"/>
  <c r="AW93" i="53"/>
  <c r="AW43" i="53"/>
  <c r="AW26" i="53"/>
  <c r="AW51" i="53"/>
  <c r="AW59" i="53"/>
  <c r="AW68" i="53"/>
  <c r="AW86" i="53"/>
  <c r="AW90" i="53"/>
  <c r="AV47" i="53"/>
  <c r="AV30" i="53"/>
  <c r="AV11" i="53"/>
  <c r="AX11" i="53" s="1"/>
  <c r="AV20" i="53"/>
  <c r="AW23" i="53"/>
  <c r="AV27" i="53"/>
  <c r="AW30" i="53"/>
  <c r="AV34" i="53"/>
  <c r="AW37" i="53"/>
  <c r="AV41" i="53"/>
  <c r="AW48" i="53"/>
  <c r="AV52" i="53"/>
  <c r="AW56" i="53"/>
  <c r="AV60" i="53"/>
  <c r="AV69" i="53"/>
  <c r="AW72" i="53"/>
  <c r="AV80" i="53"/>
  <c r="AV84" i="53"/>
  <c r="AV87" i="53"/>
  <c r="AV91" i="53"/>
  <c r="AV94" i="53"/>
  <c r="AV29" i="53"/>
  <c r="AV37" i="53"/>
  <c r="AW79" i="53"/>
  <c r="AV14" i="53"/>
  <c r="AX14" i="53" s="1"/>
  <c r="AW20" i="53"/>
  <c r="AV24" i="53"/>
  <c r="AW27" i="53"/>
  <c r="AV31" i="53"/>
  <c r="AW34" i="53"/>
  <c r="AV38" i="53"/>
  <c r="AW41" i="53"/>
  <c r="AV45" i="53"/>
  <c r="AW52" i="53"/>
  <c r="AV57" i="53"/>
  <c r="AW60" i="53"/>
  <c r="AW69" i="53"/>
  <c r="AV77" i="53"/>
  <c r="AW80" i="53"/>
  <c r="AW84" i="53"/>
  <c r="AW87" i="53"/>
  <c r="AW91" i="53"/>
  <c r="AW94" i="53"/>
  <c r="AV40" i="53"/>
  <c r="AX40" i="53" s="1"/>
  <c r="AV48" i="53"/>
  <c r="AW83" i="53"/>
  <c r="AX8" i="53"/>
  <c r="AX10" i="53" s="1"/>
  <c r="AV10" i="53"/>
  <c r="AW24" i="53"/>
  <c r="AV28" i="53"/>
  <c r="AW31" i="53"/>
  <c r="AV35" i="53"/>
  <c r="AW38" i="53"/>
  <c r="AV42" i="53"/>
  <c r="AW45" i="53"/>
  <c r="AV49" i="53"/>
  <c r="AW57" i="53"/>
  <c r="AV66" i="53"/>
  <c r="AV70" i="53"/>
  <c r="AW77" i="53"/>
  <c r="AV81" i="53"/>
  <c r="AV88" i="53"/>
  <c r="AV92" i="53"/>
  <c r="AW25" i="53"/>
  <c r="AW33" i="53"/>
  <c r="AW44" i="53"/>
  <c r="AV56" i="53"/>
  <c r="AV72" i="53"/>
  <c r="AW112" i="53"/>
  <c r="AW16" i="53"/>
  <c r="AV21" i="53"/>
  <c r="AW28" i="53"/>
  <c r="AV32" i="53"/>
  <c r="AW35" i="53"/>
  <c r="AV39" i="53"/>
  <c r="AW42" i="53"/>
  <c r="AV46" i="53"/>
  <c r="AW49" i="53"/>
  <c r="AV53" i="53"/>
  <c r="AW66" i="53"/>
  <c r="AW70" i="53"/>
  <c r="AW81" i="53"/>
  <c r="AV85" i="53"/>
  <c r="AW88" i="53"/>
  <c r="AW92" i="53"/>
  <c r="AW36" i="53"/>
  <c r="AV23" i="53"/>
  <c r="AW76" i="53"/>
  <c r="AV9" i="53"/>
  <c r="AX9" i="53" s="1"/>
  <c r="AW21" i="53"/>
  <c r="AV25" i="53"/>
  <c r="AW32" i="53"/>
  <c r="AV36" i="53"/>
  <c r="AW39" i="53"/>
  <c r="AV43" i="53"/>
  <c r="AW46" i="53"/>
  <c r="AV50" i="53"/>
  <c r="AX50" i="53" s="1"/>
  <c r="AW53" i="53"/>
  <c r="AV58" i="53"/>
  <c r="AV67" i="53"/>
  <c r="AV75" i="53"/>
  <c r="AX75" i="53" s="1"/>
  <c r="AV78" i="53"/>
  <c r="AX78" i="53" s="1"/>
  <c r="AV82" i="53"/>
  <c r="AW85" i="53"/>
  <c r="AV89" i="53"/>
  <c r="AG110" i="53"/>
  <c r="AG107" i="53"/>
  <c r="AG106" i="53"/>
  <c r="AG105" i="53"/>
  <c r="AG82" i="53"/>
  <c r="AG42" i="53"/>
  <c r="AG26" i="53"/>
  <c r="AG20" i="53"/>
  <c r="AG15" i="53"/>
  <c r="AG14" i="53"/>
  <c r="AG13" i="53"/>
  <c r="AG12" i="53"/>
  <c r="AG11" i="53"/>
  <c r="AG9" i="53"/>
  <c r="AG8" i="53"/>
  <c r="AG10" i="53" s="1"/>
  <c r="AF110" i="53"/>
  <c r="AF107" i="53"/>
  <c r="AF105" i="53"/>
  <c r="AF86" i="53"/>
  <c r="AF79" i="53"/>
  <c r="AF48" i="53"/>
  <c r="AF31" i="53"/>
  <c r="AF27" i="53"/>
  <c r="AF13" i="53"/>
  <c r="AF12" i="53"/>
  <c r="AF11" i="53"/>
  <c r="AF9" i="53"/>
  <c r="AF8" i="53"/>
  <c r="AH107" i="53" l="1"/>
  <c r="AX23" i="53"/>
  <c r="AX58" i="53"/>
  <c r="AX56" i="53"/>
  <c r="AX53" i="53"/>
  <c r="AX21" i="53"/>
  <c r="AX81" i="53"/>
  <c r="AX25" i="53"/>
  <c r="AX45" i="53"/>
  <c r="AX79" i="53"/>
  <c r="AX48" i="53"/>
  <c r="AX36" i="53"/>
  <c r="AW73" i="53"/>
  <c r="AW122" i="53" s="1"/>
  <c r="AX92" i="53"/>
  <c r="AX42" i="53"/>
  <c r="AX94" i="53"/>
  <c r="AX84" i="53"/>
  <c r="AX60" i="53"/>
  <c r="AX85" i="53"/>
  <c r="AX24" i="53"/>
  <c r="AX41" i="53"/>
  <c r="AF66" i="53"/>
  <c r="AX43" i="53"/>
  <c r="AX32" i="53"/>
  <c r="AX49" i="53"/>
  <c r="AX91" i="53"/>
  <c r="AX27" i="53"/>
  <c r="AX68" i="53"/>
  <c r="AX31" i="53"/>
  <c r="AX37" i="53"/>
  <c r="AX90" i="53"/>
  <c r="AX26" i="53"/>
  <c r="AX93" i="53"/>
  <c r="AX22" i="53"/>
  <c r="AF25" i="53"/>
  <c r="AF58" i="53"/>
  <c r="AF80" i="53"/>
  <c r="AG30" i="53"/>
  <c r="AV61" i="53"/>
  <c r="AV63" i="53" s="1"/>
  <c r="AX20" i="53"/>
  <c r="AF42" i="53"/>
  <c r="AH42" i="53" s="1"/>
  <c r="AF50" i="53"/>
  <c r="AF71" i="53"/>
  <c r="AF81" i="53"/>
  <c r="AF89" i="53"/>
  <c r="AG23" i="53"/>
  <c r="AG31" i="53"/>
  <c r="AH31" i="53" s="1"/>
  <c r="AG39" i="53"/>
  <c r="AG47" i="53"/>
  <c r="AG56" i="53"/>
  <c r="AG68" i="53"/>
  <c r="AG78" i="53"/>
  <c r="AG86" i="53"/>
  <c r="AH86" i="53" s="1"/>
  <c r="AG94" i="53"/>
  <c r="AG22" i="53"/>
  <c r="AX46" i="53"/>
  <c r="AX59" i="53"/>
  <c r="AG48" i="53"/>
  <c r="AH48" i="53" s="1"/>
  <c r="AG57" i="53"/>
  <c r="AG69" i="53"/>
  <c r="AG79" i="53"/>
  <c r="AH79" i="53" s="1"/>
  <c r="AG87" i="53"/>
  <c r="AG98" i="53"/>
  <c r="AG24" i="53"/>
  <c r="AG54" i="53"/>
  <c r="AG85" i="53"/>
  <c r="AX88" i="53"/>
  <c r="AX70" i="53"/>
  <c r="AX28" i="53"/>
  <c r="AV112" i="53"/>
  <c r="AV16" i="53"/>
  <c r="AX80" i="53"/>
  <c r="AX83" i="53"/>
  <c r="AX29" i="53"/>
  <c r="AX44" i="53"/>
  <c r="AF99" i="53"/>
  <c r="AG46" i="53"/>
  <c r="AF60" i="53"/>
  <c r="AF20" i="53"/>
  <c r="AH20" i="53" s="1"/>
  <c r="AF52" i="53"/>
  <c r="AG58" i="53"/>
  <c r="AW61" i="53"/>
  <c r="AW63" i="53" s="1"/>
  <c r="AW118" i="53" s="1"/>
  <c r="AG34" i="53"/>
  <c r="AG50" i="53"/>
  <c r="AG59" i="53"/>
  <c r="AG81" i="53"/>
  <c r="AG89" i="53"/>
  <c r="AG100" i="53"/>
  <c r="AF70" i="53"/>
  <c r="AG93" i="53"/>
  <c r="AX82" i="53"/>
  <c r="AX66" i="53"/>
  <c r="AX72" i="53"/>
  <c r="AX30" i="53"/>
  <c r="AW95" i="53"/>
  <c r="AW120" i="53" s="1"/>
  <c r="AF33" i="53"/>
  <c r="AG38" i="53"/>
  <c r="AF26" i="53"/>
  <c r="AH26" i="53" s="1"/>
  <c r="AF43" i="53"/>
  <c r="AF82" i="53"/>
  <c r="AH82" i="53" s="1"/>
  <c r="AG32" i="53"/>
  <c r="AF28" i="53"/>
  <c r="AF62" i="53"/>
  <c r="AG49" i="53"/>
  <c r="AG80" i="53"/>
  <c r="AF29" i="53"/>
  <c r="AF45" i="53"/>
  <c r="AF92" i="53"/>
  <c r="AF54" i="53"/>
  <c r="AF93" i="53"/>
  <c r="AH110" i="53"/>
  <c r="AG27" i="53"/>
  <c r="AH27" i="53" s="1"/>
  <c r="AG35" i="53"/>
  <c r="AG43" i="53"/>
  <c r="AG51" i="53"/>
  <c r="AG60" i="53"/>
  <c r="AG72" i="53"/>
  <c r="AG90" i="53"/>
  <c r="AG71" i="53"/>
  <c r="AF100" i="53"/>
  <c r="AX35" i="53"/>
  <c r="AX52" i="53"/>
  <c r="AG67" i="53"/>
  <c r="AF44" i="53"/>
  <c r="AG88" i="53"/>
  <c r="AX16" i="53"/>
  <c r="AX112" i="53"/>
  <c r="AF21" i="53"/>
  <c r="AF47" i="53"/>
  <c r="AG28" i="53"/>
  <c r="AG36" i="53"/>
  <c r="AG44" i="53"/>
  <c r="AH44" i="53" s="1"/>
  <c r="AG52" i="53"/>
  <c r="AG62" i="53"/>
  <c r="AG83" i="53"/>
  <c r="AG91" i="53"/>
  <c r="AF34" i="53"/>
  <c r="AG75" i="53"/>
  <c r="AV73" i="53"/>
  <c r="AX67" i="53"/>
  <c r="AX39" i="53"/>
  <c r="AX77" i="53"/>
  <c r="AX57" i="53"/>
  <c r="AX87" i="53"/>
  <c r="AX69" i="53"/>
  <c r="AX34" i="53"/>
  <c r="AX62" i="53"/>
  <c r="AX51" i="53"/>
  <c r="AX89" i="53"/>
  <c r="AX71" i="53"/>
  <c r="AF49" i="53"/>
  <c r="AF88" i="53"/>
  <c r="AF35" i="53"/>
  <c r="AF72" i="53"/>
  <c r="AG40" i="53"/>
  <c r="AF36" i="53"/>
  <c r="AF75" i="53"/>
  <c r="AG33" i="53"/>
  <c r="AG70" i="53"/>
  <c r="AG99" i="53"/>
  <c r="AF37" i="53"/>
  <c r="AF53" i="53"/>
  <c r="AH11" i="53"/>
  <c r="AH12" i="53"/>
  <c r="AF24" i="53"/>
  <c r="AF40" i="53"/>
  <c r="AF87" i="53"/>
  <c r="AF98" i="53"/>
  <c r="AG29" i="53"/>
  <c r="AG45" i="53"/>
  <c r="AG53" i="53"/>
  <c r="AG76" i="53"/>
  <c r="AG84" i="53"/>
  <c r="AG92" i="53"/>
  <c r="AF14" i="53"/>
  <c r="AH14" i="53" s="1"/>
  <c r="AF41" i="53"/>
  <c r="AG77" i="53"/>
  <c r="AX38" i="53"/>
  <c r="AX47" i="53"/>
  <c r="AX86" i="53"/>
  <c r="AV95" i="53"/>
  <c r="AX76" i="53"/>
  <c r="AX33" i="53"/>
  <c r="AX54" i="53"/>
  <c r="AG16" i="53"/>
  <c r="AH13" i="53"/>
  <c r="AH8" i="53"/>
  <c r="AH10" i="53" s="1"/>
  <c r="AF10" i="53"/>
  <c r="AH111" i="53"/>
  <c r="AH105" i="53"/>
  <c r="AH9" i="53"/>
  <c r="AF106" i="53"/>
  <c r="AH106" i="53" s="1"/>
  <c r="AF15" i="53"/>
  <c r="AH15" i="53" s="1"/>
  <c r="AF38" i="53"/>
  <c r="AG41" i="53"/>
  <c r="AF51" i="53"/>
  <c r="AF56" i="53"/>
  <c r="AH56" i="53" s="1"/>
  <c r="AF59" i="53"/>
  <c r="AG66" i="53"/>
  <c r="AF76" i="53"/>
  <c r="AF83" i="53"/>
  <c r="AF90" i="53"/>
  <c r="AF94" i="53"/>
  <c r="AG21" i="53"/>
  <c r="AF32" i="53"/>
  <c r="AF67" i="53"/>
  <c r="AG37" i="53"/>
  <c r="AF22" i="53"/>
  <c r="AG25" i="53"/>
  <c r="AF39" i="53"/>
  <c r="AF57" i="53"/>
  <c r="AF77" i="53"/>
  <c r="AF84" i="53"/>
  <c r="AH84" i="53" s="1"/>
  <c r="AF91" i="53"/>
  <c r="AF46" i="53"/>
  <c r="AF68" i="53"/>
  <c r="AF23" i="53"/>
  <c r="AF85" i="53"/>
  <c r="AF30" i="53"/>
  <c r="AF69" i="53"/>
  <c r="AF78" i="53"/>
  <c r="AG112" i="53"/>
  <c r="AH100" i="53" l="1"/>
  <c r="AH68" i="53"/>
  <c r="AH25" i="53"/>
  <c r="AH46" i="53"/>
  <c r="AH38" i="53"/>
  <c r="AH33" i="53"/>
  <c r="AH60" i="53"/>
  <c r="AH22" i="53"/>
  <c r="AV122" i="53"/>
  <c r="AV120" i="53"/>
  <c r="AV118" i="53"/>
  <c r="AH78" i="53"/>
  <c r="AH62" i="53"/>
  <c r="AH36" i="53"/>
  <c r="AH47" i="53"/>
  <c r="AH83" i="53"/>
  <c r="AH67" i="53"/>
  <c r="AH58" i="53"/>
  <c r="AH51" i="53"/>
  <c r="AH54" i="53"/>
  <c r="AH28" i="53"/>
  <c r="AH21" i="53"/>
  <c r="AH87" i="53"/>
  <c r="AH49" i="53"/>
  <c r="AH112" i="53"/>
  <c r="AH24" i="53"/>
  <c r="AH72" i="53"/>
  <c r="AH94" i="53"/>
  <c r="AH23" i="53"/>
  <c r="AH93" i="53"/>
  <c r="AH88" i="53"/>
  <c r="AH89" i="53"/>
  <c r="AH50" i="53"/>
  <c r="AH77" i="53"/>
  <c r="AH76" i="53"/>
  <c r="AG95" i="53"/>
  <c r="AG120" i="53" s="1"/>
  <c r="AH34" i="53"/>
  <c r="AH80" i="53"/>
  <c r="AH57" i="53"/>
  <c r="AH59" i="53"/>
  <c r="AH98" i="53"/>
  <c r="AH91" i="53"/>
  <c r="AH90" i="53"/>
  <c r="AH81" i="53"/>
  <c r="AH52" i="53"/>
  <c r="AH99" i="53"/>
  <c r="AH70" i="53"/>
  <c r="AH32" i="53"/>
  <c r="AH30" i="53"/>
  <c r="AH39" i="53"/>
  <c r="AX95" i="53"/>
  <c r="AX120" i="53" s="1"/>
  <c r="AH40" i="53"/>
  <c r="AH53" i="53"/>
  <c r="AH85" i="53"/>
  <c r="AH37" i="53"/>
  <c r="AH92" i="53"/>
  <c r="AH43" i="53"/>
  <c r="AH69" i="53"/>
  <c r="AG61" i="53"/>
  <c r="AG63" i="53" s="1"/>
  <c r="AG118" i="53" s="1"/>
  <c r="AH45" i="53"/>
  <c r="AW96" i="53"/>
  <c r="AW101" i="53" s="1"/>
  <c r="AW102" i="53" s="1"/>
  <c r="AH71" i="53"/>
  <c r="AV96" i="53"/>
  <c r="AV101" i="53" s="1"/>
  <c r="AV102" i="53" s="1"/>
  <c r="AX73" i="53"/>
  <c r="AX122" i="53" s="1"/>
  <c r="AX61" i="53"/>
  <c r="AX63" i="53" s="1"/>
  <c r="AX118" i="53" s="1"/>
  <c r="AH29" i="53"/>
  <c r="AG73" i="53"/>
  <c r="AG122" i="53" s="1"/>
  <c r="AH75" i="53"/>
  <c r="AH35" i="53"/>
  <c r="AF61" i="53"/>
  <c r="AF63" i="53" s="1"/>
  <c r="AF16" i="53"/>
  <c r="AF112" i="53"/>
  <c r="AH41" i="53"/>
  <c r="AF95" i="53"/>
  <c r="AH16" i="53"/>
  <c r="AF73" i="53"/>
  <c r="AH66" i="53"/>
  <c r="AF118" i="53" l="1"/>
  <c r="AF122" i="53"/>
  <c r="AF120" i="53"/>
  <c r="AW116" i="53"/>
  <c r="AW114" i="53"/>
  <c r="AV116" i="53"/>
  <c r="AV114" i="53"/>
  <c r="AH95" i="53"/>
  <c r="AH120" i="53" s="1"/>
  <c r="AH61" i="53"/>
  <c r="AH63" i="53" s="1"/>
  <c r="AH118" i="53" s="1"/>
  <c r="AG96" i="53"/>
  <c r="AG101" i="53" s="1"/>
  <c r="AG102" i="53" s="1"/>
  <c r="AX96" i="53"/>
  <c r="AX101" i="53" s="1"/>
  <c r="AX102" i="53" s="1"/>
  <c r="AH73" i="53"/>
  <c r="AH122" i="53" s="1"/>
  <c r="AF96" i="53"/>
  <c r="AF101" i="53" s="1"/>
  <c r="AF102" i="53" s="1"/>
  <c r="AG116" i="53" l="1"/>
  <c r="AG114" i="53"/>
  <c r="AF116" i="53"/>
  <c r="AF114" i="53"/>
  <c r="AX116" i="53"/>
  <c r="AX114" i="53"/>
  <c r="AH96" i="53"/>
  <c r="AH101" i="53" s="1"/>
  <c r="AH102" i="53" s="1"/>
  <c r="DN101" i="53" s="1"/>
  <c r="AH116" i="53" l="1"/>
  <c r="DL135" i="53" s="1"/>
  <c r="AH114" i="53"/>
  <c r="DL163" i="53"/>
  <c r="DK163" i="53"/>
  <c r="DJ163" i="53"/>
  <c r="DL162" i="53"/>
  <c r="DK162" i="53"/>
  <c r="DJ162" i="53"/>
  <c r="DL161" i="53"/>
  <c r="DK161" i="53"/>
  <c r="DJ161" i="53"/>
  <c r="DL160" i="53"/>
  <c r="DK160" i="53"/>
  <c r="DJ160" i="53"/>
  <c r="DL159" i="53"/>
  <c r="DK159" i="53"/>
  <c r="DJ159" i="53"/>
  <c r="DL158" i="53"/>
  <c r="DK158" i="53"/>
  <c r="DJ158" i="53"/>
  <c r="DL155" i="53"/>
  <c r="DK155" i="53"/>
  <c r="DJ155" i="53"/>
  <c r="DL154" i="53"/>
  <c r="DK154" i="53"/>
  <c r="DJ154" i="53"/>
  <c r="DL153" i="53"/>
  <c r="DK153" i="53"/>
  <c r="DJ153" i="53"/>
  <c r="DL152" i="53"/>
  <c r="DK152" i="53"/>
  <c r="DJ152" i="53"/>
  <c r="DL151" i="53"/>
  <c r="DK151" i="53"/>
  <c r="DJ151" i="53"/>
  <c r="DL150" i="53"/>
  <c r="DK150" i="53"/>
  <c r="DJ150" i="53"/>
  <c r="DL147" i="53"/>
  <c r="DK147" i="53"/>
  <c r="DJ147" i="53"/>
  <c r="DL146" i="53"/>
  <c r="DK146" i="53"/>
  <c r="DJ146" i="53"/>
  <c r="DL145" i="53"/>
  <c r="DK145" i="53"/>
  <c r="DJ145" i="53"/>
  <c r="DL144" i="53"/>
  <c r="DK144" i="53"/>
  <c r="DJ144" i="53"/>
  <c r="DL143" i="53"/>
  <c r="DK143" i="53"/>
  <c r="DJ143" i="53"/>
  <c r="DL142" i="53"/>
  <c r="DK142" i="53"/>
  <c r="DJ142" i="53"/>
  <c r="DL139" i="53"/>
  <c r="DK139" i="53"/>
  <c r="DJ139" i="53"/>
  <c r="DL138" i="53"/>
  <c r="DK138" i="53"/>
  <c r="DJ138" i="53"/>
  <c r="DL137" i="53"/>
  <c r="DK137" i="53"/>
  <c r="DJ137" i="53"/>
  <c r="DL136" i="53"/>
  <c r="DK136" i="53"/>
  <c r="DJ136" i="53"/>
  <c r="DK135" i="53"/>
  <c r="DJ135" i="53"/>
  <c r="DL134" i="53"/>
  <c r="DK134" i="53"/>
  <c r="DJ134" i="53"/>
  <c r="DK131" i="53"/>
  <c r="DL131" i="53" s="1"/>
  <c r="DK130" i="53"/>
  <c r="DJ130" i="53"/>
  <c r="DK129" i="53"/>
  <c r="DJ129" i="53"/>
  <c r="DK128" i="53"/>
  <c r="DJ128" i="53"/>
  <c r="DK127" i="53"/>
  <c r="DJ127" i="53"/>
  <c r="DK126" i="53"/>
  <c r="DJ126" i="53"/>
  <c r="DD111" i="53"/>
  <c r="DE55" i="53" s="1"/>
  <c r="DB111" i="53"/>
  <c r="DC55" i="53" s="1"/>
  <c r="CX111" i="53"/>
  <c r="CY55" i="53" s="1"/>
  <c r="CW55" i="53"/>
  <c r="DD110" i="53"/>
  <c r="DB110" i="53"/>
  <c r="CX110" i="53"/>
  <c r="CV110" i="53"/>
  <c r="DD107" i="53"/>
  <c r="DB107" i="53"/>
  <c r="CX107" i="53"/>
  <c r="CV107" i="53"/>
  <c r="DD106" i="53"/>
  <c r="DB106" i="53"/>
  <c r="CX106" i="53"/>
  <c r="CV106" i="53"/>
  <c r="DD105" i="53"/>
  <c r="DB105" i="53"/>
  <c r="CX105" i="53"/>
  <c r="CV105" i="53"/>
  <c r="DD100" i="53"/>
  <c r="DB100" i="53"/>
  <c r="CX100" i="53"/>
  <c r="CV100" i="53"/>
  <c r="DD99" i="53"/>
  <c r="DB99" i="53"/>
  <c r="CX99" i="53"/>
  <c r="CV99" i="53"/>
  <c r="DD98" i="53"/>
  <c r="DB98" i="53"/>
  <c r="CX98" i="53"/>
  <c r="CV98" i="53"/>
  <c r="DD94" i="53"/>
  <c r="DB94" i="53"/>
  <c r="CX94" i="53"/>
  <c r="CV94" i="53"/>
  <c r="DD93" i="53"/>
  <c r="DB93" i="53"/>
  <c r="CX93" i="53"/>
  <c r="CV93" i="53"/>
  <c r="DD92" i="53"/>
  <c r="DB92" i="53"/>
  <c r="CX92" i="53"/>
  <c r="CV92" i="53"/>
  <c r="DD91" i="53"/>
  <c r="DB91" i="53"/>
  <c r="CX91" i="53"/>
  <c r="CV91" i="53"/>
  <c r="DD90" i="53"/>
  <c r="DB90" i="53"/>
  <c r="CX90" i="53"/>
  <c r="CV90" i="53"/>
  <c r="DD89" i="53"/>
  <c r="DB89" i="53"/>
  <c r="CX89" i="53"/>
  <c r="CV89" i="53"/>
  <c r="DD88" i="53"/>
  <c r="DB88" i="53"/>
  <c r="CX88" i="53"/>
  <c r="CV88" i="53"/>
  <c r="DD87" i="53"/>
  <c r="DB87" i="53"/>
  <c r="CX87" i="53"/>
  <c r="CV87" i="53"/>
  <c r="DD86" i="53"/>
  <c r="DB86" i="53"/>
  <c r="CX86" i="53"/>
  <c r="CV86" i="53"/>
  <c r="DD85" i="53"/>
  <c r="DB85" i="53"/>
  <c r="CX85" i="53"/>
  <c r="CV85" i="53"/>
  <c r="DD84" i="53"/>
  <c r="DB84" i="53"/>
  <c r="CX84" i="53"/>
  <c r="CV84" i="53"/>
  <c r="DD83" i="53"/>
  <c r="DB83" i="53"/>
  <c r="CX83" i="53"/>
  <c r="CV83" i="53"/>
  <c r="DD82" i="53"/>
  <c r="DB82" i="53"/>
  <c r="CX82" i="53"/>
  <c r="CV82" i="53"/>
  <c r="DD81" i="53"/>
  <c r="DB81" i="53"/>
  <c r="CX81" i="53"/>
  <c r="CV81" i="53"/>
  <c r="DD80" i="53"/>
  <c r="DB80" i="53"/>
  <c r="CX80" i="53"/>
  <c r="CV80" i="53"/>
  <c r="DD79" i="53"/>
  <c r="DB79" i="53"/>
  <c r="CX79" i="53"/>
  <c r="CV79" i="53"/>
  <c r="DD78" i="53"/>
  <c r="DB78" i="53"/>
  <c r="CX78" i="53"/>
  <c r="CV78" i="53"/>
  <c r="DD77" i="53"/>
  <c r="DB77" i="53"/>
  <c r="CX77" i="53"/>
  <c r="CV77" i="53"/>
  <c r="DD76" i="53"/>
  <c r="DB76" i="53"/>
  <c r="CX76" i="53"/>
  <c r="CV76" i="53"/>
  <c r="DD75" i="53"/>
  <c r="DB75" i="53"/>
  <c r="CX75" i="53"/>
  <c r="CV75" i="53"/>
  <c r="DD72" i="53"/>
  <c r="DB72" i="53"/>
  <c r="CX72" i="53"/>
  <c r="CV72" i="53"/>
  <c r="DD71" i="53"/>
  <c r="DB71" i="53"/>
  <c r="CX71" i="53"/>
  <c r="CV71" i="53"/>
  <c r="DD70" i="53"/>
  <c r="DB70" i="53"/>
  <c r="CX70" i="53"/>
  <c r="CV70" i="53"/>
  <c r="DD69" i="53"/>
  <c r="DB69" i="53"/>
  <c r="CX69" i="53"/>
  <c r="CV69" i="53"/>
  <c r="DD68" i="53"/>
  <c r="DB68" i="53"/>
  <c r="CX68" i="53"/>
  <c r="CV68" i="53"/>
  <c r="DD67" i="53"/>
  <c r="DB67" i="53"/>
  <c r="CX67" i="53"/>
  <c r="CV67" i="53"/>
  <c r="DD66" i="53"/>
  <c r="DB66" i="53"/>
  <c r="CX66" i="53"/>
  <c r="CV66" i="53"/>
  <c r="DD62" i="53"/>
  <c r="DB62" i="53"/>
  <c r="CX62" i="53"/>
  <c r="CV62" i="53"/>
  <c r="DD60" i="53"/>
  <c r="DB60" i="53"/>
  <c r="CX60" i="53"/>
  <c r="CV60" i="53"/>
  <c r="DD59" i="53"/>
  <c r="DB59" i="53"/>
  <c r="CX59" i="53"/>
  <c r="CV59" i="53"/>
  <c r="DD58" i="53"/>
  <c r="DB58" i="53"/>
  <c r="CX58" i="53"/>
  <c r="CV58" i="53"/>
  <c r="DD57" i="53"/>
  <c r="DB57" i="53"/>
  <c r="CX57" i="53"/>
  <c r="CV57" i="53"/>
  <c r="DD56" i="53"/>
  <c r="DB56" i="53"/>
  <c r="CX56" i="53"/>
  <c r="CV56" i="53"/>
  <c r="DD54" i="53"/>
  <c r="DB54" i="53"/>
  <c r="CX54" i="53"/>
  <c r="CV54" i="53"/>
  <c r="DD53" i="53"/>
  <c r="DB53" i="53"/>
  <c r="CX53" i="53"/>
  <c r="CV53" i="53"/>
  <c r="DD52" i="53"/>
  <c r="DB52" i="53"/>
  <c r="CX52" i="53"/>
  <c r="CV52" i="53"/>
  <c r="DD51" i="53"/>
  <c r="DB51" i="53"/>
  <c r="CX51" i="53"/>
  <c r="CV51" i="53"/>
  <c r="DD50" i="53"/>
  <c r="DB50" i="53"/>
  <c r="CX50" i="53"/>
  <c r="CV50" i="53"/>
  <c r="DD49" i="53"/>
  <c r="DB49" i="53"/>
  <c r="CX49" i="53"/>
  <c r="CV49" i="53"/>
  <c r="DD48" i="53"/>
  <c r="DB48" i="53"/>
  <c r="CX48" i="53"/>
  <c r="CV48" i="53"/>
  <c r="DD47" i="53"/>
  <c r="DB47" i="53"/>
  <c r="CX47" i="53"/>
  <c r="CV47" i="53"/>
  <c r="DD46" i="53"/>
  <c r="DB46" i="53"/>
  <c r="CX46" i="53"/>
  <c r="CV46" i="53"/>
  <c r="DD45" i="53"/>
  <c r="DB45" i="53"/>
  <c r="CX45" i="53"/>
  <c r="CV45" i="53"/>
  <c r="DD44" i="53"/>
  <c r="DB44" i="53"/>
  <c r="CX44" i="53"/>
  <c r="CV44" i="53"/>
  <c r="DD43" i="53"/>
  <c r="DB43" i="53"/>
  <c r="CX43" i="53"/>
  <c r="CV43" i="53"/>
  <c r="DD42" i="53"/>
  <c r="DB42" i="53"/>
  <c r="CX42" i="53"/>
  <c r="CV42" i="53"/>
  <c r="DD41" i="53"/>
  <c r="DB41" i="53"/>
  <c r="CX41" i="53"/>
  <c r="CV41" i="53"/>
  <c r="DD40" i="53"/>
  <c r="DB40" i="53"/>
  <c r="CX40" i="53"/>
  <c r="CV40" i="53"/>
  <c r="DD39" i="53"/>
  <c r="DB39" i="53"/>
  <c r="CX39" i="53"/>
  <c r="CV39" i="53"/>
  <c r="DD38" i="53"/>
  <c r="DB38" i="53"/>
  <c r="CX38" i="53"/>
  <c r="CV38" i="53"/>
  <c r="DD37" i="53"/>
  <c r="DB37" i="53"/>
  <c r="CX37" i="53"/>
  <c r="CV37" i="53"/>
  <c r="DD36" i="53"/>
  <c r="DB36" i="53"/>
  <c r="CX36" i="53"/>
  <c r="CV36" i="53"/>
  <c r="DD35" i="53"/>
  <c r="DB35" i="53"/>
  <c r="CX35" i="53"/>
  <c r="CV35" i="53"/>
  <c r="DD34" i="53"/>
  <c r="DB34" i="53"/>
  <c r="CX34" i="53"/>
  <c r="CV34" i="53"/>
  <c r="DD33" i="53"/>
  <c r="DB33" i="53"/>
  <c r="CX33" i="53"/>
  <c r="CV33" i="53"/>
  <c r="DD32" i="53"/>
  <c r="DB32" i="53"/>
  <c r="CX32" i="53"/>
  <c r="CV32" i="53"/>
  <c r="DD31" i="53"/>
  <c r="DB31" i="53"/>
  <c r="CX31" i="53"/>
  <c r="CV31" i="53"/>
  <c r="DD30" i="53"/>
  <c r="DB30" i="53"/>
  <c r="CX30" i="53"/>
  <c r="CV30" i="53"/>
  <c r="DD29" i="53"/>
  <c r="DB29" i="53"/>
  <c r="CX29" i="53"/>
  <c r="CV29" i="53"/>
  <c r="DD28" i="53"/>
  <c r="DB28" i="53"/>
  <c r="CX28" i="53"/>
  <c r="CV28" i="53"/>
  <c r="DD27" i="53"/>
  <c r="DB27" i="53"/>
  <c r="CX27" i="53"/>
  <c r="CV27" i="53"/>
  <c r="DD26" i="53"/>
  <c r="DB26" i="53"/>
  <c r="CX26" i="53"/>
  <c r="CV26" i="53"/>
  <c r="DD25" i="53"/>
  <c r="DB25" i="53"/>
  <c r="CX25" i="53"/>
  <c r="CV25" i="53"/>
  <c r="DD24" i="53"/>
  <c r="DB24" i="53"/>
  <c r="CX24" i="53"/>
  <c r="CV24" i="53"/>
  <c r="DD23" i="53"/>
  <c r="DB23" i="53"/>
  <c r="CX23" i="53"/>
  <c r="CV23" i="53"/>
  <c r="DD22" i="53"/>
  <c r="DB22" i="53"/>
  <c r="CX22" i="53"/>
  <c r="CV22" i="53"/>
  <c r="DD21" i="53"/>
  <c r="DB21" i="53"/>
  <c r="CX21" i="53"/>
  <c r="CV21" i="53"/>
  <c r="DD20" i="53"/>
  <c r="DB20" i="53"/>
  <c r="CX20" i="53"/>
  <c r="CV20" i="53"/>
  <c r="DD15" i="53"/>
  <c r="DB15" i="53"/>
  <c r="CX15" i="53"/>
  <c r="CV15" i="53"/>
  <c r="DD14" i="53"/>
  <c r="DB14" i="53"/>
  <c r="CX14" i="53"/>
  <c r="CV14" i="53"/>
  <c r="DD13" i="53"/>
  <c r="DB13" i="53"/>
  <c r="CX13" i="53"/>
  <c r="CV13" i="53"/>
  <c r="DD12" i="53"/>
  <c r="DB12" i="53"/>
  <c r="CX12" i="53"/>
  <c r="CV12" i="53"/>
  <c r="DD11" i="53"/>
  <c r="DB11" i="53"/>
  <c r="CX11" i="53"/>
  <c r="CV11" i="53"/>
  <c r="CX10" i="53"/>
  <c r="CV10" i="53"/>
  <c r="DK9" i="53"/>
  <c r="CX9" i="53"/>
  <c r="CV9" i="53"/>
  <c r="DD10" i="53"/>
  <c r="DB10" i="53"/>
  <c r="DL129" i="53" l="1"/>
  <c r="DK124" i="53"/>
  <c r="DJ124" i="53"/>
  <c r="DB61" i="53"/>
  <c r="DB63" i="53" s="1"/>
  <c r="DC63" i="53" s="1"/>
  <c r="DL130" i="53"/>
  <c r="CZ100" i="53"/>
  <c r="DJ100" i="53" s="1"/>
  <c r="CY22" i="53"/>
  <c r="CY24" i="53"/>
  <c r="CY26" i="53"/>
  <c r="CY57" i="53"/>
  <c r="CY59" i="53"/>
  <c r="CY69" i="53"/>
  <c r="CY75" i="53"/>
  <c r="CY77" i="53"/>
  <c r="CY83" i="53"/>
  <c r="DL126" i="53"/>
  <c r="CY29" i="53"/>
  <c r="CY31" i="53"/>
  <c r="CY45" i="53"/>
  <c r="CY58" i="53"/>
  <c r="CY66" i="53"/>
  <c r="CY68" i="53"/>
  <c r="CY84" i="53"/>
  <c r="CY86" i="53"/>
  <c r="DF21" i="53"/>
  <c r="DK21" i="53" s="1"/>
  <c r="DF49" i="53"/>
  <c r="DK49" i="53" s="1"/>
  <c r="DF51" i="53"/>
  <c r="DK51" i="53" s="1"/>
  <c r="DD112" i="53"/>
  <c r="CZ105" i="53"/>
  <c r="DJ105" i="53" s="1"/>
  <c r="DC98" i="53"/>
  <c r="DC89" i="53"/>
  <c r="DC81" i="53"/>
  <c r="DC72" i="53"/>
  <c r="DC62" i="53"/>
  <c r="DC53" i="53"/>
  <c r="DC45" i="53"/>
  <c r="DC37" i="53"/>
  <c r="DC29" i="53"/>
  <c r="DC21" i="53"/>
  <c r="DC54" i="53"/>
  <c r="DC88" i="53"/>
  <c r="DC80" i="53"/>
  <c r="DC71" i="53"/>
  <c r="DC52" i="53"/>
  <c r="DC44" i="53"/>
  <c r="DC36" i="53"/>
  <c r="DC28" i="53"/>
  <c r="DC20" i="53"/>
  <c r="DC38" i="53"/>
  <c r="DC87" i="53"/>
  <c r="DC79" i="53"/>
  <c r="DC70" i="53"/>
  <c r="DC60" i="53"/>
  <c r="DC51" i="53"/>
  <c r="DC43" i="53"/>
  <c r="DC35" i="53"/>
  <c r="DC27" i="53"/>
  <c r="DC46" i="53"/>
  <c r="DC94" i="53"/>
  <c r="DC86" i="53"/>
  <c r="DC78" i="53"/>
  <c r="DC69" i="53"/>
  <c r="DC59" i="53"/>
  <c r="DC50" i="53"/>
  <c r="DC42" i="53"/>
  <c r="DC34" i="53"/>
  <c r="DC26" i="53"/>
  <c r="DC93" i="53"/>
  <c r="DC85" i="53"/>
  <c r="DC77" i="53"/>
  <c r="DC68" i="53"/>
  <c r="DC58" i="53"/>
  <c r="DC49" i="53"/>
  <c r="DC41" i="53"/>
  <c r="DC33" i="53"/>
  <c r="DC25" i="53"/>
  <c r="DC99" i="53"/>
  <c r="DC22" i="53"/>
  <c r="DC92" i="53"/>
  <c r="DC84" i="53"/>
  <c r="DC76" i="53"/>
  <c r="DC67" i="53"/>
  <c r="DC57" i="53"/>
  <c r="DC48" i="53"/>
  <c r="DC40" i="53"/>
  <c r="DC32" i="53"/>
  <c r="DC24" i="53"/>
  <c r="DC90" i="53"/>
  <c r="DC100" i="53"/>
  <c r="DC91" i="53"/>
  <c r="DC83" i="53"/>
  <c r="DC75" i="53"/>
  <c r="DC66" i="53"/>
  <c r="DC56" i="53"/>
  <c r="DC47" i="53"/>
  <c r="DC39" i="53"/>
  <c r="DC31" i="53"/>
  <c r="DC23" i="53"/>
  <c r="DC82" i="53"/>
  <c r="DC30" i="53"/>
  <c r="DE100" i="53"/>
  <c r="DE91" i="53"/>
  <c r="DE83" i="53"/>
  <c r="DE75" i="53"/>
  <c r="DE66" i="53"/>
  <c r="DE56" i="53"/>
  <c r="DE47" i="53"/>
  <c r="DE39" i="53"/>
  <c r="DE31" i="53"/>
  <c r="DE23" i="53"/>
  <c r="DE99" i="53"/>
  <c r="DE90" i="53"/>
  <c r="DE82" i="53"/>
  <c r="DE54" i="53"/>
  <c r="DE46" i="53"/>
  <c r="DE38" i="53"/>
  <c r="DE30" i="53"/>
  <c r="DE22" i="53"/>
  <c r="DE98" i="53"/>
  <c r="DE89" i="53"/>
  <c r="DE81" i="53"/>
  <c r="DE72" i="53"/>
  <c r="DE62" i="53"/>
  <c r="DE53" i="53"/>
  <c r="DE45" i="53"/>
  <c r="DE37" i="53"/>
  <c r="DE29" i="53"/>
  <c r="DE21" i="53"/>
  <c r="DE88" i="53"/>
  <c r="DE80" i="53"/>
  <c r="DE71" i="53"/>
  <c r="DE52" i="53"/>
  <c r="DE44" i="53"/>
  <c r="DE36" i="53"/>
  <c r="DE28" i="53"/>
  <c r="DE20" i="53"/>
  <c r="DE87" i="53"/>
  <c r="DE79" i="53"/>
  <c r="DE70" i="53"/>
  <c r="DE60" i="53"/>
  <c r="DE51" i="53"/>
  <c r="DE43" i="53"/>
  <c r="DE35" i="53"/>
  <c r="DE27" i="53"/>
  <c r="DE84" i="53"/>
  <c r="DE67" i="53"/>
  <c r="DE40" i="53"/>
  <c r="DE94" i="53"/>
  <c r="DE86" i="53"/>
  <c r="DE78" i="53"/>
  <c r="DE69" i="53"/>
  <c r="DE59" i="53"/>
  <c r="DE50" i="53"/>
  <c r="DE42" i="53"/>
  <c r="DE34" i="53"/>
  <c r="DE26" i="53"/>
  <c r="DE76" i="53"/>
  <c r="DE48" i="53"/>
  <c r="DE32" i="53"/>
  <c r="DE93" i="53"/>
  <c r="DE85" i="53"/>
  <c r="DE77" i="53"/>
  <c r="DE68" i="53"/>
  <c r="DE58" i="53"/>
  <c r="DE49" i="53"/>
  <c r="DE41" i="53"/>
  <c r="DE33" i="53"/>
  <c r="DE25" i="53"/>
  <c r="DE92" i="53"/>
  <c r="DE57" i="53"/>
  <c r="DE24" i="53"/>
  <c r="DB112" i="53"/>
  <c r="DF105" i="53"/>
  <c r="DK105" i="53" s="1"/>
  <c r="DL128" i="53"/>
  <c r="DF25" i="53"/>
  <c r="DK25" i="53" s="1"/>
  <c r="DF111" i="53"/>
  <c r="DG55" i="53" s="1"/>
  <c r="DF106" i="53"/>
  <c r="DK106" i="53" s="1"/>
  <c r="DF77" i="53"/>
  <c r="DK77" i="53" s="1"/>
  <c r="DF79" i="53"/>
  <c r="DK79" i="53" s="1"/>
  <c r="DF85" i="53"/>
  <c r="DK85" i="53" s="1"/>
  <c r="DF87" i="53"/>
  <c r="DK87" i="53" s="1"/>
  <c r="DF22" i="53"/>
  <c r="DK22" i="53" s="1"/>
  <c r="DF24" i="53"/>
  <c r="DK24" i="53" s="1"/>
  <c r="DF26" i="53"/>
  <c r="DK26" i="53" s="1"/>
  <c r="DF28" i="53"/>
  <c r="DK28" i="53" s="1"/>
  <c r="DF42" i="53"/>
  <c r="DK42" i="53" s="1"/>
  <c r="DF50" i="53"/>
  <c r="DK50" i="53" s="1"/>
  <c r="DF54" i="53"/>
  <c r="DK54" i="53" s="1"/>
  <c r="DF100" i="53"/>
  <c r="DK100" i="53" s="1"/>
  <c r="DF76" i="53"/>
  <c r="DK76" i="53" s="1"/>
  <c r="DF84" i="53"/>
  <c r="DK84" i="53" s="1"/>
  <c r="DF90" i="53"/>
  <c r="DK90" i="53" s="1"/>
  <c r="DF37" i="53"/>
  <c r="DK37" i="53" s="1"/>
  <c r="DF56" i="53"/>
  <c r="DK56" i="53" s="1"/>
  <c r="DF30" i="53"/>
  <c r="DK30" i="53" s="1"/>
  <c r="DF36" i="53"/>
  <c r="DK36" i="53" s="1"/>
  <c r="DF46" i="53"/>
  <c r="DK46" i="53" s="1"/>
  <c r="DF52" i="53"/>
  <c r="DK52" i="53" s="1"/>
  <c r="DF57" i="53"/>
  <c r="DK57" i="53" s="1"/>
  <c r="DF13" i="53"/>
  <c r="DK13" i="53" s="1"/>
  <c r="DF12" i="53"/>
  <c r="DK12" i="53" s="1"/>
  <c r="CW38" i="53"/>
  <c r="CZ106" i="53"/>
  <c r="DJ106" i="53" s="1"/>
  <c r="CZ110" i="53"/>
  <c r="DJ110" i="53" s="1"/>
  <c r="CZ71" i="53"/>
  <c r="CY91" i="53"/>
  <c r="CZ111" i="53"/>
  <c r="CZ99" i="53"/>
  <c r="CZ30" i="53"/>
  <c r="DJ30" i="53" s="1"/>
  <c r="CZ32" i="53"/>
  <c r="DJ32" i="53" s="1"/>
  <c r="CZ42" i="53"/>
  <c r="DJ42" i="53" s="1"/>
  <c r="CZ48" i="53"/>
  <c r="DJ48" i="53" s="1"/>
  <c r="CZ59" i="53"/>
  <c r="CZ31" i="53"/>
  <c r="DJ31" i="53" s="1"/>
  <c r="CZ24" i="53"/>
  <c r="DJ24" i="53" s="1"/>
  <c r="CZ54" i="53"/>
  <c r="DJ54" i="53" s="1"/>
  <c r="CZ67" i="53"/>
  <c r="CZ69" i="53"/>
  <c r="CZ107" i="53"/>
  <c r="DJ107" i="53" s="1"/>
  <c r="CY100" i="53"/>
  <c r="CW89" i="53"/>
  <c r="CW98" i="53"/>
  <c r="CZ23" i="53"/>
  <c r="DJ23" i="53" s="1"/>
  <c r="CW66" i="53"/>
  <c r="CZ84" i="53"/>
  <c r="CZ94" i="53"/>
  <c r="CW99" i="53"/>
  <c r="DF11" i="53"/>
  <c r="DK11" i="53" s="1"/>
  <c r="DF94" i="53"/>
  <c r="DK94" i="53" s="1"/>
  <c r="DF99" i="53"/>
  <c r="DK99" i="53" s="1"/>
  <c r="DL127" i="53"/>
  <c r="DF27" i="53"/>
  <c r="DK27" i="53" s="1"/>
  <c r="DF62" i="53"/>
  <c r="DK62" i="53" s="1"/>
  <c r="DF31" i="53"/>
  <c r="DK31" i="53" s="1"/>
  <c r="DF35" i="53"/>
  <c r="DK35" i="53" s="1"/>
  <c r="DF67" i="53"/>
  <c r="DK67" i="53" s="1"/>
  <c r="DF69" i="53"/>
  <c r="DK69" i="53" s="1"/>
  <c r="DF43" i="53"/>
  <c r="DK43" i="53" s="1"/>
  <c r="DF45" i="53"/>
  <c r="DK45" i="53" s="1"/>
  <c r="DF98" i="53"/>
  <c r="DK98" i="53" s="1"/>
  <c r="DF60" i="53"/>
  <c r="DK60" i="53" s="1"/>
  <c r="DF20" i="53"/>
  <c r="DK20" i="53" s="1"/>
  <c r="DF34" i="53"/>
  <c r="DK34" i="53" s="1"/>
  <c r="DF70" i="53"/>
  <c r="DK70" i="53" s="1"/>
  <c r="DF110" i="53"/>
  <c r="DK110" i="53" s="1"/>
  <c r="DF44" i="53"/>
  <c r="DK44" i="53" s="1"/>
  <c r="DF78" i="53"/>
  <c r="DK78" i="53" s="1"/>
  <c r="DF80" i="53"/>
  <c r="DK80" i="53" s="1"/>
  <c r="DF82" i="53"/>
  <c r="DK82" i="53" s="1"/>
  <c r="DF38" i="53"/>
  <c r="DK38" i="53" s="1"/>
  <c r="DF40" i="53"/>
  <c r="DK40" i="53" s="1"/>
  <c r="DF53" i="53"/>
  <c r="DK53" i="53" s="1"/>
  <c r="DF86" i="53"/>
  <c r="DK86" i="53" s="1"/>
  <c r="DF91" i="53"/>
  <c r="DK91" i="53" s="1"/>
  <c r="DF15" i="53"/>
  <c r="DK15" i="53" s="1"/>
  <c r="DF58" i="53"/>
  <c r="DK58" i="53" s="1"/>
  <c r="DF71" i="53"/>
  <c r="DK71" i="53" s="1"/>
  <c r="DF88" i="53"/>
  <c r="DK88" i="53" s="1"/>
  <c r="DF47" i="53"/>
  <c r="DK47" i="53" s="1"/>
  <c r="DF107" i="53"/>
  <c r="DK107" i="53" s="1"/>
  <c r="DF39" i="53"/>
  <c r="DK39" i="53" s="1"/>
  <c r="DF48" i="53"/>
  <c r="DK48" i="53" s="1"/>
  <c r="DF81" i="53"/>
  <c r="DK81" i="53" s="1"/>
  <c r="DF92" i="53"/>
  <c r="DK92" i="53" s="1"/>
  <c r="DF23" i="53"/>
  <c r="DK23" i="53" s="1"/>
  <c r="DK10" i="53"/>
  <c r="DF14" i="53"/>
  <c r="DK14" i="53" s="1"/>
  <c r="DF29" i="53"/>
  <c r="DK29" i="53" s="1"/>
  <c r="DF59" i="53"/>
  <c r="DK59" i="53" s="1"/>
  <c r="DF72" i="53"/>
  <c r="DK72" i="53" s="1"/>
  <c r="DF83" i="53"/>
  <c r="DK83" i="53" s="1"/>
  <c r="DF89" i="53"/>
  <c r="DK89" i="53" s="1"/>
  <c r="CW81" i="53"/>
  <c r="CW28" i="53"/>
  <c r="CY33" i="53"/>
  <c r="CY35" i="53"/>
  <c r="CY38" i="53"/>
  <c r="CY47" i="53"/>
  <c r="CY49" i="53"/>
  <c r="CY51" i="53"/>
  <c r="CY70" i="53"/>
  <c r="CW83" i="53"/>
  <c r="CY88" i="53"/>
  <c r="CW90" i="53"/>
  <c r="CY93" i="53"/>
  <c r="CW88" i="53"/>
  <c r="CY28" i="53"/>
  <c r="CW37" i="53"/>
  <c r="CY40" i="53"/>
  <c r="CY42" i="53"/>
  <c r="CY44" i="53"/>
  <c r="CW46" i="53"/>
  <c r="CW53" i="53"/>
  <c r="CW62" i="53"/>
  <c r="CW72" i="53"/>
  <c r="CW76" i="53"/>
  <c r="CY21" i="53"/>
  <c r="CY30" i="53"/>
  <c r="CY37" i="53"/>
  <c r="CY46" i="53"/>
  <c r="CY53" i="53"/>
  <c r="CY76" i="53"/>
  <c r="CZ85" i="53"/>
  <c r="CW47" i="53"/>
  <c r="CV112" i="53"/>
  <c r="CY23" i="53"/>
  <c r="CY25" i="53"/>
  <c r="CW39" i="53"/>
  <c r="CY56" i="53"/>
  <c r="CY67" i="53"/>
  <c r="CY78" i="53"/>
  <c r="CW80" i="53"/>
  <c r="CW82" i="53"/>
  <c r="CZ83" i="53"/>
  <c r="CY85" i="53"/>
  <c r="CY87" i="53"/>
  <c r="CY92" i="53"/>
  <c r="CX112" i="53"/>
  <c r="CW20" i="53"/>
  <c r="CY27" i="53"/>
  <c r="CY32" i="53"/>
  <c r="CY34" i="53"/>
  <c r="CW36" i="53"/>
  <c r="CY39" i="53"/>
  <c r="CY48" i="53"/>
  <c r="CY50" i="53"/>
  <c r="CW71" i="53"/>
  <c r="CY80" i="53"/>
  <c r="CY94" i="53"/>
  <c r="CZ22" i="53"/>
  <c r="DJ22" i="53" s="1"/>
  <c r="CZ29" i="53"/>
  <c r="DJ29" i="53" s="1"/>
  <c r="CY36" i="53"/>
  <c r="CY41" i="53"/>
  <c r="CY43" i="53"/>
  <c r="CY52" i="53"/>
  <c r="CW54" i="53"/>
  <c r="CY60" i="53"/>
  <c r="CY71" i="53"/>
  <c r="CW23" i="53"/>
  <c r="CW30" i="53"/>
  <c r="CZ45" i="53"/>
  <c r="DJ45" i="53" s="1"/>
  <c r="CW48" i="53"/>
  <c r="CZ40" i="53"/>
  <c r="DJ40" i="53" s="1"/>
  <c r="CZ56" i="53"/>
  <c r="CW40" i="53"/>
  <c r="CZ52" i="53"/>
  <c r="DJ52" i="53" s="1"/>
  <c r="CZ47" i="53"/>
  <c r="DJ47" i="53" s="1"/>
  <c r="CZ57" i="53"/>
  <c r="CZ33" i="53"/>
  <c r="DJ33" i="53" s="1"/>
  <c r="CZ38" i="53"/>
  <c r="DJ38" i="53" s="1"/>
  <c r="CW57" i="53"/>
  <c r="CZ75" i="53"/>
  <c r="CZ80" i="53"/>
  <c r="CZ82" i="53"/>
  <c r="CZ90" i="53"/>
  <c r="CZ92" i="53"/>
  <c r="CZ91" i="53"/>
  <c r="CW75" i="53"/>
  <c r="CW91" i="53"/>
  <c r="CX95" i="53"/>
  <c r="CZ78" i="53"/>
  <c r="CZ88" i="53"/>
  <c r="CW84" i="53"/>
  <c r="CW92" i="53"/>
  <c r="CZ77" i="53"/>
  <c r="CZ76" i="53"/>
  <c r="CZ86" i="53"/>
  <c r="CZ93" i="53"/>
  <c r="CV73" i="53"/>
  <c r="CW67" i="53"/>
  <c r="CZ66" i="53"/>
  <c r="DJ66" i="53" s="1"/>
  <c r="CZ68" i="53"/>
  <c r="CZ25" i="53"/>
  <c r="DJ25" i="53" s="1"/>
  <c r="CW45" i="53"/>
  <c r="CZ46" i="53"/>
  <c r="DJ46" i="53" s="1"/>
  <c r="CW24" i="53"/>
  <c r="CW31" i="53"/>
  <c r="CW32" i="53"/>
  <c r="CZ39" i="53"/>
  <c r="DJ39" i="53" s="1"/>
  <c r="CZ44" i="53"/>
  <c r="DJ44" i="53" s="1"/>
  <c r="CW56" i="53"/>
  <c r="CX61" i="53"/>
  <c r="CY61" i="53" s="1"/>
  <c r="CW22" i="53"/>
  <c r="CW29" i="53"/>
  <c r="CZ21" i="53"/>
  <c r="DJ21" i="53" s="1"/>
  <c r="CZ50" i="53"/>
  <c r="DJ50" i="53" s="1"/>
  <c r="CZ14" i="53"/>
  <c r="DJ14" i="53" s="1"/>
  <c r="CZ13" i="53"/>
  <c r="DJ13" i="53" s="1"/>
  <c r="CZ11" i="53"/>
  <c r="DJ11" i="53" s="1"/>
  <c r="CX16" i="53"/>
  <c r="CZ15" i="53"/>
  <c r="DJ15" i="53" s="1"/>
  <c r="CZ12" i="53"/>
  <c r="DJ12" i="53" s="1"/>
  <c r="CZ9" i="53"/>
  <c r="DJ9" i="53" s="1"/>
  <c r="DL9" i="53" s="1"/>
  <c r="CY20" i="53"/>
  <c r="CW33" i="53"/>
  <c r="CZ20" i="53"/>
  <c r="DJ20" i="53" s="1"/>
  <c r="CW21" i="53"/>
  <c r="CZ37" i="53"/>
  <c r="DJ37" i="53" s="1"/>
  <c r="DF41" i="53"/>
  <c r="DK41" i="53" s="1"/>
  <c r="CW43" i="53"/>
  <c r="CZ43" i="53"/>
  <c r="DJ43" i="53" s="1"/>
  <c r="CZ49" i="53"/>
  <c r="DJ49" i="53" s="1"/>
  <c r="CW49" i="53"/>
  <c r="CX73" i="53"/>
  <c r="CZ34" i="53"/>
  <c r="DJ34" i="53" s="1"/>
  <c r="CW34" i="53"/>
  <c r="CV16" i="53"/>
  <c r="DB73" i="53"/>
  <c r="DC73" i="53" s="1"/>
  <c r="CZ72" i="53"/>
  <c r="CY72" i="53"/>
  <c r="CZ98" i="53"/>
  <c r="CY98" i="53"/>
  <c r="DD61" i="53"/>
  <c r="DD63" i="53" s="1"/>
  <c r="DE63" i="53" s="1"/>
  <c r="CW27" i="53"/>
  <c r="CZ27" i="53"/>
  <c r="DJ27" i="53" s="1"/>
  <c r="DF32" i="53"/>
  <c r="DK32" i="53" s="1"/>
  <c r="DF33" i="53"/>
  <c r="DK33" i="53" s="1"/>
  <c r="CZ53" i="53"/>
  <c r="DJ53" i="53" s="1"/>
  <c r="DD73" i="53"/>
  <c r="DE73" i="53" s="1"/>
  <c r="CZ89" i="53"/>
  <c r="CY89" i="53"/>
  <c r="CW79" i="53"/>
  <c r="CZ79" i="53"/>
  <c r="DD16" i="53"/>
  <c r="CZ36" i="53"/>
  <c r="DJ36" i="53" s="1"/>
  <c r="CZ62" i="53"/>
  <c r="CY62" i="53"/>
  <c r="CZ26" i="53"/>
  <c r="DJ26" i="53" s="1"/>
  <c r="CW26" i="53"/>
  <c r="CW51" i="53"/>
  <c r="CZ51" i="53"/>
  <c r="DJ51" i="53" s="1"/>
  <c r="CZ58" i="53"/>
  <c r="CW58" i="53"/>
  <c r="DB95" i="53"/>
  <c r="DC95" i="53" s="1"/>
  <c r="CZ81" i="53"/>
  <c r="CY81" i="53"/>
  <c r="CW60" i="53"/>
  <c r="CZ60" i="53"/>
  <c r="CV61" i="53"/>
  <c r="CW25" i="53"/>
  <c r="CZ28" i="53"/>
  <c r="DJ28" i="53" s="1"/>
  <c r="CW70" i="53"/>
  <c r="CZ70" i="53"/>
  <c r="DD95" i="53"/>
  <c r="DE95" i="53" s="1"/>
  <c r="CV95" i="53"/>
  <c r="DB16" i="53"/>
  <c r="CZ10" i="53"/>
  <c r="CW35" i="53"/>
  <c r="CZ35" i="53"/>
  <c r="DJ35" i="53" s="1"/>
  <c r="CZ41" i="53"/>
  <c r="DJ41" i="53" s="1"/>
  <c r="CW41" i="53"/>
  <c r="DF68" i="53"/>
  <c r="DK68" i="53" s="1"/>
  <c r="CW87" i="53"/>
  <c r="CZ87" i="53"/>
  <c r="DF93" i="53"/>
  <c r="DK93" i="53" s="1"/>
  <c r="DF66" i="53"/>
  <c r="CW68" i="53"/>
  <c r="DF75" i="53"/>
  <c r="CW77" i="53"/>
  <c r="CY79" i="53"/>
  <c r="CW85" i="53"/>
  <c r="CW93" i="53"/>
  <c r="CW44" i="53"/>
  <c r="CW52" i="53"/>
  <c r="CY54" i="53"/>
  <c r="CY82" i="53"/>
  <c r="CY90" i="53"/>
  <c r="CY99" i="53"/>
  <c r="CW100" i="53"/>
  <c r="CW42" i="53"/>
  <c r="CW50" i="53"/>
  <c r="CW59" i="53"/>
  <c r="CW69" i="53"/>
  <c r="CW78" i="53"/>
  <c r="CW86" i="53"/>
  <c r="CW94" i="53"/>
  <c r="DJ111" i="53" l="1"/>
  <c r="DA55" i="53"/>
  <c r="DL124" i="53"/>
  <c r="DE16" i="53"/>
  <c r="DD122" i="53"/>
  <c r="DD120" i="53"/>
  <c r="DD118" i="53"/>
  <c r="DC16" i="53"/>
  <c r="DB120" i="53"/>
  <c r="DB118" i="53"/>
  <c r="DB122" i="53"/>
  <c r="CY16" i="53"/>
  <c r="CX122" i="53"/>
  <c r="CX120" i="53"/>
  <c r="CV122" i="53"/>
  <c r="CV120" i="53"/>
  <c r="DJ10" i="53"/>
  <c r="DL105" i="53"/>
  <c r="DE61" i="53"/>
  <c r="DC61" i="53"/>
  <c r="CW73" i="53"/>
  <c r="DL106" i="53"/>
  <c r="DK111" i="53"/>
  <c r="DG93" i="53"/>
  <c r="DG85" i="53"/>
  <c r="DG77" i="53"/>
  <c r="DG68" i="53"/>
  <c r="DG58" i="53"/>
  <c r="DG49" i="53"/>
  <c r="DG41" i="53"/>
  <c r="DG33" i="53"/>
  <c r="DG25" i="53"/>
  <c r="DG59" i="53"/>
  <c r="DG92" i="53"/>
  <c r="DG84" i="53"/>
  <c r="DG76" i="53"/>
  <c r="DG67" i="53"/>
  <c r="DG57" i="53"/>
  <c r="DG48" i="53"/>
  <c r="DG40" i="53"/>
  <c r="DG32" i="53"/>
  <c r="DG24" i="53"/>
  <c r="DG50" i="53"/>
  <c r="DG100" i="53"/>
  <c r="DG91" i="53"/>
  <c r="DG83" i="53"/>
  <c r="DG75" i="53"/>
  <c r="DG66" i="53"/>
  <c r="DG56" i="53"/>
  <c r="DG47" i="53"/>
  <c r="DG39" i="53"/>
  <c r="DG31" i="53"/>
  <c r="DG23" i="53"/>
  <c r="DG42" i="53"/>
  <c r="DG99" i="53"/>
  <c r="DG90" i="53"/>
  <c r="DG82" i="53"/>
  <c r="DG54" i="53"/>
  <c r="DG46" i="53"/>
  <c r="DG38" i="53"/>
  <c r="DG30" i="53"/>
  <c r="DG22" i="53"/>
  <c r="DG78" i="53"/>
  <c r="DG98" i="53"/>
  <c r="DG89" i="53"/>
  <c r="DG81" i="53"/>
  <c r="DG72" i="53"/>
  <c r="DG62" i="53"/>
  <c r="DG53" i="53"/>
  <c r="DG45" i="53"/>
  <c r="DG37" i="53"/>
  <c r="DG29" i="53"/>
  <c r="DG21" i="53"/>
  <c r="DG69" i="53"/>
  <c r="DG26" i="53"/>
  <c r="DG88" i="53"/>
  <c r="DG80" i="53"/>
  <c r="DG71" i="53"/>
  <c r="DG52" i="53"/>
  <c r="DG44" i="53"/>
  <c r="DG36" i="53"/>
  <c r="DG28" i="53"/>
  <c r="DG20" i="53"/>
  <c r="DG86" i="53"/>
  <c r="DG34" i="53"/>
  <c r="DG87" i="53"/>
  <c r="DG79" i="53"/>
  <c r="DG70" i="53"/>
  <c r="DG60" i="53"/>
  <c r="DG51" i="53"/>
  <c r="DG43" i="53"/>
  <c r="DG35" i="53"/>
  <c r="DG27" i="53"/>
  <c r="DG94" i="53"/>
  <c r="DL12" i="53"/>
  <c r="DL13" i="53"/>
  <c r="DL34" i="53"/>
  <c r="DA34" i="53"/>
  <c r="DJ80" i="53"/>
  <c r="DL80" i="53" s="1"/>
  <c r="DA80" i="53"/>
  <c r="DL48" i="53"/>
  <c r="DA48" i="53"/>
  <c r="DL41" i="53"/>
  <c r="DA41" i="53"/>
  <c r="DJ70" i="53"/>
  <c r="DL70" i="53" s="1"/>
  <c r="DA70" i="53"/>
  <c r="DL26" i="53"/>
  <c r="DA26" i="53"/>
  <c r="DJ89" i="53"/>
  <c r="DL89" i="53" s="1"/>
  <c r="DA89" i="53"/>
  <c r="CZ73" i="53"/>
  <c r="DL20" i="53"/>
  <c r="DA20" i="53"/>
  <c r="DJ93" i="53"/>
  <c r="DL93" i="53" s="1"/>
  <c r="DA93" i="53"/>
  <c r="DJ75" i="53"/>
  <c r="DA75" i="53"/>
  <c r="DJ56" i="53"/>
  <c r="DL56" i="53" s="1"/>
  <c r="DA56" i="53"/>
  <c r="DL42" i="53"/>
  <c r="DA42" i="53"/>
  <c r="DL21" i="53"/>
  <c r="DA21" i="53"/>
  <c r="DL35" i="53"/>
  <c r="DA35" i="53"/>
  <c r="DJ81" i="53"/>
  <c r="DL81" i="53" s="1"/>
  <c r="DA81" i="53"/>
  <c r="DJ98" i="53"/>
  <c r="DL98" i="53" s="1"/>
  <c r="DA98" i="53"/>
  <c r="DL46" i="53"/>
  <c r="DA46" i="53"/>
  <c r="DJ86" i="53"/>
  <c r="DL86" i="53" s="1"/>
  <c r="DA86" i="53"/>
  <c r="DL40" i="53"/>
  <c r="DA40" i="53"/>
  <c r="DJ85" i="53"/>
  <c r="DL85" i="53" s="1"/>
  <c r="DA85" i="53"/>
  <c r="DJ94" i="53"/>
  <c r="DL94" i="53" s="1"/>
  <c r="DA94" i="53"/>
  <c r="DJ69" i="53"/>
  <c r="DL69" i="53" s="1"/>
  <c r="DA69" i="53"/>
  <c r="DL32" i="53"/>
  <c r="DA32" i="53"/>
  <c r="DJ78" i="53"/>
  <c r="DL78" i="53" s="1"/>
  <c r="DA78" i="53"/>
  <c r="DJ62" i="53"/>
  <c r="DL62" i="53" s="1"/>
  <c r="DA62" i="53"/>
  <c r="DL53" i="53"/>
  <c r="DA53" i="53"/>
  <c r="DL49" i="53"/>
  <c r="DA49" i="53"/>
  <c r="DJ76" i="53"/>
  <c r="DL76" i="53" s="1"/>
  <c r="DA76" i="53"/>
  <c r="DL38" i="53"/>
  <c r="DA38" i="53"/>
  <c r="DJ84" i="53"/>
  <c r="DL84" i="53" s="1"/>
  <c r="DA84" i="53"/>
  <c r="DJ67" i="53"/>
  <c r="DL67" i="53" s="1"/>
  <c r="DA67" i="53"/>
  <c r="DL30" i="53"/>
  <c r="DA30" i="53"/>
  <c r="DL25" i="53"/>
  <c r="DA25" i="53"/>
  <c r="DJ77" i="53"/>
  <c r="DL77" i="53" s="1"/>
  <c r="DA77" i="53"/>
  <c r="DJ91" i="53"/>
  <c r="DL91" i="53" s="1"/>
  <c r="DA91" i="53"/>
  <c r="DL33" i="53"/>
  <c r="DA33" i="53"/>
  <c r="DL45" i="53"/>
  <c r="DA45" i="53"/>
  <c r="DL54" i="53"/>
  <c r="DA54" i="53"/>
  <c r="DJ99" i="53"/>
  <c r="DL99" i="53" s="1"/>
  <c r="DA99" i="53"/>
  <c r="DL28" i="53"/>
  <c r="DA28" i="53"/>
  <c r="DL36" i="53"/>
  <c r="DA36" i="53"/>
  <c r="DJ72" i="53"/>
  <c r="DL72" i="53" s="1"/>
  <c r="DA72" i="53"/>
  <c r="DL43" i="53"/>
  <c r="DA43" i="53"/>
  <c r="DJ87" i="53"/>
  <c r="DL87" i="53" s="1"/>
  <c r="DA87" i="53"/>
  <c r="DJ58" i="53"/>
  <c r="DL58" i="53" s="1"/>
  <c r="DA58" i="53"/>
  <c r="DL44" i="53"/>
  <c r="DA44" i="53"/>
  <c r="DJ68" i="53"/>
  <c r="DL68" i="53" s="1"/>
  <c r="DA68" i="53"/>
  <c r="DJ92" i="53"/>
  <c r="DL92" i="53" s="1"/>
  <c r="DA92" i="53"/>
  <c r="DJ57" i="53"/>
  <c r="DL57" i="53" s="1"/>
  <c r="DA57" i="53"/>
  <c r="DL23" i="53"/>
  <c r="DA23" i="53"/>
  <c r="DL24" i="53"/>
  <c r="DA24" i="53"/>
  <c r="DA100" i="53"/>
  <c r="DL31" i="53"/>
  <c r="DA31" i="53"/>
  <c r="DL51" i="53"/>
  <c r="DA51" i="53"/>
  <c r="DJ79" i="53"/>
  <c r="DL79" i="53" s="1"/>
  <c r="DA79" i="53"/>
  <c r="DL27" i="53"/>
  <c r="DA27" i="53"/>
  <c r="DL39" i="53"/>
  <c r="DA39" i="53"/>
  <c r="DA66" i="53"/>
  <c r="DJ90" i="53"/>
  <c r="DL90" i="53" s="1"/>
  <c r="DA90" i="53"/>
  <c r="DL47" i="53"/>
  <c r="DA47" i="53"/>
  <c r="DL29" i="53"/>
  <c r="DA29" i="53"/>
  <c r="CV96" i="53"/>
  <c r="CW96" i="53" s="1"/>
  <c r="DJ60" i="53"/>
  <c r="DL60" i="53" s="1"/>
  <c r="DA60" i="53"/>
  <c r="DL37" i="53"/>
  <c r="DA37" i="53"/>
  <c r="DL50" i="53"/>
  <c r="DA50" i="53"/>
  <c r="DJ88" i="53"/>
  <c r="DL88" i="53" s="1"/>
  <c r="DA88" i="53"/>
  <c r="DJ82" i="53"/>
  <c r="DL82" i="53" s="1"/>
  <c r="DA82" i="53"/>
  <c r="DL52" i="53"/>
  <c r="DA52" i="53"/>
  <c r="DL22" i="53"/>
  <c r="DA22" i="53"/>
  <c r="DJ83" i="53"/>
  <c r="DL83" i="53" s="1"/>
  <c r="DA83" i="53"/>
  <c r="DL110" i="53"/>
  <c r="DJ59" i="53"/>
  <c r="DL59" i="53" s="1"/>
  <c r="DA59" i="53"/>
  <c r="DJ71" i="53"/>
  <c r="DL71" i="53" s="1"/>
  <c r="DA71" i="53"/>
  <c r="DL100" i="53"/>
  <c r="DL15" i="53"/>
  <c r="DL11" i="53"/>
  <c r="DF10" i="53"/>
  <c r="DF112" i="53" s="1"/>
  <c r="CZ112" i="53"/>
  <c r="DL107" i="53"/>
  <c r="CX63" i="53"/>
  <c r="CX118" i="53" s="1"/>
  <c r="DK61" i="53"/>
  <c r="DK63" i="53" s="1"/>
  <c r="DL14" i="53"/>
  <c r="DF61" i="53"/>
  <c r="DF63" i="53" s="1"/>
  <c r="DG63" i="53" s="1"/>
  <c r="CY95" i="53"/>
  <c r="DD96" i="53"/>
  <c r="DF95" i="53"/>
  <c r="DG95" i="53" s="1"/>
  <c r="DK75" i="53"/>
  <c r="CV63" i="53"/>
  <c r="CV118" i="53" s="1"/>
  <c r="CZ61" i="53"/>
  <c r="DA61" i="53" s="1"/>
  <c r="CW61" i="53"/>
  <c r="CX96" i="53"/>
  <c r="CY96" i="53" s="1"/>
  <c r="CY73" i="53"/>
  <c r="DK16" i="53"/>
  <c r="DK66" i="53"/>
  <c r="DF73" i="53"/>
  <c r="DG73" i="53" s="1"/>
  <c r="CW95" i="53"/>
  <c r="CZ95" i="53"/>
  <c r="CZ16" i="53"/>
  <c r="CW16" i="53"/>
  <c r="DB96" i="53"/>
  <c r="DJ112" i="53" l="1"/>
  <c r="DL111" i="53"/>
  <c r="CZ122" i="53"/>
  <c r="CZ120" i="53"/>
  <c r="DL10" i="53"/>
  <c r="DL16" i="53" s="1"/>
  <c r="DJ16" i="53"/>
  <c r="DG61" i="53"/>
  <c r="DJ95" i="53"/>
  <c r="DJ73" i="53"/>
  <c r="DK112" i="53"/>
  <c r="DB101" i="53"/>
  <c r="DB102" i="53" s="1"/>
  <c r="DC96" i="53"/>
  <c r="DD101" i="53"/>
  <c r="DD102" i="53" s="1"/>
  <c r="DE96" i="53"/>
  <c r="DA73" i="53"/>
  <c r="DA95" i="53"/>
  <c r="DJ61" i="53"/>
  <c r="DJ63" i="53" s="1"/>
  <c r="DF16" i="53"/>
  <c r="DA16" i="53"/>
  <c r="CY63" i="53"/>
  <c r="CZ96" i="53"/>
  <c r="DA96" i="53" s="1"/>
  <c r="CX101" i="53"/>
  <c r="CX102" i="53" s="1"/>
  <c r="DF96" i="53"/>
  <c r="DK73" i="53"/>
  <c r="DL66" i="53"/>
  <c r="DL73" i="53" s="1"/>
  <c r="CW63" i="53"/>
  <c r="CV101" i="53"/>
  <c r="CZ63" i="53"/>
  <c r="CZ118" i="53" s="1"/>
  <c r="DK95" i="53"/>
  <c r="DL75" i="53"/>
  <c r="DL95" i="53" s="1"/>
  <c r="DK140" i="53"/>
  <c r="DK118" i="53"/>
  <c r="DD116" i="53" l="1"/>
  <c r="DD114" i="53"/>
  <c r="DB116" i="53"/>
  <c r="DB114" i="53"/>
  <c r="DF122" i="53"/>
  <c r="DF120" i="53"/>
  <c r="DF118" i="53"/>
  <c r="CX116" i="53"/>
  <c r="CX114" i="53"/>
  <c r="DL112" i="53"/>
  <c r="DJ120" i="53"/>
  <c r="DJ148" i="53"/>
  <c r="DE101" i="53"/>
  <c r="DC101" i="53"/>
  <c r="DJ96" i="53"/>
  <c r="DJ101" i="53" s="1"/>
  <c r="DJ102" i="53" s="1"/>
  <c r="DJ122" i="53"/>
  <c r="DJ156" i="53"/>
  <c r="DF101" i="53"/>
  <c r="DG101" i="53" s="1"/>
  <c r="DG96" i="53"/>
  <c r="DC102" i="53"/>
  <c r="DE102" i="53"/>
  <c r="DG16" i="53"/>
  <c r="DL61" i="53"/>
  <c r="DL63" i="53" s="1"/>
  <c r="DL140" i="53" s="1"/>
  <c r="DA63" i="53"/>
  <c r="CY101" i="53"/>
  <c r="DJ118" i="53"/>
  <c r="DJ140" i="53"/>
  <c r="CZ101" i="53"/>
  <c r="CW101" i="53"/>
  <c r="CV102" i="53"/>
  <c r="CY102" i="53"/>
  <c r="DL148" i="53"/>
  <c r="DL120" i="53"/>
  <c r="DL122" i="53"/>
  <c r="DL96" i="53"/>
  <c r="DL156" i="53"/>
  <c r="DK148" i="53"/>
  <c r="DK120" i="53"/>
  <c r="DK156" i="53"/>
  <c r="DK96" i="53"/>
  <c r="DK101" i="53" s="1"/>
  <c r="DK102" i="53" s="1"/>
  <c r="DK122" i="53"/>
  <c r="CV114" i="53" l="1"/>
  <c r="CV116" i="53"/>
  <c r="DF102" i="53"/>
  <c r="DL118" i="53"/>
  <c r="DL101" i="53"/>
  <c r="DL102" i="53" s="1"/>
  <c r="CZ102" i="53"/>
  <c r="DA101" i="53"/>
  <c r="CW102" i="53"/>
  <c r="DK116" i="53"/>
  <c r="DK114" i="53"/>
  <c r="DK132" i="53"/>
  <c r="DJ132" i="53"/>
  <c r="DJ116" i="53"/>
  <c r="DJ114" i="53"/>
  <c r="DL114" i="53" l="1"/>
  <c r="DL116" i="53"/>
  <c r="DF116" i="53"/>
  <c r="DF114" i="53"/>
  <c r="CZ114" i="53"/>
  <c r="CZ116" i="53"/>
  <c r="DG102" i="53"/>
  <c r="DL132" i="53"/>
  <c r="DA102" i="53"/>
</calcChain>
</file>

<file path=xl/comments1.xml><?xml version="1.0" encoding="utf-8"?>
<comments xmlns="http://schemas.openxmlformats.org/spreadsheetml/2006/main">
  <authors>
    <author>VITA Program</author>
  </authors>
  <commentList>
    <comment ref="D110" authorId="0" shapeId="0">
      <text>
        <r>
          <rPr>
            <b/>
            <sz val="9"/>
            <color indexed="81"/>
            <rFont val="Tahoma"/>
            <family val="2"/>
          </rPr>
          <t>VITA Program:</t>
        </r>
        <r>
          <rPr>
            <sz val="9"/>
            <color indexed="81"/>
            <rFont val="Tahoma"/>
            <family val="2"/>
          </rPr>
          <t xml:space="preserve">
Use current quarter</t>
        </r>
      </text>
    </comment>
  </commentList>
</comments>
</file>

<file path=xl/sharedStrings.xml><?xml version="1.0" encoding="utf-8"?>
<sst xmlns="http://schemas.openxmlformats.org/spreadsheetml/2006/main" count="2448" uniqueCount="282">
  <si>
    <t>Net Premium Income</t>
  </si>
  <si>
    <t>Change In unearned premium reserves and reserve for rate credit</t>
  </si>
  <si>
    <t>Fee-for-Service (net of $0 medical expenses)</t>
  </si>
  <si>
    <t>Risk revenue</t>
  </si>
  <si>
    <t>Aggregate write Ins for other health care related revenues</t>
  </si>
  <si>
    <t>Aggregate write ins for other non-health care related revenues</t>
  </si>
  <si>
    <t>Aggregate write-Ins for other hospital and medical</t>
  </si>
  <si>
    <t>Incentive pool, withhold adjustments and bonus amounts</t>
  </si>
  <si>
    <t>Net reinsurance recoveries</t>
  </si>
  <si>
    <t>Increase in reserve for life contracts</t>
  </si>
  <si>
    <t>Fully Insured Membership</t>
  </si>
  <si>
    <t>Fully Insured Member Months</t>
  </si>
  <si>
    <t>Premiums PMPM</t>
  </si>
  <si>
    <t xml:space="preserve">Increase in reserves for life and A&amp;H contracts </t>
  </si>
  <si>
    <t>Analysis of Operations By Line Of Business</t>
  </si>
  <si>
    <t>1a. Medicaid</t>
  </si>
  <si>
    <t>1b. Medicare</t>
  </si>
  <si>
    <t>1c. Total</t>
  </si>
  <si>
    <t>Totals for each quarter of the calendar year will be automatically accrued</t>
  </si>
  <si>
    <t>Adult Day Care</t>
  </si>
  <si>
    <t>Addiction and Recovery Treatment Services (ARTS)</t>
  </si>
  <si>
    <t>Case Management Services</t>
  </si>
  <si>
    <t>Community Behavioral Health</t>
  </si>
  <si>
    <t>Consumer Directed - Personal Care</t>
  </si>
  <si>
    <t>Consumer Directed - Respite Care</t>
  </si>
  <si>
    <t>DME/Supplies</t>
  </si>
  <si>
    <t>Early Intervention Services</t>
  </si>
  <si>
    <t>FQHC / RHC</t>
  </si>
  <si>
    <t>Home Health Services</t>
  </si>
  <si>
    <t>Hospice Care</t>
  </si>
  <si>
    <t>Inpatient - Medical/Surgery</t>
  </si>
  <si>
    <t>Inpatient - Psych</t>
  </si>
  <si>
    <t>Lab and X-Ray Services</t>
  </si>
  <si>
    <t>Medicare Xover - IP</t>
  </si>
  <si>
    <t>Medicare Xover - Nursing Facility</t>
  </si>
  <si>
    <t>Medicare Xover - OP</t>
  </si>
  <si>
    <t>Medicare Xover - Physician</t>
  </si>
  <si>
    <t>Medicare Xover - Other</t>
  </si>
  <si>
    <t>Nursing Facility</t>
  </si>
  <si>
    <t>Other Waiver Services</t>
  </si>
  <si>
    <t>Personal Care Agency  - Respite Care</t>
  </si>
  <si>
    <t>Physician Clinic</t>
  </si>
  <si>
    <t>Physician - IP Mental Health</t>
  </si>
  <si>
    <t>Physician - OP Mental Health</t>
  </si>
  <si>
    <t>Physician - Specialist</t>
  </si>
  <si>
    <t>Physician  - PCP</t>
  </si>
  <si>
    <t>Physician  - Other Practitioner</t>
  </si>
  <si>
    <t>Personal Care Agency  - Personal Care</t>
  </si>
  <si>
    <t>Enhanced Plan Specific Benefits(Vision/Dental/Other)</t>
  </si>
  <si>
    <t>Directed Payments to Teaching Hospitals(EVMS/UVA/VCU)</t>
  </si>
  <si>
    <t>Directed Payments to Tidewater Physician Access</t>
  </si>
  <si>
    <t>Revenue</t>
  </si>
  <si>
    <t>Expenses</t>
  </si>
  <si>
    <t>Pharmacy/Prescription Drugs</t>
  </si>
  <si>
    <t>Value based payments expenses including quality withholds</t>
  </si>
  <si>
    <t>Outpatient - ER</t>
  </si>
  <si>
    <t>Outpatient - Maternity</t>
  </si>
  <si>
    <t>Transportation/Emergency</t>
  </si>
  <si>
    <t>Transportation/Non-emergency</t>
  </si>
  <si>
    <t>Inpatient - Maternity Kick Payment</t>
  </si>
  <si>
    <t>Outpatient - Other</t>
  </si>
  <si>
    <t>Outpatient - Psych</t>
  </si>
  <si>
    <t>Physician - Maternity</t>
  </si>
  <si>
    <t>Medical/Healthcare Service Expenditures</t>
  </si>
  <si>
    <t>Administrative and Claims Adjustment Expenses</t>
  </si>
  <si>
    <t>Healthcare Quality Improvement (HQI)</t>
  </si>
  <si>
    <t>Health outcome improvement</t>
  </si>
  <si>
    <t>Hospital readmission prevention</t>
  </si>
  <si>
    <t>Patient safety improvement and medical error reduction</t>
  </si>
  <si>
    <t>Wellness and health promotion</t>
  </si>
  <si>
    <t>HIT expenses for health quality improvement</t>
  </si>
  <si>
    <t>Other HCQI adjustments defined in Appendix A</t>
  </si>
  <si>
    <t>Subcontracted HCQI</t>
  </si>
  <si>
    <t>Other Administrative Expenses</t>
  </si>
  <si>
    <t>Utilization management and concurrent review</t>
  </si>
  <si>
    <t>Network development and credentialing costs</t>
  </si>
  <si>
    <t>Marketing</t>
  </si>
  <si>
    <t>Member services</t>
  </si>
  <si>
    <t>General and operational management</t>
  </si>
  <si>
    <t>Accounting and finance</t>
  </si>
  <si>
    <t>Claims and referral/authorization processing</t>
  </si>
  <si>
    <t>Information systems</t>
  </si>
  <si>
    <t>Administrative services only (ASO) Cost</t>
  </si>
  <si>
    <t>Other direct costs</t>
  </si>
  <si>
    <t>Indirect costs - corporate overhead allocations</t>
  </si>
  <si>
    <t>Lobbying costs</t>
  </si>
  <si>
    <t>Charitable contributions</t>
  </si>
  <si>
    <t>Travel and entertainment expenses</t>
  </si>
  <si>
    <t>Sanctions and late payment interest penalties</t>
  </si>
  <si>
    <t>Royalties</t>
  </si>
  <si>
    <t>Other administrative costs</t>
  </si>
  <si>
    <t>Subcontracted Administrative Costs</t>
  </si>
  <si>
    <t>Total revenues (lines 1c through 6)</t>
  </si>
  <si>
    <t>Medical Loss Ratio</t>
  </si>
  <si>
    <t>Admin Expense Ratio</t>
  </si>
  <si>
    <t>Net Gain (Loss)</t>
  </si>
  <si>
    <t>Total CCC+ Plans</t>
  </si>
  <si>
    <t>Operating Margin</t>
  </si>
  <si>
    <t>PMPM</t>
  </si>
  <si>
    <t>HQI Ratio</t>
  </si>
  <si>
    <t>Pharmacy Benefit Administration</t>
  </si>
  <si>
    <t>Non-Emergency Medical Transport (NEMT) Benefit Administration</t>
  </si>
  <si>
    <t>.</t>
  </si>
  <si>
    <t>Aetna Non-Expansion</t>
  </si>
  <si>
    <t>Aetna Expansion</t>
  </si>
  <si>
    <t>Anthem Non-Expansion</t>
  </si>
  <si>
    <t>Anthem Expansion</t>
  </si>
  <si>
    <t>Magellan Non-Expansion</t>
  </si>
  <si>
    <t>Magellan Expansion</t>
  </si>
  <si>
    <t>Optima Non-Expansion</t>
  </si>
  <si>
    <t>Optima Expansion</t>
  </si>
  <si>
    <t>United  Non-Expansion</t>
  </si>
  <si>
    <t>United  Expansion</t>
  </si>
  <si>
    <t>Va Premier Non-Expansion</t>
  </si>
  <si>
    <t>Va Premier Expansion</t>
  </si>
  <si>
    <t>Total Aetna</t>
  </si>
  <si>
    <t>Total Anthem</t>
  </si>
  <si>
    <t>Total Magellan</t>
  </si>
  <si>
    <t>Total Optima</t>
  </si>
  <si>
    <t>Total United</t>
  </si>
  <si>
    <t>Total Va Premier</t>
  </si>
  <si>
    <t>Total CCC+ Non-Expansion</t>
  </si>
  <si>
    <t>Total CCC+ Expansion</t>
  </si>
  <si>
    <t>Total CCC+ Non-Expansion PMPM</t>
  </si>
  <si>
    <t>Total CCC+ Expansion PMPM</t>
  </si>
  <si>
    <t>Aetna</t>
  </si>
  <si>
    <t>Total Aetna CCC+ and Medallion</t>
  </si>
  <si>
    <t>Medallion Anthem</t>
  </si>
  <si>
    <t>CCC Plus Anthem</t>
  </si>
  <si>
    <t>Medallion Aetna</t>
  </si>
  <si>
    <t>CCC Plus Aetna</t>
  </si>
  <si>
    <t>Anthem</t>
  </si>
  <si>
    <t>Total Anthem CCC+ and Medallion</t>
  </si>
  <si>
    <t>CCC Plus Magellan</t>
  </si>
  <si>
    <t>Medallion  Magellan</t>
  </si>
  <si>
    <t>CCC Plus United</t>
  </si>
  <si>
    <t>Medallion  United</t>
  </si>
  <si>
    <t>CCC Plus Optima</t>
  </si>
  <si>
    <t>Medallion  Optima</t>
  </si>
  <si>
    <t>CCC Plus Va Premier</t>
  </si>
  <si>
    <t>Medallion  Va Premier</t>
  </si>
  <si>
    <t>CCC Plus Totals for Non-Expansion and Expansion</t>
  </si>
  <si>
    <t>Medallion Totals for Non-Expansion and Expansion</t>
  </si>
  <si>
    <t>CCC+ and Medallion Combined Totals</t>
  </si>
  <si>
    <t>Total Magellan CCC+ and Medallion</t>
  </si>
  <si>
    <t>Total Optima CCC+ and Medallion</t>
  </si>
  <si>
    <t>Total United CCC+ and Medallion</t>
  </si>
  <si>
    <t>United Non-Expansion</t>
  </si>
  <si>
    <t>United Expansion</t>
  </si>
  <si>
    <t>Total Va Premier CCC+ and Medallion</t>
  </si>
  <si>
    <t>Medallion and CCC+ Combined Financial Results for CY2020 Q1</t>
  </si>
  <si>
    <t xml:space="preserve">Aetna </t>
  </si>
  <si>
    <t xml:space="preserve">Anthem   </t>
  </si>
  <si>
    <t xml:space="preserve">Magellan    </t>
  </si>
  <si>
    <t>Total PMPM</t>
  </si>
  <si>
    <t>Total CCC+ PMPM</t>
  </si>
  <si>
    <t xml:space="preserve">Optima   </t>
  </si>
  <si>
    <t xml:space="preserve">United   </t>
  </si>
  <si>
    <t xml:space="preserve">Va Premier   </t>
  </si>
  <si>
    <t>Total MED &amp; FAMIS Medallion Plans</t>
  </si>
  <si>
    <t>Total EXPANSION Medallion Plans</t>
  </si>
  <si>
    <t>Total Medallion Plans</t>
  </si>
  <si>
    <t>Total Medallion Plans PMPM</t>
  </si>
  <si>
    <t>Total Medicaid</t>
  </si>
  <si>
    <t>Magellan</t>
  </si>
  <si>
    <t>Optima</t>
  </si>
  <si>
    <t>Va Premier</t>
  </si>
  <si>
    <t>United</t>
  </si>
  <si>
    <t>Medical Loss Ratio (excludes HQI)</t>
  </si>
  <si>
    <t>Healthcare Quality Improvement Ratio (HQI)</t>
  </si>
  <si>
    <t>CHECK</t>
  </si>
  <si>
    <t>Medallion and CCC+ Combined Financial Results for CY2020 Q2</t>
  </si>
  <si>
    <t>Total Admin Expense Ratio</t>
  </si>
  <si>
    <t>Subtotal (line 8 to 48) of Medical Service Expenditures</t>
  </si>
  <si>
    <t>Total Medical service expenditures (49 minus 50)</t>
  </si>
  <si>
    <t>Total Health Care Quality Improvement Expenses (line 52 to 58)</t>
  </si>
  <si>
    <t>Total Other Administrative Costs (lines 60 - 79)</t>
  </si>
  <si>
    <t>Total Administrative and Claim Adjustment Expenses (line 59 and 80)</t>
  </si>
  <si>
    <t>Total underwriting deductions (Line 51 and 81 and 82 to 84)</t>
  </si>
  <si>
    <t>Net Underwriting gain or (loss) (Line 7 less 85)</t>
  </si>
  <si>
    <t>Child  - EPSDT</t>
  </si>
  <si>
    <t xml:space="preserve">Total Aetna </t>
  </si>
  <si>
    <t xml:space="preserve">Total Anthem </t>
  </si>
  <si>
    <t xml:space="preserve">Total Magellan </t>
  </si>
  <si>
    <t xml:space="preserve">Total Optima </t>
  </si>
  <si>
    <t xml:space="preserve">Total United </t>
  </si>
  <si>
    <t xml:space="preserve">Total Va Premier </t>
  </si>
  <si>
    <t xml:space="preserve">Total Aetna   </t>
  </si>
  <si>
    <t xml:space="preserve">Total Anthem   </t>
  </si>
  <si>
    <t xml:space="preserve">Total Optima   </t>
  </si>
  <si>
    <t xml:space="preserve">Total United   </t>
  </si>
  <si>
    <t xml:space="preserve">Total Va Premier   </t>
  </si>
  <si>
    <t>CCC+ and Medallion Combined Totals Fiscal YTD</t>
  </si>
  <si>
    <t>Quarterly for APR-JUN 2022</t>
  </si>
  <si>
    <t>Quarterly for JAN-MAR 2022</t>
  </si>
  <si>
    <t>Total Aetna Sep-Dec 2022</t>
  </si>
  <si>
    <t>Total Anthem Sep-Dec 2022</t>
  </si>
  <si>
    <t>Total Magellan Sep-Dec 2022</t>
  </si>
  <si>
    <t>Total Optima Sep-Dec 2022</t>
  </si>
  <si>
    <t>Total United Sep-Dec 2022</t>
  </si>
  <si>
    <t>Total Va Premier Sep-Dec 2022</t>
  </si>
  <si>
    <t>Total Aetna Apr-Jun 2022</t>
  </si>
  <si>
    <t>Total Anthem Apr-Jun 2022</t>
  </si>
  <si>
    <t>Total Magellan Apr-Jun 2022</t>
  </si>
  <si>
    <t>Total Optima Apr-Jun 2022</t>
  </si>
  <si>
    <t>Total United Apr-Jun 2022</t>
  </si>
  <si>
    <t>Total Va Premier Apr-Jun 2022</t>
  </si>
  <si>
    <t>Medallion and CCC+ Combined Financial Results for JAN-MAR 2022</t>
  </si>
  <si>
    <t xml:space="preserve">Molina    </t>
  </si>
  <si>
    <t>CCC Plus Molina</t>
  </si>
  <si>
    <t>Medallion  Molina</t>
  </si>
  <si>
    <t>Molina Non-Expansion</t>
  </si>
  <si>
    <t>Molina Expansion</t>
  </si>
  <si>
    <t>Total Molina</t>
  </si>
  <si>
    <t>Total Molina CCC+ and Medallion</t>
  </si>
  <si>
    <t>Molina</t>
  </si>
  <si>
    <t>Quarterly for OCT-DEC 2022</t>
  </si>
  <si>
    <t>Quarterly for OCT-DEC FY2022</t>
  </si>
  <si>
    <t>Quarterly for JUL-SEP FY2022</t>
  </si>
  <si>
    <t>Quarterly for the Fiscal Year 2022</t>
  </si>
  <si>
    <t>Medallion and CCC+ Combined Financial Results for FY2022</t>
  </si>
  <si>
    <t xml:space="preserve">Total Molina   </t>
  </si>
  <si>
    <t>MLR and UW Gain Refund Estimate</t>
  </si>
  <si>
    <t>Medical Loss Ratio Numerator</t>
  </si>
  <si>
    <t>Claims</t>
  </si>
  <si>
    <t>Improving health care quality expenses</t>
  </si>
  <si>
    <r>
      <t>MLR numerator</t>
    </r>
    <r>
      <rPr>
        <sz val="11"/>
        <color rgb="FFFF0000"/>
        <rFont val="Calibri"/>
        <family val="2"/>
        <scheme val="minor"/>
      </rPr>
      <t xml:space="preserve"> </t>
    </r>
  </si>
  <si>
    <t xml:space="preserve">  </t>
  </si>
  <si>
    <t>Medical Loss Ratio Denominator</t>
  </si>
  <si>
    <t>Federal and State taxes and licensing or regulatory fees</t>
  </si>
  <si>
    <t>MLR denominator</t>
  </si>
  <si>
    <t>Credibility Adjustment</t>
  </si>
  <si>
    <t>Member Months to determine credibility</t>
  </si>
  <si>
    <t>Credibility adjustment</t>
  </si>
  <si>
    <t>MLR Calculation</t>
  </si>
  <si>
    <t>Unadjusted MLR</t>
  </si>
  <si>
    <t>Adjusted MLR</t>
  </si>
  <si>
    <t>MLR Remittance Calculation</t>
  </si>
  <si>
    <t>Is plan membership above the minimum credibility value? (Y/N)</t>
  </si>
  <si>
    <t>MLR standard</t>
  </si>
  <si>
    <t>Remittance amount due to State for Coverage Year</t>
  </si>
  <si>
    <t>Underwriting Gain Denominator (consistent with MLR reporting)</t>
  </si>
  <si>
    <t>Medical Expenses</t>
  </si>
  <si>
    <r>
      <t>Underwriting Gain Claims Expenses</t>
    </r>
    <r>
      <rPr>
        <sz val="10"/>
        <color rgb="FFFF0000"/>
        <rFont val="Arial"/>
        <family val="2"/>
      </rPr>
      <t xml:space="preserve"> </t>
    </r>
  </si>
  <si>
    <t>Non-Claims Costs</t>
  </si>
  <si>
    <t>Administrative Expenses</t>
  </si>
  <si>
    <t>Less: Unallowable Expenses</t>
  </si>
  <si>
    <t>Allowable Administrative Expenses</t>
  </si>
  <si>
    <t>Underwriting Gain</t>
  </si>
  <si>
    <t>Underwriting Gain $</t>
  </si>
  <si>
    <t>Less: Remittance Amount Due to State for Coverage Year</t>
  </si>
  <si>
    <t>Adjusted Underwriting Gain $</t>
  </si>
  <si>
    <t>Underwriting Gain %</t>
  </si>
  <si>
    <t>Underwriting Gain Remittance Calculation</t>
  </si>
  <si>
    <t xml:space="preserve">Member Month Requirement Met? </t>
  </si>
  <si>
    <t xml:space="preserve">At least 12 months contract experience at the beginning of the Contract Year? </t>
  </si>
  <si>
    <t>Y</t>
  </si>
  <si>
    <t>Percent to Remit</t>
  </si>
  <si>
    <t>Amount to Remit by 12/1 of the following calendar year</t>
  </si>
  <si>
    <t>Section 2: MLR Credibility Adjustments Table</t>
  </si>
  <si>
    <t>MMP contracts</t>
  </si>
  <si>
    <t>Member Months</t>
  </si>
  <si>
    <t>Credibility Lookup</t>
  </si>
  <si>
    <t>&lt; 5,400</t>
  </si>
  <si>
    <t>Non-credible</t>
  </si>
  <si>
    <t>N/A</t>
  </si>
  <si>
    <t>&gt; 380,000</t>
  </si>
  <si>
    <t>fully cred</t>
  </si>
  <si>
    <t>Estimated MLR Refund for FY2022</t>
  </si>
  <si>
    <t>Estimated UW Gain Refund for FY2022</t>
  </si>
  <si>
    <t xml:space="preserve">Total Aetna Oct-Dec Q2 FY22 </t>
  </si>
  <si>
    <t xml:space="preserve">Total Anthem Oct-Dec Q2 FY22 </t>
  </si>
  <si>
    <t xml:space="preserve">Total Molina Oct-Dec Q2 FY22 </t>
  </si>
  <si>
    <t xml:space="preserve">Total Optima Oct-Dec Q2 FY22 </t>
  </si>
  <si>
    <t xml:space="preserve">Total United Oct-Dec Q2 FY22 </t>
  </si>
  <si>
    <t xml:space="preserve">Total Va Premier Oct-Dec Q2 FY22 </t>
  </si>
  <si>
    <t>Total Aetna Jul-Sep Q2 FY22</t>
  </si>
  <si>
    <t>Total Anthem Jul-Sep Q2 FY22</t>
  </si>
  <si>
    <t>Total Molina Jul-Sep Q2 FY22</t>
  </si>
  <si>
    <t>Total Optima Jul-Sep Q2 FY22</t>
  </si>
  <si>
    <t>Total United Jul-Sep Q2 FY22</t>
  </si>
  <si>
    <t>Total Va Premier Jul-Sep Q2 FY22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</si>
</sst>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[$-409]mmmm\ d\,\ yyyy;@"/>
    <numFmt numFmtId="166" formatCode="_(* #,##0.00_);_(* \(\ #,##0.00\ \);_(* &quot;-&quot;??_);_(\ @_ \)"/>
    <numFmt numFmtId="167" formatCode="&quot;$&quot;#,##0"/>
    <numFmt numFmtId="168" formatCode="&quot;$&quot;#,##0.00"/>
    <numFmt numFmtId="169" formatCode="_(* #,##0_);_(* \(#,##0\);_(* &quot;-&quot;??_);_(@_)"/>
    <numFmt numFmtId="170" formatCode="_(&quot;$&quot;* #,##0_);_(&quot;$&quot;* \(#,##0\);_(&quot;$&quot;* &quot;-&quot;??_);_(@_)"/>
    <numFmt numFmtId="171" formatCode="0.00000"/>
  </numFmts>
  <fonts count="4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u/>
      <sz val="10"/>
      <name val="Arial"/>
      <family val="2"/>
    </font>
    <font>
      <sz val="10"/>
      <name val="Microsoft Sans Serif"/>
      <family val="2"/>
    </font>
    <font>
      <sz val="10"/>
      <name val="Arial Unicode MS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20"/>
      <color rgb="FFCC00FF"/>
      <name val="Arial"/>
      <family val="2"/>
    </font>
    <font>
      <b/>
      <sz val="10"/>
      <color theme="3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sz val="14"/>
      <name val="Calibri"/>
      <family val="2"/>
      <scheme val="minor"/>
    </font>
    <font>
      <b/>
      <u/>
      <sz val="14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theme="4" tint="-0.499984740745262"/>
      <name val="Arial"/>
      <family val="2"/>
    </font>
    <font>
      <sz val="12"/>
      <color theme="4" tint="-0.249977111117893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 val="singleAccounting"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1"/>
      <color theme="1"/>
      <name val="Arial"/>
      <family val="2"/>
    </font>
    <font>
      <u/>
      <sz val="10"/>
      <name val="Arial"/>
      <family val="2"/>
    </font>
    <font>
      <sz val="8"/>
      <name val="Arial"/>
      <family val="2"/>
    </font>
  </fonts>
  <fills count="21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5"/>
        <bgColor indexed="64"/>
      </patternFill>
    </fill>
    <fill>
      <patternFill patternType="solid">
        <fgColor rgb="FFFFFF97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E8F8F7"/>
        <bgColor indexed="64"/>
      </patternFill>
    </fill>
    <fill>
      <gradientFill degree="90">
        <stop position="0">
          <color rgb="FFE8F8F7"/>
        </stop>
        <stop position="1">
          <color rgb="FFFFFFE5"/>
        </stop>
      </gradientFill>
    </fill>
    <fill>
      <patternFill patternType="solid">
        <fgColor rgb="FFFFFFC1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 tint="-0.34998626667073579"/>
        <bgColor indexed="64"/>
      </patternFill>
    </fill>
    <fill>
      <gradientFill degree="90">
        <stop position="0">
          <color rgb="FFD5F3F0"/>
        </stop>
        <stop position="1">
          <color rgb="FFFFFFD5"/>
        </stop>
      </gradientFill>
    </fill>
    <fill>
      <patternFill patternType="solid">
        <fgColor rgb="FFECF8F8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indexed="64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ck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ck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indexed="64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72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1" fillId="0" borderId="0"/>
    <xf numFmtId="9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>
      <alignment horizontal="left"/>
    </xf>
    <xf numFmtId="15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0" fontId="8" fillId="0" borderId="1">
      <alignment horizontal="center"/>
    </xf>
    <xf numFmtId="3" fontId="7" fillId="0" borderId="0" applyFont="0" applyFill="0" applyBorder="0" applyAlignment="0" applyProtection="0"/>
    <xf numFmtId="0" fontId="7" fillId="2" borderId="0" applyNumberFormat="0" applyFon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9" fillId="0" borderId="0" applyFont="0" applyFill="0" applyBorder="0" applyAlignment="0" applyProtection="0"/>
  </cellStyleXfs>
  <cellXfs count="447">
    <xf numFmtId="0" fontId="0" fillId="0" borderId="0" xfId="0"/>
    <xf numFmtId="0" fontId="4" fillId="0" borderId="0" xfId="0" applyFont="1"/>
    <xf numFmtId="0" fontId="4" fillId="0" borderId="0" xfId="0" applyFont="1" applyBorder="1"/>
    <xf numFmtId="167" fontId="4" fillId="0" borderId="9" xfId="0" applyNumberFormat="1" applyFont="1" applyBorder="1" applyAlignment="1">
      <alignment horizontal="center"/>
    </xf>
    <xf numFmtId="167" fontId="4" fillId="0" borderId="9" xfId="0" applyNumberFormat="1" applyFont="1" applyFill="1" applyBorder="1" applyAlignment="1">
      <alignment horizontal="center"/>
    </xf>
    <xf numFmtId="167" fontId="4" fillId="0" borderId="9" xfId="0" applyNumberFormat="1" applyFont="1" applyBorder="1" applyAlignment="1" applyProtection="1">
      <alignment horizontal="center"/>
      <protection hidden="1"/>
    </xf>
    <xf numFmtId="3" fontId="4" fillId="0" borderId="9" xfId="0" applyNumberFormat="1" applyFont="1" applyBorder="1" applyAlignment="1" applyProtection="1">
      <alignment horizontal="center"/>
      <protection hidden="1"/>
    </xf>
    <xf numFmtId="168" fontId="4" fillId="0" borderId="9" xfId="0" applyNumberFormat="1" applyFont="1" applyBorder="1" applyAlignment="1" applyProtection="1">
      <alignment horizontal="center"/>
      <protection hidden="1"/>
    </xf>
    <xf numFmtId="0" fontId="17" fillId="0" borderId="0" xfId="0" applyFont="1"/>
    <xf numFmtId="167" fontId="18" fillId="0" borderId="9" xfId="0" applyNumberFormat="1" applyFont="1" applyBorder="1" applyAlignment="1" applyProtection="1">
      <alignment horizontal="center"/>
      <protection hidden="1"/>
    </xf>
    <xf numFmtId="168" fontId="18" fillId="0" borderId="9" xfId="0" applyNumberFormat="1" applyFont="1" applyBorder="1" applyAlignment="1" applyProtection="1">
      <alignment horizontal="center"/>
      <protection hidden="1"/>
    </xf>
    <xf numFmtId="168" fontId="18" fillId="5" borderId="9" xfId="0" applyNumberFormat="1" applyFont="1" applyFill="1" applyBorder="1" applyAlignment="1" applyProtection="1">
      <alignment horizontal="center"/>
      <protection hidden="1"/>
    </xf>
    <xf numFmtId="167" fontId="18" fillId="6" borderId="9" xfId="0" applyNumberFormat="1" applyFont="1" applyFill="1" applyBorder="1" applyAlignment="1" applyProtection="1">
      <alignment horizontal="center"/>
      <protection hidden="1"/>
    </xf>
    <xf numFmtId="0" fontId="4" fillId="0" borderId="9" xfId="0" applyFont="1" applyBorder="1"/>
    <xf numFmtId="0" fontId="4" fillId="0" borderId="0" xfId="0" applyFont="1" applyFill="1" applyBorder="1"/>
    <xf numFmtId="169" fontId="4" fillId="0" borderId="9" xfId="55" applyNumberFormat="1" applyFont="1" applyBorder="1" applyAlignment="1" applyProtection="1">
      <alignment horizontal="center"/>
      <protection hidden="1"/>
    </xf>
    <xf numFmtId="0" fontId="20" fillId="0" borderId="0" xfId="0" applyFont="1"/>
    <xf numFmtId="0" fontId="20" fillId="0" borderId="8" xfId="0" applyFont="1" applyBorder="1"/>
    <xf numFmtId="0" fontId="20" fillId="0" borderId="0" xfId="0" applyFont="1" applyBorder="1"/>
    <xf numFmtId="0" fontId="20" fillId="0" borderId="5" xfId="0" applyFont="1" applyBorder="1"/>
    <xf numFmtId="0" fontId="0" fillId="8" borderId="0" xfId="0" applyFill="1"/>
    <xf numFmtId="0" fontId="20" fillId="0" borderId="26" xfId="0" applyFont="1" applyBorder="1"/>
    <xf numFmtId="0" fontId="9" fillId="0" borderId="0" xfId="0" applyFont="1" applyBorder="1"/>
    <xf numFmtId="0" fontId="0" fillId="8" borderId="0" xfId="0" applyFill="1" applyBorder="1"/>
    <xf numFmtId="165" fontId="22" fillId="0" borderId="0" xfId="0" applyNumberFormat="1" applyFont="1"/>
    <xf numFmtId="0" fontId="21" fillId="0" borderId="0" xfId="0" applyFont="1"/>
    <xf numFmtId="0" fontId="23" fillId="0" borderId="0" xfId="0" applyFont="1"/>
    <xf numFmtId="165" fontId="24" fillId="0" borderId="0" xfId="0" applyNumberFormat="1" applyFont="1"/>
    <xf numFmtId="0" fontId="25" fillId="0" borderId="0" xfId="0" applyFont="1"/>
    <xf numFmtId="0" fontId="24" fillId="0" borderId="0" xfId="0" applyFont="1"/>
    <xf numFmtId="0" fontId="26" fillId="0" borderId="0" xfId="0" applyFont="1"/>
    <xf numFmtId="0" fontId="23" fillId="0" borderId="0" xfId="0" applyFont="1" applyBorder="1"/>
    <xf numFmtId="0" fontId="29" fillId="0" borderId="9" xfId="0" applyFont="1" applyBorder="1"/>
    <xf numFmtId="0" fontId="21" fillId="0" borderId="9" xfId="0" applyFont="1" applyBorder="1"/>
    <xf numFmtId="167" fontId="21" fillId="7" borderId="4" xfId="0" applyNumberFormat="1" applyFont="1" applyFill="1" applyBorder="1" applyAlignment="1">
      <alignment horizontal="center"/>
    </xf>
    <xf numFmtId="167" fontId="21" fillId="0" borderId="27" xfId="0" applyNumberFormat="1" applyFont="1" applyFill="1" applyBorder="1" applyAlignment="1">
      <alignment horizontal="center"/>
    </xf>
    <xf numFmtId="167" fontId="21" fillId="0" borderId="9" xfId="0" applyNumberFormat="1" applyFont="1" applyFill="1" applyBorder="1" applyAlignment="1">
      <alignment horizontal="center"/>
    </xf>
    <xf numFmtId="167" fontId="21" fillId="0" borderId="14" xfId="0" applyNumberFormat="1" applyFont="1" applyFill="1" applyBorder="1" applyAlignment="1">
      <alignment horizontal="center"/>
    </xf>
    <xf numFmtId="167" fontId="21" fillId="0" borderId="13" xfId="0" applyNumberFormat="1" applyFont="1" applyFill="1" applyBorder="1" applyAlignment="1">
      <alignment horizontal="center"/>
    </xf>
    <xf numFmtId="0" fontId="21" fillId="8" borderId="0" xfId="0" applyFont="1" applyFill="1"/>
    <xf numFmtId="167" fontId="21" fillId="0" borderId="36" xfId="0" applyNumberFormat="1" applyFont="1" applyFill="1" applyBorder="1" applyAlignment="1">
      <alignment horizontal="center"/>
    </xf>
    <xf numFmtId="0" fontId="21" fillId="8" borderId="0" xfId="0" applyFont="1" applyFill="1" applyBorder="1"/>
    <xf numFmtId="167" fontId="21" fillId="7" borderId="4" xfId="0" applyNumberFormat="1" applyFont="1" applyFill="1" applyBorder="1" applyAlignment="1" applyProtection="1">
      <alignment horizontal="center"/>
      <protection hidden="1"/>
    </xf>
    <xf numFmtId="167" fontId="21" fillId="0" borderId="27" xfId="0" applyNumberFormat="1" applyFont="1" applyBorder="1" applyAlignment="1" applyProtection="1">
      <alignment horizontal="center"/>
      <protection hidden="1"/>
    </xf>
    <xf numFmtId="167" fontId="21" fillId="0" borderId="9" xfId="0" applyNumberFormat="1" applyFont="1" applyBorder="1" applyAlignment="1" applyProtection="1">
      <alignment horizontal="center"/>
      <protection hidden="1"/>
    </xf>
    <xf numFmtId="167" fontId="21" fillId="0" borderId="14" xfId="0" applyNumberFormat="1" applyFont="1" applyBorder="1" applyAlignment="1" applyProtection="1">
      <alignment horizontal="center"/>
      <protection hidden="1"/>
    </xf>
    <xf numFmtId="167" fontId="21" fillId="0" borderId="1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 applyProtection="1">
      <alignment horizontal="center"/>
      <protection hidden="1"/>
    </xf>
    <xf numFmtId="168" fontId="21" fillId="0" borderId="14" xfId="0" applyNumberFormat="1" applyFont="1" applyBorder="1" applyAlignment="1" applyProtection="1">
      <alignment horizontal="center"/>
      <protection hidden="1"/>
    </xf>
    <xf numFmtId="0" fontId="21" fillId="0" borderId="9" xfId="0" applyFont="1" applyFill="1" applyBorder="1"/>
    <xf numFmtId="167" fontId="29" fillId="7" borderId="4" xfId="0" applyNumberFormat="1" applyFont="1" applyFill="1" applyBorder="1" applyAlignment="1" applyProtection="1">
      <alignment horizontal="center"/>
      <protection hidden="1"/>
    </xf>
    <xf numFmtId="167" fontId="31" fillId="0" borderId="27" xfId="0" applyNumberFormat="1" applyFont="1" applyBorder="1" applyAlignment="1" applyProtection="1">
      <alignment horizontal="center"/>
      <protection hidden="1"/>
    </xf>
    <xf numFmtId="167" fontId="31" fillId="0" borderId="9" xfId="0" applyNumberFormat="1" applyFont="1" applyBorder="1" applyAlignment="1" applyProtection="1">
      <alignment horizontal="center"/>
      <protection hidden="1"/>
    </xf>
    <xf numFmtId="167" fontId="31" fillId="0" borderId="14" xfId="0" applyNumberFormat="1" applyFont="1" applyBorder="1" applyAlignment="1" applyProtection="1">
      <alignment horizontal="center"/>
      <protection hidden="1"/>
    </xf>
    <xf numFmtId="167" fontId="31" fillId="0" borderId="13" xfId="0" applyNumberFormat="1" applyFont="1" applyBorder="1" applyAlignment="1" applyProtection="1">
      <alignment horizontal="center"/>
      <protection hidden="1"/>
    </xf>
    <xf numFmtId="168" fontId="31" fillId="0" borderId="9" xfId="0" applyNumberFormat="1" applyFont="1" applyBorder="1" applyAlignment="1" applyProtection="1">
      <alignment horizontal="center"/>
      <protection hidden="1"/>
    </xf>
    <xf numFmtId="168" fontId="31" fillId="0" borderId="14" xfId="0" applyNumberFormat="1" applyFont="1" applyBorder="1" applyAlignment="1" applyProtection="1">
      <alignment horizontal="center"/>
      <protection hidden="1"/>
    </xf>
    <xf numFmtId="167" fontId="21" fillId="0" borderId="0" xfId="0" applyNumberFormat="1" applyFont="1"/>
    <xf numFmtId="168" fontId="21" fillId="0" borderId="13" xfId="0" applyNumberFormat="1" applyFont="1" applyBorder="1" applyAlignment="1" applyProtection="1">
      <alignment horizontal="center"/>
      <protection hidden="1"/>
    </xf>
    <xf numFmtId="0" fontId="32" fillId="0" borderId="9" xfId="0" applyFont="1" applyBorder="1"/>
    <xf numFmtId="0" fontId="21" fillId="0" borderId="0" xfId="0" applyFont="1" applyBorder="1"/>
    <xf numFmtId="168" fontId="21" fillId="0" borderId="9" xfId="0" applyNumberFormat="1" applyFont="1" applyFill="1" applyBorder="1" applyAlignment="1" applyProtection="1">
      <alignment horizontal="center"/>
      <protection hidden="1"/>
    </xf>
    <xf numFmtId="168" fontId="21" fillId="0" borderId="14" xfId="0" applyNumberFormat="1" applyFont="1" applyFill="1" applyBorder="1" applyAlignment="1" applyProtection="1">
      <alignment horizontal="center"/>
      <protection hidden="1"/>
    </xf>
    <xf numFmtId="167" fontId="21" fillId="0" borderId="13" xfId="0" applyNumberFormat="1" applyFont="1" applyFill="1" applyBorder="1" applyAlignment="1" applyProtection="1">
      <alignment horizontal="center"/>
      <protection hidden="1"/>
    </xf>
    <xf numFmtId="167" fontId="21" fillId="0" borderId="9" xfId="0" applyNumberFormat="1" applyFont="1" applyFill="1" applyBorder="1" applyAlignment="1" applyProtection="1">
      <alignment horizontal="center"/>
      <protection hidden="1"/>
    </xf>
    <xf numFmtId="167" fontId="21" fillId="0" borderId="14" xfId="0" applyNumberFormat="1" applyFont="1" applyFill="1" applyBorder="1" applyAlignment="1" applyProtection="1">
      <alignment horizontal="center"/>
      <protection hidden="1"/>
    </xf>
    <xf numFmtId="9" fontId="21" fillId="0" borderId="0" xfId="58" applyFont="1" applyBorder="1"/>
    <xf numFmtId="167" fontId="21" fillId="0" borderId="0" xfId="0" applyNumberFormat="1" applyFont="1" applyBorder="1"/>
    <xf numFmtId="0" fontId="21" fillId="3" borderId="9" xfId="0" applyFont="1" applyFill="1" applyBorder="1"/>
    <xf numFmtId="0" fontId="21" fillId="0" borderId="9" xfId="0" quotePrefix="1" applyFont="1" applyBorder="1"/>
    <xf numFmtId="167" fontId="31" fillId="0" borderId="22" xfId="0" applyNumberFormat="1" applyFont="1" applyBorder="1" applyAlignment="1" applyProtection="1">
      <alignment horizontal="center"/>
      <protection hidden="1"/>
    </xf>
    <xf numFmtId="168" fontId="31" fillId="0" borderId="2" xfId="0" applyNumberFormat="1" applyFont="1" applyBorder="1" applyAlignment="1" applyProtection="1">
      <alignment horizontal="center"/>
      <protection hidden="1"/>
    </xf>
    <xf numFmtId="167" fontId="31" fillId="0" borderId="2" xfId="0" applyNumberFormat="1" applyFont="1" applyBorder="1" applyAlignment="1" applyProtection="1">
      <alignment horizontal="center"/>
      <protection hidden="1"/>
    </xf>
    <xf numFmtId="167" fontId="31" fillId="5" borderId="27" xfId="0" applyNumberFormat="1" applyFont="1" applyFill="1" applyBorder="1" applyAlignment="1" applyProtection="1">
      <alignment horizontal="center"/>
      <protection hidden="1"/>
    </xf>
    <xf numFmtId="168" fontId="31" fillId="5" borderId="9" xfId="0" applyNumberFormat="1" applyFont="1" applyFill="1" applyBorder="1" applyAlignment="1" applyProtection="1">
      <alignment horizontal="center"/>
      <protection hidden="1"/>
    </xf>
    <xf numFmtId="167" fontId="31" fillId="5" borderId="13" xfId="0" applyNumberFormat="1" applyFont="1" applyFill="1" applyBorder="1" applyAlignment="1" applyProtection="1">
      <alignment horizontal="center"/>
      <protection hidden="1"/>
    </xf>
    <xf numFmtId="168" fontId="31" fillId="5" borderId="14" xfId="0" applyNumberFormat="1" applyFont="1" applyFill="1" applyBorder="1" applyAlignment="1" applyProtection="1">
      <alignment horizontal="center"/>
      <protection hidden="1"/>
    </xf>
    <xf numFmtId="167" fontId="31" fillId="5" borderId="9" xfId="0" applyNumberFormat="1" applyFont="1" applyFill="1" applyBorder="1" applyAlignment="1" applyProtection="1">
      <alignment horizontal="center"/>
      <protection hidden="1"/>
    </xf>
    <xf numFmtId="167" fontId="31" fillId="4" borderId="11" xfId="0" applyNumberFormat="1" applyFont="1" applyFill="1" applyBorder="1" applyAlignment="1" applyProtection="1">
      <alignment horizontal="center"/>
      <protection hidden="1"/>
    </xf>
    <xf numFmtId="168" fontId="31" fillId="5" borderId="4" xfId="0" applyNumberFormat="1" applyFont="1" applyFill="1" applyBorder="1" applyAlignment="1" applyProtection="1">
      <alignment horizontal="center"/>
      <protection hidden="1"/>
    </xf>
    <xf numFmtId="168" fontId="31" fillId="5" borderId="21" xfId="0" applyNumberFormat="1" applyFont="1" applyFill="1" applyBorder="1" applyAlignment="1" applyProtection="1">
      <alignment horizontal="center"/>
      <protection hidden="1"/>
    </xf>
    <xf numFmtId="167" fontId="21" fillId="0" borderId="23" xfId="0" applyNumberFormat="1" applyFont="1" applyBorder="1" applyAlignment="1" applyProtection="1">
      <alignment horizontal="center"/>
      <protection hidden="1"/>
    </xf>
    <xf numFmtId="168" fontId="21" fillId="0" borderId="3" xfId="0" applyNumberFormat="1" applyFont="1" applyBorder="1" applyAlignment="1" applyProtection="1">
      <alignment horizontal="center"/>
      <protection hidden="1"/>
    </xf>
    <xf numFmtId="167" fontId="21" fillId="0" borderId="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Fill="1" applyBorder="1" applyAlignment="1">
      <alignment horizontal="center"/>
    </xf>
    <xf numFmtId="168" fontId="21" fillId="0" borderId="14" xfId="0" applyNumberFormat="1" applyFont="1" applyFill="1" applyBorder="1" applyAlignment="1">
      <alignment horizontal="center"/>
    </xf>
    <xf numFmtId="168" fontId="21" fillId="0" borderId="13" xfId="0" applyNumberFormat="1" applyFont="1" applyFill="1" applyBorder="1" applyAlignment="1">
      <alignment horizontal="center"/>
    </xf>
    <xf numFmtId="167" fontId="21" fillId="0" borderId="27" xfId="0" applyNumberFormat="1" applyFont="1" applyBorder="1" applyAlignment="1">
      <alignment horizontal="center"/>
    </xf>
    <xf numFmtId="167" fontId="21" fillId="0" borderId="9" xfId="0" applyNumberFormat="1" applyFont="1" applyBorder="1" applyAlignment="1">
      <alignment horizontal="center"/>
    </xf>
    <xf numFmtId="167" fontId="21" fillId="0" borderId="14" xfId="0" applyNumberFormat="1" applyFont="1" applyBorder="1" applyAlignment="1">
      <alignment horizontal="center"/>
    </xf>
    <xf numFmtId="167" fontId="21" fillId="0" borderId="13" xfId="0" applyNumberFormat="1" applyFont="1" applyBorder="1" applyAlignment="1">
      <alignment horizontal="center"/>
    </xf>
    <xf numFmtId="3" fontId="21" fillId="0" borderId="27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 applyAlignment="1" applyProtection="1">
      <alignment horizontal="center"/>
      <protection hidden="1"/>
    </xf>
    <xf numFmtId="3" fontId="21" fillId="0" borderId="13" xfId="0" applyNumberFormat="1" applyFont="1" applyBorder="1" applyAlignment="1" applyProtection="1">
      <alignment horizontal="center"/>
      <protection hidden="1"/>
    </xf>
    <xf numFmtId="3" fontId="21" fillId="0" borderId="14" xfId="0" applyNumberFormat="1" applyFont="1" applyBorder="1" applyAlignment="1" applyProtection="1">
      <alignment horizontal="center"/>
      <protection hidden="1"/>
    </xf>
    <xf numFmtId="169" fontId="21" fillId="0" borderId="14" xfId="70" applyNumberFormat="1" applyFont="1" applyBorder="1" applyAlignment="1">
      <alignment horizontal="left"/>
    </xf>
    <xf numFmtId="168" fontId="30" fillId="0" borderId="27" xfId="0" applyNumberFormat="1" applyFont="1" applyBorder="1" applyAlignment="1" applyProtection="1">
      <alignment horizontal="center"/>
      <protection hidden="1"/>
    </xf>
    <xf numFmtId="167" fontId="30" fillId="0" borderId="9" xfId="0" applyNumberFormat="1" applyFont="1" applyBorder="1" applyAlignment="1" applyProtection="1">
      <alignment horizontal="center"/>
      <protection hidden="1"/>
    </xf>
    <xf numFmtId="168" fontId="30" fillId="0" borderId="9" xfId="0" applyNumberFormat="1" applyFont="1" applyBorder="1" applyAlignment="1" applyProtection="1">
      <alignment horizontal="center"/>
      <protection hidden="1"/>
    </xf>
    <xf numFmtId="168" fontId="30" fillId="0" borderId="14" xfId="0" applyNumberFormat="1" applyFont="1" applyBorder="1" applyAlignment="1" applyProtection="1">
      <alignment horizontal="center"/>
      <protection hidden="1"/>
    </xf>
    <xf numFmtId="168" fontId="30" fillId="0" borderId="13" xfId="0" applyNumberFormat="1" applyFont="1" applyBorder="1" applyAlignment="1" applyProtection="1">
      <alignment horizontal="center"/>
      <protection hidden="1"/>
    </xf>
    <xf numFmtId="167" fontId="30" fillId="0" borderId="14" xfId="0" applyNumberFormat="1" applyFont="1" applyBorder="1" applyAlignment="1" applyProtection="1">
      <alignment horizontal="center"/>
      <protection hidden="1"/>
    </xf>
    <xf numFmtId="0" fontId="32" fillId="0" borderId="9" xfId="0" applyFont="1" applyFill="1" applyBorder="1"/>
    <xf numFmtId="164" fontId="21" fillId="0" borderId="27" xfId="58" applyNumberFormat="1" applyFont="1" applyBorder="1" applyAlignment="1" applyProtection="1">
      <alignment horizontal="center"/>
      <protection hidden="1"/>
    </xf>
    <xf numFmtId="164" fontId="21" fillId="0" borderId="9" xfId="0" applyNumberFormat="1" applyFont="1" applyBorder="1" applyAlignment="1" applyProtection="1">
      <alignment horizontal="center"/>
      <protection hidden="1"/>
    </xf>
    <xf numFmtId="164" fontId="21" fillId="0" borderId="9" xfId="58" applyNumberFormat="1" applyFont="1" applyBorder="1" applyAlignment="1" applyProtection="1">
      <alignment horizontal="center"/>
      <protection hidden="1"/>
    </xf>
    <xf numFmtId="164" fontId="21" fillId="0" borderId="14" xfId="0" applyNumberFormat="1" applyFont="1" applyBorder="1" applyAlignment="1" applyProtection="1">
      <alignment horizontal="center"/>
      <protection hidden="1"/>
    </xf>
    <xf numFmtId="164" fontId="21" fillId="0" borderId="13" xfId="58" applyNumberFormat="1" applyFont="1" applyBorder="1" applyAlignment="1" applyProtection="1">
      <alignment horizontal="center"/>
      <protection hidden="1"/>
    </xf>
    <xf numFmtId="164" fontId="21" fillId="0" borderId="13" xfId="0" applyNumberFormat="1" applyFont="1" applyBorder="1" applyAlignment="1" applyProtection="1">
      <alignment horizontal="center"/>
      <protection hidden="1"/>
    </xf>
    <xf numFmtId="164" fontId="21" fillId="0" borderId="27" xfId="0" applyNumberFormat="1" applyFont="1" applyBorder="1" applyAlignment="1" applyProtection="1">
      <alignment horizontal="center"/>
      <protection hidden="1"/>
    </xf>
    <xf numFmtId="167" fontId="21" fillId="0" borderId="30" xfId="0" applyNumberFormat="1" applyFont="1" applyBorder="1" applyAlignment="1" applyProtection="1">
      <alignment horizontal="center"/>
      <protection hidden="1"/>
    </xf>
    <xf numFmtId="167" fontId="21" fillId="0" borderId="31" xfId="0" applyNumberFormat="1" applyFont="1" applyBorder="1" applyAlignment="1" applyProtection="1">
      <alignment horizontal="center"/>
      <protection hidden="1"/>
    </xf>
    <xf numFmtId="167" fontId="21" fillId="0" borderId="32" xfId="0" applyNumberFormat="1" applyFont="1" applyBorder="1" applyAlignment="1" applyProtection="1">
      <alignment horizontal="center"/>
      <protection hidden="1"/>
    </xf>
    <xf numFmtId="167" fontId="21" fillId="0" borderId="33" xfId="0" applyNumberFormat="1" applyFont="1" applyBorder="1" applyAlignment="1" applyProtection="1">
      <alignment horizontal="center"/>
      <protection hidden="1"/>
    </xf>
    <xf numFmtId="167" fontId="21" fillId="0" borderId="15" xfId="0" applyNumberFormat="1" applyFont="1" applyBorder="1" applyAlignment="1" applyProtection="1">
      <alignment horizontal="center"/>
      <protection hidden="1"/>
    </xf>
    <xf numFmtId="167" fontId="21" fillId="0" borderId="16" xfId="0" applyNumberFormat="1" applyFont="1" applyBorder="1" applyAlignment="1" applyProtection="1">
      <alignment horizontal="center"/>
      <protection hidden="1"/>
    </xf>
    <xf numFmtId="167" fontId="21" fillId="0" borderId="17" xfId="0" applyNumberFormat="1" applyFont="1" applyBorder="1" applyAlignment="1" applyProtection="1">
      <alignment horizontal="center"/>
      <protection hidden="1"/>
    </xf>
    <xf numFmtId="167" fontId="33" fillId="12" borderId="13" xfId="0" applyNumberFormat="1" applyFont="1" applyFill="1" applyBorder="1" applyAlignment="1" applyProtection="1">
      <alignment horizontal="center"/>
      <protection hidden="1"/>
    </xf>
    <xf numFmtId="167" fontId="33" fillId="12" borderId="9" xfId="0" applyNumberFormat="1" applyFont="1" applyFill="1" applyBorder="1" applyAlignment="1" applyProtection="1">
      <alignment horizontal="center"/>
      <protection hidden="1"/>
    </xf>
    <xf numFmtId="167" fontId="33" fillId="12" borderId="28" xfId="0" applyNumberFormat="1" applyFont="1" applyFill="1" applyBorder="1" applyAlignment="1" applyProtection="1">
      <alignment horizontal="center"/>
      <protection hidden="1"/>
    </xf>
    <xf numFmtId="0" fontId="21" fillId="10" borderId="9" xfId="0" applyFont="1" applyFill="1" applyBorder="1"/>
    <xf numFmtId="0" fontId="21" fillId="10" borderId="4" xfId="0" applyFont="1" applyFill="1" applyBorder="1" applyAlignment="1">
      <alignment horizontal="center" vertical="center" wrapText="1"/>
    </xf>
    <xf numFmtId="0" fontId="21" fillId="10" borderId="27" xfId="0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21" fillId="10" borderId="14" xfId="0" applyFont="1" applyFill="1" applyBorder="1" applyAlignment="1">
      <alignment horizontal="center" vertical="center" wrapText="1"/>
    </xf>
    <xf numFmtId="0" fontId="21" fillId="10" borderId="13" xfId="0" applyFont="1" applyFill="1" applyBorder="1" applyAlignment="1">
      <alignment horizontal="center" vertical="center" wrapText="1"/>
    </xf>
    <xf numFmtId="0" fontId="21" fillId="10" borderId="21" xfId="0" applyFont="1" applyFill="1" applyBorder="1" applyAlignment="1">
      <alignment horizontal="center" vertical="center" wrapText="1"/>
    </xf>
    <xf numFmtId="0" fontId="21" fillId="15" borderId="13" xfId="0" applyFont="1" applyFill="1" applyBorder="1" applyAlignment="1">
      <alignment horizontal="center" vertical="center" wrapText="1"/>
    </xf>
    <xf numFmtId="0" fontId="21" fillId="15" borderId="9" xfId="0" applyFont="1" applyFill="1" applyBorder="1" applyAlignment="1">
      <alignment horizontal="center" vertical="center" wrapText="1"/>
    </xf>
    <xf numFmtId="0" fontId="21" fillId="15" borderId="14" xfId="0" applyFont="1" applyFill="1" applyBorder="1" applyAlignment="1">
      <alignment horizontal="center" vertical="center" wrapText="1"/>
    </xf>
    <xf numFmtId="0" fontId="29" fillId="0" borderId="0" xfId="0" applyFont="1" applyBorder="1"/>
    <xf numFmtId="0" fontId="21" fillId="16" borderId="11" xfId="0" applyFont="1" applyFill="1" applyBorder="1" applyAlignment="1">
      <alignment horizontal="center" vertical="center" wrapText="1"/>
    </xf>
    <xf numFmtId="0" fontId="21" fillId="16" borderId="25" xfId="0" applyFont="1" applyFill="1" applyBorder="1" applyAlignment="1">
      <alignment horizontal="center" vertical="center" wrapText="1"/>
    </xf>
    <xf numFmtId="167" fontId="21" fillId="0" borderId="23" xfId="0" applyNumberFormat="1" applyFont="1" applyFill="1" applyBorder="1" applyAlignment="1">
      <alignment horizontal="center"/>
    </xf>
    <xf numFmtId="167" fontId="21" fillId="17" borderId="23" xfId="0" applyNumberFormat="1" applyFont="1" applyFill="1" applyBorder="1" applyAlignment="1">
      <alignment horizontal="center"/>
    </xf>
    <xf numFmtId="167" fontId="21" fillId="17" borderId="3" xfId="0" applyNumberFormat="1" applyFont="1" applyFill="1" applyBorder="1" applyAlignment="1">
      <alignment horizontal="center"/>
    </xf>
    <xf numFmtId="167" fontId="21" fillId="17" borderId="35" xfId="0" applyNumberFormat="1" applyFont="1" applyFill="1" applyBorder="1" applyAlignment="1">
      <alignment horizontal="center"/>
    </xf>
    <xf numFmtId="167" fontId="21" fillId="17" borderId="13" xfId="0" applyNumberFormat="1" applyFont="1" applyFill="1" applyBorder="1" applyAlignment="1" applyProtection="1">
      <alignment horizontal="center"/>
      <protection hidden="1"/>
    </xf>
    <xf numFmtId="167" fontId="21" fillId="17" borderId="9" xfId="0" applyNumberFormat="1" applyFont="1" applyFill="1" applyBorder="1" applyAlignment="1" applyProtection="1">
      <alignment horizontal="center"/>
      <protection hidden="1"/>
    </xf>
    <xf numFmtId="167" fontId="21" fillId="17" borderId="28" xfId="0" applyNumberFormat="1" applyFont="1" applyFill="1" applyBorder="1" applyAlignment="1" applyProtection="1">
      <alignment horizontal="center"/>
      <protection hidden="1"/>
    </xf>
    <xf numFmtId="167" fontId="30" fillId="17" borderId="13" xfId="0" applyNumberFormat="1" applyFont="1" applyFill="1" applyBorder="1" applyAlignment="1" applyProtection="1">
      <alignment horizontal="center"/>
      <protection hidden="1"/>
    </xf>
    <xf numFmtId="167" fontId="30" fillId="17" borderId="9" xfId="0" applyNumberFormat="1" applyFont="1" applyFill="1" applyBorder="1" applyAlignment="1" applyProtection="1">
      <alignment horizontal="center"/>
      <protection hidden="1"/>
    </xf>
    <xf numFmtId="167" fontId="30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3" xfId="0" applyNumberFormat="1" applyFont="1" applyFill="1" applyBorder="1" applyAlignment="1" applyProtection="1">
      <alignment horizontal="center"/>
      <protection hidden="1"/>
    </xf>
    <xf numFmtId="167" fontId="33" fillId="17" borderId="9" xfId="0" applyNumberFormat="1" applyFont="1" applyFill="1" applyBorder="1" applyAlignment="1" applyProtection="1">
      <alignment horizontal="center"/>
      <protection hidden="1"/>
    </xf>
    <xf numFmtId="167" fontId="33" fillId="17" borderId="28" xfId="0" applyNumberFormat="1" applyFont="1" applyFill="1" applyBorder="1" applyAlignment="1" applyProtection="1">
      <alignment horizontal="center"/>
      <protection hidden="1"/>
    </xf>
    <xf numFmtId="168" fontId="21" fillId="17" borderId="13" xfId="0" applyNumberFormat="1" applyFont="1" applyFill="1" applyBorder="1" applyAlignment="1" applyProtection="1">
      <alignment horizontal="center"/>
      <protection hidden="1"/>
    </xf>
    <xf numFmtId="168" fontId="21" fillId="17" borderId="9" xfId="0" applyNumberFormat="1" applyFont="1" applyFill="1" applyBorder="1" applyAlignment="1" applyProtection="1">
      <alignment horizontal="center"/>
      <protection hidden="1"/>
    </xf>
    <xf numFmtId="168" fontId="21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2" xfId="0" applyNumberFormat="1" applyFont="1" applyFill="1" applyBorder="1" applyAlignment="1" applyProtection="1">
      <alignment horizontal="center"/>
      <protection hidden="1"/>
    </xf>
    <xf numFmtId="167" fontId="33" fillId="17" borderId="29" xfId="0" applyNumberFormat="1" applyFont="1" applyFill="1" applyBorder="1" applyAlignment="1" applyProtection="1">
      <alignment horizontal="center"/>
      <protection hidden="1"/>
    </xf>
    <xf numFmtId="167" fontId="21" fillId="17" borderId="13" xfId="0" applyNumberFormat="1" applyFont="1" applyFill="1" applyBorder="1" applyAlignment="1">
      <alignment horizontal="center"/>
    </xf>
    <xf numFmtId="167" fontId="21" fillId="17" borderId="9" xfId="0" applyNumberFormat="1" applyFont="1" applyFill="1" applyBorder="1" applyAlignment="1">
      <alignment horizontal="center"/>
    </xf>
    <xf numFmtId="167" fontId="21" fillId="17" borderId="28" xfId="0" applyNumberFormat="1" applyFont="1" applyFill="1" applyBorder="1" applyAlignment="1">
      <alignment horizontal="center"/>
    </xf>
    <xf numFmtId="169" fontId="21" fillId="17" borderId="13" xfId="70" applyNumberFormat="1" applyFont="1" applyFill="1" applyBorder="1" applyAlignment="1">
      <alignment horizontal="center"/>
    </xf>
    <xf numFmtId="169" fontId="21" fillId="17" borderId="9" xfId="70" applyNumberFormat="1" applyFont="1" applyFill="1" applyBorder="1" applyAlignment="1">
      <alignment horizontal="center"/>
    </xf>
    <xf numFmtId="169" fontId="21" fillId="17" borderId="28" xfId="70" applyNumberFormat="1" applyFont="1" applyFill="1" applyBorder="1" applyAlignment="1">
      <alignment horizontal="center"/>
    </xf>
    <xf numFmtId="168" fontId="21" fillId="17" borderId="13" xfId="0" applyNumberFormat="1" applyFont="1" applyFill="1" applyBorder="1" applyAlignment="1">
      <alignment horizontal="center"/>
    </xf>
    <xf numFmtId="168" fontId="21" fillId="17" borderId="9" xfId="0" applyNumberFormat="1" applyFont="1" applyFill="1" applyBorder="1" applyAlignment="1">
      <alignment horizontal="center"/>
    </xf>
    <xf numFmtId="168" fontId="21" fillId="17" borderId="28" xfId="0" applyNumberFormat="1" applyFont="1" applyFill="1" applyBorder="1" applyAlignment="1">
      <alignment horizontal="center"/>
    </xf>
    <xf numFmtId="3" fontId="21" fillId="17" borderId="13" xfId="0" applyNumberFormat="1" applyFont="1" applyFill="1" applyBorder="1" applyAlignment="1" applyProtection="1">
      <alignment horizontal="center"/>
      <protection hidden="1"/>
    </xf>
    <xf numFmtId="3" fontId="21" fillId="17" borderId="9" xfId="0" applyNumberFormat="1" applyFont="1" applyFill="1" applyBorder="1" applyAlignment="1" applyProtection="1">
      <alignment horizontal="center"/>
      <protection hidden="1"/>
    </xf>
    <xf numFmtId="3" fontId="21" fillId="17" borderId="28" xfId="0" applyNumberFormat="1" applyFont="1" applyFill="1" applyBorder="1" applyAlignment="1" applyProtection="1">
      <alignment horizontal="center"/>
      <protection hidden="1"/>
    </xf>
    <xf numFmtId="164" fontId="21" fillId="17" borderId="13" xfId="0" applyNumberFormat="1" applyFont="1" applyFill="1" applyBorder="1" applyAlignment="1" applyProtection="1">
      <alignment horizontal="center"/>
      <protection hidden="1"/>
    </xf>
    <xf numFmtId="164" fontId="21" fillId="17" borderId="9" xfId="0" applyNumberFormat="1" applyFont="1" applyFill="1" applyBorder="1" applyAlignment="1" applyProtection="1">
      <alignment horizontal="center"/>
      <protection hidden="1"/>
    </xf>
    <xf numFmtId="164" fontId="21" fillId="17" borderId="28" xfId="0" applyNumberFormat="1" applyFont="1" applyFill="1" applyBorder="1" applyAlignment="1" applyProtection="1">
      <alignment horizontal="center"/>
      <protection hidden="1"/>
    </xf>
    <xf numFmtId="167" fontId="21" fillId="17" borderId="33" xfId="0" applyNumberFormat="1" applyFont="1" applyFill="1" applyBorder="1" applyAlignment="1" applyProtection="1">
      <alignment horizontal="center"/>
      <protection hidden="1"/>
    </xf>
    <xf numFmtId="167" fontId="21" fillId="17" borderId="31" xfId="0" applyNumberFormat="1" applyFont="1" applyFill="1" applyBorder="1" applyAlignment="1" applyProtection="1">
      <alignment horizontal="center"/>
      <protection hidden="1"/>
    </xf>
    <xf numFmtId="167" fontId="21" fillId="17" borderId="34" xfId="0" applyNumberFormat="1" applyFont="1" applyFill="1" applyBorder="1" applyAlignment="1" applyProtection="1">
      <alignment horizontal="center"/>
      <protection hidden="1"/>
    </xf>
    <xf numFmtId="164" fontId="4" fillId="0" borderId="9" xfId="0" applyNumberFormat="1" applyFont="1" applyBorder="1"/>
    <xf numFmtId="0" fontId="0" fillId="14" borderId="13" xfId="0" applyFont="1" applyFill="1" applyBorder="1"/>
    <xf numFmtId="0" fontId="20" fillId="0" borderId="37" xfId="0" applyFont="1" applyBorder="1"/>
    <xf numFmtId="167" fontId="21" fillId="0" borderId="0" xfId="0" applyNumberFormat="1" applyFont="1" applyFill="1" applyBorder="1" applyAlignment="1">
      <alignment horizontal="center"/>
    </xf>
    <xf numFmtId="167" fontId="21" fillId="0" borderId="0" xfId="0" applyNumberFormat="1" applyFont="1" applyBorder="1" applyAlignment="1" applyProtection="1">
      <alignment horizontal="center"/>
      <protection hidden="1"/>
    </xf>
    <xf numFmtId="168" fontId="21" fillId="0" borderId="0" xfId="0" applyNumberFormat="1" applyFont="1" applyBorder="1" applyAlignment="1" applyProtection="1">
      <alignment horizontal="center"/>
      <protection hidden="1"/>
    </xf>
    <xf numFmtId="168" fontId="31" fillId="0" borderId="0" xfId="0" applyNumberFormat="1" applyFont="1" applyBorder="1" applyAlignment="1" applyProtection="1">
      <alignment horizontal="center"/>
      <protection hidden="1"/>
    </xf>
    <xf numFmtId="168" fontId="21" fillId="0" borderId="0" xfId="0" applyNumberFormat="1" applyFont="1" applyFill="1" applyBorder="1" applyAlignment="1" applyProtection="1">
      <alignment horizontal="center"/>
      <protection hidden="1"/>
    </xf>
    <xf numFmtId="168" fontId="21" fillId="0" borderId="0" xfId="0" applyNumberFormat="1" applyFont="1" applyFill="1" applyBorder="1" applyAlignment="1">
      <alignment horizontal="center"/>
    </xf>
    <xf numFmtId="167" fontId="21" fillId="0" borderId="0" xfId="0" applyNumberFormat="1" applyFont="1" applyBorder="1" applyAlignment="1">
      <alignment horizontal="center"/>
    </xf>
    <xf numFmtId="3" fontId="21" fillId="0" borderId="0" xfId="0" applyNumberFormat="1" applyFont="1" applyBorder="1" applyAlignment="1" applyProtection="1">
      <alignment horizontal="center"/>
      <protection hidden="1"/>
    </xf>
    <xf numFmtId="167" fontId="30" fillId="0" borderId="0" xfId="0" applyNumberFormat="1" applyFont="1" applyBorder="1" applyAlignment="1" applyProtection="1">
      <alignment horizontal="center"/>
      <protection hidden="1"/>
    </xf>
    <xf numFmtId="164" fontId="21" fillId="0" borderId="0" xfId="0" applyNumberFormat="1" applyFont="1" applyBorder="1" applyAlignment="1" applyProtection="1">
      <alignment horizontal="center"/>
      <protection hidden="1"/>
    </xf>
    <xf numFmtId="0" fontId="29" fillId="0" borderId="0" xfId="0" applyFont="1" applyFill="1" applyBorder="1" applyAlignment="1">
      <alignment horizontal="center" vertical="center"/>
    </xf>
    <xf numFmtId="0" fontId="20" fillId="0" borderId="0" xfId="0" applyFont="1" applyFill="1" applyBorder="1"/>
    <xf numFmtId="0" fontId="21" fillId="0" borderId="0" xfId="0" applyFont="1" applyFill="1" applyBorder="1" applyAlignment="1">
      <alignment horizontal="center" vertical="center" wrapText="1"/>
    </xf>
    <xf numFmtId="167" fontId="21" fillId="0" borderId="0" xfId="0" applyNumberFormat="1" applyFont="1" applyFill="1" applyBorder="1" applyAlignment="1" applyProtection="1">
      <alignment horizontal="center"/>
      <protection hidden="1"/>
    </xf>
    <xf numFmtId="0" fontId="29" fillId="0" borderId="13" xfId="0" applyFont="1" applyBorder="1"/>
    <xf numFmtId="0" fontId="21" fillId="0" borderId="13" xfId="0" applyFont="1" applyBorder="1"/>
    <xf numFmtId="0" fontId="21" fillId="0" borderId="13" xfId="0" applyFont="1" applyFill="1" applyBorder="1"/>
    <xf numFmtId="0" fontId="32" fillId="0" borderId="13" xfId="0" applyFont="1" applyBorder="1"/>
    <xf numFmtId="0" fontId="21" fillId="3" borderId="13" xfId="0" applyFont="1" applyFill="1" applyBorder="1"/>
    <xf numFmtId="0" fontId="21" fillId="0" borderId="13" xfId="0" quotePrefix="1" applyFont="1" applyBorder="1"/>
    <xf numFmtId="0" fontId="32" fillId="0" borderId="13" xfId="0" applyFont="1" applyFill="1" applyBorder="1"/>
    <xf numFmtId="0" fontId="21" fillId="0" borderId="15" xfId="0" applyFont="1" applyFill="1" applyBorder="1"/>
    <xf numFmtId="0" fontId="9" fillId="18" borderId="23" xfId="0" applyFont="1" applyFill="1" applyBorder="1"/>
    <xf numFmtId="0" fontId="5" fillId="18" borderId="13" xfId="0" applyFont="1" applyFill="1" applyBorder="1"/>
    <xf numFmtId="0" fontId="4" fillId="0" borderId="14" xfId="0" applyFont="1" applyBorder="1"/>
    <xf numFmtId="10" fontId="21" fillId="0" borderId="9" xfId="58" applyNumberFormat="1" applyFont="1" applyBorder="1" applyAlignment="1" applyProtection="1">
      <alignment horizontal="center"/>
      <protection hidden="1"/>
    </xf>
    <xf numFmtId="167" fontId="5" fillId="18" borderId="3" xfId="0" applyNumberFormat="1" applyFont="1" applyFill="1" applyBorder="1"/>
    <xf numFmtId="167" fontId="5" fillId="18" borderId="36" xfId="0" applyNumberFormat="1" applyFont="1" applyFill="1" applyBorder="1"/>
    <xf numFmtId="10" fontId="5" fillId="18" borderId="9" xfId="71" applyNumberFormat="1" applyFont="1" applyFill="1" applyBorder="1"/>
    <xf numFmtId="10" fontId="21" fillId="0" borderId="9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/>
    <xf numFmtId="3" fontId="21" fillId="0" borderId="14" xfId="0" applyNumberFormat="1" applyFont="1" applyBorder="1"/>
    <xf numFmtId="168" fontId="31" fillId="0" borderId="0" xfId="0" applyNumberFormat="1" applyFont="1" applyFill="1" applyBorder="1" applyAlignment="1" applyProtection="1">
      <alignment horizontal="center"/>
      <protection hidden="1"/>
    </xf>
    <xf numFmtId="0" fontId="21" fillId="10" borderId="23" xfId="0" applyFont="1" applyFill="1" applyBorder="1"/>
    <xf numFmtId="0" fontId="21" fillId="15" borderId="23" xfId="0" applyFont="1" applyFill="1" applyBorder="1" applyAlignment="1">
      <alignment horizontal="center" vertical="center" wrapText="1"/>
    </xf>
    <xf numFmtId="0" fontId="21" fillId="15" borderId="3" xfId="0" applyFont="1" applyFill="1" applyBorder="1" applyAlignment="1">
      <alignment horizontal="center" vertical="center" wrapText="1"/>
    </xf>
    <xf numFmtId="0" fontId="21" fillId="15" borderId="36" xfId="0" applyFont="1" applyFill="1" applyBorder="1" applyAlignment="1">
      <alignment horizontal="center" vertical="center" wrapText="1"/>
    </xf>
    <xf numFmtId="10" fontId="21" fillId="0" borderId="9" xfId="0" applyNumberFormat="1" applyFont="1" applyBorder="1"/>
    <xf numFmtId="10" fontId="21" fillId="0" borderId="14" xfId="0" applyNumberFormat="1" applyFont="1" applyBorder="1"/>
    <xf numFmtId="10" fontId="4" fillId="0" borderId="9" xfId="0" applyNumberFormat="1" applyFont="1" applyBorder="1"/>
    <xf numFmtId="10" fontId="4" fillId="0" borderId="14" xfId="0" applyNumberFormat="1" applyFont="1" applyBorder="1"/>
    <xf numFmtId="10" fontId="21" fillId="0" borderId="13" xfId="0" applyNumberFormat="1" applyFont="1" applyBorder="1" applyAlignment="1" applyProtection="1">
      <alignment horizontal="center"/>
      <protection hidden="1"/>
    </xf>
    <xf numFmtId="10" fontId="21" fillId="0" borderId="14" xfId="0" applyNumberFormat="1" applyFont="1" applyBorder="1" applyAlignment="1" applyProtection="1">
      <alignment horizontal="center"/>
      <protection hidden="1"/>
    </xf>
    <xf numFmtId="10" fontId="5" fillId="18" borderId="14" xfId="71" applyNumberFormat="1" applyFont="1" applyFill="1" applyBorder="1"/>
    <xf numFmtId="0" fontId="21" fillId="0" borderId="15" xfId="0" applyFont="1" applyBorder="1"/>
    <xf numFmtId="10" fontId="21" fillId="0" borderId="16" xfId="0" applyNumberFormat="1" applyFont="1" applyBorder="1"/>
    <xf numFmtId="10" fontId="21" fillId="0" borderId="17" xfId="0" applyNumberFormat="1" applyFont="1" applyBorder="1"/>
    <xf numFmtId="0" fontId="25" fillId="0" borderId="0" xfId="0" applyFont="1" applyBorder="1"/>
    <xf numFmtId="0" fontId="20" fillId="0" borderId="1" xfId="0" applyFont="1" applyBorder="1"/>
    <xf numFmtId="0" fontId="20" fillId="0" borderId="40" xfId="0" applyFont="1" applyBorder="1"/>
    <xf numFmtId="0" fontId="20" fillId="0" borderId="41" xfId="0" applyFont="1" applyBorder="1"/>
    <xf numFmtId="0" fontId="28" fillId="8" borderId="19" xfId="0" applyFont="1" applyFill="1" applyBorder="1"/>
    <xf numFmtId="0" fontId="28" fillId="0" borderId="19" xfId="0" applyFont="1" applyBorder="1"/>
    <xf numFmtId="0" fontId="21" fillId="8" borderId="1" xfId="0" applyFont="1" applyFill="1" applyBorder="1"/>
    <xf numFmtId="0" fontId="32" fillId="0" borderId="1" xfId="0" applyFont="1" applyBorder="1"/>
    <xf numFmtId="164" fontId="4" fillId="0" borderId="14" xfId="0" applyNumberFormat="1" applyFont="1" applyBorder="1"/>
    <xf numFmtId="164" fontId="21" fillId="0" borderId="9" xfId="0" applyNumberFormat="1" applyFont="1" applyBorder="1"/>
    <xf numFmtId="164" fontId="21" fillId="0" borderId="14" xfId="0" applyNumberFormat="1" applyFont="1" applyBorder="1"/>
    <xf numFmtId="169" fontId="21" fillId="17" borderId="13" xfId="70" applyNumberFormat="1" applyFont="1" applyFill="1" applyBorder="1" applyAlignment="1"/>
    <xf numFmtId="169" fontId="21" fillId="17" borderId="9" xfId="70" applyNumberFormat="1" applyFont="1" applyFill="1" applyBorder="1" applyAlignment="1"/>
    <xf numFmtId="169" fontId="21" fillId="17" borderId="28" xfId="70" applyNumberFormat="1" applyFont="1" applyFill="1" applyBorder="1" applyAlignment="1"/>
    <xf numFmtId="164" fontId="5" fillId="18" borderId="9" xfId="71" applyNumberFormat="1" applyFont="1" applyFill="1" applyBorder="1"/>
    <xf numFmtId="164" fontId="5" fillId="18" borderId="14" xfId="71" applyNumberFormat="1" applyFont="1" applyFill="1" applyBorder="1"/>
    <xf numFmtId="167" fontId="34" fillId="0" borderId="9" xfId="0" applyNumberFormat="1" applyFont="1" applyBorder="1" applyAlignment="1" applyProtection="1">
      <alignment horizontal="center"/>
      <protection hidden="1"/>
    </xf>
    <xf numFmtId="168" fontId="34" fillId="0" borderId="9" xfId="0" applyNumberFormat="1" applyFont="1" applyBorder="1" applyAlignment="1" applyProtection="1">
      <alignment horizontal="center"/>
      <protection hidden="1"/>
    </xf>
    <xf numFmtId="169" fontId="21" fillId="0" borderId="9" xfId="70" applyNumberFormat="1" applyFont="1" applyBorder="1" applyAlignment="1" applyProtection="1">
      <alignment horizontal="center"/>
      <protection hidden="1"/>
    </xf>
    <xf numFmtId="164" fontId="21" fillId="0" borderId="16" xfId="0" applyNumberFormat="1" applyFont="1" applyBorder="1"/>
    <xf numFmtId="164" fontId="21" fillId="0" borderId="17" xfId="0" applyNumberFormat="1" applyFont="1" applyBorder="1"/>
    <xf numFmtId="169" fontId="21" fillId="0" borderId="13" xfId="70" applyNumberFormat="1" applyFont="1" applyBorder="1" applyAlignment="1" applyProtection="1">
      <alignment horizontal="center"/>
      <protection hidden="1"/>
    </xf>
    <xf numFmtId="168" fontId="21" fillId="17" borderId="28" xfId="70" applyNumberFormat="1" applyFont="1" applyFill="1" applyBorder="1" applyAlignment="1">
      <alignment horizontal="center"/>
    </xf>
    <xf numFmtId="167" fontId="4" fillId="0" borderId="0" xfId="0" applyNumberFormat="1" applyFont="1"/>
    <xf numFmtId="168" fontId="31" fillId="0" borderId="4" xfId="0" applyNumberFormat="1" applyFont="1" applyBorder="1" applyAlignment="1" applyProtection="1">
      <alignment horizontal="center"/>
      <protection hidden="1"/>
    </xf>
    <xf numFmtId="168" fontId="21" fillId="0" borderId="4" xfId="0" applyNumberFormat="1" applyFont="1" applyBorder="1" applyAlignment="1" applyProtection="1">
      <alignment horizontal="center"/>
      <protection hidden="1"/>
    </xf>
    <xf numFmtId="167" fontId="21" fillId="0" borderId="4" xfId="0" applyNumberFormat="1" applyFont="1" applyBorder="1" applyAlignment="1" applyProtection="1">
      <alignment horizontal="center"/>
      <protection hidden="1"/>
    </xf>
    <xf numFmtId="0" fontId="21" fillId="0" borderId="2" xfId="0" applyFont="1" applyFill="1" applyBorder="1"/>
    <xf numFmtId="167" fontId="21" fillId="7" borderId="43" xfId="0" applyNumberFormat="1" applyFont="1" applyFill="1" applyBorder="1" applyAlignment="1" applyProtection="1">
      <alignment horizontal="center"/>
      <protection hidden="1"/>
    </xf>
    <xf numFmtId="167" fontId="21" fillId="0" borderId="44" xfId="0" applyNumberFormat="1" applyFont="1" applyBorder="1" applyAlignment="1" applyProtection="1">
      <alignment horizontal="center"/>
      <protection hidden="1"/>
    </xf>
    <xf numFmtId="167" fontId="21" fillId="0" borderId="2" xfId="0" applyNumberFormat="1" applyFont="1" applyBorder="1" applyAlignment="1" applyProtection="1">
      <alignment horizontal="center"/>
      <protection hidden="1"/>
    </xf>
    <xf numFmtId="167" fontId="21" fillId="0" borderId="42" xfId="0" applyNumberFormat="1" applyFont="1" applyBorder="1" applyAlignment="1" applyProtection="1">
      <alignment horizontal="center"/>
      <protection hidden="1"/>
    </xf>
    <xf numFmtId="167" fontId="21" fillId="0" borderId="22" xfId="0" applyNumberFormat="1" applyFont="1" applyBorder="1" applyAlignment="1" applyProtection="1">
      <alignment horizontal="center"/>
      <protection hidden="1"/>
    </xf>
    <xf numFmtId="167" fontId="21" fillId="17" borderId="22" xfId="0" applyNumberFormat="1" applyFont="1" applyFill="1" applyBorder="1" applyAlignment="1" applyProtection="1">
      <alignment horizontal="center"/>
      <protection hidden="1"/>
    </xf>
    <xf numFmtId="167" fontId="21" fillId="17" borderId="2" xfId="0" applyNumberFormat="1" applyFont="1" applyFill="1" applyBorder="1" applyAlignment="1" applyProtection="1">
      <alignment horizontal="center"/>
      <protection hidden="1"/>
    </xf>
    <xf numFmtId="167" fontId="21" fillId="17" borderId="45" xfId="0" applyNumberFormat="1" applyFont="1" applyFill="1" applyBorder="1" applyAlignment="1" applyProtection="1">
      <alignment horizontal="center"/>
      <protection hidden="1"/>
    </xf>
    <xf numFmtId="0" fontId="5" fillId="19" borderId="4" xfId="0" applyFont="1" applyFill="1" applyBorder="1"/>
    <xf numFmtId="0" fontId="4" fillId="19" borderId="46" xfId="0" applyFont="1" applyFill="1" applyBorder="1"/>
    <xf numFmtId="164" fontId="4" fillId="19" borderId="46" xfId="71" applyNumberFormat="1" applyFont="1" applyFill="1" applyBorder="1" applyAlignment="1">
      <alignment horizontal="center"/>
    </xf>
    <xf numFmtId="164" fontId="0" fillId="19" borderId="46" xfId="71" applyNumberFormat="1" applyFont="1" applyFill="1" applyBorder="1" applyAlignment="1">
      <alignment horizontal="center"/>
    </xf>
    <xf numFmtId="164" fontId="4" fillId="19" borderId="12" xfId="71" applyNumberFormat="1" applyFont="1" applyFill="1" applyBorder="1" applyAlignment="1">
      <alignment horizontal="center"/>
    </xf>
    <xf numFmtId="164" fontId="21" fillId="0" borderId="27" xfId="71" applyNumberFormat="1" applyFont="1" applyBorder="1" applyAlignment="1" applyProtection="1">
      <alignment horizontal="center"/>
      <protection hidden="1"/>
    </xf>
    <xf numFmtId="3" fontId="21" fillId="14" borderId="9" xfId="0" applyNumberFormat="1" applyFont="1" applyFill="1" applyBorder="1"/>
    <xf numFmtId="3" fontId="21" fillId="14" borderId="14" xfId="0" applyNumberFormat="1" applyFont="1" applyFill="1" applyBorder="1"/>
    <xf numFmtId="0" fontId="21" fillId="0" borderId="22" xfId="0" applyFont="1" applyFill="1" applyBorder="1"/>
    <xf numFmtId="167" fontId="21" fillId="14" borderId="46" xfId="0" applyNumberFormat="1" applyFont="1" applyFill="1" applyBorder="1" applyAlignment="1" applyProtection="1">
      <alignment horizontal="center"/>
      <protection hidden="1"/>
    </xf>
    <xf numFmtId="169" fontId="21" fillId="0" borderId="27" xfId="70" applyNumberFormat="1" applyFont="1" applyBorder="1" applyAlignment="1" applyProtection="1">
      <alignment horizontal="center"/>
      <protection hidden="1"/>
    </xf>
    <xf numFmtId="167" fontId="35" fillId="0" borderId="27" xfId="0" applyNumberFormat="1" applyFont="1" applyBorder="1" applyAlignment="1" applyProtection="1">
      <alignment horizontal="center"/>
      <protection hidden="1"/>
    </xf>
    <xf numFmtId="3" fontId="35" fillId="0" borderId="27" xfId="0" applyNumberFormat="1" applyFont="1" applyBorder="1" applyAlignment="1" applyProtection="1">
      <alignment horizontal="center"/>
      <protection hidden="1"/>
    </xf>
    <xf numFmtId="164" fontId="35" fillId="0" borderId="27" xfId="58" applyNumberFormat="1" applyFont="1" applyBorder="1" applyAlignment="1" applyProtection="1">
      <alignment horizontal="center"/>
      <protection hidden="1"/>
    </xf>
    <xf numFmtId="164" fontId="35" fillId="0" borderId="27" xfId="0" applyNumberFormat="1" applyFont="1" applyBorder="1" applyAlignment="1" applyProtection="1">
      <alignment horizontal="center"/>
      <protection hidden="1"/>
    </xf>
    <xf numFmtId="3" fontId="35" fillId="0" borderId="9" xfId="0" applyNumberFormat="1" applyFont="1" applyBorder="1" applyAlignment="1" applyProtection="1">
      <alignment horizontal="center"/>
      <protection hidden="1"/>
    </xf>
    <xf numFmtId="167" fontId="35" fillId="0" borderId="9" xfId="0" applyNumberFormat="1" applyFont="1" applyBorder="1" applyAlignment="1" applyProtection="1">
      <alignment horizontal="center"/>
      <protection hidden="1"/>
    </xf>
    <xf numFmtId="164" fontId="35" fillId="0" borderId="9" xfId="58" applyNumberFormat="1" applyFont="1" applyBorder="1" applyAlignment="1" applyProtection="1">
      <alignment horizontal="center"/>
      <protection hidden="1"/>
    </xf>
    <xf numFmtId="164" fontId="35" fillId="0" borderId="9" xfId="0" applyNumberFormat="1" applyFont="1" applyBorder="1" applyAlignment="1" applyProtection="1">
      <alignment horizontal="center"/>
      <protection hidden="1"/>
    </xf>
    <xf numFmtId="3" fontId="4" fillId="0" borderId="0" xfId="0" applyNumberFormat="1" applyFont="1"/>
    <xf numFmtId="0" fontId="20" fillId="0" borderId="18" xfId="0" applyFont="1" applyBorder="1"/>
    <xf numFmtId="0" fontId="20" fillId="0" borderId="19" xfId="0" applyFont="1" applyBorder="1"/>
    <xf numFmtId="0" fontId="20" fillId="0" borderId="20" xfId="0" applyFont="1" applyBorder="1"/>
    <xf numFmtId="43" fontId="31" fillId="0" borderId="9" xfId="0" applyNumberFormat="1" applyFont="1" applyBorder="1" applyAlignment="1" applyProtection="1">
      <alignment horizontal="center"/>
      <protection hidden="1"/>
    </xf>
    <xf numFmtId="167" fontId="30" fillId="0" borderId="4" xfId="0" applyNumberFormat="1" applyFont="1" applyBorder="1" applyAlignment="1" applyProtection="1">
      <alignment horizontal="center"/>
      <protection hidden="1"/>
    </xf>
    <xf numFmtId="164" fontId="21" fillId="0" borderId="4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>
      <alignment horizontal="center"/>
    </xf>
    <xf numFmtId="168" fontId="21" fillId="0" borderId="31" xfId="0" applyNumberFormat="1" applyFont="1" applyBorder="1" applyAlignment="1" applyProtection="1">
      <alignment horizontal="center"/>
      <protection hidden="1"/>
    </xf>
    <xf numFmtId="168" fontId="4" fillId="0" borderId="0" xfId="0" applyNumberFormat="1" applyFont="1"/>
    <xf numFmtId="168" fontId="0" fillId="0" borderId="0" xfId="0" applyNumberFormat="1"/>
    <xf numFmtId="0" fontId="0" fillId="14" borderId="47" xfId="0" applyFont="1" applyFill="1" applyBorder="1"/>
    <xf numFmtId="167" fontId="21" fillId="14" borderId="21" xfId="0" applyNumberFormat="1" applyFont="1" applyFill="1" applyBorder="1" applyAlignment="1" applyProtection="1">
      <alignment horizontal="center"/>
      <protection hidden="1"/>
    </xf>
    <xf numFmtId="9" fontId="4" fillId="0" borderId="0" xfId="71" applyFont="1"/>
    <xf numFmtId="0" fontId="21" fillId="10" borderId="12" xfId="0" applyFont="1" applyFill="1" applyBorder="1" applyAlignment="1">
      <alignment horizontal="center" vertical="center" wrapText="1"/>
    </xf>
    <xf numFmtId="167" fontId="21" fillId="0" borderId="12" xfId="0" applyNumberFormat="1" applyFont="1" applyFill="1" applyBorder="1" applyAlignment="1">
      <alignment horizontal="center"/>
    </xf>
    <xf numFmtId="167" fontId="21" fillId="0" borderId="12" xfId="0" applyNumberFormat="1" applyFont="1" applyBorder="1" applyAlignment="1" applyProtection="1">
      <alignment horizontal="center"/>
      <protection hidden="1"/>
    </xf>
    <xf numFmtId="167" fontId="31" fillId="0" borderId="12" xfId="0" applyNumberFormat="1" applyFont="1" applyBorder="1" applyAlignment="1" applyProtection="1">
      <alignment horizontal="center"/>
      <protection hidden="1"/>
    </xf>
    <xf numFmtId="167" fontId="31" fillId="5" borderId="12" xfId="0" applyNumberFormat="1" applyFont="1" applyFill="1" applyBorder="1" applyAlignment="1" applyProtection="1">
      <alignment horizontal="center"/>
      <protection hidden="1"/>
    </xf>
    <xf numFmtId="167" fontId="21" fillId="0" borderId="12" xfId="0" applyNumberFormat="1" applyFont="1" applyBorder="1" applyAlignment="1">
      <alignment horizontal="center"/>
    </xf>
    <xf numFmtId="168" fontId="30" fillId="0" borderId="12" xfId="0" applyNumberFormat="1" applyFont="1" applyBorder="1" applyAlignment="1" applyProtection="1">
      <alignment horizontal="center"/>
      <protection hidden="1"/>
    </xf>
    <xf numFmtId="3" fontId="21" fillId="0" borderId="12" xfId="0" applyNumberFormat="1" applyFont="1" applyBorder="1" applyAlignment="1" applyProtection="1">
      <alignment horizontal="center"/>
      <protection hidden="1"/>
    </xf>
    <xf numFmtId="164" fontId="21" fillId="0" borderId="12" xfId="58" applyNumberFormat="1" applyFont="1" applyBorder="1" applyAlignment="1" applyProtection="1">
      <alignment horizontal="center"/>
      <protection hidden="1"/>
    </xf>
    <xf numFmtId="164" fontId="21" fillId="0" borderId="12" xfId="0" applyNumberFormat="1" applyFont="1" applyBorder="1" applyAlignment="1" applyProtection="1">
      <alignment horizontal="center"/>
      <protection hidden="1"/>
    </xf>
    <xf numFmtId="167" fontId="21" fillId="0" borderId="48" xfId="0" applyNumberFormat="1" applyFont="1" applyBorder="1" applyAlignment="1" applyProtection="1">
      <alignment horizontal="center"/>
      <protection hidden="1"/>
    </xf>
    <xf numFmtId="169" fontId="22" fillId="0" borderId="27" xfId="70" applyNumberFormat="1" applyFont="1" applyBorder="1" applyAlignment="1" applyProtection="1">
      <alignment horizontal="center"/>
      <protection hidden="1"/>
    </xf>
    <xf numFmtId="169" fontId="22" fillId="0" borderId="9" xfId="70" applyNumberFormat="1" applyFont="1" applyBorder="1" applyAlignment="1" applyProtection="1">
      <alignment horizontal="center"/>
      <protection hidden="1"/>
    </xf>
    <xf numFmtId="169" fontId="21" fillId="0" borderId="9" xfId="70" applyNumberFormat="1" applyFont="1" applyBorder="1"/>
    <xf numFmtId="169" fontId="21" fillId="0" borderId="14" xfId="70" applyNumberFormat="1" applyFont="1" applyBorder="1"/>
    <xf numFmtId="10" fontId="21" fillId="0" borderId="9" xfId="71" applyNumberFormat="1" applyFont="1" applyBorder="1"/>
    <xf numFmtId="10" fontId="21" fillId="0" borderId="14" xfId="71" applyNumberFormat="1" applyFont="1" applyBorder="1"/>
    <xf numFmtId="164" fontId="21" fillId="0" borderId="0" xfId="71" applyNumberFormat="1" applyFont="1" applyBorder="1"/>
    <xf numFmtId="169" fontId="21" fillId="0" borderId="0" xfId="70" applyNumberFormat="1" applyFont="1" applyBorder="1"/>
    <xf numFmtId="0" fontId="0" fillId="20" borderId="13" xfId="0" applyFont="1" applyFill="1" applyBorder="1"/>
    <xf numFmtId="169" fontId="5" fillId="20" borderId="9" xfId="70" applyNumberFormat="1" applyFont="1" applyFill="1" applyBorder="1"/>
    <xf numFmtId="10" fontId="5" fillId="20" borderId="9" xfId="71" applyNumberFormat="1" applyFont="1" applyFill="1" applyBorder="1"/>
    <xf numFmtId="10" fontId="5" fillId="20" borderId="14" xfId="71" applyNumberFormat="1" applyFont="1" applyFill="1" applyBorder="1"/>
    <xf numFmtId="169" fontId="5" fillId="20" borderId="4" xfId="70" applyNumberFormat="1" applyFont="1" applyFill="1" applyBorder="1"/>
    <xf numFmtId="167" fontId="5" fillId="18" borderId="49" xfId="0" applyNumberFormat="1" applyFont="1" applyFill="1" applyBorder="1"/>
    <xf numFmtId="169" fontId="21" fillId="0" borderId="36" xfId="70" applyNumberFormat="1" applyFont="1" applyBorder="1"/>
    <xf numFmtId="169" fontId="5" fillId="20" borderId="11" xfId="70" applyNumberFormat="1" applyFont="1" applyFill="1" applyBorder="1"/>
    <xf numFmtId="0" fontId="9" fillId="0" borderId="0" xfId="0" applyFont="1"/>
    <xf numFmtId="49" fontId="39" fillId="0" borderId="9" xfId="57" applyNumberFormat="1" applyFont="1" applyFill="1" applyBorder="1" applyAlignment="1">
      <alignment horizontal="left" vertical="top"/>
    </xf>
    <xf numFmtId="0" fontId="39" fillId="0" borderId="9" xfId="57" applyFont="1" applyFill="1" applyBorder="1" applyAlignment="1"/>
    <xf numFmtId="0" fontId="0" fillId="0" borderId="0" xfId="0" applyFont="1" applyBorder="1"/>
    <xf numFmtId="0" fontId="0" fillId="0" borderId="0" xfId="0" applyFont="1"/>
    <xf numFmtId="0" fontId="39" fillId="0" borderId="9" xfId="0" applyFont="1" applyFill="1" applyBorder="1" applyAlignment="1">
      <alignment vertical="top"/>
    </xf>
    <xf numFmtId="0" fontId="39" fillId="0" borderId="9" xfId="57" applyFont="1" applyFill="1" applyBorder="1" applyAlignment="1">
      <alignment horizontal="left" vertical="top"/>
    </xf>
    <xf numFmtId="170" fontId="0" fillId="0" borderId="9" xfId="0" applyNumberFormat="1" applyFont="1" applyBorder="1"/>
    <xf numFmtId="170" fontId="0" fillId="0" borderId="0" xfId="0" applyNumberFormat="1" applyFont="1" applyBorder="1"/>
    <xf numFmtId="170" fontId="0" fillId="0" borderId="0" xfId="0" applyNumberFormat="1" applyFont="1"/>
    <xf numFmtId="170" fontId="40" fillId="0" borderId="9" xfId="0" applyNumberFormat="1" applyFont="1" applyBorder="1"/>
    <xf numFmtId="170" fontId="40" fillId="0" borderId="0" xfId="0" applyNumberFormat="1" applyFont="1" applyBorder="1"/>
    <xf numFmtId="44" fontId="0" fillId="0" borderId="0" xfId="0" applyNumberFormat="1" applyFont="1" applyBorder="1"/>
    <xf numFmtId="44" fontId="0" fillId="0" borderId="0" xfId="0" applyNumberFormat="1" applyFont="1"/>
    <xf numFmtId="0" fontId="39" fillId="0" borderId="9" xfId="0" applyFont="1" applyFill="1" applyBorder="1" applyAlignment="1">
      <alignment horizontal="left" vertical="top"/>
    </xf>
    <xf numFmtId="170" fontId="40" fillId="0" borderId="9" xfId="0" applyNumberFormat="1" applyFont="1" applyFill="1" applyBorder="1"/>
    <xf numFmtId="44" fontId="40" fillId="0" borderId="0" xfId="0" applyNumberFormat="1" applyFont="1" applyFill="1" applyBorder="1"/>
    <xf numFmtId="0" fontId="0" fillId="0" borderId="9" xfId="0" applyFont="1" applyBorder="1"/>
    <xf numFmtId="169" fontId="0" fillId="0" borderId="9" xfId="55" applyNumberFormat="1" applyFont="1" applyBorder="1"/>
    <xf numFmtId="169" fontId="0" fillId="0" borderId="0" xfId="55" applyNumberFormat="1" applyFont="1" applyBorder="1"/>
    <xf numFmtId="169" fontId="0" fillId="0" borderId="0" xfId="0" applyNumberFormat="1" applyFont="1"/>
    <xf numFmtId="164" fontId="39" fillId="0" borderId="9" xfId="58" applyNumberFormat="1" applyFont="1" applyFill="1" applyBorder="1" applyAlignment="1">
      <alignment vertical="top"/>
    </xf>
    <xf numFmtId="164" fontId="39" fillId="0" borderId="0" xfId="58" applyNumberFormat="1" applyFont="1" applyFill="1" applyBorder="1" applyAlignment="1">
      <alignment vertical="top"/>
    </xf>
    <xf numFmtId="164" fontId="0" fillId="0" borderId="0" xfId="0" applyNumberFormat="1" applyFont="1"/>
    <xf numFmtId="49" fontId="39" fillId="0" borderId="9" xfId="57" applyNumberFormat="1" applyFont="1" applyFill="1" applyBorder="1" applyAlignment="1">
      <alignment vertical="top"/>
    </xf>
    <xf numFmtId="169" fontId="0" fillId="0" borderId="9" xfId="0" applyNumberFormat="1" applyFont="1" applyBorder="1"/>
    <xf numFmtId="169" fontId="0" fillId="0" borderId="0" xfId="0" applyNumberFormat="1" applyFont="1" applyBorder="1"/>
    <xf numFmtId="0" fontId="0" fillId="0" borderId="9" xfId="0" applyFont="1" applyFill="1" applyBorder="1" applyAlignment="1">
      <alignment horizontal="left" vertical="top"/>
    </xf>
    <xf numFmtId="0" fontId="0" fillId="0" borderId="9" xfId="0" applyNumberFormat="1" applyFont="1" applyFill="1" applyBorder="1" applyAlignment="1">
      <alignment vertical="top"/>
    </xf>
    <xf numFmtId="164" fontId="0" fillId="0" borderId="9" xfId="58" applyNumberFormat="1" applyFont="1" applyBorder="1"/>
    <xf numFmtId="164" fontId="0" fillId="0" borderId="0" xfId="58" applyNumberFormat="1" applyFont="1" applyBorder="1"/>
    <xf numFmtId="164" fontId="41" fillId="0" borderId="9" xfId="0" applyNumberFormat="1" applyFont="1" applyBorder="1"/>
    <xf numFmtId="164" fontId="41" fillId="0" borderId="0" xfId="0" applyNumberFormat="1" applyFont="1" applyBorder="1"/>
    <xf numFmtId="164" fontId="0" fillId="0" borderId="9" xfId="0" applyNumberFormat="1" applyFont="1" applyBorder="1"/>
    <xf numFmtId="164" fontId="0" fillId="0" borderId="0" xfId="0" applyNumberFormat="1" applyFont="1" applyBorder="1"/>
    <xf numFmtId="164" fontId="4" fillId="0" borderId="0" xfId="58" applyNumberFormat="1" applyFont="1"/>
    <xf numFmtId="0" fontId="39" fillId="0" borderId="9" xfId="0" applyNumberFormat="1" applyFont="1" applyFill="1" applyBorder="1" applyAlignment="1">
      <alignment vertical="top"/>
    </xf>
    <xf numFmtId="0" fontId="39" fillId="0" borderId="9" xfId="0" applyNumberFormat="1" applyFont="1" applyFill="1" applyBorder="1" applyAlignment="1">
      <alignment horizontal="left" vertical="top"/>
    </xf>
    <xf numFmtId="0" fontId="39" fillId="0" borderId="9" xfId="57" quotePrefix="1" applyFont="1" applyFill="1" applyBorder="1" applyAlignment="1">
      <alignment horizontal="left" vertical="top"/>
    </xf>
    <xf numFmtId="0" fontId="0" fillId="0" borderId="9" xfId="0" applyFont="1" applyBorder="1" applyAlignment="1">
      <alignment horizontal="right"/>
    </xf>
    <xf numFmtId="0" fontId="0" fillId="0" borderId="0" xfId="0" applyFont="1" applyBorder="1" applyAlignment="1">
      <alignment horizontal="right"/>
    </xf>
    <xf numFmtId="170" fontId="0" fillId="0" borderId="9" xfId="0" applyNumberFormat="1" applyFont="1" applyBorder="1" applyAlignment="1">
      <alignment horizontal="left" indent="1"/>
    </xf>
    <xf numFmtId="170" fontId="0" fillId="0" borderId="0" xfId="0" applyNumberFormat="1" applyFont="1" applyBorder="1" applyAlignment="1">
      <alignment horizontal="left" indent="1"/>
    </xf>
    <xf numFmtId="0" fontId="39" fillId="0" borderId="16" xfId="0" applyNumberFormat="1" applyFont="1" applyFill="1" applyBorder="1" applyAlignment="1">
      <alignment vertical="top"/>
    </xf>
    <xf numFmtId="0" fontId="39" fillId="0" borderId="16" xfId="0" applyFont="1" applyFill="1" applyBorder="1" applyAlignment="1">
      <alignment horizontal="left" vertical="top"/>
    </xf>
    <xf numFmtId="170" fontId="0" fillId="0" borderId="16" xfId="0" applyNumberFormat="1" applyFont="1" applyBorder="1" applyAlignment="1">
      <alignment horizontal="left" indent="1"/>
    </xf>
    <xf numFmtId="0" fontId="4" fillId="0" borderId="0" xfId="0" applyFont="1" applyFill="1" applyBorder="1" applyAlignment="1">
      <alignment horizontal="left" vertical="center"/>
    </xf>
    <xf numFmtId="0" fontId="4" fillId="0" borderId="0" xfId="57" applyFont="1" applyFill="1" applyBorder="1" applyAlignment="1">
      <alignment horizontal="left" vertical="center"/>
    </xf>
    <xf numFmtId="0" fontId="4" fillId="0" borderId="0" xfId="0" applyFont="1" applyFill="1" applyBorder="1" applyAlignment="1">
      <alignment vertical="center"/>
    </xf>
    <xf numFmtId="170" fontId="14" fillId="0" borderId="50" xfId="0" applyNumberFormat="1" applyFont="1" applyBorder="1"/>
    <xf numFmtId="170" fontId="42" fillId="0" borderId="51" xfId="0" applyNumberFormat="1" applyFont="1" applyBorder="1"/>
    <xf numFmtId="170" fontId="14" fillId="0" borderId="51" xfId="0" applyNumberFormat="1" applyFont="1" applyBorder="1"/>
    <xf numFmtId="49" fontId="4" fillId="0" borderId="0" xfId="57" applyNumberFormat="1" applyFont="1" applyFill="1" applyBorder="1" applyAlignment="1">
      <alignment horizontal="left" vertical="center"/>
    </xf>
    <xf numFmtId="0" fontId="4" fillId="0" borderId="0" xfId="57" applyFont="1" applyFill="1" applyBorder="1" applyAlignment="1">
      <alignment vertical="center"/>
    </xf>
    <xf numFmtId="170" fontId="14" fillId="0" borderId="51" xfId="0" applyNumberFormat="1" applyFont="1" applyBorder="1" applyAlignment="1">
      <alignment vertical="center"/>
    </xf>
    <xf numFmtId="164" fontId="14" fillId="0" borderId="52" xfId="58" applyNumberFormat="1" applyFont="1" applyBorder="1" applyAlignment="1">
      <alignment vertical="center"/>
    </xf>
    <xf numFmtId="164" fontId="4" fillId="0" borderId="0" xfId="0" applyNumberFormat="1" applyFont="1"/>
    <xf numFmtId="44" fontId="14" fillId="0" borderId="51" xfId="0" applyNumberFormat="1" applyFont="1" applyBorder="1"/>
    <xf numFmtId="171" fontId="4" fillId="0" borderId="0" xfId="0" applyNumberFormat="1" applyFont="1"/>
    <xf numFmtId="0" fontId="14" fillId="0" borderId="51" xfId="0" applyFont="1" applyBorder="1"/>
    <xf numFmtId="164" fontId="4" fillId="0" borderId="51" xfId="69" applyNumberFormat="1" applyFont="1" applyFill="1" applyBorder="1" applyAlignment="1" applyProtection="1">
      <alignment horizontal="right" vertical="center"/>
    </xf>
    <xf numFmtId="10" fontId="5" fillId="0" borderId="51" xfId="69" applyNumberFormat="1" applyFont="1" applyFill="1" applyBorder="1" applyAlignment="1" applyProtection="1">
      <alignment horizontal="right" vertical="center"/>
    </xf>
    <xf numFmtId="170" fontId="44" fillId="0" borderId="53" xfId="69" applyNumberFormat="1" applyFont="1" applyFill="1" applyBorder="1" applyAlignment="1" applyProtection="1">
      <alignment horizontal="right" vertical="center"/>
    </xf>
    <xf numFmtId="0" fontId="9" fillId="0" borderId="0" xfId="0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left" vertical="top"/>
    </xf>
    <xf numFmtId="0" fontId="45" fillId="0" borderId="0" xfId="0" applyFont="1"/>
    <xf numFmtId="0" fontId="4" fillId="0" borderId="0" xfId="0" applyFont="1" applyFill="1" applyBorder="1" applyAlignment="1">
      <alignment vertical="top"/>
    </xf>
    <xf numFmtId="0" fontId="45" fillId="0" borderId="0" xfId="0" applyFont="1" applyBorder="1"/>
    <xf numFmtId="0" fontId="9" fillId="0" borderId="43" xfId="0" applyFont="1" applyFill="1" applyBorder="1" applyAlignment="1">
      <alignment horizontal="left" vertical="top"/>
    </xf>
    <xf numFmtId="0" fontId="4" fillId="0" borderId="54" xfId="0" applyFont="1" applyFill="1" applyBorder="1" applyAlignment="1">
      <alignment vertical="top"/>
    </xf>
    <xf numFmtId="0" fontId="46" fillId="0" borderId="55" xfId="0" applyFont="1" applyFill="1" applyBorder="1" applyAlignment="1">
      <alignment horizontal="center" wrapText="1"/>
    </xf>
    <xf numFmtId="0" fontId="46" fillId="0" borderId="56" xfId="0" applyFont="1" applyFill="1" applyBorder="1" applyAlignment="1">
      <alignment horizontal="center" wrapText="1"/>
    </xf>
    <xf numFmtId="0" fontId="45" fillId="0" borderId="9" xfId="0" applyFont="1" applyBorder="1"/>
    <xf numFmtId="0" fontId="4" fillId="0" borderId="55" xfId="0" applyFont="1" applyFill="1" applyBorder="1" applyAlignment="1">
      <alignment horizontal="center" vertical="top"/>
    </xf>
    <xf numFmtId="0" fontId="47" fillId="0" borderId="56" xfId="0" applyFont="1" applyFill="1" applyBorder="1" applyAlignment="1">
      <alignment horizontal="center" vertical="top"/>
    </xf>
    <xf numFmtId="164" fontId="45" fillId="0" borderId="9" xfId="58" applyNumberFormat="1" applyFont="1" applyBorder="1" applyAlignment="1">
      <alignment horizontal="center"/>
    </xf>
    <xf numFmtId="37" fontId="4" fillId="0" borderId="55" xfId="55" applyNumberFormat="1" applyFont="1" applyFill="1" applyBorder="1" applyAlignment="1">
      <alignment horizontal="center" vertical="top"/>
    </xf>
    <xf numFmtId="164" fontId="4" fillId="0" borderId="56" xfId="58" applyNumberFormat="1" applyFont="1" applyFill="1" applyBorder="1" applyAlignment="1">
      <alignment horizontal="center" vertical="top"/>
    </xf>
    <xf numFmtId="37" fontId="45" fillId="0" borderId="9" xfId="0" applyNumberFormat="1" applyFont="1" applyBorder="1"/>
    <xf numFmtId="164" fontId="45" fillId="0" borderId="9" xfId="0" applyNumberFormat="1" applyFont="1" applyBorder="1"/>
    <xf numFmtId="37" fontId="45" fillId="0" borderId="0" xfId="0" applyNumberFormat="1" applyFont="1" applyBorder="1"/>
    <xf numFmtId="164" fontId="45" fillId="0" borderId="0" xfId="58" applyNumberFormat="1" applyFont="1" applyBorder="1" applyAlignment="1">
      <alignment horizontal="center"/>
    </xf>
    <xf numFmtId="164" fontId="45" fillId="0" borderId="0" xfId="0" applyNumberFormat="1" applyFont="1" applyBorder="1"/>
    <xf numFmtId="169" fontId="4" fillId="0" borderId="57" xfId="55" applyNumberFormat="1" applyFont="1" applyFill="1" applyBorder="1" applyAlignment="1">
      <alignment horizontal="center" vertical="top"/>
    </xf>
    <xf numFmtId="164" fontId="4" fillId="0" borderId="58" xfId="58" applyNumberFormat="1" applyFont="1" applyFill="1" applyBorder="1" applyAlignment="1">
      <alignment horizontal="center" vertical="top"/>
    </xf>
    <xf numFmtId="3" fontId="45" fillId="0" borderId="0" xfId="0" applyNumberFormat="1" applyFont="1" applyBorder="1"/>
    <xf numFmtId="0" fontId="5" fillId="19" borderId="0" xfId="0" applyFont="1" applyFill="1" applyBorder="1"/>
    <xf numFmtId="0" fontId="4" fillId="19" borderId="0" xfId="0" applyFont="1" applyFill="1" applyBorder="1"/>
    <xf numFmtId="164" fontId="4" fillId="19" borderId="0" xfId="71" applyNumberFormat="1" applyFont="1" applyFill="1" applyBorder="1" applyAlignment="1">
      <alignment horizontal="center"/>
    </xf>
    <xf numFmtId="164" fontId="0" fillId="19" borderId="0" xfId="71" applyNumberFormat="1" applyFont="1" applyFill="1" applyBorder="1" applyAlignment="1">
      <alignment horizontal="center"/>
    </xf>
    <xf numFmtId="0" fontId="0" fillId="14" borderId="59" xfId="0" applyFont="1" applyFill="1" applyBorder="1"/>
    <xf numFmtId="167" fontId="21" fillId="14" borderId="60" xfId="0" applyNumberFormat="1" applyFont="1" applyFill="1" applyBorder="1" applyAlignment="1" applyProtection="1">
      <alignment horizontal="center"/>
      <protection hidden="1"/>
    </xf>
    <xf numFmtId="167" fontId="21" fillId="14" borderId="41" xfId="0" applyNumberFormat="1" applyFont="1" applyFill="1" applyBorder="1" applyAlignment="1" applyProtection="1">
      <alignment horizontal="center"/>
      <protection hidden="1"/>
    </xf>
    <xf numFmtId="0" fontId="39" fillId="0" borderId="0" xfId="57" applyFont="1" applyFill="1" applyBorder="1" applyAlignment="1"/>
    <xf numFmtId="170" fontId="40" fillId="0" borderId="0" xfId="0" applyNumberFormat="1" applyFont="1" applyFill="1" applyBorder="1"/>
    <xf numFmtId="170" fontId="14" fillId="0" borderId="0" xfId="0" applyNumberFormat="1" applyFont="1" applyBorder="1"/>
    <xf numFmtId="170" fontId="42" fillId="0" borderId="0" xfId="0" applyNumberFormat="1" applyFont="1" applyBorder="1"/>
    <xf numFmtId="170" fontId="14" fillId="0" borderId="0" xfId="0" applyNumberFormat="1" applyFont="1" applyBorder="1" applyAlignment="1">
      <alignment vertical="center"/>
    </xf>
    <xf numFmtId="164" fontId="14" fillId="0" borderId="0" xfId="58" applyNumberFormat="1" applyFont="1" applyBorder="1" applyAlignment="1">
      <alignment vertical="center"/>
    </xf>
    <xf numFmtId="44" fontId="14" fillId="0" borderId="0" xfId="0" applyNumberFormat="1" applyFont="1" applyBorder="1"/>
    <xf numFmtId="0" fontId="14" fillId="0" borderId="0" xfId="0" applyFont="1" applyBorder="1"/>
    <xf numFmtId="164" fontId="4" fillId="0" borderId="0" xfId="69" applyNumberFormat="1" applyFont="1" applyFill="1" applyBorder="1" applyAlignment="1" applyProtection="1">
      <alignment horizontal="right" vertical="center"/>
    </xf>
    <xf numFmtId="10" fontId="5" fillId="0" borderId="0" xfId="69" applyNumberFormat="1" applyFont="1" applyFill="1" applyBorder="1" applyAlignment="1" applyProtection="1">
      <alignment horizontal="right" vertical="center"/>
    </xf>
    <xf numFmtId="170" fontId="44" fillId="0" borderId="0" xfId="69" applyNumberFormat="1" applyFont="1" applyFill="1" applyBorder="1" applyAlignment="1" applyProtection="1">
      <alignment horizontal="right" vertical="center"/>
    </xf>
    <xf numFmtId="170" fontId="4" fillId="0" borderId="0" xfId="69" applyNumberFormat="1" applyFont="1"/>
    <xf numFmtId="170" fontId="4" fillId="0" borderId="0" xfId="0" applyNumberFormat="1" applyFont="1"/>
    <xf numFmtId="0" fontId="29" fillId="13" borderId="24" xfId="0" applyFont="1" applyFill="1" applyBorder="1" applyAlignment="1">
      <alignment horizontal="center" vertical="center"/>
    </xf>
    <xf numFmtId="0" fontId="29" fillId="13" borderId="7" xfId="0" applyFont="1" applyFill="1" applyBorder="1" applyAlignment="1">
      <alignment horizontal="center" vertical="center"/>
    </xf>
    <xf numFmtId="0" fontId="29" fillId="13" borderId="10" xfId="0" applyFont="1" applyFill="1" applyBorder="1" applyAlignment="1">
      <alignment horizontal="center" vertical="center"/>
    </xf>
    <xf numFmtId="0" fontId="29" fillId="13" borderId="6" xfId="0" applyFont="1" applyFill="1" applyBorder="1" applyAlignment="1">
      <alignment horizontal="center" vertical="center"/>
    </xf>
    <xf numFmtId="0" fontId="25" fillId="13" borderId="18" xfId="0" applyFont="1" applyFill="1" applyBorder="1" applyAlignment="1">
      <alignment horizontal="center" vertical="center"/>
    </xf>
    <xf numFmtId="0" fontId="25" fillId="13" borderId="19" xfId="0" applyFont="1" applyFill="1" applyBorder="1" applyAlignment="1">
      <alignment horizontal="center" vertical="center"/>
    </xf>
    <xf numFmtId="0" fontId="25" fillId="13" borderId="20" xfId="0" applyFont="1" applyFill="1" applyBorder="1" applyAlignment="1">
      <alignment horizontal="center" vertical="center"/>
    </xf>
    <xf numFmtId="0" fontId="25" fillId="13" borderId="38" xfId="0" applyFont="1" applyFill="1" applyBorder="1" applyAlignment="1">
      <alignment horizontal="center" vertical="center"/>
    </xf>
    <xf numFmtId="0" fontId="25" fillId="13" borderId="1" xfId="0" applyFont="1" applyFill="1" applyBorder="1" applyAlignment="1">
      <alignment horizontal="center" vertical="center"/>
    </xf>
    <xf numFmtId="0" fontId="25" fillId="13" borderId="39" xfId="0" applyFont="1" applyFill="1" applyBorder="1" applyAlignment="1">
      <alignment horizontal="center" vertical="center"/>
    </xf>
    <xf numFmtId="0" fontId="29" fillId="9" borderId="24" xfId="0" applyFont="1" applyFill="1" applyBorder="1" applyAlignment="1">
      <alignment horizontal="center" vertical="center"/>
    </xf>
    <xf numFmtId="0" fontId="29" fillId="9" borderId="7" xfId="0" applyFont="1" applyFill="1" applyBorder="1" applyAlignment="1">
      <alignment horizontal="center" vertical="center"/>
    </xf>
    <xf numFmtId="0" fontId="29" fillId="9" borderId="10" xfId="0" applyFont="1" applyFill="1" applyBorder="1" applyAlignment="1">
      <alignment horizontal="center" vertical="center"/>
    </xf>
    <xf numFmtId="0" fontId="29" fillId="16" borderId="6" xfId="0" applyFont="1" applyFill="1" applyBorder="1" applyAlignment="1">
      <alignment horizontal="center" vertical="center"/>
    </xf>
    <xf numFmtId="0" fontId="29" fillId="16" borderId="7" xfId="0" applyFont="1" applyFill="1" applyBorder="1" applyAlignment="1">
      <alignment horizontal="center" vertical="center"/>
    </xf>
    <xf numFmtId="0" fontId="29" fillId="16" borderId="25" xfId="0" applyFont="1" applyFill="1" applyBorder="1" applyAlignment="1">
      <alignment horizontal="center" vertical="center"/>
    </xf>
    <xf numFmtId="0" fontId="29" fillId="16" borderId="10" xfId="0" applyFont="1" applyFill="1" applyBorder="1" applyAlignment="1">
      <alignment horizontal="center" vertical="center"/>
    </xf>
    <xf numFmtId="0" fontId="29" fillId="9" borderId="6" xfId="0" applyFont="1" applyFill="1" applyBorder="1" applyAlignment="1">
      <alignment horizontal="center" vertical="center"/>
    </xf>
    <xf numFmtId="165" fontId="15" fillId="11" borderId="6" xfId="0" applyNumberFormat="1" applyFont="1" applyFill="1" applyBorder="1" applyAlignment="1">
      <alignment horizontal="center" vertical="center"/>
    </xf>
    <xf numFmtId="165" fontId="15" fillId="11" borderId="7" xfId="0" applyNumberFormat="1" applyFont="1" applyFill="1" applyBorder="1" applyAlignment="1">
      <alignment horizontal="center" vertical="center"/>
    </xf>
    <xf numFmtId="165" fontId="15" fillId="11" borderId="10" xfId="0" applyNumberFormat="1" applyFont="1" applyFill="1" applyBorder="1" applyAlignment="1">
      <alignment horizontal="center" vertical="center"/>
    </xf>
    <xf numFmtId="0" fontId="27" fillId="7" borderId="6" xfId="0" applyFont="1" applyFill="1" applyBorder="1" applyAlignment="1">
      <alignment horizontal="center"/>
    </xf>
    <xf numFmtId="0" fontId="27" fillId="7" borderId="7" xfId="0" applyFont="1" applyFill="1" applyBorder="1" applyAlignment="1">
      <alignment horizontal="center"/>
    </xf>
    <xf numFmtId="0" fontId="27" fillId="7" borderId="25" xfId="0" applyFont="1" applyFill="1" applyBorder="1" applyAlignment="1">
      <alignment horizontal="center"/>
    </xf>
    <xf numFmtId="0" fontId="27" fillId="7" borderId="24" xfId="0" applyFont="1" applyFill="1" applyBorder="1" applyAlignment="1">
      <alignment horizontal="center"/>
    </xf>
    <xf numFmtId="0" fontId="27" fillId="7" borderId="10" xfId="0" applyFont="1" applyFill="1" applyBorder="1" applyAlignment="1">
      <alignment horizontal="center"/>
    </xf>
  </cellXfs>
  <cellStyles count="72">
    <cellStyle name="0" xfId="1"/>
    <cellStyle name="0 2" xfId="42"/>
    <cellStyle name="0_X_2009_A_NAIC_SCT" xfId="2"/>
    <cellStyle name="0_X_2009_A_NAIC_SCT 2" xfId="43"/>
    <cellStyle name="17179869291" xfId="3"/>
    <cellStyle name="17179869291 2" xfId="44"/>
    <cellStyle name="4294967297" xfId="4"/>
    <cellStyle name="4294967297 2" xfId="5"/>
    <cellStyle name="4294967297 2 2" xfId="46"/>
    <cellStyle name="4294967297 3" xfId="45"/>
    <cellStyle name="4294967308" xfId="6"/>
    <cellStyle name="4294967308 2" xfId="47"/>
    <cellStyle name="4294967309" xfId="7"/>
    <cellStyle name="4294967309 2" xfId="48"/>
    <cellStyle name="8589934593" xfId="8"/>
    <cellStyle name="8589934593 2" xfId="9"/>
    <cellStyle name="8589934593 2 2" xfId="50"/>
    <cellStyle name="8589934593 3" xfId="49"/>
    <cellStyle name="8589934594" xfId="10"/>
    <cellStyle name="8589934594 2" xfId="51"/>
    <cellStyle name="8589934595" xfId="11"/>
    <cellStyle name="8589934595 2" xfId="52"/>
    <cellStyle name="8589934600" xfId="12"/>
    <cellStyle name="8589934600 2" xfId="53"/>
    <cellStyle name="Comma" xfId="70" builtinId="3"/>
    <cellStyle name="Comma 2" xfId="13"/>
    <cellStyle name="Comma 2 2" xfId="54"/>
    <cellStyle name="Comma 3" xfId="14"/>
    <cellStyle name="Comma 4" xfId="15"/>
    <cellStyle name="Comma 4 2" xfId="55"/>
    <cellStyle name="Comma 5" xfId="16"/>
    <cellStyle name="Comma 5 2" xfId="56"/>
    <cellStyle name="Currency 2" xfId="26"/>
    <cellStyle name="Currency 2 2" xfId="59"/>
    <cellStyle name="Currency 3" xfId="69"/>
    <cellStyle name="Normal" xfId="0" builtinId="0"/>
    <cellStyle name="Normal 10" xfId="27"/>
    <cellStyle name="Normal 10 2" xfId="60"/>
    <cellStyle name="Normal 11" xfId="28"/>
    <cellStyle name="Normal 11 2" xfId="61"/>
    <cellStyle name="Normal 12" xfId="41"/>
    <cellStyle name="Normal 12 2" xfId="68"/>
    <cellStyle name="Normal 2" xfId="17"/>
    <cellStyle name="Normal 2 2" xfId="29"/>
    <cellStyle name="Normal 2 2 2" xfId="30"/>
    <cellStyle name="Normal 2 3" xfId="31"/>
    <cellStyle name="Normal 2 4" xfId="57"/>
    <cellStyle name="Normal 3" xfId="18"/>
    <cellStyle name="Normal 4" xfId="32"/>
    <cellStyle name="Normal 4 2" xfId="33"/>
    <cellStyle name="Normal 4 2 2" xfId="62"/>
    <cellStyle name="Normal 5" xfId="34"/>
    <cellStyle name="Normal 6" xfId="35"/>
    <cellStyle name="Normal 7" xfId="36"/>
    <cellStyle name="Normal 7 2" xfId="37"/>
    <cellStyle name="Normal 7 2 2" xfId="64"/>
    <cellStyle name="Normal 7 2 55" xfId="38"/>
    <cellStyle name="Normal 7 2 55 2" xfId="65"/>
    <cellStyle name="Normal 7 3" xfId="63"/>
    <cellStyle name="Normal 8" xfId="39"/>
    <cellStyle name="Normal 8 2" xfId="66"/>
    <cellStyle name="Normal 9" xfId="40"/>
    <cellStyle name="Normal 9 2" xfId="67"/>
    <cellStyle name="Percent" xfId="71" builtinId="5"/>
    <cellStyle name="Percent 2" xfId="19"/>
    <cellStyle name="Percent 2 2" xfId="58"/>
    <cellStyle name="PSChar" xfId="20"/>
    <cellStyle name="PSDate" xfId="21"/>
    <cellStyle name="PSDec" xfId="22"/>
    <cellStyle name="PSHeading" xfId="23"/>
    <cellStyle name="PSInt" xfId="24"/>
    <cellStyle name="PSSpacer" xfId="25"/>
  </cellStyles>
  <dxfs count="0"/>
  <tableStyles count="0" defaultTableStyle="TableStyleMedium9" defaultPivotStyle="PivotStyleLight16"/>
  <colors>
    <mruColors>
      <color rgb="FFFBD805"/>
      <color rgb="FFE5B3BE"/>
      <color rgb="FFFFFFD1"/>
      <color rgb="FFECF8F8"/>
      <color rgb="FFFC1048"/>
      <color rgb="FFE8E8E8"/>
      <color rgb="FFDCF4F1"/>
      <color rgb="FF0000CC"/>
      <color rgb="FF4E607A"/>
      <color rgb="FFE6F6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externalLink" Target="externalLinks/externalLink3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styles" Target="styles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sharedStrings" Target="sharedStrings.xml"/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theme" Target="theme/theme1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Documents%20and%20Settings\rsandhu\Desktop\PROJECTS\BERLEX\ASP\ASPDocsFrDielanda\20062Q\ASP%2020062_Rewor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SF\H&amp;W\Virginia\18Cap\Workpapers\PCC%20Model\Exhibits\Exh%205-10%20-%20PMPM%20-%20Med3.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&amp;B\Government\LOULAX\2013\August%20Dental%20Rate%20Setting\Workpapers\August%20Rates_Effective%20April%201,%202014_Range%20Development%20Mode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%20-%20MO%20MAC%20September%2023,%202011%20MAC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Appendix%20B%2018CCCPlus%20Exh%202-3%20-%20Adjustments_HC%202017.12.0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Models%20Used%20to%20HC\18CCCPlus%20Exh%202-3%20-%20Adjustments%20-%20MCO%20Enrolled%20-%20Acute%20Care%20Service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%20Compliance\Lauterbach,%20Joanne\Legal%20View%20Statements\JS%20Dec%2008\ME%20Stat%20LOB%20December%20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SP&#174;\LRP%20and%20Forecasting\New%20LRP%20(under%20construction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sop02\bh\z2y5\Prg_Chg\Healthy_HorizonsSW_v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August%2097%20LE\LE-19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MLTSS/Workpapers/PCC%20Model/17CCCPlus%20Exh%202-3%20-%20Adjustments%20-%20MCO%20Enrolled%20-%20EDCD%20and%20DD%20Waivers%20(Acute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Buddy\Corp%20FP&amp;A\1999\LEs\08-99%20LE\LE-08-19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UPOGEN&#174;\Wkddd&amp;x-fac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sammy\Revenue%20Group\EPOGEN\New%20Team%20Epo\Monthly%20Close%20and%20LE\Jan-98%20LE\Pre-LE\E_%20LE%20PRES-1-9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FAMIS15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%20(Dec%202014%20thru%20June%202015)/Exh%201-4%20-%20Rate%20Exhibits%20-%20FFS%20HAP15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SC%20Pharmacy%20Projects\MAC%20Projects\MAC%20Files\Missouri\October%202011\October%205,%202011\INTERNAL%20-%20MO%20MAC%20October%205,%202011%20MAC%20Updat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WINDOWS\TEMP\KINERET%20Mfg%20Sched\2000%20LRP%20SALES%20MODEL%2011-3-9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Pennsylvania\MAC%20updates\April%202009\April%2028,%202009\INTERNAL%20PA%20MAC%20April%2028,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60899_Analysi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April%202009\April%2030,%202009\Internal-April%2030,%202009%20Updat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COMPENSATION\TrueComp\Validation\2002\April%202002%20Attain_Incentive_Validation%206_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North%20Carolina\MAC%20Updates\October%202009\October%2014,%202009\Internal-October%2014,%202009%20Updat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Documents%20and%20Settings\wadet\Local%20Settings\Temporary%20Internet%20Files\OLK10D\June%202002%20Attain_Incentive_Validatio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Revenue%20Group\NEUPOGEN&#174;\NEUPOGEN&#174;%20LEs\2002\02_02%20LE\Neupogen%20v2%20(Feb%20Pre-LE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Clients\S\Schneider%20Electric%20USA\2014\WIP\Data\LOB%201%20-%20EGWP\Schneider%20EGWP_%20Specialty%20PBM%20Model_W_EES_MCam_20131011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groups\abas\HC\Virginia\03cap\Eligibility\99-01%20HMO%20and%20FFS%20member%20month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Imaging%20ASP%20Cal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Pharma%20ASP%20Cal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son-Wahlman\Local%20Settings\Temporary%20Internet%20Files\OLK63\Reinvestment\06012004%20rein%20mp%20peer\SE_SW_CY%202003_Reinv_v2_pee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LE-1997.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July%202009\July%209,%202009\Internal-July%209,%202009%20Updat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VARIANCE%20ANALYSI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Cap/Workpapers/PCC%20Model/Exh%202-3%20-%20Adjust%20-%20Med3.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MedII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kddd&amp;x-fact(working%20version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6Cap/Workpapers/PCC%20Model/Exh%201-4%20-%20Total%20Claims%20-%20MCO%20ALTC%20HAP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FGHRSTAXPROD\Tax_GHRS\SF\H&amp;W\Virginia\18CCCPlus\Workpapers\PCC%20Model\17CCCPlus%20Exh%205-10%20-%20Capitation%20Rate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HC\abas\HC\Virginia\03cap\Prevalence%20Update\AllDx%20Prev%20Rate%20Summary%20Upd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hecklist"/>
      <sheetName val="Documentation"/>
      <sheetName val="Coversheet"/>
      <sheetName val="Fax to Lisa"/>
      <sheetName val="Sub package"/>
      <sheetName val="Trending"/>
      <sheetName val="Management Summary"/>
      <sheetName val="All Products"/>
      <sheetName val="Sheet1"/>
      <sheetName val="Sub Unit"/>
      <sheetName val="Not reported"/>
      <sheetName val="Calc paid"/>
      <sheetName val="Calc"/>
      <sheetName val="Rebate 12 mth"/>
      <sheetName val="Cal Method"/>
      <sheetName val="Imaging Comparison"/>
      <sheetName val="Mgnt Summ Img"/>
      <sheetName val="Cover Imaging"/>
      <sheetName val="Calc Img"/>
      <sheetName val="Calc Img rolling"/>
      <sheetName val="Sub package Imaging"/>
      <sheetName val="Calc Img rolling 3qtrs "/>
      <sheetName val="Calc Img rolling Combine"/>
      <sheetName val="Pharma DB rebates"/>
      <sheetName val="Comp"/>
      <sheetName val="Wholesaler rebate"/>
      <sheetName val="Imaging Combined"/>
      <sheetName val="Berlex Img Reb"/>
      <sheetName val="BLXIMG"/>
      <sheetName val="McKesson"/>
      <sheetName val="Hospira"/>
      <sheetName val="MSD Img Reb"/>
      <sheetName val="Com Img Reb"/>
      <sheetName val="Img Ana"/>
      <sheetName val="Img CB Roll"/>
      <sheetName val="Img CB Roll 2qtrs"/>
      <sheetName val="Img CB Roll 4qtrs"/>
      <sheetName val="Img com CB Roll"/>
      <sheetName val="MC kesson Add data"/>
      <sheetName val="2Q06 BW"/>
      <sheetName val="1Q06 BW"/>
      <sheetName val="4Q05 BW"/>
      <sheetName val="3Q05 BW"/>
      <sheetName val="MK Rebate Product Settlements"/>
      <sheetName val="MSD Rbt"/>
      <sheetName val="Berlex sales"/>
      <sheetName val="TTL Berlex Paid 2Q06"/>
      <sheetName val="Img BW 3Q"/>
      <sheetName val="Img BW 2Q"/>
      <sheetName val="Img BW 1Q"/>
      <sheetName val="Img Bw 4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0">
          <cell r="B10" t="str">
            <v>50419018801</v>
          </cell>
          <cell r="D10" t="str">
            <v>50419-0188-01</v>
          </cell>
          <cell r="E10" t="str">
            <v>MAGNEVIST INJ (GADOPENTETATE DIMEGLUMINE)10ML VIAL</v>
          </cell>
        </row>
        <row r="11">
          <cell r="B11" t="str">
            <v>50419018802</v>
          </cell>
          <cell r="D11" t="str">
            <v>50419-0188-02</v>
          </cell>
          <cell r="E11" t="str">
            <v>MAGNEVIST INJ (GADOPENTETATE DIMEGLUMINE)20ML VIAL</v>
          </cell>
        </row>
        <row r="12">
          <cell r="B12" t="str">
            <v>50419018805</v>
          </cell>
          <cell r="D12" t="str">
            <v>50419-0188-05</v>
          </cell>
          <cell r="E12" t="str">
            <v>MAGNEVIST 5ML</v>
          </cell>
        </row>
        <row r="13">
          <cell r="B13" t="str">
            <v>50419018810</v>
          </cell>
          <cell r="D13" t="str">
            <v>50419-0188-10</v>
          </cell>
          <cell r="E13" t="str">
            <v>MAGNVIS 100ML VL</v>
          </cell>
        </row>
        <row r="14">
          <cell r="B14" t="str">
            <v>50419018811</v>
          </cell>
          <cell r="D14" t="str">
            <v>50419-0188-11</v>
          </cell>
          <cell r="E14" t="str">
            <v>MAGNEVIST INJ (GADOPENTETATE DIMEGLUMINE)100ML PBP</v>
          </cell>
        </row>
        <row r="15">
          <cell r="B15" t="str">
            <v>50419018815</v>
          </cell>
          <cell r="D15" t="str">
            <v>50419-0188-15</v>
          </cell>
          <cell r="E15" t="str">
            <v>MAGNEVIST INJ (GADOPENTETATE DIMEGLUMINE)15ML VIAL</v>
          </cell>
        </row>
        <row r="16">
          <cell r="B16" t="str">
            <v>50419018836</v>
          </cell>
          <cell r="D16" t="str">
            <v>50419-0188-36</v>
          </cell>
          <cell r="E16" t="str">
            <v>MAGNVIST 10MLSYR</v>
          </cell>
        </row>
        <row r="17">
          <cell r="B17" t="str">
            <v>50419018837</v>
          </cell>
          <cell r="D17" t="str">
            <v>50419-0188-37</v>
          </cell>
          <cell r="E17" t="str">
            <v>MAGNVIST 15MLSYR</v>
          </cell>
        </row>
        <row r="18">
          <cell r="B18" t="str">
            <v>50419018838</v>
          </cell>
          <cell r="D18" t="str">
            <v>50419-0188-38</v>
          </cell>
          <cell r="E18" t="str">
            <v>MAGNVIST 20MLSYR</v>
          </cell>
        </row>
        <row r="19">
          <cell r="B19" t="str">
            <v>50419018858</v>
          </cell>
          <cell r="D19" t="str">
            <v>50419-0188-58</v>
          </cell>
          <cell r="E19" t="str">
            <v>MAGNVIST 50ML PBP</v>
          </cell>
        </row>
        <row r="20">
          <cell r="B20" t="str">
            <v>50419034005</v>
          </cell>
          <cell r="D20" t="str">
            <v>50419-0340-05</v>
          </cell>
          <cell r="E20" t="str">
            <v>ULTRAVIST INJ (IOPROMIDE) 150MGI/ML, 50ML VIAL</v>
          </cell>
        </row>
        <row r="21">
          <cell r="B21" t="str">
            <v>50419034205</v>
          </cell>
          <cell r="D21" t="str">
            <v>50419-0342-05</v>
          </cell>
          <cell r="E21" t="str">
            <v>ULTRAVIST INJ (IOPROMIDE) 240MGI/ML, 50ML VIAL</v>
          </cell>
        </row>
        <row r="22">
          <cell r="B22" t="str">
            <v>50419034210</v>
          </cell>
          <cell r="D22" t="str">
            <v>50419-0342-10</v>
          </cell>
          <cell r="E22" t="str">
            <v>ULTRAVIST INJ (IOPROMIDE) 240MGI/ML, 100ML VIAL</v>
          </cell>
        </row>
        <row r="23">
          <cell r="B23" t="str">
            <v>50419034215</v>
          </cell>
          <cell r="D23" t="str">
            <v>50419-0342-15</v>
          </cell>
          <cell r="E23" t="str">
            <v>ULTRAVIST INJ (IOPROMIDE) 240MGI/ML, 150ML VIAL</v>
          </cell>
        </row>
        <row r="24">
          <cell r="B24" t="str">
            <v>50419034220</v>
          </cell>
          <cell r="D24" t="str">
            <v>50419-0342-20</v>
          </cell>
          <cell r="E24" t="str">
            <v>ULTRAVIST INJ (IOPROMIDE) 240MGI/ML, 200ML VLS</v>
          </cell>
        </row>
        <row r="25">
          <cell r="B25" t="str">
            <v>50419034221</v>
          </cell>
          <cell r="D25" t="str">
            <v>50419-0342-21</v>
          </cell>
          <cell r="E25" t="str">
            <v>ULTRAVIST INJ (IOPROMIDE) 240MGI/ML 200ML PHARM BP</v>
          </cell>
        </row>
        <row r="26">
          <cell r="B26" t="str">
            <v>50419034405</v>
          </cell>
          <cell r="D26" t="str">
            <v>50419-0344-05</v>
          </cell>
          <cell r="E26" t="str">
            <v>ULTRAVIST INJ (IOPROMIDE) 300MGI/ML, 50ML VIAL</v>
          </cell>
        </row>
        <row r="27">
          <cell r="B27" t="str">
            <v>50419034407</v>
          </cell>
          <cell r="D27" t="str">
            <v>50419-0344-07</v>
          </cell>
          <cell r="E27" t="str">
            <v xml:space="preserve">ULTRAVIST INJ (IOPROMIDE) 300MGI/ML, 75ML VIAL    </v>
          </cell>
        </row>
        <row r="28">
          <cell r="B28" t="str">
            <v>50419034410</v>
          </cell>
          <cell r="D28" t="str">
            <v>50419-0344-10</v>
          </cell>
          <cell r="E28" t="str">
            <v>ULTRAVIST INJ (IOPROMIDE) 300MGI/ML, 100ML VIAL</v>
          </cell>
        </row>
        <row r="29">
          <cell r="B29" t="str">
            <v>50419034412</v>
          </cell>
          <cell r="D29" t="str">
            <v>50419-0344-12</v>
          </cell>
          <cell r="E29" t="str">
            <v xml:space="preserve">ULTRAVIST INJ (IOPROMIDE) 300MGI/ML, 125ML VIAL   </v>
          </cell>
        </row>
        <row r="30">
          <cell r="B30" t="str">
            <v>50419034415</v>
          </cell>
          <cell r="D30" t="str">
            <v>50419-0344-15</v>
          </cell>
          <cell r="E30" t="str">
            <v>ULTRAVIST INJ (IOPROMIDE) 300MGI/ML, 150ML VIAL</v>
          </cell>
        </row>
        <row r="31">
          <cell r="B31" t="str">
            <v>50419034421</v>
          </cell>
          <cell r="D31" t="str">
            <v>50419-0344-21</v>
          </cell>
          <cell r="E31" t="str">
            <v>ULTRAVIST INJ (IOPROMIDE) 300MGI/ML 200ML PHARM BP</v>
          </cell>
        </row>
        <row r="32">
          <cell r="B32" t="str">
            <v>50419034450</v>
          </cell>
          <cell r="D32" t="str">
            <v>50419-0344-50</v>
          </cell>
          <cell r="E32" t="str">
            <v xml:space="preserve">ULTRAV 300MG/500                                  </v>
          </cell>
        </row>
        <row r="33">
          <cell r="B33" t="str">
            <v>50419034458</v>
          </cell>
          <cell r="D33" t="str">
            <v>50419-0344-58</v>
          </cell>
          <cell r="E33" t="str">
            <v xml:space="preserve">ULTRAV 300MG/500                                  </v>
          </cell>
        </row>
        <row r="34">
          <cell r="B34" t="str">
            <v>50419034605</v>
          </cell>
          <cell r="D34" t="str">
            <v>50419-0346-05</v>
          </cell>
          <cell r="E34" t="str">
            <v>ULTRAVIST INJ (IOPROMIDE) 370MGI/ML, 50ML VIAL</v>
          </cell>
        </row>
        <row r="35">
          <cell r="B35" t="str">
            <v>50419034607</v>
          </cell>
          <cell r="D35" t="str">
            <v>50419-0346-07</v>
          </cell>
          <cell r="E35" t="str">
            <v xml:space="preserve">ULTRAV 370MG/75                                   </v>
          </cell>
        </row>
        <row r="36">
          <cell r="B36" t="str">
            <v>50419034610</v>
          </cell>
          <cell r="D36" t="str">
            <v>50419-0346-10</v>
          </cell>
          <cell r="E36" t="str">
            <v>ULTRAVIST INJ (IOPROMIDE) 370MGI/ML, 100ML VIAL</v>
          </cell>
        </row>
        <row r="37">
          <cell r="B37" t="str">
            <v>50419034612</v>
          </cell>
          <cell r="D37" t="str">
            <v>50419-0346-12</v>
          </cell>
          <cell r="E37" t="str">
            <v xml:space="preserve">ULTRAV 370MG/125                                  </v>
          </cell>
        </row>
        <row r="38">
          <cell r="B38" t="str">
            <v>50419034615</v>
          </cell>
          <cell r="D38" t="str">
            <v>50419-0346-15</v>
          </cell>
          <cell r="E38" t="str">
            <v>ULTRAVIST INJ (IOPROMIDE) 370MGI/ML, 150ML VIAL</v>
          </cell>
        </row>
        <row r="39">
          <cell r="B39" t="str">
            <v>50419034620</v>
          </cell>
          <cell r="D39" t="str">
            <v>50419-0346-20</v>
          </cell>
          <cell r="E39" t="str">
            <v>ULTRAVIST INJ (IOPROMIDE) 370MGI/ML, 200ML VLS</v>
          </cell>
        </row>
        <row r="40">
          <cell r="B40" t="str">
            <v>50419034625</v>
          </cell>
          <cell r="D40" t="str">
            <v>50419-0346-25</v>
          </cell>
          <cell r="E40" t="str">
            <v xml:space="preserve">ULTRAV 370MG/250                                  </v>
          </cell>
        </row>
        <row r="41">
          <cell r="B41" t="str">
            <v>50419034650</v>
          </cell>
          <cell r="D41" t="str">
            <v>50419-0346-50</v>
          </cell>
          <cell r="E41" t="str">
            <v xml:space="preserve">ULTRAV 370MG/500                                  </v>
          </cell>
        </row>
        <row r="42">
          <cell r="B42" t="str">
            <v>50419034658</v>
          </cell>
          <cell r="D42" t="str">
            <v>50419-0346-58</v>
          </cell>
          <cell r="E42" t="str">
            <v xml:space="preserve">ULTRAV 370MG/500                                 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>
        <row r="6">
          <cell r="B6" t="str">
            <v>NDC</v>
          </cell>
          <cell r="C6" t="str">
            <v>Material</v>
          </cell>
          <cell r="D6" t="str">
            <v>ASP Dollars Before C/Bs</v>
          </cell>
          <cell r="E6" t="str">
            <v>Rolling 12mth Chargebacks</v>
          </cell>
          <cell r="F6" t="str">
            <v>Total McKesson Allocated Rebate based on 12mth Rolling Avg</v>
          </cell>
          <cell r="G6" t="str">
            <v>McKesson unit</v>
          </cell>
          <cell r="H6" t="str">
            <v>Berlex Amount</v>
          </cell>
          <cell r="I6" t="str">
            <v>Berlex Unit</v>
          </cell>
          <cell r="J6" t="str">
            <v>Berlex Rebate - Rolling 12mth</v>
          </cell>
          <cell r="K6" t="str">
            <v>Hospira Amount</v>
          </cell>
          <cell r="L6" t="str">
            <v>Hospira Unit</v>
          </cell>
          <cell r="M6" t="str">
            <v>ASP Units</v>
          </cell>
          <cell r="O6" t="str">
            <v>Net ASP Dollars</v>
          </cell>
          <cell r="P6" t="str">
            <v>ASP</v>
          </cell>
          <cell r="Q6" t="str">
            <v>Units per package</v>
          </cell>
          <cell r="R6" t="str">
            <v>ASP per package</v>
          </cell>
          <cell r="S6" t="str">
            <v>WAC</v>
          </cell>
          <cell r="T6" t="str">
            <v>% ASP / WAC</v>
          </cell>
        </row>
        <row r="7">
          <cell r="A7" t="str">
            <v>50419018801</v>
          </cell>
          <cell r="B7" t="str">
            <v>50419-0188-01</v>
          </cell>
          <cell r="C7">
            <v>18801</v>
          </cell>
          <cell r="D7">
            <v>3329058.86</v>
          </cell>
          <cell r="E7">
            <v>-967217.35434803797</v>
          </cell>
          <cell r="F7">
            <v>70684.441357440825</v>
          </cell>
          <cell r="G7">
            <v>88780</v>
          </cell>
          <cell r="H7">
            <v>21160</v>
          </cell>
          <cell r="I7">
            <v>800</v>
          </cell>
          <cell r="J7">
            <v>1537.4699999999998</v>
          </cell>
          <cell r="M7">
            <v>89580</v>
          </cell>
          <cell r="O7">
            <v>2310779.594294521</v>
          </cell>
          <cell r="P7">
            <v>25.795708799894186</v>
          </cell>
          <cell r="Q7">
            <v>4479</v>
          </cell>
          <cell r="R7">
            <v>515.91417599788372</v>
          </cell>
          <cell r="S7">
            <v>860</v>
          </cell>
          <cell r="T7">
            <v>0.59990020464870197</v>
          </cell>
        </row>
        <row r="8">
          <cell r="A8" t="str">
            <v>50419018802</v>
          </cell>
          <cell r="B8" t="str">
            <v>50419-0188-02</v>
          </cell>
          <cell r="C8">
            <v>18802</v>
          </cell>
          <cell r="D8">
            <v>29966667.590000004</v>
          </cell>
          <cell r="E8">
            <v>-7484871.2985759089</v>
          </cell>
          <cell r="F8">
            <v>649740.35887835803</v>
          </cell>
          <cell r="G8">
            <v>414100</v>
          </cell>
          <cell r="H8">
            <v>95220</v>
          </cell>
          <cell r="I8">
            <v>1800</v>
          </cell>
          <cell r="J8">
            <v>46160.56</v>
          </cell>
          <cell r="M8">
            <v>415900</v>
          </cell>
          <cell r="O8">
            <v>21881115.372545738</v>
          </cell>
          <cell r="P8">
            <v>52.611482021028465</v>
          </cell>
          <cell r="Q8">
            <v>20795</v>
          </cell>
          <cell r="R8">
            <v>1052.2296404205692</v>
          </cell>
          <cell r="S8">
            <v>1660</v>
          </cell>
          <cell r="T8">
            <v>0.63387327736178867</v>
          </cell>
        </row>
        <row r="9">
          <cell r="A9" t="str">
            <v>50419018805</v>
          </cell>
          <cell r="B9" t="str">
            <v>50419-0188-05</v>
          </cell>
          <cell r="C9">
            <v>18805</v>
          </cell>
          <cell r="D9">
            <v>456712.39</v>
          </cell>
          <cell r="E9">
            <v>-136511.653854273</v>
          </cell>
          <cell r="F9">
            <v>8438.8734679278259</v>
          </cell>
          <cell r="G9">
            <v>23080</v>
          </cell>
          <cell r="H9">
            <v>264.60000000000002</v>
          </cell>
          <cell r="I9">
            <v>20</v>
          </cell>
          <cell r="J9">
            <v>601.84249999999997</v>
          </cell>
          <cell r="M9">
            <v>23100</v>
          </cell>
          <cell r="O9">
            <v>311424.62017779914</v>
          </cell>
          <cell r="P9">
            <v>13.481585289082213</v>
          </cell>
          <cell r="Q9">
            <v>1155</v>
          </cell>
          <cell r="R9">
            <v>269.63170578164426</v>
          </cell>
          <cell r="S9">
            <v>462</v>
          </cell>
          <cell r="T9">
            <v>0.58361841078277976</v>
          </cell>
        </row>
        <row r="10">
          <cell r="A10" t="str">
            <v>50419018810</v>
          </cell>
          <cell r="B10" t="str">
            <v>50419-0188-10</v>
          </cell>
          <cell r="C10">
            <v>18810</v>
          </cell>
          <cell r="D10">
            <v>4959299.78</v>
          </cell>
          <cell r="E10">
            <v>-1722931.749209496</v>
          </cell>
          <cell r="F10">
            <v>102052.16947653599</v>
          </cell>
          <cell r="G10">
            <v>12792</v>
          </cell>
          <cell r="H10">
            <v>0</v>
          </cell>
          <cell r="I10">
            <v>0</v>
          </cell>
          <cell r="J10">
            <v>0</v>
          </cell>
          <cell r="M10">
            <v>12792</v>
          </cell>
          <cell r="O10">
            <v>3134315.861313968</v>
          </cell>
          <cell r="P10">
            <v>245.02156514336835</v>
          </cell>
          <cell r="Q10">
            <v>12792</v>
          </cell>
          <cell r="R10">
            <v>245.02156514336835</v>
          </cell>
          <cell r="S10">
            <v>415</v>
          </cell>
          <cell r="T10">
            <v>0.59041340998402014</v>
          </cell>
        </row>
        <row r="11">
          <cell r="A11" t="str">
            <v>50419018811</v>
          </cell>
          <cell r="B11" t="str">
            <v>50419-0188-11</v>
          </cell>
          <cell r="C11">
            <v>18811</v>
          </cell>
          <cell r="D11">
            <v>7676679.2799999993</v>
          </cell>
          <cell r="E11">
            <v>-1861029.2777557103</v>
          </cell>
          <cell r="F11">
            <v>195766.66738273308</v>
          </cell>
          <cell r="G11">
            <v>21850</v>
          </cell>
          <cell r="H11">
            <v>78715.199999999997</v>
          </cell>
          <cell r="I11">
            <v>310</v>
          </cell>
          <cell r="J11">
            <v>0</v>
          </cell>
          <cell r="M11">
            <v>22160</v>
          </cell>
          <cell r="O11">
            <v>5698598.5348615563</v>
          </cell>
          <cell r="P11">
            <v>257.15697359483556</v>
          </cell>
          <cell r="Q11">
            <v>2216</v>
          </cell>
          <cell r="R11">
            <v>2571.5697359483556</v>
          </cell>
          <cell r="S11">
            <v>4150</v>
          </cell>
          <cell r="T11">
            <v>0.61965535805984473</v>
          </cell>
        </row>
        <row r="12">
          <cell r="A12" t="str">
            <v>50419018815</v>
          </cell>
          <cell r="B12" t="str">
            <v>50419-0188-15</v>
          </cell>
          <cell r="C12">
            <v>18815</v>
          </cell>
          <cell r="D12">
            <v>13279069.76</v>
          </cell>
          <cell r="E12">
            <v>-3328009.7252089777</v>
          </cell>
          <cell r="F12">
            <v>292266.50845784211</v>
          </cell>
          <cell r="G12">
            <v>241340</v>
          </cell>
          <cell r="H12">
            <v>63488</v>
          </cell>
          <cell r="I12">
            <v>1600</v>
          </cell>
          <cell r="J12">
            <v>4705.97</v>
          </cell>
          <cell r="M12">
            <v>242940</v>
          </cell>
          <cell r="O12">
            <v>9717575.5563331805</v>
          </cell>
          <cell r="P12">
            <v>39.999899383935045</v>
          </cell>
          <cell r="Q12">
            <v>12147</v>
          </cell>
          <cell r="R12">
            <v>799.99798767870084</v>
          </cell>
          <cell r="S12">
            <v>1260</v>
          </cell>
          <cell r="T12">
            <v>0.63491903784023873</v>
          </cell>
        </row>
        <row r="13">
          <cell r="A13" t="str">
            <v>50419018836</v>
          </cell>
          <cell r="B13" t="str">
            <v>50419-0188-36</v>
          </cell>
          <cell r="C13">
            <v>18836</v>
          </cell>
          <cell r="D13">
            <v>563855.51</v>
          </cell>
          <cell r="E13">
            <v>-170347.21101338361</v>
          </cell>
          <cell r="F13">
            <v>10714.906888799969</v>
          </cell>
          <cell r="G13">
            <v>13325</v>
          </cell>
          <cell r="H13">
            <v>0</v>
          </cell>
          <cell r="I13">
            <v>0</v>
          </cell>
          <cell r="J13">
            <v>10906.386</v>
          </cell>
          <cell r="M13">
            <v>13325</v>
          </cell>
          <cell r="O13">
            <v>371887.00609781645</v>
          </cell>
          <cell r="P13">
            <v>27.908968562687914</v>
          </cell>
          <cell r="Q13">
            <v>2665</v>
          </cell>
          <cell r="R13">
            <v>139.54484281343957</v>
          </cell>
          <cell r="S13">
            <v>240</v>
          </cell>
          <cell r="T13">
            <v>0.58143684505599824</v>
          </cell>
        </row>
        <row r="14">
          <cell r="A14" t="str">
            <v>50419018837</v>
          </cell>
          <cell r="B14" t="str">
            <v>50419-0188-37</v>
          </cell>
          <cell r="C14">
            <v>18837</v>
          </cell>
          <cell r="D14">
            <v>2871287.56</v>
          </cell>
          <cell r="E14">
            <v>-747507.52371927968</v>
          </cell>
          <cell r="F14">
            <v>71695.168718044762</v>
          </cell>
          <cell r="G14">
            <v>48795</v>
          </cell>
          <cell r="H14">
            <v>0</v>
          </cell>
          <cell r="I14">
            <v>0</v>
          </cell>
          <cell r="J14">
            <v>40347.083699999996</v>
          </cell>
          <cell r="M14">
            <v>48795</v>
          </cell>
          <cell r="O14">
            <v>2011737.7838626758</v>
          </cell>
          <cell r="P14">
            <v>41.22835913234298</v>
          </cell>
          <cell r="Q14">
            <v>9759</v>
          </cell>
          <cell r="R14">
            <v>206.14179566171489</v>
          </cell>
          <cell r="S14">
            <v>345</v>
          </cell>
          <cell r="T14">
            <v>0.59751245119337648</v>
          </cell>
        </row>
        <row r="15">
          <cell r="A15" t="str">
            <v>50419018838</v>
          </cell>
          <cell r="B15" t="str">
            <v>50419-0188-38</v>
          </cell>
          <cell r="C15">
            <v>18838</v>
          </cell>
          <cell r="D15">
            <v>4385320.18</v>
          </cell>
          <cell r="E15">
            <v>-1154074.0958776709</v>
          </cell>
          <cell r="F15">
            <v>98572.693611880357</v>
          </cell>
          <cell r="G15">
            <v>56570</v>
          </cell>
          <cell r="H15">
            <v>0</v>
          </cell>
          <cell r="I15">
            <v>0</v>
          </cell>
          <cell r="J15">
            <v>58158.379499999995</v>
          </cell>
          <cell r="M15">
            <v>56570</v>
          </cell>
          <cell r="O15">
            <v>3074515.0110104489</v>
          </cell>
          <cell r="P15">
            <v>54.348860014326476</v>
          </cell>
          <cell r="Q15">
            <v>11314</v>
          </cell>
          <cell r="R15">
            <v>271.74430007163238</v>
          </cell>
          <cell r="S15">
            <v>450</v>
          </cell>
          <cell r="T15">
            <v>0.60387622238140526</v>
          </cell>
        </row>
        <row r="16">
          <cell r="A16" t="str">
            <v>50419018858</v>
          </cell>
          <cell r="B16" t="str">
            <v>50419-0188-58</v>
          </cell>
          <cell r="C16">
            <v>18858</v>
          </cell>
          <cell r="D16">
            <v>3478929.8</v>
          </cell>
          <cell r="E16">
            <v>-800070.17619055405</v>
          </cell>
          <cell r="F16">
            <v>63929.297555961944</v>
          </cell>
          <cell r="G16">
            <v>19630</v>
          </cell>
          <cell r="H16">
            <v>13965.6</v>
          </cell>
          <cell r="I16">
            <v>110</v>
          </cell>
          <cell r="J16">
            <v>0</v>
          </cell>
          <cell r="M16">
            <v>19740</v>
          </cell>
          <cell r="O16">
            <v>2628895.9262534836</v>
          </cell>
          <cell r="P16">
            <v>133.17608542317546</v>
          </cell>
          <cell r="Q16">
            <v>1974</v>
          </cell>
          <cell r="R16">
            <v>1331.7608542317546</v>
          </cell>
          <cell r="S16">
            <v>2075</v>
          </cell>
          <cell r="T16">
            <v>0.6418124598707251</v>
          </cell>
        </row>
        <row r="17">
          <cell r="A17" t="str">
            <v>50419034005</v>
          </cell>
          <cell r="B17" t="str">
            <v>50419-0340-05</v>
          </cell>
          <cell r="C17">
            <v>34005</v>
          </cell>
          <cell r="D17">
            <v>1796.74</v>
          </cell>
          <cell r="E17">
            <v>-426.76609321515366</v>
          </cell>
          <cell r="F17">
            <v>26.803007960826381</v>
          </cell>
          <cell r="G17">
            <v>130</v>
          </cell>
          <cell r="M17">
            <v>130</v>
          </cell>
          <cell r="O17">
            <v>1343.17089882402</v>
          </cell>
          <cell r="P17">
            <v>10.332083837107847</v>
          </cell>
          <cell r="Q17">
            <v>13</v>
          </cell>
          <cell r="R17">
            <v>103.32083837107847</v>
          </cell>
          <cell r="S17">
            <v>165</v>
          </cell>
          <cell r="T17">
            <v>0.62618689921865733</v>
          </cell>
        </row>
        <row r="18">
          <cell r="A18" t="str">
            <v>50419034205</v>
          </cell>
          <cell r="B18" t="str">
            <v>50419-0342-05</v>
          </cell>
          <cell r="C18">
            <v>34205</v>
          </cell>
          <cell r="D18">
            <v>89454.45</v>
          </cell>
          <cell r="E18">
            <v>-42195.474841308183</v>
          </cell>
          <cell r="F18">
            <v>4364.8246235995821</v>
          </cell>
          <cell r="G18">
            <v>6230</v>
          </cell>
          <cell r="M18">
            <v>6230</v>
          </cell>
          <cell r="O18">
            <v>42894.150535092231</v>
          </cell>
          <cell r="P18">
            <v>6.8850963940757994</v>
          </cell>
          <cell r="Q18">
            <v>623</v>
          </cell>
          <cell r="R18">
            <v>68.850963940757993</v>
          </cell>
          <cell r="S18">
            <v>190</v>
          </cell>
          <cell r="T18">
            <v>0.36237349442504208</v>
          </cell>
        </row>
        <row r="19">
          <cell r="A19" t="str">
            <v>50419034210</v>
          </cell>
          <cell r="B19" t="str">
            <v>50419-0342-10</v>
          </cell>
          <cell r="C19">
            <v>34210</v>
          </cell>
          <cell r="D19">
            <v>126547.45</v>
          </cell>
          <cell r="E19">
            <v>-39047.268769895396</v>
          </cell>
          <cell r="F19">
            <v>942.4670561302853</v>
          </cell>
          <cell r="G19">
            <v>4670</v>
          </cell>
          <cell r="M19">
            <v>4670</v>
          </cell>
          <cell r="O19">
            <v>86557.714173974309</v>
          </cell>
          <cell r="P19">
            <v>18.534842435540536</v>
          </cell>
          <cell r="Q19">
            <v>467</v>
          </cell>
          <cell r="R19">
            <v>185.34842435540537</v>
          </cell>
          <cell r="S19">
            <v>380</v>
          </cell>
          <cell r="T19">
            <v>0.48775901146159306</v>
          </cell>
        </row>
        <row r="20">
          <cell r="A20" t="str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 t="e">
            <v>#N/A</v>
          </cell>
          <cell r="F20" t="e">
            <v>#N/A</v>
          </cell>
          <cell r="G20">
            <v>0</v>
          </cell>
          <cell r="M20">
            <v>0</v>
          </cell>
          <cell r="O20" t="e">
            <v>#N/A</v>
          </cell>
          <cell r="P20">
            <v>57</v>
          </cell>
          <cell r="Q20">
            <v>0</v>
          </cell>
          <cell r="R20">
            <v>570</v>
          </cell>
          <cell r="S20">
            <v>570</v>
          </cell>
          <cell r="T20">
            <v>1</v>
          </cell>
        </row>
        <row r="21">
          <cell r="A21" t="str">
            <v>50419034220</v>
          </cell>
          <cell r="B21" t="str">
            <v>50419-0342-20</v>
          </cell>
          <cell r="C21">
            <v>34220</v>
          </cell>
          <cell r="D21">
            <v>37235.5</v>
          </cell>
          <cell r="E21">
            <v>-18736.916453909638</v>
          </cell>
          <cell r="F21">
            <v>2560.136526524826</v>
          </cell>
          <cell r="G21">
            <v>620</v>
          </cell>
          <cell r="M21">
            <v>620</v>
          </cell>
          <cell r="O21">
            <v>15938.447019565536</v>
          </cell>
          <cell r="P21">
            <v>25.707172612202477</v>
          </cell>
          <cell r="Q21">
            <v>62</v>
          </cell>
          <cell r="R21">
            <v>257.07172612202476</v>
          </cell>
          <cell r="S21">
            <v>760</v>
          </cell>
          <cell r="T21">
            <v>0.33825227121319046</v>
          </cell>
        </row>
        <row r="22">
          <cell r="A22" t="str">
            <v>50419034221</v>
          </cell>
          <cell r="B22" t="str">
            <v>50419-0342-21</v>
          </cell>
          <cell r="C22">
            <v>34221</v>
          </cell>
          <cell r="D22">
            <v>7528.36</v>
          </cell>
          <cell r="E22">
            <v>-947.2795724912055</v>
          </cell>
          <cell r="F22">
            <v>336.12020713767822</v>
          </cell>
          <cell r="G22">
            <v>230</v>
          </cell>
          <cell r="M22">
            <v>230</v>
          </cell>
          <cell r="O22">
            <v>6244.9602203711156</v>
          </cell>
          <cell r="P22">
            <v>27.152000958135286</v>
          </cell>
          <cell r="Q22">
            <v>23</v>
          </cell>
          <cell r="R22">
            <v>271.52000958135284</v>
          </cell>
          <cell r="S22">
            <v>760</v>
          </cell>
          <cell r="T22">
            <v>0.35726317050178003</v>
          </cell>
        </row>
        <row r="23">
          <cell r="A23" t="str">
            <v>50419034405</v>
          </cell>
          <cell r="B23" t="str">
            <v>50419-0344-05</v>
          </cell>
          <cell r="C23">
            <v>34405</v>
          </cell>
          <cell r="D23">
            <v>736694.89</v>
          </cell>
          <cell r="E23">
            <v>-331769.98416394327</v>
          </cell>
          <cell r="F23">
            <v>21151.924876412533</v>
          </cell>
          <cell r="G23">
            <v>42800</v>
          </cell>
          <cell r="M23">
            <v>42800</v>
          </cell>
          <cell r="O23">
            <v>383772.98095964419</v>
          </cell>
          <cell r="P23">
            <v>8.966658433636546</v>
          </cell>
          <cell r="Q23">
            <v>4280</v>
          </cell>
          <cell r="R23">
            <v>89.66658433636546</v>
          </cell>
          <cell r="S23">
            <v>210</v>
          </cell>
          <cell r="T23">
            <v>0.42698373493507363</v>
          </cell>
        </row>
        <row r="24">
          <cell r="A24" t="str">
            <v>50419034407</v>
          </cell>
          <cell r="B24" t="str">
            <v>50419-0344-07</v>
          </cell>
          <cell r="C24">
            <v>34407</v>
          </cell>
          <cell r="D24">
            <v>34714.050000000003</v>
          </cell>
          <cell r="E24">
            <v>-12416.895232777792</v>
          </cell>
          <cell r="F24">
            <v>21.709611896831365</v>
          </cell>
          <cell r="G24">
            <v>1300</v>
          </cell>
          <cell r="M24">
            <v>1300</v>
          </cell>
          <cell r="O24">
            <v>22275.445155325378</v>
          </cell>
          <cell r="P24">
            <v>17.134957811788752</v>
          </cell>
          <cell r="Q24">
            <v>130</v>
          </cell>
          <cell r="R24">
            <v>171.34957811788752</v>
          </cell>
          <cell r="S24">
            <v>300</v>
          </cell>
          <cell r="T24">
            <v>0.57116526039295834</v>
          </cell>
        </row>
        <row r="25">
          <cell r="A25" t="str">
            <v>50419034410</v>
          </cell>
          <cell r="B25" t="str">
            <v>50419-0344-10</v>
          </cell>
          <cell r="C25">
            <v>34410</v>
          </cell>
          <cell r="D25">
            <v>3856105.15</v>
          </cell>
          <cell r="E25">
            <v>-1358154.662971244</v>
          </cell>
          <cell r="F25">
            <v>88099.679262414502</v>
          </cell>
          <cell r="G25">
            <v>127340</v>
          </cell>
          <cell r="M25">
            <v>127340</v>
          </cell>
          <cell r="O25">
            <v>2409850.8077663416</v>
          </cell>
          <cell r="P25">
            <v>18.924539090359207</v>
          </cell>
          <cell r="Q25">
            <v>12734</v>
          </cell>
          <cell r="R25">
            <v>189.24539090359207</v>
          </cell>
          <cell r="S25">
            <v>400</v>
          </cell>
          <cell r="T25">
            <v>0.47311347725898018</v>
          </cell>
        </row>
        <row r="26">
          <cell r="A26" t="str">
            <v>50419034412</v>
          </cell>
          <cell r="B26" t="str">
            <v>50419-0344-12</v>
          </cell>
          <cell r="C26">
            <v>34412</v>
          </cell>
          <cell r="D26">
            <v>269873.42</v>
          </cell>
          <cell r="E26">
            <v>-82289.853638428365</v>
          </cell>
          <cell r="F26">
            <v>2049.553529733601</v>
          </cell>
          <cell r="G26">
            <v>6730</v>
          </cell>
          <cell r="M26">
            <v>6730</v>
          </cell>
          <cell r="O26">
            <v>185534.01283183802</v>
          </cell>
          <cell r="P26">
            <v>27.568203986900151</v>
          </cell>
          <cell r="Q26">
            <v>673</v>
          </cell>
          <cell r="R26">
            <v>275.68203986900153</v>
          </cell>
          <cell r="S26">
            <v>500</v>
          </cell>
          <cell r="T26">
            <v>0.55136407973800305</v>
          </cell>
        </row>
        <row r="27">
          <cell r="A27" t="str">
            <v>50419034415</v>
          </cell>
          <cell r="B27" t="str">
            <v>50419-0344-15</v>
          </cell>
          <cell r="C27">
            <v>34415</v>
          </cell>
          <cell r="D27">
            <v>2350587.79</v>
          </cell>
          <cell r="E27">
            <v>-869423.97786299209</v>
          </cell>
          <cell r="F27">
            <v>82501.326458752941</v>
          </cell>
          <cell r="G27">
            <v>50210</v>
          </cell>
          <cell r="M27">
            <v>50210</v>
          </cell>
          <cell r="O27">
            <v>1398662.4856782551</v>
          </cell>
          <cell r="P27">
            <v>27.85625344907897</v>
          </cell>
          <cell r="Q27">
            <v>5021</v>
          </cell>
          <cell r="R27">
            <v>278.56253449078969</v>
          </cell>
          <cell r="S27">
            <v>590</v>
          </cell>
          <cell r="T27">
            <v>0.47213988896744014</v>
          </cell>
        </row>
        <row r="28">
          <cell r="A28" t="str">
            <v>50419034421</v>
          </cell>
          <cell r="B28" t="str">
            <v>50419-0344-21</v>
          </cell>
          <cell r="C28">
            <v>34421</v>
          </cell>
          <cell r="D28">
            <v>68480.81</v>
          </cell>
          <cell r="E28">
            <v>-37798.915281498681</v>
          </cell>
          <cell r="F28">
            <v>583.19265110176968</v>
          </cell>
          <cell r="G28">
            <v>1000</v>
          </cell>
          <cell r="M28">
            <v>1000</v>
          </cell>
          <cell r="O28">
            <v>30098.702067399547</v>
          </cell>
          <cell r="P28">
            <v>30.098702067399547</v>
          </cell>
          <cell r="Q28">
            <v>100</v>
          </cell>
          <cell r="R28">
            <v>300.98702067399546</v>
          </cell>
          <cell r="S28">
            <v>800</v>
          </cell>
          <cell r="T28">
            <v>0.37623377584249434</v>
          </cell>
        </row>
        <row r="29">
          <cell r="A29" t="str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M29">
            <v>0</v>
          </cell>
          <cell r="O29">
            <v>0</v>
          </cell>
          <cell r="P29">
            <v>210</v>
          </cell>
          <cell r="Q29">
            <v>0</v>
          </cell>
          <cell r="R29">
            <v>210</v>
          </cell>
          <cell r="S29">
            <v>210</v>
          </cell>
          <cell r="T29">
            <v>1</v>
          </cell>
        </row>
        <row r="30">
          <cell r="A30" t="str">
            <v>50419034458</v>
          </cell>
          <cell r="B30" t="str">
            <v>50419-0344-58</v>
          </cell>
          <cell r="C30">
            <v>34458</v>
          </cell>
          <cell r="D30">
            <v>2438839.98</v>
          </cell>
          <cell r="E30">
            <v>-718594.19967776246</v>
          </cell>
          <cell r="F30">
            <v>38083.446820773781</v>
          </cell>
          <cell r="G30">
            <v>16352</v>
          </cell>
          <cell r="M30">
            <v>16352</v>
          </cell>
          <cell r="O30">
            <v>1682162.3335014635</v>
          </cell>
          <cell r="P30">
            <v>102.87196266520692</v>
          </cell>
          <cell r="Q30">
            <v>2044</v>
          </cell>
          <cell r="R30">
            <v>822.97570132165538</v>
          </cell>
          <cell r="S30">
            <v>1680</v>
          </cell>
          <cell r="T30">
            <v>0.48986648888193773</v>
          </cell>
        </row>
        <row r="31">
          <cell r="A31" t="str">
            <v>50419034605</v>
          </cell>
          <cell r="B31" t="str">
            <v>50419-0346-05</v>
          </cell>
          <cell r="C31">
            <v>34605</v>
          </cell>
          <cell r="D31">
            <v>243464.21</v>
          </cell>
          <cell r="E31">
            <v>-113197.54572079917</v>
          </cell>
          <cell r="F31">
            <v>8032.8979027809082</v>
          </cell>
          <cell r="G31">
            <v>14040</v>
          </cell>
          <cell r="M31">
            <v>14040</v>
          </cell>
          <cell r="O31">
            <v>122233.76637641991</v>
          </cell>
          <cell r="P31">
            <v>8.7061087162692239</v>
          </cell>
          <cell r="Q31">
            <v>1404</v>
          </cell>
          <cell r="R31">
            <v>87.061087162692246</v>
          </cell>
          <cell r="S31">
            <v>240</v>
          </cell>
          <cell r="T31">
            <v>0.36275452984455103</v>
          </cell>
        </row>
        <row r="32">
          <cell r="A32" t="str">
            <v>50419034607</v>
          </cell>
          <cell r="B32" t="str">
            <v>50419-0346-07</v>
          </cell>
          <cell r="C32">
            <v>34607</v>
          </cell>
          <cell r="D32">
            <v>41916.050000000003</v>
          </cell>
          <cell r="E32">
            <v>-13468.329186321826</v>
          </cell>
          <cell r="F32">
            <v>233.60342298277178</v>
          </cell>
          <cell r="G32">
            <v>1940</v>
          </cell>
          <cell r="M32">
            <v>1940</v>
          </cell>
          <cell r="O32">
            <v>28214.117390695406</v>
          </cell>
          <cell r="P32">
            <v>14.5433594797399</v>
          </cell>
          <cell r="Q32">
            <v>194</v>
          </cell>
          <cell r="R32">
            <v>145.433594797399</v>
          </cell>
          <cell r="S32">
            <v>352.40000000000003</v>
          </cell>
          <cell r="T32">
            <v>0.41269465038989495</v>
          </cell>
        </row>
        <row r="33">
          <cell r="A33" t="str">
            <v>50419034610</v>
          </cell>
          <cell r="B33" t="str">
            <v>50419-0346-10</v>
          </cell>
          <cell r="C33">
            <v>34610</v>
          </cell>
          <cell r="D33">
            <v>1019357.11</v>
          </cell>
          <cell r="E33">
            <v>-336700.50980050408</v>
          </cell>
          <cell r="F33">
            <v>27717.960889596572</v>
          </cell>
          <cell r="G33">
            <v>32740</v>
          </cell>
          <cell r="M33">
            <v>32740</v>
          </cell>
          <cell r="O33">
            <v>654938.6393098993</v>
          </cell>
          <cell r="P33">
            <v>20.004234554364672</v>
          </cell>
          <cell r="Q33">
            <v>3274</v>
          </cell>
          <cell r="R33">
            <v>200.04234554364672</v>
          </cell>
          <cell r="S33">
            <v>469.79999999999995</v>
          </cell>
          <cell r="T33">
            <v>0.42580320464803478</v>
          </cell>
        </row>
        <row r="34">
          <cell r="A34" t="str">
            <v>50419034612</v>
          </cell>
          <cell r="B34" t="str">
            <v>50419-0346-12</v>
          </cell>
          <cell r="C34">
            <v>34612</v>
          </cell>
          <cell r="D34">
            <v>92861.67</v>
          </cell>
          <cell r="E34">
            <v>-48609.924545151371</v>
          </cell>
          <cell r="F34">
            <v>153.4814716074234</v>
          </cell>
          <cell r="G34">
            <v>1850</v>
          </cell>
          <cell r="M34">
            <v>1850</v>
          </cell>
          <cell r="O34">
            <v>44098.263983241202</v>
          </cell>
          <cell r="P34">
            <v>23.836899450400651</v>
          </cell>
          <cell r="Q34">
            <v>185</v>
          </cell>
          <cell r="R34">
            <v>238.36899450400651</v>
          </cell>
          <cell r="S34">
            <v>587.29999999999995</v>
          </cell>
          <cell r="T34">
            <v>0.40587262813554659</v>
          </cell>
        </row>
        <row r="35">
          <cell r="A35" t="str">
            <v>50419034615</v>
          </cell>
          <cell r="B35" t="str">
            <v>50419-0346-15</v>
          </cell>
          <cell r="C35">
            <v>34615</v>
          </cell>
          <cell r="D35">
            <v>752143.94</v>
          </cell>
          <cell r="E35">
            <v>-289687.39667703473</v>
          </cell>
          <cell r="F35">
            <v>21383.343927561331</v>
          </cell>
          <cell r="G35">
            <v>15970</v>
          </cell>
          <cell r="M35">
            <v>15970</v>
          </cell>
          <cell r="O35">
            <v>441073.19939540391</v>
          </cell>
          <cell r="P35">
            <v>27.618860325322725</v>
          </cell>
          <cell r="Q35">
            <v>1597</v>
          </cell>
          <cell r="R35">
            <v>276.18860325322726</v>
          </cell>
          <cell r="S35">
            <v>700</v>
          </cell>
          <cell r="T35">
            <v>0.39455514750461035</v>
          </cell>
        </row>
        <row r="36">
          <cell r="A36" t="str">
            <v>50419034620</v>
          </cell>
          <cell r="B36" t="str">
            <v>50419-0346-20</v>
          </cell>
          <cell r="C36">
            <v>34620</v>
          </cell>
          <cell r="D36">
            <v>532913.32999999996</v>
          </cell>
          <cell r="E36">
            <v>-212572.80711109724</v>
          </cell>
          <cell r="F36">
            <v>8669.6507009495963</v>
          </cell>
          <cell r="G36">
            <v>7150</v>
          </cell>
          <cell r="M36">
            <v>7150</v>
          </cell>
          <cell r="O36">
            <v>311670.87218795309</v>
          </cell>
          <cell r="P36">
            <v>43.590331774538896</v>
          </cell>
          <cell r="Q36">
            <v>715</v>
          </cell>
          <cell r="R36">
            <v>435.90331774538896</v>
          </cell>
          <cell r="S36">
            <v>920</v>
          </cell>
          <cell r="T36">
            <v>0.47380795407107495</v>
          </cell>
        </row>
        <row r="37">
          <cell r="A37" t="str">
            <v>50419034625</v>
          </cell>
          <cell r="B37" t="str">
            <v>50419-0346-25</v>
          </cell>
          <cell r="C37">
            <v>34625</v>
          </cell>
          <cell r="D37">
            <v>43187.32</v>
          </cell>
          <cell r="E37">
            <v>-10228.799336990318</v>
          </cell>
          <cell r="F37">
            <v>11696.801785054568</v>
          </cell>
          <cell r="G37">
            <v>700</v>
          </cell>
          <cell r="M37">
            <v>700</v>
          </cell>
          <cell r="O37">
            <v>21261.718877955114</v>
          </cell>
          <cell r="P37">
            <v>30.37388411136445</v>
          </cell>
          <cell r="Q37">
            <v>70</v>
          </cell>
          <cell r="R37">
            <v>303.73884111364453</v>
          </cell>
          <cell r="S37">
            <v>1174.5</v>
          </cell>
          <cell r="T37">
            <v>0.25861118868764965</v>
          </cell>
        </row>
        <row r="38">
          <cell r="A38" t="str">
            <v>50419034650</v>
          </cell>
          <cell r="B38" t="str">
            <v>50419-0346-50</v>
          </cell>
          <cell r="C38">
            <v>34650</v>
          </cell>
          <cell r="D38" t="e">
            <v>#N/A</v>
          </cell>
          <cell r="E38" t="e">
            <v>#N/A</v>
          </cell>
          <cell r="F38" t="e">
            <v>#N/A</v>
          </cell>
          <cell r="G38">
            <v>0</v>
          </cell>
          <cell r="M38">
            <v>0</v>
          </cell>
          <cell r="O38" t="e">
            <v>#N/A</v>
          </cell>
          <cell r="P38">
            <v>240</v>
          </cell>
          <cell r="Q38">
            <v>0</v>
          </cell>
          <cell r="R38">
            <v>240</v>
          </cell>
          <cell r="S38">
            <v>240</v>
          </cell>
          <cell r="T38">
            <v>1</v>
          </cell>
        </row>
        <row r="39">
          <cell r="A39" t="str">
            <v>50419034658</v>
          </cell>
          <cell r="B39" t="str">
            <v>50419-0346-58</v>
          </cell>
          <cell r="C39">
            <v>34658</v>
          </cell>
          <cell r="D39">
            <v>1016327.84</v>
          </cell>
          <cell r="E39">
            <v>-326939.61226170993</v>
          </cell>
          <cell r="F39">
            <v>8979.7647127746004</v>
          </cell>
          <cell r="G39">
            <v>5912</v>
          </cell>
          <cell r="M39">
            <v>5912</v>
          </cell>
          <cell r="O39">
            <v>680408.46302551555</v>
          </cell>
          <cell r="P39">
            <v>115.08938819782063</v>
          </cell>
          <cell r="Q39">
            <v>739</v>
          </cell>
          <cell r="R39">
            <v>920.715105582565</v>
          </cell>
          <cell r="S39">
            <v>1920</v>
          </cell>
          <cell r="T39">
            <v>0.47953911749091926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P FY BaseRates Summary"/>
      <sheetName val="HP BaseRates FY17-18 Compare"/>
      <sheetName val="HP CP BaseRates Summary"/>
      <sheetName val="HP BaseRates FY17-CP Compare"/>
      <sheetName val="Member Months Distribution"/>
      <sheetName val="CDPS Summary"/>
      <sheetName val="Aetna Better Health Capitation"/>
      <sheetName val="Anthem Capitation"/>
      <sheetName val="InTotal Capitation"/>
      <sheetName val="Kaiser Capitation"/>
      <sheetName val="Optima Capitation"/>
      <sheetName val="Premier Capitation"/>
      <sheetName val="All HP Avg Capitation"/>
      <sheetName val="Reinsurance Adjustment"/>
      <sheetName val="BHH Adjustment"/>
      <sheetName val="TPAA Adjustment"/>
      <sheetName val="Teaching Hosp Access Adjustment"/>
      <sheetName val="ARTS Adjustment"/>
      <sheetName val="Aetna Better Health Rates Final"/>
      <sheetName val="Anthem Rates Final"/>
      <sheetName val="InTotal Rates Final"/>
      <sheetName val="Kaiser Rates Final"/>
      <sheetName val="Optima Rates Final"/>
      <sheetName val="Premier Rates Final"/>
      <sheetName val="All HP Avg Rates Final"/>
      <sheetName val="County by Region"/>
      <sheetName val="Background =&gt;"/>
      <sheetName val="ARTS_Age_XWalk"/>
      <sheetName val="March 17 Draft - Reinsurance"/>
      <sheetName val="March 17 Draft - Reins CP"/>
      <sheetName val="HP Rates_March Draft"/>
      <sheetName val="Live Model After Reinsurance"/>
      <sheetName val="ConsolidatedView"/>
      <sheetName val="HP BaseRates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E10" t="str">
            <v>N/A</v>
          </cell>
        </row>
      </sheetData>
      <sheetData sheetId="15"/>
      <sheetData sheetId="16"/>
      <sheetData sheetId="17">
        <row r="17">
          <cell r="C17">
            <v>3.7458326894053724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A1" t="str">
            <v>6-14</v>
          </cell>
          <cell r="B1" t="str">
            <v>Age 6-14</v>
          </cell>
        </row>
        <row r="2">
          <cell r="A2" t="str">
            <v>Female 15-20</v>
          </cell>
          <cell r="B2" t="str">
            <v>Age 15-20 Female</v>
          </cell>
        </row>
        <row r="3">
          <cell r="A3" t="str">
            <v>Female 21-44</v>
          </cell>
          <cell r="B3" t="str">
            <v>Age 21-44 Female</v>
          </cell>
        </row>
        <row r="4">
          <cell r="A4" t="str">
            <v>Male 15-20</v>
          </cell>
          <cell r="B4" t="str">
            <v>Age 15-20 Male</v>
          </cell>
        </row>
        <row r="5">
          <cell r="A5" t="str">
            <v>Male 21-44</v>
          </cell>
          <cell r="B5" t="str">
            <v>Age 21-44 Male</v>
          </cell>
        </row>
        <row r="6">
          <cell r="A6" t="str">
            <v>Over 44</v>
          </cell>
          <cell r="B6" t="str">
            <v>Age 45 and Over</v>
          </cell>
        </row>
      </sheetData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eer Review"/>
      <sheetName val="Key"/>
      <sheetName val="Final Eligibility Summary"/>
      <sheetName val="Final Claims Summary"/>
      <sheetName val="Assumptions"/>
      <sheetName val="Calc Tab_Yr 1"/>
      <sheetName val="Calc Tab_Yr 2"/>
      <sheetName val="Calc Tab_Weighted Yr 1 &amp; Yr 2"/>
      <sheetName val="Enrollment Projection"/>
      <sheetName val="Certification Exhibits"/>
    </sheetNames>
    <sheetDataSet>
      <sheetData sheetId="0"/>
      <sheetData sheetId="1"/>
      <sheetData sheetId="2">
        <row r="5">
          <cell r="C5" t="str">
            <v>FY12</v>
          </cell>
          <cell r="E5" t="str">
            <v>01</v>
          </cell>
          <cell r="F5" t="str">
            <v>LaCHIP Affordable Plan</v>
          </cell>
        </row>
        <row r="6">
          <cell r="C6" t="str">
            <v>FY13</v>
          </cell>
          <cell r="E6" t="str">
            <v>02</v>
          </cell>
          <cell r="F6" t="str">
            <v>Medicaid Children</v>
          </cell>
        </row>
        <row r="7">
          <cell r="E7" t="str">
            <v>03</v>
          </cell>
          <cell r="F7" t="str">
            <v>Medicaid Adult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M Rx Adjust"/>
      <sheetName val="IP Adjust"/>
      <sheetName val="CHKD IP Hospital Adjust"/>
      <sheetName val="OP Adjust"/>
      <sheetName val="CHKD OP Hospital Adjust"/>
      <sheetName val="NF Adjust"/>
      <sheetName val="Adult DC Adjust"/>
      <sheetName val="Personal and Respite Adjust"/>
      <sheetName val="Overtime Adjust"/>
      <sheetName val="Hep C Adjust"/>
      <sheetName val="ER Triage Adjust"/>
      <sheetName val="RBRVS Adjust"/>
      <sheetName val="Home Health Adjust"/>
      <sheetName val="Incontinence Supply Adjust"/>
      <sheetName val="Nursing and EPSDT Adjust"/>
      <sheetName val="Non-ER Tran Bid"/>
      <sheetName val="Other Adjust"/>
      <sheetName val="Exb 3a Dual NH Trend"/>
      <sheetName val="Exb 3b NonDual NH Trend"/>
      <sheetName val="Exb 3c EDCD Trend"/>
      <sheetName val="Exb 3d Dual DD Trend"/>
      <sheetName val="Exb 3e NonDual DD Trend"/>
      <sheetName val="Exb 3f Tech Trend"/>
      <sheetName val="Exb 3g Com no LTSS Trend"/>
      <sheetName val="DMAS Formulary Adjust"/>
      <sheetName val="PBM Rx Adjust (2)"/>
      <sheetName val="IP Hospital Adjust"/>
      <sheetName val="CHKD IP Hospital Adjust (2)"/>
      <sheetName val="Freestanding Psych Adjust"/>
      <sheetName val="OP Hospital Adjust"/>
      <sheetName val="CHKD OP Hospital Adjust (2)"/>
      <sheetName val="Exempt Formula Adjust"/>
      <sheetName val="Hep C Adjust (2)"/>
      <sheetName val="ER Triage Adjust (2)"/>
      <sheetName val="RBRVS Adjust (2)"/>
      <sheetName val="Other Adjust (2)"/>
      <sheetName val="All Adj Summary - EDCD"/>
      <sheetName val="All Adj Summary - DD"/>
      <sheetName val="All Adj Summary - Com Child"/>
      <sheetName val="All Adj Summary - Com Adult"/>
      <sheetName val="IP Adjust (2)"/>
      <sheetName val="Personal and Respite Adjust (2"/>
      <sheetName val="Overtime Adjust (2)"/>
      <sheetName val="RBRVS Adjust (3)"/>
      <sheetName val="Adult DC Adjust (2)"/>
      <sheetName val="Nursing EPSDT Adjust"/>
      <sheetName val="Non-ER Tran Bid (2)"/>
      <sheetName val="Other Adjust (3)"/>
      <sheetName val="Exb 3a EDCD Trend"/>
      <sheetName val="Exb 3b DD Trend"/>
      <sheetName val="Exb 3c Com no LTSS Tr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All Adj Summary - Com Child"/>
      <sheetName val="All Adj Summary - Com Adult"/>
      <sheetName val="Background =&gt;"/>
      <sheetName val="Claims Summary EDCD"/>
      <sheetName val="Claims Summary DD"/>
      <sheetName val="Claims Summary Com Child"/>
      <sheetName val="Claims Summary Com Adult"/>
      <sheetName val="Adj Summary - EDCD"/>
      <sheetName val="Adj Summary - DD"/>
      <sheetName val="Adj Summary - Com no LTSS"/>
      <sheetName val="Translate"/>
    </sheetNames>
    <sheetDataSet>
      <sheetData sheetId="0"/>
      <sheetData sheetId="1"/>
      <sheetData sheetId="2"/>
      <sheetData sheetId="3">
        <row r="52">
          <cell r="D52">
            <v>9.4583569707624017E-4</v>
          </cell>
          <cell r="E52">
            <v>3.0347744988673851E-4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port"/>
      <sheetName val="Benefit Expense Detail"/>
      <sheetName val="Missing Combinations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Month</v>
          </cell>
          <cell r="B1" t="str">
            <v>Update Time</v>
          </cell>
          <cell r="C1" t="str">
            <v>Company</v>
          </cell>
        </row>
        <row r="2">
          <cell r="A2" t="str">
            <v>January</v>
          </cell>
          <cell r="C2" t="str">
            <v>G1800</v>
          </cell>
        </row>
        <row r="3">
          <cell r="A3" t="str">
            <v>February YTD</v>
          </cell>
          <cell r="C3" t="str">
            <v>Anthem Health Plans of New Hampshire, Inc.</v>
          </cell>
        </row>
        <row r="4">
          <cell r="A4" t="str">
            <v>March YTD</v>
          </cell>
          <cell r="C4" t="str">
            <v>G1822</v>
          </cell>
        </row>
        <row r="5">
          <cell r="A5" t="str">
            <v>April YTD</v>
          </cell>
          <cell r="C5" t="str">
            <v>Anthem Health Plans of Maine, Inc.</v>
          </cell>
        </row>
        <row r="6">
          <cell r="A6" t="str">
            <v>May YTD</v>
          </cell>
          <cell r="C6" t="str">
            <v>========================================</v>
          </cell>
        </row>
        <row r="7">
          <cell r="A7" t="str">
            <v>June YTD</v>
          </cell>
          <cell r="C7" t="str">
            <v>G1820</v>
          </cell>
        </row>
        <row r="8">
          <cell r="A8" t="str">
            <v>July YTD</v>
          </cell>
          <cell r="C8" t="str">
            <v>G1862</v>
          </cell>
        </row>
        <row r="9">
          <cell r="A9" t="str">
            <v>August YTD</v>
          </cell>
          <cell r="C9" t="str">
            <v>G1850</v>
          </cell>
        </row>
        <row r="10">
          <cell r="A10" t="str">
            <v>September YTD</v>
          </cell>
          <cell r="C10" t="str">
            <v>G1865</v>
          </cell>
        </row>
        <row r="11">
          <cell r="A11" t="str">
            <v>October YTD</v>
          </cell>
        </row>
        <row r="12">
          <cell r="A12" t="str">
            <v>November YTD</v>
          </cell>
        </row>
        <row r="13">
          <cell r="A13" t="str">
            <v>December YTD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P Scenarios"/>
      <sheetName val="SD01"/>
      <sheetName val="Roll-up "/>
      <sheetName val="Lookups"/>
      <sheetName val=""/>
    </sheetNames>
    <sheetDataSet>
      <sheetData sheetId="0" refreshError="1"/>
      <sheetData sheetId="1" refreshError="1">
        <row r="41">
          <cell r="D41">
            <v>0.09</v>
          </cell>
          <cell r="E41">
            <v>0.1</v>
          </cell>
          <cell r="F41">
            <v>0.25</v>
          </cell>
          <cell r="G41">
            <v>0.35</v>
          </cell>
          <cell r="H41">
            <v>0.4</v>
          </cell>
          <cell r="I41">
            <v>0.45</v>
          </cell>
          <cell r="J41">
            <v>0.5</v>
          </cell>
          <cell r="K41">
            <v>0.5</v>
          </cell>
          <cell r="L41">
            <v>0.5</v>
          </cell>
          <cell r="M41">
            <v>0.5</v>
          </cell>
          <cell r="N41">
            <v>0.5</v>
          </cell>
        </row>
        <row r="43">
          <cell r="D43">
            <v>0.09</v>
          </cell>
          <cell r="E43">
            <v>0.1</v>
          </cell>
          <cell r="F43">
            <v>0.1</v>
          </cell>
          <cell r="G43">
            <v>0.13</v>
          </cell>
          <cell r="H43">
            <v>0.16</v>
          </cell>
          <cell r="I43">
            <v>0.2</v>
          </cell>
          <cell r="J43">
            <v>0.25</v>
          </cell>
          <cell r="K43">
            <v>0.3</v>
          </cell>
          <cell r="L43">
            <v>0.35</v>
          </cell>
          <cell r="M43">
            <v>0.37</v>
          </cell>
          <cell r="N43">
            <v>0.4</v>
          </cell>
        </row>
        <row r="45">
          <cell r="D45">
            <v>0.09</v>
          </cell>
          <cell r="E45">
            <v>0.1</v>
          </cell>
          <cell r="F45">
            <v>0.1</v>
          </cell>
          <cell r="G45">
            <v>0.15</v>
          </cell>
          <cell r="H45">
            <v>0.16</v>
          </cell>
          <cell r="I45">
            <v>0.2</v>
          </cell>
          <cell r="J45">
            <v>0.25</v>
          </cell>
          <cell r="K45">
            <v>0.3</v>
          </cell>
          <cell r="L45">
            <v>0.35</v>
          </cell>
          <cell r="M45">
            <v>0.35</v>
          </cell>
          <cell r="N45">
            <v>0.4</v>
          </cell>
        </row>
        <row r="47">
          <cell r="D47">
            <v>0.09</v>
          </cell>
          <cell r="E47">
            <v>0.1</v>
          </cell>
          <cell r="F47">
            <v>0.1</v>
          </cell>
          <cell r="G47">
            <v>0.17</v>
          </cell>
          <cell r="H47">
            <v>0.2</v>
          </cell>
          <cell r="I47">
            <v>0.2</v>
          </cell>
          <cell r="J47">
            <v>0.25</v>
          </cell>
          <cell r="K47">
            <v>0.3</v>
          </cell>
          <cell r="L47">
            <v>0.35</v>
          </cell>
          <cell r="M47">
            <v>0.35</v>
          </cell>
          <cell r="N47">
            <v>0.4</v>
          </cell>
        </row>
        <row r="49">
          <cell r="D49">
            <v>0.09</v>
          </cell>
          <cell r="E49">
            <v>0.1</v>
          </cell>
          <cell r="F49">
            <v>0.1</v>
          </cell>
          <cell r="G49">
            <v>0.2</v>
          </cell>
          <cell r="H49">
            <v>0.2</v>
          </cell>
          <cell r="I49">
            <v>0.2</v>
          </cell>
          <cell r="J49">
            <v>0.25</v>
          </cell>
          <cell r="K49">
            <v>0.3</v>
          </cell>
          <cell r="L49">
            <v>0.35</v>
          </cell>
          <cell r="M49">
            <v>0.35</v>
          </cell>
          <cell r="N49">
            <v>0.4</v>
          </cell>
        </row>
        <row r="51">
          <cell r="D51">
            <v>0.09</v>
          </cell>
          <cell r="E51">
            <v>0.1</v>
          </cell>
          <cell r="F51">
            <v>0.1</v>
          </cell>
          <cell r="G51">
            <v>0.25</v>
          </cell>
          <cell r="H51">
            <v>0.3</v>
          </cell>
          <cell r="I51">
            <v>0.3</v>
          </cell>
          <cell r="J51">
            <v>0.3</v>
          </cell>
          <cell r="K51">
            <v>0.3</v>
          </cell>
          <cell r="L51">
            <v>0.35</v>
          </cell>
          <cell r="M51">
            <v>0.35</v>
          </cell>
          <cell r="N51">
            <v>0.4</v>
          </cell>
        </row>
        <row r="53">
          <cell r="D53">
            <v>0.09</v>
          </cell>
          <cell r="E53">
            <v>0.1</v>
          </cell>
          <cell r="F53">
            <v>0.1</v>
          </cell>
          <cell r="G53">
            <v>0.3</v>
          </cell>
          <cell r="H53">
            <v>0.35</v>
          </cell>
          <cell r="I53">
            <v>0.35</v>
          </cell>
          <cell r="J53">
            <v>0.35</v>
          </cell>
          <cell r="K53">
            <v>0.35</v>
          </cell>
          <cell r="L53">
            <v>0.35</v>
          </cell>
          <cell r="M53">
            <v>0.35</v>
          </cell>
          <cell r="N53">
            <v>0.4</v>
          </cell>
        </row>
        <row r="55">
          <cell r="D55">
            <v>0.09</v>
          </cell>
          <cell r="E55">
            <v>0.1</v>
          </cell>
          <cell r="F55">
            <v>0.1</v>
          </cell>
          <cell r="G55">
            <v>0.35</v>
          </cell>
          <cell r="H55">
            <v>0.4</v>
          </cell>
          <cell r="I55">
            <v>0.4</v>
          </cell>
          <cell r="J55">
            <v>0.45</v>
          </cell>
          <cell r="K55">
            <v>0.45</v>
          </cell>
          <cell r="L55">
            <v>0.45</v>
          </cell>
          <cell r="M55">
            <v>0.45</v>
          </cell>
          <cell r="N55">
            <v>0.45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s"/>
      <sheetName val="M costs"/>
      <sheetName val="M MMs"/>
      <sheetName val="SW_MMs"/>
      <sheetName val="MMs Charts SW"/>
      <sheetName val="SW_PS_Group_Financial_Final"/>
      <sheetName val="SW_Budget_Neutrality"/>
    </sheetNames>
    <sheetDataSet>
      <sheetData sheetId="0">
        <row r="12">
          <cell r="B12" t="str">
            <v>Bucks</v>
          </cell>
          <cell r="C12" t="str">
            <v>BU</v>
          </cell>
        </row>
        <row r="13">
          <cell r="B13" t="str">
            <v>Chester</v>
          </cell>
          <cell r="C13" t="str">
            <v>CH</v>
          </cell>
        </row>
        <row r="14">
          <cell r="B14" t="str">
            <v>Delaware</v>
          </cell>
          <cell r="C14" t="str">
            <v>DE</v>
          </cell>
        </row>
        <row r="15">
          <cell r="B15" t="str">
            <v>Montgomery</v>
          </cell>
          <cell r="C15" t="str">
            <v>MO</v>
          </cell>
        </row>
        <row r="16">
          <cell r="B16" t="str">
            <v>Philadelphia</v>
          </cell>
          <cell r="C16" t="str">
            <v>PH</v>
          </cell>
        </row>
        <row r="17">
          <cell r="B17" t="str">
            <v>Allegheny</v>
          </cell>
          <cell r="C17" t="str">
            <v>AL</v>
          </cell>
        </row>
        <row r="18">
          <cell r="B18" t="str">
            <v>Armstrong</v>
          </cell>
          <cell r="C18" t="str">
            <v>AR</v>
          </cell>
        </row>
        <row r="19">
          <cell r="B19" t="str">
            <v>Beaver</v>
          </cell>
          <cell r="C19" t="str">
            <v>BE</v>
          </cell>
        </row>
        <row r="20">
          <cell r="B20" t="str">
            <v>Butler</v>
          </cell>
          <cell r="C20" t="str">
            <v>BT</v>
          </cell>
        </row>
        <row r="21">
          <cell r="B21" t="str">
            <v>Fayette</v>
          </cell>
          <cell r="C21" t="str">
            <v>FA</v>
          </cell>
        </row>
        <row r="22">
          <cell r="B22" t="str">
            <v>Greene</v>
          </cell>
          <cell r="C22" t="str">
            <v>GR</v>
          </cell>
        </row>
        <row r="23">
          <cell r="B23" t="str">
            <v>Indiana</v>
          </cell>
          <cell r="C23" t="str">
            <v>IN</v>
          </cell>
        </row>
        <row r="24">
          <cell r="B24" t="str">
            <v>Lawrence</v>
          </cell>
          <cell r="C24" t="str">
            <v>LW</v>
          </cell>
        </row>
        <row r="25">
          <cell r="B25" t="str">
            <v>Washington</v>
          </cell>
          <cell r="C25" t="str">
            <v>WS</v>
          </cell>
        </row>
        <row r="26">
          <cell r="B26" t="str">
            <v>Westmoreland</v>
          </cell>
          <cell r="C26" t="str">
            <v>WE</v>
          </cell>
        </row>
      </sheetData>
      <sheetData sheetId="1"/>
      <sheetData sheetId="2"/>
      <sheetData sheetId="3">
        <row r="2">
          <cell r="A2" t="str">
            <v>Join</v>
          </cell>
          <cell r="B2" t="str">
            <v>COUNTYCODE</v>
          </cell>
          <cell r="C2" t="str">
            <v>PROGRAM</v>
          </cell>
          <cell r="D2" t="str">
            <v>ORDER</v>
          </cell>
          <cell r="E2" t="str">
            <v>YEAR</v>
          </cell>
          <cell r="F2" t="str">
            <v>SumOfMEMBER MONTHS</v>
          </cell>
          <cell r="G2" t="str">
            <v>SumOfAMOUNT</v>
          </cell>
        </row>
        <row r="3">
          <cell r="A3" t="str">
            <v>AL1</v>
          </cell>
          <cell r="B3" t="str">
            <v>AL</v>
          </cell>
          <cell r="C3" t="str">
            <v>TANF</v>
          </cell>
          <cell r="D3" t="str">
            <v>1</v>
          </cell>
          <cell r="E3" t="str">
            <v>01</v>
          </cell>
          <cell r="F3">
            <v>636478.41897804663</v>
          </cell>
          <cell r="G3">
            <v>32418232.469999999</v>
          </cell>
        </row>
        <row r="4">
          <cell r="A4" t="str">
            <v>AL2</v>
          </cell>
          <cell r="B4" t="str">
            <v>AL</v>
          </cell>
          <cell r="C4" t="str">
            <v>HEALTHY BEGINNINGS</v>
          </cell>
          <cell r="D4" t="str">
            <v>2</v>
          </cell>
          <cell r="E4" t="str">
            <v>01</v>
          </cell>
          <cell r="F4">
            <v>247299.33997469768</v>
          </cell>
          <cell r="G4">
            <v>5164721.8899999997</v>
          </cell>
        </row>
        <row r="5">
          <cell r="A5" t="str">
            <v>AL3</v>
          </cell>
          <cell r="B5" t="str">
            <v>AL</v>
          </cell>
          <cell r="C5" t="str">
            <v>SSI WITH MEDICARE/HEALTHY HORIZONS</v>
          </cell>
          <cell r="D5" t="str">
            <v>3</v>
          </cell>
          <cell r="E5" t="str">
            <v>01</v>
          </cell>
          <cell r="F5">
            <v>218593.77088579535</v>
          </cell>
          <cell r="G5">
            <v>9668573.6500000004</v>
          </cell>
        </row>
        <row r="6">
          <cell r="A6" t="str">
            <v>AL4</v>
          </cell>
          <cell r="B6" t="str">
            <v>AL</v>
          </cell>
          <cell r="C6" t="str">
            <v>SSI WITHOUT MEDICARE</v>
          </cell>
          <cell r="D6" t="str">
            <v>4</v>
          </cell>
          <cell r="E6" t="str">
            <v>01</v>
          </cell>
          <cell r="F6">
            <v>261941.08708754182</v>
          </cell>
          <cell r="G6">
            <v>56281534.159999996</v>
          </cell>
        </row>
        <row r="7">
          <cell r="A7" t="str">
            <v>AL5</v>
          </cell>
          <cell r="B7" t="str">
            <v>AL</v>
          </cell>
          <cell r="C7" t="str">
            <v>FEDERAL GA</v>
          </cell>
          <cell r="D7" t="str">
            <v>5</v>
          </cell>
          <cell r="E7" t="str">
            <v>01</v>
          </cell>
          <cell r="F7">
            <v>26421.015436843038</v>
          </cell>
          <cell r="G7">
            <v>3997519.59</v>
          </cell>
        </row>
        <row r="8">
          <cell r="A8" t="str">
            <v>AL6</v>
          </cell>
          <cell r="B8" t="str">
            <v>AL</v>
          </cell>
          <cell r="C8" t="str">
            <v>GA CNO</v>
          </cell>
          <cell r="D8" t="str">
            <v>6</v>
          </cell>
          <cell r="E8" t="str">
            <v>01</v>
          </cell>
          <cell r="F8">
            <v>29421.328484475613</v>
          </cell>
          <cell r="G8">
            <v>4645122.66</v>
          </cell>
        </row>
        <row r="9">
          <cell r="A9" t="str">
            <v>AL7</v>
          </cell>
          <cell r="B9" t="str">
            <v>AL</v>
          </cell>
          <cell r="C9" t="str">
            <v>GA MNO</v>
          </cell>
          <cell r="D9" t="str">
            <v>7</v>
          </cell>
          <cell r="E9" t="str">
            <v>01</v>
          </cell>
          <cell r="F9">
            <v>12302.160445928574</v>
          </cell>
          <cell r="G9">
            <v>457912.15</v>
          </cell>
        </row>
        <row r="10">
          <cell r="A10" t="str">
            <v>AR1</v>
          </cell>
          <cell r="B10" t="str">
            <v>AR</v>
          </cell>
          <cell r="C10" t="str">
            <v>TANF</v>
          </cell>
          <cell r="D10" t="str">
            <v>1</v>
          </cell>
          <cell r="E10" t="str">
            <v>01</v>
          </cell>
          <cell r="F10">
            <v>33177.578191779554</v>
          </cell>
          <cell r="G10">
            <v>1716618.09</v>
          </cell>
        </row>
        <row r="11">
          <cell r="A11" t="str">
            <v>AR2</v>
          </cell>
          <cell r="B11" t="str">
            <v>AR</v>
          </cell>
          <cell r="C11" t="str">
            <v>HEALTHY BEGINNINGS</v>
          </cell>
          <cell r="D11" t="str">
            <v>2</v>
          </cell>
          <cell r="E11" t="str">
            <v>01</v>
          </cell>
          <cell r="F11">
            <v>30305.163213439286</v>
          </cell>
          <cell r="G11">
            <v>935645.41</v>
          </cell>
        </row>
        <row r="12">
          <cell r="A12" t="str">
            <v>AR3</v>
          </cell>
          <cell r="B12" t="str">
            <v>AR</v>
          </cell>
          <cell r="C12" t="str">
            <v>SSI WITH MEDICARE/HEALTHY HORIZONS</v>
          </cell>
          <cell r="D12" t="str">
            <v>3</v>
          </cell>
          <cell r="E12" t="str">
            <v>01</v>
          </cell>
          <cell r="F12">
            <v>17177.203994769603</v>
          </cell>
          <cell r="G12">
            <v>812054.34</v>
          </cell>
        </row>
        <row r="13">
          <cell r="A13" t="str">
            <v>AR4</v>
          </cell>
          <cell r="B13" t="str">
            <v>AR</v>
          </cell>
          <cell r="C13" t="str">
            <v>SSI WITHOUT MEDICARE</v>
          </cell>
          <cell r="D13" t="str">
            <v>4</v>
          </cell>
          <cell r="E13" t="str">
            <v>01</v>
          </cell>
          <cell r="F13">
            <v>17881.592624876648</v>
          </cell>
          <cell r="G13">
            <v>3504955.83</v>
          </cell>
        </row>
        <row r="14">
          <cell r="A14" t="str">
            <v>AR5</v>
          </cell>
          <cell r="B14" t="str">
            <v>AR</v>
          </cell>
          <cell r="C14" t="str">
            <v>FEDERAL GA</v>
          </cell>
          <cell r="D14" t="str">
            <v>5</v>
          </cell>
          <cell r="E14" t="str">
            <v>01</v>
          </cell>
          <cell r="F14">
            <v>1736.4508451223373</v>
          </cell>
          <cell r="G14">
            <v>178511.39</v>
          </cell>
        </row>
        <row r="15">
          <cell r="A15" t="str">
            <v>AR6</v>
          </cell>
          <cell r="B15" t="str">
            <v>AR</v>
          </cell>
          <cell r="C15" t="str">
            <v>GA CNO</v>
          </cell>
          <cell r="D15" t="str">
            <v>6</v>
          </cell>
          <cell r="E15" t="str">
            <v>01</v>
          </cell>
          <cell r="F15">
            <v>2006.1477728486061</v>
          </cell>
          <cell r="G15">
            <v>157505.39000000001</v>
          </cell>
        </row>
        <row r="16">
          <cell r="A16" t="str">
            <v>AR7</v>
          </cell>
          <cell r="B16" t="str">
            <v>AR</v>
          </cell>
          <cell r="C16" t="str">
            <v>GA MNO</v>
          </cell>
          <cell r="D16" t="str">
            <v>7</v>
          </cell>
          <cell r="E16" t="str">
            <v>01</v>
          </cell>
          <cell r="F16">
            <v>3477.3435489237309</v>
          </cell>
          <cell r="G16">
            <v>44664.86</v>
          </cell>
        </row>
        <row r="17">
          <cell r="A17" t="str">
            <v>BE1</v>
          </cell>
          <cell r="B17" t="str">
            <v>BE</v>
          </cell>
          <cell r="C17" t="str">
            <v>TANF</v>
          </cell>
          <cell r="D17" t="str">
            <v>1</v>
          </cell>
          <cell r="E17" t="str">
            <v>01</v>
          </cell>
          <cell r="F17">
            <v>91439.966969534755</v>
          </cell>
          <cell r="G17">
            <v>3248642.26</v>
          </cell>
        </row>
        <row r="18">
          <cell r="A18" t="str">
            <v>BE2</v>
          </cell>
          <cell r="B18" t="str">
            <v>BE</v>
          </cell>
          <cell r="C18" t="str">
            <v>HEALTHY BEGINNINGS</v>
          </cell>
          <cell r="D18" t="str">
            <v>2</v>
          </cell>
          <cell r="E18" t="str">
            <v>01</v>
          </cell>
          <cell r="F18">
            <v>58257.821193151176</v>
          </cell>
          <cell r="G18">
            <v>828506.36</v>
          </cell>
        </row>
        <row r="19">
          <cell r="A19" t="str">
            <v>BE3</v>
          </cell>
          <cell r="B19" t="str">
            <v>BE</v>
          </cell>
          <cell r="C19" t="str">
            <v>SSI WITH MEDICARE/HEALTHY HORIZONS</v>
          </cell>
          <cell r="D19" t="str">
            <v>3</v>
          </cell>
          <cell r="E19" t="str">
            <v>01</v>
          </cell>
          <cell r="F19">
            <v>33439.57826590538</v>
          </cell>
          <cell r="G19">
            <v>730401.49</v>
          </cell>
        </row>
        <row r="20">
          <cell r="A20" t="str">
            <v>BE4</v>
          </cell>
          <cell r="B20" t="str">
            <v>BE</v>
          </cell>
          <cell r="C20" t="str">
            <v>SSI WITHOUT MEDICARE</v>
          </cell>
          <cell r="D20" t="str">
            <v>4</v>
          </cell>
          <cell r="E20" t="str">
            <v>01</v>
          </cell>
          <cell r="F20">
            <v>35415.895312584937</v>
          </cell>
          <cell r="G20">
            <v>6279580.5899999999</v>
          </cell>
        </row>
        <row r="21">
          <cell r="A21" t="str">
            <v>BE5</v>
          </cell>
          <cell r="B21" t="str">
            <v>BE</v>
          </cell>
          <cell r="C21" t="str">
            <v>FEDERAL GA</v>
          </cell>
          <cell r="D21" t="str">
            <v>5</v>
          </cell>
          <cell r="E21" t="str">
            <v>01</v>
          </cell>
          <cell r="F21">
            <v>3611.2751151323318</v>
          </cell>
          <cell r="G21">
            <v>429631.03</v>
          </cell>
        </row>
        <row r="22">
          <cell r="A22" t="str">
            <v>BE6</v>
          </cell>
          <cell r="B22" t="str">
            <v>BE</v>
          </cell>
          <cell r="C22" t="str">
            <v>GA CNO</v>
          </cell>
          <cell r="D22" t="str">
            <v>6</v>
          </cell>
          <cell r="E22" t="str">
            <v>01</v>
          </cell>
          <cell r="F22">
            <v>5218.8806457519531</v>
          </cell>
          <cell r="G22">
            <v>470033.2</v>
          </cell>
        </row>
        <row r="23">
          <cell r="A23" t="str">
            <v>BE7</v>
          </cell>
          <cell r="B23" t="str">
            <v>BE</v>
          </cell>
          <cell r="C23" t="str">
            <v>GA MNO</v>
          </cell>
          <cell r="D23" t="str">
            <v>7</v>
          </cell>
          <cell r="E23" t="str">
            <v>01</v>
          </cell>
          <cell r="F23">
            <v>4512.5437796115875</v>
          </cell>
          <cell r="G23">
            <v>108908.16</v>
          </cell>
        </row>
        <row r="24">
          <cell r="A24" t="str">
            <v>BT1</v>
          </cell>
          <cell r="B24" t="str">
            <v>BT</v>
          </cell>
          <cell r="C24" t="str">
            <v>TANF</v>
          </cell>
          <cell r="D24" t="str">
            <v>1</v>
          </cell>
          <cell r="E24" t="str">
            <v>01</v>
          </cell>
          <cell r="F24">
            <v>46115.6148259826</v>
          </cell>
          <cell r="G24">
            <v>1952730.15</v>
          </cell>
        </row>
        <row r="25">
          <cell r="A25" t="str">
            <v>BT2</v>
          </cell>
          <cell r="B25" t="str">
            <v>BT</v>
          </cell>
          <cell r="C25" t="str">
            <v>HEALTHY BEGINNINGS</v>
          </cell>
          <cell r="D25" t="str">
            <v>2</v>
          </cell>
          <cell r="E25" t="str">
            <v>01</v>
          </cell>
          <cell r="F25">
            <v>35764.270583450794</v>
          </cell>
          <cell r="G25">
            <v>526696.97</v>
          </cell>
        </row>
        <row r="26">
          <cell r="A26" t="str">
            <v>BT3</v>
          </cell>
          <cell r="B26" t="str">
            <v>BT</v>
          </cell>
          <cell r="C26" t="str">
            <v>SSI WITH MEDICARE/HEALTHY HORIZONS</v>
          </cell>
          <cell r="D26" t="str">
            <v>3</v>
          </cell>
          <cell r="E26" t="str">
            <v>01</v>
          </cell>
          <cell r="F26">
            <v>22918.666667878628</v>
          </cell>
          <cell r="G26">
            <v>957873.52</v>
          </cell>
        </row>
        <row r="27">
          <cell r="A27" t="str">
            <v>BT4</v>
          </cell>
          <cell r="B27" t="str">
            <v>BT</v>
          </cell>
          <cell r="C27" t="str">
            <v>SSI WITHOUT MEDICARE</v>
          </cell>
          <cell r="D27" t="str">
            <v>4</v>
          </cell>
          <cell r="E27" t="str">
            <v>01</v>
          </cell>
          <cell r="F27">
            <v>26626.768893033266</v>
          </cell>
          <cell r="G27">
            <v>4944826.97</v>
          </cell>
        </row>
        <row r="28">
          <cell r="A28" t="str">
            <v>BT5</v>
          </cell>
          <cell r="B28" t="str">
            <v>BT</v>
          </cell>
          <cell r="C28" t="str">
            <v>FEDERAL GA</v>
          </cell>
          <cell r="D28" t="str">
            <v>5</v>
          </cell>
          <cell r="E28" t="str">
            <v>01</v>
          </cell>
          <cell r="F28">
            <v>1740.2503072619438</v>
          </cell>
          <cell r="G28">
            <v>274444.77</v>
          </cell>
        </row>
        <row r="29">
          <cell r="A29" t="str">
            <v>BT6</v>
          </cell>
          <cell r="B29" t="str">
            <v>BT</v>
          </cell>
          <cell r="C29" t="str">
            <v>GA CNO</v>
          </cell>
          <cell r="D29" t="str">
            <v>6</v>
          </cell>
          <cell r="E29" t="str">
            <v>01</v>
          </cell>
          <cell r="F29">
            <v>1903.3584485054016</v>
          </cell>
          <cell r="G29">
            <v>406654.86</v>
          </cell>
        </row>
        <row r="30">
          <cell r="A30" t="str">
            <v>BT7</v>
          </cell>
          <cell r="B30" t="str">
            <v>BT</v>
          </cell>
          <cell r="C30" t="str">
            <v>GA MNO</v>
          </cell>
          <cell r="D30" t="str">
            <v>7</v>
          </cell>
          <cell r="E30" t="str">
            <v>01</v>
          </cell>
          <cell r="F30">
            <v>2034.3864051699638</v>
          </cell>
          <cell r="G30">
            <v>58075.08</v>
          </cell>
        </row>
        <row r="31">
          <cell r="A31" t="str">
            <v>FA1</v>
          </cell>
          <cell r="B31" t="str">
            <v>FA</v>
          </cell>
          <cell r="C31" t="str">
            <v>TANF</v>
          </cell>
          <cell r="D31" t="str">
            <v>1</v>
          </cell>
          <cell r="E31" t="str">
            <v>01</v>
          </cell>
          <cell r="F31">
            <v>118646.49877814949</v>
          </cell>
          <cell r="G31">
            <v>4251300.08</v>
          </cell>
        </row>
        <row r="32">
          <cell r="A32" t="str">
            <v>FA2</v>
          </cell>
          <cell r="B32" t="str">
            <v>FA</v>
          </cell>
          <cell r="C32" t="str">
            <v>HEALTHY BEGINNINGS</v>
          </cell>
          <cell r="D32" t="str">
            <v>2</v>
          </cell>
          <cell r="E32" t="str">
            <v>01</v>
          </cell>
          <cell r="F32">
            <v>83262.097007859498</v>
          </cell>
          <cell r="G32">
            <v>1489377</v>
          </cell>
        </row>
        <row r="33">
          <cell r="A33" t="str">
            <v>FA3</v>
          </cell>
          <cell r="B33" t="str">
            <v>FA</v>
          </cell>
          <cell r="C33" t="str">
            <v>SSI WITH MEDICARE/HEALTHY HORIZONS</v>
          </cell>
          <cell r="D33" t="str">
            <v>3</v>
          </cell>
          <cell r="E33" t="str">
            <v>01</v>
          </cell>
          <cell r="F33">
            <v>50980.936178505421</v>
          </cell>
          <cell r="G33">
            <v>1386450.08</v>
          </cell>
        </row>
        <row r="34">
          <cell r="A34" t="str">
            <v>FA4</v>
          </cell>
          <cell r="B34" t="str">
            <v>FA</v>
          </cell>
          <cell r="C34" t="str">
            <v>SSI WITHOUT MEDICARE</v>
          </cell>
          <cell r="D34" t="str">
            <v>4</v>
          </cell>
          <cell r="E34" t="str">
            <v>01</v>
          </cell>
          <cell r="F34">
            <v>66950.588629573584</v>
          </cell>
          <cell r="G34">
            <v>7750256.0300000003</v>
          </cell>
        </row>
        <row r="35">
          <cell r="A35" t="str">
            <v>FA5</v>
          </cell>
          <cell r="B35" t="str">
            <v>FA</v>
          </cell>
          <cell r="C35" t="str">
            <v>FEDERAL GA</v>
          </cell>
          <cell r="D35" t="str">
            <v>5</v>
          </cell>
          <cell r="E35" t="str">
            <v>01</v>
          </cell>
          <cell r="F35">
            <v>4160.2007675766945</v>
          </cell>
          <cell r="G35">
            <v>271560.46999999997</v>
          </cell>
        </row>
        <row r="36">
          <cell r="A36" t="str">
            <v>FA6</v>
          </cell>
          <cell r="B36" t="str">
            <v>FA</v>
          </cell>
          <cell r="C36" t="str">
            <v>GA CNO</v>
          </cell>
          <cell r="D36" t="str">
            <v>6</v>
          </cell>
          <cell r="E36" t="str">
            <v>01</v>
          </cell>
          <cell r="F36">
            <v>6904.4387112855911</v>
          </cell>
          <cell r="G36">
            <v>423943.76</v>
          </cell>
        </row>
        <row r="37">
          <cell r="A37" t="str">
            <v>FA7</v>
          </cell>
          <cell r="B37" t="str">
            <v>FA</v>
          </cell>
          <cell r="C37" t="str">
            <v>GA MNO</v>
          </cell>
          <cell r="D37" t="str">
            <v>7</v>
          </cell>
          <cell r="E37" t="str">
            <v>01</v>
          </cell>
          <cell r="F37">
            <v>9726.1765727996826</v>
          </cell>
          <cell r="G37">
            <v>101079.67999999999</v>
          </cell>
        </row>
        <row r="38">
          <cell r="A38" t="str">
            <v>GR1</v>
          </cell>
          <cell r="B38" t="str">
            <v>GR</v>
          </cell>
          <cell r="C38" t="str">
            <v>TANF</v>
          </cell>
          <cell r="D38" t="str">
            <v>1</v>
          </cell>
          <cell r="E38" t="str">
            <v>01</v>
          </cell>
          <cell r="F38">
            <v>28055.646464660764</v>
          </cell>
          <cell r="G38">
            <v>1261105.33</v>
          </cell>
        </row>
        <row r="39">
          <cell r="A39" t="str">
            <v>GR2</v>
          </cell>
          <cell r="B39" t="str">
            <v>GR</v>
          </cell>
          <cell r="C39" t="str">
            <v>HEALTHY BEGINNINGS</v>
          </cell>
          <cell r="D39" t="str">
            <v>2</v>
          </cell>
          <cell r="E39" t="str">
            <v>01</v>
          </cell>
          <cell r="F39">
            <v>20776.806145399809</v>
          </cell>
          <cell r="G39">
            <v>405739.85</v>
          </cell>
        </row>
        <row r="40">
          <cell r="A40" t="str">
            <v>GR3</v>
          </cell>
          <cell r="B40" t="str">
            <v>GR</v>
          </cell>
          <cell r="C40" t="str">
            <v>SSI WITH MEDICARE/HEALTHY HORIZONS</v>
          </cell>
          <cell r="D40" t="str">
            <v>3</v>
          </cell>
          <cell r="E40" t="str">
            <v>01</v>
          </cell>
          <cell r="F40">
            <v>11567.830721378326</v>
          </cell>
          <cell r="G40">
            <v>283293.52</v>
          </cell>
        </row>
        <row r="41">
          <cell r="A41" t="str">
            <v>GR4</v>
          </cell>
          <cell r="B41" t="str">
            <v>GR</v>
          </cell>
          <cell r="C41" t="str">
            <v>SSI WITHOUT MEDICARE</v>
          </cell>
          <cell r="D41" t="str">
            <v>4</v>
          </cell>
          <cell r="E41" t="str">
            <v>01</v>
          </cell>
          <cell r="F41">
            <v>14928.568740665913</v>
          </cell>
          <cell r="G41">
            <v>1861689.13</v>
          </cell>
        </row>
        <row r="42">
          <cell r="A42" t="str">
            <v>GR5</v>
          </cell>
          <cell r="B42" t="str">
            <v>GR</v>
          </cell>
          <cell r="C42" t="str">
            <v>FEDERAL GA</v>
          </cell>
          <cell r="D42" t="str">
            <v>5</v>
          </cell>
          <cell r="E42" t="str">
            <v>01</v>
          </cell>
          <cell r="F42">
            <v>1209.4190478920937</v>
          </cell>
          <cell r="G42">
            <v>69971.66</v>
          </cell>
        </row>
        <row r="43">
          <cell r="A43" t="str">
            <v>GR6</v>
          </cell>
          <cell r="B43" t="str">
            <v>GR</v>
          </cell>
          <cell r="C43" t="str">
            <v>GA CNO</v>
          </cell>
          <cell r="D43" t="str">
            <v>6</v>
          </cell>
          <cell r="E43" t="str">
            <v>01</v>
          </cell>
          <cell r="F43">
            <v>1292.1874039173126</v>
          </cell>
          <cell r="G43">
            <v>53968.9</v>
          </cell>
        </row>
        <row r="44">
          <cell r="A44" t="str">
            <v>GR7</v>
          </cell>
          <cell r="B44" t="str">
            <v>GR</v>
          </cell>
          <cell r="C44" t="str">
            <v>GA MNO</v>
          </cell>
          <cell r="D44" t="str">
            <v>7</v>
          </cell>
          <cell r="E44" t="str">
            <v>01</v>
          </cell>
          <cell r="F44">
            <v>2489.2884024083614</v>
          </cell>
          <cell r="G44">
            <v>50591.92</v>
          </cell>
        </row>
        <row r="45">
          <cell r="A45" t="str">
            <v>IN1</v>
          </cell>
          <cell r="B45" t="str">
            <v>IN</v>
          </cell>
          <cell r="C45" t="str">
            <v>TANF</v>
          </cell>
          <cell r="D45" t="str">
            <v>1</v>
          </cell>
          <cell r="E45" t="str">
            <v>01</v>
          </cell>
          <cell r="F45">
            <v>31725.516436740756</v>
          </cell>
          <cell r="G45">
            <v>1473267.61</v>
          </cell>
        </row>
        <row r="46">
          <cell r="A46" t="str">
            <v>IN2</v>
          </cell>
          <cell r="B46" t="str">
            <v>IN</v>
          </cell>
          <cell r="C46" t="str">
            <v>HEALTHY BEGINNINGS</v>
          </cell>
          <cell r="D46" t="str">
            <v>2</v>
          </cell>
          <cell r="E46" t="str">
            <v>01</v>
          </cell>
          <cell r="F46">
            <v>34032.622197940946</v>
          </cell>
          <cell r="G46">
            <v>849712.98</v>
          </cell>
        </row>
        <row r="47">
          <cell r="A47" t="str">
            <v>IN3</v>
          </cell>
          <cell r="B47" t="str">
            <v>IN</v>
          </cell>
          <cell r="C47" t="str">
            <v>SSI WITH MEDICARE/HEALTHY HORIZONS</v>
          </cell>
          <cell r="D47" t="str">
            <v>3</v>
          </cell>
          <cell r="E47" t="str">
            <v>01</v>
          </cell>
          <cell r="F47">
            <v>18009.467972710729</v>
          </cell>
          <cell r="G47">
            <v>919826.81</v>
          </cell>
        </row>
        <row r="48">
          <cell r="A48" t="str">
            <v>IN4</v>
          </cell>
          <cell r="B48" t="str">
            <v>IN</v>
          </cell>
          <cell r="C48" t="str">
            <v>SSI WITHOUT MEDICARE</v>
          </cell>
          <cell r="D48" t="str">
            <v>4</v>
          </cell>
          <cell r="E48" t="str">
            <v>01</v>
          </cell>
          <cell r="F48">
            <v>19582.533256292343</v>
          </cell>
          <cell r="G48">
            <v>4307991.2699999996</v>
          </cell>
        </row>
        <row r="49">
          <cell r="A49" t="str">
            <v>IN5</v>
          </cell>
          <cell r="B49" t="str">
            <v>IN</v>
          </cell>
          <cell r="C49" t="str">
            <v>FEDERAL GA</v>
          </cell>
          <cell r="D49" t="str">
            <v>5</v>
          </cell>
          <cell r="E49" t="str">
            <v>01</v>
          </cell>
          <cell r="F49">
            <v>988.75268831849098</v>
          </cell>
          <cell r="G49">
            <v>62375.51</v>
          </cell>
        </row>
        <row r="50">
          <cell r="A50" t="str">
            <v>IN6</v>
          </cell>
          <cell r="B50" t="str">
            <v>IN</v>
          </cell>
          <cell r="C50" t="str">
            <v>GA CNO</v>
          </cell>
          <cell r="D50" t="str">
            <v>6</v>
          </cell>
          <cell r="E50" t="str">
            <v>01</v>
          </cell>
          <cell r="F50">
            <v>2776.3788013458252</v>
          </cell>
          <cell r="G50">
            <v>170741.61</v>
          </cell>
        </row>
        <row r="51">
          <cell r="A51" t="str">
            <v>IN7</v>
          </cell>
          <cell r="B51" t="str">
            <v>IN</v>
          </cell>
          <cell r="C51" t="str">
            <v>GA MNO</v>
          </cell>
          <cell r="D51" t="str">
            <v>7</v>
          </cell>
          <cell r="E51" t="str">
            <v>01</v>
          </cell>
          <cell r="F51">
            <v>3010.2350997924805</v>
          </cell>
          <cell r="G51">
            <v>46011.21</v>
          </cell>
        </row>
        <row r="52">
          <cell r="A52" t="str">
            <v>LW1</v>
          </cell>
          <cell r="B52" t="str">
            <v>LW</v>
          </cell>
          <cell r="C52" t="str">
            <v>TANF</v>
          </cell>
          <cell r="D52" t="str">
            <v>1</v>
          </cell>
          <cell r="E52" t="str">
            <v>01</v>
          </cell>
          <cell r="F52">
            <v>57110.194477587938</v>
          </cell>
          <cell r="G52">
            <v>2386968.02</v>
          </cell>
        </row>
        <row r="53">
          <cell r="A53" t="str">
            <v>LW2</v>
          </cell>
          <cell r="B53" t="str">
            <v>LW</v>
          </cell>
          <cell r="C53" t="str">
            <v>HEALTHY BEGINNINGS</v>
          </cell>
          <cell r="D53" t="str">
            <v>2</v>
          </cell>
          <cell r="E53" t="str">
            <v>01</v>
          </cell>
          <cell r="F53">
            <v>39270.054377138615</v>
          </cell>
          <cell r="G53">
            <v>762350.19</v>
          </cell>
        </row>
        <row r="54">
          <cell r="A54" t="str">
            <v>LW3</v>
          </cell>
          <cell r="B54" t="str">
            <v>LW</v>
          </cell>
          <cell r="C54" t="str">
            <v>SSI WITH MEDICARE/HEALTHY HORIZONS</v>
          </cell>
          <cell r="D54" t="str">
            <v>3</v>
          </cell>
          <cell r="E54" t="str">
            <v>01</v>
          </cell>
          <cell r="F54">
            <v>21054.302842803299</v>
          </cell>
          <cell r="G54">
            <v>585443.78</v>
          </cell>
        </row>
        <row r="55">
          <cell r="A55" t="str">
            <v>LW4</v>
          </cell>
          <cell r="B55" t="str">
            <v>LW</v>
          </cell>
          <cell r="C55" t="str">
            <v>SSI WITHOUT MEDICARE</v>
          </cell>
          <cell r="D55" t="str">
            <v>4</v>
          </cell>
          <cell r="E55" t="str">
            <v>01</v>
          </cell>
          <cell r="F55">
            <v>23328.653916567564</v>
          </cell>
          <cell r="G55">
            <v>4262222.9800000004</v>
          </cell>
        </row>
        <row r="56">
          <cell r="A56" t="str">
            <v>LW5</v>
          </cell>
          <cell r="B56" t="str">
            <v>LW</v>
          </cell>
          <cell r="C56" t="str">
            <v>FEDERAL GA</v>
          </cell>
          <cell r="D56" t="str">
            <v>5</v>
          </cell>
          <cell r="E56" t="str">
            <v>01</v>
          </cell>
          <cell r="F56">
            <v>1596.6903225779533</v>
          </cell>
          <cell r="G56">
            <v>201156.26</v>
          </cell>
        </row>
        <row r="57">
          <cell r="A57" t="str">
            <v>LW6</v>
          </cell>
          <cell r="B57" t="str">
            <v>LW</v>
          </cell>
          <cell r="C57" t="str">
            <v>GA CNO</v>
          </cell>
          <cell r="D57" t="str">
            <v>6</v>
          </cell>
          <cell r="E57" t="str">
            <v>01</v>
          </cell>
          <cell r="F57">
            <v>4129.7297220230103</v>
          </cell>
          <cell r="G57">
            <v>413986.29</v>
          </cell>
        </row>
        <row r="58">
          <cell r="A58" t="str">
            <v>LW7</v>
          </cell>
          <cell r="B58" t="str">
            <v>LW</v>
          </cell>
          <cell r="C58" t="str">
            <v>GA MNO</v>
          </cell>
          <cell r="D58" t="str">
            <v>7</v>
          </cell>
          <cell r="E58" t="str">
            <v>01</v>
          </cell>
          <cell r="F58">
            <v>3938.5364830493927</v>
          </cell>
          <cell r="G58">
            <v>59037.57</v>
          </cell>
        </row>
        <row r="59">
          <cell r="A59" t="str">
            <v>WE1</v>
          </cell>
          <cell r="B59" t="str">
            <v>WE</v>
          </cell>
          <cell r="C59" t="str">
            <v>TANF</v>
          </cell>
          <cell r="D59" t="str">
            <v>1</v>
          </cell>
          <cell r="E59" t="str">
            <v>01</v>
          </cell>
          <cell r="F59">
            <v>121893.81511108577</v>
          </cell>
          <cell r="G59">
            <v>5910640.6200000001</v>
          </cell>
        </row>
        <row r="60">
          <cell r="A60" t="str">
            <v>WE2</v>
          </cell>
          <cell r="B60" t="str">
            <v>WE</v>
          </cell>
          <cell r="C60" t="str">
            <v>HEALTHY BEGINNINGS</v>
          </cell>
          <cell r="D60" t="str">
            <v>2</v>
          </cell>
          <cell r="E60" t="str">
            <v>01</v>
          </cell>
          <cell r="F60">
            <v>98797.460369862616</v>
          </cell>
          <cell r="G60">
            <v>2094742.42</v>
          </cell>
        </row>
        <row r="61">
          <cell r="A61" t="str">
            <v>WE3</v>
          </cell>
          <cell r="B61" t="str">
            <v>WE</v>
          </cell>
          <cell r="C61" t="str">
            <v>SSI WITH MEDICARE/HEALTHY HORIZONS</v>
          </cell>
          <cell r="D61" t="str">
            <v>3</v>
          </cell>
          <cell r="E61" t="str">
            <v>01</v>
          </cell>
          <cell r="F61">
            <v>64733.425891935825</v>
          </cell>
          <cell r="G61">
            <v>2827812.96</v>
          </cell>
        </row>
        <row r="62">
          <cell r="A62" t="str">
            <v>WE4</v>
          </cell>
          <cell r="B62" t="str">
            <v>WE</v>
          </cell>
          <cell r="C62" t="str">
            <v>SSI WITHOUT MEDICARE</v>
          </cell>
          <cell r="D62" t="str">
            <v>4</v>
          </cell>
          <cell r="E62" t="str">
            <v>01</v>
          </cell>
          <cell r="F62">
            <v>64347.235868752003</v>
          </cell>
          <cell r="G62">
            <v>14055004.4</v>
          </cell>
        </row>
        <row r="63">
          <cell r="A63" t="str">
            <v>WE5</v>
          </cell>
          <cell r="B63" t="str">
            <v>WE</v>
          </cell>
          <cell r="C63" t="str">
            <v>FEDERAL GA</v>
          </cell>
          <cell r="D63" t="str">
            <v>5</v>
          </cell>
          <cell r="E63" t="str">
            <v>01</v>
          </cell>
          <cell r="F63">
            <v>6105.8786483108997</v>
          </cell>
          <cell r="G63">
            <v>728772.83</v>
          </cell>
        </row>
        <row r="64">
          <cell r="A64" t="str">
            <v>WE6</v>
          </cell>
          <cell r="B64" t="str">
            <v>WE</v>
          </cell>
          <cell r="C64" t="str">
            <v>GA CNO</v>
          </cell>
          <cell r="D64" t="str">
            <v>6</v>
          </cell>
          <cell r="E64" t="str">
            <v>01</v>
          </cell>
          <cell r="F64">
            <v>6115.5303396582603</v>
          </cell>
          <cell r="G64">
            <v>545753.29</v>
          </cell>
        </row>
        <row r="65">
          <cell r="A65" t="str">
            <v>WE7</v>
          </cell>
          <cell r="B65" t="str">
            <v>WE</v>
          </cell>
          <cell r="C65" t="str">
            <v>GA MNO</v>
          </cell>
          <cell r="D65" t="str">
            <v>7</v>
          </cell>
          <cell r="E65" t="str">
            <v>01</v>
          </cell>
          <cell r="F65">
            <v>7936.7473087906837</v>
          </cell>
          <cell r="G65">
            <v>173950.31</v>
          </cell>
        </row>
        <row r="66">
          <cell r="A66" t="str">
            <v>WS1</v>
          </cell>
          <cell r="B66" t="str">
            <v>WS</v>
          </cell>
          <cell r="C66" t="str">
            <v>TANF</v>
          </cell>
          <cell r="D66" t="str">
            <v>1</v>
          </cell>
          <cell r="E66" t="str">
            <v>01</v>
          </cell>
          <cell r="F66">
            <v>80991.583641663194</v>
          </cell>
          <cell r="G66">
            <v>3954833.57</v>
          </cell>
        </row>
        <row r="67">
          <cell r="A67" t="str">
            <v>WS2</v>
          </cell>
          <cell r="B67" t="str">
            <v>WS</v>
          </cell>
          <cell r="C67" t="str">
            <v>HEALTHY BEGINNINGS</v>
          </cell>
          <cell r="D67" t="str">
            <v>2</v>
          </cell>
          <cell r="E67" t="str">
            <v>01</v>
          </cell>
          <cell r="F67">
            <v>59729.808909602463</v>
          </cell>
          <cell r="G67">
            <v>1000868.39</v>
          </cell>
        </row>
        <row r="68">
          <cell r="A68" t="str">
            <v>WS3</v>
          </cell>
          <cell r="B68" t="str">
            <v>WS</v>
          </cell>
          <cell r="C68" t="str">
            <v>SSI WITH MEDICARE/HEALTHY HORIZONS</v>
          </cell>
          <cell r="D68" t="str">
            <v>3</v>
          </cell>
          <cell r="E68" t="str">
            <v>01</v>
          </cell>
          <cell r="F68">
            <v>39109.299998417497</v>
          </cell>
          <cell r="G68">
            <v>1174130.92</v>
          </cell>
        </row>
        <row r="69">
          <cell r="A69" t="str">
            <v>WS4</v>
          </cell>
          <cell r="B69" t="str">
            <v>WS</v>
          </cell>
          <cell r="C69" t="str">
            <v>SSI WITHOUT MEDICARE</v>
          </cell>
          <cell r="D69" t="str">
            <v>4</v>
          </cell>
          <cell r="E69" t="str">
            <v>01</v>
          </cell>
          <cell r="F69">
            <v>44058.503454983234</v>
          </cell>
          <cell r="G69">
            <v>7336231.9900000002</v>
          </cell>
        </row>
        <row r="70">
          <cell r="A70" t="str">
            <v>WS5</v>
          </cell>
          <cell r="B70" t="str">
            <v>WS</v>
          </cell>
          <cell r="C70" t="str">
            <v>FEDERAL GA</v>
          </cell>
          <cell r="D70" t="str">
            <v>5</v>
          </cell>
          <cell r="E70" t="str">
            <v>01</v>
          </cell>
          <cell r="F70">
            <v>3382.2370198071003</v>
          </cell>
          <cell r="G70">
            <v>331461.61</v>
          </cell>
        </row>
        <row r="71">
          <cell r="A71" t="str">
            <v>WS6</v>
          </cell>
          <cell r="B71" t="str">
            <v>WS</v>
          </cell>
          <cell r="C71" t="str">
            <v>GA CNO</v>
          </cell>
          <cell r="D71" t="str">
            <v>6</v>
          </cell>
          <cell r="E71" t="str">
            <v>01</v>
          </cell>
          <cell r="F71">
            <v>3660.0453147888184</v>
          </cell>
          <cell r="G71">
            <v>315993.06</v>
          </cell>
        </row>
        <row r="72">
          <cell r="A72" t="str">
            <v>WS7</v>
          </cell>
          <cell r="B72" t="str">
            <v>WS</v>
          </cell>
          <cell r="C72" t="str">
            <v>GA MNO</v>
          </cell>
          <cell r="D72" t="str">
            <v>7</v>
          </cell>
          <cell r="E72" t="str">
            <v>01</v>
          </cell>
          <cell r="F72">
            <v>3501.0683561563492</v>
          </cell>
          <cell r="G72">
            <v>45971.3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 Sales COS Roy Variance"/>
      <sheetName val="R and D"/>
      <sheetName val="G and A"/>
      <sheetName val="M and S"/>
      <sheetName val="Other Inc(Ex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DME Fee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Background =&gt;"/>
      <sheetName val="ARTS Adjust_old"/>
      <sheetName val="Claims Summary EDCD"/>
      <sheetName val="Claims Summary DD"/>
      <sheetName val="Adj Summary - EDCD"/>
      <sheetName val="Adj Summary - DD"/>
      <sheetName val="17CCCPlus Exh 2-3 - Adjustments"/>
    </sheetNames>
    <sheetDataSet>
      <sheetData sheetId="0">
        <row r="18">
          <cell r="C18">
            <v>-6.7451379299518166E-2</v>
          </cell>
          <cell r="D18">
            <v>-3.6067503530006539E-2</v>
          </cell>
        </row>
      </sheetData>
      <sheetData sheetId="1"/>
      <sheetData sheetId="2">
        <row r="35">
          <cell r="C35">
            <v>-1.4548336237832778E-2</v>
          </cell>
          <cell r="D35">
            <v>0.23119172226958395</v>
          </cell>
          <cell r="E35">
            <v>-1.4557245268548737E-2</v>
          </cell>
          <cell r="F35">
            <v>0.18415806434035989</v>
          </cell>
        </row>
      </sheetData>
      <sheetData sheetId="3">
        <row r="34">
          <cell r="C34">
            <v>-3.0820687791540647E-5</v>
          </cell>
          <cell r="D34">
            <v>-2.7825147921369163E-5</v>
          </cell>
        </row>
      </sheetData>
      <sheetData sheetId="4">
        <row r="28">
          <cell r="C28">
            <v>3.3849692300517622E-3</v>
          </cell>
          <cell r="D28">
            <v>9.6367902642488616E-3</v>
          </cell>
        </row>
      </sheetData>
      <sheetData sheetId="5">
        <row r="25">
          <cell r="E25">
            <v>1.1471088115201358E-2</v>
          </cell>
          <cell r="F25">
            <v>1.127840699935145E-2</v>
          </cell>
        </row>
      </sheetData>
      <sheetData sheetId="6">
        <row r="25">
          <cell r="C25">
            <v>1.7624510555925611E-4</v>
          </cell>
          <cell r="D25">
            <v>6.3220405763300658E-4</v>
          </cell>
          <cell r="E25">
            <v>5.530969265826896E-5</v>
          </cell>
          <cell r="F25">
            <v>4.2391704471896334E-4</v>
          </cell>
        </row>
      </sheetData>
      <sheetData sheetId="7">
        <row r="12">
          <cell r="C12">
            <v>-8.4020626235905248E-3</v>
          </cell>
          <cell r="D12">
            <v>-5.0399797154079516E-3</v>
          </cell>
        </row>
      </sheetData>
      <sheetData sheetId="8">
        <row r="16">
          <cell r="C16">
            <v>-1.0162231601319949E-2</v>
          </cell>
          <cell r="D16">
            <v>-1.5435726346984759E-2</v>
          </cell>
        </row>
      </sheetData>
      <sheetData sheetId="9">
        <row r="14">
          <cell r="C14">
            <v>4.7058456161299542E-2</v>
          </cell>
          <cell r="D14">
            <v>4.09898950573915E-2</v>
          </cell>
        </row>
      </sheetData>
      <sheetData sheetId="10">
        <row r="19">
          <cell r="C19">
            <v>1.2893161987764033E-3</v>
          </cell>
          <cell r="D19">
            <v>2.0090087998027219E-3</v>
          </cell>
        </row>
      </sheetData>
      <sheetData sheetId="11">
        <row r="13">
          <cell r="C13">
            <v>-1.4609349524052685E-3</v>
          </cell>
          <cell r="D13">
            <v>-1.3756398539103776E-3</v>
          </cell>
        </row>
      </sheetData>
      <sheetData sheetId="12"/>
      <sheetData sheetId="13">
        <row r="11">
          <cell r="B11">
            <v>1.8895601100391568E-2</v>
          </cell>
          <cell r="I11">
            <v>1.074380210168949</v>
          </cell>
        </row>
        <row r="12">
          <cell r="B12">
            <v>1.8895601100391568E-2</v>
          </cell>
          <cell r="I12">
            <v>1.074380210168949</v>
          </cell>
        </row>
        <row r="13">
          <cell r="B13">
            <v>1.8895601100391568E-2</v>
          </cell>
          <cell r="I13">
            <v>1.074380210168949</v>
          </cell>
          <cell r="K13">
            <v>1.074380210168949</v>
          </cell>
        </row>
        <row r="14">
          <cell r="B14">
            <v>1.8895601100391568E-2</v>
          </cell>
          <cell r="I14">
            <v>1.074380210168949</v>
          </cell>
        </row>
        <row r="15">
          <cell r="B15">
            <v>1.8895601100391568E-2</v>
          </cell>
          <cell r="I15">
            <v>1.074380210168949</v>
          </cell>
        </row>
        <row r="16">
          <cell r="B16">
            <v>1.8895601100391568E-2</v>
          </cell>
          <cell r="I16">
            <v>1.074380210168949</v>
          </cell>
        </row>
      </sheetData>
      <sheetData sheetId="14">
        <row r="11">
          <cell r="B11">
            <v>1.1915310033098425E-2</v>
          </cell>
          <cell r="I11">
            <v>1.2354074974930596</v>
          </cell>
        </row>
        <row r="12">
          <cell r="B12">
            <v>1.1915310033098425E-2</v>
          </cell>
          <cell r="I12">
            <v>1.2354074974930596</v>
          </cell>
        </row>
        <row r="13">
          <cell r="B13">
            <v>1.1915310033098425E-2</v>
          </cell>
          <cell r="I13">
            <v>1.2354074974930596</v>
          </cell>
          <cell r="K13">
            <v>1.2354074974930596</v>
          </cell>
        </row>
        <row r="14">
          <cell r="B14">
            <v>1.1915310033098425E-2</v>
          </cell>
          <cell r="I14">
            <v>1.2354074974930596</v>
          </cell>
        </row>
        <row r="15">
          <cell r="B15">
            <v>1.1915310033098425E-2</v>
          </cell>
          <cell r="I15">
            <v>1.2354074974930596</v>
          </cell>
        </row>
        <row r="16">
          <cell r="B16">
            <v>1.1915310033098425E-2</v>
          </cell>
          <cell r="I16">
            <v>1.2354074974930596</v>
          </cell>
        </row>
      </sheetData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1999 Sales Model"/>
      <sheetName val="LE Sales COS Roy Variance"/>
      <sheetName val="R and D"/>
      <sheetName val="M and S"/>
      <sheetName val="G and A"/>
      <sheetName val="Other Inc(Exp)"/>
      <sheetName val="Assumptions &amp; Calculations"/>
      <sheetName val="Flash_Mgt_Ctr_LE_Rounding"/>
      <sheetName val="Monthly Mgt. Center Cut"/>
      <sheetName val="Plan 1999"/>
      <sheetName val="Rounding File"/>
      <sheetName val="P&amp;L Monthly-Thousands"/>
      <sheetName val="Flash- Summary"/>
      <sheetName val="P&amp;L Monthly - Millions"/>
      <sheetName val="Flash-Top Level P&amp;L"/>
      <sheetName val="Flash-COS &amp; R&amp;D"/>
      <sheetName val="Flash-R&amp;D"/>
      <sheetName val="Flash-M&amp;S &amp; G&amp;A"/>
      <sheetName val="Flash-E_in_A-Roche_Min_Intrest"/>
      <sheetName val="Flash-Common Size P&amp;L"/>
      <sheetName val="Flash- Gross Margin"/>
      <sheetName val="flash mgt ctr FY"/>
      <sheetName val="Flash_Mgt_Ctr_Qtr"/>
      <sheetName val="Flash Recap"/>
      <sheetName val="LE YTD"/>
      <sheetName val="Macro Buttons"/>
      <sheetName val="Initialize and Update Macro"/>
      <sheetName val="Initial Setup Macro"/>
      <sheetName val="Check Fig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2"/>
      <sheetName val="Wk DDD &amp; Ex-Fact"/>
      <sheetName val="Uplift"/>
      <sheetName val="MS DATA FILE"/>
      <sheetName val="Segment graphs"/>
      <sheetName val="N® % Growth"/>
      <sheetName val="Demand Charts"/>
      <sheetName val="Pipeline Charts"/>
      <sheetName val="Vial Shift"/>
      <sheetName val="Weekly L® Data"/>
      <sheetName val="Chart1"/>
      <sheetName val="Weekly Mkt Share"/>
      <sheetName val="Monthly Mkt share calc"/>
      <sheetName val="N® Q197"/>
    </sheetNames>
    <sheetDataSet>
      <sheetData sheetId="0" refreshError="1"/>
      <sheetData sheetId="1" refreshError="1">
        <row r="256">
          <cell r="A256">
            <v>33607</v>
          </cell>
          <cell r="AA256">
            <v>39844734.03942851</v>
          </cell>
          <cell r="AB256">
            <v>19.636829526823117</v>
          </cell>
        </row>
        <row r="257">
          <cell r="A257">
            <v>33614</v>
          </cell>
          <cell r="AA257">
            <v>35216281.800198369</v>
          </cell>
          <cell r="AB257">
            <v>17.68853239887434</v>
          </cell>
        </row>
        <row r="258">
          <cell r="A258">
            <v>33621</v>
          </cell>
          <cell r="AA258">
            <v>33980644.273695067</v>
          </cell>
          <cell r="AB258">
            <v>17.837101843174072</v>
          </cell>
        </row>
        <row r="259">
          <cell r="A259">
            <v>33628</v>
          </cell>
          <cell r="AA259">
            <v>33010283.052293785</v>
          </cell>
          <cell r="AB259">
            <v>17.282412420320011</v>
          </cell>
        </row>
        <row r="260">
          <cell r="A260">
            <v>33635</v>
          </cell>
          <cell r="AA260">
            <v>31899372.812288426</v>
          </cell>
          <cell r="AB260">
            <v>16.162438209766076</v>
          </cell>
        </row>
        <row r="261">
          <cell r="A261">
            <v>33642</v>
          </cell>
          <cell r="AA261">
            <v>32632285.85633003</v>
          </cell>
          <cell r="AB261">
            <v>16.187145758672298</v>
          </cell>
        </row>
        <row r="262">
          <cell r="A262">
            <v>33649</v>
          </cell>
          <cell r="AA262">
            <v>31851256.003795564</v>
          </cell>
          <cell r="AB262">
            <v>15.506537773092548</v>
          </cell>
        </row>
        <row r="263">
          <cell r="A263">
            <v>33656</v>
          </cell>
          <cell r="AA263">
            <v>29832745.53965475</v>
          </cell>
          <cell r="AB263">
            <v>14.472706035762561</v>
          </cell>
        </row>
        <row r="264">
          <cell r="A264">
            <v>33663</v>
          </cell>
          <cell r="AA264">
            <v>28839983.385804266</v>
          </cell>
          <cell r="AB264">
            <v>13.900121100252829</v>
          </cell>
        </row>
        <row r="265">
          <cell r="A265">
            <v>33670</v>
          </cell>
          <cell r="AA265">
            <v>28771212.945991479</v>
          </cell>
          <cell r="AB265">
            <v>13.595960226780704</v>
          </cell>
        </row>
        <row r="266">
          <cell r="A266">
            <v>33677</v>
          </cell>
          <cell r="AA266">
            <v>38064995.580642425</v>
          </cell>
          <cell r="AB266">
            <v>18.078570839281852</v>
          </cell>
        </row>
        <row r="267">
          <cell r="A267">
            <v>33684</v>
          </cell>
          <cell r="AA267">
            <v>36615295.221354865</v>
          </cell>
          <cell r="AB267">
            <v>17.282700747214843</v>
          </cell>
        </row>
        <row r="268">
          <cell r="A268">
            <v>33691</v>
          </cell>
          <cell r="AA268">
            <v>29184606.61144444</v>
          </cell>
          <cell r="AB268">
            <v>13.811210853159068</v>
          </cell>
        </row>
        <row r="269">
          <cell r="A269">
            <v>33698</v>
          </cell>
          <cell r="AA269">
            <v>27828587.756384037</v>
          </cell>
          <cell r="AB269">
            <v>13.018324447307936</v>
          </cell>
        </row>
        <row r="270">
          <cell r="A270">
            <v>33705</v>
          </cell>
          <cell r="AA270">
            <v>29500613.074555535</v>
          </cell>
          <cell r="AB270">
            <v>13.883440894258321</v>
          </cell>
        </row>
        <row r="271">
          <cell r="A271">
            <v>33712</v>
          </cell>
          <cell r="AA271">
            <v>27353480.845319934</v>
          </cell>
          <cell r="AB271">
            <v>12.867734119305997</v>
          </cell>
        </row>
        <row r="272">
          <cell r="A272">
            <v>33719</v>
          </cell>
          <cell r="AA272">
            <v>27403657.153848208</v>
          </cell>
          <cell r="AB272">
            <v>12.943405463306615</v>
          </cell>
        </row>
        <row r="273">
          <cell r="A273">
            <v>33726</v>
          </cell>
          <cell r="AA273">
            <v>26774360.790167071</v>
          </cell>
          <cell r="AB273">
            <v>12.651568494631183</v>
          </cell>
        </row>
        <row r="274">
          <cell r="A274">
            <v>33733</v>
          </cell>
          <cell r="AA274">
            <v>26196929.828560248</v>
          </cell>
          <cell r="AB274">
            <v>12.294985916621814</v>
          </cell>
        </row>
        <row r="275">
          <cell r="A275">
            <v>33740</v>
          </cell>
          <cell r="AA275">
            <v>28961072.126661707</v>
          </cell>
          <cell r="AB275">
            <v>13.424867270958487</v>
          </cell>
        </row>
        <row r="276">
          <cell r="A276">
            <v>33747</v>
          </cell>
          <cell r="AA276">
            <v>30187664.939490259</v>
          </cell>
          <cell r="AB276">
            <v>13.581814328072291</v>
          </cell>
        </row>
        <row r="277">
          <cell r="A277">
            <v>33754</v>
          </cell>
          <cell r="AA277">
            <v>24833086.138782769</v>
          </cell>
          <cell r="AB277">
            <v>11.249749074817949</v>
          </cell>
        </row>
        <row r="278">
          <cell r="A278">
            <v>33761</v>
          </cell>
          <cell r="AA278">
            <v>31444021.217445724</v>
          </cell>
          <cell r="AB278">
            <v>14.178936145702046</v>
          </cell>
        </row>
        <row r="279">
          <cell r="A279">
            <v>33768</v>
          </cell>
          <cell r="AA279">
            <v>31293338.097530738</v>
          </cell>
          <cell r="AB279">
            <v>14.113188070436925</v>
          </cell>
        </row>
        <row r="280">
          <cell r="A280">
            <v>33775</v>
          </cell>
          <cell r="AA280">
            <v>31485583.937761858</v>
          </cell>
          <cell r="AB280">
            <v>14.288273494614096</v>
          </cell>
        </row>
        <row r="281">
          <cell r="A281">
            <v>33782</v>
          </cell>
          <cell r="AA281">
            <v>31371911.653342623</v>
          </cell>
          <cell r="AB281">
            <v>14.258800252193261</v>
          </cell>
        </row>
        <row r="282">
          <cell r="A282">
            <v>33789</v>
          </cell>
          <cell r="AA282">
            <v>30849469.142776351</v>
          </cell>
          <cell r="AB282">
            <v>14.069189918613633</v>
          </cell>
        </row>
        <row r="283">
          <cell r="A283">
            <v>33796</v>
          </cell>
          <cell r="AA283">
            <v>31267791.624213375</v>
          </cell>
          <cell r="AB283">
            <v>14.120186515816281</v>
          </cell>
        </row>
        <row r="284">
          <cell r="A284">
            <v>33803</v>
          </cell>
          <cell r="AA284">
            <v>30252159.171264358</v>
          </cell>
          <cell r="AB284">
            <v>13.668348099733935</v>
          </cell>
        </row>
        <row r="285">
          <cell r="A285">
            <v>33810</v>
          </cell>
          <cell r="AA285">
            <v>30742250.138673048</v>
          </cell>
          <cell r="AB285">
            <v>13.898944481745762</v>
          </cell>
        </row>
        <row r="286">
          <cell r="A286">
            <v>33817</v>
          </cell>
          <cell r="AA286">
            <v>30520585.764287248</v>
          </cell>
          <cell r="AB286">
            <v>13.662189217071006</v>
          </cell>
        </row>
        <row r="287">
          <cell r="A287">
            <v>33824</v>
          </cell>
          <cell r="AA287">
            <v>31006367.419232741</v>
          </cell>
          <cell r="AB287">
            <v>13.976769098675909</v>
          </cell>
        </row>
        <row r="288">
          <cell r="A288">
            <v>33831</v>
          </cell>
          <cell r="AA288">
            <v>29457570.499346659</v>
          </cell>
          <cell r="AB288">
            <v>13.293300881866703</v>
          </cell>
        </row>
        <row r="289">
          <cell r="A289">
            <v>33838</v>
          </cell>
          <cell r="AA289">
            <v>30907211.84080071</v>
          </cell>
          <cell r="AB289">
            <v>13.989452426121188</v>
          </cell>
        </row>
        <row r="290">
          <cell r="A290">
            <v>33845</v>
          </cell>
          <cell r="AA290">
            <v>30197023.688735843</v>
          </cell>
          <cell r="AB290">
            <v>13.555155663184697</v>
          </cell>
        </row>
        <row r="291">
          <cell r="A291">
            <v>33852</v>
          </cell>
          <cell r="AA291">
            <v>27294822.94161886</v>
          </cell>
          <cell r="AB291">
            <v>12.299776128039936</v>
          </cell>
        </row>
        <row r="292">
          <cell r="A292">
            <v>33859</v>
          </cell>
          <cell r="AA292">
            <v>31793267.992705248</v>
          </cell>
          <cell r="AB292">
            <v>14.427752204010824</v>
          </cell>
        </row>
        <row r="293">
          <cell r="A293">
            <v>33866</v>
          </cell>
          <cell r="AA293">
            <v>30579871.776602335</v>
          </cell>
          <cell r="AB293">
            <v>13.813753740747575</v>
          </cell>
        </row>
        <row r="294">
          <cell r="A294">
            <v>33873</v>
          </cell>
          <cell r="AA294">
            <v>30101866.75468114</v>
          </cell>
          <cell r="AB294">
            <v>13.553995549600588</v>
          </cell>
        </row>
        <row r="295">
          <cell r="A295">
            <v>33880</v>
          </cell>
          <cell r="AA295">
            <v>31903357.147961468</v>
          </cell>
          <cell r="AB295">
            <v>14.286961919677266</v>
          </cell>
        </row>
        <row r="296">
          <cell r="A296">
            <v>33887</v>
          </cell>
          <cell r="AA296">
            <v>33593452.77173125</v>
          </cell>
          <cell r="AB296">
            <v>14.975460720355501</v>
          </cell>
        </row>
        <row r="297">
          <cell r="A297">
            <v>33894</v>
          </cell>
          <cell r="AA297">
            <v>33092876.165010437</v>
          </cell>
          <cell r="AB297">
            <v>14.67024547039958</v>
          </cell>
        </row>
        <row r="298">
          <cell r="A298">
            <v>33901</v>
          </cell>
          <cell r="AA298">
            <v>30721952.295631584</v>
          </cell>
          <cell r="AB298">
            <v>13.622264485681773</v>
          </cell>
        </row>
        <row r="299">
          <cell r="A299">
            <v>33908</v>
          </cell>
          <cell r="AA299">
            <v>33978394.187622972</v>
          </cell>
          <cell r="AB299">
            <v>15.11401782286211</v>
          </cell>
        </row>
        <row r="300">
          <cell r="A300">
            <v>33915</v>
          </cell>
          <cell r="AA300">
            <v>34358964.293679185</v>
          </cell>
          <cell r="AB300">
            <v>15.184390724702801</v>
          </cell>
        </row>
        <row r="301">
          <cell r="A301">
            <v>33922</v>
          </cell>
          <cell r="AA301">
            <v>38086443.324546441</v>
          </cell>
          <cell r="AB301">
            <v>16.834210791321336</v>
          </cell>
        </row>
        <row r="302">
          <cell r="A302">
            <v>33929</v>
          </cell>
          <cell r="AA302">
            <v>36011549.287970498</v>
          </cell>
          <cell r="AB302">
            <v>15.810246711430047</v>
          </cell>
        </row>
        <row r="303">
          <cell r="A303">
            <v>33936</v>
          </cell>
          <cell r="AA303">
            <v>40519705.682891443</v>
          </cell>
          <cell r="AB303">
            <v>17.824298716155305</v>
          </cell>
        </row>
        <row r="304">
          <cell r="A304">
            <v>33943</v>
          </cell>
          <cell r="AA304">
            <v>38261002.347068459</v>
          </cell>
          <cell r="AB304">
            <v>16.672968934526644</v>
          </cell>
        </row>
        <row r="305">
          <cell r="A305">
            <v>33950</v>
          </cell>
          <cell r="AA305">
            <v>40530375.384499088</v>
          </cell>
          <cell r="AB305">
            <v>17.554083809802954</v>
          </cell>
        </row>
        <row r="306">
          <cell r="A306">
            <v>33957</v>
          </cell>
          <cell r="AA306">
            <v>43272436.961177722</v>
          </cell>
          <cell r="AB306">
            <v>18.429467485266645</v>
          </cell>
        </row>
        <row r="307">
          <cell r="A307">
            <v>33964</v>
          </cell>
          <cell r="AA307">
            <v>43816781.240936235</v>
          </cell>
          <cell r="AB307">
            <v>19.431460520217232</v>
          </cell>
        </row>
        <row r="308">
          <cell r="A308">
            <v>33971</v>
          </cell>
          <cell r="AA308">
            <v>41949386.876015805</v>
          </cell>
          <cell r="AB308">
            <v>19.67499089340366</v>
          </cell>
        </row>
        <row r="309">
          <cell r="A309">
            <v>33978</v>
          </cell>
        </row>
        <row r="310">
          <cell r="A310">
            <v>33985</v>
          </cell>
        </row>
        <row r="311">
          <cell r="A311">
            <v>33992</v>
          </cell>
        </row>
        <row r="312">
          <cell r="A312">
            <v>33999</v>
          </cell>
        </row>
        <row r="313">
          <cell r="A313">
            <v>34006</v>
          </cell>
        </row>
        <row r="314">
          <cell r="A314">
            <v>34013</v>
          </cell>
        </row>
        <row r="315">
          <cell r="A315">
            <v>34020</v>
          </cell>
        </row>
        <row r="316">
          <cell r="A316">
            <v>34027</v>
          </cell>
        </row>
        <row r="317">
          <cell r="A317">
            <v>34034</v>
          </cell>
        </row>
        <row r="318">
          <cell r="A318">
            <v>34041</v>
          </cell>
        </row>
        <row r="319">
          <cell r="A319">
            <v>34048</v>
          </cell>
        </row>
        <row r="320">
          <cell r="A320">
            <v>34055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 Summary (1998)"/>
      <sheetName val="Quarterly Growth"/>
      <sheetName val="E® Net Sales"/>
      <sheetName val="8 QTR SUM 1997"/>
      <sheetName val="1997 Dial Model"/>
      <sheetName val="History (PHB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 Summary"/>
      <sheetName val="Adj Summary"/>
      <sheetName val="&lt;--detail adjust"/>
      <sheetName val="PBM Rx Adjust"/>
      <sheetName val="Exempt Formula"/>
      <sheetName val="IP Hospital Adjust"/>
      <sheetName val="ER Transportation"/>
      <sheetName val="DME Fee"/>
      <sheetName val="Provider Incentive"/>
      <sheetName val="Admin Adjust"/>
      <sheetName val="Trend FAMIS"/>
      <sheetName val="Exh 2-3 - Adjust - FAMIS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3">
          <cell r="C23">
            <v>9.3649272246808538E-2</v>
          </cell>
        </row>
      </sheetData>
      <sheetData sheetId="10">
        <row r="16">
          <cell r="I16">
            <v>1.0344765959404392</v>
          </cell>
        </row>
      </sheetData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wide_FFS_EDCD_Child"/>
      <sheetName val="Statewide_FFS_EDCD_Adult"/>
      <sheetName val="PBM Rx Adjust"/>
      <sheetName val="Exempt Formula"/>
      <sheetName val="IP Hospital Adjust"/>
      <sheetName val="IP Psych Adjust"/>
      <sheetName val="Non ER Trans"/>
      <sheetName val="Emergency Transportation"/>
      <sheetName val="DME Fee"/>
      <sheetName val="Lab Fee"/>
      <sheetName val="Hep C Adj"/>
      <sheetName val="MC Adjustment"/>
      <sheetName val="Admin Adjust"/>
      <sheetName val="All Adj Summary - FFS_Child"/>
      <sheetName val="All Adj Summary - FFS_Adult"/>
      <sheetName val="FFS_Child Base Rates"/>
      <sheetName val="FFS_Adult Base Rates"/>
      <sheetName val="BACKGROUND =&gt;"/>
      <sheetName val="Claims Summary"/>
      <sheetName val="Adj Summary"/>
      <sheetName val="PBM Fees"/>
      <sheetName val="Brand Generic Mix"/>
      <sheetName val="MC Adjustment Calculation"/>
      <sheetName val="DME 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C33">
            <v>1.2811744905577725E-3</v>
          </cell>
          <cell r="D33">
            <v>1.464454364409881E-2</v>
          </cell>
        </row>
      </sheetData>
      <sheetData sheetId="11"/>
      <sheetData sheetId="12"/>
      <sheetData sheetId="13">
        <row r="11">
          <cell r="B11">
            <v>1.5487026591189945E-3</v>
          </cell>
        </row>
      </sheetData>
      <sheetData sheetId="14">
        <row r="11">
          <cell r="B11">
            <v>1.1561314819303892E-3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>
        <row r="16">
          <cell r="D16">
            <v>40821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4">
          <cell r="AE4">
            <v>1</v>
          </cell>
          <cell r="AF4" t="str">
            <v>January</v>
          </cell>
        </row>
        <row r="5">
          <cell r="AE5">
            <v>2</v>
          </cell>
          <cell r="AF5" t="str">
            <v>February</v>
          </cell>
        </row>
        <row r="6">
          <cell r="AE6">
            <v>3</v>
          </cell>
          <cell r="AF6" t="str">
            <v>March</v>
          </cell>
        </row>
        <row r="7">
          <cell r="AE7">
            <v>4</v>
          </cell>
          <cell r="AF7" t="str">
            <v>April</v>
          </cell>
        </row>
        <row r="8">
          <cell r="AE8">
            <v>5</v>
          </cell>
          <cell r="AF8" t="str">
            <v>May</v>
          </cell>
        </row>
        <row r="9">
          <cell r="AE9">
            <v>6</v>
          </cell>
          <cell r="AF9" t="str">
            <v>June</v>
          </cell>
        </row>
        <row r="10">
          <cell r="AE10">
            <v>7</v>
          </cell>
          <cell r="AF10" t="str">
            <v>July</v>
          </cell>
        </row>
        <row r="11">
          <cell r="AE11">
            <v>8</v>
          </cell>
          <cell r="AF11" t="str">
            <v>August</v>
          </cell>
        </row>
        <row r="12">
          <cell r="AE12">
            <v>9</v>
          </cell>
          <cell r="AF12" t="str">
            <v>September</v>
          </cell>
        </row>
        <row r="13">
          <cell r="AE13">
            <v>10</v>
          </cell>
          <cell r="AF13" t="str">
            <v>October</v>
          </cell>
        </row>
        <row r="14">
          <cell r="AE14">
            <v>11</v>
          </cell>
          <cell r="AF14" t="str">
            <v>November</v>
          </cell>
        </row>
        <row r="15">
          <cell r="AE15">
            <v>12</v>
          </cell>
          <cell r="AF15" t="str">
            <v>December</v>
          </cell>
        </row>
      </sheetData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unch Dates"/>
      <sheetName val="Intl multipliers"/>
      <sheetName val="Chart1"/>
      <sheetName val="Sales Inputs"/>
      <sheetName val="SALES-LOCATION"/>
      <sheetName val="INT'L SALES"/>
      <sheetName val="SALES-INDICATION"/>
      <sheetName val="SALES NET JUDGMT"/>
      <sheetName val="COGS&amp;ROY"/>
      <sheetName val="VARIANCE"/>
    </sheetNames>
    <sheetDataSet>
      <sheetData sheetId="0" refreshError="1"/>
      <sheetData sheetId="1" refreshError="1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</row>
        <row r="4">
          <cell r="C4">
            <v>5.9759403609154937E-2</v>
          </cell>
          <cell r="D4">
            <v>0.11354286685739437</v>
          </cell>
          <cell r="E4">
            <v>0.16898690812278708</v>
          </cell>
          <cell r="F4">
            <v>0.21875327912334896</v>
          </cell>
          <cell r="G4">
            <v>0.21238182439160092</v>
          </cell>
          <cell r="H4">
            <v>0.20619594601126304</v>
          </cell>
          <cell r="I4">
            <v>0.20019023884588644</v>
          </cell>
          <cell r="J4">
            <v>0.19435945519018097</v>
          </cell>
          <cell r="K4">
            <v>0.18869850018464174</v>
          </cell>
          <cell r="L4">
            <v>0.18320242736372985</v>
          </cell>
        </row>
        <row r="5">
          <cell r="C5">
            <v>0.14369718309859153</v>
          </cell>
          <cell r="D5">
            <v>0.27302464788732389</v>
          </cell>
          <cell r="E5">
            <v>0.35477623967957045</v>
          </cell>
          <cell r="F5">
            <v>0.37506010235812193</v>
          </cell>
          <cell r="G5">
            <v>0.35685330127277615</v>
          </cell>
          <cell r="H5">
            <v>0.33953032548283552</v>
          </cell>
          <cell r="I5">
            <v>0.3230482708477464</v>
          </cell>
          <cell r="J5">
            <v>0.30736631595222474</v>
          </cell>
          <cell r="K5">
            <v>0.29244562100308757</v>
          </cell>
          <cell r="L5">
            <v>0.27824923163400567</v>
          </cell>
        </row>
        <row r="6">
          <cell r="C6">
            <v>5.9759403609154937E-2</v>
          </cell>
          <cell r="D6">
            <v>0.11354286685739437</v>
          </cell>
          <cell r="E6">
            <v>0.16898690812278708</v>
          </cell>
          <cell r="F6">
            <v>0.21875327912334896</v>
          </cell>
          <cell r="G6">
            <v>0.21238182439160092</v>
          </cell>
          <cell r="H6">
            <v>0.20619594601126304</v>
          </cell>
          <cell r="I6">
            <v>0.20019023884588644</v>
          </cell>
          <cell r="J6">
            <v>0.19435945519018097</v>
          </cell>
          <cell r="K6">
            <v>0.18869850018464174</v>
          </cell>
          <cell r="L6">
            <v>0.18320242736372985</v>
          </cell>
        </row>
        <row r="7">
          <cell r="C7">
            <v>0.14369718309859153</v>
          </cell>
          <cell r="D7">
            <v>0.27302464788732389</v>
          </cell>
          <cell r="E7">
            <v>0.35477623967957045</v>
          </cell>
          <cell r="F7">
            <v>0.37506010235812193</v>
          </cell>
          <cell r="G7">
            <v>0.35685330127277615</v>
          </cell>
          <cell r="H7">
            <v>0.33953032548283552</v>
          </cell>
          <cell r="I7">
            <v>0.3230482708477464</v>
          </cell>
          <cell r="J7">
            <v>0.30736631595222474</v>
          </cell>
          <cell r="K7">
            <v>0.29244562100308757</v>
          </cell>
          <cell r="L7">
            <v>0.27824923163400567</v>
          </cell>
        </row>
        <row r="8">
          <cell r="C8">
            <v>5.3783463248239446E-2</v>
          </cell>
          <cell r="D8">
            <v>0.10443390921988241</v>
          </cell>
          <cell r="E8">
            <v>0.15208821731050839</v>
          </cell>
          <cell r="F8">
            <v>0.19687795121101406</v>
          </cell>
          <cell r="G8">
            <v>0.19114364195244082</v>
          </cell>
          <cell r="H8">
            <v>0.18557635141013673</v>
          </cell>
          <cell r="I8">
            <v>0.18017121496129779</v>
          </cell>
          <cell r="J8">
            <v>0.17492350967116288</v>
          </cell>
          <cell r="K8">
            <v>0.16982865016617754</v>
          </cell>
          <cell r="L8">
            <v>0.16488218462735685</v>
          </cell>
        </row>
        <row r="10">
          <cell r="C10">
            <v>5.9759403609154937E-2</v>
          </cell>
          <cell r="D10">
            <v>0.11354286685739437</v>
          </cell>
          <cell r="E10">
            <v>0.16898690812278708</v>
          </cell>
          <cell r="F10">
            <v>0.21875327912334896</v>
          </cell>
          <cell r="G10">
            <v>0.21238182439160092</v>
          </cell>
          <cell r="H10">
            <v>0.20619594601126304</v>
          </cell>
          <cell r="I10">
            <v>0.20019023884588644</v>
          </cell>
          <cell r="J10">
            <v>0.19435945519018097</v>
          </cell>
          <cell r="K10">
            <v>0.18869850018464174</v>
          </cell>
          <cell r="L10">
            <v>0.18320242736372985</v>
          </cell>
        </row>
        <row r="11">
          <cell r="C11">
            <v>0.14369718309859153</v>
          </cell>
          <cell r="D11">
            <v>0.27302464788732389</v>
          </cell>
          <cell r="E11">
            <v>0.35477623967957045</v>
          </cell>
          <cell r="F11">
            <v>0.37506010235812193</v>
          </cell>
          <cell r="G11">
            <v>0.35685330127277615</v>
          </cell>
          <cell r="H11">
            <v>0.33953032548283552</v>
          </cell>
          <cell r="I11">
            <v>0.3230482708477464</v>
          </cell>
          <cell r="J11">
            <v>0.30736631595222474</v>
          </cell>
          <cell r="K11">
            <v>0.29244562100308757</v>
          </cell>
          <cell r="L11">
            <v>0.27824923163400567</v>
          </cell>
        </row>
        <row r="14">
          <cell r="C14">
            <v>0.14369718309859153</v>
          </cell>
          <cell r="D14">
            <v>0.27302464788732389</v>
          </cell>
          <cell r="E14">
            <v>0.35477623967957045</v>
          </cell>
          <cell r="F14">
            <v>0.37506010235812193</v>
          </cell>
          <cell r="G14">
            <v>0.35685330127277615</v>
          </cell>
          <cell r="H14">
            <v>0.33953032548283552</v>
          </cell>
          <cell r="I14">
            <v>0.3230482708477464</v>
          </cell>
          <cell r="J14">
            <v>0.30736631595222474</v>
          </cell>
          <cell r="K14">
            <v>0.29244562100308757</v>
          </cell>
          <cell r="L14">
            <v>0.27824923163400567</v>
          </cell>
        </row>
        <row r="15">
          <cell r="C15">
            <v>5.9759403609154937E-2</v>
          </cell>
          <cell r="D15">
            <v>0.11354286685739437</v>
          </cell>
          <cell r="E15">
            <v>0.16898690812278708</v>
          </cell>
          <cell r="F15">
            <v>0.21875327912334896</v>
          </cell>
          <cell r="G15">
            <v>0.21238182439160092</v>
          </cell>
          <cell r="H15">
            <v>0.20619594601126304</v>
          </cell>
          <cell r="I15">
            <v>0.20019023884588644</v>
          </cell>
          <cell r="J15">
            <v>0.19435945519018097</v>
          </cell>
          <cell r="K15">
            <v>0.18869850018464174</v>
          </cell>
          <cell r="L15">
            <v>0.18320242736372985</v>
          </cell>
        </row>
        <row r="16">
          <cell r="C16">
            <v>0.14369718309859153</v>
          </cell>
          <cell r="D16">
            <v>0.27302464788732389</v>
          </cell>
          <cell r="E16">
            <v>0.35477623967957045</v>
          </cell>
          <cell r="F16">
            <v>0.37506010235812193</v>
          </cell>
          <cell r="G16">
            <v>0.35685330127277615</v>
          </cell>
          <cell r="H16">
            <v>0.33953032548283552</v>
          </cell>
          <cell r="I16">
            <v>0.3230482708477464</v>
          </cell>
          <cell r="J16">
            <v>0.30736631595222474</v>
          </cell>
          <cell r="K16">
            <v>0.29244562100308757</v>
          </cell>
          <cell r="L16">
            <v>0.27824923163400567</v>
          </cell>
        </row>
        <row r="17">
          <cell r="C17">
            <v>5.9759403609154937E-2</v>
          </cell>
          <cell r="D17">
            <v>0.11354286685739437</v>
          </cell>
          <cell r="E17">
            <v>0.16898690812278708</v>
          </cell>
          <cell r="F17">
            <v>0.21875327912334896</v>
          </cell>
          <cell r="G17">
            <v>0.21238182439160092</v>
          </cell>
          <cell r="H17">
            <v>0.20619594601126304</v>
          </cell>
          <cell r="I17">
            <v>0.20019023884588644</v>
          </cell>
          <cell r="J17">
            <v>0.19435945519018097</v>
          </cell>
          <cell r="K17">
            <v>0.18869850018464174</v>
          </cell>
          <cell r="L17">
            <v>0.18320242736372985</v>
          </cell>
        </row>
        <row r="18">
          <cell r="C18">
            <v>0.14369718309859153</v>
          </cell>
          <cell r="D18">
            <v>0.27302464788732389</v>
          </cell>
          <cell r="E18">
            <v>0.35477623967957045</v>
          </cell>
          <cell r="F18">
            <v>0.37506010235812193</v>
          </cell>
          <cell r="G18">
            <v>0.35685330127277615</v>
          </cell>
          <cell r="H18">
            <v>0.33953032548283552</v>
          </cell>
          <cell r="I18">
            <v>0.3230482708477464</v>
          </cell>
          <cell r="J18">
            <v>0.30736631595222474</v>
          </cell>
          <cell r="K18">
            <v>0.29244562100308757</v>
          </cell>
          <cell r="L18">
            <v>0.27824923163400567</v>
          </cell>
        </row>
        <row r="19">
          <cell r="C19">
            <v>5.9759403609154937E-2</v>
          </cell>
          <cell r="D19">
            <v>0.11354286685739437</v>
          </cell>
          <cell r="E19">
            <v>0.16898690812278708</v>
          </cell>
          <cell r="F19">
            <v>0.21875327912334896</v>
          </cell>
          <cell r="G19">
            <v>0.21238182439160092</v>
          </cell>
          <cell r="H19">
            <v>0.20619594601126304</v>
          </cell>
          <cell r="I19">
            <v>0.20019023884588644</v>
          </cell>
          <cell r="J19">
            <v>0.19435945519018097</v>
          </cell>
          <cell r="K19">
            <v>0.18869850018464174</v>
          </cell>
          <cell r="L19">
            <v>0.18320242736372985</v>
          </cell>
        </row>
        <row r="20">
          <cell r="C20">
            <v>0.14369718309859153</v>
          </cell>
          <cell r="D20">
            <v>0.27302464788732389</v>
          </cell>
          <cell r="E20">
            <v>0.35477623967957045</v>
          </cell>
          <cell r="F20">
            <v>0.37506010235812193</v>
          </cell>
          <cell r="G20">
            <v>0.35685330127277615</v>
          </cell>
          <cell r="H20">
            <v>0.33953032548283552</v>
          </cell>
          <cell r="I20">
            <v>0.3230482708477464</v>
          </cell>
          <cell r="J20">
            <v>0.30736631595222474</v>
          </cell>
          <cell r="K20">
            <v>0.29244562100308757</v>
          </cell>
          <cell r="L20">
            <v>0.27824923163400567</v>
          </cell>
        </row>
        <row r="21">
          <cell r="C21">
            <v>0.14369718309859153</v>
          </cell>
          <cell r="D21">
            <v>0.27302464788732389</v>
          </cell>
          <cell r="E21">
            <v>0.35477623967957045</v>
          </cell>
          <cell r="F21">
            <v>0.37506010235812193</v>
          </cell>
          <cell r="G21">
            <v>0.35685330127277615</v>
          </cell>
          <cell r="H21">
            <v>0.33953032548283552</v>
          </cell>
          <cell r="I21">
            <v>0.3230482708477464</v>
          </cell>
          <cell r="J21">
            <v>0.30736631595222474</v>
          </cell>
          <cell r="K21">
            <v>0.29244562100308757</v>
          </cell>
          <cell r="L21">
            <v>0.27824923163400567</v>
          </cell>
        </row>
        <row r="22">
          <cell r="C22">
            <v>5.9759403609154937E-2</v>
          </cell>
          <cell r="D22">
            <v>0.11354286685739437</v>
          </cell>
          <cell r="E22">
            <v>0.16898690812278708</v>
          </cell>
          <cell r="F22">
            <v>0.21875327912334896</v>
          </cell>
          <cell r="G22">
            <v>0.21238182439160092</v>
          </cell>
          <cell r="H22">
            <v>0.20619594601126304</v>
          </cell>
          <cell r="I22">
            <v>0.20019023884588644</v>
          </cell>
          <cell r="J22">
            <v>0.19435945519018097</v>
          </cell>
          <cell r="K22">
            <v>0.18869850018464174</v>
          </cell>
          <cell r="L22">
            <v>0.18320242736372985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Text File"/>
      <sheetName val="Final MAC - Update List"/>
      <sheetName val="Final MAC - Complete List"/>
      <sheetName val="NC Mac"/>
      <sheetName val="OTC prices"/>
    </sheetNames>
    <sheetDataSet>
      <sheetData sheetId="0" refreshError="1">
        <row r="16">
          <cell r="B16">
            <v>20090324</v>
          </cell>
        </row>
        <row r="18">
          <cell r="C18">
            <v>39932</v>
          </cell>
        </row>
        <row r="19">
          <cell r="B19">
            <v>39932</v>
          </cell>
        </row>
      </sheetData>
      <sheetData sheetId="1" refreshError="1"/>
      <sheetData sheetId="2" refreshError="1"/>
      <sheetData sheetId="3" refreshError="1"/>
      <sheetData sheetId="4" refreshError="1">
        <row r="4">
          <cell r="A4" t="str">
            <v>2318 0</v>
          </cell>
          <cell r="B4" t="str">
            <v>ACARBOSE</v>
          </cell>
          <cell r="C4">
            <v>2318</v>
          </cell>
          <cell r="D4">
            <v>0</v>
          </cell>
          <cell r="E4" t="str">
            <v>100 mg</v>
          </cell>
          <cell r="F4" t="str">
            <v>TABLET</v>
          </cell>
          <cell r="G4" t="str">
            <v>TAB</v>
          </cell>
          <cell r="H4">
            <v>0</v>
          </cell>
          <cell r="I4">
            <v>0.8417</v>
          </cell>
          <cell r="J4">
            <v>0</v>
          </cell>
          <cell r="K4">
            <v>0.8417</v>
          </cell>
          <cell r="L4">
            <v>0</v>
          </cell>
          <cell r="M4">
            <v>20090305</v>
          </cell>
          <cell r="N4">
            <v>0</v>
          </cell>
          <cell r="O4">
            <v>20090305</v>
          </cell>
        </row>
        <row r="5">
          <cell r="A5" t="str">
            <v>8070 0</v>
          </cell>
          <cell r="B5" t="str">
            <v>ACARBOSE</v>
          </cell>
          <cell r="C5">
            <v>8070</v>
          </cell>
          <cell r="D5">
            <v>0</v>
          </cell>
          <cell r="E5" t="str">
            <v>25 mg</v>
          </cell>
          <cell r="F5" t="str">
            <v>TABLET</v>
          </cell>
          <cell r="G5" t="str">
            <v>TAB</v>
          </cell>
          <cell r="H5">
            <v>0</v>
          </cell>
          <cell r="I5">
            <v>0.83699999999999997</v>
          </cell>
          <cell r="J5">
            <v>0</v>
          </cell>
          <cell r="K5">
            <v>0.83699999999999997</v>
          </cell>
          <cell r="L5">
            <v>0</v>
          </cell>
          <cell r="M5">
            <v>20090305</v>
          </cell>
          <cell r="N5">
            <v>0</v>
          </cell>
          <cell r="O5">
            <v>20090305</v>
          </cell>
        </row>
        <row r="6">
          <cell r="A6" t="str">
            <v>2319 0</v>
          </cell>
          <cell r="B6" t="str">
            <v>ACARBOSE</v>
          </cell>
          <cell r="C6">
            <v>2319</v>
          </cell>
          <cell r="D6">
            <v>0</v>
          </cell>
          <cell r="E6" t="str">
            <v>50 mg</v>
          </cell>
          <cell r="F6" t="str">
            <v>TABLET</v>
          </cell>
          <cell r="G6" t="str">
            <v>TAB</v>
          </cell>
          <cell r="H6">
            <v>0</v>
          </cell>
          <cell r="I6">
            <v>0.90129999999999999</v>
          </cell>
          <cell r="J6">
            <v>0</v>
          </cell>
          <cell r="K6">
            <v>0.90129999999999999</v>
          </cell>
          <cell r="L6">
            <v>0</v>
          </cell>
          <cell r="M6">
            <v>20090305</v>
          </cell>
          <cell r="N6">
            <v>0</v>
          </cell>
          <cell r="O6">
            <v>20090305</v>
          </cell>
        </row>
        <row r="7">
          <cell r="A7" t="str">
            <v>26460 0</v>
          </cell>
          <cell r="B7" t="str">
            <v>ACEBUTOLOL HCL</v>
          </cell>
          <cell r="C7">
            <v>26460</v>
          </cell>
          <cell r="D7">
            <v>0</v>
          </cell>
          <cell r="E7" t="str">
            <v>200 mg</v>
          </cell>
          <cell r="F7" t="str">
            <v>CAPSULE</v>
          </cell>
          <cell r="G7" t="str">
            <v>CAP</v>
          </cell>
          <cell r="H7">
            <v>0</v>
          </cell>
          <cell r="I7">
            <v>0.21740000000000001</v>
          </cell>
          <cell r="J7">
            <v>0</v>
          </cell>
          <cell r="K7">
            <v>0.21740000000000001</v>
          </cell>
          <cell r="L7">
            <v>0</v>
          </cell>
          <cell r="M7">
            <v>20090305</v>
          </cell>
          <cell r="N7">
            <v>0</v>
          </cell>
          <cell r="O7">
            <v>20090305</v>
          </cell>
        </row>
        <row r="8">
          <cell r="A8" t="str">
            <v>26461 0</v>
          </cell>
          <cell r="B8" t="str">
            <v>ACEBUTOLOL HCL</v>
          </cell>
          <cell r="C8">
            <v>26461</v>
          </cell>
          <cell r="D8">
            <v>0</v>
          </cell>
          <cell r="E8" t="str">
            <v>400 mg</v>
          </cell>
          <cell r="F8" t="str">
            <v>CAPSULE</v>
          </cell>
          <cell r="G8" t="str">
            <v>CAP</v>
          </cell>
          <cell r="H8">
            <v>0</v>
          </cell>
          <cell r="I8">
            <v>0.30420000000000003</v>
          </cell>
          <cell r="J8">
            <v>0</v>
          </cell>
          <cell r="K8">
            <v>0.30420000000000003</v>
          </cell>
          <cell r="L8">
            <v>0</v>
          </cell>
          <cell r="M8">
            <v>20090305</v>
          </cell>
          <cell r="N8">
            <v>0</v>
          </cell>
          <cell r="O8">
            <v>20090305</v>
          </cell>
        </row>
        <row r="9">
          <cell r="A9" t="str">
            <v>16942 0</v>
          </cell>
          <cell r="B9" t="str">
            <v>ACETAMINOPHEN</v>
          </cell>
          <cell r="C9">
            <v>16942</v>
          </cell>
          <cell r="D9">
            <v>0</v>
          </cell>
          <cell r="E9" t="str">
            <v>100 mg/ml</v>
          </cell>
          <cell r="F9" t="str">
            <v>MILLILITER</v>
          </cell>
          <cell r="G9" t="str">
            <v>DROPS</v>
          </cell>
          <cell r="H9">
            <v>0</v>
          </cell>
          <cell r="I9">
            <v>0.18640000000000001</v>
          </cell>
          <cell r="J9">
            <v>0</v>
          </cell>
          <cell r="K9">
            <v>0.18640000000000001</v>
          </cell>
          <cell r="L9">
            <v>0</v>
          </cell>
          <cell r="M9">
            <v>20020906</v>
          </cell>
          <cell r="N9">
            <v>20021206</v>
          </cell>
          <cell r="O9">
            <v>20021206</v>
          </cell>
        </row>
        <row r="10">
          <cell r="A10" t="str">
            <v>16903 0</v>
          </cell>
          <cell r="B10" t="str">
            <v>ACETAMINOPHEN</v>
          </cell>
          <cell r="C10">
            <v>16903</v>
          </cell>
          <cell r="D10">
            <v>0</v>
          </cell>
          <cell r="E10" t="str">
            <v>120 mg</v>
          </cell>
          <cell r="F10" t="str">
            <v>EACH</v>
          </cell>
          <cell r="G10" t="str">
            <v>SUPP</v>
          </cell>
          <cell r="H10">
            <v>0</v>
          </cell>
          <cell r="I10">
            <v>0.42499999999999999</v>
          </cell>
          <cell r="J10">
            <v>0</v>
          </cell>
          <cell r="K10">
            <v>0.42499999999999999</v>
          </cell>
          <cell r="L10">
            <v>0</v>
          </cell>
          <cell r="M10">
            <v>20020906</v>
          </cell>
          <cell r="N10">
            <v>20021206</v>
          </cell>
          <cell r="O10">
            <v>20021206</v>
          </cell>
        </row>
        <row r="11">
          <cell r="A11" t="str">
            <v>16913 0</v>
          </cell>
          <cell r="B11" t="str">
            <v>ACETAMINOPHEN</v>
          </cell>
          <cell r="C11">
            <v>16913</v>
          </cell>
          <cell r="D11">
            <v>0</v>
          </cell>
          <cell r="E11" t="str">
            <v>160 mg/5 ml</v>
          </cell>
          <cell r="F11" t="str">
            <v>MILLILITER</v>
          </cell>
          <cell r="G11" t="str">
            <v>ELIXIR</v>
          </cell>
          <cell r="H11">
            <v>0</v>
          </cell>
          <cell r="I11">
            <v>1.5699999999999999E-2</v>
          </cell>
          <cell r="J11">
            <v>0</v>
          </cell>
          <cell r="K11">
            <v>1.5699999999999999E-2</v>
          </cell>
          <cell r="L11">
            <v>0</v>
          </cell>
          <cell r="M11">
            <v>20020906</v>
          </cell>
          <cell r="N11">
            <v>20021206</v>
          </cell>
          <cell r="O11">
            <v>20021206</v>
          </cell>
        </row>
        <row r="12">
          <cell r="A12" t="str">
            <v>16964 0</v>
          </cell>
          <cell r="B12" t="str">
            <v>ACETAMINOPHEN</v>
          </cell>
          <cell r="C12">
            <v>16964</v>
          </cell>
          <cell r="D12">
            <v>0</v>
          </cell>
          <cell r="E12" t="str">
            <v>325 mg</v>
          </cell>
          <cell r="F12" t="str">
            <v>TABLET</v>
          </cell>
          <cell r="G12" t="str">
            <v>TAB</v>
          </cell>
          <cell r="H12">
            <v>0</v>
          </cell>
          <cell r="I12">
            <v>1.0999999999999999E-2</v>
          </cell>
          <cell r="J12">
            <v>0</v>
          </cell>
          <cell r="K12">
            <v>1.0999999999999999E-2</v>
          </cell>
          <cell r="L12">
            <v>0</v>
          </cell>
          <cell r="M12">
            <v>20020906</v>
          </cell>
          <cell r="N12">
            <v>20021206</v>
          </cell>
          <cell r="O12">
            <v>20021206</v>
          </cell>
        </row>
        <row r="13">
          <cell r="A13" t="str">
            <v>16892 0</v>
          </cell>
          <cell r="B13" t="str">
            <v>ACETAMINOPHEN</v>
          </cell>
          <cell r="C13">
            <v>16892</v>
          </cell>
          <cell r="D13">
            <v>0</v>
          </cell>
          <cell r="E13" t="str">
            <v>500 mg</v>
          </cell>
          <cell r="F13" t="str">
            <v>CAPSULE</v>
          </cell>
          <cell r="G13" t="str">
            <v>CAP</v>
          </cell>
          <cell r="H13">
            <v>0</v>
          </cell>
          <cell r="I13">
            <v>1.6899999999999998E-2</v>
          </cell>
          <cell r="J13">
            <v>0</v>
          </cell>
          <cell r="K13">
            <v>1.6899999999999998E-2</v>
          </cell>
          <cell r="L13">
            <v>0</v>
          </cell>
          <cell r="M13">
            <v>20020405</v>
          </cell>
          <cell r="N13">
            <v>20021206</v>
          </cell>
          <cell r="O13">
            <v>20021206</v>
          </cell>
        </row>
        <row r="14">
          <cell r="A14" t="str">
            <v>16965 0</v>
          </cell>
          <cell r="B14" t="str">
            <v>ACETAMINOPHEN</v>
          </cell>
          <cell r="C14">
            <v>16965</v>
          </cell>
          <cell r="D14">
            <v>0</v>
          </cell>
          <cell r="E14" t="str">
            <v>500 mg</v>
          </cell>
          <cell r="F14" t="str">
            <v>TABLET</v>
          </cell>
          <cell r="G14" t="str">
            <v>TAB</v>
          </cell>
          <cell r="H14">
            <v>0</v>
          </cell>
          <cell r="I14">
            <v>1.52E-2</v>
          </cell>
          <cell r="J14">
            <v>0</v>
          </cell>
          <cell r="K14">
            <v>1.52E-2</v>
          </cell>
          <cell r="L14">
            <v>0</v>
          </cell>
          <cell r="M14">
            <v>20020906</v>
          </cell>
          <cell r="N14">
            <v>20021206</v>
          </cell>
          <cell r="O14">
            <v>20021206</v>
          </cell>
        </row>
        <row r="15">
          <cell r="A15" t="str">
            <v>16907 0</v>
          </cell>
          <cell r="B15" t="str">
            <v>ACETAMINOPHEN</v>
          </cell>
          <cell r="C15">
            <v>16907</v>
          </cell>
          <cell r="D15">
            <v>0</v>
          </cell>
          <cell r="E15" t="str">
            <v>650 mg</v>
          </cell>
          <cell r="F15" t="str">
            <v>EACH</v>
          </cell>
          <cell r="G15" t="str">
            <v>SUPP</v>
          </cell>
          <cell r="H15">
            <v>0</v>
          </cell>
          <cell r="I15">
            <v>0.23899999999999999</v>
          </cell>
          <cell r="J15">
            <v>0</v>
          </cell>
          <cell r="K15">
            <v>0.23899999999999999</v>
          </cell>
          <cell r="L15">
            <v>0</v>
          </cell>
          <cell r="M15">
            <v>20020906</v>
          </cell>
          <cell r="N15">
            <v>20021206</v>
          </cell>
          <cell r="O15">
            <v>20021206</v>
          </cell>
        </row>
        <row r="16">
          <cell r="A16" t="str">
            <v>16971 0</v>
          </cell>
          <cell r="B16" t="str">
            <v>ACETAMINOPHEN</v>
          </cell>
          <cell r="C16">
            <v>16971</v>
          </cell>
          <cell r="D16">
            <v>0</v>
          </cell>
          <cell r="E16" t="str">
            <v>80 mg</v>
          </cell>
          <cell r="F16" t="str">
            <v>TABLET</v>
          </cell>
          <cell r="G16" t="str">
            <v>TAB, CHEW</v>
          </cell>
          <cell r="H16">
            <v>0</v>
          </cell>
          <cell r="I16">
            <v>7.9600000000000004E-2</v>
          </cell>
          <cell r="J16">
            <v>0</v>
          </cell>
          <cell r="K16">
            <v>7.9600000000000004E-2</v>
          </cell>
          <cell r="L16">
            <v>0</v>
          </cell>
          <cell r="M16">
            <v>20020906</v>
          </cell>
          <cell r="N16">
            <v>20021206</v>
          </cell>
          <cell r="O16">
            <v>20021206</v>
          </cell>
        </row>
        <row r="17">
          <cell r="A17" t="str">
            <v>55401 0</v>
          </cell>
          <cell r="B17" t="str">
            <v>ACETAMINOPHEN W/CODEINE</v>
          </cell>
          <cell r="C17">
            <v>55401</v>
          </cell>
          <cell r="D17">
            <v>0</v>
          </cell>
          <cell r="E17" t="str">
            <v>120 mg; 12 mg</v>
          </cell>
          <cell r="F17" t="str">
            <v>MILLILITER</v>
          </cell>
          <cell r="G17" t="str">
            <v>ELIXIR</v>
          </cell>
          <cell r="H17">
            <v>0</v>
          </cell>
          <cell r="I17">
            <v>1.26E-2</v>
          </cell>
          <cell r="J17">
            <v>0</v>
          </cell>
          <cell r="K17">
            <v>1.26E-2</v>
          </cell>
          <cell r="L17">
            <v>0</v>
          </cell>
          <cell r="M17">
            <v>20090305</v>
          </cell>
          <cell r="N17">
            <v>0</v>
          </cell>
          <cell r="O17">
            <v>20090305</v>
          </cell>
        </row>
        <row r="18">
          <cell r="A18" t="str">
            <v>70131 0</v>
          </cell>
          <cell r="B18" t="str">
            <v>ACETAMINOPHEN W/CODEINE</v>
          </cell>
          <cell r="C18">
            <v>70131</v>
          </cell>
          <cell r="D18">
            <v>0</v>
          </cell>
          <cell r="E18" t="str">
            <v>300 mg; 15 mg</v>
          </cell>
          <cell r="F18" t="str">
            <v>TABLET</v>
          </cell>
          <cell r="G18" t="str">
            <v>TAB</v>
          </cell>
          <cell r="H18">
            <v>0</v>
          </cell>
          <cell r="I18">
            <v>6.6600000000000006E-2</v>
          </cell>
          <cell r="J18">
            <v>0</v>
          </cell>
          <cell r="K18">
            <v>6.6600000000000006E-2</v>
          </cell>
          <cell r="L18">
            <v>0</v>
          </cell>
          <cell r="M18">
            <v>20090305</v>
          </cell>
          <cell r="N18">
            <v>0</v>
          </cell>
          <cell r="O18">
            <v>20090305</v>
          </cell>
        </row>
        <row r="19">
          <cell r="A19" t="str">
            <v>70134 0</v>
          </cell>
          <cell r="B19" t="str">
            <v>ACETAMINOPHEN W/CODEINE</v>
          </cell>
          <cell r="C19">
            <v>70134</v>
          </cell>
          <cell r="D19">
            <v>0</v>
          </cell>
          <cell r="E19" t="str">
            <v>300 mg; 30 mg</v>
          </cell>
          <cell r="F19" t="str">
            <v>TABLET</v>
          </cell>
          <cell r="G19" t="str">
            <v>TAB</v>
          </cell>
          <cell r="H19">
            <v>0</v>
          </cell>
          <cell r="I19">
            <v>9.8299999999999998E-2</v>
          </cell>
          <cell r="J19">
            <v>0</v>
          </cell>
          <cell r="K19">
            <v>9.8299999999999998E-2</v>
          </cell>
          <cell r="L19">
            <v>0</v>
          </cell>
          <cell r="M19">
            <v>20090305</v>
          </cell>
          <cell r="N19">
            <v>0</v>
          </cell>
          <cell r="O19">
            <v>20090305</v>
          </cell>
        </row>
        <row r="20">
          <cell r="A20" t="str">
            <v>70136 0</v>
          </cell>
          <cell r="B20" t="str">
            <v>ACETAMINOPHEN W/CODEINE</v>
          </cell>
          <cell r="C20">
            <v>70136</v>
          </cell>
          <cell r="D20">
            <v>0</v>
          </cell>
          <cell r="E20" t="str">
            <v>300 mg; 60 mg</v>
          </cell>
          <cell r="F20" t="str">
            <v>TABLET</v>
          </cell>
          <cell r="G20" t="str">
            <v>TAB</v>
          </cell>
          <cell r="H20">
            <v>0</v>
          </cell>
          <cell r="I20">
            <v>0.15529999999999999</v>
          </cell>
          <cell r="J20">
            <v>0</v>
          </cell>
          <cell r="K20">
            <v>0.15529999999999999</v>
          </cell>
          <cell r="L20">
            <v>0</v>
          </cell>
          <cell r="M20">
            <v>20090305</v>
          </cell>
          <cell r="N20">
            <v>0</v>
          </cell>
          <cell r="O20">
            <v>20090305</v>
          </cell>
        </row>
        <row r="21">
          <cell r="A21" t="str">
            <v>72531 0</v>
          </cell>
          <cell r="B21" t="str">
            <v>ACETAMINOPHEN/BUTALBITAL/CAFFEINE</v>
          </cell>
          <cell r="C21">
            <v>72531</v>
          </cell>
          <cell r="D21">
            <v>0</v>
          </cell>
          <cell r="E21" t="str">
            <v>500 mg/50 mg/40 mg</v>
          </cell>
          <cell r="F21" t="str">
            <v>TABLET</v>
          </cell>
          <cell r="G21" t="str">
            <v>TAB</v>
          </cell>
          <cell r="H21">
            <v>0</v>
          </cell>
          <cell r="I21">
            <v>0.14929999999999999</v>
          </cell>
          <cell r="J21">
            <v>0</v>
          </cell>
          <cell r="K21">
            <v>0.14929999999999999</v>
          </cell>
          <cell r="L21">
            <v>0</v>
          </cell>
          <cell r="M21">
            <v>20090305</v>
          </cell>
          <cell r="N21">
            <v>0</v>
          </cell>
          <cell r="O21">
            <v>20090305</v>
          </cell>
        </row>
        <row r="22">
          <cell r="A22" t="str">
            <v>70221 0</v>
          </cell>
          <cell r="B22" t="str">
            <v xml:space="preserve">ACETAMINOPHEN/DIPHENHYDRAMINE TABLETS </v>
          </cell>
          <cell r="C22">
            <v>70221</v>
          </cell>
          <cell r="D22">
            <v>0</v>
          </cell>
          <cell r="E22" t="str">
            <v>500 mg; 25 mg</v>
          </cell>
          <cell r="F22" t="str">
            <v>TABLET</v>
          </cell>
          <cell r="G22" t="str">
            <v>TAB</v>
          </cell>
          <cell r="H22">
            <v>0</v>
          </cell>
          <cell r="I22">
            <v>0.15</v>
          </cell>
          <cell r="J22">
            <v>0</v>
          </cell>
          <cell r="K22">
            <v>0.15</v>
          </cell>
          <cell r="L22">
            <v>0</v>
          </cell>
          <cell r="M22">
            <v>20020405</v>
          </cell>
          <cell r="N22">
            <v>20021206</v>
          </cell>
          <cell r="O22">
            <v>20021206</v>
          </cell>
        </row>
        <row r="23">
          <cell r="A23" t="str">
            <v>34721 0</v>
          </cell>
          <cell r="B23" t="str">
            <v>ACETAZOLAMIDE</v>
          </cell>
          <cell r="C23">
            <v>34721</v>
          </cell>
          <cell r="D23">
            <v>0</v>
          </cell>
          <cell r="E23" t="str">
            <v>125 mg</v>
          </cell>
          <cell r="F23" t="str">
            <v>TABLET</v>
          </cell>
          <cell r="G23" t="str">
            <v>TAB</v>
          </cell>
          <cell r="H23">
            <v>0</v>
          </cell>
          <cell r="I23">
            <v>8.1199999999999994E-2</v>
          </cell>
          <cell r="J23">
            <v>0</v>
          </cell>
          <cell r="K23">
            <v>8.1199999999999994E-2</v>
          </cell>
          <cell r="L23">
            <v>0</v>
          </cell>
          <cell r="M23">
            <v>20071205</v>
          </cell>
          <cell r="N23">
            <v>20080919</v>
          </cell>
          <cell r="O23">
            <v>20090305</v>
          </cell>
        </row>
        <row r="24">
          <cell r="A24" t="str">
            <v>34722 0</v>
          </cell>
          <cell r="B24" t="str">
            <v>ACETAZOLAMIDE</v>
          </cell>
          <cell r="C24">
            <v>34722</v>
          </cell>
          <cell r="D24">
            <v>0</v>
          </cell>
          <cell r="E24" t="str">
            <v>250 mg</v>
          </cell>
          <cell r="F24" t="str">
            <v>TABLET</v>
          </cell>
          <cell r="G24" t="str">
            <v>TAB</v>
          </cell>
          <cell r="H24">
            <v>0</v>
          </cell>
          <cell r="I24">
            <v>0.36499999999999999</v>
          </cell>
          <cell r="J24">
            <v>0</v>
          </cell>
          <cell r="K24">
            <v>0.36499999999999999</v>
          </cell>
          <cell r="L24">
            <v>0</v>
          </cell>
          <cell r="M24">
            <v>20090305</v>
          </cell>
          <cell r="N24">
            <v>0</v>
          </cell>
          <cell r="O24">
            <v>20090305</v>
          </cell>
        </row>
        <row r="25">
          <cell r="A25" t="str">
            <v>34341 0</v>
          </cell>
          <cell r="B25" t="str">
            <v>ACETIC ACID 2%</v>
          </cell>
          <cell r="C25">
            <v>34341</v>
          </cell>
          <cell r="D25">
            <v>0</v>
          </cell>
          <cell r="E25" t="str">
            <v>15 ml</v>
          </cell>
          <cell r="F25" t="str">
            <v>MILLILITER</v>
          </cell>
          <cell r="G25" t="str">
            <v>SOLN</v>
          </cell>
          <cell r="H25">
            <v>0</v>
          </cell>
          <cell r="I25">
            <v>0.14000000000000001</v>
          </cell>
          <cell r="J25">
            <v>0</v>
          </cell>
          <cell r="K25">
            <v>0.14000000000000001</v>
          </cell>
          <cell r="L25">
            <v>0</v>
          </cell>
          <cell r="M25">
            <v>20021206</v>
          </cell>
          <cell r="N25">
            <v>20030509</v>
          </cell>
          <cell r="O25">
            <v>20030606</v>
          </cell>
        </row>
        <row r="26">
          <cell r="A26" t="str">
            <v>2400 10</v>
          </cell>
          <cell r="B26" t="str">
            <v>ACETYLCYSTEINE 10%</v>
          </cell>
          <cell r="C26">
            <v>2400</v>
          </cell>
          <cell r="D26">
            <v>10</v>
          </cell>
          <cell r="E26" t="str">
            <v>10 ml</v>
          </cell>
          <cell r="F26" t="str">
            <v>MILLILITER</v>
          </cell>
          <cell r="G26" t="str">
            <v>SOLN</v>
          </cell>
          <cell r="H26">
            <v>0</v>
          </cell>
          <cell r="I26">
            <v>0.64319999999999999</v>
          </cell>
          <cell r="J26">
            <v>0</v>
          </cell>
          <cell r="K26">
            <v>0.64319999999999999</v>
          </cell>
          <cell r="L26">
            <v>0</v>
          </cell>
          <cell r="M26">
            <v>20020906</v>
          </cell>
          <cell r="N26">
            <v>20021206</v>
          </cell>
          <cell r="O26">
            <v>20030606</v>
          </cell>
        </row>
        <row r="27">
          <cell r="A27" t="str">
            <v>2400 30</v>
          </cell>
          <cell r="B27" t="str">
            <v>ACETYLCYSTEINE 10%</v>
          </cell>
          <cell r="C27">
            <v>2400</v>
          </cell>
          <cell r="D27">
            <v>30</v>
          </cell>
          <cell r="E27" t="str">
            <v>30 ml</v>
          </cell>
          <cell r="F27" t="str">
            <v>MILLILITER</v>
          </cell>
          <cell r="G27" t="str">
            <v>SOLN</v>
          </cell>
          <cell r="H27">
            <v>0</v>
          </cell>
          <cell r="I27">
            <v>0.40229999999999999</v>
          </cell>
          <cell r="J27">
            <v>0</v>
          </cell>
          <cell r="K27">
            <v>0.40229999999999999</v>
          </cell>
          <cell r="L27">
            <v>0</v>
          </cell>
          <cell r="M27">
            <v>20020605</v>
          </cell>
          <cell r="N27">
            <v>20021206</v>
          </cell>
          <cell r="O27">
            <v>20030606</v>
          </cell>
        </row>
        <row r="28">
          <cell r="A28" t="str">
            <v>2400 4</v>
          </cell>
          <cell r="B28" t="str">
            <v>ACETYLCYSTEINE 10%</v>
          </cell>
          <cell r="C28">
            <v>2400</v>
          </cell>
          <cell r="D28">
            <v>4</v>
          </cell>
          <cell r="E28" t="str">
            <v>4 ml</v>
          </cell>
          <cell r="F28" t="str">
            <v>MILLILITER</v>
          </cell>
          <cell r="G28" t="str">
            <v>SOLN</v>
          </cell>
          <cell r="H28">
            <v>0</v>
          </cell>
          <cell r="I28">
            <v>0.56999999999999995</v>
          </cell>
          <cell r="J28">
            <v>0</v>
          </cell>
          <cell r="K28">
            <v>0.56999999999999995</v>
          </cell>
          <cell r="L28">
            <v>0</v>
          </cell>
          <cell r="M28">
            <v>20020605</v>
          </cell>
          <cell r="N28">
            <v>20021206</v>
          </cell>
          <cell r="O28">
            <v>20030606</v>
          </cell>
        </row>
        <row r="29">
          <cell r="A29" t="str">
            <v>2401 10</v>
          </cell>
          <cell r="B29" t="str">
            <v>ACETYLCYSTEINE 20%</v>
          </cell>
          <cell r="C29">
            <v>2401</v>
          </cell>
          <cell r="D29">
            <v>10</v>
          </cell>
          <cell r="E29" t="str">
            <v>10 ml</v>
          </cell>
          <cell r="F29" t="str">
            <v>MILLILITER</v>
          </cell>
          <cell r="G29" t="str">
            <v>SOLN</v>
          </cell>
          <cell r="H29">
            <v>0</v>
          </cell>
          <cell r="I29">
            <v>0.7</v>
          </cell>
          <cell r="J29">
            <v>0</v>
          </cell>
          <cell r="K29">
            <v>0.7</v>
          </cell>
          <cell r="L29">
            <v>0</v>
          </cell>
          <cell r="M29">
            <v>20020405</v>
          </cell>
          <cell r="N29">
            <v>20021206</v>
          </cell>
          <cell r="O29">
            <v>20021206</v>
          </cell>
        </row>
        <row r="30">
          <cell r="A30" t="str">
            <v>2401 30</v>
          </cell>
          <cell r="B30" t="str">
            <v>ACETYLCYSTEINE 20%</v>
          </cell>
          <cell r="C30">
            <v>2401</v>
          </cell>
          <cell r="D30">
            <v>30</v>
          </cell>
          <cell r="E30" t="str">
            <v>30 ml</v>
          </cell>
          <cell r="F30" t="str">
            <v>MILLILITER</v>
          </cell>
          <cell r="G30" t="str">
            <v>SOLN</v>
          </cell>
          <cell r="H30">
            <v>0</v>
          </cell>
          <cell r="I30">
            <v>0.3095</v>
          </cell>
          <cell r="J30">
            <v>0</v>
          </cell>
          <cell r="K30">
            <v>0.3095</v>
          </cell>
          <cell r="L30">
            <v>0</v>
          </cell>
          <cell r="M30">
            <v>20020605</v>
          </cell>
          <cell r="N30">
            <v>20021206</v>
          </cell>
          <cell r="O30">
            <v>20021206</v>
          </cell>
        </row>
        <row r="31">
          <cell r="A31" t="str">
            <v>2401 4</v>
          </cell>
          <cell r="B31" t="str">
            <v>ACETYLCYSTEINE 20%</v>
          </cell>
          <cell r="C31">
            <v>2401</v>
          </cell>
          <cell r="D31">
            <v>4</v>
          </cell>
          <cell r="E31" t="str">
            <v>4 ml</v>
          </cell>
          <cell r="F31" t="str">
            <v>MILLILITER</v>
          </cell>
          <cell r="G31" t="str">
            <v>SOLN</v>
          </cell>
          <cell r="H31">
            <v>0</v>
          </cell>
          <cell r="I31">
            <v>0.71250000000000002</v>
          </cell>
          <cell r="J31">
            <v>0</v>
          </cell>
          <cell r="K31">
            <v>0.71250000000000002</v>
          </cell>
          <cell r="L31">
            <v>0</v>
          </cell>
          <cell r="M31">
            <v>20020605</v>
          </cell>
          <cell r="N31">
            <v>20021206</v>
          </cell>
          <cell r="O31">
            <v>20021206</v>
          </cell>
        </row>
        <row r="32">
          <cell r="A32" t="str">
            <v>43790 0</v>
          </cell>
          <cell r="B32" t="str">
            <v>ACYCLOVIR</v>
          </cell>
          <cell r="C32">
            <v>43790</v>
          </cell>
          <cell r="D32">
            <v>0</v>
          </cell>
          <cell r="E32" t="str">
            <v>200 mg</v>
          </cell>
          <cell r="F32" t="str">
            <v>CAPSULE</v>
          </cell>
          <cell r="G32" t="str">
            <v>CAP</v>
          </cell>
          <cell r="H32">
            <v>0</v>
          </cell>
          <cell r="I32">
            <v>6.8699999999999997E-2</v>
          </cell>
          <cell r="J32">
            <v>0</v>
          </cell>
          <cell r="K32">
            <v>6.8699999999999997E-2</v>
          </cell>
          <cell r="L32">
            <v>0</v>
          </cell>
          <cell r="M32">
            <v>20090305</v>
          </cell>
          <cell r="N32">
            <v>0</v>
          </cell>
          <cell r="O32">
            <v>20090305</v>
          </cell>
        </row>
        <row r="33">
          <cell r="A33" t="str">
            <v>43731 0</v>
          </cell>
          <cell r="B33" t="str">
            <v>ACYCLOVIR</v>
          </cell>
          <cell r="C33">
            <v>43731</v>
          </cell>
          <cell r="D33">
            <v>0</v>
          </cell>
          <cell r="E33" t="str">
            <v>200 mg/5 ml</v>
          </cell>
          <cell r="F33" t="str">
            <v>MILLILITER</v>
          </cell>
          <cell r="G33" t="str">
            <v>SOLN</v>
          </cell>
          <cell r="H33">
            <v>0</v>
          </cell>
          <cell r="I33">
            <v>0.2225</v>
          </cell>
          <cell r="J33">
            <v>0</v>
          </cell>
          <cell r="K33">
            <v>0.2225</v>
          </cell>
          <cell r="L33">
            <v>0</v>
          </cell>
          <cell r="M33">
            <v>20090305</v>
          </cell>
          <cell r="N33">
            <v>0</v>
          </cell>
          <cell r="O33">
            <v>20090305</v>
          </cell>
        </row>
        <row r="34">
          <cell r="A34" t="str">
            <v>13724 0</v>
          </cell>
          <cell r="B34" t="str">
            <v>ACYCLOVIR</v>
          </cell>
          <cell r="C34">
            <v>13724</v>
          </cell>
          <cell r="D34">
            <v>0</v>
          </cell>
          <cell r="E34" t="str">
            <v>400 mg</v>
          </cell>
          <cell r="F34" t="str">
            <v>TABLET</v>
          </cell>
          <cell r="G34" t="str">
            <v>TAB</v>
          </cell>
          <cell r="H34">
            <v>0</v>
          </cell>
          <cell r="I34">
            <v>8.7900000000000006E-2</v>
          </cell>
          <cell r="J34">
            <v>0</v>
          </cell>
          <cell r="K34">
            <v>8.7900000000000006E-2</v>
          </cell>
          <cell r="L34">
            <v>0</v>
          </cell>
          <cell r="M34">
            <v>20090305</v>
          </cell>
          <cell r="N34">
            <v>0</v>
          </cell>
          <cell r="O34">
            <v>20090305</v>
          </cell>
        </row>
        <row r="35">
          <cell r="A35" t="str">
            <v>13721 0</v>
          </cell>
          <cell r="B35" t="str">
            <v>ACYCLOVIR</v>
          </cell>
          <cell r="C35">
            <v>13721</v>
          </cell>
          <cell r="D35">
            <v>0</v>
          </cell>
          <cell r="E35" t="str">
            <v>800 mg</v>
          </cell>
          <cell r="F35" t="str">
            <v>TABLET</v>
          </cell>
          <cell r="G35" t="str">
            <v>TAB</v>
          </cell>
          <cell r="H35">
            <v>0</v>
          </cell>
          <cell r="I35">
            <v>0.1925</v>
          </cell>
          <cell r="J35">
            <v>0</v>
          </cell>
          <cell r="K35">
            <v>0.1925</v>
          </cell>
          <cell r="L35">
            <v>0</v>
          </cell>
          <cell r="M35">
            <v>20090305</v>
          </cell>
          <cell r="N35">
            <v>0</v>
          </cell>
          <cell r="O35">
            <v>20090305</v>
          </cell>
        </row>
        <row r="36">
          <cell r="A36" t="str">
            <v>43391 0</v>
          </cell>
          <cell r="B36" t="str">
            <v>ACYCLOVIR SODIUM</v>
          </cell>
          <cell r="C36">
            <v>43391</v>
          </cell>
          <cell r="D36">
            <v>0</v>
          </cell>
          <cell r="E36" t="str">
            <v>1 gm/vial</v>
          </cell>
          <cell r="F36" t="str">
            <v>GRAM</v>
          </cell>
          <cell r="G36" t="str">
            <v>PWDR for INJ</v>
          </cell>
          <cell r="H36">
            <v>0</v>
          </cell>
          <cell r="I36">
            <v>64.42</v>
          </cell>
          <cell r="J36">
            <v>0</v>
          </cell>
          <cell r="K36">
            <v>64.42</v>
          </cell>
          <cell r="L36">
            <v>0</v>
          </cell>
          <cell r="M36">
            <v>20020405</v>
          </cell>
          <cell r="N36">
            <v>20020605</v>
          </cell>
          <cell r="O36">
            <v>20020605</v>
          </cell>
        </row>
        <row r="37">
          <cell r="A37" t="str">
            <v>43390 0</v>
          </cell>
          <cell r="B37" t="str">
            <v>ACYCLOVIR SODIUM</v>
          </cell>
          <cell r="C37">
            <v>43390</v>
          </cell>
          <cell r="D37">
            <v>0</v>
          </cell>
          <cell r="E37" t="str">
            <v>500 mg/vial</v>
          </cell>
          <cell r="F37" t="str">
            <v>GRAM</v>
          </cell>
          <cell r="G37" t="str">
            <v>PWDR for INJ</v>
          </cell>
          <cell r="H37">
            <v>0</v>
          </cell>
          <cell r="I37">
            <v>9.23</v>
          </cell>
          <cell r="J37">
            <v>0</v>
          </cell>
          <cell r="K37">
            <v>9.23</v>
          </cell>
          <cell r="L37">
            <v>0</v>
          </cell>
          <cell r="M37">
            <v>20020405</v>
          </cell>
          <cell r="N37">
            <v>20020605</v>
          </cell>
          <cell r="O37">
            <v>20020605</v>
          </cell>
        </row>
        <row r="38">
          <cell r="A38" t="str">
            <v>20110 0</v>
          </cell>
          <cell r="B38" t="str">
            <v>ALBUTEROL</v>
          </cell>
          <cell r="C38">
            <v>20110</v>
          </cell>
          <cell r="D38">
            <v>0</v>
          </cell>
          <cell r="E38" t="str">
            <v>90 mcg</v>
          </cell>
          <cell r="F38" t="str">
            <v>GRAM</v>
          </cell>
          <cell r="G38" t="str">
            <v>AER</v>
          </cell>
          <cell r="H38">
            <v>0</v>
          </cell>
          <cell r="I38">
            <v>0.42359999999999998</v>
          </cell>
          <cell r="J38">
            <v>0</v>
          </cell>
          <cell r="K38">
            <v>0.42359999999999998</v>
          </cell>
          <cell r="L38">
            <v>0</v>
          </cell>
          <cell r="M38">
            <v>20060505</v>
          </cell>
          <cell r="N38">
            <v>20060929</v>
          </cell>
          <cell r="O38">
            <v>20090305</v>
          </cell>
        </row>
        <row r="39">
          <cell r="A39" t="str">
            <v>41681 0</v>
          </cell>
          <cell r="B39" t="str">
            <v>ALBUTEROL SULFATE</v>
          </cell>
          <cell r="C39">
            <v>41681</v>
          </cell>
          <cell r="D39">
            <v>0</v>
          </cell>
          <cell r="E39" t="str">
            <v>0.083%</v>
          </cell>
          <cell r="F39" t="str">
            <v>MILLILITER</v>
          </cell>
          <cell r="G39" t="str">
            <v>INH SOLN</v>
          </cell>
          <cell r="H39">
            <v>0</v>
          </cell>
          <cell r="I39">
            <v>4.4900000000000002E-2</v>
          </cell>
          <cell r="J39">
            <v>0</v>
          </cell>
          <cell r="K39">
            <v>4.4900000000000002E-2</v>
          </cell>
          <cell r="L39">
            <v>0</v>
          </cell>
          <cell r="M39">
            <v>20090305</v>
          </cell>
          <cell r="N39">
            <v>0</v>
          </cell>
          <cell r="O39">
            <v>20090305</v>
          </cell>
        </row>
        <row r="40">
          <cell r="A40" t="str">
            <v>41680 0</v>
          </cell>
          <cell r="B40" t="str">
            <v>ALBUTEROL SULFATE</v>
          </cell>
          <cell r="C40">
            <v>41680</v>
          </cell>
          <cell r="D40">
            <v>0</v>
          </cell>
          <cell r="E40" t="str">
            <v>0.5% (5mg/ml)</v>
          </cell>
          <cell r="F40" t="str">
            <v>MILLILITER</v>
          </cell>
          <cell r="G40" t="str">
            <v>INH SOLN</v>
          </cell>
          <cell r="H40">
            <v>0</v>
          </cell>
          <cell r="I40">
            <v>0.24299999999999999</v>
          </cell>
          <cell r="J40">
            <v>0</v>
          </cell>
          <cell r="K40">
            <v>0.24299999999999999</v>
          </cell>
          <cell r="L40">
            <v>0</v>
          </cell>
          <cell r="M40">
            <v>20090305</v>
          </cell>
          <cell r="N40">
            <v>0</v>
          </cell>
          <cell r="O40">
            <v>20090305</v>
          </cell>
        </row>
        <row r="41">
          <cell r="A41" t="str">
            <v>14633 0</v>
          </cell>
          <cell r="B41" t="str">
            <v>ALBUTEROL SULFATE</v>
          </cell>
          <cell r="C41">
            <v>14633</v>
          </cell>
          <cell r="D41">
            <v>0</v>
          </cell>
          <cell r="E41" t="str">
            <v>0.63 mg/3 ml</v>
          </cell>
          <cell r="F41" t="str">
            <v>MILLILITER</v>
          </cell>
          <cell r="G41" t="str">
            <v>INH SOLN</v>
          </cell>
          <cell r="H41">
            <v>0</v>
          </cell>
          <cell r="I41">
            <v>0.47139999999999999</v>
          </cell>
          <cell r="J41">
            <v>0</v>
          </cell>
          <cell r="K41">
            <v>0.47139999999999999</v>
          </cell>
          <cell r="L41">
            <v>0</v>
          </cell>
          <cell r="M41">
            <v>20090305</v>
          </cell>
          <cell r="N41">
            <v>0</v>
          </cell>
          <cell r="O41">
            <v>20090305</v>
          </cell>
        </row>
        <row r="42">
          <cell r="A42" t="str">
            <v>14634 0</v>
          </cell>
          <cell r="B42" t="str">
            <v>ALBUTEROL SULFATE</v>
          </cell>
          <cell r="C42">
            <v>14634</v>
          </cell>
          <cell r="D42">
            <v>0</v>
          </cell>
          <cell r="E42" t="str">
            <v>1.25 mg/3 ml</v>
          </cell>
          <cell r="F42" t="str">
            <v>MILLILITER</v>
          </cell>
          <cell r="G42" t="str">
            <v>INH SOLN</v>
          </cell>
          <cell r="H42">
            <v>0</v>
          </cell>
          <cell r="I42">
            <v>0.55520000000000003</v>
          </cell>
          <cell r="J42">
            <v>0</v>
          </cell>
          <cell r="K42">
            <v>0.55520000000000003</v>
          </cell>
          <cell r="L42">
            <v>0</v>
          </cell>
          <cell r="M42">
            <v>20090305</v>
          </cell>
          <cell r="N42">
            <v>0</v>
          </cell>
          <cell r="O42">
            <v>20090305</v>
          </cell>
        </row>
        <row r="43">
          <cell r="A43" t="str">
            <v>20100 0</v>
          </cell>
          <cell r="B43" t="str">
            <v>ALBUTEROL SULFATE</v>
          </cell>
          <cell r="C43">
            <v>20100</v>
          </cell>
          <cell r="D43">
            <v>0</v>
          </cell>
          <cell r="E43" t="str">
            <v>2 mg</v>
          </cell>
          <cell r="F43" t="str">
            <v>TABLET</v>
          </cell>
          <cell r="G43" t="str">
            <v>TAB</v>
          </cell>
          <cell r="H43">
            <v>0</v>
          </cell>
          <cell r="I43">
            <v>8.3900000000000002E-2</v>
          </cell>
          <cell r="J43">
            <v>0</v>
          </cell>
          <cell r="K43">
            <v>8.3900000000000002E-2</v>
          </cell>
          <cell r="L43">
            <v>0</v>
          </cell>
          <cell r="M43">
            <v>20090305</v>
          </cell>
          <cell r="N43">
            <v>0</v>
          </cell>
          <cell r="O43">
            <v>20090305</v>
          </cell>
        </row>
        <row r="44">
          <cell r="A44" t="str">
            <v>22780 0</v>
          </cell>
          <cell r="B44" t="str">
            <v>ALBUTEROL SULFATE</v>
          </cell>
          <cell r="C44">
            <v>22780</v>
          </cell>
          <cell r="D44">
            <v>0</v>
          </cell>
          <cell r="E44" t="str">
            <v>2 mg/5 ml</v>
          </cell>
          <cell r="F44" t="str">
            <v>MILLILITER</v>
          </cell>
          <cell r="G44" t="str">
            <v>SYR</v>
          </cell>
          <cell r="H44">
            <v>0</v>
          </cell>
          <cell r="I44">
            <v>1.44E-2</v>
          </cell>
          <cell r="J44">
            <v>0</v>
          </cell>
          <cell r="K44">
            <v>1.44E-2</v>
          </cell>
          <cell r="L44">
            <v>0</v>
          </cell>
          <cell r="M44">
            <v>20090305</v>
          </cell>
          <cell r="N44">
            <v>0</v>
          </cell>
          <cell r="O44">
            <v>20090305</v>
          </cell>
        </row>
        <row r="45">
          <cell r="A45" t="str">
            <v>20101 0</v>
          </cell>
          <cell r="B45" t="str">
            <v>ALBUTEROL SULFATE</v>
          </cell>
          <cell r="C45">
            <v>20101</v>
          </cell>
          <cell r="D45">
            <v>0</v>
          </cell>
          <cell r="E45" t="str">
            <v>4 mg</v>
          </cell>
          <cell r="F45" t="str">
            <v>TABLET</v>
          </cell>
          <cell r="G45" t="str">
            <v>TAB</v>
          </cell>
          <cell r="H45">
            <v>0</v>
          </cell>
          <cell r="I45">
            <v>0.1148</v>
          </cell>
          <cell r="J45">
            <v>0</v>
          </cell>
          <cell r="K45">
            <v>0.1148</v>
          </cell>
          <cell r="L45">
            <v>0</v>
          </cell>
          <cell r="M45">
            <v>20090305</v>
          </cell>
          <cell r="N45">
            <v>0</v>
          </cell>
          <cell r="O45">
            <v>20090305</v>
          </cell>
        </row>
        <row r="46">
          <cell r="A46" t="str">
            <v>24858 0</v>
          </cell>
          <cell r="B46" t="str">
            <v xml:space="preserve">ALBUTEROL SULFATE </v>
          </cell>
          <cell r="C46">
            <v>24858</v>
          </cell>
          <cell r="D46">
            <v>0</v>
          </cell>
          <cell r="E46" t="str">
            <v>4 mg</v>
          </cell>
          <cell r="F46" t="str">
            <v>TABLET</v>
          </cell>
          <cell r="G46" t="str">
            <v>TAB, ER</v>
          </cell>
          <cell r="H46">
            <v>0</v>
          </cell>
          <cell r="I46">
            <v>1.1556</v>
          </cell>
          <cell r="J46">
            <v>0</v>
          </cell>
          <cell r="K46">
            <v>1.1556</v>
          </cell>
          <cell r="L46">
            <v>0</v>
          </cell>
          <cell r="M46">
            <v>20090305</v>
          </cell>
          <cell r="N46">
            <v>0</v>
          </cell>
          <cell r="O46">
            <v>20090305</v>
          </cell>
        </row>
        <row r="47">
          <cell r="A47" t="str">
            <v>24859 0</v>
          </cell>
          <cell r="B47" t="str">
            <v xml:space="preserve">ALBUTEROL SULFATE </v>
          </cell>
          <cell r="C47">
            <v>24859</v>
          </cell>
          <cell r="D47">
            <v>0</v>
          </cell>
          <cell r="E47" t="str">
            <v>8 mg</v>
          </cell>
          <cell r="F47" t="str">
            <v>TABLET</v>
          </cell>
          <cell r="G47" t="str">
            <v>TAB, ER</v>
          </cell>
          <cell r="H47">
            <v>0</v>
          </cell>
          <cell r="I47">
            <v>1.9802999999999999</v>
          </cell>
          <cell r="J47">
            <v>0</v>
          </cell>
          <cell r="K47">
            <v>1.9802999999999999</v>
          </cell>
          <cell r="L47">
            <v>0</v>
          </cell>
          <cell r="M47">
            <v>20090305</v>
          </cell>
          <cell r="N47">
            <v>0</v>
          </cell>
          <cell r="O47">
            <v>20090305</v>
          </cell>
        </row>
        <row r="48">
          <cell r="A48" t="str">
            <v>33710 0</v>
          </cell>
          <cell r="B48" t="str">
            <v>ALCLOMETASONE DIPROPIONATE</v>
          </cell>
          <cell r="C48">
            <v>33710</v>
          </cell>
          <cell r="D48">
            <v>0</v>
          </cell>
          <cell r="E48" t="str">
            <v>0.05%</v>
          </cell>
          <cell r="F48" t="str">
            <v>GRAM</v>
          </cell>
          <cell r="G48" t="str">
            <v>CRM</v>
          </cell>
          <cell r="H48">
            <v>0</v>
          </cell>
          <cell r="I48">
            <v>0.9032</v>
          </cell>
          <cell r="J48">
            <v>0</v>
          </cell>
          <cell r="K48">
            <v>0.9032</v>
          </cell>
          <cell r="L48">
            <v>0</v>
          </cell>
          <cell r="M48">
            <v>20090305</v>
          </cell>
          <cell r="N48">
            <v>0</v>
          </cell>
          <cell r="O48">
            <v>20090305</v>
          </cell>
        </row>
        <row r="49">
          <cell r="A49" t="str">
            <v>21680 0</v>
          </cell>
          <cell r="B49" t="str">
            <v>ALENDRONATE SODIUM</v>
          </cell>
          <cell r="C49">
            <v>21680</v>
          </cell>
          <cell r="D49">
            <v>0</v>
          </cell>
          <cell r="E49" t="str">
            <v>10 mg</v>
          </cell>
          <cell r="F49" t="str">
            <v>TABLET</v>
          </cell>
          <cell r="G49" t="str">
            <v>TAB</v>
          </cell>
          <cell r="H49">
            <v>0</v>
          </cell>
          <cell r="I49">
            <v>0.50960000000000005</v>
          </cell>
          <cell r="J49">
            <v>0</v>
          </cell>
          <cell r="K49">
            <v>0.50960000000000005</v>
          </cell>
          <cell r="L49">
            <v>0</v>
          </cell>
          <cell r="M49">
            <v>20090305</v>
          </cell>
          <cell r="N49">
            <v>0</v>
          </cell>
          <cell r="O49">
            <v>20090305</v>
          </cell>
        </row>
        <row r="50">
          <cell r="A50" t="str">
            <v>12389 0</v>
          </cell>
          <cell r="B50" t="str">
            <v>ALENDRONATE SODIUM</v>
          </cell>
          <cell r="C50">
            <v>12389</v>
          </cell>
          <cell r="D50">
            <v>0</v>
          </cell>
          <cell r="E50" t="str">
            <v>35 mg</v>
          </cell>
          <cell r="F50" t="str">
            <v>TABLET</v>
          </cell>
          <cell r="G50" t="str">
            <v>TAB</v>
          </cell>
          <cell r="H50">
            <v>0</v>
          </cell>
          <cell r="I50">
            <v>2.9039999999999999</v>
          </cell>
          <cell r="J50">
            <v>0</v>
          </cell>
          <cell r="K50">
            <v>2.9039999999999999</v>
          </cell>
          <cell r="L50">
            <v>0</v>
          </cell>
          <cell r="M50">
            <v>20090305</v>
          </cell>
          <cell r="N50">
            <v>0</v>
          </cell>
          <cell r="O50">
            <v>20090305</v>
          </cell>
        </row>
        <row r="51">
          <cell r="A51" t="str">
            <v>21681 0</v>
          </cell>
          <cell r="B51" t="str">
            <v>ALENDRONATE SODIUM</v>
          </cell>
          <cell r="C51">
            <v>21681</v>
          </cell>
          <cell r="D51">
            <v>0</v>
          </cell>
          <cell r="E51" t="str">
            <v>40 mg</v>
          </cell>
          <cell r="F51" t="str">
            <v>TABLET</v>
          </cell>
          <cell r="G51" t="str">
            <v>TAB</v>
          </cell>
          <cell r="H51">
            <v>0</v>
          </cell>
          <cell r="I51">
            <v>4.6239999999999997</v>
          </cell>
          <cell r="J51">
            <v>0</v>
          </cell>
          <cell r="K51">
            <v>4.6239999999999997</v>
          </cell>
          <cell r="L51">
            <v>0</v>
          </cell>
          <cell r="M51">
            <v>20090305</v>
          </cell>
          <cell r="N51">
            <v>0</v>
          </cell>
          <cell r="O51">
            <v>20090305</v>
          </cell>
        </row>
        <row r="52">
          <cell r="A52" t="str">
            <v>21682 0</v>
          </cell>
          <cell r="B52" t="str">
            <v>ALENDRONATE SODIUM</v>
          </cell>
          <cell r="C52">
            <v>21682</v>
          </cell>
          <cell r="D52">
            <v>0</v>
          </cell>
          <cell r="E52" t="str">
            <v>5 mg</v>
          </cell>
          <cell r="F52" t="str">
            <v>TABLET</v>
          </cell>
          <cell r="G52" t="str">
            <v>TAB</v>
          </cell>
          <cell r="H52">
            <v>0</v>
          </cell>
          <cell r="I52">
            <v>0.19350000000000001</v>
          </cell>
          <cell r="J52">
            <v>0</v>
          </cell>
          <cell r="K52">
            <v>0.19350000000000001</v>
          </cell>
          <cell r="L52">
            <v>0</v>
          </cell>
          <cell r="M52">
            <v>20090305</v>
          </cell>
          <cell r="N52">
            <v>0</v>
          </cell>
          <cell r="O52">
            <v>20090305</v>
          </cell>
        </row>
        <row r="53">
          <cell r="A53" t="str">
            <v>85361 0</v>
          </cell>
          <cell r="B53" t="str">
            <v>ALENDRONATE SODIUM</v>
          </cell>
          <cell r="C53">
            <v>85361</v>
          </cell>
          <cell r="D53">
            <v>0</v>
          </cell>
          <cell r="E53" t="str">
            <v>70 mg</v>
          </cell>
          <cell r="F53" t="str">
            <v>TABLET</v>
          </cell>
          <cell r="G53" t="str">
            <v>TAB</v>
          </cell>
          <cell r="H53">
            <v>0</v>
          </cell>
          <cell r="I53">
            <v>1.5488</v>
          </cell>
          <cell r="J53">
            <v>0</v>
          </cell>
          <cell r="K53">
            <v>1.5488</v>
          </cell>
          <cell r="L53">
            <v>0</v>
          </cell>
          <cell r="M53">
            <v>20090305</v>
          </cell>
          <cell r="N53">
            <v>0</v>
          </cell>
          <cell r="O53">
            <v>20090305</v>
          </cell>
        </row>
        <row r="54">
          <cell r="A54" t="str">
            <v>7070 0</v>
          </cell>
          <cell r="B54" t="str">
            <v>ALLOPURINOL</v>
          </cell>
          <cell r="C54">
            <v>7070</v>
          </cell>
          <cell r="D54">
            <v>0</v>
          </cell>
          <cell r="E54" t="str">
            <v>100 mg</v>
          </cell>
          <cell r="F54" t="str">
            <v>TABLET</v>
          </cell>
          <cell r="G54" t="str">
            <v>TAB</v>
          </cell>
          <cell r="H54">
            <v>0</v>
          </cell>
          <cell r="I54">
            <v>3.3000000000000002E-2</v>
          </cell>
          <cell r="J54">
            <v>0</v>
          </cell>
          <cell r="K54">
            <v>3.3000000000000002E-2</v>
          </cell>
          <cell r="L54">
            <v>0</v>
          </cell>
          <cell r="M54">
            <v>20090305</v>
          </cell>
          <cell r="N54">
            <v>0</v>
          </cell>
          <cell r="O54">
            <v>20090305</v>
          </cell>
        </row>
        <row r="55">
          <cell r="A55" t="str">
            <v>7071 0</v>
          </cell>
          <cell r="B55" t="str">
            <v>ALLOPURINOL</v>
          </cell>
          <cell r="C55">
            <v>7071</v>
          </cell>
          <cell r="D55">
            <v>0</v>
          </cell>
          <cell r="E55" t="str">
            <v>300 mg</v>
          </cell>
          <cell r="F55" t="str">
            <v>TABLET</v>
          </cell>
          <cell r="G55" t="str">
            <v>TAB</v>
          </cell>
          <cell r="H55">
            <v>0</v>
          </cell>
          <cell r="I55">
            <v>7.5200000000000003E-2</v>
          </cell>
          <cell r="J55">
            <v>0</v>
          </cell>
          <cell r="K55">
            <v>7.5200000000000003E-2</v>
          </cell>
          <cell r="L55">
            <v>0</v>
          </cell>
          <cell r="M55">
            <v>20090305</v>
          </cell>
          <cell r="N55">
            <v>0</v>
          </cell>
          <cell r="O55">
            <v>20090305</v>
          </cell>
        </row>
        <row r="56">
          <cell r="A56" t="str">
            <v>14260 0</v>
          </cell>
          <cell r="B56" t="str">
            <v>ALPRAZOLAM</v>
          </cell>
          <cell r="C56">
            <v>14260</v>
          </cell>
          <cell r="D56">
            <v>0</v>
          </cell>
          <cell r="E56" t="str">
            <v>0.25 mg</v>
          </cell>
          <cell r="F56" t="str">
            <v>TABLET</v>
          </cell>
          <cell r="G56" t="str">
            <v>TAB</v>
          </cell>
          <cell r="H56">
            <v>0</v>
          </cell>
          <cell r="I56">
            <v>3.6600000000000001E-2</v>
          </cell>
          <cell r="J56">
            <v>0</v>
          </cell>
          <cell r="K56">
            <v>3.6600000000000001E-2</v>
          </cell>
          <cell r="L56">
            <v>0</v>
          </cell>
          <cell r="M56">
            <v>20090305</v>
          </cell>
          <cell r="N56">
            <v>0</v>
          </cell>
          <cell r="O56">
            <v>20090305</v>
          </cell>
        </row>
        <row r="57">
          <cell r="A57" t="str">
            <v>14261 0</v>
          </cell>
          <cell r="B57" t="str">
            <v>ALPRAZOLAM</v>
          </cell>
          <cell r="C57">
            <v>14261</v>
          </cell>
          <cell r="D57">
            <v>0</v>
          </cell>
          <cell r="E57" t="str">
            <v>0.5 mg</v>
          </cell>
          <cell r="F57" t="str">
            <v>TABLET</v>
          </cell>
          <cell r="G57" t="str">
            <v>TAB</v>
          </cell>
          <cell r="H57">
            <v>0</v>
          </cell>
          <cell r="I57">
            <v>4.4499999999999998E-2</v>
          </cell>
          <cell r="J57">
            <v>0</v>
          </cell>
          <cell r="K57">
            <v>4.4499999999999998E-2</v>
          </cell>
          <cell r="L57">
            <v>0</v>
          </cell>
          <cell r="M57">
            <v>20090305</v>
          </cell>
          <cell r="N57">
            <v>0</v>
          </cell>
          <cell r="O57">
            <v>20090305</v>
          </cell>
        </row>
        <row r="58">
          <cell r="A58" t="str">
            <v>17423 0</v>
          </cell>
          <cell r="B58" t="str">
            <v>ALPRAZOLAM</v>
          </cell>
          <cell r="C58">
            <v>17423</v>
          </cell>
          <cell r="D58">
            <v>0</v>
          </cell>
          <cell r="E58" t="str">
            <v>0.5 mg</v>
          </cell>
          <cell r="F58" t="str">
            <v>TABLET</v>
          </cell>
          <cell r="G58" t="str">
            <v>TAB, ER</v>
          </cell>
          <cell r="H58">
            <v>0</v>
          </cell>
          <cell r="I58">
            <v>0.75049999999999994</v>
          </cell>
          <cell r="J58">
            <v>0</v>
          </cell>
          <cell r="K58">
            <v>0.75049999999999994</v>
          </cell>
          <cell r="L58">
            <v>0</v>
          </cell>
          <cell r="M58">
            <v>20090305</v>
          </cell>
          <cell r="N58">
            <v>0</v>
          </cell>
          <cell r="O58">
            <v>20090305</v>
          </cell>
        </row>
        <row r="59">
          <cell r="A59" t="str">
            <v>14262 0</v>
          </cell>
          <cell r="B59" t="str">
            <v>ALPRAZOLAM</v>
          </cell>
          <cell r="C59">
            <v>14262</v>
          </cell>
          <cell r="D59">
            <v>0</v>
          </cell>
          <cell r="E59" t="str">
            <v>1 mg</v>
          </cell>
          <cell r="F59" t="str">
            <v>TABLET</v>
          </cell>
          <cell r="G59" t="str">
            <v>TAB</v>
          </cell>
          <cell r="H59">
            <v>0</v>
          </cell>
          <cell r="I59">
            <v>4.2900000000000001E-2</v>
          </cell>
          <cell r="J59">
            <v>0</v>
          </cell>
          <cell r="K59">
            <v>4.2900000000000001E-2</v>
          </cell>
          <cell r="L59">
            <v>0</v>
          </cell>
          <cell r="M59">
            <v>20090305</v>
          </cell>
          <cell r="N59">
            <v>0</v>
          </cell>
          <cell r="O59">
            <v>20090305</v>
          </cell>
        </row>
        <row r="60">
          <cell r="A60" t="str">
            <v>17424 0</v>
          </cell>
          <cell r="B60" t="str">
            <v>ALPRAZOLAM</v>
          </cell>
          <cell r="C60">
            <v>17424</v>
          </cell>
          <cell r="D60">
            <v>0</v>
          </cell>
          <cell r="E60" t="str">
            <v>1 mg</v>
          </cell>
          <cell r="F60" t="str">
            <v>TABLET</v>
          </cell>
          <cell r="G60" t="str">
            <v>TAB, ER</v>
          </cell>
          <cell r="H60">
            <v>0</v>
          </cell>
          <cell r="I60">
            <v>1.0053000000000001</v>
          </cell>
          <cell r="J60">
            <v>0</v>
          </cell>
          <cell r="K60">
            <v>1.0053000000000001</v>
          </cell>
          <cell r="L60">
            <v>0</v>
          </cell>
          <cell r="M60">
            <v>20090305</v>
          </cell>
          <cell r="N60">
            <v>0</v>
          </cell>
          <cell r="O60">
            <v>20090305</v>
          </cell>
        </row>
        <row r="61">
          <cell r="A61" t="str">
            <v>14263 0</v>
          </cell>
          <cell r="B61" t="str">
            <v>ALPRAZOLAM</v>
          </cell>
          <cell r="C61">
            <v>14263</v>
          </cell>
          <cell r="D61">
            <v>0</v>
          </cell>
          <cell r="E61" t="str">
            <v>2 mg</v>
          </cell>
          <cell r="F61" t="str">
            <v>TABLET</v>
          </cell>
          <cell r="G61" t="str">
            <v>TAB</v>
          </cell>
          <cell r="H61">
            <v>0</v>
          </cell>
          <cell r="I61">
            <v>9.8900000000000002E-2</v>
          </cell>
          <cell r="J61">
            <v>0</v>
          </cell>
          <cell r="K61">
            <v>9.8900000000000002E-2</v>
          </cell>
          <cell r="L61">
            <v>0</v>
          </cell>
          <cell r="M61">
            <v>20090305</v>
          </cell>
          <cell r="N61">
            <v>0</v>
          </cell>
          <cell r="O61">
            <v>20090305</v>
          </cell>
        </row>
        <row r="62">
          <cell r="A62" t="str">
            <v>17425 0</v>
          </cell>
          <cell r="B62" t="str">
            <v xml:space="preserve">ALPRAZOLAM </v>
          </cell>
          <cell r="C62">
            <v>17425</v>
          </cell>
          <cell r="D62">
            <v>0</v>
          </cell>
          <cell r="E62" t="str">
            <v>2 mg</v>
          </cell>
          <cell r="F62" t="str">
            <v>TABLET</v>
          </cell>
          <cell r="G62" t="str">
            <v>TAB, ER</v>
          </cell>
          <cell r="H62">
            <v>0</v>
          </cell>
          <cell r="I62">
            <v>1.4119999999999999</v>
          </cell>
          <cell r="J62">
            <v>0</v>
          </cell>
          <cell r="K62">
            <v>1.4119999999999999</v>
          </cell>
          <cell r="L62">
            <v>0</v>
          </cell>
          <cell r="M62">
            <v>20090305</v>
          </cell>
          <cell r="N62">
            <v>0</v>
          </cell>
          <cell r="O62">
            <v>20090305</v>
          </cell>
        </row>
        <row r="63">
          <cell r="A63" t="str">
            <v>19681 0</v>
          </cell>
          <cell r="B63" t="str">
            <v xml:space="preserve">ALPRAZOLAM </v>
          </cell>
          <cell r="C63">
            <v>19681</v>
          </cell>
          <cell r="D63">
            <v>0</v>
          </cell>
          <cell r="E63" t="str">
            <v>3 mg</v>
          </cell>
          <cell r="F63" t="str">
            <v>TABLET</v>
          </cell>
          <cell r="G63" t="str">
            <v>TAB, ER</v>
          </cell>
          <cell r="H63">
            <v>0</v>
          </cell>
          <cell r="I63">
            <v>2.2353000000000001</v>
          </cell>
          <cell r="J63">
            <v>0</v>
          </cell>
          <cell r="K63">
            <v>2.2353000000000001</v>
          </cell>
          <cell r="L63">
            <v>0</v>
          </cell>
          <cell r="M63">
            <v>20090305</v>
          </cell>
          <cell r="N63">
            <v>0</v>
          </cell>
          <cell r="O63">
            <v>20090305</v>
          </cell>
        </row>
        <row r="64">
          <cell r="A64" t="str">
            <v>17520 0</v>
          </cell>
          <cell r="B64" t="str">
            <v>AMANTADINE HCL</v>
          </cell>
          <cell r="C64">
            <v>17520</v>
          </cell>
          <cell r="D64">
            <v>0</v>
          </cell>
          <cell r="E64" t="str">
            <v>100 mg</v>
          </cell>
          <cell r="F64" t="str">
            <v>CAPSULE</v>
          </cell>
          <cell r="G64" t="str">
            <v>CAP</v>
          </cell>
          <cell r="H64">
            <v>0</v>
          </cell>
          <cell r="I64">
            <v>0.36830000000000002</v>
          </cell>
          <cell r="J64">
            <v>0</v>
          </cell>
          <cell r="K64">
            <v>0.36830000000000002</v>
          </cell>
          <cell r="L64">
            <v>0</v>
          </cell>
          <cell r="M64">
            <v>20090305</v>
          </cell>
          <cell r="N64">
            <v>0</v>
          </cell>
          <cell r="O64">
            <v>20090305</v>
          </cell>
        </row>
        <row r="65">
          <cell r="A65" t="str">
            <v>17530 0</v>
          </cell>
          <cell r="B65" t="str">
            <v>AMANTADINE HCL</v>
          </cell>
          <cell r="C65">
            <v>17530</v>
          </cell>
          <cell r="D65">
            <v>0</v>
          </cell>
          <cell r="E65" t="str">
            <v>50 mg/5 ml</v>
          </cell>
          <cell r="F65" t="str">
            <v>MILLILITER</v>
          </cell>
          <cell r="G65" t="str">
            <v>SYR</v>
          </cell>
          <cell r="H65">
            <v>0</v>
          </cell>
          <cell r="I65">
            <v>2.2100000000000002E-2</v>
          </cell>
          <cell r="J65">
            <v>0</v>
          </cell>
          <cell r="K65">
            <v>2.2100000000000002E-2</v>
          </cell>
          <cell r="L65">
            <v>0</v>
          </cell>
          <cell r="M65">
            <v>20090305</v>
          </cell>
          <cell r="N65">
            <v>0</v>
          </cell>
          <cell r="O65">
            <v>20090305</v>
          </cell>
        </row>
        <row r="66">
          <cell r="A66" t="str">
            <v>564 0</v>
          </cell>
          <cell r="B66" t="str">
            <v>AMINOPHYLLINE</v>
          </cell>
          <cell r="C66">
            <v>564</v>
          </cell>
          <cell r="D66">
            <v>0</v>
          </cell>
          <cell r="E66" t="str">
            <v>200 mg</v>
          </cell>
          <cell r="F66" t="str">
            <v>TABLET</v>
          </cell>
          <cell r="G66" t="str">
            <v>TAB</v>
          </cell>
          <cell r="H66">
            <v>0</v>
          </cell>
          <cell r="I66">
            <v>4.1099999999999998E-2</v>
          </cell>
          <cell r="J66">
            <v>0</v>
          </cell>
          <cell r="K66">
            <v>4.1099999999999998E-2</v>
          </cell>
          <cell r="L66">
            <v>0</v>
          </cell>
          <cell r="M66">
            <v>20030606</v>
          </cell>
          <cell r="N66">
            <v>20031205</v>
          </cell>
          <cell r="O66">
            <v>20050902</v>
          </cell>
        </row>
        <row r="67">
          <cell r="A67" t="str">
            <v>10920 0</v>
          </cell>
          <cell r="B67" t="str">
            <v>AMIODARONE HCL</v>
          </cell>
          <cell r="C67">
            <v>10920</v>
          </cell>
          <cell r="D67">
            <v>0</v>
          </cell>
          <cell r="E67" t="str">
            <v>200 mg</v>
          </cell>
          <cell r="F67" t="str">
            <v>TABLET</v>
          </cell>
          <cell r="G67" t="str">
            <v>TAB</v>
          </cell>
          <cell r="H67">
            <v>0</v>
          </cell>
          <cell r="I67">
            <v>0.21360000000000001</v>
          </cell>
          <cell r="J67">
            <v>0</v>
          </cell>
          <cell r="K67">
            <v>0.21360000000000001</v>
          </cell>
          <cell r="L67">
            <v>0</v>
          </cell>
          <cell r="M67">
            <v>20090305</v>
          </cell>
          <cell r="N67">
            <v>0</v>
          </cell>
          <cell r="O67">
            <v>20090305</v>
          </cell>
        </row>
        <row r="68">
          <cell r="A68" t="str">
            <v>16512 0</v>
          </cell>
          <cell r="B68" t="str">
            <v>AMITRIPTYLINE HCL</v>
          </cell>
          <cell r="C68">
            <v>16512</v>
          </cell>
          <cell r="D68">
            <v>0</v>
          </cell>
          <cell r="E68" t="str">
            <v>10 mg</v>
          </cell>
          <cell r="F68" t="str">
            <v>TABLET</v>
          </cell>
          <cell r="G68" t="str">
            <v>TAB</v>
          </cell>
          <cell r="H68">
            <v>0</v>
          </cell>
          <cell r="I68">
            <v>2.2800000000000001E-2</v>
          </cell>
          <cell r="J68">
            <v>0</v>
          </cell>
          <cell r="K68">
            <v>2.2800000000000001E-2</v>
          </cell>
          <cell r="L68">
            <v>0</v>
          </cell>
          <cell r="M68">
            <v>20090305</v>
          </cell>
          <cell r="N68">
            <v>0</v>
          </cell>
          <cell r="O68">
            <v>20090305</v>
          </cell>
        </row>
        <row r="69">
          <cell r="A69" t="str">
            <v>16513 0</v>
          </cell>
          <cell r="B69" t="str">
            <v>AMITRIPTYLINE HCL</v>
          </cell>
          <cell r="C69">
            <v>16513</v>
          </cell>
          <cell r="D69">
            <v>0</v>
          </cell>
          <cell r="E69" t="str">
            <v>100 mg</v>
          </cell>
          <cell r="F69" t="str">
            <v>TABLET</v>
          </cell>
          <cell r="G69" t="str">
            <v>TAB</v>
          </cell>
          <cell r="H69">
            <v>0</v>
          </cell>
          <cell r="I69">
            <v>6.1699999999999998E-2</v>
          </cell>
          <cell r="J69">
            <v>0</v>
          </cell>
          <cell r="K69">
            <v>6.1699999999999998E-2</v>
          </cell>
          <cell r="L69">
            <v>0</v>
          </cell>
          <cell r="M69">
            <v>20090305</v>
          </cell>
          <cell r="N69">
            <v>0</v>
          </cell>
          <cell r="O69">
            <v>20090305</v>
          </cell>
        </row>
        <row r="70">
          <cell r="A70" t="str">
            <v>16514 0</v>
          </cell>
          <cell r="B70" t="str">
            <v>AMITRIPTYLINE HCL</v>
          </cell>
          <cell r="C70">
            <v>16514</v>
          </cell>
          <cell r="D70">
            <v>0</v>
          </cell>
          <cell r="E70" t="str">
            <v>150 mg</v>
          </cell>
          <cell r="F70" t="str">
            <v>TABLET</v>
          </cell>
          <cell r="G70" t="str">
            <v>TAB</v>
          </cell>
          <cell r="H70">
            <v>0</v>
          </cell>
          <cell r="I70">
            <v>0.1203</v>
          </cell>
          <cell r="J70">
            <v>0</v>
          </cell>
          <cell r="K70">
            <v>0.1203</v>
          </cell>
          <cell r="L70">
            <v>0</v>
          </cell>
          <cell r="M70">
            <v>20090305</v>
          </cell>
          <cell r="N70">
            <v>0</v>
          </cell>
          <cell r="O70">
            <v>20090305</v>
          </cell>
        </row>
        <row r="71">
          <cell r="A71" t="str">
            <v>16515 0</v>
          </cell>
          <cell r="B71" t="str">
            <v>AMITRIPTYLINE HCL</v>
          </cell>
          <cell r="C71">
            <v>16515</v>
          </cell>
          <cell r="D71">
            <v>0</v>
          </cell>
          <cell r="E71" t="str">
            <v>25 mg</v>
          </cell>
          <cell r="F71" t="str">
            <v>TABLET</v>
          </cell>
          <cell r="G71" t="str">
            <v>TAB</v>
          </cell>
          <cell r="H71">
            <v>0</v>
          </cell>
          <cell r="I71">
            <v>2.9100000000000001E-2</v>
          </cell>
          <cell r="J71">
            <v>0</v>
          </cell>
          <cell r="K71">
            <v>2.9100000000000001E-2</v>
          </cell>
          <cell r="L71">
            <v>0</v>
          </cell>
          <cell r="M71">
            <v>20090305</v>
          </cell>
          <cell r="N71">
            <v>0</v>
          </cell>
          <cell r="O71">
            <v>20090305</v>
          </cell>
        </row>
        <row r="72">
          <cell r="A72" t="str">
            <v>16516 0</v>
          </cell>
          <cell r="B72" t="str">
            <v>AMITRIPTYLINE HCL</v>
          </cell>
          <cell r="C72">
            <v>16516</v>
          </cell>
          <cell r="D72">
            <v>0</v>
          </cell>
          <cell r="E72" t="str">
            <v>50 mg</v>
          </cell>
          <cell r="F72" t="str">
            <v>TABLET</v>
          </cell>
          <cell r="G72" t="str">
            <v>TAB</v>
          </cell>
          <cell r="H72">
            <v>0</v>
          </cell>
          <cell r="I72">
            <v>3.4799999999999998E-2</v>
          </cell>
          <cell r="J72">
            <v>0</v>
          </cell>
          <cell r="K72">
            <v>3.4799999999999998E-2</v>
          </cell>
          <cell r="L72">
            <v>0</v>
          </cell>
          <cell r="M72">
            <v>20090305</v>
          </cell>
          <cell r="N72">
            <v>0</v>
          </cell>
          <cell r="O72">
            <v>20090305</v>
          </cell>
        </row>
        <row r="73">
          <cell r="A73" t="str">
            <v>16517 0</v>
          </cell>
          <cell r="B73" t="str">
            <v>AMITRIPTYLINE HCL</v>
          </cell>
          <cell r="C73">
            <v>16517</v>
          </cell>
          <cell r="D73">
            <v>0</v>
          </cell>
          <cell r="E73" t="str">
            <v>75 mg</v>
          </cell>
          <cell r="F73" t="str">
            <v>TABLET</v>
          </cell>
          <cell r="G73" t="str">
            <v>TAB</v>
          </cell>
          <cell r="H73">
            <v>0</v>
          </cell>
          <cell r="I73">
            <v>5.2999999999999999E-2</v>
          </cell>
          <cell r="J73">
            <v>0</v>
          </cell>
          <cell r="K73">
            <v>5.2999999999999999E-2</v>
          </cell>
          <cell r="L73">
            <v>0</v>
          </cell>
          <cell r="M73">
            <v>20090305</v>
          </cell>
          <cell r="N73">
            <v>0</v>
          </cell>
          <cell r="O73">
            <v>20090305</v>
          </cell>
        </row>
        <row r="74">
          <cell r="A74" t="str">
            <v>16674 0</v>
          </cell>
          <cell r="B74" t="str">
            <v>AMITRIPTYLINE; PERPHENAZINE</v>
          </cell>
          <cell r="C74">
            <v>16674</v>
          </cell>
          <cell r="D74">
            <v>0</v>
          </cell>
          <cell r="E74" t="str">
            <v>10 mg; 2 mg</v>
          </cell>
          <cell r="F74" t="str">
            <v>TABLET</v>
          </cell>
          <cell r="G74" t="str">
            <v>TAB</v>
          </cell>
          <cell r="H74">
            <v>0</v>
          </cell>
          <cell r="I74">
            <v>0.128</v>
          </cell>
          <cell r="J74">
            <v>0</v>
          </cell>
          <cell r="K74">
            <v>0.128</v>
          </cell>
          <cell r="L74">
            <v>0</v>
          </cell>
          <cell r="M74">
            <v>20070605</v>
          </cell>
          <cell r="N74">
            <v>20080919</v>
          </cell>
          <cell r="O74">
            <v>20090305</v>
          </cell>
        </row>
        <row r="75">
          <cell r="A75" t="str">
            <v>15433 0</v>
          </cell>
          <cell r="B75" t="str">
            <v>AMITRIPTYLINE; PERPHENAZINE</v>
          </cell>
          <cell r="C75">
            <v>15433</v>
          </cell>
          <cell r="D75">
            <v>0</v>
          </cell>
          <cell r="E75" t="str">
            <v>10 mg; 4 mg</v>
          </cell>
          <cell r="F75" t="str">
            <v>TABLET</v>
          </cell>
          <cell r="G75" t="str">
            <v>TAB</v>
          </cell>
          <cell r="H75">
            <v>0</v>
          </cell>
          <cell r="I75">
            <v>9.7699999999999995E-2</v>
          </cell>
          <cell r="J75">
            <v>0</v>
          </cell>
          <cell r="K75">
            <v>9.7699999999999995E-2</v>
          </cell>
          <cell r="L75">
            <v>0</v>
          </cell>
          <cell r="M75">
            <v>20051206</v>
          </cell>
          <cell r="N75">
            <v>20060505</v>
          </cell>
          <cell r="O75">
            <v>20060505</v>
          </cell>
        </row>
        <row r="76">
          <cell r="A76" t="str">
            <v>16676 0</v>
          </cell>
          <cell r="B76" t="str">
            <v>AMITRIPTYLINE; PERPHENAZINE</v>
          </cell>
          <cell r="C76">
            <v>16676</v>
          </cell>
          <cell r="D76">
            <v>0</v>
          </cell>
          <cell r="E76" t="str">
            <v>25 mg; 2 mg</v>
          </cell>
          <cell r="F76" t="str">
            <v>TABLET</v>
          </cell>
          <cell r="G76" t="str">
            <v>TAB</v>
          </cell>
          <cell r="H76">
            <v>0</v>
          </cell>
          <cell r="I76">
            <v>0.1484</v>
          </cell>
          <cell r="J76">
            <v>0</v>
          </cell>
          <cell r="K76">
            <v>0.1484</v>
          </cell>
          <cell r="L76">
            <v>0</v>
          </cell>
          <cell r="M76">
            <v>20070605</v>
          </cell>
          <cell r="N76">
            <v>20080919</v>
          </cell>
          <cell r="O76">
            <v>20090305</v>
          </cell>
        </row>
        <row r="77">
          <cell r="A77" t="str">
            <v>16677 0</v>
          </cell>
          <cell r="B77" t="str">
            <v>AMITRIPTYLINE; PERPHENAZINE</v>
          </cell>
          <cell r="C77">
            <v>16677</v>
          </cell>
          <cell r="D77">
            <v>0</v>
          </cell>
          <cell r="E77" t="str">
            <v>25 mg; 4 mg</v>
          </cell>
          <cell r="F77" t="str">
            <v>TABLET</v>
          </cell>
          <cell r="G77" t="str">
            <v>TAB</v>
          </cell>
          <cell r="H77">
            <v>0</v>
          </cell>
          <cell r="I77">
            <v>0.1822</v>
          </cell>
          <cell r="J77">
            <v>0</v>
          </cell>
          <cell r="K77">
            <v>0.1822</v>
          </cell>
          <cell r="L77">
            <v>0</v>
          </cell>
          <cell r="M77">
            <v>20070605</v>
          </cell>
          <cell r="N77">
            <v>20080919</v>
          </cell>
          <cell r="O77">
            <v>20090305</v>
          </cell>
        </row>
        <row r="78">
          <cell r="A78" t="str">
            <v>16678 0</v>
          </cell>
          <cell r="B78" t="str">
            <v>AMITRIPTYLINE; PERPHENAZINE</v>
          </cell>
          <cell r="C78">
            <v>16678</v>
          </cell>
          <cell r="D78">
            <v>0</v>
          </cell>
          <cell r="E78" t="str">
            <v>50 mg; 4 mg</v>
          </cell>
          <cell r="F78" t="str">
            <v>TABLET</v>
          </cell>
          <cell r="G78" t="str">
            <v>TAB</v>
          </cell>
          <cell r="H78">
            <v>0</v>
          </cell>
          <cell r="I78">
            <v>0.36309999999999998</v>
          </cell>
          <cell r="J78">
            <v>0</v>
          </cell>
          <cell r="K78">
            <v>0.36309999999999998</v>
          </cell>
          <cell r="L78">
            <v>0</v>
          </cell>
          <cell r="M78">
            <v>20070605</v>
          </cell>
          <cell r="N78">
            <v>20080919</v>
          </cell>
          <cell r="O78">
            <v>20090305</v>
          </cell>
        </row>
        <row r="79">
          <cell r="A79" t="str">
            <v>2682 0</v>
          </cell>
          <cell r="B79" t="str">
            <v>AMLODIPINE BESYLATE</v>
          </cell>
          <cell r="C79">
            <v>2682</v>
          </cell>
          <cell r="D79">
            <v>0</v>
          </cell>
          <cell r="E79" t="str">
            <v>10 mg</v>
          </cell>
          <cell r="F79" t="str">
            <v>TABLET</v>
          </cell>
          <cell r="G79" t="str">
            <v>TAB</v>
          </cell>
          <cell r="H79">
            <v>0</v>
          </cell>
          <cell r="I79">
            <v>9.6699999999999994E-2</v>
          </cell>
          <cell r="J79">
            <v>0</v>
          </cell>
          <cell r="K79">
            <v>9.6699999999999994E-2</v>
          </cell>
          <cell r="L79">
            <v>0</v>
          </cell>
          <cell r="M79">
            <v>20090305</v>
          </cell>
          <cell r="N79">
            <v>0</v>
          </cell>
          <cell r="O79">
            <v>20090305</v>
          </cell>
        </row>
        <row r="80">
          <cell r="A80" t="str">
            <v>2681 0</v>
          </cell>
          <cell r="B80" t="str">
            <v>AMLODIPINE BESYLATE</v>
          </cell>
          <cell r="C80">
            <v>2681</v>
          </cell>
          <cell r="D80">
            <v>0</v>
          </cell>
          <cell r="E80" t="str">
            <v>2.5 mg</v>
          </cell>
          <cell r="F80" t="str">
            <v>TABLET</v>
          </cell>
          <cell r="G80" t="str">
            <v>TAB</v>
          </cell>
          <cell r="H80">
            <v>0</v>
          </cell>
          <cell r="I80">
            <v>5.74E-2</v>
          </cell>
          <cell r="J80">
            <v>0</v>
          </cell>
          <cell r="K80">
            <v>5.74E-2</v>
          </cell>
          <cell r="L80">
            <v>0</v>
          </cell>
          <cell r="M80">
            <v>20090305</v>
          </cell>
          <cell r="N80">
            <v>0</v>
          </cell>
          <cell r="O80">
            <v>20090305</v>
          </cell>
        </row>
        <row r="81">
          <cell r="A81" t="str">
            <v>2683 0</v>
          </cell>
          <cell r="B81" t="str">
            <v>AMLODIPINE BESYLATE</v>
          </cell>
          <cell r="C81">
            <v>2683</v>
          </cell>
          <cell r="D81">
            <v>0</v>
          </cell>
          <cell r="E81" t="str">
            <v>5 mg</v>
          </cell>
          <cell r="F81" t="str">
            <v>TABLET</v>
          </cell>
          <cell r="G81" t="str">
            <v>TAB</v>
          </cell>
          <cell r="H81">
            <v>0</v>
          </cell>
          <cell r="I81">
            <v>7.7299999999999994E-2</v>
          </cell>
          <cell r="J81">
            <v>0</v>
          </cell>
          <cell r="K81">
            <v>7.7299999999999994E-2</v>
          </cell>
          <cell r="L81">
            <v>0</v>
          </cell>
          <cell r="M81">
            <v>20090305</v>
          </cell>
          <cell r="N81">
            <v>0</v>
          </cell>
          <cell r="O81">
            <v>20090305</v>
          </cell>
        </row>
        <row r="82">
          <cell r="A82" t="str">
            <v>17604 0</v>
          </cell>
          <cell r="B82" t="str">
            <v>AMLODIPINE BESYLATE/BENAZEPRIL</v>
          </cell>
          <cell r="C82">
            <v>17604</v>
          </cell>
          <cell r="D82">
            <v>0</v>
          </cell>
          <cell r="E82" t="str">
            <v>10 mg; 20 mg</v>
          </cell>
          <cell r="F82" t="str">
            <v>CAPSULE</v>
          </cell>
          <cell r="G82" t="str">
            <v>CAP</v>
          </cell>
          <cell r="H82">
            <v>0</v>
          </cell>
          <cell r="I82">
            <v>3.0937999999999999</v>
          </cell>
          <cell r="J82">
            <v>0</v>
          </cell>
          <cell r="K82">
            <v>3.0937999999999999</v>
          </cell>
          <cell r="L82">
            <v>0</v>
          </cell>
          <cell r="M82">
            <v>20090305</v>
          </cell>
          <cell r="N82">
            <v>0</v>
          </cell>
          <cell r="O82">
            <v>20090305</v>
          </cell>
        </row>
        <row r="83">
          <cell r="A83" t="str">
            <v>33093 0</v>
          </cell>
          <cell r="B83" t="str">
            <v>AMLODIPINE BESYLATE/BENAZEPRIL</v>
          </cell>
          <cell r="C83">
            <v>33093</v>
          </cell>
          <cell r="D83">
            <v>0</v>
          </cell>
          <cell r="E83" t="str">
            <v>2.5 mg; 10 mg</v>
          </cell>
          <cell r="F83" t="str">
            <v>CAPSULE</v>
          </cell>
          <cell r="G83" t="str">
            <v>CAP</v>
          </cell>
          <cell r="H83">
            <v>0</v>
          </cell>
          <cell r="I83">
            <v>2.4727999999999999</v>
          </cell>
          <cell r="J83">
            <v>0</v>
          </cell>
          <cell r="K83">
            <v>2.4727999999999999</v>
          </cell>
          <cell r="L83">
            <v>0</v>
          </cell>
          <cell r="M83">
            <v>20090305</v>
          </cell>
          <cell r="N83">
            <v>0</v>
          </cell>
          <cell r="O83">
            <v>20090305</v>
          </cell>
        </row>
        <row r="84">
          <cell r="A84" t="str">
            <v>33092 0</v>
          </cell>
          <cell r="B84" t="str">
            <v>AMLODIPINE BESYLATE/BENAZEPRIL</v>
          </cell>
          <cell r="C84">
            <v>33092</v>
          </cell>
          <cell r="D84">
            <v>0</v>
          </cell>
          <cell r="E84" t="str">
            <v>5 mg; 10 mg</v>
          </cell>
          <cell r="F84" t="str">
            <v>CAPSULE</v>
          </cell>
          <cell r="G84" t="str">
            <v>CAP</v>
          </cell>
          <cell r="H84">
            <v>0</v>
          </cell>
          <cell r="I84">
            <v>2.5634999999999999</v>
          </cell>
          <cell r="J84">
            <v>0</v>
          </cell>
          <cell r="K84">
            <v>2.5634999999999999</v>
          </cell>
          <cell r="L84">
            <v>0</v>
          </cell>
          <cell r="M84">
            <v>20090305</v>
          </cell>
          <cell r="N84">
            <v>0</v>
          </cell>
          <cell r="O84">
            <v>20090305</v>
          </cell>
        </row>
        <row r="85">
          <cell r="A85" t="str">
            <v>33090 0</v>
          </cell>
          <cell r="B85" t="str">
            <v>AMLODIPINE BESYLATE/BENAZEPRIL</v>
          </cell>
          <cell r="C85">
            <v>33090</v>
          </cell>
          <cell r="D85">
            <v>0</v>
          </cell>
          <cell r="E85" t="str">
            <v>5 mg; 20 mg</v>
          </cell>
          <cell r="F85" t="str">
            <v>CAPSULE</v>
          </cell>
          <cell r="G85" t="str">
            <v>CAP</v>
          </cell>
          <cell r="H85">
            <v>0</v>
          </cell>
          <cell r="I85">
            <v>2.7442000000000002</v>
          </cell>
          <cell r="J85">
            <v>0</v>
          </cell>
          <cell r="K85">
            <v>2.7442000000000002</v>
          </cell>
          <cell r="L85">
            <v>0</v>
          </cell>
          <cell r="M85">
            <v>20090305</v>
          </cell>
          <cell r="N85">
            <v>0</v>
          </cell>
          <cell r="O85">
            <v>20090305</v>
          </cell>
        </row>
        <row r="86">
          <cell r="A86" t="str">
            <v>23043 0</v>
          </cell>
          <cell r="B86" t="str">
            <v>AMMONIUM LACTATE</v>
          </cell>
          <cell r="C86">
            <v>23043</v>
          </cell>
          <cell r="D86">
            <v>0</v>
          </cell>
          <cell r="E86" t="str">
            <v>12%</v>
          </cell>
          <cell r="F86" t="str">
            <v>GRAM</v>
          </cell>
          <cell r="G86" t="str">
            <v>CRM</v>
          </cell>
          <cell r="H86">
            <v>0</v>
          </cell>
          <cell r="I86">
            <v>5.9400000000000001E-2</v>
          </cell>
          <cell r="J86">
            <v>0</v>
          </cell>
          <cell r="K86">
            <v>5.9400000000000001E-2</v>
          </cell>
          <cell r="L86">
            <v>0</v>
          </cell>
          <cell r="M86">
            <v>20090305</v>
          </cell>
          <cell r="N86">
            <v>0</v>
          </cell>
          <cell r="O86">
            <v>20090305</v>
          </cell>
        </row>
        <row r="87">
          <cell r="A87" t="str">
            <v>67154 0</v>
          </cell>
          <cell r="B87" t="str">
            <v>AMOX/POTASSIUM CLAVULANATE</v>
          </cell>
          <cell r="C87">
            <v>67154</v>
          </cell>
          <cell r="D87">
            <v>0</v>
          </cell>
          <cell r="E87" t="str">
            <v>200-28.5/5</v>
          </cell>
          <cell r="F87" t="str">
            <v>MILLILITER</v>
          </cell>
          <cell r="G87" t="str">
            <v>PWDR for ORAL SUSP</v>
          </cell>
          <cell r="H87">
            <v>0</v>
          </cell>
          <cell r="I87">
            <v>0.14940000000000001</v>
          </cell>
          <cell r="J87">
            <v>0</v>
          </cell>
          <cell r="K87">
            <v>0.14940000000000001</v>
          </cell>
          <cell r="L87">
            <v>0</v>
          </cell>
          <cell r="M87">
            <v>20090305</v>
          </cell>
          <cell r="N87">
            <v>0</v>
          </cell>
          <cell r="O87">
            <v>20090305</v>
          </cell>
        </row>
        <row r="88">
          <cell r="A88" t="str">
            <v>67078 0</v>
          </cell>
          <cell r="B88" t="str">
            <v>AMOX/POTASSIUM CLAVULANATE</v>
          </cell>
          <cell r="C88">
            <v>67078</v>
          </cell>
          <cell r="D88">
            <v>0</v>
          </cell>
          <cell r="E88" t="str">
            <v>200-28.5mg</v>
          </cell>
          <cell r="F88" t="str">
            <v>TABLET</v>
          </cell>
          <cell r="G88" t="str">
            <v>TAB, CHEW</v>
          </cell>
          <cell r="H88">
            <v>0</v>
          </cell>
          <cell r="I88">
            <v>0.92179999999999995</v>
          </cell>
          <cell r="J88">
            <v>0</v>
          </cell>
          <cell r="K88">
            <v>0.92179999999999995</v>
          </cell>
          <cell r="L88">
            <v>0</v>
          </cell>
          <cell r="M88">
            <v>20090305</v>
          </cell>
          <cell r="N88">
            <v>0</v>
          </cell>
          <cell r="O88">
            <v>20090305</v>
          </cell>
        </row>
        <row r="89">
          <cell r="A89" t="str">
            <v>67077 0</v>
          </cell>
          <cell r="B89" t="str">
            <v>AMOX/POTASSIUM CLAVULANATE</v>
          </cell>
          <cell r="C89">
            <v>67077</v>
          </cell>
          <cell r="D89">
            <v>0</v>
          </cell>
          <cell r="E89" t="str">
            <v>400-57 mg</v>
          </cell>
          <cell r="F89" t="str">
            <v>TABLET</v>
          </cell>
          <cell r="G89" t="str">
            <v>TAB, CHEW</v>
          </cell>
          <cell r="H89">
            <v>0</v>
          </cell>
          <cell r="I89">
            <v>1.4175</v>
          </cell>
          <cell r="J89">
            <v>0</v>
          </cell>
          <cell r="K89">
            <v>1.4175</v>
          </cell>
          <cell r="L89">
            <v>0</v>
          </cell>
          <cell r="M89">
            <v>20090305</v>
          </cell>
          <cell r="N89">
            <v>0</v>
          </cell>
          <cell r="O89">
            <v>20090305</v>
          </cell>
        </row>
        <row r="90">
          <cell r="A90" t="str">
            <v>67153 0</v>
          </cell>
          <cell r="B90" t="str">
            <v>AMOX/POTASSIUM CLAVULANATE</v>
          </cell>
          <cell r="C90">
            <v>67153</v>
          </cell>
          <cell r="D90">
            <v>0</v>
          </cell>
          <cell r="E90" t="str">
            <v>400-57/5</v>
          </cell>
          <cell r="F90" t="str">
            <v>MILLILITER</v>
          </cell>
          <cell r="G90" t="str">
            <v>PWDR for ORAL SUSP</v>
          </cell>
          <cell r="H90">
            <v>0</v>
          </cell>
          <cell r="I90">
            <v>0.17549999999999999</v>
          </cell>
          <cell r="J90">
            <v>0.2155</v>
          </cell>
          <cell r="K90">
            <v>0.2155</v>
          </cell>
          <cell r="L90">
            <v>0.22792022792022792</v>
          </cell>
          <cell r="M90">
            <v>20090424</v>
          </cell>
          <cell r="N90">
            <v>0</v>
          </cell>
          <cell r="O90">
            <v>20090424</v>
          </cell>
        </row>
        <row r="91">
          <cell r="A91" t="str">
            <v>67071 0</v>
          </cell>
          <cell r="B91" t="str">
            <v>AMOX/POTASSIUM CLAVULANATE</v>
          </cell>
          <cell r="C91">
            <v>67071</v>
          </cell>
          <cell r="D91">
            <v>0</v>
          </cell>
          <cell r="E91" t="str">
            <v>500-125 mg</v>
          </cell>
          <cell r="F91" t="str">
            <v>TABLET</v>
          </cell>
          <cell r="G91" t="str">
            <v>TAB</v>
          </cell>
          <cell r="H91">
            <v>0</v>
          </cell>
          <cell r="I91">
            <v>1.0109999999999999</v>
          </cell>
          <cell r="J91">
            <v>0</v>
          </cell>
          <cell r="K91">
            <v>1.0109999999999999</v>
          </cell>
          <cell r="L91">
            <v>0</v>
          </cell>
          <cell r="M91">
            <v>20090305</v>
          </cell>
          <cell r="N91">
            <v>0</v>
          </cell>
          <cell r="O91">
            <v>20090305</v>
          </cell>
        </row>
        <row r="92">
          <cell r="A92" t="str">
            <v>28020 0</v>
          </cell>
          <cell r="B92" t="str">
            <v>AMOX/POTASSIUM CLAVULANATE</v>
          </cell>
          <cell r="C92">
            <v>28020</v>
          </cell>
          <cell r="D92">
            <v>0</v>
          </cell>
          <cell r="E92" t="str">
            <v>600-42.9/5</v>
          </cell>
          <cell r="F92" t="str">
            <v>MILLILITER</v>
          </cell>
          <cell r="G92" t="str">
            <v>PWDR for ORAL SUSP</v>
          </cell>
          <cell r="H92">
            <v>0</v>
          </cell>
          <cell r="I92">
            <v>0.24410000000000001</v>
          </cell>
          <cell r="J92">
            <v>0</v>
          </cell>
          <cell r="K92">
            <v>0.24410000000000001</v>
          </cell>
          <cell r="L92">
            <v>0</v>
          </cell>
          <cell r="M92">
            <v>20090305</v>
          </cell>
          <cell r="N92">
            <v>0</v>
          </cell>
          <cell r="O92">
            <v>20090305</v>
          </cell>
        </row>
        <row r="93">
          <cell r="A93" t="str">
            <v>67076 0</v>
          </cell>
          <cell r="B93" t="str">
            <v>AMOX/POTASSIUM CLAVULANATE</v>
          </cell>
          <cell r="C93">
            <v>67076</v>
          </cell>
          <cell r="D93">
            <v>0</v>
          </cell>
          <cell r="E93" t="str">
            <v>875-125 mg</v>
          </cell>
          <cell r="F93" t="str">
            <v>TABLET</v>
          </cell>
          <cell r="G93" t="str">
            <v>TAB</v>
          </cell>
          <cell r="H93">
            <v>0</v>
          </cell>
          <cell r="I93">
            <v>0.98850000000000005</v>
          </cell>
          <cell r="J93">
            <v>0</v>
          </cell>
          <cell r="K93">
            <v>0.98850000000000005</v>
          </cell>
          <cell r="L93">
            <v>0</v>
          </cell>
          <cell r="M93">
            <v>20090305</v>
          </cell>
          <cell r="N93">
            <v>0</v>
          </cell>
          <cell r="O93">
            <v>20090305</v>
          </cell>
        </row>
        <row r="94">
          <cell r="A94" t="str">
            <v>15330 0</v>
          </cell>
          <cell r="B94" t="str">
            <v>AMOXAPINE</v>
          </cell>
          <cell r="C94">
            <v>15330</v>
          </cell>
          <cell r="D94">
            <v>0</v>
          </cell>
          <cell r="E94" t="str">
            <v>100 mg</v>
          </cell>
          <cell r="F94" t="str">
            <v>TABLET</v>
          </cell>
          <cell r="G94" t="str">
            <v>TAB</v>
          </cell>
          <cell r="H94">
            <v>0</v>
          </cell>
          <cell r="I94">
            <v>0.88090000000000002</v>
          </cell>
          <cell r="J94">
            <v>0</v>
          </cell>
          <cell r="K94">
            <v>0.88090000000000002</v>
          </cell>
          <cell r="L94">
            <v>0</v>
          </cell>
          <cell r="M94">
            <v>20020906</v>
          </cell>
          <cell r="N94">
            <v>20021206</v>
          </cell>
          <cell r="O94">
            <v>20021206</v>
          </cell>
        </row>
        <row r="95">
          <cell r="A95" t="str">
            <v>16558 0</v>
          </cell>
          <cell r="B95" t="str">
            <v>AMOXAPINE</v>
          </cell>
          <cell r="C95">
            <v>16558</v>
          </cell>
          <cell r="D95">
            <v>0</v>
          </cell>
          <cell r="E95" t="str">
            <v>150 mg</v>
          </cell>
          <cell r="F95" t="str">
            <v>TABLET</v>
          </cell>
          <cell r="G95" t="str">
            <v>TAB</v>
          </cell>
          <cell r="H95">
            <v>0</v>
          </cell>
          <cell r="I95">
            <v>1.1512</v>
          </cell>
          <cell r="J95">
            <v>0</v>
          </cell>
          <cell r="K95">
            <v>1.1512</v>
          </cell>
          <cell r="L95">
            <v>0</v>
          </cell>
          <cell r="M95">
            <v>20061205</v>
          </cell>
          <cell r="N95">
            <v>20071205</v>
          </cell>
          <cell r="O95">
            <v>20080305</v>
          </cell>
        </row>
        <row r="96">
          <cell r="A96" t="str">
            <v>15332 0</v>
          </cell>
          <cell r="B96" t="str">
            <v>AMOXAPINE</v>
          </cell>
          <cell r="C96">
            <v>15332</v>
          </cell>
          <cell r="D96">
            <v>0</v>
          </cell>
          <cell r="E96" t="str">
            <v>25 mg</v>
          </cell>
          <cell r="F96" t="str">
            <v>TABLET</v>
          </cell>
          <cell r="G96" t="str">
            <v>TAB</v>
          </cell>
          <cell r="H96">
            <v>0</v>
          </cell>
          <cell r="I96">
            <v>0.3291</v>
          </cell>
          <cell r="J96">
            <v>0</v>
          </cell>
          <cell r="K96">
            <v>0.3291</v>
          </cell>
          <cell r="L96">
            <v>0</v>
          </cell>
          <cell r="M96">
            <v>20020906</v>
          </cell>
          <cell r="N96">
            <v>20021206</v>
          </cell>
          <cell r="O96">
            <v>20021206</v>
          </cell>
        </row>
        <row r="97">
          <cell r="A97" t="str">
            <v>15333 0</v>
          </cell>
          <cell r="B97" t="str">
            <v>AMOXAPINE</v>
          </cell>
          <cell r="C97">
            <v>15333</v>
          </cell>
          <cell r="D97">
            <v>0</v>
          </cell>
          <cell r="E97" t="str">
            <v>50 mg</v>
          </cell>
          <cell r="F97" t="str">
            <v>TABLET</v>
          </cell>
          <cell r="G97" t="str">
            <v>TAB</v>
          </cell>
          <cell r="H97">
            <v>0</v>
          </cell>
          <cell r="I97">
            <v>0.41460000000000002</v>
          </cell>
          <cell r="J97">
            <v>0</v>
          </cell>
          <cell r="K97">
            <v>0.41460000000000002</v>
          </cell>
          <cell r="L97">
            <v>0</v>
          </cell>
          <cell r="M97">
            <v>20020906</v>
          </cell>
          <cell r="N97">
            <v>20021206</v>
          </cell>
          <cell r="O97">
            <v>20021206</v>
          </cell>
        </row>
        <row r="98">
          <cell r="A98" t="str">
            <v>39650 0</v>
          </cell>
          <cell r="B98" t="str">
            <v>AMOXICILLIN</v>
          </cell>
          <cell r="C98">
            <v>39650</v>
          </cell>
          <cell r="D98">
            <v>0</v>
          </cell>
          <cell r="E98" t="str">
            <v>125 mg</v>
          </cell>
          <cell r="F98" t="str">
            <v>TABLET</v>
          </cell>
          <cell r="G98" t="str">
            <v>TAB, CHEW</v>
          </cell>
          <cell r="H98">
            <v>0</v>
          </cell>
          <cell r="I98">
            <v>0.1333</v>
          </cell>
          <cell r="J98">
            <v>0</v>
          </cell>
          <cell r="K98">
            <v>0.1333</v>
          </cell>
          <cell r="L98">
            <v>0</v>
          </cell>
          <cell r="M98">
            <v>20050603</v>
          </cell>
          <cell r="N98">
            <v>20051206</v>
          </cell>
          <cell r="O98">
            <v>20070305</v>
          </cell>
        </row>
        <row r="99">
          <cell r="A99" t="str">
            <v>39681 0</v>
          </cell>
          <cell r="B99" t="str">
            <v>AMOXICILLIN</v>
          </cell>
          <cell r="C99">
            <v>39681</v>
          </cell>
          <cell r="D99">
            <v>0</v>
          </cell>
          <cell r="E99" t="str">
            <v>125 mg/5 ml</v>
          </cell>
          <cell r="F99" t="str">
            <v>MILLILITER</v>
          </cell>
          <cell r="G99" t="str">
            <v>PWDR for ORAL SUSP</v>
          </cell>
          <cell r="H99">
            <v>0</v>
          </cell>
          <cell r="I99">
            <v>1.8800000000000001E-2</v>
          </cell>
          <cell r="J99">
            <v>0</v>
          </cell>
          <cell r="K99">
            <v>1.8800000000000001E-2</v>
          </cell>
          <cell r="L99">
            <v>0</v>
          </cell>
          <cell r="M99">
            <v>20090305</v>
          </cell>
          <cell r="N99">
            <v>0</v>
          </cell>
          <cell r="O99">
            <v>20090305</v>
          </cell>
        </row>
        <row r="100">
          <cell r="A100" t="str">
            <v>93385 0</v>
          </cell>
          <cell r="B100" t="str">
            <v>AMOXICILLIN</v>
          </cell>
          <cell r="C100">
            <v>93385</v>
          </cell>
          <cell r="D100">
            <v>0</v>
          </cell>
          <cell r="E100" t="str">
            <v>200 mg/5 ml</v>
          </cell>
          <cell r="F100" t="str">
            <v>MILLILITER</v>
          </cell>
          <cell r="G100" t="str">
            <v>SUSP</v>
          </cell>
          <cell r="H100">
            <v>0</v>
          </cell>
          <cell r="I100">
            <v>5.96E-2</v>
          </cell>
          <cell r="J100">
            <v>0</v>
          </cell>
          <cell r="K100">
            <v>5.96E-2</v>
          </cell>
          <cell r="L100">
            <v>0</v>
          </cell>
          <cell r="M100">
            <v>20090305</v>
          </cell>
          <cell r="N100">
            <v>0</v>
          </cell>
          <cell r="O100">
            <v>20090305</v>
          </cell>
        </row>
        <row r="101">
          <cell r="A101" t="str">
            <v>39651 0</v>
          </cell>
          <cell r="B101" t="str">
            <v>AMOXICILLIN</v>
          </cell>
          <cell r="C101">
            <v>39651</v>
          </cell>
          <cell r="D101">
            <v>0</v>
          </cell>
          <cell r="E101" t="str">
            <v>250 mg</v>
          </cell>
          <cell r="F101" t="str">
            <v>TABLET</v>
          </cell>
          <cell r="G101" t="str">
            <v>TAB, CHEW</v>
          </cell>
          <cell r="H101">
            <v>0</v>
          </cell>
          <cell r="I101">
            <v>0.14729999999999999</v>
          </cell>
          <cell r="J101">
            <v>0</v>
          </cell>
          <cell r="K101">
            <v>0.14729999999999999</v>
          </cell>
          <cell r="L101">
            <v>0</v>
          </cell>
          <cell r="M101">
            <v>20090305</v>
          </cell>
          <cell r="N101">
            <v>0</v>
          </cell>
          <cell r="O101">
            <v>20090305</v>
          </cell>
        </row>
        <row r="102">
          <cell r="A102" t="str">
            <v>39683 0</v>
          </cell>
          <cell r="B102" t="str">
            <v>AMOXICILLIN</v>
          </cell>
          <cell r="C102">
            <v>39683</v>
          </cell>
          <cell r="D102">
            <v>0</v>
          </cell>
          <cell r="E102" t="str">
            <v>250 mg/5 ml</v>
          </cell>
          <cell r="F102" t="str">
            <v>MILLILITER</v>
          </cell>
          <cell r="G102" t="str">
            <v>PWDR for ORAL SUSP</v>
          </cell>
          <cell r="H102">
            <v>0</v>
          </cell>
          <cell r="I102">
            <v>1.7299999999999999E-2</v>
          </cell>
          <cell r="J102">
            <v>2.7E-2</v>
          </cell>
          <cell r="K102">
            <v>2.7E-2</v>
          </cell>
          <cell r="L102">
            <v>0.56069364161849711</v>
          </cell>
          <cell r="M102">
            <v>20090424</v>
          </cell>
          <cell r="N102">
            <v>0</v>
          </cell>
          <cell r="O102">
            <v>20090424</v>
          </cell>
        </row>
        <row r="103">
          <cell r="A103" t="str">
            <v>93365 0</v>
          </cell>
          <cell r="B103" t="str">
            <v>AMOXICILLIN</v>
          </cell>
          <cell r="C103">
            <v>93365</v>
          </cell>
          <cell r="D103">
            <v>0</v>
          </cell>
          <cell r="E103" t="str">
            <v>400 mg</v>
          </cell>
          <cell r="F103" t="str">
            <v>TABLET</v>
          </cell>
          <cell r="G103" t="str">
            <v>TAB, CHEW</v>
          </cell>
          <cell r="H103">
            <v>0</v>
          </cell>
          <cell r="I103">
            <v>0.37580000000000002</v>
          </cell>
          <cell r="J103">
            <v>0</v>
          </cell>
          <cell r="K103">
            <v>0.37580000000000002</v>
          </cell>
          <cell r="L103">
            <v>0</v>
          </cell>
          <cell r="M103">
            <v>20090305</v>
          </cell>
          <cell r="N103">
            <v>0</v>
          </cell>
          <cell r="O103">
            <v>20090305</v>
          </cell>
        </row>
        <row r="104">
          <cell r="A104" t="str">
            <v>39632 0</v>
          </cell>
          <cell r="B104" t="str">
            <v>AMOXICILLIN</v>
          </cell>
          <cell r="C104">
            <v>39632</v>
          </cell>
          <cell r="D104">
            <v>0</v>
          </cell>
          <cell r="E104" t="str">
            <v>875 mg</v>
          </cell>
          <cell r="F104" t="str">
            <v>TABLET</v>
          </cell>
          <cell r="G104" t="str">
            <v>TAB</v>
          </cell>
          <cell r="H104">
            <v>0</v>
          </cell>
          <cell r="I104">
            <v>0.39229999999999998</v>
          </cell>
          <cell r="J104">
            <v>0</v>
          </cell>
          <cell r="K104">
            <v>0.39229999999999998</v>
          </cell>
          <cell r="L104">
            <v>0</v>
          </cell>
          <cell r="M104">
            <v>20090305</v>
          </cell>
          <cell r="N104">
            <v>0</v>
          </cell>
          <cell r="O104">
            <v>20090305</v>
          </cell>
        </row>
        <row r="105">
          <cell r="A105" t="str">
            <v>39660 0</v>
          </cell>
          <cell r="B105" t="str">
            <v>AMOXICILLIN (TRIHYDRATE)</v>
          </cell>
          <cell r="C105">
            <v>39660</v>
          </cell>
          <cell r="D105">
            <v>0</v>
          </cell>
          <cell r="E105" t="str">
            <v>250 mg</v>
          </cell>
          <cell r="F105" t="str">
            <v>CAPSULE</v>
          </cell>
          <cell r="G105" t="str">
            <v>CAP</v>
          </cell>
          <cell r="H105">
            <v>0</v>
          </cell>
          <cell r="I105">
            <v>4.8300000000000003E-2</v>
          </cell>
          <cell r="J105">
            <v>0</v>
          </cell>
          <cell r="K105">
            <v>4.8300000000000003E-2</v>
          </cell>
          <cell r="L105">
            <v>0</v>
          </cell>
          <cell r="M105">
            <v>20090305</v>
          </cell>
          <cell r="N105">
            <v>0</v>
          </cell>
          <cell r="O105">
            <v>20090305</v>
          </cell>
        </row>
        <row r="106">
          <cell r="A106" t="str">
            <v>39661 0</v>
          </cell>
          <cell r="B106" t="str">
            <v>AMOXICILLIN (TRIHYDRATE)</v>
          </cell>
          <cell r="C106">
            <v>39661</v>
          </cell>
          <cell r="D106">
            <v>0</v>
          </cell>
          <cell r="E106" t="str">
            <v>500 mg</v>
          </cell>
          <cell r="F106" t="str">
            <v>CAPSULE</v>
          </cell>
          <cell r="G106" t="str">
            <v>CAP</v>
          </cell>
          <cell r="H106">
            <v>0</v>
          </cell>
          <cell r="I106">
            <v>8.5500000000000007E-2</v>
          </cell>
          <cell r="J106">
            <v>0</v>
          </cell>
          <cell r="K106">
            <v>8.5500000000000007E-2</v>
          </cell>
          <cell r="L106">
            <v>0</v>
          </cell>
          <cell r="M106">
            <v>20090305</v>
          </cell>
          <cell r="N106">
            <v>0</v>
          </cell>
          <cell r="O106">
            <v>20090305</v>
          </cell>
        </row>
        <row r="107">
          <cell r="A107" t="str">
            <v>93375 0</v>
          </cell>
          <cell r="B107" t="str">
            <v>AMOXICILLIN OS</v>
          </cell>
          <cell r="C107">
            <v>93375</v>
          </cell>
          <cell r="D107">
            <v>0</v>
          </cell>
          <cell r="E107" t="str">
            <v>400 mg/5 ml</v>
          </cell>
          <cell r="F107" t="str">
            <v>MILLILITER</v>
          </cell>
          <cell r="G107" t="str">
            <v>SUSP RECON</v>
          </cell>
          <cell r="H107">
            <v>0</v>
          </cell>
          <cell r="I107">
            <v>5.7299999999999997E-2</v>
          </cell>
          <cell r="J107">
            <v>0</v>
          </cell>
          <cell r="K107">
            <v>5.7299999999999997E-2</v>
          </cell>
          <cell r="L107">
            <v>0</v>
          </cell>
          <cell r="M107">
            <v>20090305</v>
          </cell>
          <cell r="N107">
            <v>0</v>
          </cell>
          <cell r="O107">
            <v>20090305</v>
          </cell>
        </row>
        <row r="108">
          <cell r="A108" t="str">
            <v>29009 0</v>
          </cell>
          <cell r="B108" t="str">
            <v>AMPHET ASP/AMPHET/D-AMPHET</v>
          </cell>
          <cell r="C108">
            <v>29009</v>
          </cell>
          <cell r="D108">
            <v>0</v>
          </cell>
          <cell r="E108" t="str">
            <v>15 mg</v>
          </cell>
          <cell r="F108" t="str">
            <v>TABLET</v>
          </cell>
          <cell r="G108" t="str">
            <v>TAB</v>
          </cell>
          <cell r="H108">
            <v>0</v>
          </cell>
          <cell r="I108">
            <v>0.46550000000000002</v>
          </cell>
          <cell r="J108">
            <v>0</v>
          </cell>
          <cell r="K108">
            <v>0.46550000000000002</v>
          </cell>
          <cell r="L108">
            <v>0</v>
          </cell>
          <cell r="M108">
            <v>20090305</v>
          </cell>
          <cell r="N108">
            <v>0</v>
          </cell>
          <cell r="O108">
            <v>20090305</v>
          </cell>
        </row>
        <row r="109">
          <cell r="A109" t="str">
            <v>56971 0</v>
          </cell>
          <cell r="B109" t="str">
            <v>AMPHETAMINE/D-AMPHETAMINE SALTS</v>
          </cell>
          <cell r="C109">
            <v>56971</v>
          </cell>
          <cell r="D109">
            <v>0</v>
          </cell>
          <cell r="E109" t="str">
            <v>10 mg</v>
          </cell>
          <cell r="F109" t="str">
            <v>TABLET</v>
          </cell>
          <cell r="G109" t="str">
            <v>TAB</v>
          </cell>
          <cell r="H109">
            <v>0</v>
          </cell>
          <cell r="I109">
            <v>0.27500000000000002</v>
          </cell>
          <cell r="J109">
            <v>0</v>
          </cell>
          <cell r="K109">
            <v>0.27500000000000002</v>
          </cell>
          <cell r="L109">
            <v>0</v>
          </cell>
          <cell r="M109">
            <v>20090305</v>
          </cell>
          <cell r="N109">
            <v>0</v>
          </cell>
          <cell r="O109">
            <v>20090305</v>
          </cell>
        </row>
        <row r="110">
          <cell r="A110" t="str">
            <v>29008 0</v>
          </cell>
          <cell r="B110" t="str">
            <v>AMPHETAMINE/D-AMPHETAMINE SALTS</v>
          </cell>
          <cell r="C110">
            <v>29008</v>
          </cell>
          <cell r="D110">
            <v>0</v>
          </cell>
          <cell r="E110" t="str">
            <v>12.5 mg</v>
          </cell>
          <cell r="F110" t="str">
            <v>TABLET</v>
          </cell>
          <cell r="G110" t="str">
            <v>TAB</v>
          </cell>
          <cell r="H110">
            <v>0</v>
          </cell>
          <cell r="I110">
            <v>0.49280000000000002</v>
          </cell>
          <cell r="J110">
            <v>0</v>
          </cell>
          <cell r="K110">
            <v>0.49280000000000002</v>
          </cell>
          <cell r="L110">
            <v>0</v>
          </cell>
          <cell r="M110">
            <v>20090305</v>
          </cell>
          <cell r="N110">
            <v>0</v>
          </cell>
          <cell r="O110">
            <v>20090305</v>
          </cell>
        </row>
        <row r="111">
          <cell r="A111" t="str">
            <v>56973 0</v>
          </cell>
          <cell r="B111" t="str">
            <v>AMPHETAMINE/D-AMPHETAMINE SALTS</v>
          </cell>
          <cell r="C111">
            <v>56973</v>
          </cell>
          <cell r="D111">
            <v>0</v>
          </cell>
          <cell r="E111" t="str">
            <v>20 mg</v>
          </cell>
          <cell r="F111" t="str">
            <v>TABLET</v>
          </cell>
          <cell r="G111" t="str">
            <v>TAB</v>
          </cell>
          <cell r="H111">
            <v>0</v>
          </cell>
          <cell r="I111">
            <v>0.25430000000000003</v>
          </cell>
          <cell r="J111">
            <v>0</v>
          </cell>
          <cell r="K111">
            <v>0.25430000000000003</v>
          </cell>
          <cell r="L111">
            <v>0</v>
          </cell>
          <cell r="M111">
            <v>20090305</v>
          </cell>
          <cell r="N111">
            <v>0</v>
          </cell>
          <cell r="O111">
            <v>20090305</v>
          </cell>
        </row>
        <row r="112">
          <cell r="A112" t="str">
            <v>56972 0</v>
          </cell>
          <cell r="B112" t="str">
            <v>AMPHETAMINE/D-AMPHETAMINE SALTS</v>
          </cell>
          <cell r="C112">
            <v>56972</v>
          </cell>
          <cell r="D112">
            <v>0</v>
          </cell>
          <cell r="E112" t="str">
            <v>30 mg</v>
          </cell>
          <cell r="F112" t="str">
            <v>TABLET</v>
          </cell>
          <cell r="G112" t="str">
            <v>TAB</v>
          </cell>
          <cell r="H112">
            <v>0</v>
          </cell>
          <cell r="I112">
            <v>0.27500000000000002</v>
          </cell>
          <cell r="J112">
            <v>0</v>
          </cell>
          <cell r="K112">
            <v>0.27500000000000002</v>
          </cell>
          <cell r="L112">
            <v>0</v>
          </cell>
          <cell r="M112">
            <v>20090305</v>
          </cell>
          <cell r="N112">
            <v>0</v>
          </cell>
          <cell r="O112">
            <v>20090305</v>
          </cell>
        </row>
        <row r="113">
          <cell r="A113" t="str">
            <v>56970 0</v>
          </cell>
          <cell r="B113" t="str">
            <v>AMPHETAMINE/D-AMPHETAMINE SALTS</v>
          </cell>
          <cell r="C113">
            <v>56970</v>
          </cell>
          <cell r="D113">
            <v>0</v>
          </cell>
          <cell r="E113" t="str">
            <v>5 mg</v>
          </cell>
          <cell r="F113" t="str">
            <v>TABLET</v>
          </cell>
          <cell r="G113" t="str">
            <v>TAB</v>
          </cell>
          <cell r="H113">
            <v>0</v>
          </cell>
          <cell r="I113">
            <v>0.28970000000000001</v>
          </cell>
          <cell r="J113">
            <v>0</v>
          </cell>
          <cell r="K113">
            <v>0.28970000000000001</v>
          </cell>
          <cell r="L113">
            <v>0</v>
          </cell>
          <cell r="M113">
            <v>20090305</v>
          </cell>
          <cell r="N113">
            <v>0</v>
          </cell>
          <cell r="O113">
            <v>20090305</v>
          </cell>
        </row>
        <row r="114">
          <cell r="A114" t="str">
            <v>29007 0</v>
          </cell>
          <cell r="B114" t="str">
            <v>AMPHETAMINE/D-AMPHETAMINE SALTS</v>
          </cell>
          <cell r="C114">
            <v>29007</v>
          </cell>
          <cell r="D114">
            <v>0</v>
          </cell>
          <cell r="E114" t="str">
            <v>7.5 mg</v>
          </cell>
          <cell r="F114" t="str">
            <v>TABLET</v>
          </cell>
          <cell r="G114" t="str">
            <v>TAB</v>
          </cell>
          <cell r="H114">
            <v>0</v>
          </cell>
          <cell r="I114">
            <v>0.49409999999999998</v>
          </cell>
          <cell r="J114">
            <v>0</v>
          </cell>
          <cell r="K114">
            <v>0.49409999999999998</v>
          </cell>
          <cell r="L114">
            <v>0</v>
          </cell>
          <cell r="M114">
            <v>20090305</v>
          </cell>
          <cell r="N114">
            <v>0</v>
          </cell>
          <cell r="O114">
            <v>20090305</v>
          </cell>
        </row>
        <row r="115">
          <cell r="A115" t="str">
            <v>89521 0</v>
          </cell>
          <cell r="B115" t="str">
            <v>AMPICILLIN SODIUM/SULBACTAM SODIUM</v>
          </cell>
          <cell r="C115">
            <v>89521</v>
          </cell>
          <cell r="D115">
            <v>0</v>
          </cell>
          <cell r="E115" t="str">
            <v>3 gm</v>
          </cell>
          <cell r="F115" t="str">
            <v>EACH</v>
          </cell>
          <cell r="G115" t="str">
            <v>VIAL</v>
          </cell>
          <cell r="H115">
            <v>0</v>
          </cell>
          <cell r="I115">
            <v>9.516</v>
          </cell>
          <cell r="J115">
            <v>0</v>
          </cell>
          <cell r="K115">
            <v>9.516</v>
          </cell>
          <cell r="L115">
            <v>0</v>
          </cell>
          <cell r="M115">
            <v>20090305</v>
          </cell>
          <cell r="N115">
            <v>0</v>
          </cell>
          <cell r="O115">
            <v>20090305</v>
          </cell>
        </row>
        <row r="116">
          <cell r="A116" t="str">
            <v>39313 0</v>
          </cell>
          <cell r="B116" t="str">
            <v>AMPICILLIN TRIHYDRATE</v>
          </cell>
          <cell r="C116">
            <v>39313</v>
          </cell>
          <cell r="D116">
            <v>0</v>
          </cell>
          <cell r="E116" t="str">
            <v>125 mg/5 ml</v>
          </cell>
          <cell r="F116" t="str">
            <v>MILLILITER</v>
          </cell>
          <cell r="G116" t="str">
            <v>PWDR for ORAL SUSP</v>
          </cell>
          <cell r="H116">
            <v>0</v>
          </cell>
          <cell r="I116">
            <v>1.2999999999999999E-2</v>
          </cell>
          <cell r="J116">
            <v>0</v>
          </cell>
          <cell r="K116">
            <v>1.2999999999999999E-2</v>
          </cell>
          <cell r="L116">
            <v>0</v>
          </cell>
          <cell r="M116">
            <v>20020405</v>
          </cell>
          <cell r="N116">
            <v>20020906</v>
          </cell>
          <cell r="O116">
            <v>20020906</v>
          </cell>
        </row>
        <row r="117">
          <cell r="A117" t="str">
            <v>39271 0</v>
          </cell>
          <cell r="B117" t="str">
            <v>AMPICILLIN TRIHYDRATE</v>
          </cell>
          <cell r="C117">
            <v>39271</v>
          </cell>
          <cell r="D117">
            <v>0</v>
          </cell>
          <cell r="E117" t="str">
            <v>250 mg</v>
          </cell>
          <cell r="F117" t="str">
            <v>CAPSULE</v>
          </cell>
          <cell r="G117" t="str">
            <v>CAP</v>
          </cell>
          <cell r="H117">
            <v>0</v>
          </cell>
          <cell r="I117">
            <v>0.10580000000000001</v>
          </cell>
          <cell r="J117">
            <v>0</v>
          </cell>
          <cell r="K117">
            <v>0.10580000000000001</v>
          </cell>
          <cell r="L117">
            <v>0</v>
          </cell>
          <cell r="M117">
            <v>20080905</v>
          </cell>
          <cell r="N117">
            <v>0</v>
          </cell>
          <cell r="O117">
            <v>20090305</v>
          </cell>
        </row>
        <row r="118">
          <cell r="A118" t="str">
            <v>39272 0</v>
          </cell>
          <cell r="B118" t="str">
            <v>AMPICILLIN TRIHYDRATE</v>
          </cell>
          <cell r="C118">
            <v>39272</v>
          </cell>
          <cell r="D118">
            <v>0</v>
          </cell>
          <cell r="E118" t="str">
            <v>500 mg</v>
          </cell>
          <cell r="F118" t="str">
            <v>CAPSULE</v>
          </cell>
          <cell r="G118" t="str">
            <v>CAP</v>
          </cell>
          <cell r="H118">
            <v>0</v>
          </cell>
          <cell r="I118">
            <v>0.1754</v>
          </cell>
          <cell r="J118">
            <v>0</v>
          </cell>
          <cell r="K118">
            <v>0.1754</v>
          </cell>
          <cell r="L118">
            <v>0</v>
          </cell>
          <cell r="M118">
            <v>20090305</v>
          </cell>
          <cell r="N118">
            <v>0</v>
          </cell>
          <cell r="O118">
            <v>20090305</v>
          </cell>
        </row>
        <row r="119">
          <cell r="A119" t="str">
            <v>50393 0</v>
          </cell>
          <cell r="B119" t="str">
            <v>AMYLASE/LIPASE/PROTEASE</v>
          </cell>
          <cell r="C119">
            <v>50393</v>
          </cell>
          <cell r="D119">
            <v>0</v>
          </cell>
          <cell r="E119" t="str">
            <v>20,000 units; 4,500 units; 25,000 units</v>
          </cell>
          <cell r="F119" t="str">
            <v>CAPSULE</v>
          </cell>
          <cell r="G119" t="str">
            <v>CAP, DR</v>
          </cell>
          <cell r="H119">
            <v>0</v>
          </cell>
          <cell r="I119">
            <v>0.27610000000000001</v>
          </cell>
          <cell r="J119">
            <v>0</v>
          </cell>
          <cell r="K119">
            <v>0.27610000000000001</v>
          </cell>
          <cell r="L119">
            <v>0</v>
          </cell>
          <cell r="M119">
            <v>20090305</v>
          </cell>
          <cell r="N119">
            <v>20090429</v>
          </cell>
          <cell r="O119">
            <v>20090429</v>
          </cell>
        </row>
        <row r="120">
          <cell r="A120" t="str">
            <v>11014 0</v>
          </cell>
          <cell r="B120" t="str">
            <v>AMYLASE/LIPASE/PROTEASE</v>
          </cell>
          <cell r="C120">
            <v>11014</v>
          </cell>
          <cell r="D120">
            <v>0</v>
          </cell>
          <cell r="E120" t="str">
            <v>33,200 units; 10,000 units; 38,000 units</v>
          </cell>
          <cell r="F120" t="str">
            <v>CAPSULE</v>
          </cell>
          <cell r="G120" t="str">
            <v>CAP, DR</v>
          </cell>
          <cell r="H120">
            <v>0</v>
          </cell>
          <cell r="I120">
            <v>0.31609999999999999</v>
          </cell>
          <cell r="J120">
            <v>0</v>
          </cell>
          <cell r="K120">
            <v>0.31609999999999999</v>
          </cell>
          <cell r="L120">
            <v>0</v>
          </cell>
          <cell r="M120">
            <v>20090305</v>
          </cell>
          <cell r="N120">
            <v>20090429</v>
          </cell>
          <cell r="O120">
            <v>20090429</v>
          </cell>
        </row>
        <row r="121">
          <cell r="A121" t="str">
            <v>10003 0</v>
          </cell>
          <cell r="B121" t="str">
            <v>AMYLASE/LIPASE/PROTEASE</v>
          </cell>
          <cell r="C121">
            <v>10003</v>
          </cell>
          <cell r="D121">
            <v>0</v>
          </cell>
          <cell r="E121" t="str">
            <v>48,000 units; 16,000 units; 48,000 units</v>
          </cell>
          <cell r="F121" t="str">
            <v>CAPSULE</v>
          </cell>
          <cell r="G121" t="str">
            <v>CAP, DR</v>
          </cell>
          <cell r="H121">
            <v>0</v>
          </cell>
          <cell r="I121">
            <v>0.92700000000000005</v>
          </cell>
          <cell r="J121">
            <v>0</v>
          </cell>
          <cell r="K121">
            <v>0.92700000000000005</v>
          </cell>
          <cell r="L121">
            <v>0</v>
          </cell>
          <cell r="M121">
            <v>20090305</v>
          </cell>
          <cell r="N121">
            <v>20090429</v>
          </cell>
          <cell r="O121">
            <v>20090429</v>
          </cell>
        </row>
        <row r="122">
          <cell r="A122" t="str">
            <v>10016 0</v>
          </cell>
          <cell r="B122" t="str">
            <v>AMYLASE/LIPASE/PROTEASE</v>
          </cell>
          <cell r="C122">
            <v>10016</v>
          </cell>
          <cell r="D122">
            <v>0</v>
          </cell>
          <cell r="E122" t="str">
            <v>56,000 units; 20,000 units; 44,000 units</v>
          </cell>
          <cell r="F122" t="str">
            <v>CAPSULE</v>
          </cell>
          <cell r="G122" t="str">
            <v>CAP, DR</v>
          </cell>
          <cell r="H122">
            <v>0</v>
          </cell>
          <cell r="I122">
            <v>0.82850000000000001</v>
          </cell>
          <cell r="J122">
            <v>0</v>
          </cell>
          <cell r="K122">
            <v>0.82850000000000001</v>
          </cell>
          <cell r="L122">
            <v>0</v>
          </cell>
          <cell r="M122">
            <v>20090305</v>
          </cell>
          <cell r="N122">
            <v>20090429</v>
          </cell>
          <cell r="O122">
            <v>20090429</v>
          </cell>
        </row>
        <row r="123">
          <cell r="A123" t="str">
            <v>10009 0</v>
          </cell>
          <cell r="B123" t="str">
            <v>AMYLASE/LIPASE/PROTEASE</v>
          </cell>
          <cell r="C123">
            <v>10009</v>
          </cell>
          <cell r="D123">
            <v>0</v>
          </cell>
          <cell r="E123" t="str">
            <v>65,000 units; 20,000 units; 65,000 units</v>
          </cell>
          <cell r="F123" t="str">
            <v>CAPSULE</v>
          </cell>
          <cell r="G123" t="str">
            <v>CAP, DR</v>
          </cell>
          <cell r="H123">
            <v>0</v>
          </cell>
          <cell r="I123">
            <v>1.5704</v>
          </cell>
          <cell r="J123">
            <v>0</v>
          </cell>
          <cell r="K123">
            <v>1.5704</v>
          </cell>
          <cell r="L123">
            <v>0</v>
          </cell>
          <cell r="M123">
            <v>20090305</v>
          </cell>
          <cell r="N123">
            <v>20090429</v>
          </cell>
          <cell r="O123">
            <v>20090429</v>
          </cell>
        </row>
        <row r="124">
          <cell r="A124" t="str">
            <v>91492 0</v>
          </cell>
          <cell r="B124" t="str">
            <v>AMYLASE/LIPASE/PROTEASE</v>
          </cell>
          <cell r="C124">
            <v>91492</v>
          </cell>
          <cell r="D124">
            <v>0</v>
          </cell>
          <cell r="E124" t="str">
            <v>66,400 units; 20,000 units; 75,000 units</v>
          </cell>
          <cell r="F124" t="str">
            <v>CAPSULE</v>
          </cell>
          <cell r="G124" t="str">
            <v>CAP, DR</v>
          </cell>
          <cell r="H124">
            <v>0</v>
          </cell>
          <cell r="I124">
            <v>1.1923999999999999</v>
          </cell>
          <cell r="J124">
            <v>0</v>
          </cell>
          <cell r="K124">
            <v>1.1923999999999999</v>
          </cell>
          <cell r="L124">
            <v>0</v>
          </cell>
          <cell r="M124">
            <v>20090305</v>
          </cell>
          <cell r="N124">
            <v>20090429</v>
          </cell>
          <cell r="O124">
            <v>20090429</v>
          </cell>
        </row>
        <row r="125">
          <cell r="A125" t="str">
            <v>22391 0</v>
          </cell>
          <cell r="B125" t="str">
            <v>ANAGRELIDE HCL</v>
          </cell>
          <cell r="C125">
            <v>22391</v>
          </cell>
          <cell r="D125">
            <v>0</v>
          </cell>
          <cell r="E125" t="str">
            <v>0.5 mg</v>
          </cell>
          <cell r="F125" t="str">
            <v>CAPSULE</v>
          </cell>
          <cell r="G125" t="str">
            <v>CAP</v>
          </cell>
          <cell r="H125">
            <v>0</v>
          </cell>
          <cell r="I125">
            <v>0.1449</v>
          </cell>
          <cell r="J125">
            <v>0</v>
          </cell>
          <cell r="K125">
            <v>0.1449</v>
          </cell>
          <cell r="L125">
            <v>0</v>
          </cell>
          <cell r="M125">
            <v>20090305</v>
          </cell>
          <cell r="N125">
            <v>0</v>
          </cell>
          <cell r="O125">
            <v>20090305</v>
          </cell>
        </row>
        <row r="126">
          <cell r="A126" t="str">
            <v>22392 0</v>
          </cell>
          <cell r="B126" t="str">
            <v>ANAGRELIDE HCL</v>
          </cell>
          <cell r="C126">
            <v>22392</v>
          </cell>
          <cell r="D126">
            <v>0</v>
          </cell>
          <cell r="E126" t="str">
            <v>1 mg</v>
          </cell>
          <cell r="F126" t="str">
            <v>CAPSULE</v>
          </cell>
          <cell r="G126" t="str">
            <v>CAP</v>
          </cell>
          <cell r="H126">
            <v>0</v>
          </cell>
          <cell r="I126">
            <v>0.28970000000000001</v>
          </cell>
          <cell r="J126">
            <v>0</v>
          </cell>
          <cell r="K126">
            <v>0.28970000000000001</v>
          </cell>
          <cell r="L126">
            <v>0</v>
          </cell>
          <cell r="M126">
            <v>20090305</v>
          </cell>
          <cell r="N126">
            <v>0</v>
          </cell>
          <cell r="O126">
            <v>20090305</v>
          </cell>
        </row>
        <row r="127">
          <cell r="A127" t="str">
            <v>14019 0</v>
          </cell>
          <cell r="B127" t="str">
            <v>ANTIPYRINE/BENZOCAINE OTIC</v>
          </cell>
          <cell r="C127">
            <v>14019</v>
          </cell>
          <cell r="D127">
            <v>0</v>
          </cell>
          <cell r="E127" t="str">
            <v>5.4%/1.4%</v>
          </cell>
          <cell r="F127" t="str">
            <v>MILLILITER</v>
          </cell>
          <cell r="G127" t="str">
            <v>OTIC SOLN</v>
          </cell>
          <cell r="H127">
            <v>0</v>
          </cell>
          <cell r="I127">
            <v>9.8000000000000004E-2</v>
          </cell>
          <cell r="J127">
            <v>0</v>
          </cell>
          <cell r="K127">
            <v>9.8000000000000004E-2</v>
          </cell>
          <cell r="L127">
            <v>0</v>
          </cell>
          <cell r="M127">
            <v>20090305</v>
          </cell>
          <cell r="N127">
            <v>0</v>
          </cell>
          <cell r="O127">
            <v>20090305</v>
          </cell>
        </row>
        <row r="128">
          <cell r="A128" t="str">
            <v>16701 0</v>
          </cell>
          <cell r="B128" t="str">
            <v>ASPIRIN</v>
          </cell>
          <cell r="C128">
            <v>16701</v>
          </cell>
          <cell r="D128">
            <v>0</v>
          </cell>
          <cell r="E128" t="str">
            <v>325 mg</v>
          </cell>
          <cell r="F128" t="str">
            <v>TABLET</v>
          </cell>
          <cell r="G128" t="str">
            <v>TAB</v>
          </cell>
          <cell r="H128">
            <v>0</v>
          </cell>
          <cell r="I128">
            <v>1.1599999999999999E-2</v>
          </cell>
          <cell r="J128">
            <v>0</v>
          </cell>
          <cell r="K128">
            <v>1.1599999999999999E-2</v>
          </cell>
          <cell r="L128">
            <v>0</v>
          </cell>
          <cell r="M128">
            <v>20020906</v>
          </cell>
          <cell r="N128">
            <v>20021206</v>
          </cell>
          <cell r="O128">
            <v>20021206</v>
          </cell>
        </row>
        <row r="129">
          <cell r="A129" t="str">
            <v>16720 0</v>
          </cell>
          <cell r="B129" t="str">
            <v>ASPIRIN</v>
          </cell>
          <cell r="C129">
            <v>16720</v>
          </cell>
          <cell r="D129">
            <v>0</v>
          </cell>
          <cell r="E129" t="str">
            <v>5 gr</v>
          </cell>
          <cell r="F129" t="str">
            <v>TABLET</v>
          </cell>
          <cell r="G129" t="str">
            <v>TAB, EC</v>
          </cell>
          <cell r="H129">
            <v>0</v>
          </cell>
          <cell r="I129">
            <v>1.7100000000000001E-2</v>
          </cell>
          <cell r="J129">
            <v>0</v>
          </cell>
          <cell r="K129">
            <v>1.7100000000000001E-2</v>
          </cell>
          <cell r="L129">
            <v>0</v>
          </cell>
          <cell r="M129">
            <v>20020906</v>
          </cell>
          <cell r="N129">
            <v>20021206</v>
          </cell>
          <cell r="O129">
            <v>20021206</v>
          </cell>
        </row>
        <row r="130">
          <cell r="A130" t="str">
            <v>71417 0</v>
          </cell>
          <cell r="B130" t="str">
            <v>ASPIRIN BUFFERED</v>
          </cell>
          <cell r="C130">
            <v>71417</v>
          </cell>
          <cell r="D130">
            <v>0</v>
          </cell>
          <cell r="E130" t="str">
            <v>325 mg</v>
          </cell>
          <cell r="F130" t="str">
            <v>TABLET</v>
          </cell>
          <cell r="G130" t="str">
            <v>TAB</v>
          </cell>
          <cell r="H130">
            <v>0</v>
          </cell>
          <cell r="I130">
            <v>1.8800000000000001E-2</v>
          </cell>
          <cell r="J130">
            <v>0</v>
          </cell>
          <cell r="K130">
            <v>1.8800000000000001E-2</v>
          </cell>
          <cell r="L130">
            <v>0</v>
          </cell>
          <cell r="M130">
            <v>20020906</v>
          </cell>
          <cell r="N130">
            <v>20021206</v>
          </cell>
          <cell r="O130">
            <v>20021206</v>
          </cell>
        </row>
        <row r="131">
          <cell r="A131" t="str">
            <v>69913 0</v>
          </cell>
          <cell r="B131" t="str">
            <v>ASPIRIN W/CODEINE</v>
          </cell>
          <cell r="C131">
            <v>69913</v>
          </cell>
          <cell r="D131">
            <v>0</v>
          </cell>
          <cell r="E131" t="str">
            <v>325 mg; 30 mg</v>
          </cell>
          <cell r="F131" t="str">
            <v>TABLET</v>
          </cell>
          <cell r="G131" t="str">
            <v>TAB</v>
          </cell>
          <cell r="H131">
            <v>0</v>
          </cell>
          <cell r="I131">
            <v>0.1517</v>
          </cell>
          <cell r="J131">
            <v>0</v>
          </cell>
          <cell r="K131">
            <v>0.1517</v>
          </cell>
          <cell r="L131">
            <v>0</v>
          </cell>
          <cell r="M131">
            <v>20030305</v>
          </cell>
          <cell r="N131">
            <v>20040305</v>
          </cell>
          <cell r="O131">
            <v>20040305</v>
          </cell>
        </row>
        <row r="132">
          <cell r="A132" t="str">
            <v>69916 0</v>
          </cell>
          <cell r="B132" t="str">
            <v>ASPIRIN W/CODEINE</v>
          </cell>
          <cell r="C132">
            <v>69916</v>
          </cell>
          <cell r="D132">
            <v>0</v>
          </cell>
          <cell r="E132" t="str">
            <v>325 mg; 60 mg</v>
          </cell>
          <cell r="F132" t="str">
            <v>TABLET</v>
          </cell>
          <cell r="G132" t="str">
            <v>TAB</v>
          </cell>
          <cell r="H132">
            <v>0</v>
          </cell>
          <cell r="I132">
            <v>0.155</v>
          </cell>
          <cell r="J132">
            <v>0</v>
          </cell>
          <cell r="K132">
            <v>0.155</v>
          </cell>
          <cell r="L132">
            <v>0</v>
          </cell>
          <cell r="M132">
            <v>20020405</v>
          </cell>
          <cell r="N132">
            <v>20020906</v>
          </cell>
          <cell r="O132">
            <v>20020906</v>
          </cell>
        </row>
        <row r="133">
          <cell r="A133" t="str">
            <v>69500 0</v>
          </cell>
          <cell r="B133" t="str">
            <v>ASPIRIN/BUTALBITAL/CAFFEINE/CODEINE</v>
          </cell>
          <cell r="C133">
            <v>69500</v>
          </cell>
          <cell r="D133">
            <v>0</v>
          </cell>
          <cell r="E133" t="str">
            <v>30 mg</v>
          </cell>
          <cell r="F133" t="str">
            <v>CAPSULE</v>
          </cell>
          <cell r="G133" t="str">
            <v>CAP</v>
          </cell>
          <cell r="H133">
            <v>0</v>
          </cell>
          <cell r="I133">
            <v>0.80479999999999996</v>
          </cell>
          <cell r="J133">
            <v>0</v>
          </cell>
          <cell r="K133">
            <v>0.80479999999999996</v>
          </cell>
          <cell r="L133">
            <v>0</v>
          </cell>
          <cell r="M133">
            <v>20090305</v>
          </cell>
          <cell r="N133">
            <v>0</v>
          </cell>
          <cell r="O133">
            <v>20090305</v>
          </cell>
        </row>
        <row r="134">
          <cell r="A134" t="str">
            <v>20660 0</v>
          </cell>
          <cell r="B134" t="str">
            <v>ATENOLOL</v>
          </cell>
          <cell r="C134">
            <v>20660</v>
          </cell>
          <cell r="D134">
            <v>0</v>
          </cell>
          <cell r="E134" t="str">
            <v>100 mg</v>
          </cell>
          <cell r="F134" t="str">
            <v>TABLET</v>
          </cell>
          <cell r="G134" t="str">
            <v>TAB</v>
          </cell>
          <cell r="H134">
            <v>0</v>
          </cell>
          <cell r="I134">
            <v>6.7799999999999999E-2</v>
          </cell>
          <cell r="J134">
            <v>0</v>
          </cell>
          <cell r="K134">
            <v>6.7799999999999999E-2</v>
          </cell>
          <cell r="L134">
            <v>0</v>
          </cell>
          <cell r="M134">
            <v>20090305</v>
          </cell>
          <cell r="N134">
            <v>0</v>
          </cell>
          <cell r="O134">
            <v>20090305</v>
          </cell>
        </row>
        <row r="135">
          <cell r="A135" t="str">
            <v>20662 0</v>
          </cell>
          <cell r="B135" t="str">
            <v>ATENOLOL</v>
          </cell>
          <cell r="C135">
            <v>20662</v>
          </cell>
          <cell r="D135">
            <v>0</v>
          </cell>
          <cell r="E135" t="str">
            <v>25 mg</v>
          </cell>
          <cell r="F135" t="str">
            <v>TABLET</v>
          </cell>
          <cell r="G135" t="str">
            <v>TAB</v>
          </cell>
          <cell r="H135">
            <v>0</v>
          </cell>
          <cell r="I135">
            <v>3.8399999999999997E-2</v>
          </cell>
          <cell r="J135">
            <v>0</v>
          </cell>
          <cell r="K135">
            <v>3.8399999999999997E-2</v>
          </cell>
          <cell r="L135">
            <v>0</v>
          </cell>
          <cell r="M135">
            <v>20090305</v>
          </cell>
          <cell r="N135">
            <v>0</v>
          </cell>
          <cell r="O135">
            <v>20090305</v>
          </cell>
        </row>
        <row r="136">
          <cell r="A136" t="str">
            <v>20661 0</v>
          </cell>
          <cell r="B136" t="str">
            <v>ATENOLOL</v>
          </cell>
          <cell r="C136">
            <v>20661</v>
          </cell>
          <cell r="D136">
            <v>0</v>
          </cell>
          <cell r="E136" t="str">
            <v>50 mg</v>
          </cell>
          <cell r="F136" t="str">
            <v>TABLET</v>
          </cell>
          <cell r="G136" t="str">
            <v>TAB</v>
          </cell>
          <cell r="H136">
            <v>0</v>
          </cell>
          <cell r="I136">
            <v>3.8899999999999997E-2</v>
          </cell>
          <cell r="J136">
            <v>0</v>
          </cell>
          <cell r="K136">
            <v>3.8899999999999997E-2</v>
          </cell>
          <cell r="L136">
            <v>0</v>
          </cell>
          <cell r="M136">
            <v>20090305</v>
          </cell>
          <cell r="N136">
            <v>0</v>
          </cell>
          <cell r="O136">
            <v>20090305</v>
          </cell>
        </row>
        <row r="137">
          <cell r="A137" t="str">
            <v>66991 0</v>
          </cell>
          <cell r="B137" t="str">
            <v>ATENOLOL; CHLORTHAL</v>
          </cell>
          <cell r="C137">
            <v>66991</v>
          </cell>
          <cell r="D137">
            <v>0</v>
          </cell>
          <cell r="E137" t="str">
            <v>100 mg; 25 mg</v>
          </cell>
          <cell r="F137" t="str">
            <v>TABLET</v>
          </cell>
          <cell r="G137" t="str">
            <v>TAB</v>
          </cell>
          <cell r="H137">
            <v>0</v>
          </cell>
          <cell r="I137">
            <v>0.129</v>
          </cell>
          <cell r="J137">
            <v>0</v>
          </cell>
          <cell r="K137">
            <v>0.129</v>
          </cell>
          <cell r="L137">
            <v>0</v>
          </cell>
          <cell r="M137">
            <v>20090305</v>
          </cell>
          <cell r="N137">
            <v>0</v>
          </cell>
          <cell r="O137">
            <v>20090305</v>
          </cell>
        </row>
        <row r="138">
          <cell r="A138" t="str">
            <v>66990 0</v>
          </cell>
          <cell r="B138" t="str">
            <v>ATENOLOL; CHLORTHAL</v>
          </cell>
          <cell r="C138">
            <v>66990</v>
          </cell>
          <cell r="D138">
            <v>0</v>
          </cell>
          <cell r="E138" t="str">
            <v>50 mg; 25 mg</v>
          </cell>
          <cell r="F138" t="str">
            <v>TABLET</v>
          </cell>
          <cell r="G138" t="str">
            <v>TAB</v>
          </cell>
          <cell r="H138">
            <v>0</v>
          </cell>
          <cell r="I138">
            <v>7.17E-2</v>
          </cell>
          <cell r="J138">
            <v>0</v>
          </cell>
          <cell r="K138">
            <v>7.17E-2</v>
          </cell>
          <cell r="L138">
            <v>0</v>
          </cell>
          <cell r="M138">
            <v>20090305</v>
          </cell>
          <cell r="N138">
            <v>0</v>
          </cell>
          <cell r="O138">
            <v>20090305</v>
          </cell>
        </row>
        <row r="139">
          <cell r="A139" t="str">
            <v>32952 0</v>
          </cell>
          <cell r="B139" t="str">
            <v>ATROPINE SULFATE</v>
          </cell>
          <cell r="C139">
            <v>32952</v>
          </cell>
          <cell r="D139">
            <v>0</v>
          </cell>
          <cell r="E139">
            <v>0.01</v>
          </cell>
          <cell r="F139" t="str">
            <v>MILLILITER</v>
          </cell>
          <cell r="G139" t="str">
            <v>OPTH SOLN</v>
          </cell>
          <cell r="H139">
            <v>0</v>
          </cell>
          <cell r="I139">
            <v>0.11509999999999999</v>
          </cell>
          <cell r="J139">
            <v>0</v>
          </cell>
          <cell r="K139">
            <v>0.11509999999999999</v>
          </cell>
          <cell r="L139">
            <v>0</v>
          </cell>
          <cell r="M139">
            <v>20090305</v>
          </cell>
          <cell r="N139">
            <v>0</v>
          </cell>
          <cell r="O139">
            <v>20090305</v>
          </cell>
        </row>
        <row r="140">
          <cell r="A140" t="str">
            <v>32952 15</v>
          </cell>
          <cell r="B140" t="str">
            <v>ATROPINE SULFATE</v>
          </cell>
          <cell r="C140">
            <v>32952</v>
          </cell>
          <cell r="D140">
            <v>15</v>
          </cell>
          <cell r="E140" t="str">
            <v>1%, 15 ml</v>
          </cell>
          <cell r="F140" t="str">
            <v>MILLILITER</v>
          </cell>
          <cell r="G140" t="str">
            <v>OPTH SOLN</v>
          </cell>
          <cell r="H140">
            <v>0</v>
          </cell>
          <cell r="I140">
            <v>0.55500000000000005</v>
          </cell>
          <cell r="J140">
            <v>0</v>
          </cell>
          <cell r="K140">
            <v>0.55500000000000005</v>
          </cell>
          <cell r="L140">
            <v>0</v>
          </cell>
          <cell r="M140">
            <v>20030825</v>
          </cell>
          <cell r="N140">
            <v>20050304</v>
          </cell>
          <cell r="O140">
            <v>20050304</v>
          </cell>
        </row>
        <row r="141">
          <cell r="A141" t="str">
            <v>46771 0</v>
          </cell>
          <cell r="B141" t="str">
            <v>AZATHIOPRINE</v>
          </cell>
          <cell r="C141">
            <v>46771</v>
          </cell>
          <cell r="D141">
            <v>0</v>
          </cell>
          <cell r="E141" t="str">
            <v>50 mg</v>
          </cell>
          <cell r="F141" t="str">
            <v>TABLET</v>
          </cell>
          <cell r="G141" t="str">
            <v>TAB</v>
          </cell>
          <cell r="H141">
            <v>0</v>
          </cell>
          <cell r="I141">
            <v>0.2346</v>
          </cell>
          <cell r="J141">
            <v>0</v>
          </cell>
          <cell r="K141">
            <v>0.2346</v>
          </cell>
          <cell r="L141">
            <v>0</v>
          </cell>
          <cell r="M141">
            <v>20090305</v>
          </cell>
          <cell r="N141">
            <v>0</v>
          </cell>
          <cell r="O141">
            <v>20090305</v>
          </cell>
        </row>
        <row r="142">
          <cell r="A142" t="str">
            <v>48792 0</v>
          </cell>
          <cell r="B142" t="str">
            <v>AZITHROMYCIN</v>
          </cell>
          <cell r="C142">
            <v>48792</v>
          </cell>
          <cell r="D142">
            <v>0</v>
          </cell>
          <cell r="E142" t="str">
            <v>100 mg/5 ml</v>
          </cell>
          <cell r="F142" t="str">
            <v>MILLILITER</v>
          </cell>
          <cell r="G142" t="str">
            <v>SUSP</v>
          </cell>
          <cell r="H142">
            <v>0</v>
          </cell>
          <cell r="I142">
            <v>1.2944</v>
          </cell>
          <cell r="J142">
            <v>0</v>
          </cell>
          <cell r="K142">
            <v>1.2944</v>
          </cell>
          <cell r="L142">
            <v>0</v>
          </cell>
          <cell r="M142">
            <v>20090305</v>
          </cell>
          <cell r="N142">
            <v>0</v>
          </cell>
          <cell r="O142">
            <v>20090305</v>
          </cell>
        </row>
        <row r="143">
          <cell r="A143" t="str">
            <v>61199 0</v>
          </cell>
          <cell r="B143" t="str">
            <v>AZITHROMYCIN</v>
          </cell>
          <cell r="C143">
            <v>61199</v>
          </cell>
          <cell r="D143">
            <v>0</v>
          </cell>
          <cell r="E143" t="str">
            <v>200 mg/5 ml</v>
          </cell>
          <cell r="F143" t="str">
            <v>MILLILITER</v>
          </cell>
          <cell r="G143" t="str">
            <v>SUSP</v>
          </cell>
          <cell r="H143">
            <v>0</v>
          </cell>
          <cell r="I143">
            <v>0.80900000000000005</v>
          </cell>
          <cell r="J143">
            <v>1.0880000000000001</v>
          </cell>
          <cell r="K143">
            <v>1.0880000000000001</v>
          </cell>
          <cell r="L143">
            <v>0.34487021013597041</v>
          </cell>
          <cell r="M143">
            <v>20090424</v>
          </cell>
          <cell r="N143">
            <v>0</v>
          </cell>
          <cell r="O143">
            <v>20090424</v>
          </cell>
        </row>
        <row r="144">
          <cell r="A144" t="str">
            <v>48793 0</v>
          </cell>
          <cell r="B144" t="str">
            <v>AZITHROMYCIN</v>
          </cell>
          <cell r="C144">
            <v>48793</v>
          </cell>
          <cell r="D144">
            <v>0</v>
          </cell>
          <cell r="E144" t="str">
            <v>250 mg</v>
          </cell>
          <cell r="F144" t="str">
            <v>TABLET</v>
          </cell>
          <cell r="G144" t="str">
            <v>TAB</v>
          </cell>
          <cell r="H144">
            <v>0</v>
          </cell>
          <cell r="I144">
            <v>3.0815999999999999</v>
          </cell>
          <cell r="J144">
            <v>0</v>
          </cell>
          <cell r="K144">
            <v>3.0815999999999999</v>
          </cell>
          <cell r="L144">
            <v>0</v>
          </cell>
          <cell r="M144">
            <v>20090305</v>
          </cell>
          <cell r="N144">
            <v>0</v>
          </cell>
          <cell r="O144">
            <v>20090305</v>
          </cell>
        </row>
        <row r="145">
          <cell r="A145" t="str">
            <v>61198 0</v>
          </cell>
          <cell r="B145" t="str">
            <v>AZITHROMYCIN</v>
          </cell>
          <cell r="C145">
            <v>61198</v>
          </cell>
          <cell r="D145">
            <v>0</v>
          </cell>
          <cell r="E145" t="str">
            <v>500 mg</v>
          </cell>
          <cell r="F145" t="str">
            <v>TABLET</v>
          </cell>
          <cell r="G145" t="str">
            <v>TAB</v>
          </cell>
          <cell r="H145">
            <v>0</v>
          </cell>
          <cell r="I145">
            <v>6.1166999999999998</v>
          </cell>
          <cell r="J145">
            <v>0</v>
          </cell>
          <cell r="K145">
            <v>6.1166999999999998</v>
          </cell>
          <cell r="L145">
            <v>0</v>
          </cell>
          <cell r="M145">
            <v>20090305</v>
          </cell>
          <cell r="N145">
            <v>0</v>
          </cell>
          <cell r="O145">
            <v>20090305</v>
          </cell>
        </row>
        <row r="146">
          <cell r="A146" t="str">
            <v>48794 0</v>
          </cell>
          <cell r="B146" t="str">
            <v>AZITHROMYCIN</v>
          </cell>
          <cell r="C146">
            <v>48794</v>
          </cell>
          <cell r="D146">
            <v>0</v>
          </cell>
          <cell r="E146" t="str">
            <v>600 mg</v>
          </cell>
          <cell r="F146" t="str">
            <v>TABLET</v>
          </cell>
          <cell r="G146" t="str">
            <v>TAB</v>
          </cell>
          <cell r="H146">
            <v>0</v>
          </cell>
          <cell r="I146">
            <v>6.7824</v>
          </cell>
          <cell r="J146">
            <v>0</v>
          </cell>
          <cell r="K146">
            <v>6.7824</v>
          </cell>
          <cell r="L146">
            <v>0</v>
          </cell>
          <cell r="M146">
            <v>20090305</v>
          </cell>
          <cell r="N146">
            <v>0</v>
          </cell>
          <cell r="O146">
            <v>20090305</v>
          </cell>
        </row>
        <row r="147">
          <cell r="A147" t="str">
            <v>31812 0</v>
          </cell>
          <cell r="B147" t="str">
            <v>BACITRACIN</v>
          </cell>
          <cell r="C147">
            <v>31812</v>
          </cell>
          <cell r="D147">
            <v>0</v>
          </cell>
          <cell r="E147" t="str">
            <v>500 units/gm</v>
          </cell>
          <cell r="F147" t="str">
            <v>GRAM</v>
          </cell>
          <cell r="G147" t="str">
            <v>OINT</v>
          </cell>
          <cell r="H147">
            <v>0</v>
          </cell>
          <cell r="I147">
            <v>4.2000000000000003E-2</v>
          </cell>
          <cell r="J147">
            <v>0</v>
          </cell>
          <cell r="K147">
            <v>4.2000000000000003E-2</v>
          </cell>
          <cell r="L147">
            <v>0</v>
          </cell>
          <cell r="M147">
            <v>20020906</v>
          </cell>
          <cell r="N147">
            <v>20021206</v>
          </cell>
          <cell r="O147">
            <v>20031205</v>
          </cell>
        </row>
        <row r="148">
          <cell r="A148" t="str">
            <v>85459 0</v>
          </cell>
          <cell r="B148" t="str">
            <v>BACITRACIN/NEOMYCIN SULFATE/POLYMYXIN B</v>
          </cell>
          <cell r="C148">
            <v>85459</v>
          </cell>
          <cell r="D148">
            <v>0</v>
          </cell>
          <cell r="E148" t="str">
            <v>400 units/3.5 mg/5,000 units per gm</v>
          </cell>
          <cell r="F148" t="str">
            <v>GRAM</v>
          </cell>
          <cell r="G148" t="str">
            <v>OINT</v>
          </cell>
          <cell r="H148">
            <v>0</v>
          </cell>
          <cell r="I148">
            <v>5.33E-2</v>
          </cell>
          <cell r="J148">
            <v>0</v>
          </cell>
          <cell r="K148">
            <v>5.33E-2</v>
          </cell>
          <cell r="L148">
            <v>0</v>
          </cell>
          <cell r="M148">
            <v>20020405</v>
          </cell>
          <cell r="N148">
            <v>20021206</v>
          </cell>
          <cell r="O148">
            <v>20060605</v>
          </cell>
        </row>
        <row r="149">
          <cell r="A149" t="str">
            <v>87269 0</v>
          </cell>
          <cell r="B149" t="str">
            <v>BACITRACIN/NEOMYCIN/POLYMYXIN B/HC</v>
          </cell>
          <cell r="C149">
            <v>87269</v>
          </cell>
          <cell r="D149">
            <v>0</v>
          </cell>
          <cell r="E149" t="str">
            <v>3.5 gr</v>
          </cell>
          <cell r="F149" t="str">
            <v>GRAM</v>
          </cell>
          <cell r="G149" t="str">
            <v>OPTH OINT</v>
          </cell>
          <cell r="H149">
            <v>0</v>
          </cell>
          <cell r="I149">
            <v>2.5303</v>
          </cell>
          <cell r="J149">
            <v>0</v>
          </cell>
          <cell r="K149">
            <v>2.5303</v>
          </cell>
          <cell r="L149">
            <v>0</v>
          </cell>
          <cell r="M149">
            <v>20020906</v>
          </cell>
          <cell r="N149">
            <v>20021206</v>
          </cell>
          <cell r="O149">
            <v>20021206</v>
          </cell>
        </row>
        <row r="150">
          <cell r="A150" t="str">
            <v>85879 0</v>
          </cell>
          <cell r="B150" t="str">
            <v>BACITRACIN/POLYMYXIN B SULFATE</v>
          </cell>
          <cell r="C150">
            <v>85879</v>
          </cell>
          <cell r="D150">
            <v>0</v>
          </cell>
          <cell r="E150" t="str">
            <v>15 gr</v>
          </cell>
          <cell r="F150" t="str">
            <v>GRAM</v>
          </cell>
          <cell r="G150" t="str">
            <v>OINT</v>
          </cell>
          <cell r="H150">
            <v>0</v>
          </cell>
          <cell r="I150">
            <v>4.9599999999999998E-2</v>
          </cell>
          <cell r="J150">
            <v>0</v>
          </cell>
          <cell r="K150">
            <v>4.9599999999999998E-2</v>
          </cell>
          <cell r="L150">
            <v>0</v>
          </cell>
          <cell r="M150">
            <v>20020405</v>
          </cell>
          <cell r="N150">
            <v>20021005</v>
          </cell>
          <cell r="O150">
            <v>20021005</v>
          </cell>
        </row>
        <row r="151">
          <cell r="A151" t="str">
            <v>18010 0</v>
          </cell>
          <cell r="B151" t="str">
            <v>BACLOFEN</v>
          </cell>
          <cell r="C151">
            <v>18010</v>
          </cell>
          <cell r="D151">
            <v>0</v>
          </cell>
          <cell r="E151" t="str">
            <v>10 mg</v>
          </cell>
          <cell r="F151" t="str">
            <v>TABLET</v>
          </cell>
          <cell r="G151" t="str">
            <v>TAB</v>
          </cell>
          <cell r="H151">
            <v>0</v>
          </cell>
          <cell r="I151">
            <v>6.3500000000000001E-2</v>
          </cell>
          <cell r="J151">
            <v>0</v>
          </cell>
          <cell r="K151">
            <v>6.3500000000000001E-2</v>
          </cell>
          <cell r="L151">
            <v>0</v>
          </cell>
          <cell r="M151">
            <v>20090305</v>
          </cell>
          <cell r="N151">
            <v>0</v>
          </cell>
          <cell r="O151">
            <v>20090305</v>
          </cell>
        </row>
        <row r="152">
          <cell r="A152" t="str">
            <v>18011 0</v>
          </cell>
          <cell r="B152" t="str">
            <v>BACLOFEN</v>
          </cell>
          <cell r="C152">
            <v>18011</v>
          </cell>
          <cell r="D152">
            <v>0</v>
          </cell>
          <cell r="E152" t="str">
            <v>20 mg</v>
          </cell>
          <cell r="F152" t="str">
            <v>TABLET</v>
          </cell>
          <cell r="G152" t="str">
            <v>TAB</v>
          </cell>
          <cell r="H152">
            <v>0</v>
          </cell>
          <cell r="I152">
            <v>9.9000000000000005E-2</v>
          </cell>
          <cell r="J152">
            <v>0</v>
          </cell>
          <cell r="K152">
            <v>9.9000000000000005E-2</v>
          </cell>
          <cell r="L152">
            <v>0</v>
          </cell>
          <cell r="M152">
            <v>20090305</v>
          </cell>
          <cell r="N152">
            <v>0</v>
          </cell>
          <cell r="O152">
            <v>20090305</v>
          </cell>
        </row>
        <row r="153">
          <cell r="A153" t="str">
            <v>95348 0</v>
          </cell>
          <cell r="B153" t="str">
            <v>BALSALAZIDE DISODIUM</v>
          </cell>
          <cell r="C153">
            <v>95348</v>
          </cell>
          <cell r="D153">
            <v>0</v>
          </cell>
          <cell r="E153" t="str">
            <v>750 mg</v>
          </cell>
          <cell r="F153" t="str">
            <v>CAPSULE</v>
          </cell>
          <cell r="G153" t="str">
            <v>CAP</v>
          </cell>
          <cell r="H153">
            <v>0</v>
          </cell>
          <cell r="I153">
            <v>0.85870000000000002</v>
          </cell>
          <cell r="J153">
            <v>0</v>
          </cell>
          <cell r="K153">
            <v>0.85870000000000002</v>
          </cell>
          <cell r="L153">
            <v>0</v>
          </cell>
          <cell r="M153">
            <v>20090305</v>
          </cell>
          <cell r="N153">
            <v>0</v>
          </cell>
          <cell r="O153">
            <v>20090305</v>
          </cell>
        </row>
        <row r="154">
          <cell r="A154" t="str">
            <v>48612 0</v>
          </cell>
          <cell r="B154" t="str">
            <v>BENAZEPRIL HCL</v>
          </cell>
          <cell r="C154">
            <v>48612</v>
          </cell>
          <cell r="D154">
            <v>0</v>
          </cell>
          <cell r="E154" t="str">
            <v>10 mg</v>
          </cell>
          <cell r="F154" t="str">
            <v>TABLET</v>
          </cell>
          <cell r="G154" t="str">
            <v>TAB</v>
          </cell>
          <cell r="H154">
            <v>0</v>
          </cell>
          <cell r="I154">
            <v>9.8100000000000007E-2</v>
          </cell>
          <cell r="J154">
            <v>0</v>
          </cell>
          <cell r="K154">
            <v>9.8100000000000007E-2</v>
          </cell>
          <cell r="L154">
            <v>0</v>
          </cell>
          <cell r="M154">
            <v>20090305</v>
          </cell>
          <cell r="N154">
            <v>0</v>
          </cell>
          <cell r="O154">
            <v>20090305</v>
          </cell>
        </row>
        <row r="155">
          <cell r="A155" t="str">
            <v>48613 0</v>
          </cell>
          <cell r="B155" t="str">
            <v>BENAZEPRIL HCL</v>
          </cell>
          <cell r="C155">
            <v>48613</v>
          </cell>
          <cell r="D155">
            <v>0</v>
          </cell>
          <cell r="E155" t="str">
            <v>20 mg</v>
          </cell>
          <cell r="F155" t="str">
            <v>TABLET</v>
          </cell>
          <cell r="G155" t="str">
            <v>TAB</v>
          </cell>
          <cell r="H155">
            <v>0</v>
          </cell>
          <cell r="I155">
            <v>9.4700000000000006E-2</v>
          </cell>
          <cell r="J155">
            <v>0</v>
          </cell>
          <cell r="K155">
            <v>9.4700000000000006E-2</v>
          </cell>
          <cell r="L155">
            <v>0</v>
          </cell>
          <cell r="M155">
            <v>20090305</v>
          </cell>
          <cell r="N155">
            <v>0</v>
          </cell>
          <cell r="O155">
            <v>20090305</v>
          </cell>
        </row>
        <row r="156">
          <cell r="A156" t="str">
            <v>48614 0</v>
          </cell>
          <cell r="B156" t="str">
            <v>BENAZEPRIL HCL</v>
          </cell>
          <cell r="C156">
            <v>48614</v>
          </cell>
          <cell r="D156">
            <v>0</v>
          </cell>
          <cell r="E156" t="str">
            <v>40 mg</v>
          </cell>
          <cell r="F156" t="str">
            <v>TABLET</v>
          </cell>
          <cell r="G156" t="str">
            <v>TAB</v>
          </cell>
          <cell r="H156">
            <v>0</v>
          </cell>
          <cell r="I156">
            <v>9.2899999999999996E-2</v>
          </cell>
          <cell r="J156">
            <v>0</v>
          </cell>
          <cell r="K156">
            <v>9.2899999999999996E-2</v>
          </cell>
          <cell r="L156">
            <v>0</v>
          </cell>
          <cell r="M156">
            <v>20090305</v>
          </cell>
          <cell r="N156">
            <v>0</v>
          </cell>
          <cell r="O156">
            <v>20090305</v>
          </cell>
        </row>
        <row r="157">
          <cell r="A157" t="str">
            <v>48611 0</v>
          </cell>
          <cell r="B157" t="str">
            <v>BENAZEPRIL HCL</v>
          </cell>
          <cell r="C157">
            <v>48611</v>
          </cell>
          <cell r="D157">
            <v>0</v>
          </cell>
          <cell r="E157" t="str">
            <v>5 mg</v>
          </cell>
          <cell r="F157" t="str">
            <v>TABLET</v>
          </cell>
          <cell r="G157" t="str">
            <v>TAB</v>
          </cell>
          <cell r="H157">
            <v>0</v>
          </cell>
          <cell r="I157">
            <v>0.1041</v>
          </cell>
          <cell r="J157">
            <v>0</v>
          </cell>
          <cell r="K157">
            <v>0.1041</v>
          </cell>
          <cell r="L157">
            <v>0</v>
          </cell>
          <cell r="M157">
            <v>20090305</v>
          </cell>
          <cell r="N157">
            <v>0</v>
          </cell>
          <cell r="O157">
            <v>20090305</v>
          </cell>
        </row>
        <row r="158">
          <cell r="A158" t="str">
            <v>33192 0</v>
          </cell>
          <cell r="B158" t="str">
            <v>BENAZEPRIL/HCTZ</v>
          </cell>
          <cell r="C158">
            <v>33192</v>
          </cell>
          <cell r="D158">
            <v>0</v>
          </cell>
          <cell r="E158" t="str">
            <v>10-12.5 mg</v>
          </cell>
          <cell r="F158" t="str">
            <v>TABLET</v>
          </cell>
          <cell r="G158" t="str">
            <v>TAB</v>
          </cell>
          <cell r="H158">
            <v>0</v>
          </cell>
          <cell r="I158">
            <v>0.192</v>
          </cell>
          <cell r="J158">
            <v>0</v>
          </cell>
          <cell r="K158">
            <v>0.192</v>
          </cell>
          <cell r="L158">
            <v>0</v>
          </cell>
          <cell r="M158">
            <v>20090305</v>
          </cell>
          <cell r="N158">
            <v>0</v>
          </cell>
          <cell r="O158">
            <v>20090305</v>
          </cell>
        </row>
        <row r="159">
          <cell r="A159" t="str">
            <v>33193 0</v>
          </cell>
          <cell r="B159" t="str">
            <v>BENAZEPRIL/HCTZ</v>
          </cell>
          <cell r="C159">
            <v>33193</v>
          </cell>
          <cell r="D159">
            <v>0</v>
          </cell>
          <cell r="E159" t="str">
            <v>20-12.5 mg</v>
          </cell>
          <cell r="F159" t="str">
            <v>TABLET</v>
          </cell>
          <cell r="G159" t="str">
            <v>TAB</v>
          </cell>
          <cell r="H159">
            <v>0</v>
          </cell>
          <cell r="I159">
            <v>0.1956</v>
          </cell>
          <cell r="J159">
            <v>0</v>
          </cell>
          <cell r="K159">
            <v>0.1956</v>
          </cell>
          <cell r="L159">
            <v>0</v>
          </cell>
          <cell r="M159">
            <v>20090305</v>
          </cell>
          <cell r="N159">
            <v>0</v>
          </cell>
          <cell r="O159">
            <v>20090305</v>
          </cell>
        </row>
        <row r="160">
          <cell r="A160" t="str">
            <v>33194 0</v>
          </cell>
          <cell r="B160" t="str">
            <v>BENAZEPRIL/HCTZ</v>
          </cell>
          <cell r="C160">
            <v>33194</v>
          </cell>
          <cell r="D160">
            <v>0</v>
          </cell>
          <cell r="E160" t="str">
            <v>20-25 mg</v>
          </cell>
          <cell r="F160" t="str">
            <v>TABLET</v>
          </cell>
          <cell r="G160" t="str">
            <v>TAB</v>
          </cell>
          <cell r="H160">
            <v>0</v>
          </cell>
          <cell r="I160">
            <v>0.2021</v>
          </cell>
          <cell r="J160">
            <v>0</v>
          </cell>
          <cell r="K160">
            <v>0.2021</v>
          </cell>
          <cell r="L160">
            <v>0</v>
          </cell>
          <cell r="M160">
            <v>20090305</v>
          </cell>
          <cell r="N160">
            <v>0</v>
          </cell>
          <cell r="O160">
            <v>20090305</v>
          </cell>
        </row>
        <row r="161">
          <cell r="A161" t="str">
            <v>33191 0</v>
          </cell>
          <cell r="B161" t="str">
            <v>BENAZEPRIL/HCTZ</v>
          </cell>
          <cell r="C161">
            <v>33191</v>
          </cell>
          <cell r="D161">
            <v>0</v>
          </cell>
          <cell r="E161" t="str">
            <v>5-6.25 mg</v>
          </cell>
          <cell r="F161" t="str">
            <v>TABLET</v>
          </cell>
          <cell r="G161" t="str">
            <v>TAB</v>
          </cell>
          <cell r="H161">
            <v>0</v>
          </cell>
          <cell r="I161">
            <v>0.1956</v>
          </cell>
          <cell r="J161">
            <v>0</v>
          </cell>
          <cell r="K161">
            <v>0.1956</v>
          </cell>
          <cell r="L161">
            <v>0</v>
          </cell>
          <cell r="M161">
            <v>20090305</v>
          </cell>
          <cell r="N161">
            <v>0</v>
          </cell>
          <cell r="O161">
            <v>20090305</v>
          </cell>
        </row>
        <row r="162">
          <cell r="A162" t="str">
            <v>29840 0</v>
          </cell>
          <cell r="B162" t="str">
            <v>BENZONATATE</v>
          </cell>
          <cell r="C162">
            <v>29840</v>
          </cell>
          <cell r="D162">
            <v>0</v>
          </cell>
          <cell r="E162" t="str">
            <v>100 mg</v>
          </cell>
          <cell r="F162" t="str">
            <v>CAPSULE</v>
          </cell>
          <cell r="G162" t="str">
            <v>CAP</v>
          </cell>
          <cell r="H162">
            <v>0</v>
          </cell>
          <cell r="I162">
            <v>0.24079999999999999</v>
          </cell>
          <cell r="J162">
            <v>0</v>
          </cell>
          <cell r="K162">
            <v>0.24079999999999999</v>
          </cell>
          <cell r="L162">
            <v>0</v>
          </cell>
          <cell r="M162">
            <v>20090305</v>
          </cell>
          <cell r="N162">
            <v>0</v>
          </cell>
          <cell r="O162">
            <v>20090305</v>
          </cell>
        </row>
        <row r="163">
          <cell r="A163" t="str">
            <v>93007 0</v>
          </cell>
          <cell r="B163" t="str">
            <v>BENZONATATE</v>
          </cell>
          <cell r="C163">
            <v>93007</v>
          </cell>
          <cell r="D163">
            <v>0</v>
          </cell>
          <cell r="E163" t="str">
            <v>200 mg</v>
          </cell>
          <cell r="F163" t="str">
            <v>CAPSULE</v>
          </cell>
          <cell r="G163" t="str">
            <v>CAP</v>
          </cell>
          <cell r="H163">
            <v>0</v>
          </cell>
          <cell r="I163">
            <v>0.36499999999999999</v>
          </cell>
          <cell r="J163">
            <v>0</v>
          </cell>
          <cell r="K163">
            <v>0.36499999999999999</v>
          </cell>
          <cell r="L163">
            <v>0</v>
          </cell>
          <cell r="M163">
            <v>20090305</v>
          </cell>
          <cell r="N163">
            <v>0</v>
          </cell>
          <cell r="O163">
            <v>20090305</v>
          </cell>
        </row>
        <row r="164">
          <cell r="A164" t="str">
            <v>17620 0</v>
          </cell>
          <cell r="B164" t="str">
            <v>BENZTROPINE MESYLATE</v>
          </cell>
          <cell r="C164">
            <v>17620</v>
          </cell>
          <cell r="D164">
            <v>0</v>
          </cell>
          <cell r="E164" t="str">
            <v>0.5 mg</v>
          </cell>
          <cell r="F164" t="str">
            <v>TABLET</v>
          </cell>
          <cell r="G164" t="str">
            <v>TAB</v>
          </cell>
          <cell r="H164">
            <v>0</v>
          </cell>
          <cell r="I164">
            <v>5.7299999999999997E-2</v>
          </cell>
          <cell r="J164">
            <v>0</v>
          </cell>
          <cell r="K164">
            <v>5.7299999999999997E-2</v>
          </cell>
          <cell r="L164">
            <v>0</v>
          </cell>
          <cell r="M164">
            <v>20090305</v>
          </cell>
          <cell r="N164">
            <v>0</v>
          </cell>
          <cell r="O164">
            <v>20090305</v>
          </cell>
        </row>
        <row r="165">
          <cell r="A165" t="str">
            <v>17621 0</v>
          </cell>
          <cell r="B165" t="str">
            <v>BENZTROPINE MESYLATE</v>
          </cell>
          <cell r="C165">
            <v>17621</v>
          </cell>
          <cell r="D165">
            <v>0</v>
          </cell>
          <cell r="E165" t="str">
            <v>1 mg</v>
          </cell>
          <cell r="F165" t="str">
            <v>TABLET</v>
          </cell>
          <cell r="G165" t="str">
            <v>TAB</v>
          </cell>
          <cell r="H165">
            <v>0</v>
          </cell>
          <cell r="I165">
            <v>6.2E-2</v>
          </cell>
          <cell r="J165">
            <v>0</v>
          </cell>
          <cell r="K165">
            <v>6.2E-2</v>
          </cell>
          <cell r="L165">
            <v>0</v>
          </cell>
          <cell r="M165">
            <v>20090305</v>
          </cell>
          <cell r="N165">
            <v>0</v>
          </cell>
          <cell r="O165">
            <v>20090305</v>
          </cell>
        </row>
        <row r="166">
          <cell r="A166" t="str">
            <v>17622 0</v>
          </cell>
          <cell r="B166" t="str">
            <v>BENZTROPINE MESYLATE</v>
          </cell>
          <cell r="C166">
            <v>17622</v>
          </cell>
          <cell r="D166">
            <v>0</v>
          </cell>
          <cell r="E166" t="str">
            <v>2 mg</v>
          </cell>
          <cell r="F166" t="str">
            <v>TABLET</v>
          </cell>
          <cell r="G166" t="str">
            <v>TAB</v>
          </cell>
          <cell r="H166">
            <v>0</v>
          </cell>
          <cell r="I166">
            <v>9.7799999999999998E-2</v>
          </cell>
          <cell r="J166">
            <v>0</v>
          </cell>
          <cell r="K166">
            <v>9.7799999999999998E-2</v>
          </cell>
          <cell r="L166">
            <v>0</v>
          </cell>
          <cell r="M166">
            <v>20090305</v>
          </cell>
          <cell r="N166">
            <v>0</v>
          </cell>
          <cell r="O166">
            <v>20090305</v>
          </cell>
        </row>
        <row r="167">
          <cell r="A167" t="str">
            <v>31070 0</v>
          </cell>
          <cell r="B167" t="str">
            <v>BETAMETHASONE DIPROPIONATE</v>
          </cell>
          <cell r="C167">
            <v>31070</v>
          </cell>
          <cell r="D167">
            <v>0</v>
          </cell>
          <cell r="E167">
            <v>5.0000000000000001E-4</v>
          </cell>
          <cell r="F167" t="str">
            <v>GRAM</v>
          </cell>
          <cell r="G167" t="str">
            <v>OINT</v>
          </cell>
          <cell r="H167">
            <v>0</v>
          </cell>
          <cell r="I167">
            <v>0.19520000000000001</v>
          </cell>
          <cell r="J167">
            <v>0</v>
          </cell>
          <cell r="K167">
            <v>0.19520000000000001</v>
          </cell>
          <cell r="L167">
            <v>0</v>
          </cell>
          <cell r="M167">
            <v>20060605</v>
          </cell>
          <cell r="N167">
            <v>20061205</v>
          </cell>
          <cell r="O167">
            <v>20061205</v>
          </cell>
        </row>
        <row r="168">
          <cell r="A168" t="str">
            <v>32091 0</v>
          </cell>
          <cell r="B168" t="str">
            <v>BETAMETHASONE DIPROPIONATE</v>
          </cell>
          <cell r="C168">
            <v>32091</v>
          </cell>
          <cell r="D168">
            <v>0</v>
          </cell>
          <cell r="E168">
            <v>5.0000000000000001E-4</v>
          </cell>
          <cell r="F168" t="str">
            <v>GRAM</v>
          </cell>
          <cell r="G168" t="str">
            <v>GEL</v>
          </cell>
          <cell r="H168">
            <v>0</v>
          </cell>
          <cell r="I168">
            <v>1.0864</v>
          </cell>
          <cell r="J168">
            <v>0</v>
          </cell>
          <cell r="K168">
            <v>1.0864</v>
          </cell>
          <cell r="L168">
            <v>0</v>
          </cell>
          <cell r="M168">
            <v>20090305</v>
          </cell>
          <cell r="N168">
            <v>0</v>
          </cell>
          <cell r="O168">
            <v>20090305</v>
          </cell>
        </row>
        <row r="169">
          <cell r="A169" t="str">
            <v>31060 15</v>
          </cell>
          <cell r="B169" t="str">
            <v>BETAMETHASONE DIPROPIONATE</v>
          </cell>
          <cell r="C169">
            <v>31060</v>
          </cell>
          <cell r="D169">
            <v>15</v>
          </cell>
          <cell r="E169" t="str">
            <v>0.05%, 15 gm</v>
          </cell>
          <cell r="F169" t="str">
            <v>GRAM</v>
          </cell>
          <cell r="G169" t="str">
            <v>CRM</v>
          </cell>
          <cell r="H169">
            <v>0</v>
          </cell>
          <cell r="I169">
            <v>8.0799999999999997E-2</v>
          </cell>
          <cell r="J169">
            <v>0</v>
          </cell>
          <cell r="K169">
            <v>8.0799999999999997E-2</v>
          </cell>
          <cell r="L169">
            <v>0</v>
          </cell>
          <cell r="M169">
            <v>20090305</v>
          </cell>
          <cell r="N169">
            <v>0</v>
          </cell>
          <cell r="O169">
            <v>20090305</v>
          </cell>
        </row>
        <row r="170">
          <cell r="A170" t="str">
            <v>31070 15</v>
          </cell>
          <cell r="B170" t="str">
            <v>BETAMETHASONE DIPROPIONATE</v>
          </cell>
          <cell r="C170">
            <v>31070</v>
          </cell>
          <cell r="D170">
            <v>15</v>
          </cell>
          <cell r="E170" t="str">
            <v>0.05%, 15 gm</v>
          </cell>
          <cell r="F170" t="str">
            <v>GRAM</v>
          </cell>
          <cell r="G170" t="str">
            <v>OINT</v>
          </cell>
          <cell r="H170">
            <v>0</v>
          </cell>
          <cell r="I170">
            <v>8.6999999999999994E-2</v>
          </cell>
          <cell r="J170">
            <v>0</v>
          </cell>
          <cell r="K170">
            <v>8.6999999999999994E-2</v>
          </cell>
          <cell r="L170">
            <v>0</v>
          </cell>
          <cell r="M170">
            <v>20090305</v>
          </cell>
          <cell r="N170">
            <v>0</v>
          </cell>
          <cell r="O170">
            <v>20090305</v>
          </cell>
        </row>
        <row r="171">
          <cell r="A171" t="str">
            <v>31060 45</v>
          </cell>
          <cell r="B171" t="str">
            <v>BETAMETHASONE DIPROPIONATE</v>
          </cell>
          <cell r="C171">
            <v>31060</v>
          </cell>
          <cell r="D171">
            <v>45</v>
          </cell>
          <cell r="E171" t="str">
            <v>0.05%, 45 gm</v>
          </cell>
          <cell r="F171" t="str">
            <v>GRAM</v>
          </cell>
          <cell r="G171" t="str">
            <v>CRM</v>
          </cell>
          <cell r="H171">
            <v>0</v>
          </cell>
          <cell r="I171">
            <v>4.6699999999999998E-2</v>
          </cell>
          <cell r="J171">
            <v>0</v>
          </cell>
          <cell r="K171">
            <v>4.6699999999999998E-2</v>
          </cell>
          <cell r="L171">
            <v>0</v>
          </cell>
          <cell r="M171">
            <v>20090305</v>
          </cell>
          <cell r="N171">
            <v>0</v>
          </cell>
          <cell r="O171">
            <v>20090305</v>
          </cell>
        </row>
        <row r="172">
          <cell r="A172" t="str">
            <v>31070 45</v>
          </cell>
          <cell r="B172" t="str">
            <v>BETAMETHASONE DIPROPIONATE</v>
          </cell>
          <cell r="C172">
            <v>31070</v>
          </cell>
          <cell r="D172">
            <v>45</v>
          </cell>
          <cell r="E172" t="str">
            <v>0.05%, 45 gm</v>
          </cell>
          <cell r="F172" t="str">
            <v>GRAM</v>
          </cell>
          <cell r="G172" t="str">
            <v>OINT</v>
          </cell>
          <cell r="H172">
            <v>0</v>
          </cell>
          <cell r="I172">
            <v>4.6699999999999998E-2</v>
          </cell>
          <cell r="J172">
            <v>0</v>
          </cell>
          <cell r="K172">
            <v>4.6699999999999998E-2</v>
          </cell>
          <cell r="L172">
            <v>0</v>
          </cell>
          <cell r="M172">
            <v>20090305</v>
          </cell>
          <cell r="N172">
            <v>0</v>
          </cell>
          <cell r="O172">
            <v>20090305</v>
          </cell>
        </row>
        <row r="173">
          <cell r="A173" t="str">
            <v>31070 50</v>
          </cell>
          <cell r="B173" t="str">
            <v>BETAMETHASONE DIPROPIONATE</v>
          </cell>
          <cell r="C173">
            <v>31070</v>
          </cell>
          <cell r="D173">
            <v>50</v>
          </cell>
          <cell r="E173" t="str">
            <v>0.05%, 50 gm</v>
          </cell>
          <cell r="F173" t="str">
            <v>GRAM</v>
          </cell>
          <cell r="G173" t="str">
            <v>OINT</v>
          </cell>
          <cell r="H173">
            <v>0</v>
          </cell>
          <cell r="I173">
            <v>0.5827</v>
          </cell>
          <cell r="J173">
            <v>0</v>
          </cell>
          <cell r="K173">
            <v>0.5827</v>
          </cell>
          <cell r="L173">
            <v>0</v>
          </cell>
          <cell r="M173">
            <v>20020605</v>
          </cell>
          <cell r="N173">
            <v>20021206</v>
          </cell>
          <cell r="O173">
            <v>20030606</v>
          </cell>
        </row>
        <row r="174">
          <cell r="A174" t="str">
            <v>31080 60</v>
          </cell>
          <cell r="B174" t="str">
            <v>BETAMETHASONE DIPROPIONATE</v>
          </cell>
          <cell r="C174">
            <v>31080</v>
          </cell>
          <cell r="D174">
            <v>60</v>
          </cell>
          <cell r="E174" t="str">
            <v>0.05%, 60 ml</v>
          </cell>
          <cell r="F174" t="str">
            <v>MILLILITER</v>
          </cell>
          <cell r="G174" t="str">
            <v>LOT</v>
          </cell>
          <cell r="H174">
            <v>0</v>
          </cell>
          <cell r="I174">
            <v>6.9800000000000001E-2</v>
          </cell>
          <cell r="J174">
            <v>0</v>
          </cell>
          <cell r="K174">
            <v>6.9800000000000001E-2</v>
          </cell>
          <cell r="L174">
            <v>0</v>
          </cell>
          <cell r="M174">
            <v>20090305</v>
          </cell>
          <cell r="N174">
            <v>0</v>
          </cell>
          <cell r="O174">
            <v>20090305</v>
          </cell>
        </row>
        <row r="175">
          <cell r="A175" t="str">
            <v>31910 0</v>
          </cell>
          <cell r="B175" t="str">
            <v>BETAMETHASONE DIPROPIONATE AUGMENTED</v>
          </cell>
          <cell r="C175">
            <v>31910</v>
          </cell>
          <cell r="D175">
            <v>0</v>
          </cell>
          <cell r="E175">
            <v>5.0000000000000001E-4</v>
          </cell>
          <cell r="F175" t="str">
            <v>GRAM</v>
          </cell>
          <cell r="G175" t="str">
            <v>OINT</v>
          </cell>
          <cell r="H175">
            <v>0</v>
          </cell>
          <cell r="I175">
            <v>0.35039999999999999</v>
          </cell>
          <cell r="J175">
            <v>0</v>
          </cell>
          <cell r="K175">
            <v>0.35039999999999999</v>
          </cell>
          <cell r="L175">
            <v>0</v>
          </cell>
          <cell r="M175">
            <v>20090305</v>
          </cell>
          <cell r="N175">
            <v>0</v>
          </cell>
          <cell r="O175">
            <v>20090305</v>
          </cell>
        </row>
        <row r="176">
          <cell r="A176" t="str">
            <v>31890 0</v>
          </cell>
          <cell r="B176" t="str">
            <v>BETAMETHASONE DIPROPIONATE AUGMENTED</v>
          </cell>
          <cell r="C176">
            <v>31890</v>
          </cell>
          <cell r="D176">
            <v>0</v>
          </cell>
          <cell r="E176" t="str">
            <v>0.05%</v>
          </cell>
          <cell r="F176" t="str">
            <v>GRAM</v>
          </cell>
          <cell r="G176" t="str">
            <v>CRM</v>
          </cell>
          <cell r="H176">
            <v>0</v>
          </cell>
          <cell r="I176">
            <v>0.746</v>
          </cell>
          <cell r="J176">
            <v>0</v>
          </cell>
          <cell r="K176">
            <v>0.746</v>
          </cell>
          <cell r="L176">
            <v>0</v>
          </cell>
          <cell r="M176">
            <v>20090305</v>
          </cell>
          <cell r="N176">
            <v>0</v>
          </cell>
          <cell r="O176">
            <v>20090305</v>
          </cell>
        </row>
        <row r="177">
          <cell r="A177" t="str">
            <v>31110 0</v>
          </cell>
          <cell r="B177" t="str">
            <v>BETAMETHASONE VALERATE</v>
          </cell>
          <cell r="C177">
            <v>31110</v>
          </cell>
          <cell r="D177">
            <v>0</v>
          </cell>
          <cell r="E177">
            <v>1E-3</v>
          </cell>
          <cell r="F177" t="str">
            <v>GRAM</v>
          </cell>
          <cell r="G177" t="str">
            <v>OINT</v>
          </cell>
          <cell r="H177">
            <v>0</v>
          </cell>
          <cell r="I177">
            <v>0.1192</v>
          </cell>
          <cell r="J177">
            <v>0</v>
          </cell>
          <cell r="K177">
            <v>0.1192</v>
          </cell>
          <cell r="L177">
            <v>0</v>
          </cell>
          <cell r="M177">
            <v>20050603</v>
          </cell>
          <cell r="N177">
            <v>20051206</v>
          </cell>
          <cell r="O177">
            <v>20051206</v>
          </cell>
        </row>
        <row r="178">
          <cell r="A178" t="str">
            <v>31110 15</v>
          </cell>
          <cell r="B178" t="str">
            <v>BETAMETHASONE VALERATE</v>
          </cell>
          <cell r="C178">
            <v>31110</v>
          </cell>
          <cell r="D178">
            <v>15</v>
          </cell>
          <cell r="E178">
            <v>1E-3</v>
          </cell>
          <cell r="F178" t="str">
            <v>GRAM</v>
          </cell>
          <cell r="G178" t="str">
            <v>OINT</v>
          </cell>
          <cell r="H178">
            <v>0</v>
          </cell>
          <cell r="I178">
            <v>7.8E-2</v>
          </cell>
          <cell r="J178">
            <v>0</v>
          </cell>
          <cell r="K178">
            <v>7.8E-2</v>
          </cell>
          <cell r="L178">
            <v>0</v>
          </cell>
          <cell r="M178">
            <v>20090305</v>
          </cell>
          <cell r="N178">
            <v>0</v>
          </cell>
          <cell r="O178">
            <v>20090305</v>
          </cell>
        </row>
        <row r="179">
          <cell r="A179" t="str">
            <v>31110 45</v>
          </cell>
          <cell r="B179" t="str">
            <v>BETAMETHASONE VALERATE</v>
          </cell>
          <cell r="C179">
            <v>31110</v>
          </cell>
          <cell r="D179">
            <v>45</v>
          </cell>
          <cell r="E179">
            <v>1E-3</v>
          </cell>
          <cell r="F179" t="str">
            <v>GRAM</v>
          </cell>
          <cell r="G179" t="str">
            <v>OINT</v>
          </cell>
          <cell r="H179">
            <v>0</v>
          </cell>
          <cell r="I179">
            <v>4.8300000000000003E-2</v>
          </cell>
          <cell r="J179">
            <v>0</v>
          </cell>
          <cell r="K179">
            <v>4.8300000000000003E-2</v>
          </cell>
          <cell r="L179">
            <v>0</v>
          </cell>
          <cell r="M179">
            <v>20090305</v>
          </cell>
          <cell r="N179">
            <v>0</v>
          </cell>
          <cell r="O179">
            <v>20090305</v>
          </cell>
        </row>
        <row r="180">
          <cell r="A180" t="str">
            <v>31101 15</v>
          </cell>
          <cell r="B180" t="str">
            <v>BETAMETHASONE VALERATE</v>
          </cell>
          <cell r="C180">
            <v>31101</v>
          </cell>
          <cell r="D180">
            <v>15</v>
          </cell>
          <cell r="E180" t="str">
            <v>0.1%, 15 gm</v>
          </cell>
          <cell r="F180" t="str">
            <v>GRAM</v>
          </cell>
          <cell r="G180" t="str">
            <v>CRM</v>
          </cell>
          <cell r="H180">
            <v>0</v>
          </cell>
          <cell r="I180">
            <v>6.3200000000000006E-2</v>
          </cell>
          <cell r="J180">
            <v>0</v>
          </cell>
          <cell r="K180">
            <v>6.3200000000000006E-2</v>
          </cell>
          <cell r="L180">
            <v>0</v>
          </cell>
          <cell r="M180">
            <v>20090305</v>
          </cell>
          <cell r="N180">
            <v>0</v>
          </cell>
          <cell r="O180">
            <v>20090305</v>
          </cell>
        </row>
        <row r="181">
          <cell r="A181" t="str">
            <v>31101 45</v>
          </cell>
          <cell r="B181" t="str">
            <v>BETAMETHASONE VALERATE</v>
          </cell>
          <cell r="C181">
            <v>31101</v>
          </cell>
          <cell r="D181">
            <v>45</v>
          </cell>
          <cell r="E181" t="str">
            <v>0.1%, 45 gm</v>
          </cell>
          <cell r="F181" t="str">
            <v>GRAM</v>
          </cell>
          <cell r="G181" t="str">
            <v>CRM</v>
          </cell>
          <cell r="H181">
            <v>0</v>
          </cell>
          <cell r="I181">
            <v>4.2599999999999999E-2</v>
          </cell>
          <cell r="J181">
            <v>0</v>
          </cell>
          <cell r="K181">
            <v>4.2599999999999999E-2</v>
          </cell>
          <cell r="L181">
            <v>0</v>
          </cell>
          <cell r="M181">
            <v>20090305</v>
          </cell>
          <cell r="N181">
            <v>0</v>
          </cell>
          <cell r="O181">
            <v>20090305</v>
          </cell>
        </row>
        <row r="182">
          <cell r="A182" t="str">
            <v>31120 60</v>
          </cell>
          <cell r="B182" t="str">
            <v>BETAMETHASONE VALERATE</v>
          </cell>
          <cell r="C182">
            <v>31120</v>
          </cell>
          <cell r="D182">
            <v>60</v>
          </cell>
          <cell r="E182" t="str">
            <v>0.1%, 60 ml</v>
          </cell>
          <cell r="F182" t="str">
            <v>MILLILITER</v>
          </cell>
          <cell r="G182" t="str">
            <v>LOT</v>
          </cell>
          <cell r="H182">
            <v>0</v>
          </cell>
          <cell r="I182">
            <v>5.4800000000000001E-2</v>
          </cell>
          <cell r="J182">
            <v>0</v>
          </cell>
          <cell r="K182">
            <v>5.4800000000000001E-2</v>
          </cell>
          <cell r="L182">
            <v>0</v>
          </cell>
          <cell r="M182">
            <v>20090305</v>
          </cell>
          <cell r="N182">
            <v>0</v>
          </cell>
          <cell r="O182">
            <v>20090305</v>
          </cell>
        </row>
        <row r="183">
          <cell r="A183" t="str">
            <v>18351 0</v>
          </cell>
          <cell r="B183" t="str">
            <v xml:space="preserve">BETHANECHOL CHLORIDE </v>
          </cell>
          <cell r="C183">
            <v>18351</v>
          </cell>
          <cell r="D183">
            <v>0</v>
          </cell>
          <cell r="E183" t="str">
            <v>10 mg</v>
          </cell>
          <cell r="F183" t="str">
            <v>TABLET</v>
          </cell>
          <cell r="G183" t="str">
            <v>TAB</v>
          </cell>
          <cell r="H183">
            <v>0</v>
          </cell>
          <cell r="I183">
            <v>0.2979</v>
          </cell>
          <cell r="J183">
            <v>0</v>
          </cell>
          <cell r="K183">
            <v>0.2979</v>
          </cell>
          <cell r="L183">
            <v>0</v>
          </cell>
          <cell r="M183">
            <v>20090305</v>
          </cell>
          <cell r="N183">
            <v>0</v>
          </cell>
          <cell r="O183">
            <v>20090305</v>
          </cell>
        </row>
        <row r="184">
          <cell r="A184" t="str">
            <v>18352 0</v>
          </cell>
          <cell r="B184" t="str">
            <v xml:space="preserve">BETHANECHOL CHLORIDE </v>
          </cell>
          <cell r="C184">
            <v>18352</v>
          </cell>
          <cell r="D184">
            <v>0</v>
          </cell>
          <cell r="E184" t="str">
            <v>25 mg</v>
          </cell>
          <cell r="F184" t="str">
            <v>TABLET</v>
          </cell>
          <cell r="G184" t="str">
            <v>TAB</v>
          </cell>
          <cell r="H184">
            <v>0</v>
          </cell>
          <cell r="I184">
            <v>0.438</v>
          </cell>
          <cell r="J184">
            <v>0</v>
          </cell>
          <cell r="K184">
            <v>0.438</v>
          </cell>
          <cell r="L184">
            <v>0</v>
          </cell>
          <cell r="M184">
            <v>20090305</v>
          </cell>
          <cell r="N184">
            <v>0</v>
          </cell>
          <cell r="O184">
            <v>20090305</v>
          </cell>
        </row>
        <row r="185">
          <cell r="A185" t="str">
            <v>18353 0</v>
          </cell>
          <cell r="B185" t="str">
            <v xml:space="preserve">BETHANECHOL CHLORIDE </v>
          </cell>
          <cell r="C185">
            <v>18353</v>
          </cell>
          <cell r="D185">
            <v>0</v>
          </cell>
          <cell r="E185" t="str">
            <v>5 mg</v>
          </cell>
          <cell r="F185" t="str">
            <v>TABLET</v>
          </cell>
          <cell r="G185" t="str">
            <v>TAB</v>
          </cell>
          <cell r="H185">
            <v>0</v>
          </cell>
          <cell r="I185">
            <v>0.15690000000000001</v>
          </cell>
          <cell r="J185">
            <v>0</v>
          </cell>
          <cell r="K185">
            <v>0.15690000000000001</v>
          </cell>
          <cell r="L185">
            <v>0</v>
          </cell>
          <cell r="M185">
            <v>20090305</v>
          </cell>
          <cell r="N185">
            <v>0</v>
          </cell>
          <cell r="O185">
            <v>20090305</v>
          </cell>
        </row>
        <row r="186">
          <cell r="A186" t="str">
            <v>18354 0</v>
          </cell>
          <cell r="B186" t="str">
            <v xml:space="preserve">BETHANECHOL CHLORIDE </v>
          </cell>
          <cell r="C186">
            <v>18354</v>
          </cell>
          <cell r="D186">
            <v>0</v>
          </cell>
          <cell r="E186" t="str">
            <v>50 mg</v>
          </cell>
          <cell r="F186" t="str">
            <v>TABLET</v>
          </cell>
          <cell r="G186" t="str">
            <v>TAB</v>
          </cell>
          <cell r="H186">
            <v>0</v>
          </cell>
          <cell r="I186">
            <v>0.75029999999999997</v>
          </cell>
          <cell r="J186">
            <v>0</v>
          </cell>
          <cell r="K186">
            <v>0.75029999999999997</v>
          </cell>
          <cell r="L186">
            <v>0</v>
          </cell>
          <cell r="M186">
            <v>20090305</v>
          </cell>
          <cell r="N186">
            <v>0</v>
          </cell>
          <cell r="O186">
            <v>20090305</v>
          </cell>
        </row>
        <row r="187">
          <cell r="A187" t="str">
            <v>8731 0</v>
          </cell>
          <cell r="B187" t="str">
            <v>BISACODYL</v>
          </cell>
          <cell r="C187">
            <v>8731</v>
          </cell>
          <cell r="D187">
            <v>0</v>
          </cell>
          <cell r="E187" t="str">
            <v>10 mg</v>
          </cell>
          <cell r="F187" t="str">
            <v>EACH</v>
          </cell>
          <cell r="G187" t="str">
            <v>SUPP</v>
          </cell>
          <cell r="H187">
            <v>0</v>
          </cell>
          <cell r="I187">
            <v>0.10299999999999999</v>
          </cell>
          <cell r="J187">
            <v>0</v>
          </cell>
          <cell r="K187">
            <v>0.10299999999999999</v>
          </cell>
          <cell r="L187">
            <v>0</v>
          </cell>
          <cell r="M187">
            <v>20020906</v>
          </cell>
          <cell r="N187">
            <v>20021206</v>
          </cell>
          <cell r="O187">
            <v>20021206</v>
          </cell>
        </row>
        <row r="188">
          <cell r="A188" t="str">
            <v>295 0</v>
          </cell>
          <cell r="B188" t="str">
            <v>BISACODYL</v>
          </cell>
          <cell r="C188">
            <v>295</v>
          </cell>
          <cell r="D188">
            <v>0</v>
          </cell>
          <cell r="E188" t="str">
            <v>5 mg</v>
          </cell>
          <cell r="F188" t="str">
            <v>TABLET</v>
          </cell>
          <cell r="G188" t="str">
            <v>TAB, EC</v>
          </cell>
          <cell r="H188">
            <v>0</v>
          </cell>
          <cell r="I188">
            <v>1.7600000000000001E-2</v>
          </cell>
          <cell r="J188">
            <v>0</v>
          </cell>
          <cell r="K188">
            <v>1.7600000000000001E-2</v>
          </cell>
          <cell r="L188">
            <v>0</v>
          </cell>
          <cell r="M188">
            <v>20020906</v>
          </cell>
          <cell r="N188">
            <v>20021206</v>
          </cell>
          <cell r="O188">
            <v>20021206</v>
          </cell>
        </row>
        <row r="189">
          <cell r="A189" t="str">
            <v>63820 0</v>
          </cell>
          <cell r="B189" t="str">
            <v>BISOPROLOL FUMARATE</v>
          </cell>
          <cell r="C189">
            <v>63820</v>
          </cell>
          <cell r="D189">
            <v>0</v>
          </cell>
          <cell r="E189" t="str">
            <v>10 mg</v>
          </cell>
          <cell r="F189" t="str">
            <v>TABLET</v>
          </cell>
          <cell r="G189" t="str">
            <v>TAB</v>
          </cell>
          <cell r="H189">
            <v>0</v>
          </cell>
          <cell r="I189">
            <v>0.8579</v>
          </cell>
          <cell r="J189">
            <v>0</v>
          </cell>
          <cell r="K189">
            <v>0.8579</v>
          </cell>
          <cell r="L189">
            <v>0</v>
          </cell>
          <cell r="M189">
            <v>20090305</v>
          </cell>
          <cell r="N189">
            <v>0</v>
          </cell>
          <cell r="O189">
            <v>20090305</v>
          </cell>
        </row>
        <row r="190">
          <cell r="A190" t="str">
            <v>63821 0</v>
          </cell>
          <cell r="B190" t="str">
            <v>BISOPROLOL FUMARATE</v>
          </cell>
          <cell r="C190">
            <v>63821</v>
          </cell>
          <cell r="D190">
            <v>0</v>
          </cell>
          <cell r="E190" t="str">
            <v>5 mg</v>
          </cell>
          <cell r="F190" t="str">
            <v>TABLET</v>
          </cell>
          <cell r="G190" t="str">
            <v>TAB</v>
          </cell>
          <cell r="H190">
            <v>0</v>
          </cell>
          <cell r="I190">
            <v>0.8579</v>
          </cell>
          <cell r="J190">
            <v>0</v>
          </cell>
          <cell r="K190">
            <v>0.8579</v>
          </cell>
          <cell r="L190">
            <v>0</v>
          </cell>
          <cell r="M190">
            <v>20090305</v>
          </cell>
          <cell r="N190">
            <v>0</v>
          </cell>
          <cell r="O190">
            <v>20090305</v>
          </cell>
        </row>
        <row r="191">
          <cell r="A191" t="str">
            <v>45063 0</v>
          </cell>
          <cell r="B191" t="str">
            <v>BISOPROLOL/HCTZ</v>
          </cell>
          <cell r="C191">
            <v>45063</v>
          </cell>
          <cell r="D191">
            <v>0</v>
          </cell>
          <cell r="E191" t="str">
            <v>10/6.25</v>
          </cell>
          <cell r="F191" t="str">
            <v>TABLET</v>
          </cell>
          <cell r="G191" t="str">
            <v>TAB</v>
          </cell>
          <cell r="H191">
            <v>0</v>
          </cell>
          <cell r="I191">
            <v>7.5300000000000006E-2</v>
          </cell>
          <cell r="J191">
            <v>0</v>
          </cell>
          <cell r="K191">
            <v>7.5300000000000006E-2</v>
          </cell>
          <cell r="L191">
            <v>0</v>
          </cell>
          <cell r="M191">
            <v>20090305</v>
          </cell>
          <cell r="N191">
            <v>0</v>
          </cell>
          <cell r="O191">
            <v>20090305</v>
          </cell>
        </row>
        <row r="192">
          <cell r="A192" t="str">
            <v>45061 0</v>
          </cell>
          <cell r="B192" t="str">
            <v>BISOPROLOL/HCTZ</v>
          </cell>
          <cell r="C192">
            <v>45061</v>
          </cell>
          <cell r="D192">
            <v>0</v>
          </cell>
          <cell r="E192" t="str">
            <v>2.5/6.25</v>
          </cell>
          <cell r="F192" t="str">
            <v>TABLET</v>
          </cell>
          <cell r="G192" t="str">
            <v>TAB</v>
          </cell>
          <cell r="H192">
            <v>0</v>
          </cell>
          <cell r="I192">
            <v>7.0999999999999994E-2</v>
          </cell>
          <cell r="J192">
            <v>0</v>
          </cell>
          <cell r="K192">
            <v>7.0999999999999994E-2</v>
          </cell>
          <cell r="L192">
            <v>0</v>
          </cell>
          <cell r="M192">
            <v>20090305</v>
          </cell>
          <cell r="N192">
            <v>0</v>
          </cell>
          <cell r="O192">
            <v>20090305</v>
          </cell>
        </row>
        <row r="193">
          <cell r="A193" t="str">
            <v>45062 0</v>
          </cell>
          <cell r="B193" t="str">
            <v>BISOPROLOL/HCTZ</v>
          </cell>
          <cell r="C193">
            <v>45062</v>
          </cell>
          <cell r="D193">
            <v>0</v>
          </cell>
          <cell r="E193" t="str">
            <v>5/6.25</v>
          </cell>
          <cell r="F193" t="str">
            <v>TABLET</v>
          </cell>
          <cell r="G193" t="str">
            <v>TAB</v>
          </cell>
          <cell r="H193">
            <v>0</v>
          </cell>
          <cell r="I193">
            <v>7.2800000000000004E-2</v>
          </cell>
          <cell r="J193">
            <v>0</v>
          </cell>
          <cell r="K193">
            <v>7.2800000000000004E-2</v>
          </cell>
          <cell r="L193">
            <v>0</v>
          </cell>
          <cell r="M193">
            <v>20090305</v>
          </cell>
          <cell r="N193">
            <v>0</v>
          </cell>
          <cell r="O193">
            <v>20090305</v>
          </cell>
        </row>
        <row r="194">
          <cell r="A194" t="str">
            <v>36281 0</v>
          </cell>
          <cell r="B194" t="str">
            <v>BRIMONIDINE TARTRATE</v>
          </cell>
          <cell r="C194">
            <v>36281</v>
          </cell>
          <cell r="D194">
            <v>0</v>
          </cell>
          <cell r="E194">
            <v>2E-3</v>
          </cell>
          <cell r="F194" t="str">
            <v>MILLILITER</v>
          </cell>
          <cell r="G194" t="str">
            <v>DROPS</v>
          </cell>
          <cell r="H194">
            <v>0</v>
          </cell>
          <cell r="I194">
            <v>1.5336000000000001</v>
          </cell>
          <cell r="J194">
            <v>0</v>
          </cell>
          <cell r="K194">
            <v>1.5336000000000001</v>
          </cell>
          <cell r="L194">
            <v>0</v>
          </cell>
          <cell r="M194">
            <v>20090305</v>
          </cell>
          <cell r="N194">
            <v>0</v>
          </cell>
          <cell r="O194">
            <v>20090305</v>
          </cell>
        </row>
        <row r="195">
          <cell r="A195" t="str">
            <v>26081 0</v>
          </cell>
          <cell r="B195" t="str">
            <v>BROMOCRIPTINE MESYLATE</v>
          </cell>
          <cell r="C195">
            <v>26081</v>
          </cell>
          <cell r="D195">
            <v>0</v>
          </cell>
          <cell r="E195" t="str">
            <v>2.5 mg</v>
          </cell>
          <cell r="F195" t="str">
            <v>TABLET</v>
          </cell>
          <cell r="G195" t="str">
            <v>TAB</v>
          </cell>
          <cell r="H195">
            <v>0</v>
          </cell>
          <cell r="I195">
            <v>1.4990000000000001</v>
          </cell>
          <cell r="J195">
            <v>0</v>
          </cell>
          <cell r="K195">
            <v>1.4990000000000001</v>
          </cell>
          <cell r="L195">
            <v>0</v>
          </cell>
          <cell r="M195">
            <v>20090305</v>
          </cell>
          <cell r="N195">
            <v>0</v>
          </cell>
          <cell r="O195">
            <v>20090305</v>
          </cell>
        </row>
        <row r="196">
          <cell r="A196" t="str">
            <v>26070 0</v>
          </cell>
          <cell r="B196" t="str">
            <v>BROMOCRIPTINE MESYLATE</v>
          </cell>
          <cell r="C196">
            <v>26070</v>
          </cell>
          <cell r="D196">
            <v>0</v>
          </cell>
          <cell r="E196" t="str">
            <v>5 mg</v>
          </cell>
          <cell r="F196" t="str">
            <v>CAPSULE</v>
          </cell>
          <cell r="G196" t="str">
            <v>CAP</v>
          </cell>
          <cell r="H196">
            <v>0</v>
          </cell>
          <cell r="I196">
            <v>5.0381999999999998</v>
          </cell>
          <cell r="J196">
            <v>0</v>
          </cell>
          <cell r="K196">
            <v>5.0381999999999998</v>
          </cell>
          <cell r="L196">
            <v>0</v>
          </cell>
          <cell r="M196">
            <v>20090305</v>
          </cell>
          <cell r="N196">
            <v>0</v>
          </cell>
          <cell r="O196">
            <v>20090305</v>
          </cell>
        </row>
        <row r="197">
          <cell r="A197" t="str">
            <v>17957 0</v>
          </cell>
          <cell r="B197" t="str">
            <v>BUDESONIDE</v>
          </cell>
          <cell r="C197">
            <v>17957</v>
          </cell>
          <cell r="D197">
            <v>0</v>
          </cell>
          <cell r="E197" t="str">
            <v>0.25 mg/2 ml</v>
          </cell>
          <cell r="F197" t="str">
            <v>MILLILITER</v>
          </cell>
          <cell r="G197" t="str">
            <v>AMPUL</v>
          </cell>
          <cell r="H197">
            <v>0</v>
          </cell>
          <cell r="I197">
            <v>2.2363</v>
          </cell>
          <cell r="J197">
            <v>0</v>
          </cell>
          <cell r="K197">
            <v>2.2363</v>
          </cell>
          <cell r="L197">
            <v>0</v>
          </cell>
          <cell r="M197">
            <v>20090305</v>
          </cell>
          <cell r="N197">
            <v>20090312</v>
          </cell>
          <cell r="O197">
            <v>20090312</v>
          </cell>
        </row>
        <row r="198">
          <cell r="A198" t="str">
            <v>17958 0</v>
          </cell>
          <cell r="B198" t="str">
            <v>BUDESONIDE</v>
          </cell>
          <cell r="C198">
            <v>17958</v>
          </cell>
          <cell r="D198">
            <v>0</v>
          </cell>
          <cell r="E198" t="str">
            <v>0.5 mg/2 ml</v>
          </cell>
          <cell r="F198" t="str">
            <v>MILLILITER</v>
          </cell>
          <cell r="G198" t="str">
            <v>AMPUL</v>
          </cell>
          <cell r="H198">
            <v>0</v>
          </cell>
          <cell r="I198">
            <v>2.6328</v>
          </cell>
          <cell r="J198">
            <v>0</v>
          </cell>
          <cell r="K198">
            <v>2.6328</v>
          </cell>
          <cell r="L198">
            <v>0</v>
          </cell>
          <cell r="M198">
            <v>20090305</v>
          </cell>
          <cell r="N198">
            <v>20090312</v>
          </cell>
          <cell r="O198">
            <v>20090312</v>
          </cell>
        </row>
        <row r="199">
          <cell r="A199" t="str">
            <v>35020 0</v>
          </cell>
          <cell r="B199" t="str">
            <v>BUMETANIDE</v>
          </cell>
          <cell r="C199">
            <v>35020</v>
          </cell>
          <cell r="D199">
            <v>0</v>
          </cell>
          <cell r="E199" t="str">
            <v>0.5 mg</v>
          </cell>
          <cell r="F199" t="str">
            <v>TABLET</v>
          </cell>
          <cell r="G199" t="str">
            <v>TAB</v>
          </cell>
          <cell r="H199">
            <v>0</v>
          </cell>
          <cell r="I199">
            <v>9.5399999999999999E-2</v>
          </cell>
          <cell r="J199">
            <v>0</v>
          </cell>
          <cell r="K199">
            <v>9.5399999999999999E-2</v>
          </cell>
          <cell r="L199">
            <v>0</v>
          </cell>
          <cell r="M199">
            <v>20090305</v>
          </cell>
          <cell r="N199">
            <v>0</v>
          </cell>
          <cell r="O199">
            <v>20090305</v>
          </cell>
        </row>
        <row r="200">
          <cell r="A200" t="str">
            <v>35021 0</v>
          </cell>
          <cell r="B200" t="str">
            <v>BUMETANIDE</v>
          </cell>
          <cell r="C200">
            <v>35021</v>
          </cell>
          <cell r="D200">
            <v>0</v>
          </cell>
          <cell r="E200" t="str">
            <v>1 mg</v>
          </cell>
          <cell r="F200" t="str">
            <v>TABLET</v>
          </cell>
          <cell r="G200" t="str">
            <v>TAB</v>
          </cell>
          <cell r="H200">
            <v>0</v>
          </cell>
          <cell r="I200">
            <v>0.1535</v>
          </cell>
          <cell r="J200">
            <v>0</v>
          </cell>
          <cell r="K200">
            <v>0.1535</v>
          </cell>
          <cell r="L200">
            <v>0</v>
          </cell>
          <cell r="M200">
            <v>20090305</v>
          </cell>
          <cell r="N200">
            <v>0</v>
          </cell>
          <cell r="O200">
            <v>20090305</v>
          </cell>
        </row>
        <row r="201">
          <cell r="A201" t="str">
            <v>35022 0</v>
          </cell>
          <cell r="B201" t="str">
            <v>BUMETANIDE</v>
          </cell>
          <cell r="C201">
            <v>35022</v>
          </cell>
          <cell r="D201">
            <v>0</v>
          </cell>
          <cell r="E201" t="str">
            <v>2 mg</v>
          </cell>
          <cell r="F201" t="str">
            <v>TABLET</v>
          </cell>
          <cell r="G201" t="str">
            <v>TAB</v>
          </cell>
          <cell r="H201">
            <v>0</v>
          </cell>
          <cell r="I201">
            <v>0.17929999999999999</v>
          </cell>
          <cell r="J201">
            <v>0</v>
          </cell>
          <cell r="K201">
            <v>0.17929999999999999</v>
          </cell>
          <cell r="L201">
            <v>0</v>
          </cell>
          <cell r="M201">
            <v>20090305</v>
          </cell>
          <cell r="N201">
            <v>0</v>
          </cell>
          <cell r="O201">
            <v>20090305</v>
          </cell>
        </row>
        <row r="202">
          <cell r="A202" t="str">
            <v>16385 0</v>
          </cell>
          <cell r="B202" t="str">
            <v>BUPROPION HCL</v>
          </cell>
          <cell r="C202">
            <v>16385</v>
          </cell>
          <cell r="D202">
            <v>0</v>
          </cell>
          <cell r="E202" t="str">
            <v>100 mg</v>
          </cell>
          <cell r="F202" t="str">
            <v>TABLET</v>
          </cell>
          <cell r="G202" t="str">
            <v>TAB</v>
          </cell>
          <cell r="H202">
            <v>0</v>
          </cell>
          <cell r="I202">
            <v>0.26729999999999998</v>
          </cell>
          <cell r="J202">
            <v>0</v>
          </cell>
          <cell r="K202">
            <v>0.26729999999999998</v>
          </cell>
          <cell r="L202">
            <v>0</v>
          </cell>
          <cell r="M202">
            <v>20090305</v>
          </cell>
          <cell r="N202">
            <v>0</v>
          </cell>
          <cell r="O202">
            <v>20090305</v>
          </cell>
        </row>
        <row r="203">
          <cell r="A203" t="str">
            <v>16387 0</v>
          </cell>
          <cell r="B203" t="str">
            <v>BUPROPION HCL</v>
          </cell>
          <cell r="C203">
            <v>16387</v>
          </cell>
          <cell r="D203">
            <v>0</v>
          </cell>
          <cell r="E203" t="str">
            <v>100 mg</v>
          </cell>
          <cell r="F203" t="str">
            <v>TABLET</v>
          </cell>
          <cell r="G203" t="str">
            <v>TAB, SR</v>
          </cell>
          <cell r="H203">
            <v>0</v>
          </cell>
          <cell r="I203">
            <v>0.69059999999999999</v>
          </cell>
          <cell r="J203">
            <v>0</v>
          </cell>
          <cell r="K203">
            <v>0.69059999999999999</v>
          </cell>
          <cell r="L203">
            <v>0</v>
          </cell>
          <cell r="M203">
            <v>20090305</v>
          </cell>
          <cell r="N203">
            <v>0</v>
          </cell>
          <cell r="O203">
            <v>20090305</v>
          </cell>
        </row>
        <row r="204">
          <cell r="A204" t="str">
            <v>16386 0</v>
          </cell>
          <cell r="B204" t="str">
            <v>BUPROPION HCL</v>
          </cell>
          <cell r="C204">
            <v>16386</v>
          </cell>
          <cell r="D204">
            <v>0</v>
          </cell>
          <cell r="E204" t="str">
            <v>150 mg</v>
          </cell>
          <cell r="F204" t="str">
            <v>TABLET</v>
          </cell>
          <cell r="G204" t="str">
            <v>TAB, SR</v>
          </cell>
          <cell r="H204">
            <v>0</v>
          </cell>
          <cell r="I204">
            <v>0.89939999999999998</v>
          </cell>
          <cell r="J204">
            <v>0</v>
          </cell>
          <cell r="K204">
            <v>0.89939999999999998</v>
          </cell>
          <cell r="L204">
            <v>0</v>
          </cell>
          <cell r="M204">
            <v>20090305</v>
          </cell>
          <cell r="N204">
            <v>0</v>
          </cell>
          <cell r="O204">
            <v>20090305</v>
          </cell>
        </row>
        <row r="205">
          <cell r="A205" t="str">
            <v>27901 0</v>
          </cell>
          <cell r="B205" t="str">
            <v>BUPROPION HCL</v>
          </cell>
          <cell r="C205">
            <v>27901</v>
          </cell>
          <cell r="D205">
            <v>0</v>
          </cell>
          <cell r="E205" t="str">
            <v>150 mg</v>
          </cell>
          <cell r="F205" t="str">
            <v>TABLET</v>
          </cell>
          <cell r="G205" t="str">
            <v>TAB, SA</v>
          </cell>
          <cell r="H205">
            <v>0</v>
          </cell>
          <cell r="I205">
            <v>0.61550000000000005</v>
          </cell>
          <cell r="J205">
            <v>0</v>
          </cell>
          <cell r="K205">
            <v>0.61550000000000005</v>
          </cell>
          <cell r="L205">
            <v>0</v>
          </cell>
          <cell r="M205">
            <v>20090305</v>
          </cell>
          <cell r="N205">
            <v>0</v>
          </cell>
          <cell r="O205">
            <v>20090305</v>
          </cell>
        </row>
        <row r="206">
          <cell r="A206" t="str">
            <v>20317 0</v>
          </cell>
          <cell r="B206" t="str">
            <v>BUPROPION HCL</v>
          </cell>
          <cell r="C206">
            <v>20317</v>
          </cell>
          <cell r="D206">
            <v>0</v>
          </cell>
          <cell r="E206" t="str">
            <v>150 mg</v>
          </cell>
          <cell r="F206" t="str">
            <v>TABLET</v>
          </cell>
          <cell r="G206" t="str">
            <v>TAB, ER</v>
          </cell>
          <cell r="H206">
            <v>0</v>
          </cell>
          <cell r="I206">
            <v>3.3311000000000002</v>
          </cell>
          <cell r="J206">
            <v>0</v>
          </cell>
          <cell r="K206">
            <v>3.3311000000000002</v>
          </cell>
          <cell r="L206">
            <v>0</v>
          </cell>
          <cell r="M206">
            <v>20090305</v>
          </cell>
          <cell r="N206">
            <v>0</v>
          </cell>
          <cell r="O206">
            <v>20090305</v>
          </cell>
        </row>
        <row r="207">
          <cell r="A207" t="str">
            <v>17573 0</v>
          </cell>
          <cell r="B207" t="str">
            <v>BUPROPION HCL</v>
          </cell>
          <cell r="C207">
            <v>17573</v>
          </cell>
          <cell r="D207">
            <v>0</v>
          </cell>
          <cell r="E207" t="str">
            <v>200 mg</v>
          </cell>
          <cell r="F207" t="str">
            <v>TABLET</v>
          </cell>
          <cell r="G207" t="str">
            <v>TAB, SR</v>
          </cell>
          <cell r="H207">
            <v>0</v>
          </cell>
          <cell r="I207">
            <v>1.2769999999999999</v>
          </cell>
          <cell r="J207">
            <v>0</v>
          </cell>
          <cell r="K207">
            <v>1.2769999999999999</v>
          </cell>
          <cell r="L207">
            <v>0</v>
          </cell>
          <cell r="M207">
            <v>20090305</v>
          </cell>
          <cell r="N207">
            <v>0</v>
          </cell>
          <cell r="O207">
            <v>20090305</v>
          </cell>
        </row>
        <row r="208">
          <cell r="A208" t="str">
            <v>20318 0</v>
          </cell>
          <cell r="B208" t="str">
            <v>BUPROPION HCL</v>
          </cell>
          <cell r="C208">
            <v>20318</v>
          </cell>
          <cell r="D208">
            <v>0</v>
          </cell>
          <cell r="E208" t="str">
            <v>300 mg</v>
          </cell>
          <cell r="F208" t="str">
            <v>TABLET</v>
          </cell>
          <cell r="G208" t="str">
            <v>TAB, ER</v>
          </cell>
          <cell r="H208">
            <v>0</v>
          </cell>
          <cell r="I208">
            <v>1.8171999999999999</v>
          </cell>
          <cell r="J208">
            <v>0</v>
          </cell>
          <cell r="K208">
            <v>1.8171999999999999</v>
          </cell>
          <cell r="L208">
            <v>0</v>
          </cell>
          <cell r="M208">
            <v>20090305</v>
          </cell>
          <cell r="N208">
            <v>0</v>
          </cell>
          <cell r="O208">
            <v>20090305</v>
          </cell>
        </row>
        <row r="209">
          <cell r="A209" t="str">
            <v>16384 0</v>
          </cell>
          <cell r="B209" t="str">
            <v>BUPROPION HCL</v>
          </cell>
          <cell r="C209">
            <v>16384</v>
          </cell>
          <cell r="D209">
            <v>0</v>
          </cell>
          <cell r="E209" t="str">
            <v>75 mg</v>
          </cell>
          <cell r="F209" t="str">
            <v>TABLET</v>
          </cell>
          <cell r="G209" t="str">
            <v>TAB</v>
          </cell>
          <cell r="H209">
            <v>0</v>
          </cell>
          <cell r="I209">
            <v>0.22670000000000001</v>
          </cell>
          <cell r="J209">
            <v>0</v>
          </cell>
          <cell r="K209">
            <v>0.22670000000000001</v>
          </cell>
          <cell r="L209">
            <v>0</v>
          </cell>
          <cell r="M209">
            <v>20090305</v>
          </cell>
          <cell r="N209">
            <v>0</v>
          </cell>
          <cell r="O209">
            <v>20090305</v>
          </cell>
        </row>
        <row r="210">
          <cell r="A210" t="str">
            <v>28891 0</v>
          </cell>
          <cell r="B210" t="str">
            <v>BUSPIRONE HCL</v>
          </cell>
          <cell r="C210">
            <v>28891</v>
          </cell>
          <cell r="D210">
            <v>0</v>
          </cell>
          <cell r="E210" t="str">
            <v>10 mg</v>
          </cell>
          <cell r="F210" t="str">
            <v>TABLET</v>
          </cell>
          <cell r="G210" t="str">
            <v>TAB</v>
          </cell>
          <cell r="H210">
            <v>0</v>
          </cell>
          <cell r="I210">
            <v>5.2400000000000002E-2</v>
          </cell>
          <cell r="J210">
            <v>0</v>
          </cell>
          <cell r="K210">
            <v>5.2400000000000002E-2</v>
          </cell>
          <cell r="L210">
            <v>0</v>
          </cell>
          <cell r="M210">
            <v>20090305</v>
          </cell>
          <cell r="N210">
            <v>0</v>
          </cell>
          <cell r="O210">
            <v>20090305</v>
          </cell>
        </row>
        <row r="211">
          <cell r="A211" t="str">
            <v>28892 0</v>
          </cell>
          <cell r="B211" t="str">
            <v>BUSPIRONE HCL</v>
          </cell>
          <cell r="C211">
            <v>28892</v>
          </cell>
          <cell r="D211">
            <v>0</v>
          </cell>
          <cell r="E211" t="str">
            <v>15 mg</v>
          </cell>
          <cell r="F211" t="str">
            <v>TABLET</v>
          </cell>
          <cell r="G211" t="str">
            <v>TAB</v>
          </cell>
          <cell r="H211">
            <v>0</v>
          </cell>
          <cell r="I211">
            <v>7.9899999999999999E-2</v>
          </cell>
          <cell r="J211">
            <v>0</v>
          </cell>
          <cell r="K211">
            <v>7.9899999999999999E-2</v>
          </cell>
          <cell r="L211">
            <v>0</v>
          </cell>
          <cell r="M211">
            <v>20090305</v>
          </cell>
          <cell r="N211">
            <v>0</v>
          </cell>
          <cell r="O211">
            <v>20090305</v>
          </cell>
        </row>
        <row r="212">
          <cell r="A212" t="str">
            <v>92121 0</v>
          </cell>
          <cell r="B212" t="str">
            <v>BUSPIRONE HCL</v>
          </cell>
          <cell r="C212">
            <v>92121</v>
          </cell>
          <cell r="D212">
            <v>0</v>
          </cell>
          <cell r="E212" t="str">
            <v>30 mg</v>
          </cell>
          <cell r="F212" t="str">
            <v>TABLET</v>
          </cell>
          <cell r="G212" t="str">
            <v>TAB</v>
          </cell>
          <cell r="H212">
            <v>0</v>
          </cell>
          <cell r="I212">
            <v>0.64400000000000002</v>
          </cell>
          <cell r="J212">
            <v>0</v>
          </cell>
          <cell r="K212">
            <v>0.64400000000000002</v>
          </cell>
          <cell r="L212">
            <v>0</v>
          </cell>
          <cell r="M212">
            <v>20090305</v>
          </cell>
          <cell r="N212">
            <v>0</v>
          </cell>
          <cell r="O212">
            <v>20090305</v>
          </cell>
        </row>
        <row r="213">
          <cell r="A213" t="str">
            <v>28890 0</v>
          </cell>
          <cell r="B213" t="str">
            <v>BUSPIRONE HCL</v>
          </cell>
          <cell r="C213">
            <v>28890</v>
          </cell>
          <cell r="D213">
            <v>0</v>
          </cell>
          <cell r="E213" t="str">
            <v>5 mg</v>
          </cell>
          <cell r="F213" t="str">
            <v>TABLET</v>
          </cell>
          <cell r="G213" t="str">
            <v>TAB</v>
          </cell>
          <cell r="H213">
            <v>0</v>
          </cell>
          <cell r="I213">
            <v>4.1000000000000002E-2</v>
          </cell>
          <cell r="J213">
            <v>0</v>
          </cell>
          <cell r="K213">
            <v>4.1000000000000002E-2</v>
          </cell>
          <cell r="L213">
            <v>0</v>
          </cell>
          <cell r="M213">
            <v>20090305</v>
          </cell>
          <cell r="N213">
            <v>0</v>
          </cell>
          <cell r="O213">
            <v>20090305</v>
          </cell>
        </row>
        <row r="214">
          <cell r="A214" t="str">
            <v>72530 0</v>
          </cell>
          <cell r="B214" t="str">
            <v>BUTALBITAL/APAP/CAFFEINE COMPOUND</v>
          </cell>
          <cell r="C214">
            <v>72530</v>
          </cell>
          <cell r="D214">
            <v>0</v>
          </cell>
          <cell r="E214" t="str">
            <v>50 mg/325 mg/40 mg</v>
          </cell>
          <cell r="F214" t="str">
            <v>TABLET</v>
          </cell>
          <cell r="G214" t="str">
            <v>TAB</v>
          </cell>
          <cell r="H214">
            <v>0</v>
          </cell>
          <cell r="I214">
            <v>7.2300000000000003E-2</v>
          </cell>
          <cell r="J214">
            <v>0</v>
          </cell>
          <cell r="K214">
            <v>7.2300000000000003E-2</v>
          </cell>
          <cell r="L214">
            <v>0</v>
          </cell>
          <cell r="M214">
            <v>20090305</v>
          </cell>
          <cell r="N214">
            <v>0</v>
          </cell>
          <cell r="O214">
            <v>20090305</v>
          </cell>
        </row>
        <row r="215">
          <cell r="A215" t="str">
            <v>70140 0</v>
          </cell>
          <cell r="B215" t="str">
            <v>BUTALBITAL/APAP/CAFFEINE/CODEINE</v>
          </cell>
          <cell r="C215">
            <v>70140</v>
          </cell>
          <cell r="D215">
            <v>0</v>
          </cell>
          <cell r="E215" t="str">
            <v>50 mg/325 mg/40 mg/30 mg</v>
          </cell>
          <cell r="F215" t="str">
            <v>CAPSULE</v>
          </cell>
          <cell r="G215" t="str">
            <v>CAP</v>
          </cell>
          <cell r="H215">
            <v>0</v>
          </cell>
          <cell r="I215">
            <v>0.33800000000000002</v>
          </cell>
          <cell r="J215">
            <v>0</v>
          </cell>
          <cell r="K215">
            <v>0.33800000000000002</v>
          </cell>
          <cell r="L215">
            <v>0</v>
          </cell>
          <cell r="M215">
            <v>20090305</v>
          </cell>
          <cell r="N215">
            <v>0</v>
          </cell>
          <cell r="O215">
            <v>20090305</v>
          </cell>
        </row>
        <row r="216">
          <cell r="A216" t="str">
            <v>71150 0</v>
          </cell>
          <cell r="B216" t="str">
            <v>BUTALBITAL/ASPIRIN/CAFF</v>
          </cell>
          <cell r="C216">
            <v>71150</v>
          </cell>
          <cell r="D216">
            <v>0</v>
          </cell>
          <cell r="E216" t="str">
            <v>50 mg/325 mg/40 mg</v>
          </cell>
          <cell r="F216" t="str">
            <v>CAPSULE</v>
          </cell>
          <cell r="G216" t="str">
            <v>CAP</v>
          </cell>
          <cell r="H216">
            <v>0</v>
          </cell>
          <cell r="I216">
            <v>0.33960000000000001</v>
          </cell>
          <cell r="J216">
            <v>0</v>
          </cell>
          <cell r="K216">
            <v>0.38869999999999999</v>
          </cell>
          <cell r="L216">
            <v>0</v>
          </cell>
          <cell r="M216">
            <v>20090429</v>
          </cell>
          <cell r="N216">
            <v>0</v>
          </cell>
          <cell r="O216">
            <v>20090429</v>
          </cell>
        </row>
        <row r="217">
          <cell r="A217" t="str">
            <v>71160 0</v>
          </cell>
          <cell r="B217" t="str">
            <v>BUTALBITAL/ASPIRIN/CAFFEINE</v>
          </cell>
          <cell r="C217">
            <v>71160</v>
          </cell>
          <cell r="D217">
            <v>0</v>
          </cell>
          <cell r="E217" t="str">
            <v>50 mg/325 mg/40 mg</v>
          </cell>
          <cell r="F217" t="str">
            <v>TABLET</v>
          </cell>
          <cell r="G217" t="str">
            <v>TAB</v>
          </cell>
          <cell r="H217">
            <v>0</v>
          </cell>
          <cell r="I217">
            <v>0.1232</v>
          </cell>
          <cell r="J217">
            <v>0</v>
          </cell>
          <cell r="K217">
            <v>0.1232</v>
          </cell>
          <cell r="L217">
            <v>0</v>
          </cell>
          <cell r="M217">
            <v>20090305</v>
          </cell>
          <cell r="N217">
            <v>0</v>
          </cell>
          <cell r="O217">
            <v>20090305</v>
          </cell>
        </row>
        <row r="218">
          <cell r="A218" t="str">
            <v>20351 0</v>
          </cell>
          <cell r="B218" t="str">
            <v xml:space="preserve">BUTORPHANOL TARTRATE </v>
          </cell>
          <cell r="C218">
            <v>20351</v>
          </cell>
          <cell r="D218">
            <v>0</v>
          </cell>
          <cell r="E218" t="str">
            <v>10 mg/ml</v>
          </cell>
          <cell r="F218" t="str">
            <v>MILLILITER</v>
          </cell>
          <cell r="G218" t="str">
            <v>NASAL SPRAY</v>
          </cell>
          <cell r="H218">
            <v>0</v>
          </cell>
          <cell r="I218">
            <v>8.3801000000000005</v>
          </cell>
          <cell r="J218">
            <v>0</v>
          </cell>
          <cell r="K218">
            <v>8.3801000000000005</v>
          </cell>
          <cell r="L218">
            <v>0</v>
          </cell>
          <cell r="M218">
            <v>20090305</v>
          </cell>
          <cell r="N218">
            <v>0</v>
          </cell>
          <cell r="O218">
            <v>20090305</v>
          </cell>
        </row>
        <row r="219">
          <cell r="A219" t="str">
            <v>26051 0</v>
          </cell>
          <cell r="B219" t="str">
            <v>CABERGOLINE</v>
          </cell>
          <cell r="C219">
            <v>26051</v>
          </cell>
          <cell r="D219">
            <v>0</v>
          </cell>
          <cell r="E219" t="str">
            <v>0.5 mg</v>
          </cell>
          <cell r="F219" t="str">
            <v>TABLET</v>
          </cell>
          <cell r="G219" t="str">
            <v>TAB</v>
          </cell>
          <cell r="H219">
            <v>0</v>
          </cell>
          <cell r="I219">
            <v>25.6694</v>
          </cell>
          <cell r="J219">
            <v>0</v>
          </cell>
          <cell r="K219">
            <v>25.6694</v>
          </cell>
          <cell r="L219">
            <v>0</v>
          </cell>
          <cell r="M219">
            <v>20090305</v>
          </cell>
          <cell r="N219">
            <v>0</v>
          </cell>
          <cell r="O219">
            <v>20090305</v>
          </cell>
        </row>
        <row r="220">
          <cell r="A220" t="str">
            <v>1852 0</v>
          </cell>
          <cell r="B220" t="str">
            <v>CALCIPOTRIENE</v>
          </cell>
          <cell r="C220">
            <v>1852</v>
          </cell>
          <cell r="D220">
            <v>0</v>
          </cell>
          <cell r="E220">
            <v>5.0000000000000002E-5</v>
          </cell>
          <cell r="F220" t="str">
            <v>MILLILITER</v>
          </cell>
          <cell r="G220" t="str">
            <v>SOLN</v>
          </cell>
          <cell r="H220">
            <v>0</v>
          </cell>
          <cell r="I220">
            <v>3.0173000000000001</v>
          </cell>
          <cell r="J220">
            <v>0</v>
          </cell>
          <cell r="K220">
            <v>3.0173000000000001</v>
          </cell>
          <cell r="L220">
            <v>0</v>
          </cell>
          <cell r="M220">
            <v>20090305</v>
          </cell>
          <cell r="N220">
            <v>0</v>
          </cell>
          <cell r="O220">
            <v>20090305</v>
          </cell>
        </row>
        <row r="221">
          <cell r="A221" t="str">
            <v>23281 0</v>
          </cell>
          <cell r="B221" t="str">
            <v>CALCITONIN,SALMON,SYNTHETIC</v>
          </cell>
          <cell r="C221">
            <v>23281</v>
          </cell>
          <cell r="D221">
            <v>0</v>
          </cell>
          <cell r="E221" t="str">
            <v>200 units/dose</v>
          </cell>
          <cell r="F221" t="str">
            <v>MILLILITER</v>
          </cell>
          <cell r="G221" t="str">
            <v>SPRAY</v>
          </cell>
          <cell r="H221">
            <v>0</v>
          </cell>
          <cell r="I221">
            <v>25.515000000000001</v>
          </cell>
          <cell r="J221">
            <v>0</v>
          </cell>
          <cell r="K221">
            <v>25.515000000000001</v>
          </cell>
          <cell r="L221">
            <v>0</v>
          </cell>
          <cell r="M221">
            <v>20090305</v>
          </cell>
          <cell r="N221">
            <v>0</v>
          </cell>
          <cell r="O221">
            <v>20090305</v>
          </cell>
        </row>
        <row r="222">
          <cell r="A222" t="str">
            <v>94481 0</v>
          </cell>
          <cell r="B222" t="str">
            <v>CALCITRIOL</v>
          </cell>
          <cell r="C222">
            <v>94481</v>
          </cell>
          <cell r="D222">
            <v>0</v>
          </cell>
          <cell r="E222" t="str">
            <v>0.25 mcg</v>
          </cell>
          <cell r="F222" t="str">
            <v>CAPSULE</v>
          </cell>
          <cell r="G222" t="str">
            <v>CAP</v>
          </cell>
          <cell r="H222">
            <v>0</v>
          </cell>
          <cell r="I222">
            <v>1.127</v>
          </cell>
          <cell r="J222">
            <v>0</v>
          </cell>
          <cell r="K222">
            <v>1.127</v>
          </cell>
          <cell r="L222">
            <v>0</v>
          </cell>
          <cell r="M222">
            <v>20090305</v>
          </cell>
          <cell r="N222">
            <v>0</v>
          </cell>
          <cell r="O222">
            <v>20090305</v>
          </cell>
        </row>
        <row r="223">
          <cell r="A223" t="str">
            <v>94482 0</v>
          </cell>
          <cell r="B223" t="str">
            <v>CALCITRIOL</v>
          </cell>
          <cell r="C223">
            <v>94482</v>
          </cell>
          <cell r="D223">
            <v>0</v>
          </cell>
          <cell r="E223" t="str">
            <v>0.5 mcg</v>
          </cell>
          <cell r="F223" t="str">
            <v>CAPSULE</v>
          </cell>
          <cell r="G223" t="str">
            <v>CAP</v>
          </cell>
          <cell r="H223">
            <v>0</v>
          </cell>
          <cell r="I223">
            <v>1.8621000000000001</v>
          </cell>
          <cell r="J223">
            <v>0</v>
          </cell>
          <cell r="K223">
            <v>1.8621000000000001</v>
          </cell>
          <cell r="L223">
            <v>0</v>
          </cell>
          <cell r="M223">
            <v>20090305</v>
          </cell>
          <cell r="N223">
            <v>0</v>
          </cell>
          <cell r="O223">
            <v>20090305</v>
          </cell>
        </row>
        <row r="224">
          <cell r="A224" t="str">
            <v>3721 0</v>
          </cell>
          <cell r="B224" t="str">
            <v>CALCIUM CARBONATE</v>
          </cell>
          <cell r="C224">
            <v>3721</v>
          </cell>
          <cell r="D224">
            <v>0</v>
          </cell>
          <cell r="E224" t="str">
            <v>1250 mg</v>
          </cell>
          <cell r="F224" t="str">
            <v>TABLET</v>
          </cell>
          <cell r="G224" t="str">
            <v>TAB</v>
          </cell>
          <cell r="H224">
            <v>0</v>
          </cell>
          <cell r="I224">
            <v>1.6E-2</v>
          </cell>
          <cell r="J224">
            <v>0</v>
          </cell>
          <cell r="K224">
            <v>1.6E-2</v>
          </cell>
          <cell r="L224">
            <v>0</v>
          </cell>
          <cell r="M224">
            <v>20020405</v>
          </cell>
          <cell r="N224">
            <v>20020906</v>
          </cell>
          <cell r="O224">
            <v>20020906</v>
          </cell>
        </row>
        <row r="225">
          <cell r="A225" t="str">
            <v>8342 0</v>
          </cell>
          <cell r="B225" t="str">
            <v>CALCIUM POLYCARBOPHIL</v>
          </cell>
          <cell r="C225">
            <v>8342</v>
          </cell>
          <cell r="D225">
            <v>0</v>
          </cell>
          <cell r="E225" t="str">
            <v>625 mg</v>
          </cell>
          <cell r="F225" t="str">
            <v>TABLET</v>
          </cell>
          <cell r="G225" t="str">
            <v>TAB</v>
          </cell>
          <cell r="H225">
            <v>0</v>
          </cell>
          <cell r="I225">
            <v>9.5000000000000001E-2</v>
          </cell>
          <cell r="J225">
            <v>0</v>
          </cell>
          <cell r="K225">
            <v>9.5000000000000001E-2</v>
          </cell>
          <cell r="L225">
            <v>0</v>
          </cell>
          <cell r="M225">
            <v>20020405</v>
          </cell>
          <cell r="N225">
            <v>20021206</v>
          </cell>
          <cell r="O225">
            <v>20021206</v>
          </cell>
        </row>
        <row r="226">
          <cell r="A226" t="str">
            <v>1480 0</v>
          </cell>
          <cell r="B226" t="str">
            <v>CAPTOPRIL</v>
          </cell>
          <cell r="C226">
            <v>1480</v>
          </cell>
          <cell r="D226">
            <v>0</v>
          </cell>
          <cell r="E226" t="str">
            <v>100 mg</v>
          </cell>
          <cell r="F226" t="str">
            <v>TABLET</v>
          </cell>
          <cell r="G226" t="str">
            <v>TAB</v>
          </cell>
          <cell r="H226">
            <v>0</v>
          </cell>
          <cell r="I226">
            <v>7.4700000000000003E-2</v>
          </cell>
          <cell r="J226">
            <v>0</v>
          </cell>
          <cell r="K226">
            <v>7.4700000000000003E-2</v>
          </cell>
          <cell r="L226">
            <v>0</v>
          </cell>
          <cell r="M226">
            <v>20090305</v>
          </cell>
          <cell r="N226">
            <v>0</v>
          </cell>
          <cell r="O226">
            <v>20090305</v>
          </cell>
        </row>
        <row r="227">
          <cell r="A227" t="str">
            <v>1483 0</v>
          </cell>
          <cell r="B227" t="str">
            <v>CAPTOPRIL</v>
          </cell>
          <cell r="C227">
            <v>1483</v>
          </cell>
          <cell r="D227">
            <v>0</v>
          </cell>
          <cell r="E227" t="str">
            <v>12.5 mg</v>
          </cell>
          <cell r="F227" t="str">
            <v>TABLET</v>
          </cell>
          <cell r="G227" t="str">
            <v>TAB</v>
          </cell>
          <cell r="H227">
            <v>0</v>
          </cell>
          <cell r="I227">
            <v>1.6799999999999999E-2</v>
          </cell>
          <cell r="J227">
            <v>0</v>
          </cell>
          <cell r="K227">
            <v>1.6799999999999999E-2</v>
          </cell>
          <cell r="L227">
            <v>0</v>
          </cell>
          <cell r="M227">
            <v>20090305</v>
          </cell>
          <cell r="N227">
            <v>0</v>
          </cell>
          <cell r="O227">
            <v>20090305</v>
          </cell>
        </row>
        <row r="228">
          <cell r="A228" t="str">
            <v>1481 0</v>
          </cell>
          <cell r="B228" t="str">
            <v>CAPTOPRIL</v>
          </cell>
          <cell r="C228">
            <v>1481</v>
          </cell>
          <cell r="D228">
            <v>0</v>
          </cell>
          <cell r="E228" t="str">
            <v>25 mg</v>
          </cell>
          <cell r="F228" t="str">
            <v>TABLET</v>
          </cell>
          <cell r="G228" t="str">
            <v>TAB</v>
          </cell>
          <cell r="H228">
            <v>0</v>
          </cell>
          <cell r="I228">
            <v>1.7999999999999999E-2</v>
          </cell>
          <cell r="J228">
            <v>0</v>
          </cell>
          <cell r="K228">
            <v>1.7999999999999999E-2</v>
          </cell>
          <cell r="L228">
            <v>0</v>
          </cell>
          <cell r="M228">
            <v>20090305</v>
          </cell>
          <cell r="N228">
            <v>0</v>
          </cell>
          <cell r="O228">
            <v>20090305</v>
          </cell>
        </row>
        <row r="229">
          <cell r="A229" t="str">
            <v>1482 0</v>
          </cell>
          <cell r="B229" t="str">
            <v>CAPTOPRIL</v>
          </cell>
          <cell r="C229">
            <v>1482</v>
          </cell>
          <cell r="D229">
            <v>0</v>
          </cell>
          <cell r="E229" t="str">
            <v>50 mg</v>
          </cell>
          <cell r="F229" t="str">
            <v>TABLET</v>
          </cell>
          <cell r="G229" t="str">
            <v>TAB</v>
          </cell>
          <cell r="H229">
            <v>0</v>
          </cell>
          <cell r="I229">
            <v>2.8400000000000002E-2</v>
          </cell>
          <cell r="J229">
            <v>0</v>
          </cell>
          <cell r="K229">
            <v>2.8400000000000002E-2</v>
          </cell>
          <cell r="L229">
            <v>0</v>
          </cell>
          <cell r="M229">
            <v>20090305</v>
          </cell>
          <cell r="N229">
            <v>0</v>
          </cell>
          <cell r="O229">
            <v>20090305</v>
          </cell>
        </row>
        <row r="230">
          <cell r="A230" t="str">
            <v>54940 0</v>
          </cell>
          <cell r="B230" t="str">
            <v>CAPTOPRIL; HYDROCHLOROTHIAZIDE</v>
          </cell>
          <cell r="C230">
            <v>54940</v>
          </cell>
          <cell r="D230">
            <v>0</v>
          </cell>
          <cell r="E230" t="str">
            <v>25 mg; 15 mg</v>
          </cell>
          <cell r="F230" t="str">
            <v>TABLET</v>
          </cell>
          <cell r="G230" t="str">
            <v>TAB</v>
          </cell>
          <cell r="H230">
            <v>0</v>
          </cell>
          <cell r="I230">
            <v>7.46E-2</v>
          </cell>
          <cell r="J230">
            <v>0</v>
          </cell>
          <cell r="K230">
            <v>7.46E-2</v>
          </cell>
          <cell r="L230">
            <v>0</v>
          </cell>
          <cell r="M230">
            <v>20090305</v>
          </cell>
          <cell r="N230">
            <v>0</v>
          </cell>
          <cell r="O230">
            <v>20090305</v>
          </cell>
        </row>
        <row r="231">
          <cell r="A231" t="str">
            <v>54941 0</v>
          </cell>
          <cell r="B231" t="str">
            <v>CAPTOPRIL; HYDROCHLOROTHIAZIDE</v>
          </cell>
          <cell r="C231">
            <v>54941</v>
          </cell>
          <cell r="D231">
            <v>0</v>
          </cell>
          <cell r="E231" t="str">
            <v>25 mg; 25 mg</v>
          </cell>
          <cell r="F231" t="str">
            <v>TABLET</v>
          </cell>
          <cell r="G231" t="str">
            <v>TAB</v>
          </cell>
          <cell r="H231">
            <v>0</v>
          </cell>
          <cell r="I231">
            <v>7.46E-2</v>
          </cell>
          <cell r="J231">
            <v>0</v>
          </cell>
          <cell r="K231">
            <v>7.46E-2</v>
          </cell>
          <cell r="L231">
            <v>0</v>
          </cell>
          <cell r="M231">
            <v>20090305</v>
          </cell>
          <cell r="N231">
            <v>0</v>
          </cell>
          <cell r="O231">
            <v>20090305</v>
          </cell>
        </row>
        <row r="232">
          <cell r="A232" t="str">
            <v>54942 0</v>
          </cell>
          <cell r="B232" t="str">
            <v>CAPTOPRIL; HYDROCHLOROTHIAZIDE</v>
          </cell>
          <cell r="C232">
            <v>54942</v>
          </cell>
          <cell r="D232">
            <v>0</v>
          </cell>
          <cell r="E232" t="str">
            <v>50 mg; 15 mg</v>
          </cell>
          <cell r="F232" t="str">
            <v>TABLET</v>
          </cell>
          <cell r="G232" t="str">
            <v>TAB</v>
          </cell>
          <cell r="H232">
            <v>0</v>
          </cell>
          <cell r="I232">
            <v>0.1575</v>
          </cell>
          <cell r="J232">
            <v>0</v>
          </cell>
          <cell r="K232">
            <v>0.1575</v>
          </cell>
          <cell r="L232">
            <v>0</v>
          </cell>
          <cell r="M232">
            <v>20090305</v>
          </cell>
          <cell r="N232">
            <v>0</v>
          </cell>
          <cell r="O232">
            <v>20090305</v>
          </cell>
        </row>
        <row r="233">
          <cell r="A233" t="str">
            <v>54943 0</v>
          </cell>
          <cell r="B233" t="str">
            <v>CAPTOPRIL; HYDROCHLOROTHIAZIDE</v>
          </cell>
          <cell r="C233">
            <v>54943</v>
          </cell>
          <cell r="D233">
            <v>0</v>
          </cell>
          <cell r="E233" t="str">
            <v>50 mg; 25 mg</v>
          </cell>
          <cell r="F233" t="str">
            <v>TABLET</v>
          </cell>
          <cell r="G233" t="str">
            <v>TAB</v>
          </cell>
          <cell r="H233">
            <v>0</v>
          </cell>
          <cell r="I233">
            <v>0.1575</v>
          </cell>
          <cell r="J233">
            <v>0</v>
          </cell>
          <cell r="K233">
            <v>0.1575</v>
          </cell>
          <cell r="L233">
            <v>0</v>
          </cell>
          <cell r="M233">
            <v>20090305</v>
          </cell>
          <cell r="N233">
            <v>0</v>
          </cell>
          <cell r="O233">
            <v>20090305</v>
          </cell>
        </row>
        <row r="234">
          <cell r="A234" t="str">
            <v>17460 0</v>
          </cell>
          <cell r="B234" t="str">
            <v>CARBAMAZEPINE</v>
          </cell>
          <cell r="C234">
            <v>17460</v>
          </cell>
          <cell r="D234">
            <v>0</v>
          </cell>
          <cell r="E234" t="str">
            <v>100 mg</v>
          </cell>
          <cell r="F234" t="str">
            <v>TABLET</v>
          </cell>
          <cell r="G234" t="str">
            <v>TAB, CHEW</v>
          </cell>
          <cell r="H234">
            <v>0</v>
          </cell>
          <cell r="I234">
            <v>8.7300000000000003E-2</v>
          </cell>
          <cell r="J234">
            <v>0</v>
          </cell>
          <cell r="K234">
            <v>8.7300000000000003E-2</v>
          </cell>
          <cell r="L234">
            <v>0</v>
          </cell>
          <cell r="M234">
            <v>20090305</v>
          </cell>
          <cell r="N234">
            <v>0</v>
          </cell>
          <cell r="O234">
            <v>20090305</v>
          </cell>
        </row>
        <row r="235">
          <cell r="A235" t="str">
            <v>47500 0</v>
          </cell>
          <cell r="B235" t="str">
            <v>CARBAMAZEPINE</v>
          </cell>
          <cell r="C235">
            <v>47500</v>
          </cell>
          <cell r="D235">
            <v>0</v>
          </cell>
          <cell r="E235" t="str">
            <v>100 mg/5 ml</v>
          </cell>
          <cell r="F235" t="str">
            <v>MILLILITER</v>
          </cell>
          <cell r="G235" t="str">
            <v>SUSP</v>
          </cell>
          <cell r="H235">
            <v>0</v>
          </cell>
          <cell r="I235">
            <v>4.0500000000000001E-2</v>
          </cell>
          <cell r="J235">
            <v>0</v>
          </cell>
          <cell r="K235">
            <v>3.8100000000000002E-2</v>
          </cell>
          <cell r="L235">
            <v>-5.9259259259259234E-2</v>
          </cell>
          <cell r="M235">
            <v>20090305</v>
          </cell>
          <cell r="N235">
            <v>0</v>
          </cell>
          <cell r="O235">
            <v>20090305</v>
          </cell>
        </row>
        <row r="236">
          <cell r="A236" t="str">
            <v>17450 0</v>
          </cell>
          <cell r="B236" t="str">
            <v>CARBAMAZEPINE</v>
          </cell>
          <cell r="C236">
            <v>17450</v>
          </cell>
          <cell r="D236">
            <v>0</v>
          </cell>
          <cell r="E236" t="str">
            <v>200 mg</v>
          </cell>
          <cell r="F236" t="str">
            <v>TABLET</v>
          </cell>
          <cell r="G236" t="str">
            <v>TAB</v>
          </cell>
          <cell r="H236">
            <v>0</v>
          </cell>
          <cell r="I236">
            <v>5.8099999999999999E-2</v>
          </cell>
          <cell r="J236">
            <v>0</v>
          </cell>
          <cell r="K236">
            <v>5.8099999999999999E-2</v>
          </cell>
          <cell r="L236">
            <v>0</v>
          </cell>
          <cell r="M236">
            <v>20090305</v>
          </cell>
          <cell r="N236">
            <v>0</v>
          </cell>
          <cell r="O236">
            <v>20090305</v>
          </cell>
        </row>
        <row r="237">
          <cell r="A237" t="str">
            <v>96191 0</v>
          </cell>
          <cell r="B237" t="str">
            <v>CARBETAPENTANE/EPHEDRINE/PHENYLEPHRINE/CHLORPHENIRAMINE</v>
          </cell>
          <cell r="C237">
            <v>96191</v>
          </cell>
          <cell r="D237">
            <v>0</v>
          </cell>
          <cell r="E237" t="str">
            <v>30-5-5-4 mg/5 ml</v>
          </cell>
          <cell r="F237" t="str">
            <v>MILLILITER</v>
          </cell>
          <cell r="G237" t="str">
            <v>SUSP</v>
          </cell>
          <cell r="H237">
            <v>0</v>
          </cell>
          <cell r="I237">
            <v>0.18920000000000001</v>
          </cell>
          <cell r="J237">
            <v>0</v>
          </cell>
          <cell r="K237">
            <v>0.18920000000000001</v>
          </cell>
          <cell r="L237">
            <v>0</v>
          </cell>
          <cell r="M237">
            <v>20071205</v>
          </cell>
          <cell r="N237">
            <v>20080404</v>
          </cell>
          <cell r="O237">
            <v>20080605</v>
          </cell>
        </row>
        <row r="238">
          <cell r="A238" t="str">
            <v>62740 0</v>
          </cell>
          <cell r="B238" t="str">
            <v>CARBIDOPA; LEVODOPA</v>
          </cell>
          <cell r="C238">
            <v>62740</v>
          </cell>
          <cell r="D238">
            <v>0</v>
          </cell>
          <cell r="E238" t="str">
            <v>10 mg; 100 mg</v>
          </cell>
          <cell r="F238" t="str">
            <v>TABLET</v>
          </cell>
          <cell r="G238" t="str">
            <v>TAB</v>
          </cell>
          <cell r="H238">
            <v>0</v>
          </cell>
          <cell r="I238">
            <v>0.30299999999999999</v>
          </cell>
          <cell r="J238">
            <v>0</v>
          </cell>
          <cell r="K238">
            <v>0.30299999999999999</v>
          </cell>
          <cell r="L238">
            <v>0</v>
          </cell>
          <cell r="M238">
            <v>20090305</v>
          </cell>
          <cell r="N238">
            <v>0</v>
          </cell>
          <cell r="O238">
            <v>20090305</v>
          </cell>
        </row>
        <row r="239">
          <cell r="A239" t="str">
            <v>62741 0</v>
          </cell>
          <cell r="B239" t="str">
            <v>CARBIDOPA; LEVODOPA</v>
          </cell>
          <cell r="C239">
            <v>62741</v>
          </cell>
          <cell r="D239">
            <v>0</v>
          </cell>
          <cell r="E239" t="str">
            <v>25 mg; 100 mg</v>
          </cell>
          <cell r="F239" t="str">
            <v>TABLET</v>
          </cell>
          <cell r="G239" t="str">
            <v>TAB</v>
          </cell>
          <cell r="H239">
            <v>0</v>
          </cell>
          <cell r="I239">
            <v>0.33460000000000001</v>
          </cell>
          <cell r="J239">
            <v>0</v>
          </cell>
          <cell r="K239">
            <v>0.33460000000000001</v>
          </cell>
          <cell r="L239">
            <v>0</v>
          </cell>
          <cell r="M239">
            <v>20090305</v>
          </cell>
          <cell r="N239">
            <v>0</v>
          </cell>
          <cell r="O239">
            <v>20090305</v>
          </cell>
        </row>
        <row r="240">
          <cell r="A240" t="str">
            <v>62742 0</v>
          </cell>
          <cell r="B240" t="str">
            <v>CARBIDOPA; LEVODOPA</v>
          </cell>
          <cell r="C240">
            <v>62742</v>
          </cell>
          <cell r="D240">
            <v>0</v>
          </cell>
          <cell r="E240" t="str">
            <v>25 mg; 250 mg</v>
          </cell>
          <cell r="F240" t="str">
            <v>TABLET</v>
          </cell>
          <cell r="G240" t="str">
            <v>TAB</v>
          </cell>
          <cell r="H240">
            <v>0</v>
          </cell>
          <cell r="I240">
            <v>0.26550000000000001</v>
          </cell>
          <cell r="J240">
            <v>0</v>
          </cell>
          <cell r="K240">
            <v>0.26550000000000001</v>
          </cell>
          <cell r="L240">
            <v>0</v>
          </cell>
          <cell r="M240">
            <v>20090305</v>
          </cell>
          <cell r="N240">
            <v>0</v>
          </cell>
          <cell r="O240">
            <v>20090305</v>
          </cell>
        </row>
        <row r="241">
          <cell r="A241" t="str">
            <v>62592 0</v>
          </cell>
          <cell r="B241" t="str">
            <v>CARBIDOPA; LEVODOPA ER</v>
          </cell>
          <cell r="C241">
            <v>62592</v>
          </cell>
          <cell r="D241">
            <v>0</v>
          </cell>
          <cell r="E241" t="str">
            <v>25 mg; 100 mg</v>
          </cell>
          <cell r="F241" t="str">
            <v>TABLET</v>
          </cell>
          <cell r="G241" t="str">
            <v>TAB, ER</v>
          </cell>
          <cell r="H241">
            <v>0</v>
          </cell>
          <cell r="I241">
            <v>0.33389999999999997</v>
          </cell>
          <cell r="J241">
            <v>0</v>
          </cell>
          <cell r="K241">
            <v>0.33389999999999997</v>
          </cell>
          <cell r="L241">
            <v>0</v>
          </cell>
          <cell r="M241">
            <v>20090305</v>
          </cell>
          <cell r="N241">
            <v>0</v>
          </cell>
          <cell r="O241">
            <v>20090305</v>
          </cell>
        </row>
        <row r="242">
          <cell r="A242" t="str">
            <v>62591 0</v>
          </cell>
          <cell r="B242" t="str">
            <v>CARBIDOPA; LEVODOPA ER</v>
          </cell>
          <cell r="C242">
            <v>62591</v>
          </cell>
          <cell r="D242">
            <v>0</v>
          </cell>
          <cell r="E242" t="str">
            <v>50 mg; 200 mg</v>
          </cell>
          <cell r="F242" t="str">
            <v>TABLET</v>
          </cell>
          <cell r="G242" t="str">
            <v>TAB, ER</v>
          </cell>
          <cell r="H242">
            <v>0</v>
          </cell>
          <cell r="I242">
            <v>0.54679999999999995</v>
          </cell>
          <cell r="J242">
            <v>0</v>
          </cell>
          <cell r="K242">
            <v>0.54679999999999995</v>
          </cell>
          <cell r="L242">
            <v>0</v>
          </cell>
          <cell r="M242">
            <v>20090305</v>
          </cell>
          <cell r="N242">
            <v>0</v>
          </cell>
          <cell r="O242">
            <v>20090305</v>
          </cell>
        </row>
        <row r="243">
          <cell r="A243" t="str">
            <v>14949 0</v>
          </cell>
          <cell r="B243" t="str">
            <v>CARBINOXAMINE MALEATE</v>
          </cell>
          <cell r="C243">
            <v>14949</v>
          </cell>
          <cell r="D243">
            <v>0</v>
          </cell>
          <cell r="E243" t="str">
            <v>4 mg/5 ml</v>
          </cell>
          <cell r="F243" t="str">
            <v>MILLILITER</v>
          </cell>
          <cell r="G243" t="str">
            <v>LIQ</v>
          </cell>
          <cell r="H243">
            <v>0</v>
          </cell>
          <cell r="I243">
            <v>0.1454</v>
          </cell>
          <cell r="J243">
            <v>0</v>
          </cell>
          <cell r="K243">
            <v>0.1454</v>
          </cell>
          <cell r="L243">
            <v>0</v>
          </cell>
          <cell r="M243">
            <v>20090305</v>
          </cell>
          <cell r="N243">
            <v>0</v>
          </cell>
          <cell r="O243">
            <v>20090305</v>
          </cell>
        </row>
        <row r="244">
          <cell r="A244" t="str">
            <v>13849 0</v>
          </cell>
          <cell r="B244" t="str">
            <v>CARBINOXAMINE MALEATE; PSEUDOEPHEDRINE; DEXTROMETH HBR</v>
          </cell>
          <cell r="C244">
            <v>13849</v>
          </cell>
          <cell r="D244">
            <v>0</v>
          </cell>
          <cell r="E244" t="str">
            <v>4-15-1</v>
          </cell>
          <cell r="F244" t="str">
            <v>MILLILITER</v>
          </cell>
          <cell r="G244" t="str">
            <v>DROPS</v>
          </cell>
          <cell r="H244">
            <v>0</v>
          </cell>
          <cell r="I244">
            <v>0.28399999999999997</v>
          </cell>
          <cell r="J244">
            <v>0</v>
          </cell>
          <cell r="K244">
            <v>0.28399999999999997</v>
          </cell>
          <cell r="L244">
            <v>0</v>
          </cell>
          <cell r="M244">
            <v>20050603</v>
          </cell>
          <cell r="N244">
            <v>20051206</v>
          </cell>
          <cell r="O244">
            <v>20051206</v>
          </cell>
        </row>
        <row r="245">
          <cell r="A245" t="str">
            <v>89855 0</v>
          </cell>
          <cell r="B245" t="str">
            <v>CARBINOXAMINE MALEATE; PSEUDOEPHEDRINE; DEXTROMETH HBR</v>
          </cell>
          <cell r="C245">
            <v>89855</v>
          </cell>
          <cell r="D245">
            <v>0</v>
          </cell>
          <cell r="E245" t="str">
            <v>4-15-2</v>
          </cell>
          <cell r="F245" t="str">
            <v>MILLILITER</v>
          </cell>
          <cell r="G245" t="str">
            <v>DROPS</v>
          </cell>
          <cell r="H245">
            <v>0</v>
          </cell>
          <cell r="I245">
            <v>0.14899999999999999</v>
          </cell>
          <cell r="J245">
            <v>0</v>
          </cell>
          <cell r="K245">
            <v>0.14899999999999999</v>
          </cell>
          <cell r="L245">
            <v>0</v>
          </cell>
          <cell r="M245">
            <v>20040305</v>
          </cell>
          <cell r="N245">
            <v>20041203</v>
          </cell>
          <cell r="O245">
            <v>20041203</v>
          </cell>
        </row>
        <row r="246">
          <cell r="A246" t="str">
            <v>12778 0</v>
          </cell>
          <cell r="B246" t="str">
            <v>CARBINOXAMINE MALEATE; PSEUDOEPHEDRINE; DEXTROMETH HBR</v>
          </cell>
          <cell r="C246">
            <v>12778</v>
          </cell>
          <cell r="D246">
            <v>0</v>
          </cell>
          <cell r="E246" t="str">
            <v>15-60-4/5</v>
          </cell>
          <cell r="F246" t="str">
            <v>SYRUP</v>
          </cell>
          <cell r="G246" t="str">
            <v>SYR</v>
          </cell>
          <cell r="H246">
            <v>0</v>
          </cell>
          <cell r="I246">
            <v>0.14899999999999999</v>
          </cell>
          <cell r="J246">
            <v>0</v>
          </cell>
          <cell r="K246">
            <v>0.14899999999999999</v>
          </cell>
          <cell r="L246">
            <v>0</v>
          </cell>
          <cell r="M246">
            <v>20040305</v>
          </cell>
          <cell r="N246">
            <v>20041203</v>
          </cell>
          <cell r="O246">
            <v>20041203</v>
          </cell>
        </row>
        <row r="247">
          <cell r="A247" t="str">
            <v>96211 0</v>
          </cell>
          <cell r="B247" t="str">
            <v>CARBINOXAMINE MALEATE; PSEUDOEPHEDRINE; DEXTROMETH HBR</v>
          </cell>
          <cell r="C247">
            <v>96211</v>
          </cell>
          <cell r="D247">
            <v>0</v>
          </cell>
          <cell r="E247" t="str">
            <v>4 mg; 60 mg; 15 mg per 5 ml</v>
          </cell>
          <cell r="F247" t="str">
            <v>MILLILITER</v>
          </cell>
          <cell r="G247" t="str">
            <v>SYR</v>
          </cell>
          <cell r="H247">
            <v>0</v>
          </cell>
          <cell r="I247">
            <v>0.105</v>
          </cell>
          <cell r="J247">
            <v>0</v>
          </cell>
          <cell r="K247">
            <v>0.105</v>
          </cell>
          <cell r="L247">
            <v>0</v>
          </cell>
          <cell r="M247">
            <v>20020405</v>
          </cell>
          <cell r="N247">
            <v>20020906</v>
          </cell>
          <cell r="O247">
            <v>20040305</v>
          </cell>
        </row>
        <row r="248">
          <cell r="A248" t="str">
            <v>9217 0</v>
          </cell>
          <cell r="B248" t="str">
            <v xml:space="preserve">CARBOPLATIN  </v>
          </cell>
          <cell r="C248">
            <v>9217</v>
          </cell>
          <cell r="D248">
            <v>0</v>
          </cell>
          <cell r="E248" t="str">
            <v>10 mg/ ml</v>
          </cell>
          <cell r="F248" t="str">
            <v>MILLILITER</v>
          </cell>
          <cell r="G248" t="str">
            <v>VIAL</v>
          </cell>
          <cell r="H248">
            <v>0</v>
          </cell>
          <cell r="I248">
            <v>1.9300999999999999</v>
          </cell>
          <cell r="J248">
            <v>0</v>
          </cell>
          <cell r="K248">
            <v>1.9300999999999999</v>
          </cell>
          <cell r="L248">
            <v>0</v>
          </cell>
          <cell r="M248">
            <v>20090305</v>
          </cell>
          <cell r="N248">
            <v>0</v>
          </cell>
          <cell r="O248">
            <v>20090305</v>
          </cell>
        </row>
        <row r="249">
          <cell r="A249" t="str">
            <v>38911 0</v>
          </cell>
          <cell r="B249" t="str">
            <v xml:space="preserve">CARBOPLATIN  </v>
          </cell>
          <cell r="C249">
            <v>38911</v>
          </cell>
          <cell r="D249">
            <v>0</v>
          </cell>
          <cell r="E249" t="str">
            <v>150 mg</v>
          </cell>
          <cell r="F249" t="str">
            <v>EACH</v>
          </cell>
          <cell r="G249" t="str">
            <v>VIAL</v>
          </cell>
          <cell r="H249">
            <v>0</v>
          </cell>
          <cell r="I249">
            <v>41.73</v>
          </cell>
          <cell r="J249">
            <v>0</v>
          </cell>
          <cell r="K249">
            <v>41.73</v>
          </cell>
          <cell r="L249">
            <v>0</v>
          </cell>
          <cell r="M249">
            <v>20090305</v>
          </cell>
          <cell r="N249">
            <v>0</v>
          </cell>
          <cell r="O249">
            <v>20090305</v>
          </cell>
        </row>
        <row r="250">
          <cell r="A250" t="str">
            <v>38912 0</v>
          </cell>
          <cell r="B250" t="str">
            <v xml:space="preserve">CARBOPLATIN  </v>
          </cell>
          <cell r="C250">
            <v>38912</v>
          </cell>
          <cell r="D250">
            <v>0</v>
          </cell>
          <cell r="E250" t="str">
            <v>450 mg</v>
          </cell>
          <cell r="F250" t="str">
            <v>EACH</v>
          </cell>
          <cell r="G250" t="str">
            <v>VIAL</v>
          </cell>
          <cell r="H250">
            <v>0</v>
          </cell>
          <cell r="I250">
            <v>100.8</v>
          </cell>
          <cell r="J250">
            <v>0</v>
          </cell>
          <cell r="K250">
            <v>100.8</v>
          </cell>
          <cell r="L250">
            <v>0</v>
          </cell>
          <cell r="M250">
            <v>20090305</v>
          </cell>
          <cell r="N250">
            <v>0</v>
          </cell>
          <cell r="O250">
            <v>20090305</v>
          </cell>
        </row>
        <row r="251">
          <cell r="A251" t="str">
            <v>38910 0</v>
          </cell>
          <cell r="B251" t="str">
            <v xml:space="preserve">CARBOPLATIN  </v>
          </cell>
          <cell r="C251">
            <v>38910</v>
          </cell>
          <cell r="D251">
            <v>0</v>
          </cell>
          <cell r="E251" t="str">
            <v>50 mg</v>
          </cell>
          <cell r="F251" t="str">
            <v>EACH</v>
          </cell>
          <cell r="G251" t="str">
            <v>VIAL</v>
          </cell>
          <cell r="H251">
            <v>0</v>
          </cell>
          <cell r="I251">
            <v>14.175000000000001</v>
          </cell>
          <cell r="J251">
            <v>0</v>
          </cell>
          <cell r="K251">
            <v>14.175000000000001</v>
          </cell>
          <cell r="L251">
            <v>0</v>
          </cell>
          <cell r="M251">
            <v>20090305</v>
          </cell>
          <cell r="N251">
            <v>0</v>
          </cell>
          <cell r="O251">
            <v>20090305</v>
          </cell>
        </row>
        <row r="252">
          <cell r="A252" t="str">
            <v>17759 0</v>
          </cell>
          <cell r="B252" t="str">
            <v>CAR-B-PEN TA/PHENYLEPHRINE/PYR</v>
          </cell>
          <cell r="C252">
            <v>17759</v>
          </cell>
          <cell r="D252">
            <v>0</v>
          </cell>
          <cell r="E252" t="str">
            <v>30 mg; 5 mg; 30 mg/5 ml</v>
          </cell>
          <cell r="F252" t="str">
            <v>MILLILITER</v>
          </cell>
          <cell r="G252" t="str">
            <v>SUSP</v>
          </cell>
          <cell r="H252">
            <v>0</v>
          </cell>
          <cell r="I252">
            <v>0.2387</v>
          </cell>
          <cell r="J252">
            <v>0</v>
          </cell>
          <cell r="K252">
            <v>0.2387</v>
          </cell>
          <cell r="L252">
            <v>0</v>
          </cell>
          <cell r="M252">
            <v>20070605</v>
          </cell>
          <cell r="N252">
            <v>20071005</v>
          </cell>
          <cell r="O252">
            <v>20071005</v>
          </cell>
        </row>
        <row r="253">
          <cell r="A253" t="str">
            <v>17912 0</v>
          </cell>
          <cell r="B253" t="str">
            <v>CARISOPRODOL</v>
          </cell>
          <cell r="C253">
            <v>17912</v>
          </cell>
          <cell r="D253">
            <v>0</v>
          </cell>
          <cell r="E253" t="str">
            <v>350 mg</v>
          </cell>
          <cell r="F253" t="str">
            <v>TABLET</v>
          </cell>
          <cell r="G253" t="str">
            <v>TAB</v>
          </cell>
          <cell r="H253">
            <v>0</v>
          </cell>
          <cell r="I253">
            <v>5.6599999999999998E-2</v>
          </cell>
          <cell r="J253">
            <v>0</v>
          </cell>
          <cell r="K253">
            <v>5.6599999999999998E-2</v>
          </cell>
          <cell r="L253">
            <v>0</v>
          </cell>
          <cell r="M253">
            <v>20090305</v>
          </cell>
          <cell r="N253">
            <v>0</v>
          </cell>
          <cell r="O253">
            <v>20090305</v>
          </cell>
        </row>
        <row r="254">
          <cell r="A254" t="str">
            <v>94380 0</v>
          </cell>
          <cell r="B254" t="str">
            <v>CARISOPRODOL/ASA COMPOUND</v>
          </cell>
          <cell r="C254">
            <v>94380</v>
          </cell>
          <cell r="D254">
            <v>0</v>
          </cell>
          <cell r="E254" t="str">
            <v>200 mg; 325 mg</v>
          </cell>
          <cell r="F254" t="str">
            <v>TABLET</v>
          </cell>
          <cell r="G254" t="str">
            <v>TAB</v>
          </cell>
          <cell r="H254">
            <v>0</v>
          </cell>
          <cell r="I254">
            <v>0.43340000000000001</v>
          </cell>
          <cell r="J254">
            <v>0</v>
          </cell>
          <cell r="K254">
            <v>0.43340000000000001</v>
          </cell>
          <cell r="L254">
            <v>0</v>
          </cell>
          <cell r="M254">
            <v>20090305</v>
          </cell>
          <cell r="N254">
            <v>0</v>
          </cell>
          <cell r="O254">
            <v>20090305</v>
          </cell>
        </row>
        <row r="255">
          <cell r="A255" t="str">
            <v>32261 0</v>
          </cell>
          <cell r="B255" t="str">
            <v>CARTEOLOL HCL</v>
          </cell>
          <cell r="C255">
            <v>32261</v>
          </cell>
          <cell r="D255">
            <v>0</v>
          </cell>
          <cell r="E255">
            <v>0.01</v>
          </cell>
          <cell r="F255" t="str">
            <v>MILLILITER</v>
          </cell>
          <cell r="G255" t="str">
            <v>SOLN</v>
          </cell>
          <cell r="H255">
            <v>0</v>
          </cell>
          <cell r="I255">
            <v>2.1288</v>
          </cell>
          <cell r="J255">
            <v>0</v>
          </cell>
          <cell r="K255">
            <v>2.1288</v>
          </cell>
          <cell r="L255">
            <v>0</v>
          </cell>
          <cell r="M255">
            <v>20090305</v>
          </cell>
          <cell r="N255">
            <v>0</v>
          </cell>
          <cell r="O255">
            <v>20090305</v>
          </cell>
        </row>
        <row r="256">
          <cell r="A256" t="str">
            <v>1552 0</v>
          </cell>
          <cell r="B256" t="str">
            <v>CARVEDILOL</v>
          </cell>
          <cell r="C256">
            <v>1552</v>
          </cell>
          <cell r="D256">
            <v>0</v>
          </cell>
          <cell r="E256" t="str">
            <v>12.5 mg</v>
          </cell>
          <cell r="F256" t="str">
            <v>TABLET</v>
          </cell>
          <cell r="G256" t="str">
            <v>TAB</v>
          </cell>
          <cell r="H256">
            <v>0</v>
          </cell>
          <cell r="I256">
            <v>7.8200000000000006E-2</v>
          </cell>
          <cell r="J256">
            <v>0</v>
          </cell>
          <cell r="K256">
            <v>7.8200000000000006E-2</v>
          </cell>
          <cell r="L256">
            <v>0</v>
          </cell>
          <cell r="M256">
            <v>20090305</v>
          </cell>
          <cell r="N256">
            <v>0</v>
          </cell>
          <cell r="O256">
            <v>20090305</v>
          </cell>
        </row>
        <row r="257">
          <cell r="A257" t="str">
            <v>1551 0</v>
          </cell>
          <cell r="B257" t="str">
            <v>CARVEDILOL</v>
          </cell>
          <cell r="C257">
            <v>1551</v>
          </cell>
          <cell r="D257">
            <v>0</v>
          </cell>
          <cell r="E257" t="str">
            <v>25 mg</v>
          </cell>
          <cell r="F257" t="str">
            <v>TABLET</v>
          </cell>
          <cell r="G257" t="str">
            <v>TAB</v>
          </cell>
          <cell r="H257">
            <v>0</v>
          </cell>
          <cell r="I257">
            <v>7.0800000000000002E-2</v>
          </cell>
          <cell r="J257">
            <v>0</v>
          </cell>
          <cell r="K257">
            <v>7.0800000000000002E-2</v>
          </cell>
          <cell r="L257">
            <v>0</v>
          </cell>
          <cell r="M257">
            <v>20090305</v>
          </cell>
          <cell r="N257">
            <v>0</v>
          </cell>
          <cell r="O257">
            <v>20090305</v>
          </cell>
        </row>
        <row r="258">
          <cell r="A258" t="str">
            <v>1553 0</v>
          </cell>
          <cell r="B258" t="str">
            <v>CARVEDILOL</v>
          </cell>
          <cell r="C258">
            <v>1553</v>
          </cell>
          <cell r="D258">
            <v>0</v>
          </cell>
          <cell r="E258" t="str">
            <v>3.125 mg</v>
          </cell>
          <cell r="F258" t="str">
            <v>TABLET</v>
          </cell>
          <cell r="G258" t="str">
            <v>TAB</v>
          </cell>
          <cell r="H258">
            <v>0</v>
          </cell>
          <cell r="I258">
            <v>7.17E-2</v>
          </cell>
          <cell r="J258">
            <v>0</v>
          </cell>
          <cell r="K258">
            <v>7.17E-2</v>
          </cell>
          <cell r="L258">
            <v>0</v>
          </cell>
          <cell r="M258">
            <v>20090305</v>
          </cell>
          <cell r="N258">
            <v>0</v>
          </cell>
          <cell r="O258">
            <v>20090305</v>
          </cell>
        </row>
        <row r="259">
          <cell r="A259" t="str">
            <v>1554 0</v>
          </cell>
          <cell r="B259" t="str">
            <v>CARVEDILOL</v>
          </cell>
          <cell r="C259">
            <v>1554</v>
          </cell>
          <cell r="D259">
            <v>0</v>
          </cell>
          <cell r="E259" t="str">
            <v>6.25 mg</v>
          </cell>
          <cell r="F259" t="str">
            <v>TABLET</v>
          </cell>
          <cell r="G259" t="str">
            <v>TAB</v>
          </cell>
          <cell r="H259">
            <v>0</v>
          </cell>
          <cell r="I259">
            <v>7.8200000000000006E-2</v>
          </cell>
          <cell r="J259">
            <v>0</v>
          </cell>
          <cell r="K259">
            <v>7.8200000000000006E-2</v>
          </cell>
          <cell r="L259">
            <v>0</v>
          </cell>
          <cell r="M259">
            <v>20090305</v>
          </cell>
          <cell r="N259">
            <v>0</v>
          </cell>
          <cell r="O259">
            <v>20090305</v>
          </cell>
        </row>
        <row r="260">
          <cell r="A260" t="str">
            <v>40030 0</v>
          </cell>
          <cell r="B260" t="str">
            <v>CEFACLOR</v>
          </cell>
          <cell r="C260">
            <v>40030</v>
          </cell>
          <cell r="D260">
            <v>0</v>
          </cell>
          <cell r="E260" t="str">
            <v>125 mg/5 ml</v>
          </cell>
          <cell r="F260" t="str">
            <v>MILLILITER</v>
          </cell>
          <cell r="G260" t="str">
            <v>PWDR for ORAL SUSP</v>
          </cell>
          <cell r="H260">
            <v>0</v>
          </cell>
          <cell r="I260">
            <v>6.59E-2</v>
          </cell>
          <cell r="J260">
            <v>0</v>
          </cell>
          <cell r="K260">
            <v>6.59E-2</v>
          </cell>
          <cell r="L260">
            <v>0</v>
          </cell>
          <cell r="M260">
            <v>20070919</v>
          </cell>
          <cell r="N260">
            <v>20080305</v>
          </cell>
          <cell r="O260">
            <v>20080305</v>
          </cell>
        </row>
        <row r="261">
          <cell r="A261" t="str">
            <v>40032 0</v>
          </cell>
          <cell r="B261" t="str">
            <v>CEFACLOR</v>
          </cell>
          <cell r="C261">
            <v>40032</v>
          </cell>
          <cell r="D261">
            <v>0</v>
          </cell>
          <cell r="E261" t="str">
            <v>187 mg/5 ml</v>
          </cell>
          <cell r="F261" t="str">
            <v>MILLILITER</v>
          </cell>
          <cell r="G261" t="str">
            <v>PWDR for ORAL SUSP</v>
          </cell>
          <cell r="H261">
            <v>0</v>
          </cell>
          <cell r="I261">
            <v>0.1123</v>
          </cell>
          <cell r="J261">
            <v>0</v>
          </cell>
          <cell r="K261">
            <v>0.1123</v>
          </cell>
          <cell r="L261">
            <v>0</v>
          </cell>
          <cell r="M261">
            <v>20070305</v>
          </cell>
          <cell r="N261">
            <v>20080305</v>
          </cell>
          <cell r="O261">
            <v>20080305</v>
          </cell>
        </row>
        <row r="262">
          <cell r="A262" t="str">
            <v>40020 0</v>
          </cell>
          <cell r="B262" t="str">
            <v>CEFACLOR</v>
          </cell>
          <cell r="C262">
            <v>40020</v>
          </cell>
          <cell r="D262">
            <v>0</v>
          </cell>
          <cell r="E262" t="str">
            <v>250 mg</v>
          </cell>
          <cell r="F262" t="str">
            <v>CAPSULE</v>
          </cell>
          <cell r="G262" t="str">
            <v>CAP</v>
          </cell>
          <cell r="H262">
            <v>0</v>
          </cell>
          <cell r="I262">
            <v>0.36020000000000002</v>
          </cell>
          <cell r="J262">
            <v>0</v>
          </cell>
          <cell r="K262">
            <v>0.36020000000000002</v>
          </cell>
          <cell r="L262">
            <v>0</v>
          </cell>
          <cell r="M262">
            <v>20070919</v>
          </cell>
          <cell r="N262">
            <v>20080305</v>
          </cell>
          <cell r="O262">
            <v>20080305</v>
          </cell>
        </row>
        <row r="263">
          <cell r="A263" t="str">
            <v>40031 0</v>
          </cell>
          <cell r="B263" t="str">
            <v>CEFACLOR</v>
          </cell>
          <cell r="C263">
            <v>40031</v>
          </cell>
          <cell r="D263">
            <v>0</v>
          </cell>
          <cell r="E263" t="str">
            <v>250 mg/5 ml</v>
          </cell>
          <cell r="F263" t="str">
            <v>MILLILITER</v>
          </cell>
          <cell r="G263" t="str">
            <v>PWDR for ORAL SUSP</v>
          </cell>
          <cell r="H263">
            <v>0</v>
          </cell>
          <cell r="I263">
            <v>0.1812</v>
          </cell>
          <cell r="J263">
            <v>0</v>
          </cell>
          <cell r="K263">
            <v>0.1812</v>
          </cell>
          <cell r="L263">
            <v>0</v>
          </cell>
          <cell r="M263">
            <v>20060605</v>
          </cell>
          <cell r="N263">
            <v>20061205</v>
          </cell>
          <cell r="O263">
            <v>20080305</v>
          </cell>
        </row>
        <row r="264">
          <cell r="A264" t="str">
            <v>40033 0</v>
          </cell>
          <cell r="B264" t="str">
            <v>CEFACLOR</v>
          </cell>
          <cell r="C264">
            <v>40033</v>
          </cell>
          <cell r="D264">
            <v>0</v>
          </cell>
          <cell r="E264" t="str">
            <v>375 mg/5 ml</v>
          </cell>
          <cell r="F264" t="str">
            <v>MILLILITER</v>
          </cell>
          <cell r="G264" t="str">
            <v>PWDR for ORAL SUSP</v>
          </cell>
          <cell r="H264">
            <v>0</v>
          </cell>
          <cell r="I264">
            <v>0.27179999999999999</v>
          </cell>
          <cell r="J264">
            <v>0</v>
          </cell>
          <cell r="K264">
            <v>0.27179999999999999</v>
          </cell>
          <cell r="L264">
            <v>0</v>
          </cell>
          <cell r="M264">
            <v>20060605</v>
          </cell>
          <cell r="N264">
            <v>20061205</v>
          </cell>
          <cell r="O264">
            <v>20080305</v>
          </cell>
        </row>
        <row r="265">
          <cell r="A265" t="str">
            <v>40021 0</v>
          </cell>
          <cell r="B265" t="str">
            <v>CEFACLOR</v>
          </cell>
          <cell r="C265">
            <v>40021</v>
          </cell>
          <cell r="D265">
            <v>0</v>
          </cell>
          <cell r="E265" t="str">
            <v>500 mg</v>
          </cell>
          <cell r="F265" t="str">
            <v>CAPSULE</v>
          </cell>
          <cell r="G265" t="str">
            <v>CAP</v>
          </cell>
          <cell r="H265">
            <v>0</v>
          </cell>
          <cell r="I265">
            <v>0.64670000000000005</v>
          </cell>
          <cell r="J265">
            <v>0</v>
          </cell>
          <cell r="K265">
            <v>0.64670000000000005</v>
          </cell>
          <cell r="L265">
            <v>0</v>
          </cell>
          <cell r="M265">
            <v>20070919</v>
          </cell>
          <cell r="N265">
            <v>20080305</v>
          </cell>
          <cell r="O265">
            <v>20080305</v>
          </cell>
        </row>
        <row r="266">
          <cell r="A266" t="str">
            <v>12171 0</v>
          </cell>
          <cell r="B266" t="str">
            <v>CEFACLOR</v>
          </cell>
          <cell r="C266">
            <v>12171</v>
          </cell>
          <cell r="D266">
            <v>0</v>
          </cell>
          <cell r="E266" t="str">
            <v>500 mg</v>
          </cell>
          <cell r="F266" t="str">
            <v>TABLET</v>
          </cell>
          <cell r="G266" t="str">
            <v>TAB, ER</v>
          </cell>
          <cell r="H266">
            <v>0</v>
          </cell>
          <cell r="I266">
            <v>3.9767000000000001</v>
          </cell>
          <cell r="J266">
            <v>0</v>
          </cell>
          <cell r="K266">
            <v>3.9767000000000001</v>
          </cell>
          <cell r="L266">
            <v>0</v>
          </cell>
          <cell r="M266">
            <v>20031205</v>
          </cell>
          <cell r="N266">
            <v>20050331</v>
          </cell>
          <cell r="O266">
            <v>20051206</v>
          </cell>
        </row>
        <row r="267">
          <cell r="A267" t="str">
            <v>45345 0</v>
          </cell>
          <cell r="B267" t="str">
            <v>CEFADROXIL</v>
          </cell>
          <cell r="C267">
            <v>45345</v>
          </cell>
          <cell r="D267">
            <v>0</v>
          </cell>
          <cell r="E267" t="str">
            <v>1 gm</v>
          </cell>
          <cell r="F267" t="str">
            <v>TABLET</v>
          </cell>
          <cell r="G267" t="str">
            <v>TAB</v>
          </cell>
          <cell r="H267">
            <v>0</v>
          </cell>
          <cell r="I267">
            <v>5.6117999999999997</v>
          </cell>
          <cell r="J267">
            <v>0</v>
          </cell>
          <cell r="K267">
            <v>5.6117999999999997</v>
          </cell>
          <cell r="L267">
            <v>0</v>
          </cell>
          <cell r="M267">
            <v>20030905</v>
          </cell>
          <cell r="N267">
            <v>20040305</v>
          </cell>
          <cell r="O267">
            <v>20050902</v>
          </cell>
        </row>
        <row r="268">
          <cell r="A268" t="str">
            <v>45341 0</v>
          </cell>
          <cell r="B268" t="str">
            <v>CEFADROXIL</v>
          </cell>
          <cell r="C268">
            <v>45341</v>
          </cell>
          <cell r="D268">
            <v>0</v>
          </cell>
          <cell r="E268" t="str">
            <v>500 mg</v>
          </cell>
          <cell r="F268" t="str">
            <v>CAPSULE</v>
          </cell>
          <cell r="G268" t="str">
            <v>CAP</v>
          </cell>
          <cell r="H268">
            <v>0</v>
          </cell>
          <cell r="I268">
            <v>0.40560000000000002</v>
          </cell>
          <cell r="J268">
            <v>0</v>
          </cell>
          <cell r="K268">
            <v>0.40560000000000002</v>
          </cell>
          <cell r="L268">
            <v>0</v>
          </cell>
          <cell r="M268">
            <v>20090305</v>
          </cell>
          <cell r="N268">
            <v>0</v>
          </cell>
          <cell r="O268">
            <v>20090305</v>
          </cell>
        </row>
        <row r="269">
          <cell r="A269" t="str">
            <v>45343 0</v>
          </cell>
          <cell r="B269" t="str">
            <v>CEFADROXIL HYDRATE</v>
          </cell>
          <cell r="C269">
            <v>45343</v>
          </cell>
          <cell r="D269">
            <v>0</v>
          </cell>
          <cell r="E269" t="str">
            <v xml:space="preserve">250 mg/5 ml </v>
          </cell>
          <cell r="F269" t="str">
            <v>MILLILITER</v>
          </cell>
          <cell r="G269" t="str">
            <v>SUSP</v>
          </cell>
          <cell r="H269">
            <v>0</v>
          </cell>
          <cell r="I269">
            <v>0.52849999999999997</v>
          </cell>
          <cell r="J269">
            <v>0</v>
          </cell>
          <cell r="K269">
            <v>0.52849999999999997</v>
          </cell>
          <cell r="L269">
            <v>0</v>
          </cell>
          <cell r="M269">
            <v>20090305</v>
          </cell>
          <cell r="N269">
            <v>0</v>
          </cell>
          <cell r="O269">
            <v>20090305</v>
          </cell>
        </row>
        <row r="270">
          <cell r="A270" t="str">
            <v>45344 0</v>
          </cell>
          <cell r="B270" t="str">
            <v>CEFADROXIL HYDRATE</v>
          </cell>
          <cell r="C270">
            <v>45344</v>
          </cell>
          <cell r="D270">
            <v>0</v>
          </cell>
          <cell r="E270" t="str">
            <v xml:space="preserve">500 mg/5 ml </v>
          </cell>
          <cell r="F270" t="str">
            <v>MILLILITER</v>
          </cell>
          <cell r="G270" t="str">
            <v>SUSP</v>
          </cell>
          <cell r="H270">
            <v>0</v>
          </cell>
          <cell r="I270">
            <v>0.73140000000000005</v>
          </cell>
          <cell r="J270">
            <v>0</v>
          </cell>
          <cell r="K270">
            <v>0.73140000000000005</v>
          </cell>
          <cell r="L270">
            <v>0</v>
          </cell>
          <cell r="M270">
            <v>20090305</v>
          </cell>
          <cell r="N270">
            <v>0</v>
          </cell>
          <cell r="O270">
            <v>20090305</v>
          </cell>
        </row>
        <row r="271">
          <cell r="A271" t="str">
            <v>39903 0</v>
          </cell>
          <cell r="B271" t="str">
            <v>CEFAZOLIN SODIUM</v>
          </cell>
          <cell r="C271">
            <v>39903</v>
          </cell>
          <cell r="D271">
            <v>0</v>
          </cell>
          <cell r="E271" t="str">
            <v>1 gm</v>
          </cell>
          <cell r="F271" t="str">
            <v>EACH</v>
          </cell>
          <cell r="G271" t="str">
            <v>VIAL</v>
          </cell>
          <cell r="H271">
            <v>0</v>
          </cell>
          <cell r="I271">
            <v>1.1472</v>
          </cell>
          <cell r="J271">
            <v>0</v>
          </cell>
          <cell r="K271">
            <v>1.1472</v>
          </cell>
          <cell r="L271">
            <v>0</v>
          </cell>
          <cell r="M271">
            <v>20090305</v>
          </cell>
          <cell r="N271">
            <v>0</v>
          </cell>
          <cell r="O271">
            <v>20090305</v>
          </cell>
        </row>
        <row r="272">
          <cell r="A272" t="str">
            <v>39904 0</v>
          </cell>
          <cell r="B272" t="str">
            <v>CEFAZOLIN SODIUM</v>
          </cell>
          <cell r="C272">
            <v>39904</v>
          </cell>
          <cell r="D272">
            <v>0</v>
          </cell>
          <cell r="E272" t="str">
            <v>10 gm</v>
          </cell>
          <cell r="F272" t="str">
            <v>EACH</v>
          </cell>
          <cell r="G272" t="str">
            <v>VIAL</v>
          </cell>
          <cell r="H272">
            <v>0</v>
          </cell>
          <cell r="I272">
            <v>10.138500000000001</v>
          </cell>
          <cell r="J272">
            <v>0</v>
          </cell>
          <cell r="K272">
            <v>10.138500000000001</v>
          </cell>
          <cell r="L272">
            <v>0</v>
          </cell>
          <cell r="M272">
            <v>20090305</v>
          </cell>
          <cell r="N272">
            <v>0</v>
          </cell>
          <cell r="O272">
            <v>20090305</v>
          </cell>
        </row>
        <row r="273">
          <cell r="A273" t="str">
            <v>32232 0</v>
          </cell>
          <cell r="B273" t="str">
            <v>CEFDINIR</v>
          </cell>
          <cell r="C273">
            <v>32232</v>
          </cell>
          <cell r="D273">
            <v>0</v>
          </cell>
          <cell r="E273" t="str">
            <v>125 mg/5 ml</v>
          </cell>
          <cell r="F273" t="str">
            <v>MILLILITER</v>
          </cell>
          <cell r="G273" t="str">
            <v>SUSP</v>
          </cell>
          <cell r="H273">
            <v>0</v>
          </cell>
          <cell r="I273">
            <v>0.54410000000000003</v>
          </cell>
          <cell r="J273">
            <v>0</v>
          </cell>
          <cell r="K273">
            <v>0.54410000000000003</v>
          </cell>
          <cell r="L273">
            <v>0</v>
          </cell>
          <cell r="M273">
            <v>20090305</v>
          </cell>
          <cell r="N273">
            <v>0</v>
          </cell>
          <cell r="O273">
            <v>20090305</v>
          </cell>
        </row>
        <row r="274">
          <cell r="A274" t="str">
            <v>23308 0</v>
          </cell>
          <cell r="B274" t="str">
            <v>CEFDINIR</v>
          </cell>
          <cell r="C274">
            <v>23308</v>
          </cell>
          <cell r="D274">
            <v>0</v>
          </cell>
          <cell r="E274" t="str">
            <v>250 mg/5 ml</v>
          </cell>
          <cell r="F274" t="str">
            <v>MILLILITER</v>
          </cell>
          <cell r="G274" t="str">
            <v>SUSP</v>
          </cell>
          <cell r="H274">
            <v>0</v>
          </cell>
          <cell r="I274">
            <v>1.0361</v>
          </cell>
          <cell r="J274">
            <v>0</v>
          </cell>
          <cell r="K274">
            <v>1.0361</v>
          </cell>
          <cell r="L274">
            <v>0</v>
          </cell>
          <cell r="M274">
            <v>20090305</v>
          </cell>
          <cell r="N274">
            <v>0</v>
          </cell>
          <cell r="O274">
            <v>20090305</v>
          </cell>
        </row>
        <row r="275">
          <cell r="A275" t="str">
            <v>32231 0</v>
          </cell>
          <cell r="B275" t="str">
            <v>CEFDINIR</v>
          </cell>
          <cell r="C275">
            <v>32231</v>
          </cell>
          <cell r="D275">
            <v>0</v>
          </cell>
          <cell r="E275" t="str">
            <v>300 mg</v>
          </cell>
          <cell r="F275" t="str">
            <v>CAPSULE</v>
          </cell>
          <cell r="G275" t="str">
            <v>CAP</v>
          </cell>
          <cell r="H275">
            <v>0</v>
          </cell>
          <cell r="I275">
            <v>3.3506</v>
          </cell>
          <cell r="J275">
            <v>0</v>
          </cell>
          <cell r="K275">
            <v>3.3506</v>
          </cell>
          <cell r="L275">
            <v>0</v>
          </cell>
          <cell r="M275">
            <v>20090305</v>
          </cell>
          <cell r="N275">
            <v>0</v>
          </cell>
          <cell r="O275">
            <v>20090305</v>
          </cell>
        </row>
        <row r="276">
          <cell r="A276" t="str">
            <v>49123 0</v>
          </cell>
          <cell r="B276" t="str">
            <v>CEFEPIME HCL</v>
          </cell>
          <cell r="C276">
            <v>49123</v>
          </cell>
          <cell r="D276">
            <v>0</v>
          </cell>
          <cell r="E276" t="str">
            <v>2 gm</v>
          </cell>
          <cell r="F276" t="str">
            <v>MILLILITER</v>
          </cell>
          <cell r="G276" t="str">
            <v>VIAL</v>
          </cell>
          <cell r="H276">
            <v>0</v>
          </cell>
          <cell r="I276">
            <v>14.961</v>
          </cell>
          <cell r="J276">
            <v>0</v>
          </cell>
          <cell r="K276">
            <v>14.961</v>
          </cell>
          <cell r="L276">
            <v>0</v>
          </cell>
          <cell r="M276">
            <v>20090305</v>
          </cell>
          <cell r="N276">
            <v>0</v>
          </cell>
          <cell r="O276">
            <v>20090305</v>
          </cell>
        </row>
        <row r="277">
          <cell r="A277" t="str">
            <v>48821 0</v>
          </cell>
          <cell r="B277" t="str">
            <v>CEFPODOXIME</v>
          </cell>
          <cell r="C277">
            <v>48821</v>
          </cell>
          <cell r="D277">
            <v>0</v>
          </cell>
          <cell r="E277" t="str">
            <v>100 mg</v>
          </cell>
          <cell r="F277" t="str">
            <v>TABLET</v>
          </cell>
          <cell r="G277" t="str">
            <v>TAB</v>
          </cell>
          <cell r="H277">
            <v>0</v>
          </cell>
          <cell r="I277">
            <v>3.7027999999999999</v>
          </cell>
          <cell r="J277">
            <v>0</v>
          </cell>
          <cell r="K277">
            <v>3.7027999999999999</v>
          </cell>
          <cell r="L277">
            <v>0</v>
          </cell>
          <cell r="M277">
            <v>20090305</v>
          </cell>
          <cell r="N277">
            <v>0</v>
          </cell>
          <cell r="O277">
            <v>20090305</v>
          </cell>
        </row>
        <row r="278">
          <cell r="A278" t="str">
            <v>48822 0</v>
          </cell>
          <cell r="B278" t="str">
            <v>CEFPODOXIME</v>
          </cell>
          <cell r="C278">
            <v>48822</v>
          </cell>
          <cell r="D278">
            <v>0</v>
          </cell>
          <cell r="E278" t="str">
            <v>200 mg</v>
          </cell>
          <cell r="F278" t="str">
            <v>TABLET</v>
          </cell>
          <cell r="G278" t="str">
            <v>TAB</v>
          </cell>
          <cell r="H278">
            <v>0</v>
          </cell>
          <cell r="I278">
            <v>4.8922999999999996</v>
          </cell>
          <cell r="J278">
            <v>0</v>
          </cell>
          <cell r="K278">
            <v>4.8922999999999996</v>
          </cell>
          <cell r="L278">
            <v>0</v>
          </cell>
          <cell r="M278">
            <v>20090305</v>
          </cell>
          <cell r="N278">
            <v>0</v>
          </cell>
          <cell r="O278">
            <v>20090305</v>
          </cell>
        </row>
        <row r="279">
          <cell r="A279" t="str">
            <v>49302 0</v>
          </cell>
          <cell r="B279" t="str">
            <v>CEFPODOXIME PROXETIL</v>
          </cell>
          <cell r="C279">
            <v>49302</v>
          </cell>
          <cell r="D279">
            <v>0</v>
          </cell>
          <cell r="E279" t="str">
            <v xml:space="preserve">100 mg/5 ml </v>
          </cell>
          <cell r="F279" t="str">
            <v>MILLILITER</v>
          </cell>
          <cell r="G279" t="str">
            <v>SUSP</v>
          </cell>
          <cell r="H279">
            <v>0</v>
          </cell>
          <cell r="I279">
            <v>0.97799999999999998</v>
          </cell>
          <cell r="J279">
            <v>0</v>
          </cell>
          <cell r="K279">
            <v>0.97799999999999998</v>
          </cell>
          <cell r="L279">
            <v>0</v>
          </cell>
          <cell r="M279">
            <v>20090305</v>
          </cell>
          <cell r="N279">
            <v>0</v>
          </cell>
          <cell r="O279">
            <v>20090305</v>
          </cell>
        </row>
        <row r="280">
          <cell r="A280" t="str">
            <v>29291 0</v>
          </cell>
          <cell r="B280" t="str">
            <v>CEFPROZIL</v>
          </cell>
          <cell r="C280">
            <v>29291</v>
          </cell>
          <cell r="D280">
            <v>0</v>
          </cell>
          <cell r="E280" t="str">
            <v>125 mg/5 ml</v>
          </cell>
          <cell r="F280" t="str">
            <v>MILLILITER</v>
          </cell>
          <cell r="G280" t="str">
            <v>SUSP</v>
          </cell>
          <cell r="H280">
            <v>0</v>
          </cell>
          <cell r="I280">
            <v>0.30620000000000003</v>
          </cell>
          <cell r="J280">
            <v>0</v>
          </cell>
          <cell r="K280">
            <v>0.30620000000000003</v>
          </cell>
          <cell r="L280">
            <v>0</v>
          </cell>
          <cell r="M280">
            <v>20090305</v>
          </cell>
          <cell r="N280">
            <v>0</v>
          </cell>
          <cell r="O280">
            <v>20090305</v>
          </cell>
        </row>
        <row r="281">
          <cell r="A281" t="str">
            <v>29271 0</v>
          </cell>
          <cell r="B281" t="str">
            <v>CEFPROZIL</v>
          </cell>
          <cell r="C281">
            <v>29271</v>
          </cell>
          <cell r="D281">
            <v>0</v>
          </cell>
          <cell r="E281" t="str">
            <v>250 mg</v>
          </cell>
          <cell r="F281" t="str">
            <v>TABLET</v>
          </cell>
          <cell r="G281" t="str">
            <v>TAB</v>
          </cell>
          <cell r="H281">
            <v>0</v>
          </cell>
          <cell r="I281">
            <v>2.7119</v>
          </cell>
          <cell r="J281">
            <v>0</v>
          </cell>
          <cell r="K281">
            <v>2.7119</v>
          </cell>
          <cell r="L281">
            <v>0</v>
          </cell>
          <cell r="M281">
            <v>20090305</v>
          </cell>
          <cell r="N281">
            <v>0</v>
          </cell>
          <cell r="O281">
            <v>20090305</v>
          </cell>
        </row>
        <row r="282">
          <cell r="A282" t="str">
            <v>29292 0</v>
          </cell>
          <cell r="B282" t="str">
            <v>CEFPROZIL</v>
          </cell>
          <cell r="C282">
            <v>29292</v>
          </cell>
          <cell r="D282">
            <v>0</v>
          </cell>
          <cell r="E282" t="str">
            <v>250 mg/5 ml</v>
          </cell>
          <cell r="F282" t="str">
            <v>MILLILITER</v>
          </cell>
          <cell r="G282" t="str">
            <v>SUSP</v>
          </cell>
          <cell r="H282">
            <v>0</v>
          </cell>
          <cell r="I282">
            <v>0.39750000000000002</v>
          </cell>
          <cell r="J282">
            <v>0</v>
          </cell>
          <cell r="K282">
            <v>0.39750000000000002</v>
          </cell>
          <cell r="L282">
            <v>0</v>
          </cell>
          <cell r="M282">
            <v>20090305</v>
          </cell>
          <cell r="N282">
            <v>0</v>
          </cell>
          <cell r="O282">
            <v>20090305</v>
          </cell>
        </row>
        <row r="283">
          <cell r="A283" t="str">
            <v>29272 0</v>
          </cell>
          <cell r="B283" t="str">
            <v>CEFPROZIL</v>
          </cell>
          <cell r="C283">
            <v>29272</v>
          </cell>
          <cell r="D283">
            <v>0</v>
          </cell>
          <cell r="E283" t="str">
            <v>500 mg</v>
          </cell>
          <cell r="F283" t="str">
            <v>TABLET</v>
          </cell>
          <cell r="G283" t="str">
            <v>TAB</v>
          </cell>
          <cell r="H283">
            <v>0</v>
          </cell>
          <cell r="I283">
            <v>5.4717000000000002</v>
          </cell>
          <cell r="J283">
            <v>0</v>
          </cell>
          <cell r="K283">
            <v>5.4717000000000002</v>
          </cell>
          <cell r="L283">
            <v>0</v>
          </cell>
          <cell r="M283">
            <v>20090305</v>
          </cell>
          <cell r="N283">
            <v>0</v>
          </cell>
          <cell r="O283">
            <v>20090305</v>
          </cell>
        </row>
        <row r="284">
          <cell r="A284" t="str">
            <v>32351 0</v>
          </cell>
          <cell r="B284" t="str">
            <v>CEFTAZIDIME PENTAHYDRATE</v>
          </cell>
          <cell r="C284">
            <v>32351</v>
          </cell>
          <cell r="D284">
            <v>0</v>
          </cell>
          <cell r="E284" t="str">
            <v>1 gm</v>
          </cell>
          <cell r="F284" t="str">
            <v>EACH</v>
          </cell>
          <cell r="G284" t="str">
            <v>VIAL</v>
          </cell>
          <cell r="H284">
            <v>0</v>
          </cell>
          <cell r="I284">
            <v>6.3978000000000002</v>
          </cell>
          <cell r="J284">
            <v>0</v>
          </cell>
          <cell r="K284">
            <v>6.3978000000000002</v>
          </cell>
          <cell r="L284">
            <v>0</v>
          </cell>
          <cell r="M284">
            <v>20090305</v>
          </cell>
          <cell r="N284">
            <v>0</v>
          </cell>
          <cell r="O284">
            <v>20090305</v>
          </cell>
        </row>
        <row r="285">
          <cell r="A285" t="str">
            <v>32352 0</v>
          </cell>
          <cell r="B285" t="str">
            <v>CEFTAZIDIME PENTAHYDRATE</v>
          </cell>
          <cell r="C285">
            <v>32352</v>
          </cell>
          <cell r="D285">
            <v>0</v>
          </cell>
          <cell r="E285" t="str">
            <v>2 gm</v>
          </cell>
          <cell r="F285" t="str">
            <v>EACH</v>
          </cell>
          <cell r="G285" t="str">
            <v>VIAL</v>
          </cell>
          <cell r="H285">
            <v>0</v>
          </cell>
          <cell r="I285">
            <v>13.2555</v>
          </cell>
          <cell r="J285">
            <v>0</v>
          </cell>
          <cell r="K285">
            <v>13.2555</v>
          </cell>
          <cell r="L285">
            <v>0</v>
          </cell>
          <cell r="M285">
            <v>20090305</v>
          </cell>
          <cell r="N285">
            <v>0</v>
          </cell>
          <cell r="O285">
            <v>20090305</v>
          </cell>
        </row>
        <row r="286">
          <cell r="A286" t="str">
            <v>32353 0</v>
          </cell>
          <cell r="B286" t="str">
            <v>CEFTAZIDIME PENTAHYDRATE</v>
          </cell>
          <cell r="C286">
            <v>32353</v>
          </cell>
          <cell r="D286">
            <v>0</v>
          </cell>
          <cell r="E286" t="str">
            <v>6 gm</v>
          </cell>
          <cell r="F286" t="str">
            <v>EACH</v>
          </cell>
          <cell r="G286" t="str">
            <v>VIAL</v>
          </cell>
          <cell r="H286">
            <v>0</v>
          </cell>
          <cell r="I286">
            <v>40.222499999999997</v>
          </cell>
          <cell r="J286">
            <v>0</v>
          </cell>
          <cell r="K286">
            <v>40.222499999999997</v>
          </cell>
          <cell r="L286">
            <v>0</v>
          </cell>
          <cell r="M286">
            <v>20090305</v>
          </cell>
          <cell r="N286">
            <v>0</v>
          </cell>
          <cell r="O286">
            <v>20090305</v>
          </cell>
        </row>
        <row r="287">
          <cell r="A287" t="str">
            <v>39962 0</v>
          </cell>
          <cell r="B287" t="str">
            <v>CEFTRIAXONE SODIUM</v>
          </cell>
          <cell r="C287">
            <v>39962</v>
          </cell>
          <cell r="D287">
            <v>0</v>
          </cell>
          <cell r="E287" t="str">
            <v>1 gm</v>
          </cell>
          <cell r="F287" t="str">
            <v>EACH</v>
          </cell>
          <cell r="G287" t="str">
            <v>VIAL</v>
          </cell>
          <cell r="H287">
            <v>0</v>
          </cell>
          <cell r="I287">
            <v>2.4336000000000002</v>
          </cell>
          <cell r="J287">
            <v>0</v>
          </cell>
          <cell r="K287">
            <v>2.4336000000000002</v>
          </cell>
          <cell r="L287">
            <v>0</v>
          </cell>
          <cell r="M287">
            <v>20090305</v>
          </cell>
          <cell r="N287">
            <v>0</v>
          </cell>
          <cell r="O287">
            <v>20090305</v>
          </cell>
        </row>
        <row r="288">
          <cell r="A288" t="str">
            <v>39964 0</v>
          </cell>
          <cell r="B288" t="str">
            <v>CEFTRIAXONE SODIUM</v>
          </cell>
          <cell r="C288">
            <v>39964</v>
          </cell>
          <cell r="D288">
            <v>0</v>
          </cell>
          <cell r="E288" t="str">
            <v>10 gm</v>
          </cell>
          <cell r="F288" t="str">
            <v>EACH</v>
          </cell>
          <cell r="G288" t="str">
            <v>VIAL</v>
          </cell>
          <cell r="H288">
            <v>0</v>
          </cell>
          <cell r="I288">
            <v>39.155999999999999</v>
          </cell>
          <cell r="J288">
            <v>0</v>
          </cell>
          <cell r="K288">
            <v>39.155999999999999</v>
          </cell>
          <cell r="L288">
            <v>0</v>
          </cell>
          <cell r="M288">
            <v>20090305</v>
          </cell>
          <cell r="N288">
            <v>0</v>
          </cell>
          <cell r="O288">
            <v>20090305</v>
          </cell>
        </row>
        <row r="289">
          <cell r="A289" t="str">
            <v>39963 0</v>
          </cell>
          <cell r="B289" t="str">
            <v>CEFTRIAXONE SODIUM</v>
          </cell>
          <cell r="C289">
            <v>39963</v>
          </cell>
          <cell r="D289">
            <v>0</v>
          </cell>
          <cell r="E289" t="str">
            <v>2 gm</v>
          </cell>
          <cell r="F289" t="str">
            <v>EACH</v>
          </cell>
          <cell r="G289" t="str">
            <v>VIAL</v>
          </cell>
          <cell r="H289">
            <v>0</v>
          </cell>
          <cell r="I289">
            <v>5.7930000000000001</v>
          </cell>
          <cell r="J289">
            <v>0</v>
          </cell>
          <cell r="K289">
            <v>5.7930000000000001</v>
          </cell>
          <cell r="L289">
            <v>0</v>
          </cell>
          <cell r="M289">
            <v>20090305</v>
          </cell>
          <cell r="N289">
            <v>0</v>
          </cell>
          <cell r="O289">
            <v>20090305</v>
          </cell>
        </row>
        <row r="290">
          <cell r="A290" t="str">
            <v>39960 0</v>
          </cell>
          <cell r="B290" t="str">
            <v>CEFTRIAXONE SODIUM</v>
          </cell>
          <cell r="C290">
            <v>39960</v>
          </cell>
          <cell r="D290">
            <v>0</v>
          </cell>
          <cell r="E290" t="str">
            <v>250 mg</v>
          </cell>
          <cell r="F290" t="str">
            <v>EACH</v>
          </cell>
          <cell r="G290" t="str">
            <v>VIAL</v>
          </cell>
          <cell r="H290">
            <v>0</v>
          </cell>
          <cell r="I290">
            <v>1.7585999999999999</v>
          </cell>
          <cell r="J290">
            <v>0</v>
          </cell>
          <cell r="K290">
            <v>1.7585999999999999</v>
          </cell>
          <cell r="L290">
            <v>0</v>
          </cell>
          <cell r="M290">
            <v>20090305</v>
          </cell>
          <cell r="N290">
            <v>0</v>
          </cell>
          <cell r="O290">
            <v>20090305</v>
          </cell>
        </row>
        <row r="291">
          <cell r="A291" t="str">
            <v>39961 0</v>
          </cell>
          <cell r="B291" t="str">
            <v>CEFTRIAXONE SODIUM</v>
          </cell>
          <cell r="C291">
            <v>39961</v>
          </cell>
          <cell r="D291">
            <v>0</v>
          </cell>
          <cell r="E291" t="str">
            <v>500 mg</v>
          </cell>
          <cell r="F291" t="str">
            <v>EACH</v>
          </cell>
          <cell r="G291" t="str">
            <v>VIAL</v>
          </cell>
          <cell r="H291">
            <v>0</v>
          </cell>
          <cell r="I291">
            <v>2.0354999999999999</v>
          </cell>
          <cell r="J291">
            <v>0</v>
          </cell>
          <cell r="K291">
            <v>2.0354999999999999</v>
          </cell>
          <cell r="L291">
            <v>0</v>
          </cell>
          <cell r="M291">
            <v>20090305</v>
          </cell>
          <cell r="N291">
            <v>0</v>
          </cell>
          <cell r="O291">
            <v>20090305</v>
          </cell>
        </row>
        <row r="292">
          <cell r="A292" t="str">
            <v>47281 0</v>
          </cell>
          <cell r="B292" t="str">
            <v>CEFUROXIME</v>
          </cell>
          <cell r="C292">
            <v>47281</v>
          </cell>
          <cell r="D292">
            <v>0</v>
          </cell>
          <cell r="E292" t="str">
            <v>250 mg</v>
          </cell>
          <cell r="F292" t="str">
            <v>TABLET</v>
          </cell>
          <cell r="G292" t="str">
            <v>TAB</v>
          </cell>
          <cell r="H292">
            <v>0</v>
          </cell>
          <cell r="I292">
            <v>0.3881</v>
          </cell>
          <cell r="J292">
            <v>0</v>
          </cell>
          <cell r="K292">
            <v>0.3881</v>
          </cell>
          <cell r="L292">
            <v>0</v>
          </cell>
          <cell r="M292">
            <v>20090305</v>
          </cell>
          <cell r="N292">
            <v>0</v>
          </cell>
          <cell r="O292">
            <v>20090305</v>
          </cell>
        </row>
        <row r="293">
          <cell r="A293" t="str">
            <v>47282 0</v>
          </cell>
          <cell r="B293" t="str">
            <v>CEFUROXIME</v>
          </cell>
          <cell r="C293">
            <v>47282</v>
          </cell>
          <cell r="D293">
            <v>0</v>
          </cell>
          <cell r="E293" t="str">
            <v>500 mg</v>
          </cell>
          <cell r="F293" t="str">
            <v>TABLET</v>
          </cell>
          <cell r="G293" t="str">
            <v>TAB</v>
          </cell>
          <cell r="H293">
            <v>0</v>
          </cell>
          <cell r="I293">
            <v>0.57110000000000005</v>
          </cell>
          <cell r="J293">
            <v>0</v>
          </cell>
          <cell r="K293">
            <v>0.57110000000000005</v>
          </cell>
          <cell r="L293">
            <v>0</v>
          </cell>
          <cell r="M293">
            <v>20090305</v>
          </cell>
          <cell r="N293">
            <v>0</v>
          </cell>
          <cell r="O293">
            <v>20090305</v>
          </cell>
        </row>
        <row r="294">
          <cell r="A294" t="str">
            <v>61221 0</v>
          </cell>
          <cell r="B294" t="str">
            <v>CEFUROXIME AXETIL</v>
          </cell>
          <cell r="C294">
            <v>61221</v>
          </cell>
          <cell r="D294">
            <v>0</v>
          </cell>
          <cell r="E294" t="str">
            <v>125 mg/5 ml</v>
          </cell>
          <cell r="F294" t="str">
            <v>MILLILITER</v>
          </cell>
          <cell r="G294" t="str">
            <v>SUSP</v>
          </cell>
          <cell r="H294">
            <v>0</v>
          </cell>
          <cell r="I294">
            <v>0.63759999999999994</v>
          </cell>
          <cell r="J294">
            <v>0</v>
          </cell>
          <cell r="K294">
            <v>0.63759999999999994</v>
          </cell>
          <cell r="L294">
            <v>0</v>
          </cell>
          <cell r="M294">
            <v>20090305</v>
          </cell>
          <cell r="N294">
            <v>0</v>
          </cell>
          <cell r="O294">
            <v>20090305</v>
          </cell>
        </row>
        <row r="295">
          <cell r="A295" t="str">
            <v>47284 0</v>
          </cell>
          <cell r="B295" t="str">
            <v>CEFUROXIME AXETIL</v>
          </cell>
          <cell r="C295">
            <v>47284</v>
          </cell>
          <cell r="D295">
            <v>0</v>
          </cell>
          <cell r="E295" t="str">
            <v>250 mg/5 ml</v>
          </cell>
          <cell r="F295" t="str">
            <v>MILLILITER</v>
          </cell>
          <cell r="G295" t="str">
            <v>SUSP</v>
          </cell>
          <cell r="H295">
            <v>0</v>
          </cell>
          <cell r="I295">
            <v>0.9577</v>
          </cell>
          <cell r="J295">
            <v>0</v>
          </cell>
          <cell r="K295">
            <v>0.9577</v>
          </cell>
          <cell r="L295">
            <v>0</v>
          </cell>
          <cell r="M295">
            <v>20090305</v>
          </cell>
          <cell r="N295">
            <v>0</v>
          </cell>
          <cell r="O295">
            <v>20090305</v>
          </cell>
        </row>
        <row r="296">
          <cell r="A296" t="str">
            <v>39811 0</v>
          </cell>
          <cell r="B296" t="str">
            <v>CEPHALEXIN</v>
          </cell>
          <cell r="C296">
            <v>39811</v>
          </cell>
          <cell r="D296">
            <v>0</v>
          </cell>
          <cell r="E296" t="str">
            <v>125 mg/5 ml</v>
          </cell>
          <cell r="F296" t="str">
            <v>MILLILITER</v>
          </cell>
          <cell r="G296" t="str">
            <v>SUSP</v>
          </cell>
          <cell r="H296">
            <v>0</v>
          </cell>
          <cell r="I296">
            <v>4.8599999999999997E-2</v>
          </cell>
          <cell r="J296">
            <v>0</v>
          </cell>
          <cell r="K296">
            <v>4.8599999999999997E-2</v>
          </cell>
          <cell r="L296">
            <v>0</v>
          </cell>
          <cell r="M296">
            <v>20090305</v>
          </cell>
          <cell r="N296">
            <v>0</v>
          </cell>
          <cell r="O296">
            <v>20090305</v>
          </cell>
        </row>
        <row r="297">
          <cell r="A297" t="str">
            <v>39801 0</v>
          </cell>
          <cell r="B297" t="str">
            <v>CEPHALEXIN</v>
          </cell>
          <cell r="C297">
            <v>39801</v>
          </cell>
          <cell r="D297">
            <v>0</v>
          </cell>
          <cell r="E297" t="str">
            <v>250 mg</v>
          </cell>
          <cell r="F297" t="str">
            <v>CAPSULE</v>
          </cell>
          <cell r="G297" t="str">
            <v>CAP</v>
          </cell>
          <cell r="H297">
            <v>0</v>
          </cell>
          <cell r="I297">
            <v>0.1038</v>
          </cell>
          <cell r="J297">
            <v>0</v>
          </cell>
          <cell r="K297">
            <v>0.1038</v>
          </cell>
          <cell r="L297">
            <v>0</v>
          </cell>
          <cell r="M297">
            <v>20090305</v>
          </cell>
          <cell r="N297">
            <v>0</v>
          </cell>
          <cell r="O297">
            <v>20090305</v>
          </cell>
        </row>
        <row r="298">
          <cell r="A298" t="str">
            <v>39812 0</v>
          </cell>
          <cell r="B298" t="str">
            <v>CEPHALEXIN</v>
          </cell>
          <cell r="C298">
            <v>39812</v>
          </cell>
          <cell r="D298">
            <v>0</v>
          </cell>
          <cell r="E298" t="str">
            <v>250 mg/5 ml</v>
          </cell>
          <cell r="F298" t="str">
            <v>MILLILITER</v>
          </cell>
          <cell r="G298" t="str">
            <v>SUSP RECON</v>
          </cell>
          <cell r="H298">
            <v>0</v>
          </cell>
          <cell r="I298">
            <v>5.7200000000000001E-2</v>
          </cell>
          <cell r="J298">
            <v>0</v>
          </cell>
          <cell r="K298">
            <v>5.7200000000000001E-2</v>
          </cell>
          <cell r="L298">
            <v>0</v>
          </cell>
          <cell r="M298">
            <v>20090305</v>
          </cell>
          <cell r="N298">
            <v>0</v>
          </cell>
          <cell r="O298">
            <v>20090305</v>
          </cell>
        </row>
        <row r="299">
          <cell r="A299" t="str">
            <v>39802 0</v>
          </cell>
          <cell r="B299" t="str">
            <v>CEPHALEXIN</v>
          </cell>
          <cell r="C299">
            <v>39802</v>
          </cell>
          <cell r="D299">
            <v>0</v>
          </cell>
          <cell r="E299" t="str">
            <v>500 mg</v>
          </cell>
          <cell r="F299" t="str">
            <v>CAPSULE</v>
          </cell>
          <cell r="G299" t="str">
            <v>CAP</v>
          </cell>
          <cell r="H299">
            <v>0</v>
          </cell>
          <cell r="I299">
            <v>0.10730000000000001</v>
          </cell>
          <cell r="J299">
            <v>0.1956</v>
          </cell>
          <cell r="K299">
            <v>0.1956</v>
          </cell>
          <cell r="L299">
            <v>0.82292637465051244</v>
          </cell>
          <cell r="M299">
            <v>20090424</v>
          </cell>
          <cell r="N299">
            <v>0</v>
          </cell>
          <cell r="O299">
            <v>20090424</v>
          </cell>
        </row>
        <row r="300">
          <cell r="A300" t="str">
            <v>49290 0</v>
          </cell>
          <cell r="B300" t="str">
            <v>CETIRIZINE HCL</v>
          </cell>
          <cell r="C300">
            <v>49290</v>
          </cell>
          <cell r="D300">
            <v>0</v>
          </cell>
          <cell r="E300" t="str">
            <v>1 mg/ml</v>
          </cell>
          <cell r="F300" t="str">
            <v>MILLILITER</v>
          </cell>
          <cell r="G300" t="str">
            <v>SYR</v>
          </cell>
          <cell r="H300">
            <v>0</v>
          </cell>
          <cell r="I300">
            <v>4.65E-2</v>
          </cell>
          <cell r="J300">
            <v>0</v>
          </cell>
          <cell r="K300">
            <v>4.65E-2</v>
          </cell>
          <cell r="L300">
            <v>0</v>
          </cell>
          <cell r="M300">
            <v>20090305</v>
          </cell>
          <cell r="N300">
            <v>0</v>
          </cell>
          <cell r="O300">
            <v>20090305</v>
          </cell>
        </row>
        <row r="301">
          <cell r="A301" t="str">
            <v>49291 0</v>
          </cell>
          <cell r="B301" t="str">
            <v>CETIRIZINE HCL</v>
          </cell>
          <cell r="C301">
            <v>49291</v>
          </cell>
          <cell r="D301">
            <v>0</v>
          </cell>
          <cell r="E301" t="str">
            <v>10 mg</v>
          </cell>
          <cell r="F301" t="str">
            <v>TABLET</v>
          </cell>
          <cell r="G301" t="str">
            <v>TAB</v>
          </cell>
          <cell r="H301">
            <v>0</v>
          </cell>
          <cell r="I301">
            <v>0.16309999999999999</v>
          </cell>
          <cell r="J301">
            <v>0</v>
          </cell>
          <cell r="K301">
            <v>0.16309999999999999</v>
          </cell>
          <cell r="L301">
            <v>0</v>
          </cell>
          <cell r="M301">
            <v>20090305</v>
          </cell>
          <cell r="N301">
            <v>0</v>
          </cell>
          <cell r="O301">
            <v>20090305</v>
          </cell>
        </row>
        <row r="302">
          <cell r="A302" t="str">
            <v>21771 0</v>
          </cell>
          <cell r="B302" t="str">
            <v>CETIRIZINE HCL</v>
          </cell>
          <cell r="C302">
            <v>21771</v>
          </cell>
          <cell r="D302">
            <v>0</v>
          </cell>
          <cell r="E302" t="str">
            <v>10 mg</v>
          </cell>
          <cell r="F302" t="str">
            <v>TABLET</v>
          </cell>
          <cell r="G302" t="str">
            <v>TAB, CHEW</v>
          </cell>
          <cell r="H302">
            <v>0</v>
          </cell>
          <cell r="I302">
            <v>2.3245</v>
          </cell>
          <cell r="J302">
            <v>0</v>
          </cell>
          <cell r="K302">
            <v>2.3245</v>
          </cell>
          <cell r="L302">
            <v>0</v>
          </cell>
          <cell r="M302">
            <v>20090305</v>
          </cell>
          <cell r="N302">
            <v>0</v>
          </cell>
          <cell r="O302">
            <v>20090305</v>
          </cell>
        </row>
        <row r="303">
          <cell r="A303" t="str">
            <v>49292 0</v>
          </cell>
          <cell r="B303" t="str">
            <v>CETIRIZINE HCL</v>
          </cell>
          <cell r="C303">
            <v>49292</v>
          </cell>
          <cell r="D303">
            <v>0</v>
          </cell>
          <cell r="E303" t="str">
            <v>5 mg</v>
          </cell>
          <cell r="F303" t="str">
            <v>TABLET</v>
          </cell>
          <cell r="G303" t="str">
            <v>TAB</v>
          </cell>
          <cell r="H303">
            <v>0</v>
          </cell>
          <cell r="I303">
            <v>0.12790000000000001</v>
          </cell>
          <cell r="J303">
            <v>0</v>
          </cell>
          <cell r="K303">
            <v>0.12790000000000001</v>
          </cell>
          <cell r="L303">
            <v>0</v>
          </cell>
          <cell r="M303">
            <v>20090305</v>
          </cell>
          <cell r="N303">
            <v>0</v>
          </cell>
          <cell r="O303">
            <v>20090305</v>
          </cell>
        </row>
        <row r="304">
          <cell r="A304" t="str">
            <v>21769 0</v>
          </cell>
          <cell r="B304" t="str">
            <v>CETIRIZINE HCL</v>
          </cell>
          <cell r="C304">
            <v>21769</v>
          </cell>
          <cell r="D304">
            <v>0</v>
          </cell>
          <cell r="E304" t="str">
            <v>5 mg</v>
          </cell>
          <cell r="F304" t="str">
            <v>TABLET</v>
          </cell>
          <cell r="G304" t="str">
            <v>TAB, CHEW</v>
          </cell>
          <cell r="H304">
            <v>0</v>
          </cell>
          <cell r="I304">
            <v>2.3245</v>
          </cell>
          <cell r="J304">
            <v>0</v>
          </cell>
          <cell r="K304">
            <v>2.3245</v>
          </cell>
          <cell r="L304">
            <v>0</v>
          </cell>
          <cell r="M304">
            <v>20090305</v>
          </cell>
          <cell r="N304">
            <v>0</v>
          </cell>
          <cell r="O304">
            <v>20090305</v>
          </cell>
        </row>
        <row r="305">
          <cell r="A305" t="str">
            <v>13433 0</v>
          </cell>
          <cell r="B305" t="str">
            <v>CHLORAL HYDRATE</v>
          </cell>
          <cell r="C305">
            <v>13433</v>
          </cell>
          <cell r="D305">
            <v>0</v>
          </cell>
          <cell r="E305" t="str">
            <v>500 mg</v>
          </cell>
          <cell r="F305" t="str">
            <v>CAPSULE</v>
          </cell>
          <cell r="G305" t="str">
            <v>CAP</v>
          </cell>
          <cell r="H305">
            <v>0</v>
          </cell>
          <cell r="I305">
            <v>2.63E-2</v>
          </cell>
          <cell r="J305">
            <v>0</v>
          </cell>
          <cell r="K305">
            <v>2.63E-2</v>
          </cell>
          <cell r="L305">
            <v>0</v>
          </cell>
          <cell r="M305">
            <v>20020405</v>
          </cell>
          <cell r="N305">
            <v>20020424</v>
          </cell>
          <cell r="O305">
            <v>20020424</v>
          </cell>
        </row>
        <row r="306">
          <cell r="A306" t="str">
            <v>14031 0</v>
          </cell>
          <cell r="B306" t="str">
            <v>CHLORDIAZEPOXIDE</v>
          </cell>
          <cell r="C306">
            <v>14031</v>
          </cell>
          <cell r="D306">
            <v>0</v>
          </cell>
          <cell r="E306" t="str">
            <v>10 mg</v>
          </cell>
          <cell r="F306" t="str">
            <v>CAPSULE</v>
          </cell>
          <cell r="G306" t="str">
            <v>CAP</v>
          </cell>
          <cell r="H306">
            <v>0</v>
          </cell>
          <cell r="I306">
            <v>5.5E-2</v>
          </cell>
          <cell r="J306">
            <v>0</v>
          </cell>
          <cell r="K306">
            <v>5.5E-2</v>
          </cell>
          <cell r="L306">
            <v>0</v>
          </cell>
          <cell r="M306">
            <v>20090305</v>
          </cell>
          <cell r="N306">
            <v>0</v>
          </cell>
          <cell r="O306">
            <v>20090305</v>
          </cell>
        </row>
        <row r="307">
          <cell r="A307" t="str">
            <v>14032 0</v>
          </cell>
          <cell r="B307" t="str">
            <v>CHLORDIAZEPOXIDE</v>
          </cell>
          <cell r="C307">
            <v>14032</v>
          </cell>
          <cell r="D307">
            <v>0</v>
          </cell>
          <cell r="E307" t="str">
            <v>25 mg</v>
          </cell>
          <cell r="F307" t="str">
            <v>CAPSULE</v>
          </cell>
          <cell r="G307" t="str">
            <v>CAP</v>
          </cell>
          <cell r="H307">
            <v>0</v>
          </cell>
          <cell r="I307">
            <v>7.2499999999999995E-2</v>
          </cell>
          <cell r="J307">
            <v>0</v>
          </cell>
          <cell r="K307">
            <v>7.2499999999999995E-2</v>
          </cell>
          <cell r="L307">
            <v>0</v>
          </cell>
          <cell r="M307">
            <v>20090305</v>
          </cell>
          <cell r="N307">
            <v>0</v>
          </cell>
          <cell r="O307">
            <v>20090305</v>
          </cell>
        </row>
        <row r="308">
          <cell r="A308" t="str">
            <v>14033 0</v>
          </cell>
          <cell r="B308" t="str">
            <v>CHLORDIAZEPOXIDE</v>
          </cell>
          <cell r="C308">
            <v>14033</v>
          </cell>
          <cell r="D308">
            <v>0</v>
          </cell>
          <cell r="E308" t="str">
            <v>5 mg</v>
          </cell>
          <cell r="F308" t="str">
            <v>CAPSULE</v>
          </cell>
          <cell r="G308" t="str">
            <v>CAP</v>
          </cell>
          <cell r="H308">
            <v>0</v>
          </cell>
          <cell r="I308">
            <v>8.6300000000000002E-2</v>
          </cell>
          <cell r="J308">
            <v>0</v>
          </cell>
          <cell r="K308">
            <v>8.6300000000000002E-2</v>
          </cell>
          <cell r="L308">
            <v>0</v>
          </cell>
          <cell r="M308">
            <v>20090305</v>
          </cell>
          <cell r="N308">
            <v>0</v>
          </cell>
          <cell r="O308">
            <v>20090305</v>
          </cell>
        </row>
        <row r="309">
          <cell r="A309" t="str">
            <v>23248 0</v>
          </cell>
          <cell r="B309" t="str">
            <v>CHLORHEXIDINE</v>
          </cell>
          <cell r="C309">
            <v>23248</v>
          </cell>
          <cell r="D309">
            <v>0</v>
          </cell>
          <cell r="E309" t="str">
            <v>0.12%</v>
          </cell>
          <cell r="F309" t="str">
            <v>MILLILITER</v>
          </cell>
          <cell r="G309" t="str">
            <v>ORAL RINSE</v>
          </cell>
          <cell r="H309">
            <v>0</v>
          </cell>
          <cell r="I309">
            <v>6.4999999999999997E-3</v>
          </cell>
          <cell r="J309">
            <v>0</v>
          </cell>
          <cell r="K309">
            <v>6.4999999999999997E-3</v>
          </cell>
          <cell r="L309">
            <v>0</v>
          </cell>
          <cell r="M309">
            <v>20090305</v>
          </cell>
          <cell r="N309">
            <v>0</v>
          </cell>
          <cell r="O309">
            <v>20090305</v>
          </cell>
        </row>
        <row r="310">
          <cell r="A310" t="str">
            <v>34802 0</v>
          </cell>
          <cell r="B310" t="str">
            <v>CHLOROTHIAZIDE</v>
          </cell>
          <cell r="C310">
            <v>34802</v>
          </cell>
          <cell r="D310">
            <v>0</v>
          </cell>
          <cell r="E310" t="str">
            <v>250 mg</v>
          </cell>
          <cell r="F310" t="str">
            <v>TABLET</v>
          </cell>
          <cell r="G310" t="str">
            <v>TAB</v>
          </cell>
          <cell r="H310">
            <v>0</v>
          </cell>
          <cell r="I310">
            <v>0.111</v>
          </cell>
          <cell r="J310">
            <v>0</v>
          </cell>
          <cell r="K310">
            <v>0.111</v>
          </cell>
          <cell r="L310">
            <v>0</v>
          </cell>
          <cell r="M310">
            <v>20021206</v>
          </cell>
          <cell r="N310">
            <v>20030509</v>
          </cell>
          <cell r="O310">
            <v>20031205</v>
          </cell>
        </row>
        <row r="311">
          <cell r="A311" t="str">
            <v>34803 0</v>
          </cell>
          <cell r="B311" t="str">
            <v>CHLOROTHIAZIDE</v>
          </cell>
          <cell r="C311">
            <v>34803</v>
          </cell>
          <cell r="D311">
            <v>0</v>
          </cell>
          <cell r="E311" t="str">
            <v>500 mg</v>
          </cell>
          <cell r="F311" t="str">
            <v>TABLET</v>
          </cell>
          <cell r="G311" t="str">
            <v>TAB</v>
          </cell>
          <cell r="H311">
            <v>0</v>
          </cell>
          <cell r="I311">
            <v>0.23769999999999999</v>
          </cell>
          <cell r="J311">
            <v>0</v>
          </cell>
          <cell r="K311">
            <v>0.23769999999999999</v>
          </cell>
          <cell r="L311">
            <v>0</v>
          </cell>
          <cell r="M311">
            <v>20021206</v>
          </cell>
          <cell r="N311">
            <v>20030509</v>
          </cell>
          <cell r="O311">
            <v>20031205</v>
          </cell>
        </row>
        <row r="312">
          <cell r="A312" t="str">
            <v>46512 0</v>
          </cell>
          <cell r="B312" t="str">
            <v>CHLORPHENIRAMINE MALEATE</v>
          </cell>
          <cell r="C312">
            <v>46512</v>
          </cell>
          <cell r="D312">
            <v>0</v>
          </cell>
          <cell r="E312" t="str">
            <v>4 mg</v>
          </cell>
          <cell r="F312" t="str">
            <v>TABLET</v>
          </cell>
          <cell r="G312" t="str">
            <v>TAB</v>
          </cell>
          <cell r="H312">
            <v>0</v>
          </cell>
          <cell r="I312">
            <v>1.8499999999999999E-2</v>
          </cell>
          <cell r="J312">
            <v>0</v>
          </cell>
          <cell r="K312">
            <v>1.8499999999999999E-2</v>
          </cell>
          <cell r="L312">
            <v>0</v>
          </cell>
          <cell r="M312">
            <v>20020906</v>
          </cell>
          <cell r="N312">
            <v>20021206</v>
          </cell>
          <cell r="O312">
            <v>20021206</v>
          </cell>
        </row>
        <row r="313">
          <cell r="A313" t="str">
            <v>14431 0</v>
          </cell>
          <cell r="B313" t="str">
            <v>CHLORPROMAZINE HCL</v>
          </cell>
          <cell r="C313">
            <v>14431</v>
          </cell>
          <cell r="D313">
            <v>0</v>
          </cell>
          <cell r="E313" t="str">
            <v>10 mg</v>
          </cell>
          <cell r="F313" t="str">
            <v>TABLET</v>
          </cell>
          <cell r="G313" t="str">
            <v>TAB</v>
          </cell>
          <cell r="H313">
            <v>0</v>
          </cell>
          <cell r="I313">
            <v>0.17799999999999999</v>
          </cell>
          <cell r="J313">
            <v>0</v>
          </cell>
          <cell r="K313">
            <v>0.17799999999999999</v>
          </cell>
          <cell r="L313">
            <v>0</v>
          </cell>
          <cell r="M313">
            <v>20090305</v>
          </cell>
          <cell r="N313">
            <v>0</v>
          </cell>
          <cell r="O313">
            <v>20090305</v>
          </cell>
        </row>
        <row r="314">
          <cell r="A314" t="str">
            <v>14434 0</v>
          </cell>
          <cell r="B314" t="str">
            <v>CHLORPROMAZINE HCL</v>
          </cell>
          <cell r="C314">
            <v>14434</v>
          </cell>
          <cell r="D314">
            <v>0</v>
          </cell>
          <cell r="E314" t="str">
            <v>100 mg</v>
          </cell>
          <cell r="F314" t="str">
            <v>TABLET</v>
          </cell>
          <cell r="G314" t="str">
            <v>TAB</v>
          </cell>
          <cell r="H314">
            <v>0</v>
          </cell>
          <cell r="I314">
            <v>0.30590000000000001</v>
          </cell>
          <cell r="J314">
            <v>0</v>
          </cell>
          <cell r="K314">
            <v>0.30590000000000001</v>
          </cell>
          <cell r="L314">
            <v>0</v>
          </cell>
          <cell r="M314">
            <v>20090305</v>
          </cell>
          <cell r="N314">
            <v>0</v>
          </cell>
          <cell r="O314">
            <v>20090305</v>
          </cell>
        </row>
        <row r="315">
          <cell r="A315" t="str">
            <v>14435 0</v>
          </cell>
          <cell r="B315" t="str">
            <v>CHLORPROMAZINE HCL</v>
          </cell>
          <cell r="C315">
            <v>14435</v>
          </cell>
          <cell r="D315">
            <v>0</v>
          </cell>
          <cell r="E315" t="str">
            <v>200 mg</v>
          </cell>
          <cell r="F315" t="str">
            <v>TABLET</v>
          </cell>
          <cell r="G315" t="str">
            <v>TAB</v>
          </cell>
          <cell r="H315">
            <v>0</v>
          </cell>
          <cell r="I315">
            <v>0.44400000000000001</v>
          </cell>
          <cell r="J315">
            <v>0</v>
          </cell>
          <cell r="K315">
            <v>0.44400000000000001</v>
          </cell>
          <cell r="L315">
            <v>0</v>
          </cell>
          <cell r="M315">
            <v>20090305</v>
          </cell>
          <cell r="N315">
            <v>0</v>
          </cell>
          <cell r="O315">
            <v>20090305</v>
          </cell>
        </row>
        <row r="316">
          <cell r="A316" t="str">
            <v>14432 0</v>
          </cell>
          <cell r="B316" t="str">
            <v>CHLORPROMAZINE HCL</v>
          </cell>
          <cell r="C316">
            <v>14432</v>
          </cell>
          <cell r="D316">
            <v>0</v>
          </cell>
          <cell r="E316" t="str">
            <v>25 mg</v>
          </cell>
          <cell r="F316" t="str">
            <v>TABLET</v>
          </cell>
          <cell r="G316" t="str">
            <v>TAB</v>
          </cell>
          <cell r="H316">
            <v>0</v>
          </cell>
          <cell r="I316">
            <v>0.23150000000000001</v>
          </cell>
          <cell r="J316">
            <v>0</v>
          </cell>
          <cell r="K316">
            <v>0.23150000000000001</v>
          </cell>
          <cell r="L316">
            <v>0</v>
          </cell>
          <cell r="M316">
            <v>20090305</v>
          </cell>
          <cell r="N316">
            <v>0</v>
          </cell>
          <cell r="O316">
            <v>20090305</v>
          </cell>
        </row>
        <row r="317">
          <cell r="A317" t="str">
            <v>14433 0</v>
          </cell>
          <cell r="B317" t="str">
            <v>CHLORPROMAZINE HCL</v>
          </cell>
          <cell r="C317">
            <v>14433</v>
          </cell>
          <cell r="D317">
            <v>0</v>
          </cell>
          <cell r="E317" t="str">
            <v>50 mg</v>
          </cell>
          <cell r="F317" t="str">
            <v>TABLET</v>
          </cell>
          <cell r="G317" t="str">
            <v>TAB</v>
          </cell>
          <cell r="H317">
            <v>0</v>
          </cell>
          <cell r="I317">
            <v>0.153</v>
          </cell>
          <cell r="J317">
            <v>0</v>
          </cell>
          <cell r="K317">
            <v>0.153</v>
          </cell>
          <cell r="L317">
            <v>0</v>
          </cell>
          <cell r="M317">
            <v>20090305</v>
          </cell>
          <cell r="N317">
            <v>0</v>
          </cell>
          <cell r="O317">
            <v>20090305</v>
          </cell>
        </row>
        <row r="318">
          <cell r="A318" t="str">
            <v>5731 0</v>
          </cell>
          <cell r="B318" t="str">
            <v>CHLORPROPAMIDE</v>
          </cell>
          <cell r="C318">
            <v>5731</v>
          </cell>
          <cell r="D318">
            <v>0</v>
          </cell>
          <cell r="E318" t="str">
            <v>100 mg</v>
          </cell>
          <cell r="F318" t="str">
            <v>TABLET</v>
          </cell>
          <cell r="G318" t="str">
            <v>TAB</v>
          </cell>
          <cell r="H318">
            <v>0</v>
          </cell>
          <cell r="I318">
            <v>0.19439999999999999</v>
          </cell>
          <cell r="J318">
            <v>0</v>
          </cell>
          <cell r="K318">
            <v>0.19439999999999999</v>
          </cell>
          <cell r="L318">
            <v>0</v>
          </cell>
          <cell r="M318">
            <v>20020308</v>
          </cell>
          <cell r="N318">
            <v>20020705</v>
          </cell>
          <cell r="O318">
            <v>20051206</v>
          </cell>
        </row>
        <row r="319">
          <cell r="A319" t="str">
            <v>5732 0</v>
          </cell>
          <cell r="B319" t="str">
            <v>CHLORPROPAMIDE</v>
          </cell>
          <cell r="C319">
            <v>5732</v>
          </cell>
          <cell r="D319">
            <v>0</v>
          </cell>
          <cell r="E319" t="str">
            <v>250 mg</v>
          </cell>
          <cell r="F319" t="str">
            <v>TABLET</v>
          </cell>
          <cell r="G319" t="str">
            <v>TAB</v>
          </cell>
          <cell r="H319">
            <v>0</v>
          </cell>
          <cell r="I319">
            <v>0.31019999999999998</v>
          </cell>
          <cell r="J319">
            <v>0</v>
          </cell>
          <cell r="K319">
            <v>0.31019999999999998</v>
          </cell>
          <cell r="L319">
            <v>0</v>
          </cell>
          <cell r="M319">
            <v>20070605</v>
          </cell>
          <cell r="N319">
            <v>20090305</v>
          </cell>
          <cell r="O319">
            <v>20090305</v>
          </cell>
        </row>
        <row r="320">
          <cell r="A320" t="str">
            <v>34981 0</v>
          </cell>
          <cell r="B320" t="str">
            <v>CHLORTHALIDONE</v>
          </cell>
          <cell r="C320">
            <v>34981</v>
          </cell>
          <cell r="D320">
            <v>0</v>
          </cell>
          <cell r="E320" t="str">
            <v>100 mg</v>
          </cell>
          <cell r="F320" t="str">
            <v>TABLET</v>
          </cell>
          <cell r="G320" t="str">
            <v>TAB</v>
          </cell>
          <cell r="H320">
            <v>0</v>
          </cell>
          <cell r="I320">
            <v>0.15</v>
          </cell>
          <cell r="J320">
            <v>0</v>
          </cell>
          <cell r="K320">
            <v>0.15</v>
          </cell>
          <cell r="L320">
            <v>0</v>
          </cell>
          <cell r="M320">
            <v>20020605</v>
          </cell>
          <cell r="N320">
            <v>20021206</v>
          </cell>
          <cell r="O320">
            <v>20031205</v>
          </cell>
        </row>
        <row r="321">
          <cell r="A321" t="str">
            <v>34982 0</v>
          </cell>
          <cell r="B321" t="str">
            <v>CHLORTHALIDONE</v>
          </cell>
          <cell r="C321">
            <v>34982</v>
          </cell>
          <cell r="D321">
            <v>0</v>
          </cell>
          <cell r="E321" t="str">
            <v>25 mg</v>
          </cell>
          <cell r="F321" t="str">
            <v>TABLET</v>
          </cell>
          <cell r="G321" t="str">
            <v>TAB</v>
          </cell>
          <cell r="H321">
            <v>0</v>
          </cell>
          <cell r="I321">
            <v>0.11219999999999999</v>
          </cell>
          <cell r="J321">
            <v>0</v>
          </cell>
          <cell r="K321">
            <v>0.11219999999999999</v>
          </cell>
          <cell r="L321">
            <v>0</v>
          </cell>
          <cell r="M321">
            <v>20090305</v>
          </cell>
          <cell r="N321">
            <v>0</v>
          </cell>
          <cell r="O321">
            <v>20090305</v>
          </cell>
        </row>
        <row r="322">
          <cell r="A322" t="str">
            <v>34984 0</v>
          </cell>
          <cell r="B322" t="str">
            <v>CHLORTHALIDONE</v>
          </cell>
          <cell r="C322">
            <v>34984</v>
          </cell>
          <cell r="D322">
            <v>0</v>
          </cell>
          <cell r="E322" t="str">
            <v>50 mg</v>
          </cell>
          <cell r="F322" t="str">
            <v>TABLET</v>
          </cell>
          <cell r="G322" t="str">
            <v>TAB</v>
          </cell>
          <cell r="H322">
            <v>0</v>
          </cell>
          <cell r="I322">
            <v>0.3196</v>
          </cell>
          <cell r="J322">
            <v>0</v>
          </cell>
          <cell r="K322">
            <v>0.3196</v>
          </cell>
          <cell r="L322">
            <v>0</v>
          </cell>
          <cell r="M322">
            <v>20090305</v>
          </cell>
          <cell r="N322">
            <v>0</v>
          </cell>
          <cell r="O322">
            <v>20090305</v>
          </cell>
        </row>
        <row r="323">
          <cell r="A323" t="str">
            <v>17901 0</v>
          </cell>
          <cell r="B323" t="str">
            <v>CHLORZOXAZONE</v>
          </cell>
          <cell r="C323">
            <v>17901</v>
          </cell>
          <cell r="D323">
            <v>0</v>
          </cell>
          <cell r="E323" t="str">
            <v>500 mg</v>
          </cell>
          <cell r="F323" t="str">
            <v>TABLET</v>
          </cell>
          <cell r="G323" t="str">
            <v>TAB</v>
          </cell>
          <cell r="H323">
            <v>0</v>
          </cell>
          <cell r="I323">
            <v>0.1004</v>
          </cell>
          <cell r="J323">
            <v>0</v>
          </cell>
          <cell r="K323">
            <v>0.1004</v>
          </cell>
          <cell r="L323">
            <v>0</v>
          </cell>
          <cell r="M323">
            <v>20090305</v>
          </cell>
          <cell r="N323">
            <v>0</v>
          </cell>
          <cell r="O323">
            <v>20090305</v>
          </cell>
        </row>
        <row r="324">
          <cell r="A324" t="str">
            <v>14295 0</v>
          </cell>
          <cell r="B324" t="str">
            <v>CHOLESTYRAMINE</v>
          </cell>
          <cell r="C324">
            <v>14295</v>
          </cell>
          <cell r="D324">
            <v>0</v>
          </cell>
          <cell r="E324" t="str">
            <v>4 gm</v>
          </cell>
          <cell r="F324" t="str">
            <v>GRAM</v>
          </cell>
          <cell r="G324" t="str">
            <v>PWDR for ORAL SUSP</v>
          </cell>
          <cell r="H324">
            <v>0</v>
          </cell>
          <cell r="I324">
            <v>0.108</v>
          </cell>
          <cell r="J324">
            <v>0</v>
          </cell>
          <cell r="K324">
            <v>0.108</v>
          </cell>
          <cell r="L324">
            <v>0</v>
          </cell>
          <cell r="M324">
            <v>20090305</v>
          </cell>
          <cell r="N324">
            <v>0</v>
          </cell>
          <cell r="O324">
            <v>20090305</v>
          </cell>
        </row>
        <row r="325">
          <cell r="A325" t="str">
            <v>98654 0</v>
          </cell>
          <cell r="B325" t="str">
            <v>CHOLESTYRAMINE LITE</v>
          </cell>
          <cell r="C325">
            <v>98654</v>
          </cell>
          <cell r="D325">
            <v>0</v>
          </cell>
          <cell r="E325" t="str">
            <v>4 gm</v>
          </cell>
          <cell r="F325" t="str">
            <v>GRAM</v>
          </cell>
          <cell r="G325" t="str">
            <v>PWDR for ORAL SUSP</v>
          </cell>
          <cell r="H325">
            <v>0</v>
          </cell>
          <cell r="I325">
            <v>0.125</v>
          </cell>
          <cell r="J325">
            <v>0</v>
          </cell>
          <cell r="K325">
            <v>0.125</v>
          </cell>
          <cell r="L325">
            <v>0</v>
          </cell>
          <cell r="M325">
            <v>20090305</v>
          </cell>
          <cell r="N325">
            <v>0</v>
          </cell>
          <cell r="O325">
            <v>20090305</v>
          </cell>
        </row>
        <row r="326">
          <cell r="A326" t="str">
            <v>9850 0</v>
          </cell>
          <cell r="B326" t="str">
            <v>CHOLESTYRAMINE LITE</v>
          </cell>
          <cell r="C326">
            <v>9850</v>
          </cell>
          <cell r="D326">
            <v>0</v>
          </cell>
          <cell r="E326" t="str">
            <v xml:space="preserve">4 gm </v>
          </cell>
          <cell r="F326" t="str">
            <v>EACH</v>
          </cell>
          <cell r="G326" t="str">
            <v>PWDR PACKET</v>
          </cell>
          <cell r="H326">
            <v>0</v>
          </cell>
          <cell r="I326">
            <v>0.49359999999999998</v>
          </cell>
          <cell r="J326">
            <v>0</v>
          </cell>
          <cell r="K326">
            <v>0.49359999999999998</v>
          </cell>
          <cell r="L326">
            <v>0</v>
          </cell>
          <cell r="M326">
            <v>20090305</v>
          </cell>
          <cell r="N326">
            <v>0</v>
          </cell>
          <cell r="O326">
            <v>20090305</v>
          </cell>
        </row>
        <row r="327">
          <cell r="A327" t="str">
            <v>9920 0</v>
          </cell>
          <cell r="B327" t="str">
            <v>CHOLESTYRAMINE/SUCROSE</v>
          </cell>
          <cell r="C327">
            <v>9920</v>
          </cell>
          <cell r="D327">
            <v>0</v>
          </cell>
          <cell r="E327" t="str">
            <v>4 gm</v>
          </cell>
          <cell r="F327" t="str">
            <v>EACH</v>
          </cell>
          <cell r="G327" t="str">
            <v>PWDR PACKET</v>
          </cell>
          <cell r="H327">
            <v>0</v>
          </cell>
          <cell r="I327">
            <v>1.7572000000000001</v>
          </cell>
          <cell r="J327">
            <v>0</v>
          </cell>
          <cell r="K327">
            <v>1.7572000000000001</v>
          </cell>
          <cell r="L327">
            <v>0</v>
          </cell>
          <cell r="M327">
            <v>20090305</v>
          </cell>
          <cell r="N327">
            <v>0</v>
          </cell>
          <cell r="O327">
            <v>20090305</v>
          </cell>
        </row>
        <row r="328">
          <cell r="A328" t="str">
            <v>72462 0</v>
          </cell>
          <cell r="B328" t="str">
            <v>CHOLINE MAGNESIUM TRISALICYLATE</v>
          </cell>
          <cell r="C328">
            <v>72462</v>
          </cell>
          <cell r="D328">
            <v>0</v>
          </cell>
          <cell r="E328" t="str">
            <v>1000 mg</v>
          </cell>
          <cell r="F328" t="str">
            <v>TABLET</v>
          </cell>
          <cell r="G328" t="str">
            <v>TAB</v>
          </cell>
          <cell r="H328">
            <v>0</v>
          </cell>
          <cell r="I328">
            <v>0.49609999999999999</v>
          </cell>
          <cell r="J328">
            <v>0</v>
          </cell>
          <cell r="K328">
            <v>0.49609999999999999</v>
          </cell>
          <cell r="L328">
            <v>0</v>
          </cell>
          <cell r="M328">
            <v>20080905</v>
          </cell>
          <cell r="N328">
            <v>20090305</v>
          </cell>
          <cell r="O328">
            <v>20090305</v>
          </cell>
        </row>
        <row r="329">
          <cell r="A329" t="str">
            <v>72460 0</v>
          </cell>
          <cell r="B329" t="str">
            <v>CHOLINE MAGNESIUM TRISALICYLATE</v>
          </cell>
          <cell r="C329">
            <v>72460</v>
          </cell>
          <cell r="D329">
            <v>0</v>
          </cell>
          <cell r="E329" t="str">
            <v>500 mg</v>
          </cell>
          <cell r="F329" t="str">
            <v>TABLET</v>
          </cell>
          <cell r="G329" t="str">
            <v>TAB</v>
          </cell>
          <cell r="H329">
            <v>0</v>
          </cell>
          <cell r="I329">
            <v>0.25369999999999998</v>
          </cell>
          <cell r="J329">
            <v>0</v>
          </cell>
          <cell r="K329">
            <v>0.25369999999999998</v>
          </cell>
          <cell r="L329">
            <v>0</v>
          </cell>
          <cell r="M329">
            <v>20080905</v>
          </cell>
          <cell r="N329">
            <v>20090305</v>
          </cell>
          <cell r="O329">
            <v>20090305</v>
          </cell>
        </row>
        <row r="330">
          <cell r="A330" t="str">
            <v>72461 0</v>
          </cell>
          <cell r="B330" t="str">
            <v>CHOLINE MAGNESIUM TRISALICYLATE</v>
          </cell>
          <cell r="C330">
            <v>72461</v>
          </cell>
          <cell r="D330">
            <v>0</v>
          </cell>
          <cell r="E330" t="str">
            <v>750 mg</v>
          </cell>
          <cell r="F330" t="str">
            <v>TABLET</v>
          </cell>
          <cell r="G330" t="str">
            <v>TAB</v>
          </cell>
          <cell r="H330">
            <v>0</v>
          </cell>
          <cell r="I330">
            <v>0.31640000000000001</v>
          </cell>
          <cell r="J330">
            <v>0</v>
          </cell>
          <cell r="K330">
            <v>0.31640000000000001</v>
          </cell>
          <cell r="L330">
            <v>0</v>
          </cell>
          <cell r="M330">
            <v>20080905</v>
          </cell>
          <cell r="N330">
            <v>20090305</v>
          </cell>
          <cell r="O330">
            <v>20090305</v>
          </cell>
        </row>
        <row r="331">
          <cell r="A331" t="str">
            <v>95353 0</v>
          </cell>
          <cell r="B331" t="str">
            <v>CICLOPIROX</v>
          </cell>
          <cell r="C331">
            <v>95353</v>
          </cell>
          <cell r="D331">
            <v>0</v>
          </cell>
          <cell r="E331" t="str">
            <v>0.77%</v>
          </cell>
          <cell r="F331" t="str">
            <v>MILLILITER</v>
          </cell>
          <cell r="G331" t="str">
            <v>TOP SUSP</v>
          </cell>
          <cell r="H331">
            <v>0</v>
          </cell>
          <cell r="I331">
            <v>0.89959999999999996</v>
          </cell>
          <cell r="J331">
            <v>0</v>
          </cell>
          <cell r="K331">
            <v>0.89959999999999996</v>
          </cell>
          <cell r="L331">
            <v>0</v>
          </cell>
          <cell r="M331">
            <v>20090305</v>
          </cell>
          <cell r="N331">
            <v>0</v>
          </cell>
          <cell r="O331">
            <v>20090305</v>
          </cell>
        </row>
        <row r="332">
          <cell r="A332" t="str">
            <v>94677 0</v>
          </cell>
          <cell r="B332" t="str">
            <v>CICLOPIROX</v>
          </cell>
          <cell r="C332">
            <v>94677</v>
          </cell>
          <cell r="D332">
            <v>0</v>
          </cell>
          <cell r="E332" t="str">
            <v>0.77%</v>
          </cell>
          <cell r="F332" t="str">
            <v>GRAM</v>
          </cell>
          <cell r="G332" t="str">
            <v>CRM</v>
          </cell>
          <cell r="H332">
            <v>0</v>
          </cell>
          <cell r="I332">
            <v>0.64800000000000002</v>
          </cell>
          <cell r="J332">
            <v>0</v>
          </cell>
          <cell r="K332">
            <v>0.64800000000000002</v>
          </cell>
          <cell r="L332">
            <v>0</v>
          </cell>
          <cell r="M332">
            <v>20090305</v>
          </cell>
          <cell r="N332">
            <v>0</v>
          </cell>
          <cell r="O332">
            <v>20090305</v>
          </cell>
        </row>
        <row r="333">
          <cell r="A333" t="str">
            <v>12618 0</v>
          </cell>
          <cell r="B333" t="str">
            <v>CICLOPIROX</v>
          </cell>
          <cell r="C333">
            <v>12618</v>
          </cell>
          <cell r="D333">
            <v>0</v>
          </cell>
          <cell r="E333">
            <v>7.7000000000000002E-3</v>
          </cell>
          <cell r="F333" t="str">
            <v>GRAM</v>
          </cell>
          <cell r="G333" t="str">
            <v>GEL</v>
          </cell>
          <cell r="H333">
            <v>0</v>
          </cell>
          <cell r="I333">
            <v>3.1313</v>
          </cell>
          <cell r="J333">
            <v>0</v>
          </cell>
          <cell r="K333">
            <v>3.1313</v>
          </cell>
          <cell r="L333">
            <v>0</v>
          </cell>
          <cell r="M333">
            <v>20090305</v>
          </cell>
          <cell r="N333">
            <v>0</v>
          </cell>
          <cell r="O333">
            <v>20090305</v>
          </cell>
        </row>
        <row r="334">
          <cell r="A334" t="str">
            <v>8040 0</v>
          </cell>
          <cell r="B334" t="str">
            <v>CICLOPIROX</v>
          </cell>
          <cell r="C334">
            <v>8040</v>
          </cell>
          <cell r="D334">
            <v>0</v>
          </cell>
          <cell r="E334">
            <v>0.08</v>
          </cell>
          <cell r="F334" t="str">
            <v>MILLILITER</v>
          </cell>
          <cell r="G334" t="str">
            <v>TOP SOLN</v>
          </cell>
          <cell r="H334">
            <v>0</v>
          </cell>
          <cell r="I334">
            <v>1.5194000000000001</v>
          </cell>
          <cell r="J334">
            <v>0</v>
          </cell>
          <cell r="K334">
            <v>1.5194000000000001</v>
          </cell>
          <cell r="L334">
            <v>0</v>
          </cell>
          <cell r="M334">
            <v>20090305</v>
          </cell>
          <cell r="N334">
            <v>0</v>
          </cell>
          <cell r="O334">
            <v>20090305</v>
          </cell>
        </row>
        <row r="335">
          <cell r="A335" t="str">
            <v>8602 0</v>
          </cell>
          <cell r="B335" t="str">
            <v>CILOSTAZOL</v>
          </cell>
          <cell r="C335">
            <v>8602</v>
          </cell>
          <cell r="D335">
            <v>0</v>
          </cell>
          <cell r="E335" t="str">
            <v>100 mg</v>
          </cell>
          <cell r="F335" t="str">
            <v>TABLET</v>
          </cell>
          <cell r="G335" t="str">
            <v>TAB</v>
          </cell>
          <cell r="H335">
            <v>0</v>
          </cell>
          <cell r="I335">
            <v>0.2268</v>
          </cell>
          <cell r="J335">
            <v>0</v>
          </cell>
          <cell r="K335">
            <v>0.2268</v>
          </cell>
          <cell r="L335">
            <v>0</v>
          </cell>
          <cell r="M335">
            <v>20090305</v>
          </cell>
          <cell r="N335">
            <v>0</v>
          </cell>
          <cell r="O335">
            <v>20090305</v>
          </cell>
        </row>
        <row r="336">
          <cell r="A336" t="str">
            <v>8603 0</v>
          </cell>
          <cell r="B336" t="str">
            <v>CILOSTAZOL</v>
          </cell>
          <cell r="C336">
            <v>8603</v>
          </cell>
          <cell r="D336">
            <v>0</v>
          </cell>
          <cell r="E336" t="str">
            <v>50 mg</v>
          </cell>
          <cell r="F336" t="str">
            <v>TABLET</v>
          </cell>
          <cell r="G336" t="str">
            <v>TAB</v>
          </cell>
          <cell r="H336">
            <v>0</v>
          </cell>
          <cell r="I336">
            <v>0.25019999999999998</v>
          </cell>
          <cell r="J336">
            <v>0</v>
          </cell>
          <cell r="K336">
            <v>0.25019999999999998</v>
          </cell>
          <cell r="L336">
            <v>0</v>
          </cell>
          <cell r="M336">
            <v>20090305</v>
          </cell>
          <cell r="N336">
            <v>0</v>
          </cell>
          <cell r="O336">
            <v>20090305</v>
          </cell>
        </row>
        <row r="337">
          <cell r="A337" t="str">
            <v>46750 0</v>
          </cell>
          <cell r="B337" t="str">
            <v>CIMETIDINE</v>
          </cell>
          <cell r="C337">
            <v>46750</v>
          </cell>
          <cell r="D337">
            <v>0</v>
          </cell>
          <cell r="E337" t="str">
            <v>200 mg</v>
          </cell>
          <cell r="F337" t="str">
            <v>TABLET</v>
          </cell>
          <cell r="G337" t="str">
            <v>TAB</v>
          </cell>
          <cell r="H337">
            <v>0</v>
          </cell>
          <cell r="I337">
            <v>5.5100000000000003E-2</v>
          </cell>
          <cell r="J337">
            <v>0</v>
          </cell>
          <cell r="K337">
            <v>5.5100000000000003E-2</v>
          </cell>
          <cell r="L337">
            <v>0</v>
          </cell>
          <cell r="M337">
            <v>20090305</v>
          </cell>
          <cell r="N337">
            <v>0</v>
          </cell>
          <cell r="O337">
            <v>20090305</v>
          </cell>
        </row>
        <row r="338">
          <cell r="A338" t="str">
            <v>46751 0</v>
          </cell>
          <cell r="B338" t="str">
            <v>CIMETIDINE</v>
          </cell>
          <cell r="C338">
            <v>46751</v>
          </cell>
          <cell r="D338">
            <v>0</v>
          </cell>
          <cell r="E338" t="str">
            <v>300 mg</v>
          </cell>
          <cell r="F338" t="str">
            <v>TABLET</v>
          </cell>
          <cell r="G338" t="str">
            <v>TAB</v>
          </cell>
          <cell r="H338">
            <v>0</v>
          </cell>
          <cell r="I338">
            <v>5.2400000000000002E-2</v>
          </cell>
          <cell r="J338">
            <v>0</v>
          </cell>
          <cell r="K338">
            <v>5.2400000000000002E-2</v>
          </cell>
          <cell r="L338">
            <v>0</v>
          </cell>
          <cell r="M338">
            <v>20090305</v>
          </cell>
          <cell r="N338">
            <v>0</v>
          </cell>
          <cell r="O338">
            <v>20090305</v>
          </cell>
        </row>
        <row r="339">
          <cell r="A339" t="str">
            <v>46752 0</v>
          </cell>
          <cell r="B339" t="str">
            <v>CIMETIDINE</v>
          </cell>
          <cell r="C339">
            <v>46752</v>
          </cell>
          <cell r="D339">
            <v>0</v>
          </cell>
          <cell r="E339" t="str">
            <v>400 mg</v>
          </cell>
          <cell r="F339" t="str">
            <v>TABLET</v>
          </cell>
          <cell r="G339" t="str">
            <v>TAB</v>
          </cell>
          <cell r="H339">
            <v>0</v>
          </cell>
          <cell r="I339">
            <v>5.74E-2</v>
          </cell>
          <cell r="J339">
            <v>0</v>
          </cell>
          <cell r="K339">
            <v>5.74E-2</v>
          </cell>
          <cell r="L339">
            <v>0</v>
          </cell>
          <cell r="M339">
            <v>20090305</v>
          </cell>
          <cell r="N339">
            <v>0</v>
          </cell>
          <cell r="O339">
            <v>20090305</v>
          </cell>
        </row>
        <row r="340">
          <cell r="A340" t="str">
            <v>46753 0</v>
          </cell>
          <cell r="B340" t="str">
            <v>CIMETIDINE</v>
          </cell>
          <cell r="C340">
            <v>46753</v>
          </cell>
          <cell r="D340">
            <v>0</v>
          </cell>
          <cell r="E340" t="str">
            <v>800 mg</v>
          </cell>
          <cell r="F340" t="str">
            <v>TABLET</v>
          </cell>
          <cell r="G340" t="str">
            <v>TAB</v>
          </cell>
          <cell r="H340">
            <v>0</v>
          </cell>
          <cell r="I340">
            <v>0.13739999999999999</v>
          </cell>
          <cell r="J340">
            <v>0</v>
          </cell>
          <cell r="K340">
            <v>0.13739999999999999</v>
          </cell>
          <cell r="L340">
            <v>0</v>
          </cell>
          <cell r="M340">
            <v>20090305</v>
          </cell>
          <cell r="N340">
            <v>0</v>
          </cell>
          <cell r="O340">
            <v>20090305</v>
          </cell>
        </row>
        <row r="341">
          <cell r="A341" t="str">
            <v>33580 0</v>
          </cell>
          <cell r="B341" t="str">
            <v>CIPROFLOXACIN</v>
          </cell>
          <cell r="C341">
            <v>33580</v>
          </cell>
          <cell r="D341">
            <v>0</v>
          </cell>
          <cell r="E341">
            <v>3.0000000000000001E-3</v>
          </cell>
          <cell r="F341" t="str">
            <v>MILLILITER</v>
          </cell>
          <cell r="G341" t="str">
            <v>SOLN</v>
          </cell>
          <cell r="H341">
            <v>0</v>
          </cell>
          <cell r="I341">
            <v>1.6536</v>
          </cell>
          <cell r="J341">
            <v>0</v>
          </cell>
          <cell r="K341">
            <v>1.6536</v>
          </cell>
          <cell r="L341">
            <v>0</v>
          </cell>
          <cell r="M341">
            <v>20090305</v>
          </cell>
          <cell r="N341">
            <v>0</v>
          </cell>
          <cell r="O341">
            <v>20090305</v>
          </cell>
        </row>
        <row r="342">
          <cell r="A342" t="str">
            <v>47050 0</v>
          </cell>
          <cell r="B342" t="str">
            <v>CIPROFLOXACIN</v>
          </cell>
          <cell r="C342">
            <v>47050</v>
          </cell>
          <cell r="D342">
            <v>0</v>
          </cell>
          <cell r="E342" t="str">
            <v>250 mg</v>
          </cell>
          <cell r="F342" t="str">
            <v>TABLET</v>
          </cell>
          <cell r="G342" t="str">
            <v>TAB</v>
          </cell>
          <cell r="H342">
            <v>0</v>
          </cell>
          <cell r="I342">
            <v>6.9400000000000003E-2</v>
          </cell>
          <cell r="J342">
            <v>0</v>
          </cell>
          <cell r="K342">
            <v>6.9400000000000003E-2</v>
          </cell>
          <cell r="L342">
            <v>0</v>
          </cell>
          <cell r="M342">
            <v>20090305</v>
          </cell>
          <cell r="N342">
            <v>0</v>
          </cell>
          <cell r="O342">
            <v>20090305</v>
          </cell>
        </row>
        <row r="343">
          <cell r="A343" t="str">
            <v>47051 0</v>
          </cell>
          <cell r="B343" t="str">
            <v>CIPROFLOXACIN</v>
          </cell>
          <cell r="C343">
            <v>47051</v>
          </cell>
          <cell r="D343">
            <v>0</v>
          </cell>
          <cell r="E343" t="str">
            <v>500 mg</v>
          </cell>
          <cell r="F343" t="str">
            <v>TABLET</v>
          </cell>
          <cell r="G343" t="str">
            <v>TAB</v>
          </cell>
          <cell r="H343">
            <v>0</v>
          </cell>
          <cell r="I343">
            <v>8.6999999999999994E-2</v>
          </cell>
          <cell r="J343">
            <v>0</v>
          </cell>
          <cell r="K343">
            <v>8.6999999999999994E-2</v>
          </cell>
          <cell r="L343">
            <v>0</v>
          </cell>
          <cell r="M343">
            <v>20090305</v>
          </cell>
          <cell r="N343">
            <v>0</v>
          </cell>
          <cell r="O343">
            <v>20090305</v>
          </cell>
        </row>
        <row r="344">
          <cell r="A344" t="str">
            <v>47052 0</v>
          </cell>
          <cell r="B344" t="str">
            <v>CIPROFLOXACIN</v>
          </cell>
          <cell r="C344">
            <v>47052</v>
          </cell>
          <cell r="D344">
            <v>0</v>
          </cell>
          <cell r="E344" t="str">
            <v>750 mg</v>
          </cell>
          <cell r="F344" t="str">
            <v>TABLET</v>
          </cell>
          <cell r="G344" t="str">
            <v>TAB</v>
          </cell>
          <cell r="H344">
            <v>0</v>
          </cell>
          <cell r="I344">
            <v>0.1545</v>
          </cell>
          <cell r="J344">
            <v>0</v>
          </cell>
          <cell r="K344">
            <v>0.1545</v>
          </cell>
          <cell r="L344">
            <v>0</v>
          </cell>
          <cell r="M344">
            <v>20090305</v>
          </cell>
          <cell r="N344">
            <v>0</v>
          </cell>
          <cell r="O344">
            <v>20090305</v>
          </cell>
        </row>
        <row r="345">
          <cell r="A345" t="str">
            <v>52122 0</v>
          </cell>
          <cell r="B345" t="str">
            <v>CIPROFLOXACIN LACTATE/D5W</v>
          </cell>
          <cell r="C345">
            <v>52122</v>
          </cell>
          <cell r="D345">
            <v>0</v>
          </cell>
          <cell r="E345" t="str">
            <v>400 mg/200 ml</v>
          </cell>
          <cell r="F345" t="str">
            <v>MILLILITER</v>
          </cell>
          <cell r="G345" t="str">
            <v>IV</v>
          </cell>
          <cell r="H345">
            <v>0</v>
          </cell>
          <cell r="I345">
            <v>1.8800000000000001E-2</v>
          </cell>
          <cell r="J345">
            <v>0</v>
          </cell>
          <cell r="K345">
            <v>1.8800000000000001E-2</v>
          </cell>
          <cell r="L345">
            <v>0</v>
          </cell>
          <cell r="M345">
            <v>20090305</v>
          </cell>
          <cell r="N345">
            <v>0</v>
          </cell>
          <cell r="O345">
            <v>20090305</v>
          </cell>
        </row>
        <row r="346">
          <cell r="A346" t="str">
            <v>20315 0</v>
          </cell>
          <cell r="B346" t="str">
            <v>CIPROFLOXACIN/CIPROFLOXA HCL</v>
          </cell>
          <cell r="C346">
            <v>20315</v>
          </cell>
          <cell r="D346">
            <v>0</v>
          </cell>
          <cell r="E346" t="str">
            <v>1000 mg</v>
          </cell>
          <cell r="F346" t="str">
            <v>TABLET</v>
          </cell>
          <cell r="G346" t="str">
            <v>TAB, ER</v>
          </cell>
          <cell r="H346">
            <v>0</v>
          </cell>
          <cell r="I346">
            <v>10.6722</v>
          </cell>
          <cell r="J346">
            <v>0</v>
          </cell>
          <cell r="K346">
            <v>10.6722</v>
          </cell>
          <cell r="L346">
            <v>0</v>
          </cell>
          <cell r="M346">
            <v>20090305</v>
          </cell>
          <cell r="N346">
            <v>0</v>
          </cell>
          <cell r="O346">
            <v>20090305</v>
          </cell>
        </row>
        <row r="347">
          <cell r="A347" t="str">
            <v>18898 0</v>
          </cell>
          <cell r="B347" t="str">
            <v>CIPROFLOXACIN/CIPROFLOXA HCL</v>
          </cell>
          <cell r="C347">
            <v>18898</v>
          </cell>
          <cell r="D347">
            <v>0</v>
          </cell>
          <cell r="E347" t="str">
            <v>500 mg</v>
          </cell>
          <cell r="F347" t="str">
            <v>TABLET</v>
          </cell>
          <cell r="G347" t="str">
            <v>TAB, ER</v>
          </cell>
          <cell r="H347">
            <v>0</v>
          </cell>
          <cell r="I347">
            <v>9.3741000000000003</v>
          </cell>
          <cell r="J347">
            <v>0</v>
          </cell>
          <cell r="K347">
            <v>9.3741000000000003</v>
          </cell>
          <cell r="L347">
            <v>0</v>
          </cell>
          <cell r="M347">
            <v>20090305</v>
          </cell>
          <cell r="N347">
            <v>0</v>
          </cell>
          <cell r="O347">
            <v>20090305</v>
          </cell>
        </row>
        <row r="348">
          <cell r="A348" t="str">
            <v>16345 0</v>
          </cell>
          <cell r="B348" t="str">
            <v>CITALOPRAM</v>
          </cell>
          <cell r="C348">
            <v>16345</v>
          </cell>
          <cell r="D348">
            <v>0</v>
          </cell>
          <cell r="E348" t="str">
            <v>10 mg</v>
          </cell>
          <cell r="F348" t="str">
            <v>TABLET</v>
          </cell>
          <cell r="G348" t="str">
            <v>TAB</v>
          </cell>
          <cell r="H348">
            <v>0</v>
          </cell>
          <cell r="I348">
            <v>5.4899999999999997E-2</v>
          </cell>
          <cell r="J348">
            <v>0</v>
          </cell>
          <cell r="K348">
            <v>5.4899999999999997E-2</v>
          </cell>
          <cell r="L348">
            <v>0</v>
          </cell>
          <cell r="M348">
            <v>20090305</v>
          </cell>
          <cell r="N348">
            <v>0</v>
          </cell>
          <cell r="O348">
            <v>20090305</v>
          </cell>
        </row>
        <row r="349">
          <cell r="A349" t="str">
            <v>16344 0</v>
          </cell>
          <cell r="B349" t="str">
            <v>CITALOPRAM</v>
          </cell>
          <cell r="C349">
            <v>16344</v>
          </cell>
          <cell r="D349">
            <v>0</v>
          </cell>
          <cell r="E349" t="str">
            <v>10 mg/5 ml</v>
          </cell>
          <cell r="F349" t="str">
            <v>MILLILITER</v>
          </cell>
          <cell r="G349" t="str">
            <v>SOLN</v>
          </cell>
          <cell r="H349">
            <v>0</v>
          </cell>
          <cell r="I349">
            <v>0.21829999999999999</v>
          </cell>
          <cell r="J349">
            <v>0</v>
          </cell>
          <cell r="K349">
            <v>0.21829999999999999</v>
          </cell>
          <cell r="L349">
            <v>0</v>
          </cell>
          <cell r="M349">
            <v>20090305</v>
          </cell>
          <cell r="N349">
            <v>0</v>
          </cell>
          <cell r="O349">
            <v>20090305</v>
          </cell>
        </row>
        <row r="350">
          <cell r="A350" t="str">
            <v>16342 0</v>
          </cell>
          <cell r="B350" t="str">
            <v>CITALOPRAM</v>
          </cell>
          <cell r="C350">
            <v>16342</v>
          </cell>
          <cell r="D350">
            <v>0</v>
          </cell>
          <cell r="E350" t="str">
            <v>20 mg</v>
          </cell>
          <cell r="F350" t="str">
            <v>TABLET</v>
          </cell>
          <cell r="G350" t="str">
            <v>TAB</v>
          </cell>
          <cell r="H350">
            <v>0</v>
          </cell>
          <cell r="I350">
            <v>5.4899999999999997E-2</v>
          </cell>
          <cell r="J350">
            <v>0</v>
          </cell>
          <cell r="K350">
            <v>5.4899999999999997E-2</v>
          </cell>
          <cell r="L350">
            <v>0</v>
          </cell>
          <cell r="M350">
            <v>20090305</v>
          </cell>
          <cell r="N350">
            <v>0</v>
          </cell>
          <cell r="O350">
            <v>20090305</v>
          </cell>
        </row>
        <row r="351">
          <cell r="A351" t="str">
            <v>16343 0</v>
          </cell>
          <cell r="B351" t="str">
            <v>CITALOPRAM</v>
          </cell>
          <cell r="C351">
            <v>16343</v>
          </cell>
          <cell r="D351">
            <v>0</v>
          </cell>
          <cell r="E351" t="str">
            <v>40 mg</v>
          </cell>
          <cell r="F351" t="str">
            <v>TABLET</v>
          </cell>
          <cell r="G351" t="str">
            <v>TAB</v>
          </cell>
          <cell r="H351">
            <v>0</v>
          </cell>
          <cell r="I351">
            <v>8.0399999999999999E-2</v>
          </cell>
          <cell r="J351">
            <v>0</v>
          </cell>
          <cell r="K351">
            <v>8.0399999999999999E-2</v>
          </cell>
          <cell r="L351">
            <v>0</v>
          </cell>
          <cell r="M351">
            <v>20090305</v>
          </cell>
          <cell r="N351">
            <v>0</v>
          </cell>
          <cell r="O351">
            <v>20090305</v>
          </cell>
        </row>
        <row r="352">
          <cell r="A352" t="str">
            <v>11670 0</v>
          </cell>
          <cell r="B352" t="str">
            <v>CLARITHROMYCIN</v>
          </cell>
          <cell r="C352">
            <v>11670</v>
          </cell>
          <cell r="D352">
            <v>0</v>
          </cell>
          <cell r="E352" t="str">
            <v>125 mg/5 ml</v>
          </cell>
          <cell r="F352" t="str">
            <v>MILLILITER</v>
          </cell>
          <cell r="G352" t="str">
            <v>SUSP</v>
          </cell>
          <cell r="H352">
            <v>0</v>
          </cell>
          <cell r="I352">
            <v>0.40289999999999998</v>
          </cell>
          <cell r="J352">
            <v>0</v>
          </cell>
          <cell r="K352">
            <v>0.40289999999999998</v>
          </cell>
          <cell r="L352">
            <v>0</v>
          </cell>
          <cell r="M352">
            <v>20090305</v>
          </cell>
          <cell r="N352">
            <v>0</v>
          </cell>
          <cell r="O352">
            <v>20090305</v>
          </cell>
        </row>
        <row r="353">
          <cell r="A353" t="str">
            <v>48852 0</v>
          </cell>
          <cell r="B353" t="str">
            <v>CLARITHROMYCIN</v>
          </cell>
          <cell r="C353">
            <v>48852</v>
          </cell>
          <cell r="D353">
            <v>0</v>
          </cell>
          <cell r="E353" t="str">
            <v>250 mg</v>
          </cell>
          <cell r="F353" t="str">
            <v>TABLET</v>
          </cell>
          <cell r="G353" t="str">
            <v>TAB</v>
          </cell>
          <cell r="H353">
            <v>0</v>
          </cell>
          <cell r="I353">
            <v>0.90839999999999999</v>
          </cell>
          <cell r="J353">
            <v>0</v>
          </cell>
          <cell r="K353">
            <v>0.90839999999999999</v>
          </cell>
          <cell r="L353">
            <v>0</v>
          </cell>
          <cell r="M353">
            <v>20090305</v>
          </cell>
          <cell r="N353">
            <v>0</v>
          </cell>
          <cell r="O353">
            <v>20090305</v>
          </cell>
        </row>
        <row r="354">
          <cell r="A354" t="str">
            <v>11671 0</v>
          </cell>
          <cell r="B354" t="str">
            <v>CLARITHROMYCIN</v>
          </cell>
          <cell r="C354">
            <v>11671</v>
          </cell>
          <cell r="D354">
            <v>0</v>
          </cell>
          <cell r="E354" t="str">
            <v>250 mg/5 ml</v>
          </cell>
          <cell r="F354" t="str">
            <v>MILLILITER</v>
          </cell>
          <cell r="G354" t="str">
            <v>SUSP</v>
          </cell>
          <cell r="H354">
            <v>0</v>
          </cell>
          <cell r="I354">
            <v>0.7278</v>
          </cell>
          <cell r="J354">
            <v>0</v>
          </cell>
          <cell r="K354">
            <v>0.7278</v>
          </cell>
          <cell r="L354">
            <v>0</v>
          </cell>
          <cell r="M354">
            <v>20090305</v>
          </cell>
          <cell r="N354">
            <v>0</v>
          </cell>
          <cell r="O354">
            <v>20090305</v>
          </cell>
        </row>
        <row r="355">
          <cell r="A355" t="str">
            <v>48851 0</v>
          </cell>
          <cell r="B355" t="str">
            <v>CLARITHROMYCIN</v>
          </cell>
          <cell r="C355">
            <v>48851</v>
          </cell>
          <cell r="D355">
            <v>0</v>
          </cell>
          <cell r="E355" t="str">
            <v>500 mg</v>
          </cell>
          <cell r="F355" t="str">
            <v>TABLET</v>
          </cell>
          <cell r="G355" t="str">
            <v>TAB</v>
          </cell>
          <cell r="H355">
            <v>0</v>
          </cell>
          <cell r="I355">
            <v>0.74809999999999999</v>
          </cell>
          <cell r="J355">
            <v>0</v>
          </cell>
          <cell r="K355">
            <v>0.74809999999999999</v>
          </cell>
          <cell r="L355">
            <v>0</v>
          </cell>
          <cell r="M355">
            <v>20090305</v>
          </cell>
          <cell r="N355">
            <v>0</v>
          </cell>
          <cell r="O355">
            <v>20090305</v>
          </cell>
        </row>
        <row r="356">
          <cell r="A356" t="str">
            <v>48850 0</v>
          </cell>
          <cell r="B356" t="str">
            <v xml:space="preserve">CLARITHROMYCIN </v>
          </cell>
          <cell r="C356">
            <v>48850</v>
          </cell>
          <cell r="D356">
            <v>0</v>
          </cell>
          <cell r="E356" t="str">
            <v>500 mg</v>
          </cell>
          <cell r="F356" t="str">
            <v>TABLET</v>
          </cell>
          <cell r="G356" t="str">
            <v>TAB, ER</v>
          </cell>
          <cell r="H356">
            <v>0</v>
          </cell>
          <cell r="I356">
            <v>3.4188000000000001</v>
          </cell>
          <cell r="J356">
            <v>0</v>
          </cell>
          <cell r="K356">
            <v>3.4188000000000001</v>
          </cell>
          <cell r="L356">
            <v>0</v>
          </cell>
          <cell r="M356">
            <v>20090305</v>
          </cell>
          <cell r="N356">
            <v>0</v>
          </cell>
          <cell r="O356">
            <v>20090305</v>
          </cell>
        </row>
        <row r="357">
          <cell r="A357" t="str">
            <v>74801 0</v>
          </cell>
          <cell r="B357" t="str">
            <v>CLIDINIUM/CHLORDIAZEPOXIDE</v>
          </cell>
          <cell r="C357">
            <v>74801</v>
          </cell>
          <cell r="D357">
            <v>0</v>
          </cell>
          <cell r="E357" t="str">
            <v>2.5 mg/5 mg</v>
          </cell>
          <cell r="F357" t="str">
            <v>CAPSULE</v>
          </cell>
          <cell r="G357" t="str">
            <v>CAP</v>
          </cell>
          <cell r="H357">
            <v>0</v>
          </cell>
          <cell r="I357">
            <v>4.3999999999999997E-2</v>
          </cell>
          <cell r="J357">
            <v>0</v>
          </cell>
          <cell r="K357">
            <v>4.3999999999999997E-2</v>
          </cell>
          <cell r="L357">
            <v>0</v>
          </cell>
          <cell r="M357">
            <v>20030606</v>
          </cell>
          <cell r="N357">
            <v>20050331</v>
          </cell>
          <cell r="O357">
            <v>20060605</v>
          </cell>
        </row>
        <row r="358">
          <cell r="A358" t="str">
            <v>40830 0</v>
          </cell>
          <cell r="B358" t="str">
            <v>CLINDAMYCIN HCL</v>
          </cell>
          <cell r="C358">
            <v>40830</v>
          </cell>
          <cell r="D358">
            <v>0</v>
          </cell>
          <cell r="E358" t="str">
            <v>150 mg</v>
          </cell>
          <cell r="F358" t="str">
            <v>CAPSULE</v>
          </cell>
          <cell r="G358" t="str">
            <v>CAP</v>
          </cell>
          <cell r="H358">
            <v>0</v>
          </cell>
          <cell r="I358">
            <v>0.14499999999999999</v>
          </cell>
          <cell r="J358">
            <v>0</v>
          </cell>
          <cell r="K358">
            <v>0.14499999999999999</v>
          </cell>
          <cell r="L358">
            <v>0</v>
          </cell>
          <cell r="M358">
            <v>20090305</v>
          </cell>
          <cell r="N358">
            <v>0</v>
          </cell>
          <cell r="O358">
            <v>20090305</v>
          </cell>
        </row>
        <row r="359">
          <cell r="A359" t="str">
            <v>40832 0</v>
          </cell>
          <cell r="B359" t="str">
            <v>CLINDAMYCIN HCL</v>
          </cell>
          <cell r="C359">
            <v>40832</v>
          </cell>
          <cell r="D359">
            <v>0</v>
          </cell>
          <cell r="E359" t="str">
            <v>300 mg</v>
          </cell>
          <cell r="F359" t="str">
            <v>CAPSULE</v>
          </cell>
          <cell r="G359" t="str">
            <v>CAP</v>
          </cell>
          <cell r="H359">
            <v>0</v>
          </cell>
          <cell r="I359">
            <v>0.67169999999999996</v>
          </cell>
          <cell r="J359">
            <v>0</v>
          </cell>
          <cell r="K359">
            <v>0.67169999999999996</v>
          </cell>
          <cell r="L359">
            <v>0</v>
          </cell>
          <cell r="M359">
            <v>20090305</v>
          </cell>
          <cell r="N359">
            <v>0</v>
          </cell>
          <cell r="O359">
            <v>20090305</v>
          </cell>
        </row>
        <row r="360">
          <cell r="A360" t="str">
            <v>28581 0</v>
          </cell>
          <cell r="B360" t="str">
            <v>CLINDAMYCIN PHOSPHATE</v>
          </cell>
          <cell r="C360">
            <v>28581</v>
          </cell>
          <cell r="D360">
            <v>0</v>
          </cell>
          <cell r="E360">
            <v>0.02</v>
          </cell>
          <cell r="F360" t="str">
            <v>GRAM</v>
          </cell>
          <cell r="G360" t="str">
            <v>VAG CRM</v>
          </cell>
          <cell r="H360">
            <v>0</v>
          </cell>
          <cell r="I360">
            <v>1.0508</v>
          </cell>
          <cell r="J360">
            <v>0</v>
          </cell>
          <cell r="K360">
            <v>1.0508</v>
          </cell>
          <cell r="L360">
            <v>0</v>
          </cell>
          <cell r="M360">
            <v>20090305</v>
          </cell>
          <cell r="N360">
            <v>0</v>
          </cell>
          <cell r="O360">
            <v>20090305</v>
          </cell>
        </row>
        <row r="361">
          <cell r="A361" t="str">
            <v>45411 0</v>
          </cell>
          <cell r="B361" t="str">
            <v>CLINDAMYCIN PHOSPHATE 1%</v>
          </cell>
          <cell r="C361">
            <v>45411</v>
          </cell>
          <cell r="D361">
            <v>0</v>
          </cell>
          <cell r="E361">
            <v>0.01</v>
          </cell>
          <cell r="F361" t="str">
            <v>EACH</v>
          </cell>
          <cell r="G361" t="str">
            <v>PLEDGET</v>
          </cell>
          <cell r="H361">
            <v>0</v>
          </cell>
          <cell r="I361">
            <v>0.1192</v>
          </cell>
          <cell r="J361">
            <v>0</v>
          </cell>
          <cell r="K361">
            <v>0.1192</v>
          </cell>
          <cell r="L361">
            <v>0</v>
          </cell>
          <cell r="M361">
            <v>20090305</v>
          </cell>
          <cell r="N361">
            <v>0</v>
          </cell>
          <cell r="O361">
            <v>20090305</v>
          </cell>
        </row>
        <row r="362">
          <cell r="A362" t="str">
            <v>45410 0</v>
          </cell>
          <cell r="B362" t="str">
            <v>CLINDAMYCIN PHOSPHATE 1%</v>
          </cell>
          <cell r="C362">
            <v>45410</v>
          </cell>
          <cell r="D362">
            <v>0</v>
          </cell>
          <cell r="E362">
            <v>0.01</v>
          </cell>
          <cell r="F362" t="str">
            <v>GRAM</v>
          </cell>
          <cell r="G362" t="str">
            <v>TOP GEL</v>
          </cell>
          <cell r="H362">
            <v>0</v>
          </cell>
          <cell r="I362">
            <v>0.36749999999999999</v>
          </cell>
          <cell r="J362">
            <v>0</v>
          </cell>
          <cell r="K362">
            <v>0.36749999999999999</v>
          </cell>
          <cell r="L362">
            <v>0</v>
          </cell>
          <cell r="M362">
            <v>20090305</v>
          </cell>
          <cell r="N362">
            <v>0</v>
          </cell>
          <cell r="O362">
            <v>20090305</v>
          </cell>
        </row>
        <row r="363">
          <cell r="A363" t="str">
            <v>31720 0</v>
          </cell>
          <cell r="B363" t="str">
            <v>CLINDAMYCIN PHOSPHATE 1%</v>
          </cell>
          <cell r="C363">
            <v>31720</v>
          </cell>
          <cell r="D363">
            <v>0</v>
          </cell>
          <cell r="E363">
            <v>0.01</v>
          </cell>
          <cell r="F363" t="str">
            <v>MILLILITER</v>
          </cell>
          <cell r="G363" t="str">
            <v>TOP SOLN</v>
          </cell>
          <cell r="H363">
            <v>0</v>
          </cell>
          <cell r="I363">
            <v>9.2700000000000005E-2</v>
          </cell>
          <cell r="J363">
            <v>0</v>
          </cell>
          <cell r="K363">
            <v>9.2700000000000005E-2</v>
          </cell>
          <cell r="L363">
            <v>0</v>
          </cell>
          <cell r="M363">
            <v>20090305</v>
          </cell>
          <cell r="N363">
            <v>0</v>
          </cell>
          <cell r="O363">
            <v>20090305</v>
          </cell>
        </row>
        <row r="364">
          <cell r="A364" t="str">
            <v>31770 0</v>
          </cell>
          <cell r="B364" t="str">
            <v>CLINDAMYCIN PHOSPHATE 1%</v>
          </cell>
          <cell r="C364">
            <v>31770</v>
          </cell>
          <cell r="D364">
            <v>0</v>
          </cell>
          <cell r="E364">
            <v>0.01</v>
          </cell>
          <cell r="F364" t="str">
            <v>MILLILITER</v>
          </cell>
          <cell r="G364" t="str">
            <v>TOP LOTION</v>
          </cell>
          <cell r="H364">
            <v>0</v>
          </cell>
          <cell r="I364">
            <v>0.3765</v>
          </cell>
          <cell r="J364">
            <v>0</v>
          </cell>
          <cell r="K364">
            <v>0.3765</v>
          </cell>
          <cell r="L364">
            <v>0</v>
          </cell>
          <cell r="M364">
            <v>20090305</v>
          </cell>
          <cell r="N364">
            <v>0</v>
          </cell>
          <cell r="O364">
            <v>20090305</v>
          </cell>
        </row>
        <row r="365">
          <cell r="A365" t="str">
            <v>31720 30</v>
          </cell>
          <cell r="B365" t="str">
            <v>CLINDAMYCIN PHOSPHATE 1%</v>
          </cell>
          <cell r="C365">
            <v>31720</v>
          </cell>
          <cell r="D365">
            <v>30</v>
          </cell>
          <cell r="E365" t="str">
            <v>30 ml</v>
          </cell>
          <cell r="F365" t="str">
            <v>MILLILITER</v>
          </cell>
          <cell r="G365" t="str">
            <v>TOP SOLN</v>
          </cell>
          <cell r="H365">
            <v>0</v>
          </cell>
          <cell r="I365">
            <v>0.13880000000000001</v>
          </cell>
          <cell r="J365">
            <v>0</v>
          </cell>
          <cell r="K365">
            <v>0.13880000000000001</v>
          </cell>
          <cell r="L365">
            <v>0</v>
          </cell>
          <cell r="M365">
            <v>20011201</v>
          </cell>
          <cell r="N365">
            <v>20011220</v>
          </cell>
          <cell r="O365">
            <v>20011220</v>
          </cell>
        </row>
        <row r="366">
          <cell r="A366" t="str">
            <v>31720 60</v>
          </cell>
          <cell r="B366" t="str">
            <v>CLINDAMYCIN PHOSPHATE 1%</v>
          </cell>
          <cell r="C366">
            <v>31720</v>
          </cell>
          <cell r="D366">
            <v>60</v>
          </cell>
          <cell r="E366" t="str">
            <v>60 ml</v>
          </cell>
          <cell r="F366" t="str">
            <v>MILLILITER</v>
          </cell>
          <cell r="G366" t="str">
            <v>TOP SOLN</v>
          </cell>
          <cell r="H366">
            <v>0</v>
          </cell>
          <cell r="I366">
            <v>0.13880000000000001</v>
          </cell>
          <cell r="J366">
            <v>0</v>
          </cell>
          <cell r="K366">
            <v>0.13880000000000001</v>
          </cell>
          <cell r="L366">
            <v>0</v>
          </cell>
          <cell r="M366">
            <v>20011201</v>
          </cell>
          <cell r="N366">
            <v>20011220</v>
          </cell>
          <cell r="O366">
            <v>20011220</v>
          </cell>
        </row>
        <row r="367">
          <cell r="A367" t="str">
            <v>32130 0</v>
          </cell>
          <cell r="B367" t="str">
            <v>CLOBETASOL PROPIONATE</v>
          </cell>
          <cell r="C367">
            <v>32130</v>
          </cell>
          <cell r="D367">
            <v>0</v>
          </cell>
          <cell r="E367" t="str">
            <v>0.05%</v>
          </cell>
          <cell r="F367" t="str">
            <v>GRAM</v>
          </cell>
          <cell r="G367" t="str">
            <v>OINT</v>
          </cell>
          <cell r="H367">
            <v>0</v>
          </cell>
          <cell r="I367">
            <v>0.1961</v>
          </cell>
          <cell r="J367">
            <v>0</v>
          </cell>
          <cell r="K367">
            <v>0.1961</v>
          </cell>
          <cell r="L367">
            <v>0</v>
          </cell>
          <cell r="M367">
            <v>20090305</v>
          </cell>
          <cell r="N367">
            <v>0</v>
          </cell>
          <cell r="O367">
            <v>20090305</v>
          </cell>
        </row>
        <row r="368">
          <cell r="A368" t="str">
            <v>32140 0</v>
          </cell>
          <cell r="B368" t="str">
            <v>CLOBETASOL PROPIONATE</v>
          </cell>
          <cell r="C368">
            <v>32140</v>
          </cell>
          <cell r="D368">
            <v>0</v>
          </cell>
          <cell r="E368" t="str">
            <v>0.05%</v>
          </cell>
          <cell r="F368" t="str">
            <v>GRAM</v>
          </cell>
          <cell r="G368" t="str">
            <v>CRM</v>
          </cell>
          <cell r="H368">
            <v>0</v>
          </cell>
          <cell r="I368">
            <v>0.1358</v>
          </cell>
          <cell r="J368">
            <v>0</v>
          </cell>
          <cell r="K368">
            <v>0.1358</v>
          </cell>
          <cell r="L368">
            <v>0</v>
          </cell>
          <cell r="M368">
            <v>20090305</v>
          </cell>
          <cell r="N368">
            <v>0</v>
          </cell>
          <cell r="O368">
            <v>20090305</v>
          </cell>
        </row>
        <row r="369">
          <cell r="A369" t="str">
            <v>15891 0</v>
          </cell>
          <cell r="B369" t="str">
            <v>CLOBETASOL PROPIONATE</v>
          </cell>
          <cell r="C369">
            <v>15891</v>
          </cell>
          <cell r="D369">
            <v>0</v>
          </cell>
          <cell r="E369" t="str">
            <v>0.05%</v>
          </cell>
          <cell r="F369" t="str">
            <v>MILLILITER</v>
          </cell>
          <cell r="G369" t="str">
            <v>TOP SOLN</v>
          </cell>
          <cell r="H369">
            <v>0</v>
          </cell>
          <cell r="I369">
            <v>0.1507</v>
          </cell>
          <cell r="J369">
            <v>0</v>
          </cell>
          <cell r="K369">
            <v>0.1507</v>
          </cell>
          <cell r="L369">
            <v>0</v>
          </cell>
          <cell r="M369">
            <v>20090305</v>
          </cell>
          <cell r="N369">
            <v>0</v>
          </cell>
          <cell r="O369">
            <v>20090305</v>
          </cell>
        </row>
        <row r="370">
          <cell r="A370" t="str">
            <v>15892 0</v>
          </cell>
          <cell r="B370" t="str">
            <v>CLOBETASOL PROPIONATE</v>
          </cell>
          <cell r="C370">
            <v>15892</v>
          </cell>
          <cell r="D370">
            <v>0</v>
          </cell>
          <cell r="E370" t="str">
            <v>0.05%</v>
          </cell>
          <cell r="F370" t="str">
            <v>GRAM</v>
          </cell>
          <cell r="G370" t="str">
            <v>GEL</v>
          </cell>
          <cell r="H370">
            <v>0</v>
          </cell>
          <cell r="I370">
            <v>0.60840000000000005</v>
          </cell>
          <cell r="J370">
            <v>0</v>
          </cell>
          <cell r="K370">
            <v>0.60840000000000005</v>
          </cell>
          <cell r="L370">
            <v>0</v>
          </cell>
          <cell r="M370">
            <v>20090305</v>
          </cell>
          <cell r="N370">
            <v>0</v>
          </cell>
          <cell r="O370">
            <v>20090305</v>
          </cell>
        </row>
        <row r="371">
          <cell r="A371" t="str">
            <v>89743 0</v>
          </cell>
          <cell r="B371" t="str">
            <v>CLOBETASOL PROPIONATE</v>
          </cell>
          <cell r="C371">
            <v>89743</v>
          </cell>
          <cell r="D371">
            <v>0</v>
          </cell>
          <cell r="E371">
            <v>5.0000000000000001E-4</v>
          </cell>
          <cell r="F371" t="str">
            <v>GRAM</v>
          </cell>
          <cell r="G371" t="str">
            <v>FOAM</v>
          </cell>
          <cell r="H371">
            <v>0</v>
          </cell>
          <cell r="I371">
            <v>2.3576999999999999</v>
          </cell>
          <cell r="J371">
            <v>0</v>
          </cell>
          <cell r="K371">
            <v>2.3576999999999999</v>
          </cell>
          <cell r="L371">
            <v>0</v>
          </cell>
          <cell r="M371">
            <v>20090305</v>
          </cell>
          <cell r="N371">
            <v>0</v>
          </cell>
          <cell r="O371">
            <v>20090305</v>
          </cell>
        </row>
        <row r="372">
          <cell r="A372" t="str">
            <v>34141 0</v>
          </cell>
          <cell r="B372" t="str">
            <v>CLOBETASOL PROPIONATE/EMOLLIENT</v>
          </cell>
          <cell r="C372">
            <v>34141</v>
          </cell>
          <cell r="D372">
            <v>0</v>
          </cell>
          <cell r="E372" t="str">
            <v>0.05%</v>
          </cell>
          <cell r="F372" t="str">
            <v>GRAM</v>
          </cell>
          <cell r="G372" t="str">
            <v>CRM</v>
          </cell>
          <cell r="H372">
            <v>0</v>
          </cell>
          <cell r="I372">
            <v>0.35659999999999997</v>
          </cell>
          <cell r="J372">
            <v>0</v>
          </cell>
          <cell r="K372">
            <v>0.35659999999999997</v>
          </cell>
          <cell r="L372">
            <v>0</v>
          </cell>
          <cell r="M372">
            <v>20090305</v>
          </cell>
          <cell r="N372">
            <v>0</v>
          </cell>
          <cell r="O372">
            <v>20090305</v>
          </cell>
        </row>
        <row r="373">
          <cell r="A373" t="str">
            <v>25940 0</v>
          </cell>
          <cell r="B373" t="str">
            <v>CLOMIPHENE CITRATE</v>
          </cell>
          <cell r="C373">
            <v>25940</v>
          </cell>
          <cell r="D373">
            <v>0</v>
          </cell>
          <cell r="E373" t="str">
            <v>50 mg</v>
          </cell>
          <cell r="F373" t="str">
            <v>TABLET</v>
          </cell>
          <cell r="G373" t="str">
            <v>TAB</v>
          </cell>
          <cell r="H373">
            <v>0</v>
          </cell>
          <cell r="I373">
            <v>2.3784000000000001</v>
          </cell>
          <cell r="J373">
            <v>0</v>
          </cell>
          <cell r="K373">
            <v>2.3784000000000001</v>
          </cell>
          <cell r="L373">
            <v>0</v>
          </cell>
          <cell r="M373">
            <v>20020605</v>
          </cell>
          <cell r="N373">
            <v>20021206</v>
          </cell>
          <cell r="O373">
            <v>20021206</v>
          </cell>
        </row>
        <row r="374">
          <cell r="A374" t="str">
            <v>16602 0</v>
          </cell>
          <cell r="B374" t="str">
            <v>CLOMIPRAMINE HCL</v>
          </cell>
          <cell r="C374">
            <v>16602</v>
          </cell>
          <cell r="D374">
            <v>0</v>
          </cell>
          <cell r="E374" t="str">
            <v>25 mg</v>
          </cell>
          <cell r="F374" t="str">
            <v>CAPSULE</v>
          </cell>
          <cell r="G374" t="str">
            <v>CAP</v>
          </cell>
          <cell r="H374">
            <v>0</v>
          </cell>
          <cell r="I374">
            <v>0.111</v>
          </cell>
          <cell r="J374">
            <v>0</v>
          </cell>
          <cell r="K374">
            <v>0.111</v>
          </cell>
          <cell r="L374">
            <v>0</v>
          </cell>
          <cell r="M374">
            <v>20090305</v>
          </cell>
          <cell r="N374">
            <v>0</v>
          </cell>
          <cell r="O374">
            <v>20090305</v>
          </cell>
        </row>
        <row r="375">
          <cell r="A375" t="str">
            <v>16603 0</v>
          </cell>
          <cell r="B375" t="str">
            <v>CLOMIPRAMINE HCL</v>
          </cell>
          <cell r="C375">
            <v>16603</v>
          </cell>
          <cell r="D375">
            <v>0</v>
          </cell>
          <cell r="E375" t="str">
            <v>50 mg</v>
          </cell>
          <cell r="F375" t="str">
            <v>CAPSULE</v>
          </cell>
          <cell r="G375" t="str">
            <v>CAP</v>
          </cell>
          <cell r="H375">
            <v>0</v>
          </cell>
          <cell r="I375">
            <v>0.14269999999999999</v>
          </cell>
          <cell r="J375">
            <v>0</v>
          </cell>
          <cell r="K375">
            <v>0.14269999999999999</v>
          </cell>
          <cell r="L375">
            <v>0</v>
          </cell>
          <cell r="M375">
            <v>20090305</v>
          </cell>
          <cell r="N375">
            <v>0</v>
          </cell>
          <cell r="O375">
            <v>20090305</v>
          </cell>
        </row>
        <row r="376">
          <cell r="A376" t="str">
            <v>16604 0</v>
          </cell>
          <cell r="B376" t="str">
            <v>CLOMIPRAMINE HCL</v>
          </cell>
          <cell r="C376">
            <v>16604</v>
          </cell>
          <cell r="D376">
            <v>0</v>
          </cell>
          <cell r="E376" t="str">
            <v>75 mg</v>
          </cell>
          <cell r="F376" t="str">
            <v>CAPSULE</v>
          </cell>
          <cell r="G376" t="str">
            <v>CAP</v>
          </cell>
          <cell r="H376">
            <v>0</v>
          </cell>
          <cell r="I376">
            <v>0.221</v>
          </cell>
          <cell r="J376">
            <v>0</v>
          </cell>
          <cell r="K376">
            <v>0.221</v>
          </cell>
          <cell r="L376">
            <v>0</v>
          </cell>
          <cell r="M376">
            <v>20090305</v>
          </cell>
          <cell r="N376">
            <v>0</v>
          </cell>
          <cell r="O376">
            <v>20090305</v>
          </cell>
        </row>
        <row r="377">
          <cell r="A377" t="str">
            <v>17470 0</v>
          </cell>
          <cell r="B377" t="str">
            <v>CLONAZEPAM</v>
          </cell>
          <cell r="C377">
            <v>17470</v>
          </cell>
          <cell r="D377">
            <v>0</v>
          </cell>
          <cell r="E377" t="str">
            <v>0.5 mg</v>
          </cell>
          <cell r="F377" t="str">
            <v>TABLET</v>
          </cell>
          <cell r="G377" t="str">
            <v>TAB</v>
          </cell>
          <cell r="H377">
            <v>0</v>
          </cell>
          <cell r="I377">
            <v>2.0299999999999999E-2</v>
          </cell>
          <cell r="J377">
            <v>0</v>
          </cell>
          <cell r="K377">
            <v>2.0299999999999999E-2</v>
          </cell>
          <cell r="L377">
            <v>0</v>
          </cell>
          <cell r="M377">
            <v>20090305</v>
          </cell>
          <cell r="N377">
            <v>0</v>
          </cell>
          <cell r="O377">
            <v>20090305</v>
          </cell>
        </row>
        <row r="378">
          <cell r="A378" t="str">
            <v>17471 0</v>
          </cell>
          <cell r="B378" t="str">
            <v>CLONAZEPAM</v>
          </cell>
          <cell r="C378">
            <v>17471</v>
          </cell>
          <cell r="D378">
            <v>0</v>
          </cell>
          <cell r="E378" t="str">
            <v>1 mg</v>
          </cell>
          <cell r="F378" t="str">
            <v>TABLET</v>
          </cell>
          <cell r="G378" t="str">
            <v>TAB</v>
          </cell>
          <cell r="H378">
            <v>0</v>
          </cell>
          <cell r="I378">
            <v>3.7699999999999997E-2</v>
          </cell>
          <cell r="J378">
            <v>0</v>
          </cell>
          <cell r="K378">
            <v>3.7699999999999997E-2</v>
          </cell>
          <cell r="L378">
            <v>0</v>
          </cell>
          <cell r="M378">
            <v>20090305</v>
          </cell>
          <cell r="N378">
            <v>0</v>
          </cell>
          <cell r="O378">
            <v>20090305</v>
          </cell>
        </row>
        <row r="379">
          <cell r="A379" t="str">
            <v>17472 0</v>
          </cell>
          <cell r="B379" t="str">
            <v>CLONAZEPAM</v>
          </cell>
          <cell r="C379">
            <v>17472</v>
          </cell>
          <cell r="D379">
            <v>0</v>
          </cell>
          <cell r="E379" t="str">
            <v>2 mg</v>
          </cell>
          <cell r="F379" t="str">
            <v>TABLET</v>
          </cell>
          <cell r="G379" t="str">
            <v>TAB</v>
          </cell>
          <cell r="H379">
            <v>0</v>
          </cell>
          <cell r="I379">
            <v>5.21E-2</v>
          </cell>
          <cell r="J379">
            <v>0</v>
          </cell>
          <cell r="K379">
            <v>5.21E-2</v>
          </cell>
          <cell r="L379">
            <v>0</v>
          </cell>
          <cell r="M379">
            <v>20090305</v>
          </cell>
          <cell r="N379">
            <v>0</v>
          </cell>
          <cell r="O379">
            <v>20090305</v>
          </cell>
        </row>
        <row r="380">
          <cell r="A380" t="str">
            <v>19467 0</v>
          </cell>
          <cell r="B380" t="str">
            <v>CLONAZEPAM ODT</v>
          </cell>
          <cell r="C380">
            <v>19467</v>
          </cell>
          <cell r="D380">
            <v>0</v>
          </cell>
          <cell r="E380" t="str">
            <v>0.125 mg</v>
          </cell>
          <cell r="F380" t="str">
            <v>TABLET</v>
          </cell>
          <cell r="G380" t="str">
            <v>TAB, orally disintegrating</v>
          </cell>
          <cell r="H380">
            <v>0</v>
          </cell>
          <cell r="I380">
            <v>0.98680000000000001</v>
          </cell>
          <cell r="J380">
            <v>0</v>
          </cell>
          <cell r="K380">
            <v>0.98680000000000001</v>
          </cell>
          <cell r="L380">
            <v>0</v>
          </cell>
          <cell r="M380">
            <v>20090305</v>
          </cell>
          <cell r="N380">
            <v>0</v>
          </cell>
          <cell r="O380">
            <v>20090305</v>
          </cell>
        </row>
        <row r="381">
          <cell r="A381" t="str">
            <v>19468 0</v>
          </cell>
          <cell r="B381" t="str">
            <v>CLONAZEPAM ODT</v>
          </cell>
          <cell r="C381">
            <v>19468</v>
          </cell>
          <cell r="D381">
            <v>0</v>
          </cell>
          <cell r="E381" t="str">
            <v>0.25 mg</v>
          </cell>
          <cell r="F381" t="str">
            <v>TABLET</v>
          </cell>
          <cell r="G381" t="str">
            <v>TAB, orally disintegrating</v>
          </cell>
          <cell r="H381">
            <v>0</v>
          </cell>
          <cell r="I381">
            <v>0.98680000000000001</v>
          </cell>
          <cell r="J381">
            <v>0</v>
          </cell>
          <cell r="K381">
            <v>0.98680000000000001</v>
          </cell>
          <cell r="L381">
            <v>0</v>
          </cell>
          <cell r="M381">
            <v>20090305</v>
          </cell>
          <cell r="N381">
            <v>0</v>
          </cell>
          <cell r="O381">
            <v>20090305</v>
          </cell>
        </row>
        <row r="382">
          <cell r="A382" t="str">
            <v>19469 0</v>
          </cell>
          <cell r="B382" t="str">
            <v>CLONAZEPAM ODT</v>
          </cell>
          <cell r="C382">
            <v>19469</v>
          </cell>
          <cell r="D382">
            <v>0</v>
          </cell>
          <cell r="E382" t="str">
            <v>0.5 mg</v>
          </cell>
          <cell r="F382" t="str">
            <v>TABLET</v>
          </cell>
          <cell r="G382" t="str">
            <v>TAB, orally disintegrating</v>
          </cell>
          <cell r="H382">
            <v>0</v>
          </cell>
          <cell r="I382">
            <v>0.98519999999999996</v>
          </cell>
          <cell r="J382">
            <v>0</v>
          </cell>
          <cell r="K382">
            <v>0.98519999999999996</v>
          </cell>
          <cell r="L382">
            <v>0</v>
          </cell>
          <cell r="M382">
            <v>20090305</v>
          </cell>
          <cell r="N382">
            <v>0</v>
          </cell>
          <cell r="O382">
            <v>20090305</v>
          </cell>
        </row>
        <row r="383">
          <cell r="A383" t="str">
            <v>19470 0</v>
          </cell>
          <cell r="B383" t="str">
            <v>CLONAZEPAM ODT</v>
          </cell>
          <cell r="C383">
            <v>19470</v>
          </cell>
          <cell r="D383">
            <v>0</v>
          </cell>
          <cell r="E383" t="str">
            <v>1 mg</v>
          </cell>
          <cell r="F383" t="str">
            <v>TABLET</v>
          </cell>
          <cell r="G383" t="str">
            <v>TAB, orally disintegrating</v>
          </cell>
          <cell r="H383">
            <v>0</v>
          </cell>
          <cell r="I383">
            <v>0.94220000000000004</v>
          </cell>
          <cell r="J383">
            <v>0</v>
          </cell>
          <cell r="K383">
            <v>0.94220000000000004</v>
          </cell>
          <cell r="L383">
            <v>0</v>
          </cell>
          <cell r="M383">
            <v>20090305</v>
          </cell>
          <cell r="N383">
            <v>0</v>
          </cell>
          <cell r="O383">
            <v>20090305</v>
          </cell>
        </row>
        <row r="384">
          <cell r="A384" t="str">
            <v>19472 0</v>
          </cell>
          <cell r="B384" t="str">
            <v>CLONAZEPAM ODT</v>
          </cell>
          <cell r="C384">
            <v>19472</v>
          </cell>
          <cell r="D384">
            <v>0</v>
          </cell>
          <cell r="E384" t="str">
            <v>2 mg</v>
          </cell>
          <cell r="F384" t="str">
            <v>TABLET</v>
          </cell>
          <cell r="G384" t="str">
            <v>TAB, orally disintegrating</v>
          </cell>
          <cell r="H384">
            <v>0</v>
          </cell>
          <cell r="I384">
            <v>1.3053999999999999</v>
          </cell>
          <cell r="J384">
            <v>0</v>
          </cell>
          <cell r="K384">
            <v>1.3053999999999999</v>
          </cell>
          <cell r="L384">
            <v>0</v>
          </cell>
          <cell r="M384">
            <v>20090305</v>
          </cell>
          <cell r="N384">
            <v>0</v>
          </cell>
          <cell r="O384">
            <v>20090305</v>
          </cell>
        </row>
        <row r="385">
          <cell r="A385" t="str">
            <v>1390 0</v>
          </cell>
          <cell r="B385" t="str">
            <v>CLONIDINE HCL</v>
          </cell>
          <cell r="C385">
            <v>1390</v>
          </cell>
          <cell r="D385">
            <v>0</v>
          </cell>
          <cell r="E385" t="str">
            <v>0.1 mg</v>
          </cell>
          <cell r="F385" t="str">
            <v>TABLET</v>
          </cell>
          <cell r="G385" t="str">
            <v>TAB</v>
          </cell>
          <cell r="H385">
            <v>0</v>
          </cell>
          <cell r="I385">
            <v>3.3599999999999998E-2</v>
          </cell>
          <cell r="J385">
            <v>0</v>
          </cell>
          <cell r="K385">
            <v>3.3599999999999998E-2</v>
          </cell>
          <cell r="L385">
            <v>0</v>
          </cell>
          <cell r="M385">
            <v>20090305</v>
          </cell>
          <cell r="N385">
            <v>0</v>
          </cell>
          <cell r="O385">
            <v>20090305</v>
          </cell>
        </row>
        <row r="386">
          <cell r="A386" t="str">
            <v>1391 0</v>
          </cell>
          <cell r="B386" t="str">
            <v>CLONIDINE HCL</v>
          </cell>
          <cell r="C386">
            <v>1391</v>
          </cell>
          <cell r="D386">
            <v>0</v>
          </cell>
          <cell r="E386" t="str">
            <v>0.2 mg</v>
          </cell>
          <cell r="F386" t="str">
            <v>TABLET</v>
          </cell>
          <cell r="G386" t="str">
            <v>TAB</v>
          </cell>
          <cell r="H386">
            <v>0</v>
          </cell>
          <cell r="I386">
            <v>6.6000000000000003E-2</v>
          </cell>
          <cell r="J386">
            <v>0</v>
          </cell>
          <cell r="K386">
            <v>6.6000000000000003E-2</v>
          </cell>
          <cell r="L386">
            <v>0</v>
          </cell>
          <cell r="M386">
            <v>20090305</v>
          </cell>
          <cell r="N386">
            <v>0</v>
          </cell>
          <cell r="O386">
            <v>20090305</v>
          </cell>
        </row>
        <row r="387">
          <cell r="A387" t="str">
            <v>1392 0</v>
          </cell>
          <cell r="B387" t="str">
            <v>CLONIDINE HCL</v>
          </cell>
          <cell r="C387">
            <v>1392</v>
          </cell>
          <cell r="D387">
            <v>0</v>
          </cell>
          <cell r="E387" t="str">
            <v>0.3 mg</v>
          </cell>
          <cell r="F387" t="str">
            <v>TABLET</v>
          </cell>
          <cell r="G387" t="str">
            <v>TAB</v>
          </cell>
          <cell r="H387">
            <v>0</v>
          </cell>
          <cell r="I387">
            <v>6.8400000000000002E-2</v>
          </cell>
          <cell r="J387">
            <v>0</v>
          </cell>
          <cell r="K387">
            <v>6.8400000000000002E-2</v>
          </cell>
          <cell r="L387">
            <v>0</v>
          </cell>
          <cell r="M387">
            <v>20090305</v>
          </cell>
          <cell r="N387">
            <v>0</v>
          </cell>
          <cell r="O387">
            <v>20090305</v>
          </cell>
        </row>
        <row r="388">
          <cell r="A388" t="str">
            <v>14080 0</v>
          </cell>
          <cell r="B388" t="str">
            <v>CLORAZEPATE DIPOTASSIUM</v>
          </cell>
          <cell r="C388">
            <v>14080</v>
          </cell>
          <cell r="D388">
            <v>0</v>
          </cell>
          <cell r="E388" t="str">
            <v>15 mg</v>
          </cell>
          <cell r="F388" t="str">
            <v>CAPSULE</v>
          </cell>
          <cell r="G388" t="str">
            <v>CAP</v>
          </cell>
          <cell r="H388">
            <v>0</v>
          </cell>
          <cell r="I388">
            <v>1.5</v>
          </cell>
          <cell r="J388">
            <v>0</v>
          </cell>
          <cell r="K388">
            <v>1.5</v>
          </cell>
          <cell r="L388">
            <v>0</v>
          </cell>
          <cell r="M388">
            <v>20020405</v>
          </cell>
          <cell r="N388">
            <v>20020906</v>
          </cell>
          <cell r="O388">
            <v>20020906</v>
          </cell>
        </row>
        <row r="389">
          <cell r="A389" t="str">
            <v>14090 0</v>
          </cell>
          <cell r="B389" t="str">
            <v>CLORAZEPATE DIPOTASSIUM</v>
          </cell>
          <cell r="C389">
            <v>14090</v>
          </cell>
          <cell r="D389">
            <v>0</v>
          </cell>
          <cell r="E389" t="str">
            <v>15 mg</v>
          </cell>
          <cell r="F389" t="str">
            <v>TABLET</v>
          </cell>
          <cell r="G389" t="str">
            <v>TAB</v>
          </cell>
          <cell r="H389">
            <v>0</v>
          </cell>
          <cell r="I389">
            <v>0.19600000000000001</v>
          </cell>
          <cell r="J389">
            <v>0</v>
          </cell>
          <cell r="K389">
            <v>0.19600000000000001</v>
          </cell>
          <cell r="L389">
            <v>0</v>
          </cell>
          <cell r="M389">
            <v>20090305</v>
          </cell>
          <cell r="N389">
            <v>0</v>
          </cell>
          <cell r="O389">
            <v>20090305</v>
          </cell>
        </row>
        <row r="390">
          <cell r="A390" t="str">
            <v>14081 0</v>
          </cell>
          <cell r="B390" t="str">
            <v>CLORAZEPATE DIPOTASSIUM</v>
          </cell>
          <cell r="C390">
            <v>14081</v>
          </cell>
          <cell r="D390">
            <v>0</v>
          </cell>
          <cell r="E390" t="str">
            <v>3.75 mg</v>
          </cell>
          <cell r="F390" t="str">
            <v>CAPSULE</v>
          </cell>
          <cell r="G390" t="str">
            <v>CAP</v>
          </cell>
          <cell r="H390">
            <v>0</v>
          </cell>
          <cell r="I390">
            <v>0.8</v>
          </cell>
          <cell r="J390">
            <v>0</v>
          </cell>
          <cell r="K390">
            <v>0.8</v>
          </cell>
          <cell r="L390">
            <v>0</v>
          </cell>
          <cell r="M390">
            <v>20020405</v>
          </cell>
          <cell r="N390">
            <v>20020906</v>
          </cell>
          <cell r="O390">
            <v>20020906</v>
          </cell>
        </row>
        <row r="391">
          <cell r="A391" t="str">
            <v>14092 0</v>
          </cell>
          <cell r="B391" t="str">
            <v>CLORAZEPATE DIPOTASSIUM</v>
          </cell>
          <cell r="C391">
            <v>14092</v>
          </cell>
          <cell r="D391">
            <v>0</v>
          </cell>
          <cell r="E391" t="str">
            <v>3.75 mg</v>
          </cell>
          <cell r="F391" t="str">
            <v>TABLET</v>
          </cell>
          <cell r="G391" t="str">
            <v>TAB</v>
          </cell>
          <cell r="H391">
            <v>0</v>
          </cell>
          <cell r="I391">
            <v>8.1600000000000006E-2</v>
          </cell>
          <cell r="J391">
            <v>0</v>
          </cell>
          <cell r="K391">
            <v>8.1600000000000006E-2</v>
          </cell>
          <cell r="L391">
            <v>0</v>
          </cell>
          <cell r="M391">
            <v>20090305</v>
          </cell>
          <cell r="N391">
            <v>0</v>
          </cell>
          <cell r="O391">
            <v>20090305</v>
          </cell>
        </row>
        <row r="392">
          <cell r="A392" t="str">
            <v>14082 0</v>
          </cell>
          <cell r="B392" t="str">
            <v>CLORAZEPATE DIPOTASSIUM</v>
          </cell>
          <cell r="C392">
            <v>14082</v>
          </cell>
          <cell r="D392">
            <v>0</v>
          </cell>
          <cell r="E392" t="str">
            <v>7.5 mg</v>
          </cell>
          <cell r="F392" t="str">
            <v>CAPSULE</v>
          </cell>
          <cell r="G392" t="str">
            <v>CAP</v>
          </cell>
          <cell r="H392">
            <v>0</v>
          </cell>
          <cell r="I392">
            <v>1.1000000000000001</v>
          </cell>
          <cell r="J392">
            <v>0</v>
          </cell>
          <cell r="K392">
            <v>1.1000000000000001</v>
          </cell>
          <cell r="L392">
            <v>0</v>
          </cell>
          <cell r="M392">
            <v>20020405</v>
          </cell>
          <cell r="N392">
            <v>20020906</v>
          </cell>
          <cell r="O392">
            <v>20020906</v>
          </cell>
        </row>
        <row r="393">
          <cell r="A393" t="str">
            <v>14093 0</v>
          </cell>
          <cell r="B393" t="str">
            <v>CLORAZEPATE DIPOTASSIUM</v>
          </cell>
          <cell r="C393">
            <v>14093</v>
          </cell>
          <cell r="D393">
            <v>0</v>
          </cell>
          <cell r="E393" t="str">
            <v>7.5 mg</v>
          </cell>
          <cell r="F393" t="str">
            <v>TABLET</v>
          </cell>
          <cell r="G393" t="str">
            <v>TAB</v>
          </cell>
          <cell r="H393">
            <v>0</v>
          </cell>
          <cell r="I393">
            <v>0.1232</v>
          </cell>
          <cell r="J393">
            <v>0</v>
          </cell>
          <cell r="K393">
            <v>0.1232</v>
          </cell>
          <cell r="L393">
            <v>0</v>
          </cell>
          <cell r="M393">
            <v>20090305</v>
          </cell>
          <cell r="N393">
            <v>0</v>
          </cell>
          <cell r="O393">
            <v>20090305</v>
          </cell>
        </row>
        <row r="394">
          <cell r="A394" t="str">
            <v>28360 0</v>
          </cell>
          <cell r="B394" t="str">
            <v>CLOTRIMAZOLE</v>
          </cell>
          <cell r="C394">
            <v>28360</v>
          </cell>
          <cell r="D394">
            <v>0</v>
          </cell>
          <cell r="E394">
            <v>0.01</v>
          </cell>
          <cell r="F394" t="str">
            <v>GRAM</v>
          </cell>
          <cell r="G394" t="str">
            <v>VAG CRM</v>
          </cell>
          <cell r="H394">
            <v>0</v>
          </cell>
          <cell r="I394">
            <v>0.12759999999999999</v>
          </cell>
          <cell r="J394">
            <v>0</v>
          </cell>
          <cell r="K394">
            <v>0.12759999999999999</v>
          </cell>
          <cell r="L394">
            <v>0</v>
          </cell>
          <cell r="M394">
            <v>20011201</v>
          </cell>
          <cell r="N394">
            <v>20020605</v>
          </cell>
          <cell r="O394">
            <v>20020605</v>
          </cell>
        </row>
        <row r="395">
          <cell r="A395" t="str">
            <v>30370 0</v>
          </cell>
          <cell r="B395" t="str">
            <v>CLOTRIMAZOLE</v>
          </cell>
          <cell r="C395">
            <v>30370</v>
          </cell>
          <cell r="D395">
            <v>0</v>
          </cell>
          <cell r="E395">
            <v>0.01</v>
          </cell>
          <cell r="F395" t="str">
            <v>GRAM</v>
          </cell>
          <cell r="G395" t="str">
            <v>CRM</v>
          </cell>
          <cell r="H395">
            <v>0</v>
          </cell>
          <cell r="I395">
            <v>0.28100000000000003</v>
          </cell>
          <cell r="J395">
            <v>0</v>
          </cell>
          <cell r="K395">
            <v>0.28100000000000003</v>
          </cell>
          <cell r="L395">
            <v>0</v>
          </cell>
          <cell r="M395">
            <v>20011201</v>
          </cell>
          <cell r="N395">
            <v>20020605</v>
          </cell>
          <cell r="O395">
            <v>20020605</v>
          </cell>
        </row>
        <row r="396">
          <cell r="A396" t="str">
            <v>30380 0</v>
          </cell>
          <cell r="B396" t="str">
            <v>CLOTRIMAZOLE</v>
          </cell>
          <cell r="C396">
            <v>30380</v>
          </cell>
          <cell r="D396">
            <v>0</v>
          </cell>
          <cell r="E396">
            <v>0.01</v>
          </cell>
          <cell r="F396" t="str">
            <v>MILLILITER</v>
          </cell>
          <cell r="G396" t="str">
            <v>SOLN</v>
          </cell>
          <cell r="H396">
            <v>0</v>
          </cell>
          <cell r="I396">
            <v>0.39500000000000002</v>
          </cell>
          <cell r="J396">
            <v>0</v>
          </cell>
          <cell r="K396">
            <v>0.39500000000000002</v>
          </cell>
          <cell r="L396">
            <v>0</v>
          </cell>
          <cell r="M396">
            <v>20020405</v>
          </cell>
          <cell r="N396">
            <v>20020605</v>
          </cell>
          <cell r="O396">
            <v>20020605</v>
          </cell>
        </row>
        <row r="397">
          <cell r="A397" t="str">
            <v>7590 0</v>
          </cell>
          <cell r="B397" t="str">
            <v>CLOTRIMAZOLE</v>
          </cell>
          <cell r="C397">
            <v>7590</v>
          </cell>
          <cell r="D397">
            <v>0</v>
          </cell>
          <cell r="E397" t="str">
            <v>10 mg</v>
          </cell>
          <cell r="F397" t="str">
            <v>EACH</v>
          </cell>
          <cell r="G397" t="str">
            <v>LOZENGE</v>
          </cell>
          <cell r="H397">
            <v>0</v>
          </cell>
          <cell r="I397">
            <v>0.92069999999999996</v>
          </cell>
          <cell r="J397">
            <v>0</v>
          </cell>
          <cell r="K397">
            <v>0.92069999999999996</v>
          </cell>
          <cell r="L397">
            <v>0</v>
          </cell>
          <cell r="M397">
            <v>20090305</v>
          </cell>
          <cell r="N397">
            <v>0</v>
          </cell>
          <cell r="O397">
            <v>20090305</v>
          </cell>
        </row>
        <row r="398">
          <cell r="A398" t="str">
            <v>14125 0</v>
          </cell>
          <cell r="B398" t="str">
            <v>CLOTRIMAZOLE/BETAMETHASONE DIPROPIONATE</v>
          </cell>
          <cell r="C398">
            <v>14125</v>
          </cell>
          <cell r="D398">
            <v>0</v>
          </cell>
          <cell r="E398" t="str">
            <v>1-0.05%</v>
          </cell>
          <cell r="F398" t="str">
            <v>MILLILITER</v>
          </cell>
          <cell r="G398" t="str">
            <v>LOT</v>
          </cell>
          <cell r="H398">
            <v>0</v>
          </cell>
          <cell r="I398">
            <v>1.3428</v>
          </cell>
          <cell r="J398">
            <v>0</v>
          </cell>
          <cell r="K398">
            <v>1.3428</v>
          </cell>
          <cell r="L398">
            <v>0</v>
          </cell>
          <cell r="M398">
            <v>20090305</v>
          </cell>
          <cell r="N398">
            <v>0</v>
          </cell>
          <cell r="O398">
            <v>20090305</v>
          </cell>
        </row>
        <row r="399">
          <cell r="A399" t="str">
            <v>6919 15</v>
          </cell>
          <cell r="B399" t="str">
            <v>CLOTRIMAZOLE/BETAMETHASONE DIPROPIONATE</v>
          </cell>
          <cell r="C399">
            <v>6919</v>
          </cell>
          <cell r="D399">
            <v>15</v>
          </cell>
          <cell r="E399" t="str">
            <v>1-0.05%</v>
          </cell>
          <cell r="F399" t="str">
            <v>GRAM</v>
          </cell>
          <cell r="G399" t="str">
            <v>CRM</v>
          </cell>
          <cell r="H399">
            <v>0</v>
          </cell>
          <cell r="I399">
            <v>0.33300000000000002</v>
          </cell>
          <cell r="J399">
            <v>0</v>
          </cell>
          <cell r="K399">
            <v>0.33300000000000002</v>
          </cell>
          <cell r="L399">
            <v>0</v>
          </cell>
          <cell r="M399">
            <v>20090305</v>
          </cell>
          <cell r="N399">
            <v>0</v>
          </cell>
          <cell r="O399">
            <v>20090305</v>
          </cell>
        </row>
        <row r="400">
          <cell r="A400" t="str">
            <v>6919 45</v>
          </cell>
          <cell r="B400" t="str">
            <v>CLOTRIMAZOLE/BETAMETHASONE DIPROPIONATE</v>
          </cell>
          <cell r="C400">
            <v>6919</v>
          </cell>
          <cell r="D400">
            <v>45</v>
          </cell>
          <cell r="E400" t="str">
            <v>1-0.05%</v>
          </cell>
          <cell r="F400" t="str">
            <v>GRAM</v>
          </cell>
          <cell r="G400" t="str">
            <v>CRM</v>
          </cell>
          <cell r="H400">
            <v>0</v>
          </cell>
          <cell r="I400">
            <v>0.19839999999999999</v>
          </cell>
          <cell r="J400">
            <v>0</v>
          </cell>
          <cell r="K400">
            <v>0.19839999999999999</v>
          </cell>
          <cell r="L400">
            <v>0</v>
          </cell>
          <cell r="M400">
            <v>20090305</v>
          </cell>
          <cell r="N400">
            <v>0</v>
          </cell>
          <cell r="O400">
            <v>20090305</v>
          </cell>
        </row>
        <row r="401">
          <cell r="A401" t="str">
            <v>18142 0</v>
          </cell>
          <cell r="B401" t="str">
            <v>CLOZAPINE</v>
          </cell>
          <cell r="C401">
            <v>18142</v>
          </cell>
          <cell r="D401">
            <v>0</v>
          </cell>
          <cell r="E401" t="str">
            <v>100 mg</v>
          </cell>
          <cell r="F401" t="str">
            <v>TABLET</v>
          </cell>
          <cell r="G401" t="str">
            <v>TAB</v>
          </cell>
          <cell r="H401">
            <v>0</v>
          </cell>
          <cell r="I401">
            <v>2.2315999999999998</v>
          </cell>
          <cell r="J401">
            <v>0</v>
          </cell>
          <cell r="K401">
            <v>2.2315999999999998</v>
          </cell>
          <cell r="L401">
            <v>0</v>
          </cell>
          <cell r="M401">
            <v>20090205</v>
          </cell>
          <cell r="N401">
            <v>0</v>
          </cell>
          <cell r="O401">
            <v>20090305</v>
          </cell>
        </row>
        <row r="402">
          <cell r="A402" t="str">
            <v>31672 0</v>
          </cell>
          <cell r="B402" t="str">
            <v>CLOZAPINE</v>
          </cell>
          <cell r="C402">
            <v>31672</v>
          </cell>
          <cell r="D402">
            <v>0</v>
          </cell>
          <cell r="E402" t="str">
            <v>200 mg</v>
          </cell>
          <cell r="F402" t="str">
            <v>TABLET</v>
          </cell>
          <cell r="G402" t="str">
            <v>TAB</v>
          </cell>
          <cell r="H402">
            <v>0</v>
          </cell>
          <cell r="I402">
            <v>5.8849</v>
          </cell>
          <cell r="J402">
            <v>0</v>
          </cell>
          <cell r="K402">
            <v>5.8849</v>
          </cell>
          <cell r="L402">
            <v>0</v>
          </cell>
          <cell r="M402">
            <v>20090305</v>
          </cell>
          <cell r="N402">
            <v>0</v>
          </cell>
          <cell r="O402">
            <v>20090305</v>
          </cell>
        </row>
        <row r="403">
          <cell r="A403" t="str">
            <v>18141 0</v>
          </cell>
          <cell r="B403" t="str">
            <v>CLOZAPINE</v>
          </cell>
          <cell r="C403">
            <v>18141</v>
          </cell>
          <cell r="D403">
            <v>0</v>
          </cell>
          <cell r="E403" t="str">
            <v>25 mg</v>
          </cell>
          <cell r="F403" t="str">
            <v>TABLET</v>
          </cell>
          <cell r="G403" t="str">
            <v>TAB</v>
          </cell>
          <cell r="H403">
            <v>0</v>
          </cell>
          <cell r="I403">
            <v>1.129</v>
          </cell>
          <cell r="J403">
            <v>0</v>
          </cell>
          <cell r="K403">
            <v>1.129</v>
          </cell>
          <cell r="L403">
            <v>0</v>
          </cell>
          <cell r="M403">
            <v>20090205</v>
          </cell>
          <cell r="N403">
            <v>0</v>
          </cell>
          <cell r="O403">
            <v>20090305</v>
          </cell>
        </row>
        <row r="404">
          <cell r="A404" t="str">
            <v>18143 0</v>
          </cell>
          <cell r="B404" t="str">
            <v>CLOZAPINE</v>
          </cell>
          <cell r="C404">
            <v>18143</v>
          </cell>
          <cell r="D404">
            <v>0</v>
          </cell>
          <cell r="E404" t="str">
            <v>50 mg</v>
          </cell>
          <cell r="F404" t="str">
            <v>TABLET</v>
          </cell>
          <cell r="G404" t="str">
            <v>TAB</v>
          </cell>
          <cell r="H404">
            <v>0</v>
          </cell>
          <cell r="I404">
            <v>1.3797999999999999</v>
          </cell>
          <cell r="J404">
            <v>0</v>
          </cell>
          <cell r="K404">
            <v>1.3797999999999999</v>
          </cell>
          <cell r="L404">
            <v>0</v>
          </cell>
          <cell r="M404">
            <v>20090305</v>
          </cell>
          <cell r="N404">
            <v>0</v>
          </cell>
          <cell r="O404">
            <v>20090305</v>
          </cell>
        </row>
        <row r="405">
          <cell r="A405" t="str">
            <v>35674 0</v>
          </cell>
          <cell r="B405" t="str">
            <v>COLCHICINE</v>
          </cell>
          <cell r="C405">
            <v>35674</v>
          </cell>
          <cell r="D405">
            <v>0</v>
          </cell>
          <cell r="E405" t="str">
            <v>0.6 mg</v>
          </cell>
          <cell r="F405" t="str">
            <v>TABLET</v>
          </cell>
          <cell r="G405" t="str">
            <v>TAB</v>
          </cell>
          <cell r="H405">
            <v>0</v>
          </cell>
          <cell r="I405">
            <v>6.08E-2</v>
          </cell>
          <cell r="J405">
            <v>0</v>
          </cell>
          <cell r="K405">
            <v>6.08E-2</v>
          </cell>
          <cell r="L405">
            <v>0</v>
          </cell>
          <cell r="M405">
            <v>20090305</v>
          </cell>
          <cell r="N405">
            <v>0</v>
          </cell>
          <cell r="O405">
            <v>20090305</v>
          </cell>
        </row>
        <row r="406">
          <cell r="A406" t="str">
            <v>25442 0</v>
          </cell>
          <cell r="B406" t="str">
            <v>COLESTIPOL HCL</v>
          </cell>
          <cell r="C406">
            <v>25442</v>
          </cell>
          <cell r="D406">
            <v>0</v>
          </cell>
          <cell r="E406" t="str">
            <v>1 gm</v>
          </cell>
          <cell r="F406" t="str">
            <v>TABLET</v>
          </cell>
          <cell r="G406" t="str">
            <v>TAB</v>
          </cell>
          <cell r="H406">
            <v>0</v>
          </cell>
          <cell r="I406">
            <v>0.54959999999999998</v>
          </cell>
          <cell r="J406">
            <v>0</v>
          </cell>
          <cell r="K406">
            <v>0.54959999999999998</v>
          </cell>
          <cell r="L406">
            <v>0</v>
          </cell>
          <cell r="M406">
            <v>20090305</v>
          </cell>
          <cell r="N406">
            <v>0</v>
          </cell>
          <cell r="O406">
            <v>20090305</v>
          </cell>
        </row>
        <row r="407">
          <cell r="A407" t="str">
            <v>41350 0</v>
          </cell>
          <cell r="B407" t="str">
            <v>COLISTIMETHATE SODIUM</v>
          </cell>
          <cell r="C407">
            <v>41350</v>
          </cell>
          <cell r="D407">
            <v>0</v>
          </cell>
          <cell r="E407" t="str">
            <v>150 mg</v>
          </cell>
          <cell r="F407" t="str">
            <v>EACH</v>
          </cell>
          <cell r="G407" t="str">
            <v>VIAL</v>
          </cell>
          <cell r="H407">
            <v>0</v>
          </cell>
          <cell r="I407">
            <v>28.905000000000001</v>
          </cell>
          <cell r="J407">
            <v>0</v>
          </cell>
          <cell r="K407">
            <v>28.905000000000001</v>
          </cell>
          <cell r="L407">
            <v>0</v>
          </cell>
          <cell r="M407">
            <v>20090305</v>
          </cell>
          <cell r="N407">
            <v>0</v>
          </cell>
          <cell r="O407">
            <v>20090305</v>
          </cell>
        </row>
        <row r="408">
          <cell r="A408" t="str">
            <v>69069 0</v>
          </cell>
          <cell r="B408" t="str">
            <v>CROMOLYN SODIUM</v>
          </cell>
          <cell r="C408">
            <v>69069</v>
          </cell>
          <cell r="D408">
            <v>0</v>
          </cell>
          <cell r="E408">
            <v>0.04</v>
          </cell>
          <cell r="F408" t="str">
            <v>MILLILITER</v>
          </cell>
          <cell r="G408" t="str">
            <v>OPTH SOLN</v>
          </cell>
          <cell r="H408">
            <v>0</v>
          </cell>
          <cell r="I408">
            <v>0.78300000000000003</v>
          </cell>
          <cell r="J408">
            <v>0</v>
          </cell>
          <cell r="K408">
            <v>0.78300000000000003</v>
          </cell>
          <cell r="L408">
            <v>0</v>
          </cell>
          <cell r="M408">
            <v>20090305</v>
          </cell>
          <cell r="N408">
            <v>0</v>
          </cell>
          <cell r="O408">
            <v>20090305</v>
          </cell>
        </row>
        <row r="409">
          <cell r="A409" t="str">
            <v>46780 0</v>
          </cell>
          <cell r="B409" t="str">
            <v>CROMOLYN SODIUM</v>
          </cell>
          <cell r="C409">
            <v>46780</v>
          </cell>
          <cell r="D409">
            <v>0</v>
          </cell>
          <cell r="E409" t="str">
            <v>10 mg/ml</v>
          </cell>
          <cell r="F409" t="str">
            <v>MILLILITER</v>
          </cell>
          <cell r="G409" t="str">
            <v>INH SOLN</v>
          </cell>
          <cell r="H409">
            <v>0</v>
          </cell>
          <cell r="I409">
            <v>0.1208</v>
          </cell>
          <cell r="J409">
            <v>0</v>
          </cell>
          <cell r="K409">
            <v>0.1208</v>
          </cell>
          <cell r="L409">
            <v>0</v>
          </cell>
          <cell r="M409">
            <v>20090305</v>
          </cell>
          <cell r="N409">
            <v>0</v>
          </cell>
          <cell r="O409">
            <v>20090305</v>
          </cell>
        </row>
        <row r="410">
          <cell r="A410" t="str">
            <v>18020 0</v>
          </cell>
          <cell r="B410" t="str">
            <v>CYCLOBENZAPRINE HCL</v>
          </cell>
          <cell r="C410">
            <v>18020</v>
          </cell>
          <cell r="D410">
            <v>0</v>
          </cell>
          <cell r="E410" t="str">
            <v>10 mg</v>
          </cell>
          <cell r="F410" t="str">
            <v>TABLET</v>
          </cell>
          <cell r="G410" t="str">
            <v>TAB</v>
          </cell>
          <cell r="H410">
            <v>0</v>
          </cell>
          <cell r="I410">
            <v>7.2300000000000003E-2</v>
          </cell>
          <cell r="J410">
            <v>0</v>
          </cell>
          <cell r="K410">
            <v>7.2300000000000003E-2</v>
          </cell>
          <cell r="L410">
            <v>0</v>
          </cell>
          <cell r="M410">
            <v>20090305</v>
          </cell>
          <cell r="N410">
            <v>0</v>
          </cell>
          <cell r="O410">
            <v>20090305</v>
          </cell>
        </row>
        <row r="411">
          <cell r="A411" t="str">
            <v>12805 0</v>
          </cell>
          <cell r="B411" t="str">
            <v xml:space="preserve">CYCLOBENZAPRINE HCL </v>
          </cell>
          <cell r="C411">
            <v>12805</v>
          </cell>
          <cell r="D411">
            <v>0</v>
          </cell>
          <cell r="E411" t="str">
            <v>5 mg</v>
          </cell>
          <cell r="F411" t="str">
            <v>TABLET</v>
          </cell>
          <cell r="G411" t="str">
            <v>TAB</v>
          </cell>
          <cell r="H411">
            <v>0</v>
          </cell>
          <cell r="I411">
            <v>6.8400000000000002E-2</v>
          </cell>
          <cell r="J411">
            <v>0</v>
          </cell>
          <cell r="K411">
            <v>6.8400000000000002E-2</v>
          </cell>
          <cell r="L411">
            <v>0</v>
          </cell>
          <cell r="M411">
            <v>20090305</v>
          </cell>
          <cell r="N411">
            <v>0</v>
          </cell>
          <cell r="O411">
            <v>20090305</v>
          </cell>
        </row>
        <row r="412">
          <cell r="A412" t="str">
            <v>33031 2</v>
          </cell>
          <cell r="B412" t="str">
            <v>CYCLOPENTOLATE HCL</v>
          </cell>
          <cell r="C412">
            <v>33031</v>
          </cell>
          <cell r="D412">
            <v>2</v>
          </cell>
          <cell r="E412" t="str">
            <v>1%, 2 ml</v>
          </cell>
          <cell r="F412" t="str">
            <v>MILLILITER</v>
          </cell>
          <cell r="G412" t="str">
            <v>OPTH SOLN</v>
          </cell>
          <cell r="H412">
            <v>0</v>
          </cell>
          <cell r="I412">
            <v>2.1303999999999998</v>
          </cell>
          <cell r="J412">
            <v>0</v>
          </cell>
          <cell r="K412">
            <v>2.1303999999999998</v>
          </cell>
          <cell r="L412">
            <v>0</v>
          </cell>
          <cell r="M412">
            <v>20020405</v>
          </cell>
          <cell r="N412">
            <v>20020906</v>
          </cell>
          <cell r="O412">
            <v>20020906</v>
          </cell>
        </row>
        <row r="413">
          <cell r="A413" t="str">
            <v>38361 0</v>
          </cell>
          <cell r="B413" t="str">
            <v>CYCLOPHOSPHAMIDE</v>
          </cell>
          <cell r="C413">
            <v>38361</v>
          </cell>
          <cell r="D413">
            <v>0</v>
          </cell>
          <cell r="E413" t="str">
            <v>50 mg</v>
          </cell>
          <cell r="F413" t="str">
            <v>TABLET</v>
          </cell>
          <cell r="G413" t="str">
            <v>TAB</v>
          </cell>
          <cell r="H413">
            <v>0</v>
          </cell>
          <cell r="I413">
            <v>2.7824</v>
          </cell>
          <cell r="J413">
            <v>0</v>
          </cell>
          <cell r="K413">
            <v>2.7824</v>
          </cell>
          <cell r="L413">
            <v>0</v>
          </cell>
          <cell r="M413">
            <v>20090305</v>
          </cell>
          <cell r="N413">
            <v>0</v>
          </cell>
          <cell r="O413">
            <v>20090305</v>
          </cell>
        </row>
        <row r="414">
          <cell r="A414" t="str">
            <v>13919 0</v>
          </cell>
          <cell r="B414" t="str">
            <v>CYCLOSPORINE, MODIFIED</v>
          </cell>
          <cell r="C414">
            <v>13919</v>
          </cell>
          <cell r="D414">
            <v>0</v>
          </cell>
          <cell r="E414" t="str">
            <v>100 mg</v>
          </cell>
          <cell r="F414" t="str">
            <v>CAPSULE</v>
          </cell>
          <cell r="G414" t="str">
            <v>CAP</v>
          </cell>
          <cell r="H414">
            <v>0</v>
          </cell>
          <cell r="I414">
            <v>3.7151999999999998</v>
          </cell>
          <cell r="J414">
            <v>0</v>
          </cell>
          <cell r="K414">
            <v>3.7151999999999998</v>
          </cell>
          <cell r="L414">
            <v>0</v>
          </cell>
          <cell r="M414">
            <v>20090305</v>
          </cell>
          <cell r="N414">
            <v>0</v>
          </cell>
          <cell r="O414">
            <v>20090305</v>
          </cell>
        </row>
        <row r="415">
          <cell r="A415" t="str">
            <v>13918 0</v>
          </cell>
          <cell r="B415" t="str">
            <v>CYCLOSPORINE, MODIFIED</v>
          </cell>
          <cell r="C415">
            <v>13918</v>
          </cell>
          <cell r="D415">
            <v>0</v>
          </cell>
          <cell r="E415" t="str">
            <v>25 mg</v>
          </cell>
          <cell r="F415" t="str">
            <v>CAPSULE</v>
          </cell>
          <cell r="G415" t="str">
            <v>CAP</v>
          </cell>
          <cell r="H415">
            <v>0</v>
          </cell>
          <cell r="I415">
            <v>0.93</v>
          </cell>
          <cell r="J415">
            <v>0</v>
          </cell>
          <cell r="K415">
            <v>0.93</v>
          </cell>
          <cell r="L415">
            <v>0</v>
          </cell>
          <cell r="M415">
            <v>20090305</v>
          </cell>
          <cell r="N415">
            <v>0</v>
          </cell>
          <cell r="O415">
            <v>20090305</v>
          </cell>
        </row>
        <row r="416">
          <cell r="A416" t="str">
            <v>15803 0</v>
          </cell>
          <cell r="B416" t="str">
            <v>CYPROHEPTADINE HCL</v>
          </cell>
          <cell r="C416">
            <v>15803</v>
          </cell>
          <cell r="D416">
            <v>0</v>
          </cell>
          <cell r="E416" t="str">
            <v>2 mg/5 ml</v>
          </cell>
          <cell r="F416" t="str">
            <v>MILLILITER</v>
          </cell>
          <cell r="G416" t="str">
            <v>SYR</v>
          </cell>
          <cell r="H416">
            <v>0</v>
          </cell>
          <cell r="I416">
            <v>8.5400000000000004E-2</v>
          </cell>
          <cell r="J416">
            <v>0</v>
          </cell>
          <cell r="K416">
            <v>8.5400000000000004E-2</v>
          </cell>
          <cell r="L416">
            <v>0</v>
          </cell>
          <cell r="M416">
            <v>20090305</v>
          </cell>
          <cell r="N416">
            <v>0</v>
          </cell>
          <cell r="O416">
            <v>20090305</v>
          </cell>
        </row>
        <row r="417">
          <cell r="A417" t="str">
            <v>15811 0</v>
          </cell>
          <cell r="B417" t="str">
            <v>CYPROHEPTADINE HCL</v>
          </cell>
          <cell r="C417">
            <v>15811</v>
          </cell>
          <cell r="D417">
            <v>0</v>
          </cell>
          <cell r="E417" t="str">
            <v>4 mg</v>
          </cell>
          <cell r="F417" t="str">
            <v>TABLET</v>
          </cell>
          <cell r="G417" t="str">
            <v>TAB</v>
          </cell>
          <cell r="H417">
            <v>0</v>
          </cell>
          <cell r="I417">
            <v>8.9399999999999993E-2</v>
          </cell>
          <cell r="J417">
            <v>0</v>
          </cell>
          <cell r="K417">
            <v>8.9399999999999993E-2</v>
          </cell>
          <cell r="L417">
            <v>0</v>
          </cell>
          <cell r="M417">
            <v>20090305</v>
          </cell>
          <cell r="N417">
            <v>0</v>
          </cell>
          <cell r="O417">
            <v>20090305</v>
          </cell>
        </row>
        <row r="418">
          <cell r="A418" t="str">
            <v>17940 0</v>
          </cell>
          <cell r="B418" t="str">
            <v>DANTROLENE SODIUM</v>
          </cell>
          <cell r="C418">
            <v>17940</v>
          </cell>
          <cell r="D418">
            <v>0</v>
          </cell>
          <cell r="E418" t="str">
            <v>100 mg</v>
          </cell>
          <cell r="F418" t="str">
            <v>CAPSULE</v>
          </cell>
          <cell r="G418" t="str">
            <v>CAP</v>
          </cell>
          <cell r="H418">
            <v>0</v>
          </cell>
          <cell r="I418">
            <v>2.0448</v>
          </cell>
          <cell r="J418">
            <v>0</v>
          </cell>
          <cell r="K418">
            <v>2.0448</v>
          </cell>
          <cell r="L418">
            <v>0</v>
          </cell>
          <cell r="M418">
            <v>20090305</v>
          </cell>
          <cell r="N418">
            <v>0</v>
          </cell>
          <cell r="O418">
            <v>20090305</v>
          </cell>
        </row>
        <row r="419">
          <cell r="A419" t="str">
            <v>17941 0</v>
          </cell>
          <cell r="B419" t="str">
            <v>DANTROLENE SODIUM</v>
          </cell>
          <cell r="C419">
            <v>17941</v>
          </cell>
          <cell r="D419">
            <v>0</v>
          </cell>
          <cell r="E419" t="str">
            <v>25 mg</v>
          </cell>
          <cell r="F419" t="str">
            <v>CAPSULE</v>
          </cell>
          <cell r="G419" t="str">
            <v>CAP</v>
          </cell>
          <cell r="H419">
            <v>0</v>
          </cell>
          <cell r="I419">
            <v>0.95069999999999999</v>
          </cell>
          <cell r="J419">
            <v>0</v>
          </cell>
          <cell r="K419">
            <v>0.95069999999999999</v>
          </cell>
          <cell r="L419">
            <v>0</v>
          </cell>
          <cell r="M419">
            <v>20090305</v>
          </cell>
          <cell r="N419">
            <v>0</v>
          </cell>
          <cell r="O419">
            <v>20090305</v>
          </cell>
        </row>
        <row r="420">
          <cell r="A420" t="str">
            <v>17942 0</v>
          </cell>
          <cell r="B420" t="str">
            <v>DANTROLENE SODIUM</v>
          </cell>
          <cell r="C420">
            <v>17942</v>
          </cell>
          <cell r="D420">
            <v>0</v>
          </cell>
          <cell r="E420" t="str">
            <v>50 mg</v>
          </cell>
          <cell r="F420" t="str">
            <v>CAPSULE</v>
          </cell>
          <cell r="G420" t="str">
            <v>CAP</v>
          </cell>
          <cell r="H420">
            <v>0</v>
          </cell>
          <cell r="I420">
            <v>1.6438999999999999</v>
          </cell>
          <cell r="J420">
            <v>0</v>
          </cell>
          <cell r="K420">
            <v>1.6438999999999999</v>
          </cell>
          <cell r="L420">
            <v>0</v>
          </cell>
          <cell r="M420">
            <v>20090305</v>
          </cell>
          <cell r="N420">
            <v>0</v>
          </cell>
          <cell r="O420">
            <v>20090305</v>
          </cell>
        </row>
        <row r="421">
          <cell r="A421" t="str">
            <v>7112 0</v>
          </cell>
          <cell r="B421" t="str">
            <v>DEFEROXAMINE MESYLATE</v>
          </cell>
          <cell r="C421">
            <v>7112</v>
          </cell>
          <cell r="D421">
            <v>0</v>
          </cell>
          <cell r="E421" t="str">
            <v>2 gm</v>
          </cell>
          <cell r="F421" t="str">
            <v>EACH</v>
          </cell>
          <cell r="G421" t="str">
            <v>VIAL</v>
          </cell>
          <cell r="H421">
            <v>0</v>
          </cell>
          <cell r="I421">
            <v>46.35</v>
          </cell>
          <cell r="J421">
            <v>0</v>
          </cell>
          <cell r="K421">
            <v>46.35</v>
          </cell>
          <cell r="L421">
            <v>0</v>
          </cell>
          <cell r="M421">
            <v>20090305</v>
          </cell>
          <cell r="N421">
            <v>0</v>
          </cell>
          <cell r="O421">
            <v>20090305</v>
          </cell>
        </row>
        <row r="422">
          <cell r="A422" t="str">
            <v>7111 0</v>
          </cell>
          <cell r="B422" t="str">
            <v>DEFEROXAMINE MESYLATE</v>
          </cell>
          <cell r="C422">
            <v>7111</v>
          </cell>
          <cell r="D422">
            <v>0</v>
          </cell>
          <cell r="E422" t="str">
            <v>500 mg</v>
          </cell>
          <cell r="F422" t="str">
            <v>EACH</v>
          </cell>
          <cell r="G422" t="str">
            <v>VIAL</v>
          </cell>
          <cell r="H422">
            <v>0</v>
          </cell>
          <cell r="I422">
            <v>12.543799999999999</v>
          </cell>
          <cell r="J422">
            <v>0</v>
          </cell>
          <cell r="K422">
            <v>12.543799999999999</v>
          </cell>
          <cell r="L422">
            <v>0</v>
          </cell>
          <cell r="M422">
            <v>20090305</v>
          </cell>
          <cell r="N422">
            <v>0</v>
          </cell>
          <cell r="O422">
            <v>20090305</v>
          </cell>
        </row>
        <row r="423">
          <cell r="A423" t="str">
            <v>40290 0</v>
          </cell>
          <cell r="B423" t="str">
            <v>DEMECLOCYCLINE</v>
          </cell>
          <cell r="C423">
            <v>40290</v>
          </cell>
          <cell r="D423">
            <v>0</v>
          </cell>
          <cell r="E423" t="str">
            <v>150 mg</v>
          </cell>
          <cell r="F423" t="str">
            <v>TABLET</v>
          </cell>
          <cell r="G423" t="str">
            <v>TAB</v>
          </cell>
          <cell r="H423">
            <v>0</v>
          </cell>
          <cell r="I423">
            <v>7.3930999999999996</v>
          </cell>
          <cell r="J423">
            <v>0</v>
          </cell>
          <cell r="K423">
            <v>7.3930999999999996</v>
          </cell>
          <cell r="L423">
            <v>0</v>
          </cell>
          <cell r="M423">
            <v>20090305</v>
          </cell>
          <cell r="N423">
            <v>0</v>
          </cell>
          <cell r="O423">
            <v>20090305</v>
          </cell>
        </row>
        <row r="424">
          <cell r="A424" t="str">
            <v>40291 0</v>
          </cell>
          <cell r="B424" t="str">
            <v>DEMECLOCYCLINE</v>
          </cell>
          <cell r="C424">
            <v>40291</v>
          </cell>
          <cell r="D424">
            <v>0</v>
          </cell>
          <cell r="E424" t="str">
            <v>300 mg</v>
          </cell>
          <cell r="F424" t="str">
            <v>TABLET</v>
          </cell>
          <cell r="G424" t="str">
            <v>TAB</v>
          </cell>
          <cell r="H424">
            <v>0</v>
          </cell>
          <cell r="I424">
            <v>13.3826</v>
          </cell>
          <cell r="J424">
            <v>0</v>
          </cell>
          <cell r="K424">
            <v>13.3826</v>
          </cell>
          <cell r="L424">
            <v>0</v>
          </cell>
          <cell r="M424">
            <v>20090305</v>
          </cell>
          <cell r="N424">
            <v>0</v>
          </cell>
          <cell r="O424">
            <v>20090305</v>
          </cell>
        </row>
        <row r="425">
          <cell r="A425" t="str">
            <v>16583 0</v>
          </cell>
          <cell r="B425" t="str">
            <v>DESIPRAMINE HCL</v>
          </cell>
          <cell r="C425">
            <v>16583</v>
          </cell>
          <cell r="D425">
            <v>0</v>
          </cell>
          <cell r="E425" t="str">
            <v>10 mg</v>
          </cell>
          <cell r="F425" t="str">
            <v>TABLET</v>
          </cell>
          <cell r="G425" t="str">
            <v>TAB</v>
          </cell>
          <cell r="H425">
            <v>0</v>
          </cell>
          <cell r="I425">
            <v>0.1474</v>
          </cell>
          <cell r="J425">
            <v>0</v>
          </cell>
          <cell r="K425">
            <v>0.1474</v>
          </cell>
          <cell r="L425">
            <v>0</v>
          </cell>
          <cell r="M425">
            <v>20090305</v>
          </cell>
          <cell r="N425">
            <v>0</v>
          </cell>
          <cell r="O425">
            <v>20090305</v>
          </cell>
        </row>
        <row r="426">
          <cell r="A426" t="str">
            <v>16584 0</v>
          </cell>
          <cell r="B426" t="str">
            <v>DESIPRAMINE HCL</v>
          </cell>
          <cell r="C426">
            <v>16584</v>
          </cell>
          <cell r="D426">
            <v>0</v>
          </cell>
          <cell r="E426" t="str">
            <v>100 mg</v>
          </cell>
          <cell r="F426" t="str">
            <v>TABLET</v>
          </cell>
          <cell r="G426" t="str">
            <v>TAB</v>
          </cell>
          <cell r="H426">
            <v>0</v>
          </cell>
          <cell r="I426">
            <v>0.53490000000000004</v>
          </cell>
          <cell r="J426">
            <v>0</v>
          </cell>
          <cell r="K426">
            <v>0.53490000000000004</v>
          </cell>
          <cell r="L426">
            <v>0</v>
          </cell>
          <cell r="M426">
            <v>20090305</v>
          </cell>
          <cell r="N426">
            <v>0</v>
          </cell>
          <cell r="O426">
            <v>20090305</v>
          </cell>
        </row>
        <row r="427">
          <cell r="A427" t="str">
            <v>16585 0</v>
          </cell>
          <cell r="B427" t="str">
            <v>DESIPRAMINE HCL</v>
          </cell>
          <cell r="C427">
            <v>16585</v>
          </cell>
          <cell r="D427">
            <v>0</v>
          </cell>
          <cell r="E427" t="str">
            <v>150 mg</v>
          </cell>
          <cell r="F427" t="str">
            <v>TABLET</v>
          </cell>
          <cell r="G427" t="str">
            <v>TAB</v>
          </cell>
          <cell r="H427">
            <v>0</v>
          </cell>
          <cell r="I427">
            <v>0.82389999999999997</v>
          </cell>
          <cell r="J427">
            <v>0</v>
          </cell>
          <cell r="K427">
            <v>0.82389999999999997</v>
          </cell>
          <cell r="L427">
            <v>0</v>
          </cell>
          <cell r="M427">
            <v>20090305</v>
          </cell>
          <cell r="N427">
            <v>0</v>
          </cell>
          <cell r="O427">
            <v>20090305</v>
          </cell>
        </row>
        <row r="428">
          <cell r="A428" t="str">
            <v>16586 0</v>
          </cell>
          <cell r="B428" t="str">
            <v>DESIPRAMINE HCL</v>
          </cell>
          <cell r="C428">
            <v>16586</v>
          </cell>
          <cell r="D428">
            <v>0</v>
          </cell>
          <cell r="E428" t="str">
            <v>25 mg</v>
          </cell>
          <cell r="F428" t="str">
            <v>TABLET</v>
          </cell>
          <cell r="G428" t="str">
            <v>TAB</v>
          </cell>
          <cell r="H428">
            <v>0</v>
          </cell>
          <cell r="I428">
            <v>0.18049999999999999</v>
          </cell>
          <cell r="J428">
            <v>0</v>
          </cell>
          <cell r="K428">
            <v>0.18049999999999999</v>
          </cell>
          <cell r="L428">
            <v>0</v>
          </cell>
          <cell r="M428">
            <v>20090305</v>
          </cell>
          <cell r="N428">
            <v>0</v>
          </cell>
          <cell r="O428">
            <v>20090305</v>
          </cell>
        </row>
        <row r="429">
          <cell r="A429" t="str">
            <v>16587 0</v>
          </cell>
          <cell r="B429" t="str">
            <v>DESIPRAMINE HCL</v>
          </cell>
          <cell r="C429">
            <v>16587</v>
          </cell>
          <cell r="D429">
            <v>0</v>
          </cell>
          <cell r="E429" t="str">
            <v>50 mg</v>
          </cell>
          <cell r="F429" t="str">
            <v>TABLET</v>
          </cell>
          <cell r="G429" t="str">
            <v>TAB</v>
          </cell>
          <cell r="H429">
            <v>0</v>
          </cell>
          <cell r="I429">
            <v>0.33979999999999999</v>
          </cell>
          <cell r="J429">
            <v>0</v>
          </cell>
          <cell r="K429">
            <v>0.33979999999999999</v>
          </cell>
          <cell r="L429">
            <v>0</v>
          </cell>
          <cell r="M429">
            <v>20090305</v>
          </cell>
          <cell r="N429">
            <v>0</v>
          </cell>
          <cell r="O429">
            <v>20090305</v>
          </cell>
        </row>
        <row r="430">
          <cell r="A430" t="str">
            <v>16588 0</v>
          </cell>
          <cell r="B430" t="str">
            <v>DESIPRAMINE HCL</v>
          </cell>
          <cell r="C430">
            <v>16588</v>
          </cell>
          <cell r="D430">
            <v>0</v>
          </cell>
          <cell r="E430" t="str">
            <v>75 mg</v>
          </cell>
          <cell r="F430" t="str">
            <v>TABLET</v>
          </cell>
          <cell r="G430" t="str">
            <v>TAB</v>
          </cell>
          <cell r="H430">
            <v>0</v>
          </cell>
          <cell r="I430">
            <v>0.43259999999999998</v>
          </cell>
          <cell r="J430">
            <v>0</v>
          </cell>
          <cell r="K430">
            <v>0.43259999999999998</v>
          </cell>
          <cell r="L430">
            <v>0</v>
          </cell>
          <cell r="M430">
            <v>20090305</v>
          </cell>
          <cell r="N430">
            <v>0</v>
          </cell>
          <cell r="O430">
            <v>20090305</v>
          </cell>
        </row>
        <row r="431">
          <cell r="A431" t="str">
            <v>26173 0</v>
          </cell>
          <cell r="B431" t="str">
            <v>DESMOPRESSIN</v>
          </cell>
          <cell r="C431">
            <v>26173</v>
          </cell>
          <cell r="D431">
            <v>0</v>
          </cell>
          <cell r="E431" t="str">
            <v>0.1 mg/ml</v>
          </cell>
          <cell r="F431" t="str">
            <v>MILLILITER</v>
          </cell>
          <cell r="G431" t="str">
            <v>NASAL SPRAY</v>
          </cell>
          <cell r="H431">
            <v>0</v>
          </cell>
          <cell r="I431">
            <v>12.984</v>
          </cell>
          <cell r="J431">
            <v>0</v>
          </cell>
          <cell r="K431">
            <v>12.984</v>
          </cell>
          <cell r="L431">
            <v>0</v>
          </cell>
          <cell r="M431">
            <v>20090305</v>
          </cell>
          <cell r="N431">
            <v>0</v>
          </cell>
          <cell r="O431">
            <v>20090305</v>
          </cell>
        </row>
        <row r="432">
          <cell r="A432" t="str">
            <v>26171 0</v>
          </cell>
          <cell r="B432" t="str">
            <v>DESMOPRESSIN ACETATE</v>
          </cell>
          <cell r="C432">
            <v>26171</v>
          </cell>
          <cell r="D432">
            <v>0</v>
          </cell>
          <cell r="E432" t="str">
            <v>0.1 mg</v>
          </cell>
          <cell r="F432" t="str">
            <v>TABLET</v>
          </cell>
          <cell r="G432" t="str">
            <v>TAB</v>
          </cell>
          <cell r="H432">
            <v>0</v>
          </cell>
          <cell r="I432">
            <v>2.8109999999999999</v>
          </cell>
          <cell r="J432">
            <v>0</v>
          </cell>
          <cell r="K432">
            <v>2.8109999999999999</v>
          </cell>
          <cell r="L432">
            <v>0</v>
          </cell>
          <cell r="M432">
            <v>20090305</v>
          </cell>
          <cell r="N432">
            <v>0</v>
          </cell>
          <cell r="O432">
            <v>20090305</v>
          </cell>
        </row>
        <row r="433">
          <cell r="A433" t="str">
            <v>26172 0</v>
          </cell>
          <cell r="B433" t="str">
            <v>DESMOPRESSIN ACETATE</v>
          </cell>
          <cell r="C433">
            <v>26172</v>
          </cell>
          <cell r="D433">
            <v>0</v>
          </cell>
          <cell r="E433" t="str">
            <v>0.2 mg</v>
          </cell>
          <cell r="F433" t="str">
            <v>TABLET</v>
          </cell>
          <cell r="G433" t="str">
            <v>TAB</v>
          </cell>
          <cell r="H433">
            <v>0</v>
          </cell>
          <cell r="I433">
            <v>3.1873999999999998</v>
          </cell>
          <cell r="J433">
            <v>0</v>
          </cell>
          <cell r="K433">
            <v>3.1873999999999998</v>
          </cell>
          <cell r="L433">
            <v>0</v>
          </cell>
          <cell r="M433">
            <v>20090305</v>
          </cell>
          <cell r="N433">
            <v>0</v>
          </cell>
          <cell r="O433">
            <v>20090305</v>
          </cell>
        </row>
        <row r="434">
          <cell r="A434" t="str">
            <v>10260 0</v>
          </cell>
          <cell r="B434" t="str">
            <v>DESMOPRESSIN ACETATE</v>
          </cell>
          <cell r="C434">
            <v>10260</v>
          </cell>
          <cell r="D434">
            <v>0</v>
          </cell>
          <cell r="E434" t="str">
            <v>4 mcg/ml</v>
          </cell>
          <cell r="F434" t="str">
            <v>EACH</v>
          </cell>
          <cell r="G434" t="str">
            <v>VIAL</v>
          </cell>
          <cell r="H434">
            <v>0</v>
          </cell>
          <cell r="I434">
            <v>21.299499999999998</v>
          </cell>
          <cell r="J434">
            <v>0</v>
          </cell>
          <cell r="K434">
            <v>21.299499999999998</v>
          </cell>
          <cell r="L434">
            <v>0</v>
          </cell>
          <cell r="M434">
            <v>20090305</v>
          </cell>
          <cell r="N434">
            <v>0</v>
          </cell>
          <cell r="O434">
            <v>20090305</v>
          </cell>
        </row>
        <row r="435">
          <cell r="A435" t="str">
            <v>10860 0</v>
          </cell>
          <cell r="B435" t="str">
            <v>DESMOPRESSIN ACETATE</v>
          </cell>
          <cell r="C435">
            <v>10860</v>
          </cell>
          <cell r="D435">
            <v>0</v>
          </cell>
          <cell r="E435" t="str">
            <v>4 mcg/ml</v>
          </cell>
          <cell r="F435" t="str">
            <v>EACH</v>
          </cell>
          <cell r="G435" t="str">
            <v>AMPUL</v>
          </cell>
          <cell r="H435">
            <v>0</v>
          </cell>
          <cell r="I435">
            <v>7.242</v>
          </cell>
          <cell r="J435">
            <v>0</v>
          </cell>
          <cell r="K435">
            <v>7.242</v>
          </cell>
          <cell r="L435">
            <v>0</v>
          </cell>
          <cell r="M435">
            <v>20090305</v>
          </cell>
          <cell r="N435">
            <v>0</v>
          </cell>
          <cell r="O435">
            <v>20090305</v>
          </cell>
        </row>
        <row r="436">
          <cell r="A436" t="str">
            <v>68811 0</v>
          </cell>
          <cell r="B436" t="str">
            <v>DESOGESTREL/ETHINY ESTRADIOL (DESOGEN, ORTHO-CEPT, APRI)</v>
          </cell>
          <cell r="C436">
            <v>68811</v>
          </cell>
          <cell r="D436">
            <v>0</v>
          </cell>
          <cell r="E436" t="str">
            <v>0.15 mg/30 mcg</v>
          </cell>
          <cell r="F436" t="str">
            <v>TABLET</v>
          </cell>
          <cell r="G436" t="str">
            <v>TAB</v>
          </cell>
          <cell r="H436">
            <v>0</v>
          </cell>
          <cell r="I436">
            <v>0.62219999999999998</v>
          </cell>
          <cell r="J436">
            <v>0</v>
          </cell>
          <cell r="K436">
            <v>0.62219999999999998</v>
          </cell>
          <cell r="L436">
            <v>0</v>
          </cell>
          <cell r="M436">
            <v>20090305</v>
          </cell>
          <cell r="N436">
            <v>0</v>
          </cell>
          <cell r="O436">
            <v>20090305</v>
          </cell>
        </row>
        <row r="437">
          <cell r="A437" t="str">
            <v>94868 0</v>
          </cell>
          <cell r="B437" t="str">
            <v>DESOGESTREL/ETHINY ESTRADIOL (KARIVA, MIRCETTE)</v>
          </cell>
          <cell r="C437">
            <v>94868</v>
          </cell>
          <cell r="D437">
            <v>0</v>
          </cell>
          <cell r="E437" t="str">
            <v>0.15 mg/20 mcg</v>
          </cell>
          <cell r="F437" t="str">
            <v>TABLET</v>
          </cell>
          <cell r="G437" t="str">
            <v>TAB</v>
          </cell>
          <cell r="H437">
            <v>0</v>
          </cell>
          <cell r="I437">
            <v>1.6002000000000001</v>
          </cell>
          <cell r="J437">
            <v>0</v>
          </cell>
          <cell r="K437">
            <v>1.6002000000000001</v>
          </cell>
          <cell r="L437">
            <v>0</v>
          </cell>
          <cell r="M437">
            <v>20090305</v>
          </cell>
          <cell r="N437">
            <v>0</v>
          </cell>
          <cell r="O437">
            <v>20090305</v>
          </cell>
        </row>
        <row r="438">
          <cell r="A438" t="str">
            <v>13094 0</v>
          </cell>
          <cell r="B438" t="str">
            <v>DESOGESTREL/ETHINY ESTRADIOL 7-7-7 (CYCLESSA, VELIVET)</v>
          </cell>
          <cell r="C438">
            <v>13094</v>
          </cell>
          <cell r="D438">
            <v>0</v>
          </cell>
          <cell r="E438" t="str">
            <v>0.1-25/0.125-25/0.15-25 mg-mcg</v>
          </cell>
          <cell r="F438" t="str">
            <v>TABLET</v>
          </cell>
          <cell r="G438" t="str">
            <v>TAB</v>
          </cell>
          <cell r="H438">
            <v>0</v>
          </cell>
          <cell r="I438">
            <v>0.84589999999999999</v>
          </cell>
          <cell r="J438">
            <v>0</v>
          </cell>
          <cell r="K438">
            <v>0.84589999999999999</v>
          </cell>
          <cell r="L438">
            <v>0</v>
          </cell>
          <cell r="M438">
            <v>20090305</v>
          </cell>
          <cell r="N438">
            <v>0</v>
          </cell>
          <cell r="O438">
            <v>20090305</v>
          </cell>
        </row>
        <row r="439">
          <cell r="A439" t="str">
            <v>48971 0</v>
          </cell>
          <cell r="B439" t="str">
            <v>DESONIDE</v>
          </cell>
          <cell r="C439">
            <v>48971</v>
          </cell>
          <cell r="D439">
            <v>0</v>
          </cell>
          <cell r="E439">
            <v>5.0000000000000001E-4</v>
          </cell>
          <cell r="F439" t="str">
            <v>MILLILITER</v>
          </cell>
          <cell r="G439" t="str">
            <v>LOT</v>
          </cell>
          <cell r="H439">
            <v>0</v>
          </cell>
          <cell r="I439">
            <v>0.19040000000000001</v>
          </cell>
          <cell r="J439">
            <v>0</v>
          </cell>
          <cell r="K439">
            <v>0.19040000000000001</v>
          </cell>
          <cell r="L439">
            <v>0</v>
          </cell>
          <cell r="M439">
            <v>20090305</v>
          </cell>
          <cell r="N439">
            <v>0</v>
          </cell>
          <cell r="O439">
            <v>20090305</v>
          </cell>
        </row>
        <row r="440">
          <cell r="A440" t="str">
            <v>31425 15</v>
          </cell>
          <cell r="B440" t="str">
            <v>DESONIDE</v>
          </cell>
          <cell r="C440">
            <v>31425</v>
          </cell>
          <cell r="D440">
            <v>15</v>
          </cell>
          <cell r="E440" t="str">
            <v>0.05%; 15 gm</v>
          </cell>
          <cell r="F440" t="str">
            <v>GRAM</v>
          </cell>
          <cell r="G440" t="str">
            <v>CRM</v>
          </cell>
          <cell r="H440">
            <v>0</v>
          </cell>
          <cell r="I440">
            <v>0.1691</v>
          </cell>
          <cell r="J440">
            <v>0</v>
          </cell>
          <cell r="K440">
            <v>0.1691</v>
          </cell>
          <cell r="L440">
            <v>0</v>
          </cell>
          <cell r="M440">
            <v>20090305</v>
          </cell>
          <cell r="N440">
            <v>0</v>
          </cell>
          <cell r="O440">
            <v>20090305</v>
          </cell>
        </row>
        <row r="441">
          <cell r="A441" t="str">
            <v>31430 15</v>
          </cell>
          <cell r="B441" t="str">
            <v>DESONIDE</v>
          </cell>
          <cell r="C441">
            <v>31430</v>
          </cell>
          <cell r="D441">
            <v>15</v>
          </cell>
          <cell r="E441" t="str">
            <v>0.05%; 15 gm</v>
          </cell>
          <cell r="F441" t="str">
            <v>GRAM</v>
          </cell>
          <cell r="G441" t="str">
            <v>OINT</v>
          </cell>
          <cell r="H441">
            <v>0</v>
          </cell>
          <cell r="I441">
            <v>0.19600000000000001</v>
          </cell>
          <cell r="J441">
            <v>0</v>
          </cell>
          <cell r="K441">
            <v>0.19600000000000001</v>
          </cell>
          <cell r="L441">
            <v>0</v>
          </cell>
          <cell r="M441">
            <v>20090305</v>
          </cell>
          <cell r="N441">
            <v>0</v>
          </cell>
          <cell r="O441">
            <v>20090305</v>
          </cell>
        </row>
        <row r="442">
          <cell r="A442" t="str">
            <v>31425 60</v>
          </cell>
          <cell r="B442" t="str">
            <v>DESONIDE</v>
          </cell>
          <cell r="C442">
            <v>31425</v>
          </cell>
          <cell r="D442">
            <v>60</v>
          </cell>
          <cell r="E442" t="str">
            <v>0.05%; 60 gm</v>
          </cell>
          <cell r="F442" t="str">
            <v>GRAM</v>
          </cell>
          <cell r="G442" t="str">
            <v>CRM</v>
          </cell>
          <cell r="H442">
            <v>0</v>
          </cell>
          <cell r="I442">
            <v>0.12659999999999999</v>
          </cell>
          <cell r="J442">
            <v>0</v>
          </cell>
          <cell r="K442">
            <v>0.12659999999999999</v>
          </cell>
          <cell r="L442">
            <v>0</v>
          </cell>
          <cell r="M442">
            <v>20090305</v>
          </cell>
          <cell r="N442">
            <v>0</v>
          </cell>
          <cell r="O442">
            <v>20090305</v>
          </cell>
        </row>
        <row r="443">
          <cell r="A443" t="str">
            <v>31430 60</v>
          </cell>
          <cell r="B443" t="str">
            <v>DESONIDE</v>
          </cell>
          <cell r="C443">
            <v>31430</v>
          </cell>
          <cell r="D443">
            <v>60</v>
          </cell>
          <cell r="E443" t="str">
            <v>0.05%; 60 gm</v>
          </cell>
          <cell r="F443" t="str">
            <v>GRAM</v>
          </cell>
          <cell r="G443" t="str">
            <v>OINT</v>
          </cell>
          <cell r="H443">
            <v>0</v>
          </cell>
          <cell r="I443">
            <v>0.1245</v>
          </cell>
          <cell r="J443">
            <v>0</v>
          </cell>
          <cell r="K443">
            <v>0.1245</v>
          </cell>
          <cell r="L443">
            <v>0</v>
          </cell>
          <cell r="M443">
            <v>20090305</v>
          </cell>
          <cell r="N443">
            <v>0</v>
          </cell>
          <cell r="O443">
            <v>20090305</v>
          </cell>
        </row>
        <row r="444">
          <cell r="A444" t="str">
            <v>31181 0</v>
          </cell>
          <cell r="B444" t="str">
            <v>DESOXIMETASONE</v>
          </cell>
          <cell r="C444">
            <v>31181</v>
          </cell>
          <cell r="D444">
            <v>0</v>
          </cell>
          <cell r="E444">
            <v>2.5000000000000001E-3</v>
          </cell>
          <cell r="F444" t="str">
            <v>GRAM</v>
          </cell>
          <cell r="G444" t="str">
            <v>CRM</v>
          </cell>
          <cell r="H444">
            <v>0</v>
          </cell>
          <cell r="I444">
            <v>0.68799999999999994</v>
          </cell>
          <cell r="J444">
            <v>0</v>
          </cell>
          <cell r="K444">
            <v>0.68799999999999994</v>
          </cell>
          <cell r="L444">
            <v>0</v>
          </cell>
          <cell r="M444">
            <v>20060303</v>
          </cell>
          <cell r="N444">
            <v>20060906</v>
          </cell>
          <cell r="O444">
            <v>20060906</v>
          </cell>
        </row>
        <row r="445">
          <cell r="A445" t="str">
            <v>6120 15</v>
          </cell>
          <cell r="B445" t="str">
            <v>DESOXIMETASONE</v>
          </cell>
          <cell r="C445">
            <v>6120</v>
          </cell>
          <cell r="D445">
            <v>15</v>
          </cell>
          <cell r="E445" t="str">
            <v>0.05%; 15 gm</v>
          </cell>
          <cell r="F445" t="str">
            <v>GRAM</v>
          </cell>
          <cell r="G445" t="str">
            <v>GEL</v>
          </cell>
          <cell r="H445">
            <v>0</v>
          </cell>
          <cell r="I445">
            <v>1.9733000000000001</v>
          </cell>
          <cell r="J445">
            <v>0</v>
          </cell>
          <cell r="K445">
            <v>1.9733000000000001</v>
          </cell>
          <cell r="L445">
            <v>0</v>
          </cell>
          <cell r="M445">
            <v>20090305</v>
          </cell>
          <cell r="N445">
            <v>0</v>
          </cell>
          <cell r="O445">
            <v>20090305</v>
          </cell>
        </row>
        <row r="446">
          <cell r="A446" t="str">
            <v>31180 15</v>
          </cell>
          <cell r="B446" t="str">
            <v>DESOXIMETASONE</v>
          </cell>
          <cell r="C446">
            <v>31180</v>
          </cell>
          <cell r="D446">
            <v>15</v>
          </cell>
          <cell r="E446" t="str">
            <v>0.05%; 15 gm</v>
          </cell>
          <cell r="F446" t="str">
            <v>GRAM</v>
          </cell>
          <cell r="G446" t="str">
            <v>CRM</v>
          </cell>
          <cell r="H446">
            <v>0</v>
          </cell>
          <cell r="I446">
            <v>1.6900999999999999</v>
          </cell>
          <cell r="J446">
            <v>0</v>
          </cell>
          <cell r="K446">
            <v>1.6900999999999999</v>
          </cell>
          <cell r="L446">
            <v>0</v>
          </cell>
          <cell r="M446">
            <v>20090305</v>
          </cell>
          <cell r="N446">
            <v>0</v>
          </cell>
          <cell r="O446">
            <v>20090305</v>
          </cell>
        </row>
        <row r="447">
          <cell r="A447" t="str">
            <v>6120 60</v>
          </cell>
          <cell r="B447" t="str">
            <v>DESOXIMETASONE</v>
          </cell>
          <cell r="C447">
            <v>6120</v>
          </cell>
          <cell r="D447">
            <v>60</v>
          </cell>
          <cell r="E447" t="str">
            <v>0.05%; 60 gm</v>
          </cell>
          <cell r="F447" t="str">
            <v>GRAM</v>
          </cell>
          <cell r="G447" t="str">
            <v>GEL</v>
          </cell>
          <cell r="H447">
            <v>0</v>
          </cell>
          <cell r="I447">
            <v>1.331</v>
          </cell>
          <cell r="J447">
            <v>0</v>
          </cell>
          <cell r="K447">
            <v>1.331</v>
          </cell>
          <cell r="L447">
            <v>0</v>
          </cell>
          <cell r="M447">
            <v>20090305</v>
          </cell>
          <cell r="N447">
            <v>0</v>
          </cell>
          <cell r="O447">
            <v>20090305</v>
          </cell>
        </row>
        <row r="448">
          <cell r="A448" t="str">
            <v>31180 60</v>
          </cell>
          <cell r="B448" t="str">
            <v>DESOXIMETASONE</v>
          </cell>
          <cell r="C448">
            <v>31180</v>
          </cell>
          <cell r="D448">
            <v>60</v>
          </cell>
          <cell r="E448" t="str">
            <v>0.05%; 60 gm</v>
          </cell>
          <cell r="F448" t="str">
            <v>GRAM</v>
          </cell>
          <cell r="G448" t="str">
            <v>CRM</v>
          </cell>
          <cell r="H448">
            <v>0</v>
          </cell>
          <cell r="I448">
            <v>3.0305</v>
          </cell>
          <cell r="J448">
            <v>0</v>
          </cell>
          <cell r="K448">
            <v>3.0305</v>
          </cell>
          <cell r="L448">
            <v>0</v>
          </cell>
          <cell r="M448">
            <v>20090305</v>
          </cell>
          <cell r="N448">
            <v>0</v>
          </cell>
          <cell r="O448">
            <v>20090305</v>
          </cell>
        </row>
        <row r="449">
          <cell r="A449" t="str">
            <v>30800 15</v>
          </cell>
          <cell r="B449" t="str">
            <v>DESOXIMETASONE</v>
          </cell>
          <cell r="C449">
            <v>30800</v>
          </cell>
          <cell r="D449">
            <v>15</v>
          </cell>
          <cell r="E449" t="str">
            <v>0.25%; 15 gm</v>
          </cell>
          <cell r="F449" t="str">
            <v>GRAM</v>
          </cell>
          <cell r="G449" t="str">
            <v>OINT</v>
          </cell>
          <cell r="H449">
            <v>0</v>
          </cell>
          <cell r="I449">
            <v>2.0760000000000001</v>
          </cell>
          <cell r="J449">
            <v>0</v>
          </cell>
          <cell r="K449">
            <v>2.0760000000000001</v>
          </cell>
          <cell r="L449">
            <v>0</v>
          </cell>
          <cell r="M449">
            <v>20090305</v>
          </cell>
          <cell r="N449">
            <v>20090318</v>
          </cell>
          <cell r="O449">
            <v>20090318</v>
          </cell>
        </row>
        <row r="450">
          <cell r="A450" t="str">
            <v>31181 15</v>
          </cell>
          <cell r="B450" t="str">
            <v>DESOXIMETASONE</v>
          </cell>
          <cell r="C450">
            <v>31181</v>
          </cell>
          <cell r="D450">
            <v>15</v>
          </cell>
          <cell r="E450" t="str">
            <v>0.25%; 15 gm</v>
          </cell>
          <cell r="F450" t="str">
            <v>GRAM</v>
          </cell>
          <cell r="G450" t="str">
            <v>CRM</v>
          </cell>
          <cell r="H450">
            <v>0</v>
          </cell>
          <cell r="I450">
            <v>1.0649999999999999</v>
          </cell>
          <cell r="J450">
            <v>0</v>
          </cell>
          <cell r="K450">
            <v>3.5066000000000002</v>
          </cell>
          <cell r="L450">
            <v>0</v>
          </cell>
          <cell r="M450">
            <v>20090429</v>
          </cell>
          <cell r="N450">
            <v>0</v>
          </cell>
          <cell r="O450">
            <v>20090429</v>
          </cell>
        </row>
        <row r="451">
          <cell r="A451" t="str">
            <v>30800 60</v>
          </cell>
          <cell r="B451" t="str">
            <v>DESOXIMETASONE</v>
          </cell>
          <cell r="C451">
            <v>30800</v>
          </cell>
          <cell r="D451">
            <v>60</v>
          </cell>
          <cell r="E451" t="str">
            <v>0.25%; 60 gm</v>
          </cell>
          <cell r="F451" t="str">
            <v>GRAM</v>
          </cell>
          <cell r="G451" t="str">
            <v>OINT</v>
          </cell>
          <cell r="H451">
            <v>0</v>
          </cell>
          <cell r="I451">
            <v>1.4936</v>
          </cell>
          <cell r="J451">
            <v>0</v>
          </cell>
          <cell r="K451">
            <v>1.4936</v>
          </cell>
          <cell r="L451">
            <v>0</v>
          </cell>
          <cell r="M451">
            <v>20090305</v>
          </cell>
          <cell r="N451">
            <v>20090318</v>
          </cell>
          <cell r="O451">
            <v>20090318</v>
          </cell>
        </row>
        <row r="452">
          <cell r="A452" t="str">
            <v>31181 60</v>
          </cell>
          <cell r="B452" t="str">
            <v>DESOXIMETASONE</v>
          </cell>
          <cell r="C452">
            <v>31181</v>
          </cell>
          <cell r="D452">
            <v>60</v>
          </cell>
          <cell r="E452" t="str">
            <v>0.25%; 60 gm</v>
          </cell>
          <cell r="F452" t="str">
            <v>GRAM</v>
          </cell>
          <cell r="G452" t="str">
            <v>CRM</v>
          </cell>
          <cell r="H452">
            <v>0</v>
          </cell>
          <cell r="I452">
            <v>0.36780000000000002</v>
          </cell>
          <cell r="J452">
            <v>0</v>
          </cell>
          <cell r="K452">
            <v>3.0908000000000002</v>
          </cell>
          <cell r="L452">
            <v>0</v>
          </cell>
          <cell r="M452">
            <v>20090429</v>
          </cell>
          <cell r="N452">
            <v>0</v>
          </cell>
          <cell r="O452">
            <v>20090429</v>
          </cell>
        </row>
        <row r="453">
          <cell r="A453" t="str">
            <v>27422 0</v>
          </cell>
          <cell r="B453" t="str">
            <v>DEXAMETHASONE</v>
          </cell>
          <cell r="C453">
            <v>27422</v>
          </cell>
          <cell r="D453">
            <v>0</v>
          </cell>
          <cell r="E453" t="str">
            <v>0.5 mg</v>
          </cell>
          <cell r="F453" t="str">
            <v>TABLET</v>
          </cell>
          <cell r="G453" t="str">
            <v>TAB</v>
          </cell>
          <cell r="H453">
            <v>0</v>
          </cell>
          <cell r="I453">
            <v>9.35E-2</v>
          </cell>
          <cell r="J453">
            <v>0</v>
          </cell>
          <cell r="K453">
            <v>9.35E-2</v>
          </cell>
          <cell r="L453">
            <v>0</v>
          </cell>
          <cell r="M453">
            <v>20050304</v>
          </cell>
          <cell r="N453">
            <v>20050902</v>
          </cell>
          <cell r="O453">
            <v>20070305</v>
          </cell>
        </row>
        <row r="454">
          <cell r="A454" t="str">
            <v>27400 0</v>
          </cell>
          <cell r="B454" t="str">
            <v>DEXAMETHASONE</v>
          </cell>
          <cell r="C454">
            <v>27400</v>
          </cell>
          <cell r="D454">
            <v>0</v>
          </cell>
          <cell r="E454" t="str">
            <v>0.5 mg/5 ml</v>
          </cell>
          <cell r="F454" t="str">
            <v>MILLILITER</v>
          </cell>
          <cell r="G454" t="str">
            <v>ELIXIR</v>
          </cell>
          <cell r="H454">
            <v>0</v>
          </cell>
          <cell r="I454">
            <v>3.5700000000000003E-2</v>
          </cell>
          <cell r="J454">
            <v>0</v>
          </cell>
          <cell r="K454">
            <v>3.5700000000000003E-2</v>
          </cell>
          <cell r="L454">
            <v>0</v>
          </cell>
          <cell r="M454">
            <v>20020308</v>
          </cell>
          <cell r="N454">
            <v>20020906</v>
          </cell>
          <cell r="O454">
            <v>20020906</v>
          </cell>
        </row>
        <row r="455">
          <cell r="A455" t="str">
            <v>27428 0</v>
          </cell>
          <cell r="B455" t="str">
            <v>DEXAMETHASONE</v>
          </cell>
          <cell r="C455">
            <v>27428</v>
          </cell>
          <cell r="D455">
            <v>0</v>
          </cell>
          <cell r="E455" t="str">
            <v>4 mg</v>
          </cell>
          <cell r="F455" t="str">
            <v>TABLET</v>
          </cell>
          <cell r="G455" t="str">
            <v>TAB</v>
          </cell>
          <cell r="H455">
            <v>0</v>
          </cell>
          <cell r="I455">
            <v>0.1196</v>
          </cell>
          <cell r="J455">
            <v>0</v>
          </cell>
          <cell r="K455">
            <v>0.1196</v>
          </cell>
          <cell r="L455">
            <v>0</v>
          </cell>
          <cell r="M455">
            <v>20090305</v>
          </cell>
          <cell r="N455">
            <v>0</v>
          </cell>
          <cell r="O455">
            <v>20090305</v>
          </cell>
        </row>
        <row r="456">
          <cell r="A456" t="str">
            <v>19850 0</v>
          </cell>
          <cell r="B456" t="str">
            <v>DEXTROAMPHETAMINE SULFATE</v>
          </cell>
          <cell r="C456">
            <v>19850</v>
          </cell>
          <cell r="D456">
            <v>0</v>
          </cell>
          <cell r="E456" t="str">
            <v>10 mg</v>
          </cell>
          <cell r="F456" t="str">
            <v>CAPSULE</v>
          </cell>
          <cell r="G456" t="str">
            <v>CAP, SA</v>
          </cell>
          <cell r="H456">
            <v>0</v>
          </cell>
          <cell r="I456">
            <v>1.5397000000000001</v>
          </cell>
          <cell r="J456">
            <v>0</v>
          </cell>
          <cell r="K456">
            <v>1.5397000000000001</v>
          </cell>
          <cell r="L456">
            <v>0</v>
          </cell>
          <cell r="M456">
            <v>20080805</v>
          </cell>
          <cell r="N456">
            <v>20090305</v>
          </cell>
          <cell r="O456">
            <v>20090305</v>
          </cell>
        </row>
        <row r="457">
          <cell r="A457" t="str">
            <v>19880 0</v>
          </cell>
          <cell r="B457" t="str">
            <v>DEXTROAMPHETAMINE SULFATE</v>
          </cell>
          <cell r="C457">
            <v>19880</v>
          </cell>
          <cell r="D457">
            <v>0</v>
          </cell>
          <cell r="E457" t="str">
            <v>10 mg</v>
          </cell>
          <cell r="F457" t="str">
            <v>TABLET</v>
          </cell>
          <cell r="G457" t="str">
            <v>TAB</v>
          </cell>
          <cell r="H457">
            <v>0</v>
          </cell>
          <cell r="I457">
            <v>0.2117</v>
          </cell>
          <cell r="J457">
            <v>0</v>
          </cell>
          <cell r="K457">
            <v>0.2117</v>
          </cell>
          <cell r="L457">
            <v>0</v>
          </cell>
          <cell r="M457">
            <v>20090305</v>
          </cell>
          <cell r="N457">
            <v>0</v>
          </cell>
          <cell r="O457">
            <v>20090305</v>
          </cell>
        </row>
        <row r="458">
          <cell r="A458" t="str">
            <v>19851 0</v>
          </cell>
          <cell r="B458" t="str">
            <v>DEXTROAMPHETAMINE SULFATE</v>
          </cell>
          <cell r="C458">
            <v>19851</v>
          </cell>
          <cell r="D458">
            <v>0</v>
          </cell>
          <cell r="E458" t="str">
            <v>15 mg</v>
          </cell>
          <cell r="F458" t="str">
            <v>CAPSULE</v>
          </cell>
          <cell r="G458" t="str">
            <v>CAP, SA</v>
          </cell>
          <cell r="H458">
            <v>0</v>
          </cell>
          <cell r="I458">
            <v>1.9654</v>
          </cell>
          <cell r="J458">
            <v>0</v>
          </cell>
          <cell r="K458">
            <v>1.9654</v>
          </cell>
          <cell r="L458">
            <v>0</v>
          </cell>
          <cell r="M458">
            <v>20080805</v>
          </cell>
          <cell r="N458">
            <v>20090305</v>
          </cell>
          <cell r="O458">
            <v>20090305</v>
          </cell>
        </row>
        <row r="459">
          <cell r="A459" t="str">
            <v>19881 0</v>
          </cell>
          <cell r="B459" t="str">
            <v>DEXTROAMPHETAMINE SULFATE</v>
          </cell>
          <cell r="C459">
            <v>19881</v>
          </cell>
          <cell r="D459">
            <v>0</v>
          </cell>
          <cell r="E459" t="str">
            <v>5 mg</v>
          </cell>
          <cell r="F459" t="str">
            <v>TABLET</v>
          </cell>
          <cell r="G459" t="str">
            <v>TAB</v>
          </cell>
          <cell r="H459">
            <v>0</v>
          </cell>
          <cell r="I459">
            <v>0.1537</v>
          </cell>
          <cell r="J459">
            <v>0</v>
          </cell>
          <cell r="K459">
            <v>0.1537</v>
          </cell>
          <cell r="L459">
            <v>0</v>
          </cell>
          <cell r="M459">
            <v>20090305</v>
          </cell>
          <cell r="N459">
            <v>0</v>
          </cell>
          <cell r="O459">
            <v>20090305</v>
          </cell>
        </row>
        <row r="460">
          <cell r="A460" t="str">
            <v>19852 0</v>
          </cell>
          <cell r="B460" t="str">
            <v>DEXTROAMPHETAMINE SULFATE</v>
          </cell>
          <cell r="C460">
            <v>19852</v>
          </cell>
          <cell r="D460">
            <v>0</v>
          </cell>
          <cell r="E460" t="str">
            <v>5 mg</v>
          </cell>
          <cell r="F460" t="str">
            <v>CAPSULE</v>
          </cell>
          <cell r="G460" t="str">
            <v>CAP, SA</v>
          </cell>
          <cell r="H460">
            <v>0</v>
          </cell>
          <cell r="I460">
            <v>1.3696999999999999</v>
          </cell>
          <cell r="J460">
            <v>0</v>
          </cell>
          <cell r="K460">
            <v>1.3696999999999999</v>
          </cell>
          <cell r="L460">
            <v>0</v>
          </cell>
          <cell r="M460">
            <v>20080805</v>
          </cell>
          <cell r="N460">
            <v>20090305</v>
          </cell>
          <cell r="O460">
            <v>20090305</v>
          </cell>
        </row>
        <row r="461">
          <cell r="A461" t="str">
            <v>41517 0</v>
          </cell>
          <cell r="B461" t="str">
            <v>DHCODEINE BT/ACETAMINOPHN/CAFF</v>
          </cell>
          <cell r="C461">
            <v>41517</v>
          </cell>
          <cell r="D461">
            <v>0</v>
          </cell>
          <cell r="E461" t="str">
            <v xml:space="preserve">32-713-60 </v>
          </cell>
          <cell r="F461" t="str">
            <v>TABLET</v>
          </cell>
          <cell r="G461" t="str">
            <v>TAB</v>
          </cell>
          <cell r="H461">
            <v>0</v>
          </cell>
          <cell r="I461">
            <v>1.3637999999999999</v>
          </cell>
          <cell r="J461">
            <v>0</v>
          </cell>
          <cell r="K461">
            <v>1.3637999999999999</v>
          </cell>
          <cell r="L461">
            <v>0</v>
          </cell>
          <cell r="M461">
            <v>20090305</v>
          </cell>
          <cell r="N461">
            <v>0</v>
          </cell>
          <cell r="O461">
            <v>20090305</v>
          </cell>
        </row>
        <row r="462">
          <cell r="A462" t="str">
            <v>14220 0</v>
          </cell>
          <cell r="B462" t="str">
            <v>DIAZEPAM</v>
          </cell>
          <cell r="C462">
            <v>14220</v>
          </cell>
          <cell r="D462">
            <v>0</v>
          </cell>
          <cell r="E462" t="str">
            <v>10 mg</v>
          </cell>
          <cell r="F462" t="str">
            <v>TABLET</v>
          </cell>
          <cell r="G462" t="str">
            <v>TAB</v>
          </cell>
          <cell r="H462">
            <v>0</v>
          </cell>
          <cell r="I462">
            <v>3.9600000000000003E-2</v>
          </cell>
          <cell r="J462">
            <v>0</v>
          </cell>
          <cell r="K462">
            <v>3.9600000000000003E-2</v>
          </cell>
          <cell r="L462">
            <v>0</v>
          </cell>
          <cell r="M462">
            <v>20090305</v>
          </cell>
          <cell r="N462">
            <v>0</v>
          </cell>
          <cell r="O462">
            <v>20090305</v>
          </cell>
        </row>
        <row r="463">
          <cell r="A463" t="str">
            <v>14221 0</v>
          </cell>
          <cell r="B463" t="str">
            <v>DIAZEPAM</v>
          </cell>
          <cell r="C463">
            <v>14221</v>
          </cell>
          <cell r="D463">
            <v>0</v>
          </cell>
          <cell r="E463" t="str">
            <v>2 mg</v>
          </cell>
          <cell r="F463" t="str">
            <v>TABLET</v>
          </cell>
          <cell r="G463" t="str">
            <v>TAB</v>
          </cell>
          <cell r="H463">
            <v>0</v>
          </cell>
          <cell r="I463">
            <v>3.1099999999999999E-2</v>
          </cell>
          <cell r="J463">
            <v>0</v>
          </cell>
          <cell r="K463">
            <v>3.1099999999999999E-2</v>
          </cell>
          <cell r="L463">
            <v>0</v>
          </cell>
          <cell r="M463">
            <v>20090305</v>
          </cell>
          <cell r="N463">
            <v>0</v>
          </cell>
          <cell r="O463">
            <v>20090305</v>
          </cell>
        </row>
        <row r="464">
          <cell r="A464" t="str">
            <v>14222 0</v>
          </cell>
          <cell r="B464" t="str">
            <v>DIAZEPAM</v>
          </cell>
          <cell r="C464">
            <v>14222</v>
          </cell>
          <cell r="D464">
            <v>0</v>
          </cell>
          <cell r="E464" t="str">
            <v>5 mg</v>
          </cell>
          <cell r="F464" t="str">
            <v>TABLET</v>
          </cell>
          <cell r="G464" t="str">
            <v>TAB</v>
          </cell>
          <cell r="H464">
            <v>0</v>
          </cell>
          <cell r="I464">
            <v>3.1699999999999999E-2</v>
          </cell>
          <cell r="J464">
            <v>0</v>
          </cell>
          <cell r="K464">
            <v>3.1699999999999999E-2</v>
          </cell>
          <cell r="L464">
            <v>0</v>
          </cell>
          <cell r="M464">
            <v>20090305</v>
          </cell>
          <cell r="N464">
            <v>0</v>
          </cell>
          <cell r="O464">
            <v>20090305</v>
          </cell>
        </row>
        <row r="465">
          <cell r="A465" t="str">
            <v>13960 0</v>
          </cell>
          <cell r="B465" t="str">
            <v>DICLOFENAC POTASSIUM</v>
          </cell>
          <cell r="C465">
            <v>13960</v>
          </cell>
          <cell r="D465">
            <v>0</v>
          </cell>
          <cell r="E465" t="str">
            <v>50 mg</v>
          </cell>
          <cell r="F465" t="str">
            <v>TABLET</v>
          </cell>
          <cell r="G465" t="str">
            <v>TAB</v>
          </cell>
          <cell r="H465">
            <v>0</v>
          </cell>
          <cell r="I465">
            <v>0.14849999999999999</v>
          </cell>
          <cell r="J465">
            <v>0</v>
          </cell>
          <cell r="K465">
            <v>0.14849999999999999</v>
          </cell>
          <cell r="L465">
            <v>0</v>
          </cell>
          <cell r="M465">
            <v>20090305</v>
          </cell>
          <cell r="N465">
            <v>0</v>
          </cell>
          <cell r="O465">
            <v>20090305</v>
          </cell>
        </row>
        <row r="466">
          <cell r="A466" t="str">
            <v>33831 0</v>
          </cell>
          <cell r="B466" t="str">
            <v>DICLOFENAC SODIUM</v>
          </cell>
          <cell r="C466">
            <v>33831</v>
          </cell>
          <cell r="D466">
            <v>0</v>
          </cell>
          <cell r="E466">
            <v>1E-3</v>
          </cell>
          <cell r="F466" t="str">
            <v>MILLILITER</v>
          </cell>
          <cell r="G466" t="str">
            <v>DROPS</v>
          </cell>
          <cell r="H466">
            <v>0</v>
          </cell>
          <cell r="I466">
            <v>4.4939999999999998</v>
          </cell>
          <cell r="J466">
            <v>0</v>
          </cell>
          <cell r="K466">
            <v>4.4939999999999998</v>
          </cell>
          <cell r="L466">
            <v>0</v>
          </cell>
          <cell r="M466">
            <v>20090305</v>
          </cell>
          <cell r="N466">
            <v>0</v>
          </cell>
          <cell r="O466">
            <v>20090305</v>
          </cell>
        </row>
        <row r="467">
          <cell r="A467" t="str">
            <v>35850 0</v>
          </cell>
          <cell r="B467" t="str">
            <v>DICLOFENAC SODIUM</v>
          </cell>
          <cell r="C467">
            <v>35850</v>
          </cell>
          <cell r="D467">
            <v>0</v>
          </cell>
          <cell r="E467" t="str">
            <v>25 mg</v>
          </cell>
          <cell r="F467" t="str">
            <v>TABLET</v>
          </cell>
          <cell r="G467" t="str">
            <v>TAB, EC</v>
          </cell>
          <cell r="H467">
            <v>0</v>
          </cell>
          <cell r="I467">
            <v>0.81</v>
          </cell>
          <cell r="J467">
            <v>0</v>
          </cell>
          <cell r="K467">
            <v>0.81</v>
          </cell>
          <cell r="L467">
            <v>0</v>
          </cell>
          <cell r="M467">
            <v>20090305</v>
          </cell>
          <cell r="N467">
            <v>0</v>
          </cell>
          <cell r="O467">
            <v>20090305</v>
          </cell>
        </row>
        <row r="468">
          <cell r="A468" t="str">
            <v>35851 0</v>
          </cell>
          <cell r="B468" t="str">
            <v>DICLOFENAC SODIUM</v>
          </cell>
          <cell r="C468">
            <v>35851</v>
          </cell>
          <cell r="D468">
            <v>0</v>
          </cell>
          <cell r="E468" t="str">
            <v>50 mg</v>
          </cell>
          <cell r="F468" t="str">
            <v>TABLET</v>
          </cell>
          <cell r="G468" t="str">
            <v>TAB, EC</v>
          </cell>
          <cell r="H468">
            <v>0</v>
          </cell>
          <cell r="I468">
            <v>0.42149999999999999</v>
          </cell>
          <cell r="J468">
            <v>0</v>
          </cell>
          <cell r="K468">
            <v>0.42149999999999999</v>
          </cell>
          <cell r="L468">
            <v>0</v>
          </cell>
          <cell r="M468">
            <v>20090318</v>
          </cell>
          <cell r="N468">
            <v>0</v>
          </cell>
          <cell r="O468">
            <v>20090318</v>
          </cell>
        </row>
        <row r="469">
          <cell r="A469" t="str">
            <v>35852 0</v>
          </cell>
          <cell r="B469" t="str">
            <v>DICLOFENAC SODIUM</v>
          </cell>
          <cell r="C469">
            <v>35852</v>
          </cell>
          <cell r="D469">
            <v>0</v>
          </cell>
          <cell r="E469" t="str">
            <v>75 mg</v>
          </cell>
          <cell r="F469" t="str">
            <v>TABLET</v>
          </cell>
          <cell r="G469" t="str">
            <v>TAB, EC</v>
          </cell>
          <cell r="H469">
            <v>0</v>
          </cell>
          <cell r="I469">
            <v>0.45979999999999999</v>
          </cell>
          <cell r="J469">
            <v>0</v>
          </cell>
          <cell r="K469">
            <v>0.45979999999999999</v>
          </cell>
          <cell r="L469">
            <v>0</v>
          </cell>
          <cell r="M469">
            <v>20090318</v>
          </cell>
          <cell r="N469">
            <v>0</v>
          </cell>
          <cell r="O469">
            <v>20090318</v>
          </cell>
        </row>
        <row r="470">
          <cell r="A470" t="str">
            <v>13310 0</v>
          </cell>
          <cell r="B470" t="str">
            <v>DICLOFENAC SODIUM XR</v>
          </cell>
          <cell r="C470">
            <v>13310</v>
          </cell>
          <cell r="D470">
            <v>0</v>
          </cell>
          <cell r="E470" t="str">
            <v>100 mg</v>
          </cell>
          <cell r="F470" t="str">
            <v>TABLET</v>
          </cell>
          <cell r="G470" t="str">
            <v>TAB, XR</v>
          </cell>
          <cell r="H470">
            <v>0</v>
          </cell>
          <cell r="I470">
            <v>0.53879999999999995</v>
          </cell>
          <cell r="J470">
            <v>0</v>
          </cell>
          <cell r="K470">
            <v>0.53879999999999995</v>
          </cell>
          <cell r="L470">
            <v>0</v>
          </cell>
          <cell r="M470">
            <v>20090305</v>
          </cell>
          <cell r="N470">
            <v>0</v>
          </cell>
          <cell r="O470">
            <v>20090305</v>
          </cell>
        </row>
        <row r="471">
          <cell r="A471" t="str">
            <v>39541 0</v>
          </cell>
          <cell r="B471" t="str">
            <v>DICLOXACILLIN SODIUM</v>
          </cell>
          <cell r="C471">
            <v>39541</v>
          </cell>
          <cell r="D471">
            <v>0</v>
          </cell>
          <cell r="E471" t="str">
            <v>250 mg</v>
          </cell>
          <cell r="F471" t="str">
            <v>CAPSULE</v>
          </cell>
          <cell r="G471" t="str">
            <v>CAP</v>
          </cell>
          <cell r="H471">
            <v>0</v>
          </cell>
          <cell r="I471">
            <v>0.33439999999999998</v>
          </cell>
          <cell r="J471">
            <v>0</v>
          </cell>
          <cell r="K471">
            <v>0.33439999999999998</v>
          </cell>
          <cell r="L471">
            <v>0</v>
          </cell>
          <cell r="M471">
            <v>20090305</v>
          </cell>
          <cell r="N471">
            <v>0</v>
          </cell>
          <cell r="O471">
            <v>20090305</v>
          </cell>
        </row>
        <row r="472">
          <cell r="A472" t="str">
            <v>39542 0</v>
          </cell>
          <cell r="B472" t="str">
            <v>DICLOXACILLIN SODIUM</v>
          </cell>
          <cell r="C472">
            <v>39542</v>
          </cell>
          <cell r="D472">
            <v>0</v>
          </cell>
          <cell r="E472" t="str">
            <v>500 mg</v>
          </cell>
          <cell r="F472" t="str">
            <v>CAPSULE</v>
          </cell>
          <cell r="G472" t="str">
            <v>CAP</v>
          </cell>
          <cell r="H472">
            <v>0</v>
          </cell>
          <cell r="I472">
            <v>0.65969999999999995</v>
          </cell>
          <cell r="J472">
            <v>0</v>
          </cell>
          <cell r="K472">
            <v>0.65969999999999995</v>
          </cell>
          <cell r="L472">
            <v>0</v>
          </cell>
          <cell r="M472">
            <v>20090305</v>
          </cell>
          <cell r="N472">
            <v>0</v>
          </cell>
          <cell r="O472">
            <v>20090305</v>
          </cell>
        </row>
        <row r="473">
          <cell r="A473" t="str">
            <v>19261 0</v>
          </cell>
          <cell r="B473" t="str">
            <v>DICYCLOMINE HCL</v>
          </cell>
          <cell r="C473">
            <v>19261</v>
          </cell>
          <cell r="D473">
            <v>0</v>
          </cell>
          <cell r="E473" t="str">
            <v>10 mg</v>
          </cell>
          <cell r="F473" t="str">
            <v>CAPSULE</v>
          </cell>
          <cell r="G473" t="str">
            <v>CAP</v>
          </cell>
          <cell r="H473">
            <v>0</v>
          </cell>
          <cell r="I473">
            <v>3.9899999999999998E-2</v>
          </cell>
          <cell r="J473">
            <v>0</v>
          </cell>
          <cell r="K473">
            <v>3.9899999999999998E-2</v>
          </cell>
          <cell r="L473">
            <v>0</v>
          </cell>
          <cell r="M473">
            <v>20090305</v>
          </cell>
          <cell r="N473">
            <v>0</v>
          </cell>
          <cell r="O473">
            <v>20090305</v>
          </cell>
        </row>
        <row r="474">
          <cell r="A474" t="str">
            <v>19331 0</v>
          </cell>
          <cell r="B474" t="str">
            <v>DICYCLOMINE HCL</v>
          </cell>
          <cell r="C474">
            <v>19331</v>
          </cell>
          <cell r="D474">
            <v>0</v>
          </cell>
          <cell r="E474" t="str">
            <v>20 mg</v>
          </cell>
          <cell r="F474" t="str">
            <v>TABLET</v>
          </cell>
          <cell r="G474" t="str">
            <v>TAB</v>
          </cell>
          <cell r="H474">
            <v>0</v>
          </cell>
          <cell r="I474">
            <v>5.1299999999999998E-2</v>
          </cell>
          <cell r="J474">
            <v>0</v>
          </cell>
          <cell r="K474">
            <v>5.1299999999999998E-2</v>
          </cell>
          <cell r="L474">
            <v>0</v>
          </cell>
          <cell r="M474">
            <v>20090305</v>
          </cell>
          <cell r="N474">
            <v>0</v>
          </cell>
          <cell r="O474">
            <v>20090305</v>
          </cell>
        </row>
        <row r="475">
          <cell r="A475" t="str">
            <v>14556 0</v>
          </cell>
          <cell r="B475" t="str">
            <v>DIDANOSINE</v>
          </cell>
          <cell r="C475">
            <v>14556</v>
          </cell>
          <cell r="D475">
            <v>0</v>
          </cell>
          <cell r="E475" t="str">
            <v>250 mg</v>
          </cell>
          <cell r="F475" t="str">
            <v>CAPSULE</v>
          </cell>
          <cell r="G475" t="str">
            <v>CAP, SA</v>
          </cell>
          <cell r="H475">
            <v>0</v>
          </cell>
          <cell r="I475">
            <v>7.0670000000000002</v>
          </cell>
          <cell r="J475">
            <v>0</v>
          </cell>
          <cell r="K475">
            <v>7.0670000000000002</v>
          </cell>
          <cell r="L475">
            <v>0</v>
          </cell>
          <cell r="M475">
            <v>20090305</v>
          </cell>
          <cell r="N475">
            <v>0</v>
          </cell>
          <cell r="O475">
            <v>20090305</v>
          </cell>
        </row>
        <row r="476">
          <cell r="A476" t="str">
            <v>14557 0</v>
          </cell>
          <cell r="B476" t="str">
            <v>DIDANOSINE</v>
          </cell>
          <cell r="C476">
            <v>14557</v>
          </cell>
          <cell r="D476">
            <v>0</v>
          </cell>
          <cell r="E476" t="str">
            <v>400 mg</v>
          </cell>
          <cell r="F476" t="str">
            <v>CAPSULE</v>
          </cell>
          <cell r="G476" t="str">
            <v>CAP, SA</v>
          </cell>
          <cell r="H476">
            <v>0</v>
          </cell>
          <cell r="I476">
            <v>11.0375</v>
          </cell>
          <cell r="J476">
            <v>0</v>
          </cell>
          <cell r="K476">
            <v>11.0375</v>
          </cell>
          <cell r="L476">
            <v>0</v>
          </cell>
          <cell r="M476">
            <v>20090305</v>
          </cell>
          <cell r="N476">
            <v>0</v>
          </cell>
          <cell r="O476">
            <v>20090305</v>
          </cell>
        </row>
        <row r="477">
          <cell r="A477" t="str">
            <v>31470 0</v>
          </cell>
          <cell r="B477" t="str">
            <v>DIFLORASONE DIACETATE</v>
          </cell>
          <cell r="C477">
            <v>31470</v>
          </cell>
          <cell r="D477">
            <v>0</v>
          </cell>
          <cell r="E477" t="str">
            <v>0.05%</v>
          </cell>
          <cell r="F477" t="str">
            <v>GRAM</v>
          </cell>
          <cell r="G477" t="str">
            <v>CRM</v>
          </cell>
          <cell r="H477">
            <v>0</v>
          </cell>
          <cell r="I477">
            <v>0.54520000000000002</v>
          </cell>
          <cell r="J477">
            <v>0</v>
          </cell>
          <cell r="K477">
            <v>0.54520000000000002</v>
          </cell>
          <cell r="L477">
            <v>0</v>
          </cell>
          <cell r="M477">
            <v>20090305</v>
          </cell>
          <cell r="N477">
            <v>0</v>
          </cell>
          <cell r="O477">
            <v>20090305</v>
          </cell>
        </row>
        <row r="478">
          <cell r="A478" t="str">
            <v>31480 0</v>
          </cell>
          <cell r="B478" t="str">
            <v>DIFLORASONE DIACETATE</v>
          </cell>
          <cell r="C478">
            <v>31480</v>
          </cell>
          <cell r="D478">
            <v>0</v>
          </cell>
          <cell r="E478" t="str">
            <v>0.05%</v>
          </cell>
          <cell r="F478" t="str">
            <v>GRAM</v>
          </cell>
          <cell r="G478" t="str">
            <v>OINT</v>
          </cell>
          <cell r="H478">
            <v>0</v>
          </cell>
          <cell r="I478">
            <v>0.54520000000000002</v>
          </cell>
          <cell r="J478">
            <v>0</v>
          </cell>
          <cell r="K478">
            <v>0.54520000000000002</v>
          </cell>
          <cell r="L478">
            <v>0</v>
          </cell>
          <cell r="M478">
            <v>20090305</v>
          </cell>
          <cell r="N478">
            <v>0</v>
          </cell>
          <cell r="O478">
            <v>20090305</v>
          </cell>
        </row>
        <row r="479">
          <cell r="A479" t="str">
            <v>16850 0</v>
          </cell>
          <cell r="B479" t="str">
            <v>DIFLUNISAL</v>
          </cell>
          <cell r="C479">
            <v>16850</v>
          </cell>
          <cell r="D479">
            <v>0</v>
          </cell>
          <cell r="E479" t="str">
            <v>250 mg</v>
          </cell>
          <cell r="F479" t="str">
            <v>TABLET</v>
          </cell>
          <cell r="G479" t="str">
            <v>TAB</v>
          </cell>
          <cell r="H479">
            <v>0</v>
          </cell>
          <cell r="I479">
            <v>0.89380000000000004</v>
          </cell>
          <cell r="J479">
            <v>0</v>
          </cell>
          <cell r="K479">
            <v>0.89380000000000004</v>
          </cell>
          <cell r="L479">
            <v>0</v>
          </cell>
          <cell r="M479">
            <v>20020405</v>
          </cell>
          <cell r="N479">
            <v>20020906</v>
          </cell>
          <cell r="O479">
            <v>20050304</v>
          </cell>
        </row>
        <row r="480">
          <cell r="A480" t="str">
            <v>16851 0</v>
          </cell>
          <cell r="B480" t="str">
            <v>DIFLUNISAL</v>
          </cell>
          <cell r="C480">
            <v>16851</v>
          </cell>
          <cell r="D480">
            <v>0</v>
          </cell>
          <cell r="E480" t="str">
            <v>500 mg</v>
          </cell>
          <cell r="F480" t="str">
            <v>TABLET</v>
          </cell>
          <cell r="G480" t="str">
            <v>TAB</v>
          </cell>
          <cell r="H480">
            <v>0</v>
          </cell>
          <cell r="I480">
            <v>0.95950000000000002</v>
          </cell>
          <cell r="J480">
            <v>0</v>
          </cell>
          <cell r="K480">
            <v>0.95950000000000002</v>
          </cell>
          <cell r="L480">
            <v>0</v>
          </cell>
          <cell r="M480">
            <v>20090305</v>
          </cell>
          <cell r="N480">
            <v>0</v>
          </cell>
          <cell r="O480">
            <v>20090305</v>
          </cell>
        </row>
        <row r="481">
          <cell r="A481" t="str">
            <v>132 0</v>
          </cell>
          <cell r="B481" t="str">
            <v>DIGOXIN</v>
          </cell>
          <cell r="C481">
            <v>132</v>
          </cell>
          <cell r="D481">
            <v>0</v>
          </cell>
          <cell r="E481" t="str">
            <v>.125 mg</v>
          </cell>
          <cell r="F481" t="str">
            <v>TABLET</v>
          </cell>
          <cell r="G481" t="str">
            <v>TAB</v>
          </cell>
          <cell r="H481">
            <v>0</v>
          </cell>
          <cell r="I481">
            <v>0.10340000000000001</v>
          </cell>
          <cell r="J481">
            <v>0</v>
          </cell>
          <cell r="K481">
            <v>0.10340000000000001</v>
          </cell>
          <cell r="L481">
            <v>0</v>
          </cell>
          <cell r="M481">
            <v>20090305</v>
          </cell>
          <cell r="N481">
            <v>0</v>
          </cell>
          <cell r="O481">
            <v>20090305</v>
          </cell>
        </row>
        <row r="482">
          <cell r="A482" t="str">
            <v>133 0</v>
          </cell>
          <cell r="B482" t="str">
            <v>DIGOXIN</v>
          </cell>
          <cell r="C482">
            <v>133</v>
          </cell>
          <cell r="D482">
            <v>0</v>
          </cell>
          <cell r="E482" t="str">
            <v>.250 mg</v>
          </cell>
          <cell r="F482" t="str">
            <v>TABLET</v>
          </cell>
          <cell r="G482" t="str">
            <v>TAB</v>
          </cell>
          <cell r="H482">
            <v>0</v>
          </cell>
          <cell r="I482">
            <v>0.1045</v>
          </cell>
          <cell r="J482">
            <v>0</v>
          </cell>
          <cell r="K482">
            <v>0.1045</v>
          </cell>
          <cell r="L482">
            <v>0</v>
          </cell>
          <cell r="M482">
            <v>20090305</v>
          </cell>
          <cell r="N482">
            <v>0</v>
          </cell>
          <cell r="O482">
            <v>20090305</v>
          </cell>
        </row>
        <row r="483">
          <cell r="A483" t="str">
            <v>2321 0</v>
          </cell>
          <cell r="B483" t="str">
            <v>DILTIAZEM HCL</v>
          </cell>
          <cell r="C483">
            <v>2321</v>
          </cell>
          <cell r="D483">
            <v>0</v>
          </cell>
          <cell r="E483" t="str">
            <v>120 mg</v>
          </cell>
          <cell r="F483" t="str">
            <v>CAPSULE</v>
          </cell>
          <cell r="G483" t="str">
            <v>CAP, SR 12HR</v>
          </cell>
          <cell r="H483">
            <v>0</v>
          </cell>
          <cell r="I483">
            <v>1.1403000000000001</v>
          </cell>
          <cell r="J483">
            <v>0</v>
          </cell>
          <cell r="K483">
            <v>1.1403000000000001</v>
          </cell>
          <cell r="L483">
            <v>0</v>
          </cell>
          <cell r="M483">
            <v>20090305</v>
          </cell>
          <cell r="N483">
            <v>0</v>
          </cell>
          <cell r="O483">
            <v>20090305</v>
          </cell>
        </row>
        <row r="484">
          <cell r="A484" t="str">
            <v>2326 0</v>
          </cell>
          <cell r="B484" t="str">
            <v>DILTIAZEM HCL</v>
          </cell>
          <cell r="C484">
            <v>2326</v>
          </cell>
          <cell r="D484">
            <v>0</v>
          </cell>
          <cell r="E484" t="str">
            <v>120 mg</v>
          </cell>
          <cell r="F484" t="str">
            <v>CAPSULE</v>
          </cell>
          <cell r="G484" t="str">
            <v>CAP, SR 24HR</v>
          </cell>
          <cell r="H484">
            <v>0</v>
          </cell>
          <cell r="I484">
            <v>0.63980000000000004</v>
          </cell>
          <cell r="J484">
            <v>0</v>
          </cell>
          <cell r="K484">
            <v>0.63980000000000004</v>
          </cell>
          <cell r="L484">
            <v>0</v>
          </cell>
          <cell r="M484">
            <v>20090305</v>
          </cell>
          <cell r="N484">
            <v>0</v>
          </cell>
          <cell r="O484">
            <v>20090305</v>
          </cell>
        </row>
        <row r="485">
          <cell r="A485" t="str">
            <v>2363 0</v>
          </cell>
          <cell r="B485" t="str">
            <v>DILTIAZEM HCL</v>
          </cell>
          <cell r="C485">
            <v>2363</v>
          </cell>
          <cell r="D485">
            <v>0</v>
          </cell>
          <cell r="E485" t="str">
            <v>120 mg</v>
          </cell>
          <cell r="F485" t="str">
            <v>TABLET</v>
          </cell>
          <cell r="G485" t="str">
            <v>TAB</v>
          </cell>
          <cell r="H485">
            <v>0</v>
          </cell>
          <cell r="I485">
            <v>0.12839999999999999</v>
          </cell>
          <cell r="J485">
            <v>0</v>
          </cell>
          <cell r="K485">
            <v>0.12839999999999999</v>
          </cell>
          <cell r="L485">
            <v>0</v>
          </cell>
          <cell r="M485">
            <v>20090305</v>
          </cell>
          <cell r="N485">
            <v>0</v>
          </cell>
          <cell r="O485">
            <v>20090305</v>
          </cell>
        </row>
        <row r="486">
          <cell r="A486" t="str">
            <v>7463 0</v>
          </cell>
          <cell r="B486" t="str">
            <v>DILTIAZEM HCL</v>
          </cell>
          <cell r="C486">
            <v>7463</v>
          </cell>
          <cell r="D486">
            <v>0</v>
          </cell>
          <cell r="E486" t="str">
            <v>120 mg</v>
          </cell>
          <cell r="F486" t="str">
            <v>CAPSULE</v>
          </cell>
          <cell r="G486" t="str">
            <v>CAP, CR</v>
          </cell>
          <cell r="H486">
            <v>0</v>
          </cell>
          <cell r="I486">
            <v>0.37109999999999999</v>
          </cell>
          <cell r="J486">
            <v>0</v>
          </cell>
          <cell r="K486">
            <v>0.37109999999999999</v>
          </cell>
          <cell r="L486">
            <v>0</v>
          </cell>
          <cell r="M486">
            <v>20090305</v>
          </cell>
          <cell r="N486">
            <v>0</v>
          </cell>
          <cell r="O486">
            <v>20090305</v>
          </cell>
        </row>
        <row r="487">
          <cell r="A487" t="str">
            <v>2330 0</v>
          </cell>
          <cell r="B487" t="str">
            <v>DILTIAZEM HCL</v>
          </cell>
          <cell r="C487">
            <v>2330</v>
          </cell>
          <cell r="D487">
            <v>0</v>
          </cell>
          <cell r="E487" t="str">
            <v>120 mg</v>
          </cell>
          <cell r="F487" t="str">
            <v>CAPSULE</v>
          </cell>
          <cell r="G487" t="str">
            <v>CAP, ER</v>
          </cell>
          <cell r="H487">
            <v>0</v>
          </cell>
          <cell r="I487">
            <v>0.42049999999999998</v>
          </cell>
          <cell r="J487">
            <v>0</v>
          </cell>
          <cell r="K487">
            <v>0.42049999999999998</v>
          </cell>
          <cell r="L487">
            <v>0</v>
          </cell>
          <cell r="M487">
            <v>20090305</v>
          </cell>
          <cell r="N487">
            <v>0</v>
          </cell>
          <cell r="O487">
            <v>20090305</v>
          </cell>
        </row>
        <row r="488">
          <cell r="A488" t="str">
            <v>2323 0</v>
          </cell>
          <cell r="B488" t="str">
            <v>DILTIAZEM HCL</v>
          </cell>
          <cell r="C488">
            <v>2323</v>
          </cell>
          <cell r="D488">
            <v>0</v>
          </cell>
          <cell r="E488" t="str">
            <v>180 mg</v>
          </cell>
          <cell r="F488" t="str">
            <v>CAPSULE</v>
          </cell>
          <cell r="G488" t="str">
            <v>CAP, SR 24HR</v>
          </cell>
          <cell r="H488">
            <v>0</v>
          </cell>
          <cell r="I488">
            <v>0.76160000000000005</v>
          </cell>
          <cell r="J488">
            <v>0</v>
          </cell>
          <cell r="K488">
            <v>0.76160000000000005</v>
          </cell>
          <cell r="L488">
            <v>0</v>
          </cell>
          <cell r="M488">
            <v>20090305</v>
          </cell>
          <cell r="N488">
            <v>0</v>
          </cell>
          <cell r="O488">
            <v>20090305</v>
          </cell>
        </row>
        <row r="489">
          <cell r="A489" t="str">
            <v>7461 0</v>
          </cell>
          <cell r="B489" t="str">
            <v>DILTIAZEM HCL</v>
          </cell>
          <cell r="C489">
            <v>7461</v>
          </cell>
          <cell r="D489">
            <v>0</v>
          </cell>
          <cell r="E489" t="str">
            <v>180 mg</v>
          </cell>
          <cell r="F489" t="str">
            <v>CAPSULE</v>
          </cell>
          <cell r="G489" t="str">
            <v>CAP, CR</v>
          </cell>
          <cell r="H489">
            <v>0</v>
          </cell>
          <cell r="I489">
            <v>0.42180000000000001</v>
          </cell>
          <cell r="J489">
            <v>0</v>
          </cell>
          <cell r="K489">
            <v>0.42180000000000001</v>
          </cell>
          <cell r="L489">
            <v>0</v>
          </cell>
          <cell r="M489">
            <v>20090305</v>
          </cell>
          <cell r="N489">
            <v>0</v>
          </cell>
          <cell r="O489">
            <v>20090305</v>
          </cell>
        </row>
        <row r="490">
          <cell r="A490" t="str">
            <v>2329 0</v>
          </cell>
          <cell r="B490" t="str">
            <v>DILTIAZEM HCL</v>
          </cell>
          <cell r="C490">
            <v>2329</v>
          </cell>
          <cell r="D490">
            <v>0</v>
          </cell>
          <cell r="E490" t="str">
            <v>180 mg</v>
          </cell>
          <cell r="F490" t="str">
            <v>CAPSULE</v>
          </cell>
          <cell r="G490" t="str">
            <v>CAP, SA</v>
          </cell>
          <cell r="H490">
            <v>0</v>
          </cell>
          <cell r="I490">
            <v>0.67459999999999998</v>
          </cell>
          <cell r="J490">
            <v>0</v>
          </cell>
          <cell r="K490">
            <v>0.67459999999999998</v>
          </cell>
          <cell r="L490">
            <v>0</v>
          </cell>
          <cell r="M490">
            <v>20090305</v>
          </cell>
          <cell r="N490">
            <v>0</v>
          </cell>
          <cell r="O490">
            <v>20090305</v>
          </cell>
        </row>
        <row r="491">
          <cell r="A491" t="str">
            <v>2324 0</v>
          </cell>
          <cell r="B491" t="str">
            <v>DILTIAZEM HCL</v>
          </cell>
          <cell r="C491">
            <v>2324</v>
          </cell>
          <cell r="D491">
            <v>0</v>
          </cell>
          <cell r="E491" t="str">
            <v>240 mg</v>
          </cell>
          <cell r="F491" t="str">
            <v>CAPSULE</v>
          </cell>
          <cell r="G491" t="str">
            <v>CAP, SR 24HR</v>
          </cell>
          <cell r="H491">
            <v>0</v>
          </cell>
          <cell r="I491">
            <v>1.1040000000000001</v>
          </cell>
          <cell r="J491">
            <v>0</v>
          </cell>
          <cell r="K491">
            <v>1.1040000000000001</v>
          </cell>
          <cell r="L491">
            <v>0</v>
          </cell>
          <cell r="M491">
            <v>20090305</v>
          </cell>
          <cell r="N491">
            <v>0</v>
          </cell>
          <cell r="O491">
            <v>20090305</v>
          </cell>
        </row>
        <row r="492">
          <cell r="A492" t="str">
            <v>7462 0</v>
          </cell>
          <cell r="B492" t="str">
            <v>DILTIAZEM HCL</v>
          </cell>
          <cell r="C492">
            <v>7462</v>
          </cell>
          <cell r="D492">
            <v>0</v>
          </cell>
          <cell r="E492" t="str">
            <v>240 mg</v>
          </cell>
          <cell r="F492" t="str">
            <v>CAPSULE</v>
          </cell>
          <cell r="G492" t="str">
            <v>CAP, CR</v>
          </cell>
          <cell r="H492">
            <v>0</v>
          </cell>
          <cell r="I492">
            <v>0.36370000000000002</v>
          </cell>
          <cell r="J492">
            <v>0</v>
          </cell>
          <cell r="K492">
            <v>0.36370000000000002</v>
          </cell>
          <cell r="L492">
            <v>0</v>
          </cell>
          <cell r="M492">
            <v>20090305</v>
          </cell>
          <cell r="N492">
            <v>0</v>
          </cell>
          <cell r="O492">
            <v>20090305</v>
          </cell>
        </row>
        <row r="493">
          <cell r="A493" t="str">
            <v>2332 0</v>
          </cell>
          <cell r="B493" t="str">
            <v>DILTIAZEM HCL</v>
          </cell>
          <cell r="C493">
            <v>2332</v>
          </cell>
          <cell r="D493">
            <v>0</v>
          </cell>
          <cell r="E493" t="str">
            <v>240 mg</v>
          </cell>
          <cell r="F493" t="str">
            <v>CAPSULE</v>
          </cell>
          <cell r="G493" t="str">
            <v>CAP, SA</v>
          </cell>
          <cell r="H493">
            <v>0</v>
          </cell>
          <cell r="I493">
            <v>0.72240000000000004</v>
          </cell>
          <cell r="J493">
            <v>0</v>
          </cell>
          <cell r="K493">
            <v>0.72240000000000004</v>
          </cell>
          <cell r="L493">
            <v>0</v>
          </cell>
          <cell r="M493">
            <v>20090305</v>
          </cell>
          <cell r="N493">
            <v>0</v>
          </cell>
          <cell r="O493">
            <v>20090305</v>
          </cell>
        </row>
        <row r="494">
          <cell r="A494" t="str">
            <v>2360 0</v>
          </cell>
          <cell r="B494" t="str">
            <v>DILTIAZEM HCL</v>
          </cell>
          <cell r="C494">
            <v>2360</v>
          </cell>
          <cell r="D494">
            <v>0</v>
          </cell>
          <cell r="E494" t="str">
            <v>30 mg</v>
          </cell>
          <cell r="F494" t="str">
            <v>TABLET</v>
          </cell>
          <cell r="G494" t="str">
            <v>TAB</v>
          </cell>
          <cell r="H494">
            <v>0</v>
          </cell>
          <cell r="I494">
            <v>4.3099999999999999E-2</v>
          </cell>
          <cell r="J494">
            <v>0</v>
          </cell>
          <cell r="K494">
            <v>4.3099999999999999E-2</v>
          </cell>
          <cell r="L494">
            <v>0</v>
          </cell>
          <cell r="M494">
            <v>20090305</v>
          </cell>
          <cell r="N494">
            <v>0</v>
          </cell>
          <cell r="O494">
            <v>20090305</v>
          </cell>
        </row>
        <row r="495">
          <cell r="A495" t="str">
            <v>2325 0</v>
          </cell>
          <cell r="B495" t="str">
            <v>DILTIAZEM HCL</v>
          </cell>
          <cell r="C495">
            <v>2325</v>
          </cell>
          <cell r="D495">
            <v>0</v>
          </cell>
          <cell r="E495" t="str">
            <v>300 mg</v>
          </cell>
          <cell r="F495" t="str">
            <v>CAPSULE</v>
          </cell>
          <cell r="G495" t="str">
            <v>CAP, SR 24HR</v>
          </cell>
          <cell r="H495">
            <v>0</v>
          </cell>
          <cell r="I495">
            <v>1.4681999999999999</v>
          </cell>
          <cell r="J495">
            <v>0</v>
          </cell>
          <cell r="K495">
            <v>1.4681999999999999</v>
          </cell>
          <cell r="L495">
            <v>0</v>
          </cell>
          <cell r="M495">
            <v>20090305</v>
          </cell>
          <cell r="N495">
            <v>0</v>
          </cell>
          <cell r="O495">
            <v>20090305</v>
          </cell>
        </row>
        <row r="496">
          <cell r="A496" t="str">
            <v>2333 0</v>
          </cell>
          <cell r="B496" t="str">
            <v>DILTIAZEM HCL</v>
          </cell>
          <cell r="C496">
            <v>2333</v>
          </cell>
          <cell r="D496">
            <v>0</v>
          </cell>
          <cell r="E496" t="str">
            <v>300 mg</v>
          </cell>
          <cell r="F496" t="str">
            <v>CAPSULE</v>
          </cell>
          <cell r="G496" t="str">
            <v>CAP, ER</v>
          </cell>
          <cell r="H496">
            <v>0</v>
          </cell>
          <cell r="I496">
            <v>1.0241</v>
          </cell>
          <cell r="J496">
            <v>0</v>
          </cell>
          <cell r="K496">
            <v>1.0241</v>
          </cell>
          <cell r="L496">
            <v>0</v>
          </cell>
          <cell r="M496">
            <v>20090305</v>
          </cell>
          <cell r="N496">
            <v>0</v>
          </cell>
          <cell r="O496">
            <v>20090305</v>
          </cell>
        </row>
        <row r="497">
          <cell r="A497" t="str">
            <v>2328 0</v>
          </cell>
          <cell r="B497" t="str">
            <v>DILTIAZEM HCL</v>
          </cell>
          <cell r="C497">
            <v>2328</v>
          </cell>
          <cell r="D497">
            <v>0</v>
          </cell>
          <cell r="E497" t="str">
            <v>360 mg</v>
          </cell>
          <cell r="F497" t="str">
            <v>CAPSULE</v>
          </cell>
          <cell r="G497" t="str">
            <v>CAP, ER</v>
          </cell>
          <cell r="H497">
            <v>0</v>
          </cell>
          <cell r="I497">
            <v>0.95250000000000001</v>
          </cell>
          <cell r="J497">
            <v>0</v>
          </cell>
          <cell r="K497">
            <v>0.95250000000000001</v>
          </cell>
          <cell r="L497">
            <v>0</v>
          </cell>
          <cell r="M497">
            <v>20090305</v>
          </cell>
          <cell r="N497">
            <v>0</v>
          </cell>
          <cell r="O497">
            <v>20090305</v>
          </cell>
        </row>
        <row r="498">
          <cell r="A498" t="str">
            <v>2322 0</v>
          </cell>
          <cell r="B498" t="str">
            <v>DILTIAZEM HCL</v>
          </cell>
          <cell r="C498">
            <v>2322</v>
          </cell>
          <cell r="D498">
            <v>0</v>
          </cell>
          <cell r="E498" t="str">
            <v>60 mg</v>
          </cell>
          <cell r="F498" t="str">
            <v>CAPSULE</v>
          </cell>
          <cell r="G498" t="str">
            <v>CAP, SR 12HR</v>
          </cell>
          <cell r="H498">
            <v>0</v>
          </cell>
          <cell r="I498">
            <v>0.55679999999999996</v>
          </cell>
          <cell r="J498">
            <v>0</v>
          </cell>
          <cell r="K498">
            <v>0.55679999999999996</v>
          </cell>
          <cell r="L498">
            <v>0</v>
          </cell>
          <cell r="M498">
            <v>20090305</v>
          </cell>
          <cell r="N498">
            <v>0</v>
          </cell>
          <cell r="O498">
            <v>20090305</v>
          </cell>
        </row>
        <row r="499">
          <cell r="A499" t="str">
            <v>2361 0</v>
          </cell>
          <cell r="B499" t="str">
            <v>DILTIAZEM HCL</v>
          </cell>
          <cell r="C499">
            <v>2361</v>
          </cell>
          <cell r="D499">
            <v>0</v>
          </cell>
          <cell r="E499" t="str">
            <v>60 mg</v>
          </cell>
          <cell r="F499" t="str">
            <v>TABLET</v>
          </cell>
          <cell r="G499" t="str">
            <v>TAB</v>
          </cell>
          <cell r="H499">
            <v>0</v>
          </cell>
          <cell r="I499">
            <v>7.0099999999999996E-2</v>
          </cell>
          <cell r="J499">
            <v>0</v>
          </cell>
          <cell r="K499">
            <v>7.0099999999999996E-2</v>
          </cell>
          <cell r="L499">
            <v>0</v>
          </cell>
          <cell r="M499">
            <v>20090305</v>
          </cell>
          <cell r="N499">
            <v>0</v>
          </cell>
          <cell r="O499">
            <v>20090305</v>
          </cell>
        </row>
        <row r="500">
          <cell r="A500" t="str">
            <v>2320 0</v>
          </cell>
          <cell r="B500" t="str">
            <v>DILTIAZEM HCL</v>
          </cell>
          <cell r="C500">
            <v>2320</v>
          </cell>
          <cell r="D500">
            <v>0</v>
          </cell>
          <cell r="E500" t="str">
            <v>90 mg</v>
          </cell>
          <cell r="F500" t="str">
            <v>CAPSULE</v>
          </cell>
          <cell r="G500" t="str">
            <v>CAP, SR 12HR</v>
          </cell>
          <cell r="H500">
            <v>0</v>
          </cell>
          <cell r="I500">
            <v>0.75600000000000001</v>
          </cell>
          <cell r="J500">
            <v>0</v>
          </cell>
          <cell r="K500">
            <v>0.75600000000000001</v>
          </cell>
          <cell r="L500">
            <v>0</v>
          </cell>
          <cell r="M500">
            <v>20090305</v>
          </cell>
          <cell r="N500">
            <v>0</v>
          </cell>
          <cell r="O500">
            <v>20090305</v>
          </cell>
        </row>
        <row r="501">
          <cell r="A501" t="str">
            <v>2362 0</v>
          </cell>
          <cell r="B501" t="str">
            <v>DILTIAZEM HCL</v>
          </cell>
          <cell r="C501">
            <v>2362</v>
          </cell>
          <cell r="D501">
            <v>0</v>
          </cell>
          <cell r="E501" t="str">
            <v>90 mg</v>
          </cell>
          <cell r="F501" t="str">
            <v>TABLET</v>
          </cell>
          <cell r="G501" t="str">
            <v>TAB</v>
          </cell>
          <cell r="H501">
            <v>0</v>
          </cell>
          <cell r="I501">
            <v>9.1499999999999998E-2</v>
          </cell>
          <cell r="J501">
            <v>0</v>
          </cell>
          <cell r="K501">
            <v>9.1499999999999998E-2</v>
          </cell>
          <cell r="L501">
            <v>0</v>
          </cell>
          <cell r="M501">
            <v>20090305</v>
          </cell>
          <cell r="N501">
            <v>0</v>
          </cell>
          <cell r="O501">
            <v>20090305</v>
          </cell>
        </row>
        <row r="502">
          <cell r="A502" t="str">
            <v>94691 0</v>
          </cell>
          <cell r="B502" t="str">
            <v xml:space="preserve">DILTIAZEM HCL </v>
          </cell>
          <cell r="C502">
            <v>94691</v>
          </cell>
          <cell r="D502">
            <v>0</v>
          </cell>
          <cell r="E502" t="str">
            <v>420 mg</v>
          </cell>
          <cell r="F502" t="str">
            <v>CAPSULE</v>
          </cell>
          <cell r="G502" t="str">
            <v>CAP, SA</v>
          </cell>
          <cell r="H502">
            <v>0</v>
          </cell>
          <cell r="I502">
            <v>1.8514999999999999</v>
          </cell>
          <cell r="J502">
            <v>0</v>
          </cell>
          <cell r="K502">
            <v>1.8514999999999999</v>
          </cell>
          <cell r="L502">
            <v>0</v>
          </cell>
          <cell r="M502">
            <v>20090305</v>
          </cell>
          <cell r="N502">
            <v>0</v>
          </cell>
          <cell r="O502">
            <v>20090305</v>
          </cell>
        </row>
        <row r="503">
          <cell r="A503" t="str">
            <v>45971 0</v>
          </cell>
          <cell r="B503" t="str">
            <v>DIPHENHYDRAMINE</v>
          </cell>
          <cell r="C503">
            <v>45971</v>
          </cell>
          <cell r="D503">
            <v>0</v>
          </cell>
          <cell r="E503" t="str">
            <v>25 mg</v>
          </cell>
          <cell r="F503" t="str">
            <v>CAPSULE</v>
          </cell>
          <cell r="G503" t="str">
            <v>CAP</v>
          </cell>
          <cell r="H503">
            <v>0</v>
          </cell>
          <cell r="I503">
            <v>1.5800000000000002E-2</v>
          </cell>
          <cell r="J503">
            <v>0</v>
          </cell>
          <cell r="K503">
            <v>1.5800000000000002E-2</v>
          </cell>
          <cell r="L503">
            <v>0</v>
          </cell>
          <cell r="M503">
            <v>20090305</v>
          </cell>
          <cell r="N503">
            <v>0</v>
          </cell>
          <cell r="O503">
            <v>20090305</v>
          </cell>
        </row>
        <row r="504">
          <cell r="A504" t="str">
            <v>45972 0</v>
          </cell>
          <cell r="B504" t="str">
            <v>DIPHENHYDRAMINE</v>
          </cell>
          <cell r="C504">
            <v>45972</v>
          </cell>
          <cell r="D504">
            <v>0</v>
          </cell>
          <cell r="E504" t="str">
            <v>50 mg</v>
          </cell>
          <cell r="F504" t="str">
            <v>CAPSULE</v>
          </cell>
          <cell r="G504" t="str">
            <v>CAP</v>
          </cell>
          <cell r="H504">
            <v>0</v>
          </cell>
          <cell r="I504">
            <v>2.1499999999999998E-2</v>
          </cell>
          <cell r="J504">
            <v>0</v>
          </cell>
          <cell r="K504">
            <v>2.1499999999999998E-2</v>
          </cell>
          <cell r="L504">
            <v>0</v>
          </cell>
          <cell r="M504">
            <v>20090305</v>
          </cell>
          <cell r="N504">
            <v>0</v>
          </cell>
          <cell r="O504">
            <v>20090305</v>
          </cell>
        </row>
        <row r="505">
          <cell r="A505" t="str">
            <v>65030 0</v>
          </cell>
          <cell r="B505" t="str">
            <v>DIPHENOXYLATE HCL; ATROPINE SULFATE</v>
          </cell>
          <cell r="C505">
            <v>65030</v>
          </cell>
          <cell r="D505">
            <v>0</v>
          </cell>
          <cell r="E505" t="str">
            <v>2.5 mg; 0.025 mg</v>
          </cell>
          <cell r="F505" t="str">
            <v>TABLET</v>
          </cell>
          <cell r="G505" t="str">
            <v>TAB</v>
          </cell>
          <cell r="H505">
            <v>0</v>
          </cell>
          <cell r="I505">
            <v>6.3399999999999998E-2</v>
          </cell>
          <cell r="J505">
            <v>0</v>
          </cell>
          <cell r="K505">
            <v>6.3399999999999998E-2</v>
          </cell>
          <cell r="L505">
            <v>0</v>
          </cell>
          <cell r="M505">
            <v>20090305</v>
          </cell>
          <cell r="N505">
            <v>0</v>
          </cell>
          <cell r="O505">
            <v>20090305</v>
          </cell>
        </row>
        <row r="506">
          <cell r="A506" t="str">
            <v>65020 0</v>
          </cell>
          <cell r="B506" t="str">
            <v>DIPHENOXYLATE HCL; ATROPINE SULFATE</v>
          </cell>
          <cell r="C506">
            <v>65020</v>
          </cell>
          <cell r="D506">
            <v>0</v>
          </cell>
          <cell r="E506" t="str">
            <v>2.5 mg; 0.025 mg/5 ml</v>
          </cell>
          <cell r="F506" t="str">
            <v>MILLILITER</v>
          </cell>
          <cell r="G506" t="str">
            <v>SOLN</v>
          </cell>
          <cell r="H506">
            <v>0</v>
          </cell>
          <cell r="I506">
            <v>0.21890000000000001</v>
          </cell>
          <cell r="J506">
            <v>0</v>
          </cell>
          <cell r="K506">
            <v>0.21890000000000001</v>
          </cell>
          <cell r="L506">
            <v>0</v>
          </cell>
          <cell r="M506">
            <v>20040305</v>
          </cell>
          <cell r="N506">
            <v>20050902</v>
          </cell>
          <cell r="O506">
            <v>20060906</v>
          </cell>
        </row>
        <row r="507">
          <cell r="A507" t="str">
            <v>53141 0</v>
          </cell>
          <cell r="B507" t="str">
            <v>DIPYRIDAMOLE</v>
          </cell>
          <cell r="C507">
            <v>53141</v>
          </cell>
          <cell r="D507">
            <v>0</v>
          </cell>
          <cell r="E507" t="str">
            <v>25 mg</v>
          </cell>
          <cell r="F507" t="str">
            <v>TABLET</v>
          </cell>
          <cell r="G507" t="str">
            <v>TAB</v>
          </cell>
          <cell r="H507">
            <v>0</v>
          </cell>
          <cell r="I507">
            <v>0.2155</v>
          </cell>
          <cell r="J507">
            <v>0</v>
          </cell>
          <cell r="K507">
            <v>0.2155</v>
          </cell>
          <cell r="L507">
            <v>0</v>
          </cell>
          <cell r="M507">
            <v>20090305</v>
          </cell>
          <cell r="N507">
            <v>0</v>
          </cell>
          <cell r="O507">
            <v>20090305</v>
          </cell>
        </row>
        <row r="508">
          <cell r="A508" t="str">
            <v>53142 0</v>
          </cell>
          <cell r="B508" t="str">
            <v>DIPYRIDAMOLE</v>
          </cell>
          <cell r="C508">
            <v>53142</v>
          </cell>
          <cell r="D508">
            <v>0</v>
          </cell>
          <cell r="E508" t="str">
            <v>50 mg</v>
          </cell>
          <cell r="F508" t="str">
            <v>TABLET</v>
          </cell>
          <cell r="G508" t="str">
            <v>TAB</v>
          </cell>
          <cell r="H508">
            <v>0</v>
          </cell>
          <cell r="I508">
            <v>0.4224</v>
          </cell>
          <cell r="J508">
            <v>0</v>
          </cell>
          <cell r="K508">
            <v>0.4224</v>
          </cell>
          <cell r="L508">
            <v>0</v>
          </cell>
          <cell r="M508">
            <v>20090305</v>
          </cell>
          <cell r="N508">
            <v>0</v>
          </cell>
          <cell r="O508">
            <v>20090305</v>
          </cell>
        </row>
        <row r="509">
          <cell r="A509" t="str">
            <v>53143 0</v>
          </cell>
          <cell r="B509" t="str">
            <v>DIPYRIDAMOLE</v>
          </cell>
          <cell r="C509">
            <v>53143</v>
          </cell>
          <cell r="D509">
            <v>0</v>
          </cell>
          <cell r="E509" t="str">
            <v>75 mg</v>
          </cell>
          <cell r="F509" t="str">
            <v>TABLET</v>
          </cell>
          <cell r="G509" t="str">
            <v>TAB</v>
          </cell>
          <cell r="H509">
            <v>0</v>
          </cell>
          <cell r="I509">
            <v>0.46260000000000001</v>
          </cell>
          <cell r="J509">
            <v>0</v>
          </cell>
          <cell r="K509">
            <v>0.46260000000000001</v>
          </cell>
          <cell r="L509">
            <v>0</v>
          </cell>
          <cell r="M509">
            <v>20090305</v>
          </cell>
          <cell r="N509">
            <v>0</v>
          </cell>
          <cell r="O509">
            <v>20090305</v>
          </cell>
        </row>
        <row r="510">
          <cell r="A510" t="str">
            <v>1130 0</v>
          </cell>
          <cell r="B510" t="str">
            <v>DISOPYRAMIDE</v>
          </cell>
          <cell r="C510">
            <v>1130</v>
          </cell>
          <cell r="D510">
            <v>0</v>
          </cell>
          <cell r="E510" t="str">
            <v>100 mg</v>
          </cell>
          <cell r="F510" t="str">
            <v>CAPSULE</v>
          </cell>
          <cell r="G510" t="str">
            <v>CAP</v>
          </cell>
          <cell r="H510">
            <v>0</v>
          </cell>
          <cell r="I510">
            <v>0.36990000000000001</v>
          </cell>
          <cell r="J510">
            <v>0</v>
          </cell>
          <cell r="K510">
            <v>0.36990000000000001</v>
          </cell>
          <cell r="L510">
            <v>0</v>
          </cell>
          <cell r="M510">
            <v>20090305</v>
          </cell>
          <cell r="N510">
            <v>0</v>
          </cell>
          <cell r="O510">
            <v>20090305</v>
          </cell>
        </row>
        <row r="511">
          <cell r="A511" t="str">
            <v>1131 0</v>
          </cell>
          <cell r="B511" t="str">
            <v>DISOPYRAMIDE</v>
          </cell>
          <cell r="C511">
            <v>1131</v>
          </cell>
          <cell r="D511">
            <v>0</v>
          </cell>
          <cell r="E511" t="str">
            <v>150 mg</v>
          </cell>
          <cell r="F511" t="str">
            <v>CAPSULE</v>
          </cell>
          <cell r="G511" t="str">
            <v>CAP</v>
          </cell>
          <cell r="H511">
            <v>0</v>
          </cell>
          <cell r="I511">
            <v>0.4713</v>
          </cell>
          <cell r="J511">
            <v>0</v>
          </cell>
          <cell r="K511">
            <v>0.4713</v>
          </cell>
          <cell r="L511">
            <v>0</v>
          </cell>
          <cell r="M511">
            <v>20090305</v>
          </cell>
          <cell r="N511">
            <v>0</v>
          </cell>
          <cell r="O511">
            <v>20090305</v>
          </cell>
        </row>
        <row r="512">
          <cell r="A512" t="str">
            <v>1141 0</v>
          </cell>
          <cell r="B512" t="str">
            <v>DISOPYRAMIDE CR</v>
          </cell>
          <cell r="C512">
            <v>1141</v>
          </cell>
          <cell r="D512">
            <v>0</v>
          </cell>
          <cell r="E512" t="str">
            <v>150 mg</v>
          </cell>
          <cell r="F512" t="str">
            <v>CAPSULE</v>
          </cell>
          <cell r="G512" t="str">
            <v>CAP, CR</v>
          </cell>
          <cell r="H512">
            <v>0</v>
          </cell>
          <cell r="I512">
            <v>1.0639000000000001</v>
          </cell>
          <cell r="J512">
            <v>0</v>
          </cell>
          <cell r="K512">
            <v>1.0639000000000001</v>
          </cell>
          <cell r="L512">
            <v>0</v>
          </cell>
          <cell r="M512">
            <v>20060906</v>
          </cell>
          <cell r="N512">
            <v>20070305</v>
          </cell>
          <cell r="O512">
            <v>20070305</v>
          </cell>
        </row>
        <row r="513">
          <cell r="A513" t="str">
            <v>17292 0</v>
          </cell>
          <cell r="B513" t="str">
            <v>DIVALPROEX SODIUM</v>
          </cell>
          <cell r="C513">
            <v>17292</v>
          </cell>
          <cell r="D513">
            <v>0</v>
          </cell>
          <cell r="E513" t="str">
            <v>125 mg</v>
          </cell>
          <cell r="F513" t="str">
            <v>TABLET</v>
          </cell>
          <cell r="G513" t="str">
            <v>TAB, EC</v>
          </cell>
          <cell r="H513">
            <v>0</v>
          </cell>
          <cell r="I513">
            <v>8.1299999999999997E-2</v>
          </cell>
          <cell r="J513">
            <v>0</v>
          </cell>
          <cell r="K513">
            <v>8.1299999999999997E-2</v>
          </cell>
          <cell r="L513">
            <v>0</v>
          </cell>
          <cell r="M513">
            <v>20090305</v>
          </cell>
          <cell r="N513">
            <v>0</v>
          </cell>
          <cell r="O513">
            <v>20090305</v>
          </cell>
        </row>
        <row r="514">
          <cell r="A514" t="str">
            <v>17290 0</v>
          </cell>
          <cell r="B514" t="str">
            <v>DIVALPROEX SODIUM</v>
          </cell>
          <cell r="C514">
            <v>17290</v>
          </cell>
          <cell r="D514">
            <v>0</v>
          </cell>
          <cell r="E514" t="str">
            <v>250 mg</v>
          </cell>
          <cell r="F514" t="str">
            <v>TABLET</v>
          </cell>
          <cell r="G514" t="str">
            <v>TAB, EC</v>
          </cell>
          <cell r="H514">
            <v>0</v>
          </cell>
          <cell r="I514">
            <v>0.12759999999999999</v>
          </cell>
          <cell r="J514">
            <v>0</v>
          </cell>
          <cell r="K514">
            <v>0.12759999999999999</v>
          </cell>
          <cell r="L514">
            <v>0</v>
          </cell>
          <cell r="M514">
            <v>20090305</v>
          </cell>
          <cell r="N514">
            <v>0</v>
          </cell>
          <cell r="O514">
            <v>20090305</v>
          </cell>
        </row>
        <row r="515">
          <cell r="A515" t="str">
            <v>17291 0</v>
          </cell>
          <cell r="B515" t="str">
            <v>DIVALPROEX SODIUM</v>
          </cell>
          <cell r="C515">
            <v>17291</v>
          </cell>
          <cell r="D515">
            <v>0</v>
          </cell>
          <cell r="E515" t="str">
            <v>500 mg</v>
          </cell>
          <cell r="F515" t="str">
            <v>TABLET</v>
          </cell>
          <cell r="G515" t="str">
            <v>TAB, EC</v>
          </cell>
          <cell r="H515">
            <v>0</v>
          </cell>
          <cell r="I515">
            <v>0.23530000000000001</v>
          </cell>
          <cell r="J515">
            <v>0</v>
          </cell>
          <cell r="K515">
            <v>0.23530000000000001</v>
          </cell>
          <cell r="L515">
            <v>0</v>
          </cell>
          <cell r="M515">
            <v>20090305</v>
          </cell>
          <cell r="N515">
            <v>0</v>
          </cell>
          <cell r="O515">
            <v>20090305</v>
          </cell>
        </row>
        <row r="516">
          <cell r="A516" t="str">
            <v>17768 0</v>
          </cell>
          <cell r="B516" t="str">
            <v>D-METHORP TAN/P-EPD TAN/D-CP</v>
          </cell>
          <cell r="C516">
            <v>17768</v>
          </cell>
          <cell r="D516">
            <v>0</v>
          </cell>
          <cell r="E516" t="str">
            <v>25 mg; 75 mg; 2.5 mg/5 ml</v>
          </cell>
          <cell r="F516" t="str">
            <v>MILLILITER</v>
          </cell>
          <cell r="G516" t="str">
            <v>SUSP</v>
          </cell>
          <cell r="H516">
            <v>0</v>
          </cell>
          <cell r="I516">
            <v>0.27750000000000002</v>
          </cell>
          <cell r="J516">
            <v>0</v>
          </cell>
          <cell r="K516">
            <v>0.27750000000000002</v>
          </cell>
          <cell r="L516">
            <v>0</v>
          </cell>
          <cell r="M516">
            <v>20061205</v>
          </cell>
          <cell r="N516">
            <v>20080104</v>
          </cell>
          <cell r="O516">
            <v>20080104</v>
          </cell>
        </row>
        <row r="517">
          <cell r="A517" t="str">
            <v>18096 0</v>
          </cell>
          <cell r="B517" t="str">
            <v>D-METHORPHAN HB/PE/CHLORPHENIR</v>
          </cell>
          <cell r="C517">
            <v>18096</v>
          </cell>
          <cell r="D517">
            <v>0</v>
          </cell>
          <cell r="E517" t="str">
            <v>15 mg; 6 mg; 2 mg/5 ml</v>
          </cell>
          <cell r="F517" t="str">
            <v>MILLILITER</v>
          </cell>
          <cell r="G517" t="str">
            <v>SYR</v>
          </cell>
          <cell r="H517">
            <v>0</v>
          </cell>
          <cell r="I517">
            <v>2.53E-2</v>
          </cell>
          <cell r="J517">
            <v>0</v>
          </cell>
          <cell r="K517">
            <v>2.53E-2</v>
          </cell>
          <cell r="L517">
            <v>0</v>
          </cell>
          <cell r="M517">
            <v>20090305</v>
          </cell>
          <cell r="N517">
            <v>0</v>
          </cell>
          <cell r="O517">
            <v>20090305</v>
          </cell>
        </row>
        <row r="518">
          <cell r="A518" t="str">
            <v>96136 0</v>
          </cell>
          <cell r="B518" t="str">
            <v>D-METHORPHAN HB/P-EPD HCL/BPM</v>
          </cell>
          <cell r="C518">
            <v>96136</v>
          </cell>
          <cell r="D518">
            <v>0</v>
          </cell>
          <cell r="E518" t="str">
            <v>10 mg; 30 mg; 2 mg/5 ml</v>
          </cell>
          <cell r="F518" t="str">
            <v>MILLILITER</v>
          </cell>
          <cell r="G518" t="str">
            <v>SYR</v>
          </cell>
          <cell r="H518">
            <v>0</v>
          </cell>
          <cell r="I518">
            <v>2.7E-2</v>
          </cell>
          <cell r="J518">
            <v>0</v>
          </cell>
          <cell r="K518">
            <v>2.7E-2</v>
          </cell>
          <cell r="L518">
            <v>0</v>
          </cell>
          <cell r="M518">
            <v>20061205</v>
          </cell>
          <cell r="N518">
            <v>20080104</v>
          </cell>
          <cell r="O518">
            <v>20080104</v>
          </cell>
        </row>
        <row r="519">
          <cell r="A519" t="str">
            <v>13854 0</v>
          </cell>
          <cell r="B519" t="str">
            <v>D-METHORPHAN HB/P-EPD HCL/BPM</v>
          </cell>
          <cell r="C519">
            <v>13854</v>
          </cell>
          <cell r="D519">
            <v>0</v>
          </cell>
          <cell r="E519" t="str">
            <v>15 mg; 45 mg; 4 mg/5 ml</v>
          </cell>
          <cell r="F519" t="str">
            <v>MILLILITER</v>
          </cell>
          <cell r="G519" t="str">
            <v>SYR</v>
          </cell>
          <cell r="H519">
            <v>0</v>
          </cell>
          <cell r="I519">
            <v>1.61E-2</v>
          </cell>
          <cell r="J519">
            <v>0</v>
          </cell>
          <cell r="K519">
            <v>1.61E-2</v>
          </cell>
          <cell r="L519">
            <v>0</v>
          </cell>
          <cell r="M519">
            <v>20071205</v>
          </cell>
          <cell r="N519">
            <v>20080104</v>
          </cell>
          <cell r="O519">
            <v>20080104</v>
          </cell>
        </row>
        <row r="520">
          <cell r="A520" t="str">
            <v>94275 0</v>
          </cell>
          <cell r="B520" t="str">
            <v>D-METHORPHAN HB/P-EPD HCL/BPM</v>
          </cell>
          <cell r="C520">
            <v>94275</v>
          </cell>
          <cell r="D520">
            <v>0</v>
          </cell>
          <cell r="E520" t="str">
            <v>30 mg; 60 mg; 4 mg/5 ml</v>
          </cell>
          <cell r="F520" t="str">
            <v>MILLILITER</v>
          </cell>
          <cell r="G520" t="str">
            <v>SYR</v>
          </cell>
          <cell r="H520">
            <v>0</v>
          </cell>
          <cell r="I520">
            <v>4.65E-2</v>
          </cell>
          <cell r="J520">
            <v>0</v>
          </cell>
          <cell r="K520">
            <v>4.65E-2</v>
          </cell>
          <cell r="L520">
            <v>0</v>
          </cell>
          <cell r="M520">
            <v>20070605</v>
          </cell>
          <cell r="N520">
            <v>20080104</v>
          </cell>
          <cell r="O520">
            <v>20080104</v>
          </cell>
        </row>
        <row r="521">
          <cell r="A521" t="str">
            <v>14216 0</v>
          </cell>
          <cell r="B521" t="str">
            <v>D-METHORPHAN HB/P-EPD HCL/BPM</v>
          </cell>
          <cell r="C521">
            <v>14216</v>
          </cell>
          <cell r="D521">
            <v>0</v>
          </cell>
          <cell r="E521" t="str">
            <v>4 mg; 15 mg; 1 mg/ml</v>
          </cell>
          <cell r="F521" t="str">
            <v>MILLILITER</v>
          </cell>
          <cell r="G521" t="str">
            <v>DROPS</v>
          </cell>
          <cell r="H521">
            <v>0</v>
          </cell>
          <cell r="I521">
            <v>0.52910000000000001</v>
          </cell>
          <cell r="J521">
            <v>0</v>
          </cell>
          <cell r="K521">
            <v>0.52910000000000001</v>
          </cell>
          <cell r="L521">
            <v>0</v>
          </cell>
          <cell r="M521">
            <v>20061205</v>
          </cell>
          <cell r="N521">
            <v>20080104</v>
          </cell>
          <cell r="O521">
            <v>20080104</v>
          </cell>
        </row>
        <row r="522">
          <cell r="A522" t="str">
            <v>20755 0</v>
          </cell>
          <cell r="B522" t="str">
            <v xml:space="preserve">D-METHORPHAN HB/P-EPD HCL/BPM </v>
          </cell>
          <cell r="C522">
            <v>20755</v>
          </cell>
          <cell r="D522">
            <v>0</v>
          </cell>
          <cell r="E522" t="str">
            <v>3 mg; 12.5 mg;1 mg/ml</v>
          </cell>
          <cell r="F522" t="str">
            <v>MILLILITER</v>
          </cell>
          <cell r="G522" t="str">
            <v>DROPS</v>
          </cell>
          <cell r="H522">
            <v>0</v>
          </cell>
          <cell r="I522">
            <v>0.872</v>
          </cell>
          <cell r="J522">
            <v>0</v>
          </cell>
          <cell r="K522">
            <v>0.872</v>
          </cell>
          <cell r="L522">
            <v>0</v>
          </cell>
          <cell r="M522">
            <v>20070605</v>
          </cell>
          <cell r="N522">
            <v>20080104</v>
          </cell>
          <cell r="O522">
            <v>20080104</v>
          </cell>
        </row>
        <row r="523">
          <cell r="A523" t="str">
            <v>9061 0</v>
          </cell>
          <cell r="B523" t="str">
            <v>DOCUSATE CALCIUM</v>
          </cell>
          <cell r="C523">
            <v>9061</v>
          </cell>
          <cell r="D523">
            <v>0</v>
          </cell>
          <cell r="E523" t="str">
            <v>240 mg</v>
          </cell>
          <cell r="F523" t="str">
            <v>CAPSULE</v>
          </cell>
          <cell r="G523" t="str">
            <v>CAP</v>
          </cell>
          <cell r="H523">
            <v>0</v>
          </cell>
          <cell r="I523">
            <v>6.9599999999999995E-2</v>
          </cell>
          <cell r="J523">
            <v>0</v>
          </cell>
          <cell r="K523">
            <v>6.9599999999999995E-2</v>
          </cell>
          <cell r="L523">
            <v>0</v>
          </cell>
          <cell r="M523">
            <v>20020906</v>
          </cell>
          <cell r="N523">
            <v>20021206</v>
          </cell>
          <cell r="O523">
            <v>20031205</v>
          </cell>
        </row>
        <row r="524">
          <cell r="A524" t="str">
            <v>9101 0</v>
          </cell>
          <cell r="B524" t="str">
            <v>DOCUSATE SODIUM</v>
          </cell>
          <cell r="C524">
            <v>9101</v>
          </cell>
          <cell r="D524">
            <v>0</v>
          </cell>
          <cell r="E524" t="str">
            <v>100 mg</v>
          </cell>
          <cell r="F524" t="str">
            <v>CAPSULE</v>
          </cell>
          <cell r="G524" t="str">
            <v>CAP</v>
          </cell>
          <cell r="H524">
            <v>0</v>
          </cell>
          <cell r="I524">
            <v>2.7099999999999999E-2</v>
          </cell>
          <cell r="J524">
            <v>0</v>
          </cell>
          <cell r="K524">
            <v>2.7099999999999999E-2</v>
          </cell>
          <cell r="L524">
            <v>0</v>
          </cell>
          <cell r="M524">
            <v>20020906</v>
          </cell>
          <cell r="N524">
            <v>20021206</v>
          </cell>
          <cell r="O524">
            <v>20031205</v>
          </cell>
        </row>
        <row r="525">
          <cell r="A525" t="str">
            <v>9131 0</v>
          </cell>
          <cell r="B525" t="str">
            <v>DOCUSATE SODIUM</v>
          </cell>
          <cell r="C525">
            <v>9131</v>
          </cell>
          <cell r="D525">
            <v>0</v>
          </cell>
          <cell r="E525" t="str">
            <v>150 mg/15 ml</v>
          </cell>
          <cell r="F525" t="str">
            <v>MILLILITER</v>
          </cell>
          <cell r="G525" t="str">
            <v>LIQ</v>
          </cell>
          <cell r="H525">
            <v>0</v>
          </cell>
          <cell r="I525">
            <v>1.4E-2</v>
          </cell>
          <cell r="J525">
            <v>0</v>
          </cell>
          <cell r="K525">
            <v>1.4E-2</v>
          </cell>
          <cell r="L525">
            <v>0</v>
          </cell>
          <cell r="M525">
            <v>20020906</v>
          </cell>
          <cell r="N525">
            <v>20021206</v>
          </cell>
          <cell r="O525">
            <v>20031205</v>
          </cell>
        </row>
        <row r="526">
          <cell r="A526" t="str">
            <v>9105 0</v>
          </cell>
          <cell r="B526" t="str">
            <v>DOCUSATE SODIUM</v>
          </cell>
          <cell r="C526">
            <v>9105</v>
          </cell>
          <cell r="D526">
            <v>0</v>
          </cell>
          <cell r="E526" t="str">
            <v>50 mg</v>
          </cell>
          <cell r="F526" t="str">
            <v>CAPSULE</v>
          </cell>
          <cell r="G526" t="str">
            <v>CAP</v>
          </cell>
          <cell r="H526">
            <v>0</v>
          </cell>
          <cell r="I526">
            <v>9.0999999999999998E-2</v>
          </cell>
          <cell r="J526">
            <v>0</v>
          </cell>
          <cell r="K526">
            <v>9.0999999999999998E-2</v>
          </cell>
          <cell r="L526">
            <v>0</v>
          </cell>
          <cell r="M526">
            <v>20020906</v>
          </cell>
          <cell r="N526">
            <v>20021206</v>
          </cell>
          <cell r="O526">
            <v>20021206</v>
          </cell>
        </row>
        <row r="527">
          <cell r="A527" t="str">
            <v>66165 0</v>
          </cell>
          <cell r="B527" t="str">
            <v>DOCUSATE SODIUM/CASANTHRANOL</v>
          </cell>
          <cell r="C527">
            <v>66165</v>
          </cell>
          <cell r="D527">
            <v>0</v>
          </cell>
          <cell r="E527" t="str">
            <v>100 mg/30 mg</v>
          </cell>
          <cell r="F527" t="str">
            <v>CAPSULE</v>
          </cell>
          <cell r="G527" t="str">
            <v>CAP</v>
          </cell>
          <cell r="H527">
            <v>0</v>
          </cell>
          <cell r="I527">
            <v>2.2599999999999999E-2</v>
          </cell>
          <cell r="J527">
            <v>0</v>
          </cell>
          <cell r="K527">
            <v>2.2599999999999999E-2</v>
          </cell>
          <cell r="L527">
            <v>0</v>
          </cell>
          <cell r="M527">
            <v>20020906</v>
          </cell>
          <cell r="N527">
            <v>20021206</v>
          </cell>
          <cell r="O527">
            <v>20021206</v>
          </cell>
        </row>
        <row r="528">
          <cell r="A528" t="str">
            <v>66180 0</v>
          </cell>
          <cell r="B528" t="str">
            <v>DOCUSATE SODIUM/CASANTHRANOL</v>
          </cell>
          <cell r="C528">
            <v>66180</v>
          </cell>
          <cell r="D528">
            <v>0</v>
          </cell>
          <cell r="E528" t="str">
            <v>60 mg/30 mg per 15 ml</v>
          </cell>
          <cell r="F528" t="str">
            <v>MILLILITER</v>
          </cell>
          <cell r="G528" t="str">
            <v>SYR</v>
          </cell>
          <cell r="H528">
            <v>0</v>
          </cell>
          <cell r="I528">
            <v>9.4999999999999998E-3</v>
          </cell>
          <cell r="J528">
            <v>0</v>
          </cell>
          <cell r="K528">
            <v>9.4999999999999998E-3</v>
          </cell>
          <cell r="L528">
            <v>0</v>
          </cell>
          <cell r="M528">
            <v>20020906</v>
          </cell>
          <cell r="N528">
            <v>20021206</v>
          </cell>
          <cell r="O528">
            <v>20021206</v>
          </cell>
        </row>
        <row r="529">
          <cell r="A529" t="str">
            <v>14945 0</v>
          </cell>
          <cell r="B529" t="str">
            <v>DOCUSATE SODIUM/SENNA</v>
          </cell>
          <cell r="C529">
            <v>14945</v>
          </cell>
          <cell r="D529">
            <v>0</v>
          </cell>
          <cell r="E529" t="str">
            <v>50 mg/8.6 mg</v>
          </cell>
          <cell r="F529" t="str">
            <v>TABLET</v>
          </cell>
          <cell r="G529" t="str">
            <v>TAB</v>
          </cell>
          <cell r="H529">
            <v>0</v>
          </cell>
          <cell r="I529">
            <v>9.35E-2</v>
          </cell>
          <cell r="J529">
            <v>0</v>
          </cell>
          <cell r="K529">
            <v>9.35E-2</v>
          </cell>
          <cell r="L529">
            <v>0</v>
          </cell>
          <cell r="M529">
            <v>20020906</v>
          </cell>
          <cell r="N529">
            <v>20021206</v>
          </cell>
          <cell r="O529">
            <v>20021206</v>
          </cell>
        </row>
        <row r="530">
          <cell r="A530" t="str">
            <v>33380 0</v>
          </cell>
          <cell r="B530" t="str">
            <v>DORZOLAMIDE HCL</v>
          </cell>
          <cell r="C530">
            <v>33380</v>
          </cell>
          <cell r="D530">
            <v>0</v>
          </cell>
          <cell r="E530">
            <v>0.02</v>
          </cell>
          <cell r="F530" t="str">
            <v>MILLILITER</v>
          </cell>
          <cell r="G530" t="str">
            <v>DROPS</v>
          </cell>
          <cell r="H530">
            <v>0</v>
          </cell>
          <cell r="I530">
            <v>6.2122999999999999</v>
          </cell>
          <cell r="J530">
            <v>0</v>
          </cell>
          <cell r="K530">
            <v>6.2122999999999999</v>
          </cell>
          <cell r="L530">
            <v>0</v>
          </cell>
          <cell r="M530">
            <v>20090305</v>
          </cell>
          <cell r="N530">
            <v>0</v>
          </cell>
          <cell r="O530">
            <v>20090305</v>
          </cell>
        </row>
        <row r="531">
          <cell r="A531" t="str">
            <v>33431 0</v>
          </cell>
          <cell r="B531" t="str">
            <v>DOXAZOSIN MESYLATE</v>
          </cell>
          <cell r="C531">
            <v>33431</v>
          </cell>
          <cell r="D531">
            <v>0</v>
          </cell>
          <cell r="E531" t="str">
            <v>1 mg</v>
          </cell>
          <cell r="F531" t="str">
            <v>TABLET</v>
          </cell>
          <cell r="G531" t="str">
            <v>TAB</v>
          </cell>
          <cell r="H531">
            <v>0</v>
          </cell>
          <cell r="I531">
            <v>5.5800000000000002E-2</v>
          </cell>
          <cell r="J531">
            <v>0</v>
          </cell>
          <cell r="K531">
            <v>5.5800000000000002E-2</v>
          </cell>
          <cell r="L531">
            <v>0</v>
          </cell>
          <cell r="M531">
            <v>20090305</v>
          </cell>
          <cell r="N531">
            <v>0</v>
          </cell>
          <cell r="O531">
            <v>20090305</v>
          </cell>
        </row>
        <row r="532">
          <cell r="A532" t="str">
            <v>33432 0</v>
          </cell>
          <cell r="B532" t="str">
            <v>DOXAZOSIN MESYLATE</v>
          </cell>
          <cell r="C532">
            <v>33432</v>
          </cell>
          <cell r="D532">
            <v>0</v>
          </cell>
          <cell r="E532" t="str">
            <v>2 mg</v>
          </cell>
          <cell r="F532" t="str">
            <v>TABLET</v>
          </cell>
          <cell r="G532" t="str">
            <v>TAB</v>
          </cell>
          <cell r="H532">
            <v>0</v>
          </cell>
          <cell r="I532">
            <v>5.33E-2</v>
          </cell>
          <cell r="J532">
            <v>0</v>
          </cell>
          <cell r="K532">
            <v>5.33E-2</v>
          </cell>
          <cell r="L532">
            <v>0</v>
          </cell>
          <cell r="M532">
            <v>20090305</v>
          </cell>
          <cell r="N532">
            <v>0</v>
          </cell>
          <cell r="O532">
            <v>20090305</v>
          </cell>
        </row>
        <row r="533">
          <cell r="A533" t="str">
            <v>33433 0</v>
          </cell>
          <cell r="B533" t="str">
            <v>DOXAZOSIN MESYLATE</v>
          </cell>
          <cell r="C533">
            <v>33433</v>
          </cell>
          <cell r="D533">
            <v>0</v>
          </cell>
          <cell r="E533" t="str">
            <v>4 mg</v>
          </cell>
          <cell r="F533" t="str">
            <v>TABLET</v>
          </cell>
          <cell r="G533" t="str">
            <v>TAB</v>
          </cell>
          <cell r="H533">
            <v>0</v>
          </cell>
          <cell r="I533">
            <v>7.0999999999999994E-2</v>
          </cell>
          <cell r="J533">
            <v>0</v>
          </cell>
          <cell r="K533">
            <v>7.0999999999999994E-2</v>
          </cell>
          <cell r="L533">
            <v>0</v>
          </cell>
          <cell r="M533">
            <v>20090305</v>
          </cell>
          <cell r="N533">
            <v>0</v>
          </cell>
          <cell r="O533">
            <v>20090305</v>
          </cell>
        </row>
        <row r="534">
          <cell r="A534" t="str">
            <v>33434 0</v>
          </cell>
          <cell r="B534" t="str">
            <v>DOXAZOSIN MESYLATE</v>
          </cell>
          <cell r="C534">
            <v>33434</v>
          </cell>
          <cell r="D534">
            <v>0</v>
          </cell>
          <cell r="E534" t="str">
            <v>8 mg</v>
          </cell>
          <cell r="F534" t="str">
            <v>TABLET</v>
          </cell>
          <cell r="G534" t="str">
            <v>TAB</v>
          </cell>
          <cell r="H534">
            <v>0</v>
          </cell>
          <cell r="I534">
            <v>7.2800000000000004E-2</v>
          </cell>
          <cell r="J534">
            <v>0</v>
          </cell>
          <cell r="K534">
            <v>7.2800000000000004E-2</v>
          </cell>
          <cell r="L534">
            <v>0</v>
          </cell>
          <cell r="M534">
            <v>20090305</v>
          </cell>
          <cell r="N534">
            <v>0</v>
          </cell>
          <cell r="O534">
            <v>20090305</v>
          </cell>
        </row>
        <row r="535">
          <cell r="A535" t="str">
            <v>16563 0</v>
          </cell>
          <cell r="B535" t="str">
            <v>DOXEPIN HCL</v>
          </cell>
          <cell r="C535">
            <v>16563</v>
          </cell>
          <cell r="D535">
            <v>0</v>
          </cell>
          <cell r="E535" t="str">
            <v>10 mg</v>
          </cell>
          <cell r="F535" t="str">
            <v>CAPSULE</v>
          </cell>
          <cell r="G535" t="str">
            <v>CAP</v>
          </cell>
          <cell r="H535">
            <v>0</v>
          </cell>
          <cell r="I535">
            <v>4.3799999999999999E-2</v>
          </cell>
          <cell r="J535">
            <v>0</v>
          </cell>
          <cell r="K535">
            <v>4.3799999999999999E-2</v>
          </cell>
          <cell r="L535">
            <v>0</v>
          </cell>
          <cell r="M535">
            <v>20090305</v>
          </cell>
          <cell r="N535">
            <v>0</v>
          </cell>
          <cell r="O535">
            <v>20090305</v>
          </cell>
        </row>
        <row r="536">
          <cell r="A536" t="str">
            <v>16564 0</v>
          </cell>
          <cell r="B536" t="str">
            <v>DOXEPIN HCL</v>
          </cell>
          <cell r="C536">
            <v>16564</v>
          </cell>
          <cell r="D536">
            <v>0</v>
          </cell>
          <cell r="E536" t="str">
            <v>100 mg</v>
          </cell>
          <cell r="F536" t="str">
            <v>CAPSULE</v>
          </cell>
          <cell r="G536" t="str">
            <v>CAP</v>
          </cell>
          <cell r="H536">
            <v>0</v>
          </cell>
          <cell r="I536">
            <v>0.1232</v>
          </cell>
          <cell r="J536">
            <v>0</v>
          </cell>
          <cell r="K536">
            <v>0.1232</v>
          </cell>
          <cell r="L536">
            <v>0</v>
          </cell>
          <cell r="M536">
            <v>20090305</v>
          </cell>
          <cell r="N536">
            <v>0</v>
          </cell>
          <cell r="O536">
            <v>20090305</v>
          </cell>
        </row>
        <row r="537">
          <cell r="A537" t="str">
            <v>16565 0</v>
          </cell>
          <cell r="B537" t="str">
            <v>DOXEPIN HCL</v>
          </cell>
          <cell r="C537">
            <v>16565</v>
          </cell>
          <cell r="D537">
            <v>0</v>
          </cell>
          <cell r="E537" t="str">
            <v>150 mg</v>
          </cell>
          <cell r="F537" t="str">
            <v>CAPSULE</v>
          </cell>
          <cell r="G537" t="str">
            <v>CAP</v>
          </cell>
          <cell r="H537">
            <v>0</v>
          </cell>
          <cell r="I537">
            <v>0.34050000000000002</v>
          </cell>
          <cell r="J537">
            <v>0</v>
          </cell>
          <cell r="K537">
            <v>0.34050000000000002</v>
          </cell>
          <cell r="L537">
            <v>0</v>
          </cell>
          <cell r="M537">
            <v>20090305</v>
          </cell>
          <cell r="N537">
            <v>0</v>
          </cell>
          <cell r="O537">
            <v>20090305</v>
          </cell>
        </row>
        <row r="538">
          <cell r="A538" t="str">
            <v>16566 0</v>
          </cell>
          <cell r="B538" t="str">
            <v>DOXEPIN HCL</v>
          </cell>
          <cell r="C538">
            <v>16566</v>
          </cell>
          <cell r="D538">
            <v>0</v>
          </cell>
          <cell r="E538" t="str">
            <v>25 mg</v>
          </cell>
          <cell r="F538" t="str">
            <v>CAPSULE</v>
          </cell>
          <cell r="G538" t="str">
            <v>CAP</v>
          </cell>
          <cell r="H538">
            <v>0</v>
          </cell>
          <cell r="I538">
            <v>5.4600000000000003E-2</v>
          </cell>
          <cell r="J538">
            <v>0</v>
          </cell>
          <cell r="K538">
            <v>5.4600000000000003E-2</v>
          </cell>
          <cell r="L538">
            <v>0</v>
          </cell>
          <cell r="M538">
            <v>20090305</v>
          </cell>
          <cell r="N538">
            <v>0</v>
          </cell>
          <cell r="O538">
            <v>20090305</v>
          </cell>
        </row>
        <row r="539">
          <cell r="A539" t="str">
            <v>16567 0</v>
          </cell>
          <cell r="B539" t="str">
            <v>DOXEPIN HCL</v>
          </cell>
          <cell r="C539">
            <v>16567</v>
          </cell>
          <cell r="D539">
            <v>0</v>
          </cell>
          <cell r="E539" t="str">
            <v>50 mg</v>
          </cell>
          <cell r="F539" t="str">
            <v>CAPSULE</v>
          </cell>
          <cell r="G539" t="str">
            <v>CAP</v>
          </cell>
          <cell r="H539">
            <v>0</v>
          </cell>
          <cell r="I539">
            <v>9.1700000000000004E-2</v>
          </cell>
          <cell r="J539">
            <v>0</v>
          </cell>
          <cell r="K539">
            <v>9.1700000000000004E-2</v>
          </cell>
          <cell r="L539">
            <v>0</v>
          </cell>
          <cell r="M539">
            <v>20090305</v>
          </cell>
          <cell r="N539">
            <v>0</v>
          </cell>
          <cell r="O539">
            <v>20090305</v>
          </cell>
        </row>
        <row r="540">
          <cell r="A540" t="str">
            <v>16568 0</v>
          </cell>
          <cell r="B540" t="str">
            <v>DOXEPIN HCL</v>
          </cell>
          <cell r="C540">
            <v>16568</v>
          </cell>
          <cell r="D540">
            <v>0</v>
          </cell>
          <cell r="E540" t="str">
            <v>75 mg</v>
          </cell>
          <cell r="F540" t="str">
            <v>CAPSULE</v>
          </cell>
          <cell r="G540" t="str">
            <v>CAP</v>
          </cell>
          <cell r="H540">
            <v>0</v>
          </cell>
          <cell r="I540">
            <v>9.4399999999999998E-2</v>
          </cell>
          <cell r="J540">
            <v>0</v>
          </cell>
          <cell r="K540">
            <v>9.4399999999999998E-2</v>
          </cell>
          <cell r="L540">
            <v>0</v>
          </cell>
          <cell r="M540">
            <v>20090305</v>
          </cell>
          <cell r="N540">
            <v>0</v>
          </cell>
          <cell r="O540">
            <v>20090305</v>
          </cell>
        </row>
        <row r="541">
          <cell r="A541" t="str">
            <v>47340 0</v>
          </cell>
          <cell r="B541" t="str">
            <v>DOXORUBICIN HCL</v>
          </cell>
          <cell r="C541">
            <v>47340</v>
          </cell>
          <cell r="D541">
            <v>0</v>
          </cell>
          <cell r="E541" t="str">
            <v>2 mg/ ml</v>
          </cell>
          <cell r="F541" t="str">
            <v>MILLILITER</v>
          </cell>
          <cell r="G541" t="str">
            <v>VIAL</v>
          </cell>
          <cell r="H541">
            <v>0</v>
          </cell>
          <cell r="I541">
            <v>1.1354</v>
          </cell>
          <cell r="J541">
            <v>0</v>
          </cell>
          <cell r="K541">
            <v>1.1354</v>
          </cell>
          <cell r="L541">
            <v>0</v>
          </cell>
          <cell r="M541">
            <v>20090305</v>
          </cell>
          <cell r="N541">
            <v>0</v>
          </cell>
          <cell r="O541">
            <v>20090305</v>
          </cell>
        </row>
        <row r="542">
          <cell r="A542" t="str">
            <v>40331 0</v>
          </cell>
          <cell r="B542" t="str">
            <v>DOXYCYCLINE HYCLATE</v>
          </cell>
          <cell r="C542">
            <v>40331</v>
          </cell>
          <cell r="D542">
            <v>0</v>
          </cell>
          <cell r="E542" t="str">
            <v>100 mg</v>
          </cell>
          <cell r="F542" t="str">
            <v>CAPSULE</v>
          </cell>
          <cell r="G542" t="str">
            <v>CAP</v>
          </cell>
          <cell r="H542">
            <v>0</v>
          </cell>
          <cell r="I542">
            <v>5.8799999999999998E-2</v>
          </cell>
          <cell r="J542">
            <v>0</v>
          </cell>
          <cell r="K542">
            <v>5.8799999999999998E-2</v>
          </cell>
          <cell r="L542">
            <v>0</v>
          </cell>
          <cell r="M542">
            <v>20090305</v>
          </cell>
          <cell r="N542">
            <v>0</v>
          </cell>
          <cell r="O542">
            <v>20090305</v>
          </cell>
        </row>
        <row r="543">
          <cell r="A543" t="str">
            <v>40360 0</v>
          </cell>
          <cell r="B543" t="str">
            <v>DOXYCYCLINE HYCLATE</v>
          </cell>
          <cell r="C543">
            <v>40360</v>
          </cell>
          <cell r="D543">
            <v>0</v>
          </cell>
          <cell r="E543" t="str">
            <v>100 mg</v>
          </cell>
          <cell r="F543" t="str">
            <v>TABLET</v>
          </cell>
          <cell r="G543" t="str">
            <v>TAB</v>
          </cell>
          <cell r="H543">
            <v>0</v>
          </cell>
          <cell r="I543">
            <v>0.09</v>
          </cell>
          <cell r="J543">
            <v>0</v>
          </cell>
          <cell r="K543">
            <v>0.09</v>
          </cell>
          <cell r="L543">
            <v>0</v>
          </cell>
          <cell r="M543">
            <v>20090305</v>
          </cell>
          <cell r="N543">
            <v>0</v>
          </cell>
          <cell r="O543">
            <v>20090305</v>
          </cell>
        </row>
        <row r="544">
          <cell r="A544" t="str">
            <v>13521 0</v>
          </cell>
          <cell r="B544" t="str">
            <v>DOXYCYCLINE HYCLATE</v>
          </cell>
          <cell r="C544">
            <v>13521</v>
          </cell>
          <cell r="D544">
            <v>0</v>
          </cell>
          <cell r="E544" t="str">
            <v>20 mg</v>
          </cell>
          <cell r="F544" t="str">
            <v>TABLET</v>
          </cell>
          <cell r="G544" t="str">
            <v>TAB</v>
          </cell>
          <cell r="H544">
            <v>0</v>
          </cell>
          <cell r="I544">
            <v>0.95509999999999995</v>
          </cell>
          <cell r="J544">
            <v>0</v>
          </cell>
          <cell r="K544">
            <v>0.95509999999999995</v>
          </cell>
          <cell r="L544">
            <v>0</v>
          </cell>
          <cell r="M544">
            <v>20090305</v>
          </cell>
          <cell r="N544">
            <v>0</v>
          </cell>
          <cell r="O544">
            <v>20090305</v>
          </cell>
        </row>
        <row r="545">
          <cell r="A545" t="str">
            <v>40333 0</v>
          </cell>
          <cell r="B545" t="str">
            <v>DOXYCYCLINE HYCLATE</v>
          </cell>
          <cell r="C545">
            <v>40333</v>
          </cell>
          <cell r="D545">
            <v>0</v>
          </cell>
          <cell r="E545" t="str">
            <v>50 mg</v>
          </cell>
          <cell r="F545" t="str">
            <v>CAPSULE</v>
          </cell>
          <cell r="G545" t="str">
            <v>CAP</v>
          </cell>
          <cell r="H545">
            <v>0</v>
          </cell>
          <cell r="I545">
            <v>8.6999999999999994E-2</v>
          </cell>
          <cell r="J545">
            <v>0</v>
          </cell>
          <cell r="K545">
            <v>8.6999999999999994E-2</v>
          </cell>
          <cell r="L545">
            <v>0</v>
          </cell>
          <cell r="M545">
            <v>20090305</v>
          </cell>
          <cell r="N545">
            <v>0</v>
          </cell>
          <cell r="O545">
            <v>20090305</v>
          </cell>
        </row>
        <row r="546">
          <cell r="A546" t="str">
            <v>40651 0</v>
          </cell>
          <cell r="B546" t="str">
            <v>DOXYCYCLINE MONOHYDRATE</v>
          </cell>
          <cell r="C546">
            <v>40651</v>
          </cell>
          <cell r="D546">
            <v>0</v>
          </cell>
          <cell r="E546" t="str">
            <v>100 mg</v>
          </cell>
          <cell r="F546" t="str">
            <v>CAPSULE</v>
          </cell>
          <cell r="G546" t="str">
            <v>CAP</v>
          </cell>
          <cell r="H546">
            <v>0</v>
          </cell>
          <cell r="I546">
            <v>0.53610000000000002</v>
          </cell>
          <cell r="J546">
            <v>0</v>
          </cell>
          <cell r="K546">
            <v>0.53610000000000002</v>
          </cell>
          <cell r="L546">
            <v>0</v>
          </cell>
          <cell r="M546">
            <v>20090305</v>
          </cell>
          <cell r="N546">
            <v>0</v>
          </cell>
          <cell r="O546">
            <v>20090305</v>
          </cell>
        </row>
        <row r="547">
          <cell r="A547" t="str">
            <v>25751 0</v>
          </cell>
          <cell r="B547" t="str">
            <v>DOXYCYCLINE MONOHYDRATE</v>
          </cell>
          <cell r="C547">
            <v>25751</v>
          </cell>
          <cell r="D547">
            <v>0</v>
          </cell>
          <cell r="E547" t="str">
            <v>150 mg</v>
          </cell>
          <cell r="F547" t="str">
            <v>TABLET</v>
          </cell>
          <cell r="G547" t="str">
            <v>TAB</v>
          </cell>
          <cell r="H547">
            <v>0</v>
          </cell>
          <cell r="I547">
            <v>7.4740000000000002</v>
          </cell>
          <cell r="J547">
            <v>0</v>
          </cell>
          <cell r="K547">
            <v>7.4740000000000002</v>
          </cell>
          <cell r="L547">
            <v>0</v>
          </cell>
          <cell r="M547">
            <v>20090305</v>
          </cell>
          <cell r="N547">
            <v>0</v>
          </cell>
          <cell r="O547">
            <v>20090305</v>
          </cell>
        </row>
        <row r="548">
          <cell r="A548" t="str">
            <v>40652 0</v>
          </cell>
          <cell r="B548" t="str">
            <v>DOXYCYCLINE MONOHYDRATE</v>
          </cell>
          <cell r="C548">
            <v>40652</v>
          </cell>
          <cell r="D548">
            <v>0</v>
          </cell>
          <cell r="E548" t="str">
            <v>50 mg</v>
          </cell>
          <cell r="F548" t="str">
            <v>CAPSULE</v>
          </cell>
          <cell r="G548" t="str">
            <v>CAP</v>
          </cell>
          <cell r="H548">
            <v>0</v>
          </cell>
          <cell r="I548">
            <v>0.2447</v>
          </cell>
          <cell r="J548">
            <v>0</v>
          </cell>
          <cell r="K548">
            <v>0.2447</v>
          </cell>
          <cell r="L548">
            <v>0</v>
          </cell>
          <cell r="M548">
            <v>20090305</v>
          </cell>
          <cell r="N548">
            <v>0</v>
          </cell>
          <cell r="O548">
            <v>20090305</v>
          </cell>
        </row>
        <row r="549">
          <cell r="A549" t="str">
            <v>40363 0</v>
          </cell>
          <cell r="B549" t="str">
            <v xml:space="preserve">DOXYCYCLINE MONOHYDRATE </v>
          </cell>
          <cell r="C549">
            <v>40363</v>
          </cell>
          <cell r="D549">
            <v>0</v>
          </cell>
          <cell r="E549" t="str">
            <v>100 mg</v>
          </cell>
          <cell r="F549" t="str">
            <v>TABLET</v>
          </cell>
          <cell r="G549" t="str">
            <v>TAB</v>
          </cell>
          <cell r="H549">
            <v>0</v>
          </cell>
          <cell r="I549">
            <v>2.2623000000000002</v>
          </cell>
          <cell r="J549">
            <v>0</v>
          </cell>
          <cell r="K549">
            <v>2.2623000000000002</v>
          </cell>
          <cell r="L549">
            <v>0</v>
          </cell>
          <cell r="M549">
            <v>20090305</v>
          </cell>
          <cell r="N549">
            <v>0</v>
          </cell>
          <cell r="O549">
            <v>20090305</v>
          </cell>
        </row>
        <row r="550">
          <cell r="A550" t="str">
            <v>7184 0</v>
          </cell>
          <cell r="B550" t="str">
            <v xml:space="preserve">DOXYCYCLINE MONOHYDRATE </v>
          </cell>
          <cell r="C550">
            <v>7184</v>
          </cell>
          <cell r="D550">
            <v>0</v>
          </cell>
          <cell r="E550" t="str">
            <v>50 mg</v>
          </cell>
          <cell r="F550" t="str">
            <v>TABLET</v>
          </cell>
          <cell r="G550" t="str">
            <v>TAB</v>
          </cell>
          <cell r="H550">
            <v>0</v>
          </cell>
          <cell r="I550">
            <v>1.6059000000000001</v>
          </cell>
          <cell r="J550">
            <v>0</v>
          </cell>
          <cell r="K550">
            <v>1.6059000000000001</v>
          </cell>
          <cell r="L550">
            <v>0</v>
          </cell>
          <cell r="M550">
            <v>20090305</v>
          </cell>
          <cell r="N550">
            <v>0</v>
          </cell>
          <cell r="O550">
            <v>20090305</v>
          </cell>
        </row>
        <row r="551">
          <cell r="A551" t="str">
            <v>27991 0</v>
          </cell>
          <cell r="B551" t="str">
            <v>DRONABINOL</v>
          </cell>
          <cell r="C551">
            <v>27991</v>
          </cell>
          <cell r="D551">
            <v>0</v>
          </cell>
          <cell r="E551" t="str">
            <v xml:space="preserve"> 5 mg</v>
          </cell>
          <cell r="F551" t="str">
            <v>CAPSULE</v>
          </cell>
          <cell r="G551" t="str">
            <v>CAP</v>
          </cell>
          <cell r="H551">
            <v>0</v>
          </cell>
          <cell r="I551">
            <v>10.611000000000001</v>
          </cell>
          <cell r="J551">
            <v>0</v>
          </cell>
          <cell r="K551">
            <v>10.611000000000001</v>
          </cell>
          <cell r="L551">
            <v>0</v>
          </cell>
          <cell r="M551">
            <v>20090305</v>
          </cell>
          <cell r="N551">
            <v>0</v>
          </cell>
          <cell r="O551">
            <v>20090305</v>
          </cell>
        </row>
        <row r="552">
          <cell r="A552" t="str">
            <v>27992 0</v>
          </cell>
          <cell r="B552" t="str">
            <v>DRONABINOL</v>
          </cell>
          <cell r="C552">
            <v>27992</v>
          </cell>
          <cell r="D552">
            <v>0</v>
          </cell>
          <cell r="E552" t="str">
            <v>10 mg</v>
          </cell>
          <cell r="F552" t="str">
            <v>CAPSULE</v>
          </cell>
          <cell r="G552" t="str">
            <v>CAP</v>
          </cell>
          <cell r="H552">
            <v>0</v>
          </cell>
          <cell r="I552">
            <v>19.485499999999998</v>
          </cell>
          <cell r="J552">
            <v>0</v>
          </cell>
          <cell r="K552">
            <v>19.485499999999998</v>
          </cell>
          <cell r="L552">
            <v>0</v>
          </cell>
          <cell r="M552">
            <v>20090305</v>
          </cell>
          <cell r="N552">
            <v>0</v>
          </cell>
          <cell r="O552">
            <v>20090305</v>
          </cell>
        </row>
        <row r="553">
          <cell r="A553" t="str">
            <v>27990 0</v>
          </cell>
          <cell r="B553" t="str">
            <v>DRONABINOL</v>
          </cell>
          <cell r="C553">
            <v>27990</v>
          </cell>
          <cell r="D553">
            <v>0</v>
          </cell>
          <cell r="E553" t="str">
            <v>2.5 mg</v>
          </cell>
          <cell r="F553" t="str">
            <v>CAPSULE</v>
          </cell>
          <cell r="G553" t="str">
            <v>CAP</v>
          </cell>
          <cell r="H553">
            <v>0</v>
          </cell>
          <cell r="I553">
            <v>5.0984999999999996</v>
          </cell>
          <cell r="J553">
            <v>0</v>
          </cell>
          <cell r="K553">
            <v>5.0984999999999996</v>
          </cell>
          <cell r="L553">
            <v>0</v>
          </cell>
          <cell r="M553">
            <v>20090305</v>
          </cell>
          <cell r="N553">
            <v>0</v>
          </cell>
          <cell r="O553">
            <v>20090305</v>
          </cell>
        </row>
        <row r="554">
          <cell r="A554" t="str">
            <v>30430 0</v>
          </cell>
          <cell r="B554" t="str">
            <v xml:space="preserve">ECONAZOLE NITRATE </v>
          </cell>
          <cell r="C554">
            <v>30430</v>
          </cell>
          <cell r="D554">
            <v>0</v>
          </cell>
          <cell r="E554" t="str">
            <v>1%</v>
          </cell>
          <cell r="F554" t="str">
            <v>GRAM</v>
          </cell>
          <cell r="G554" t="str">
            <v>CRM</v>
          </cell>
          <cell r="H554">
            <v>0</v>
          </cell>
          <cell r="I554">
            <v>0.41360000000000002</v>
          </cell>
          <cell r="J554">
            <v>0</v>
          </cell>
          <cell r="K554">
            <v>0.41360000000000002</v>
          </cell>
          <cell r="L554">
            <v>0</v>
          </cell>
          <cell r="M554">
            <v>20090305</v>
          </cell>
          <cell r="N554">
            <v>0</v>
          </cell>
          <cell r="O554">
            <v>20090305</v>
          </cell>
        </row>
        <row r="555">
          <cell r="A555" t="str">
            <v>4281 1000</v>
          </cell>
          <cell r="B555" t="str">
            <v>ELECTROLYTE ORAL SOLUTION</v>
          </cell>
          <cell r="C555">
            <v>4281</v>
          </cell>
          <cell r="D555">
            <v>1000</v>
          </cell>
          <cell r="E555" t="str">
            <v>1000 ml</v>
          </cell>
          <cell r="F555" t="str">
            <v>MILLILITER</v>
          </cell>
          <cell r="G555" t="str">
            <v>SOLN</v>
          </cell>
          <cell r="H555">
            <v>0</v>
          </cell>
          <cell r="I555">
            <v>3.8E-3</v>
          </cell>
          <cell r="J555">
            <v>0</v>
          </cell>
          <cell r="K555">
            <v>3.8E-3</v>
          </cell>
          <cell r="L555">
            <v>0</v>
          </cell>
          <cell r="M555">
            <v>20020405</v>
          </cell>
          <cell r="N555">
            <v>20021206</v>
          </cell>
          <cell r="O555">
            <v>20021206</v>
          </cell>
        </row>
        <row r="556">
          <cell r="A556" t="str">
            <v>4281 540</v>
          </cell>
          <cell r="B556" t="str">
            <v>ELECTROLYTE ORAL SOLUTION</v>
          </cell>
          <cell r="C556">
            <v>4281</v>
          </cell>
          <cell r="D556">
            <v>540</v>
          </cell>
          <cell r="E556" t="str">
            <v>540 ml</v>
          </cell>
          <cell r="F556" t="str">
            <v>MILLILITER</v>
          </cell>
          <cell r="G556" t="str">
            <v>SOLN</v>
          </cell>
          <cell r="H556">
            <v>0</v>
          </cell>
          <cell r="I556">
            <v>7.4000000000000003E-3</v>
          </cell>
          <cell r="J556">
            <v>0</v>
          </cell>
          <cell r="K556">
            <v>7.4000000000000003E-3</v>
          </cell>
          <cell r="L556">
            <v>0</v>
          </cell>
          <cell r="M556">
            <v>20020405</v>
          </cell>
          <cell r="N556">
            <v>20021206</v>
          </cell>
          <cell r="O556">
            <v>20021206</v>
          </cell>
        </row>
        <row r="557">
          <cell r="A557" t="str">
            <v>961 0</v>
          </cell>
          <cell r="B557" t="str">
            <v>ENALAPRIL MALEATE</v>
          </cell>
          <cell r="C557">
            <v>961</v>
          </cell>
          <cell r="D557">
            <v>0</v>
          </cell>
          <cell r="E557" t="str">
            <v>10 mg</v>
          </cell>
          <cell r="F557" t="str">
            <v>TABLET</v>
          </cell>
          <cell r="G557" t="str">
            <v>TAB</v>
          </cell>
          <cell r="H557">
            <v>0</v>
          </cell>
          <cell r="I557">
            <v>4.02E-2</v>
          </cell>
          <cell r="J557">
            <v>0</v>
          </cell>
          <cell r="K557">
            <v>4.02E-2</v>
          </cell>
          <cell r="L557">
            <v>0</v>
          </cell>
          <cell r="M557">
            <v>20090305</v>
          </cell>
          <cell r="N557">
            <v>0</v>
          </cell>
          <cell r="O557">
            <v>20090305</v>
          </cell>
        </row>
        <row r="558">
          <cell r="A558" t="str">
            <v>963 0</v>
          </cell>
          <cell r="B558" t="str">
            <v>ENALAPRIL MALEATE</v>
          </cell>
          <cell r="C558">
            <v>963</v>
          </cell>
          <cell r="D558">
            <v>0</v>
          </cell>
          <cell r="E558" t="str">
            <v>2.5 mg</v>
          </cell>
          <cell r="F558" t="str">
            <v>TABLET</v>
          </cell>
          <cell r="G558" t="str">
            <v>TAB</v>
          </cell>
          <cell r="H558">
            <v>0</v>
          </cell>
          <cell r="I558">
            <v>3.1199999999999999E-2</v>
          </cell>
          <cell r="J558">
            <v>0</v>
          </cell>
          <cell r="K558">
            <v>3.1199999999999999E-2</v>
          </cell>
          <cell r="L558">
            <v>0</v>
          </cell>
          <cell r="M558">
            <v>20090305</v>
          </cell>
          <cell r="N558">
            <v>0</v>
          </cell>
          <cell r="O558">
            <v>20090305</v>
          </cell>
        </row>
        <row r="559">
          <cell r="A559" t="str">
            <v>962 0</v>
          </cell>
          <cell r="B559" t="str">
            <v>ENALAPRIL MALEATE</v>
          </cell>
          <cell r="C559">
            <v>962</v>
          </cell>
          <cell r="D559">
            <v>0</v>
          </cell>
          <cell r="E559" t="str">
            <v>20 mg</v>
          </cell>
          <cell r="F559" t="str">
            <v>TABLET</v>
          </cell>
          <cell r="G559" t="str">
            <v>TAB</v>
          </cell>
          <cell r="H559">
            <v>0</v>
          </cell>
          <cell r="I559">
            <v>5.0700000000000002E-2</v>
          </cell>
          <cell r="J559">
            <v>0</v>
          </cell>
          <cell r="K559">
            <v>5.0700000000000002E-2</v>
          </cell>
          <cell r="L559">
            <v>0</v>
          </cell>
          <cell r="M559">
            <v>20090305</v>
          </cell>
          <cell r="N559">
            <v>0</v>
          </cell>
          <cell r="O559">
            <v>20090305</v>
          </cell>
        </row>
        <row r="560">
          <cell r="A560" t="str">
            <v>960 0</v>
          </cell>
          <cell r="B560" t="str">
            <v>ENALAPRIL MALEATE</v>
          </cell>
          <cell r="C560">
            <v>960</v>
          </cell>
          <cell r="D560">
            <v>0</v>
          </cell>
          <cell r="E560" t="str">
            <v>5 mg</v>
          </cell>
          <cell r="F560" t="str">
            <v>TABLET</v>
          </cell>
          <cell r="G560" t="str">
            <v>TAB</v>
          </cell>
          <cell r="H560">
            <v>0</v>
          </cell>
          <cell r="I560">
            <v>3.4500000000000003E-2</v>
          </cell>
          <cell r="J560">
            <v>0</v>
          </cell>
          <cell r="K560">
            <v>3.4500000000000003E-2</v>
          </cell>
          <cell r="L560">
            <v>0</v>
          </cell>
          <cell r="M560">
            <v>20090305</v>
          </cell>
          <cell r="N560">
            <v>0</v>
          </cell>
          <cell r="O560">
            <v>20090305</v>
          </cell>
        </row>
        <row r="561">
          <cell r="A561" t="str">
            <v>54860 0</v>
          </cell>
          <cell r="B561" t="str">
            <v>ENALAPRIL MALEATE/HCTZ</v>
          </cell>
          <cell r="C561">
            <v>54860</v>
          </cell>
          <cell r="D561">
            <v>0</v>
          </cell>
          <cell r="E561" t="str">
            <v>10 mg/25 mg</v>
          </cell>
          <cell r="F561" t="str">
            <v>TABLET</v>
          </cell>
          <cell r="G561" t="str">
            <v>TAB</v>
          </cell>
          <cell r="H561">
            <v>0</v>
          </cell>
          <cell r="I561">
            <v>0.1532</v>
          </cell>
          <cell r="J561">
            <v>0</v>
          </cell>
          <cell r="K561">
            <v>0.1532</v>
          </cell>
          <cell r="L561">
            <v>0</v>
          </cell>
          <cell r="M561">
            <v>20090305</v>
          </cell>
          <cell r="N561">
            <v>0</v>
          </cell>
          <cell r="O561">
            <v>20090305</v>
          </cell>
        </row>
        <row r="562">
          <cell r="A562" t="str">
            <v>54862 0</v>
          </cell>
          <cell r="B562" t="str">
            <v>ENALAPRIL MALEATE/HCTZ</v>
          </cell>
          <cell r="C562">
            <v>54862</v>
          </cell>
          <cell r="D562">
            <v>0</v>
          </cell>
          <cell r="E562" t="str">
            <v>5 mg/12.5 mg</v>
          </cell>
          <cell r="F562" t="str">
            <v>TABLET</v>
          </cell>
          <cell r="G562" t="str">
            <v>TAB</v>
          </cell>
          <cell r="H562">
            <v>0</v>
          </cell>
          <cell r="I562">
            <v>0.1187</v>
          </cell>
          <cell r="J562">
            <v>0</v>
          </cell>
          <cell r="K562">
            <v>0.1187</v>
          </cell>
          <cell r="L562">
            <v>0</v>
          </cell>
          <cell r="M562">
            <v>20090305</v>
          </cell>
          <cell r="N562">
            <v>0</v>
          </cell>
          <cell r="O562">
            <v>20090305</v>
          </cell>
        </row>
        <row r="563">
          <cell r="A563" t="str">
            <v>47580 0</v>
          </cell>
          <cell r="B563" t="str">
            <v>ENALAPRILAT DIHYDRATE</v>
          </cell>
          <cell r="C563">
            <v>47580</v>
          </cell>
          <cell r="D563">
            <v>0</v>
          </cell>
          <cell r="E563" t="str">
            <v>1.25 mg/ml</v>
          </cell>
          <cell r="F563" t="str">
            <v>MILLILITER</v>
          </cell>
          <cell r="G563" t="str">
            <v>VIAL</v>
          </cell>
          <cell r="H563">
            <v>0</v>
          </cell>
          <cell r="I563">
            <v>2.1</v>
          </cell>
          <cell r="J563">
            <v>0</v>
          </cell>
          <cell r="K563">
            <v>2.1</v>
          </cell>
          <cell r="L563">
            <v>0</v>
          </cell>
          <cell r="M563">
            <v>20090305</v>
          </cell>
          <cell r="N563">
            <v>0</v>
          </cell>
          <cell r="O563">
            <v>20090305</v>
          </cell>
        </row>
        <row r="564">
          <cell r="A564" t="str">
            <v>91883 0</v>
          </cell>
          <cell r="B564" t="str">
            <v>EPLERENONE</v>
          </cell>
          <cell r="C564">
            <v>91883</v>
          </cell>
          <cell r="D564">
            <v>0</v>
          </cell>
          <cell r="E564" t="str">
            <v>25 mg</v>
          </cell>
          <cell r="F564" t="str">
            <v>TABLET</v>
          </cell>
          <cell r="G564" t="str">
            <v>TAB</v>
          </cell>
          <cell r="H564">
            <v>0</v>
          </cell>
          <cell r="I564">
            <v>3.8180000000000001</v>
          </cell>
          <cell r="J564">
            <v>0</v>
          </cell>
          <cell r="K564">
            <v>3.8180000000000001</v>
          </cell>
          <cell r="L564">
            <v>0</v>
          </cell>
          <cell r="M564">
            <v>20090305</v>
          </cell>
          <cell r="N564">
            <v>0</v>
          </cell>
          <cell r="O564">
            <v>20090305</v>
          </cell>
        </row>
        <row r="565">
          <cell r="A565" t="str">
            <v>91884 0</v>
          </cell>
          <cell r="B565" t="str">
            <v>EPLERENONE</v>
          </cell>
          <cell r="C565">
            <v>91884</v>
          </cell>
          <cell r="D565">
            <v>0</v>
          </cell>
          <cell r="E565" t="str">
            <v>50 mg</v>
          </cell>
          <cell r="F565" t="str">
            <v>TABLET</v>
          </cell>
          <cell r="G565" t="str">
            <v>TAB</v>
          </cell>
          <cell r="H565">
            <v>0</v>
          </cell>
          <cell r="I565">
            <v>3.8180000000000001</v>
          </cell>
          <cell r="J565">
            <v>0</v>
          </cell>
          <cell r="K565">
            <v>3.8180000000000001</v>
          </cell>
          <cell r="L565">
            <v>0</v>
          </cell>
          <cell r="M565">
            <v>20090305</v>
          </cell>
          <cell r="N565">
            <v>0</v>
          </cell>
          <cell r="O565">
            <v>20090305</v>
          </cell>
        </row>
        <row r="566">
          <cell r="A566" t="str">
            <v>56680 0</v>
          </cell>
          <cell r="B566" t="str">
            <v>EPOPROSTENOL NA</v>
          </cell>
          <cell r="C566">
            <v>56680</v>
          </cell>
          <cell r="D566">
            <v>0</v>
          </cell>
          <cell r="E566" t="str">
            <v>0.5 mg</v>
          </cell>
          <cell r="F566" t="str">
            <v>EACH</v>
          </cell>
          <cell r="G566" t="str">
            <v>VIAL</v>
          </cell>
          <cell r="H566">
            <v>0</v>
          </cell>
          <cell r="I566">
            <v>13.457599999999999</v>
          </cell>
          <cell r="J566">
            <v>0</v>
          </cell>
          <cell r="K566">
            <v>13.457599999999999</v>
          </cell>
          <cell r="L566">
            <v>0</v>
          </cell>
          <cell r="M566">
            <v>20090305</v>
          </cell>
          <cell r="N566">
            <v>0</v>
          </cell>
          <cell r="O566">
            <v>20090305</v>
          </cell>
        </row>
        <row r="567">
          <cell r="A567" t="str">
            <v>56681 0</v>
          </cell>
          <cell r="B567" t="str">
            <v>EPOPROSTENOL NA</v>
          </cell>
          <cell r="C567">
            <v>56681</v>
          </cell>
          <cell r="D567">
            <v>0</v>
          </cell>
          <cell r="E567" t="str">
            <v>1.5 mg</v>
          </cell>
          <cell r="F567" t="str">
            <v>EACH</v>
          </cell>
          <cell r="G567" t="str">
            <v>VIAL</v>
          </cell>
          <cell r="H567">
            <v>0</v>
          </cell>
          <cell r="I567">
            <v>32.508699999999997</v>
          </cell>
          <cell r="J567">
            <v>0</v>
          </cell>
          <cell r="K567">
            <v>32.508699999999997</v>
          </cell>
          <cell r="L567">
            <v>0</v>
          </cell>
          <cell r="M567">
            <v>20090305</v>
          </cell>
          <cell r="N567">
            <v>0</v>
          </cell>
          <cell r="O567">
            <v>20090305</v>
          </cell>
        </row>
        <row r="568">
          <cell r="A568" t="str">
            <v>33540 0</v>
          </cell>
          <cell r="B568" t="str">
            <v>ERYTHROMYCIN</v>
          </cell>
          <cell r="C568">
            <v>33540</v>
          </cell>
          <cell r="D568">
            <v>0</v>
          </cell>
          <cell r="E568">
            <v>5.0000000000000001E-3</v>
          </cell>
          <cell r="F568" t="str">
            <v>GRAM</v>
          </cell>
          <cell r="G568" t="str">
            <v>OPTH OINT</v>
          </cell>
          <cell r="H568">
            <v>0</v>
          </cell>
          <cell r="I568">
            <v>0.42170000000000002</v>
          </cell>
          <cell r="J568">
            <v>0</v>
          </cell>
          <cell r="K568">
            <v>0.42170000000000002</v>
          </cell>
          <cell r="L568">
            <v>0</v>
          </cell>
          <cell r="M568">
            <v>20090305</v>
          </cell>
          <cell r="N568">
            <v>0</v>
          </cell>
          <cell r="O568">
            <v>20090305</v>
          </cell>
        </row>
        <row r="569">
          <cell r="A569" t="str">
            <v>77562 0</v>
          </cell>
          <cell r="B569" t="str">
            <v>ERYTHROMYCIN</v>
          </cell>
          <cell r="C569">
            <v>77562</v>
          </cell>
          <cell r="D569">
            <v>0</v>
          </cell>
          <cell r="E569" t="str">
            <v>2%</v>
          </cell>
          <cell r="F569" t="str">
            <v>MILLILITER</v>
          </cell>
          <cell r="G569" t="str">
            <v>SOLN</v>
          </cell>
          <cell r="H569">
            <v>0</v>
          </cell>
          <cell r="I569">
            <v>0.215</v>
          </cell>
          <cell r="J569">
            <v>0</v>
          </cell>
          <cell r="K569">
            <v>0.215</v>
          </cell>
          <cell r="L569">
            <v>0</v>
          </cell>
          <cell r="M569">
            <v>20090305</v>
          </cell>
          <cell r="N569">
            <v>0</v>
          </cell>
          <cell r="O569">
            <v>20090305</v>
          </cell>
        </row>
        <row r="570">
          <cell r="A570" t="str">
            <v>40720 0</v>
          </cell>
          <cell r="B570" t="str">
            <v>ERYTHROMYCIN BASE</v>
          </cell>
          <cell r="C570">
            <v>40720</v>
          </cell>
          <cell r="D570">
            <v>0</v>
          </cell>
          <cell r="E570" t="str">
            <v>250 mg</v>
          </cell>
          <cell r="F570" t="str">
            <v>TABLET</v>
          </cell>
          <cell r="G570" t="str">
            <v>TAB</v>
          </cell>
          <cell r="H570">
            <v>0</v>
          </cell>
          <cell r="I570">
            <v>0.12139999999999999</v>
          </cell>
          <cell r="J570">
            <v>0</v>
          </cell>
          <cell r="K570">
            <v>0.12139999999999999</v>
          </cell>
          <cell r="L570">
            <v>0</v>
          </cell>
          <cell r="M570">
            <v>20061205</v>
          </cell>
          <cell r="N570">
            <v>20080919</v>
          </cell>
          <cell r="O570">
            <v>20090305</v>
          </cell>
        </row>
        <row r="571">
          <cell r="A571" t="str">
            <v>40731 0</v>
          </cell>
          <cell r="B571" t="str">
            <v>ERYTHROMYCIN BASE</v>
          </cell>
          <cell r="C571">
            <v>40731</v>
          </cell>
          <cell r="D571">
            <v>0</v>
          </cell>
          <cell r="E571" t="str">
            <v>333 mg</v>
          </cell>
          <cell r="F571" t="str">
            <v>TABLET</v>
          </cell>
          <cell r="G571" t="str">
            <v>TAB</v>
          </cell>
          <cell r="H571">
            <v>0</v>
          </cell>
          <cell r="I571">
            <v>0.192</v>
          </cell>
          <cell r="J571">
            <v>0</v>
          </cell>
          <cell r="K571">
            <v>0.192</v>
          </cell>
          <cell r="L571">
            <v>0</v>
          </cell>
          <cell r="M571">
            <v>20020405</v>
          </cell>
          <cell r="N571">
            <v>20020906</v>
          </cell>
          <cell r="O571">
            <v>20041203</v>
          </cell>
        </row>
        <row r="572">
          <cell r="A572" t="str">
            <v>40721 0</v>
          </cell>
          <cell r="B572" t="str">
            <v>ERYTHROMYCIN BASE</v>
          </cell>
          <cell r="C572">
            <v>40721</v>
          </cell>
          <cell r="D572">
            <v>0</v>
          </cell>
          <cell r="E572" t="str">
            <v>500 mg</v>
          </cell>
          <cell r="F572" t="str">
            <v>TABLET</v>
          </cell>
          <cell r="G572" t="str">
            <v>TAB</v>
          </cell>
          <cell r="H572">
            <v>0</v>
          </cell>
          <cell r="I572">
            <v>0.16439999999999999</v>
          </cell>
          <cell r="J572">
            <v>0</v>
          </cell>
          <cell r="K572">
            <v>0.16439999999999999</v>
          </cell>
          <cell r="L572">
            <v>0</v>
          </cell>
          <cell r="M572">
            <v>20020906</v>
          </cell>
          <cell r="N572">
            <v>20030509</v>
          </cell>
          <cell r="O572">
            <v>20031205</v>
          </cell>
        </row>
        <row r="573">
          <cell r="A573" t="str">
            <v>85400 0</v>
          </cell>
          <cell r="B573" t="str">
            <v>ERYTHROMYCIN BASE/BENZOYL PEROXIDE</v>
          </cell>
          <cell r="C573">
            <v>85400</v>
          </cell>
          <cell r="D573">
            <v>0</v>
          </cell>
          <cell r="E573" t="str">
            <v>3%; 5%</v>
          </cell>
          <cell r="F573" t="str">
            <v>GRAM</v>
          </cell>
          <cell r="G573" t="str">
            <v>GEL</v>
          </cell>
          <cell r="H573">
            <v>0</v>
          </cell>
          <cell r="I573">
            <v>1.4458</v>
          </cell>
          <cell r="J573">
            <v>0</v>
          </cell>
          <cell r="K573">
            <v>1.4458</v>
          </cell>
          <cell r="L573">
            <v>0</v>
          </cell>
          <cell r="M573">
            <v>20090305</v>
          </cell>
          <cell r="N573">
            <v>0</v>
          </cell>
          <cell r="O573">
            <v>20090305</v>
          </cell>
        </row>
        <row r="574">
          <cell r="A574" t="str">
            <v>31710 0</v>
          </cell>
          <cell r="B574" t="str">
            <v>ERYTHROMYCIN BASE/ETHANOL</v>
          </cell>
          <cell r="C574">
            <v>31710</v>
          </cell>
          <cell r="D574">
            <v>0</v>
          </cell>
          <cell r="E574" t="str">
            <v>2%</v>
          </cell>
          <cell r="F574" t="str">
            <v>GRAM</v>
          </cell>
          <cell r="G574" t="str">
            <v>GEL</v>
          </cell>
          <cell r="H574">
            <v>0</v>
          </cell>
          <cell r="I574">
            <v>0.2984</v>
          </cell>
          <cell r="J574">
            <v>0</v>
          </cell>
          <cell r="K574">
            <v>0.2984</v>
          </cell>
          <cell r="L574">
            <v>0</v>
          </cell>
          <cell r="M574">
            <v>20090305</v>
          </cell>
          <cell r="N574">
            <v>0</v>
          </cell>
          <cell r="O574">
            <v>20090305</v>
          </cell>
        </row>
        <row r="575">
          <cell r="A575" t="str">
            <v>40560 0</v>
          </cell>
          <cell r="B575" t="str">
            <v>ERYTHROMYCIN ETHYLSUCCINATE (EES)</v>
          </cell>
          <cell r="C575">
            <v>40560</v>
          </cell>
          <cell r="D575">
            <v>0</v>
          </cell>
          <cell r="E575" t="str">
            <v>400 mg</v>
          </cell>
          <cell r="F575" t="str">
            <v>TABLET</v>
          </cell>
          <cell r="G575" t="str">
            <v>TAB</v>
          </cell>
          <cell r="H575">
            <v>0</v>
          </cell>
          <cell r="I575">
            <v>0.2208</v>
          </cell>
          <cell r="J575">
            <v>0</v>
          </cell>
          <cell r="K575">
            <v>0.2208</v>
          </cell>
          <cell r="L575">
            <v>0</v>
          </cell>
          <cell r="M575">
            <v>20090305</v>
          </cell>
          <cell r="N575">
            <v>0</v>
          </cell>
          <cell r="O575">
            <v>20090305</v>
          </cell>
        </row>
        <row r="576">
          <cell r="A576" t="str">
            <v>14037 0</v>
          </cell>
          <cell r="B576" t="str">
            <v>ERYTHROMYCIN/SULFISOXAZOLE</v>
          </cell>
          <cell r="C576">
            <v>14037</v>
          </cell>
          <cell r="D576">
            <v>0</v>
          </cell>
          <cell r="E576" t="str">
            <v>200 mg/600 mg per 5 ml</v>
          </cell>
          <cell r="F576" t="str">
            <v>MILLILITER</v>
          </cell>
          <cell r="G576" t="str">
            <v>GRAN FOR ORAL SUSP</v>
          </cell>
          <cell r="H576">
            <v>0</v>
          </cell>
          <cell r="I576">
            <v>0.18590000000000001</v>
          </cell>
          <cell r="J576">
            <v>0</v>
          </cell>
          <cell r="K576">
            <v>0.18590000000000001</v>
          </cell>
          <cell r="L576">
            <v>0</v>
          </cell>
          <cell r="M576">
            <v>20090305</v>
          </cell>
          <cell r="N576">
            <v>0</v>
          </cell>
          <cell r="O576">
            <v>20090305</v>
          </cell>
        </row>
        <row r="577">
          <cell r="A577" t="str">
            <v>19181 0</v>
          </cell>
          <cell r="B577" t="str">
            <v>ESTAZOLAM</v>
          </cell>
          <cell r="C577">
            <v>19181</v>
          </cell>
          <cell r="D577">
            <v>0</v>
          </cell>
          <cell r="E577" t="str">
            <v>1 mg</v>
          </cell>
          <cell r="F577" t="str">
            <v>TABLET</v>
          </cell>
          <cell r="G577" t="str">
            <v>TAB</v>
          </cell>
          <cell r="H577">
            <v>0</v>
          </cell>
          <cell r="I577">
            <v>0.26840000000000003</v>
          </cell>
          <cell r="J577">
            <v>0</v>
          </cell>
          <cell r="K577">
            <v>0.26840000000000003</v>
          </cell>
          <cell r="L577">
            <v>0</v>
          </cell>
          <cell r="M577">
            <v>20090305</v>
          </cell>
          <cell r="N577">
            <v>0</v>
          </cell>
          <cell r="O577">
            <v>20090305</v>
          </cell>
        </row>
        <row r="578">
          <cell r="A578" t="str">
            <v>19182 0</v>
          </cell>
          <cell r="B578" t="str">
            <v>ESTAZOLAM</v>
          </cell>
          <cell r="C578">
            <v>19182</v>
          </cell>
          <cell r="D578">
            <v>0</v>
          </cell>
          <cell r="E578" t="str">
            <v>2 mg</v>
          </cell>
          <cell r="F578" t="str">
            <v>TABLET</v>
          </cell>
          <cell r="G578" t="str">
            <v>TAB</v>
          </cell>
          <cell r="H578">
            <v>0</v>
          </cell>
          <cell r="I578">
            <v>0.3387</v>
          </cell>
          <cell r="J578">
            <v>0</v>
          </cell>
          <cell r="K578">
            <v>0.3387</v>
          </cell>
          <cell r="L578">
            <v>0</v>
          </cell>
          <cell r="M578">
            <v>20090305</v>
          </cell>
          <cell r="N578">
            <v>0</v>
          </cell>
          <cell r="O578">
            <v>20090305</v>
          </cell>
        </row>
        <row r="579">
          <cell r="A579" t="str">
            <v>68030 0</v>
          </cell>
          <cell r="B579" t="str">
            <v>ESTERIFIED ESTROGENS/METHYLTESTOSTERONE (H.S.)</v>
          </cell>
          <cell r="C579">
            <v>68030</v>
          </cell>
          <cell r="D579">
            <v>0</v>
          </cell>
          <cell r="E579" t="str">
            <v>0.625-1.25 mg</v>
          </cell>
          <cell r="F579" t="str">
            <v>TABLET</v>
          </cell>
          <cell r="G579" t="str">
            <v>TAB</v>
          </cell>
          <cell r="H579">
            <v>0</v>
          </cell>
          <cell r="I579">
            <v>0.69059999999999999</v>
          </cell>
          <cell r="J579">
            <v>0</v>
          </cell>
          <cell r="K579">
            <v>0.69059999999999999</v>
          </cell>
          <cell r="L579">
            <v>0</v>
          </cell>
          <cell r="M579">
            <v>20090305</v>
          </cell>
          <cell r="N579">
            <v>0</v>
          </cell>
          <cell r="O579">
            <v>20090305</v>
          </cell>
        </row>
        <row r="580">
          <cell r="A580" t="str">
            <v>68031 0</v>
          </cell>
          <cell r="B580" t="str">
            <v>ESTERIFIED ESTROGENS/METHYLTESTOSTERONE (H.S.)</v>
          </cell>
          <cell r="C580">
            <v>68031</v>
          </cell>
          <cell r="D580">
            <v>0</v>
          </cell>
          <cell r="E580" t="str">
            <v>1.25-2.5 mg</v>
          </cell>
          <cell r="F580" t="str">
            <v>TABLET</v>
          </cell>
          <cell r="G580" t="str">
            <v>TAB</v>
          </cell>
          <cell r="H580">
            <v>0</v>
          </cell>
          <cell r="I580">
            <v>0.81659999999999999</v>
          </cell>
          <cell r="J580">
            <v>0</v>
          </cell>
          <cell r="K580">
            <v>0.81659999999999999</v>
          </cell>
          <cell r="L580">
            <v>0</v>
          </cell>
          <cell r="M580">
            <v>20090305</v>
          </cell>
          <cell r="N580">
            <v>0</v>
          </cell>
          <cell r="O580">
            <v>20090305</v>
          </cell>
        </row>
        <row r="581">
          <cell r="A581" t="str">
            <v>28848 0</v>
          </cell>
          <cell r="B581" t="str">
            <v>ESTRADIOL</v>
          </cell>
          <cell r="C581">
            <v>28848</v>
          </cell>
          <cell r="D581">
            <v>0</v>
          </cell>
          <cell r="E581" t="str">
            <v>.025 mg</v>
          </cell>
          <cell r="F581" t="str">
            <v>PATCH</v>
          </cell>
          <cell r="G581" t="str">
            <v>PATCH</v>
          </cell>
          <cell r="H581">
            <v>0</v>
          </cell>
          <cell r="I581">
            <v>10.212</v>
          </cell>
          <cell r="J581">
            <v>0</v>
          </cell>
          <cell r="K581">
            <v>10.212</v>
          </cell>
          <cell r="L581">
            <v>0</v>
          </cell>
          <cell r="M581">
            <v>20090305</v>
          </cell>
          <cell r="N581">
            <v>0</v>
          </cell>
          <cell r="O581">
            <v>20090305</v>
          </cell>
        </row>
        <row r="582">
          <cell r="A582" t="str">
            <v>28845 0</v>
          </cell>
          <cell r="B582" t="str">
            <v>ESTRADIOL</v>
          </cell>
          <cell r="C582">
            <v>28845</v>
          </cell>
          <cell r="D582">
            <v>0</v>
          </cell>
          <cell r="E582" t="str">
            <v>.05 mg</v>
          </cell>
          <cell r="F582" t="str">
            <v>PATCH</v>
          </cell>
          <cell r="G582" t="str">
            <v>PATCH</v>
          </cell>
          <cell r="H582">
            <v>0</v>
          </cell>
          <cell r="I582">
            <v>7.1669999999999998</v>
          </cell>
          <cell r="J582">
            <v>0</v>
          </cell>
          <cell r="K582">
            <v>7.1669999999999998</v>
          </cell>
          <cell r="L582">
            <v>0</v>
          </cell>
          <cell r="M582">
            <v>20090305</v>
          </cell>
          <cell r="N582">
            <v>0</v>
          </cell>
          <cell r="O582">
            <v>20090305</v>
          </cell>
        </row>
        <row r="583">
          <cell r="A583" t="str">
            <v>28853 0</v>
          </cell>
          <cell r="B583" t="str">
            <v>ESTRADIOL</v>
          </cell>
          <cell r="C583">
            <v>28853</v>
          </cell>
          <cell r="D583">
            <v>0</v>
          </cell>
          <cell r="E583" t="str">
            <v>.075 mg</v>
          </cell>
          <cell r="F583" t="str">
            <v>PATCH</v>
          </cell>
          <cell r="G583" t="str">
            <v>PATCH</v>
          </cell>
          <cell r="H583">
            <v>0</v>
          </cell>
          <cell r="I583">
            <v>7.1669999999999998</v>
          </cell>
          <cell r="J583">
            <v>0</v>
          </cell>
          <cell r="K583">
            <v>7.1669999999999998</v>
          </cell>
          <cell r="L583">
            <v>0</v>
          </cell>
          <cell r="M583">
            <v>20090305</v>
          </cell>
          <cell r="N583">
            <v>0</v>
          </cell>
          <cell r="O583">
            <v>20090305</v>
          </cell>
        </row>
        <row r="584">
          <cell r="A584" t="str">
            <v>28844 0</v>
          </cell>
          <cell r="B584" t="str">
            <v>ESTRADIOL</v>
          </cell>
          <cell r="C584">
            <v>28844</v>
          </cell>
          <cell r="D584">
            <v>0</v>
          </cell>
          <cell r="E584" t="str">
            <v>.1 mg</v>
          </cell>
          <cell r="F584" t="str">
            <v>PATCH</v>
          </cell>
          <cell r="G584" t="str">
            <v>PATCH</v>
          </cell>
          <cell r="H584">
            <v>0</v>
          </cell>
          <cell r="I584">
            <v>7.1669999999999998</v>
          </cell>
          <cell r="J584">
            <v>0</v>
          </cell>
          <cell r="K584">
            <v>7.1669999999999998</v>
          </cell>
          <cell r="L584">
            <v>0</v>
          </cell>
          <cell r="M584">
            <v>20090305</v>
          </cell>
          <cell r="N584">
            <v>0</v>
          </cell>
          <cell r="O584">
            <v>20090305</v>
          </cell>
        </row>
        <row r="585">
          <cell r="A585" t="str">
            <v>10772 0</v>
          </cell>
          <cell r="B585" t="str">
            <v>ESTRADIOL</v>
          </cell>
          <cell r="C585">
            <v>10772</v>
          </cell>
          <cell r="D585">
            <v>0</v>
          </cell>
          <cell r="E585" t="str">
            <v>0.5 mg</v>
          </cell>
          <cell r="F585" t="str">
            <v>TABLET</v>
          </cell>
          <cell r="G585" t="str">
            <v>TAB</v>
          </cell>
          <cell r="H585">
            <v>0</v>
          </cell>
          <cell r="I585">
            <v>4.3900000000000002E-2</v>
          </cell>
          <cell r="J585">
            <v>0</v>
          </cell>
          <cell r="K585">
            <v>4.3900000000000002E-2</v>
          </cell>
          <cell r="L585">
            <v>0</v>
          </cell>
          <cell r="M585">
            <v>20090305</v>
          </cell>
          <cell r="N585">
            <v>0</v>
          </cell>
          <cell r="O585">
            <v>20090305</v>
          </cell>
        </row>
        <row r="586">
          <cell r="A586" t="str">
            <v>10770 0</v>
          </cell>
          <cell r="B586" t="str">
            <v>ESTRADIOL</v>
          </cell>
          <cell r="C586">
            <v>10770</v>
          </cell>
          <cell r="D586">
            <v>0</v>
          </cell>
          <cell r="E586" t="str">
            <v>1 mg</v>
          </cell>
          <cell r="F586" t="str">
            <v>TABLET</v>
          </cell>
          <cell r="G586" t="str">
            <v>TAB</v>
          </cell>
          <cell r="H586">
            <v>0</v>
          </cell>
          <cell r="I586">
            <v>4.41E-2</v>
          </cell>
          <cell r="J586">
            <v>0</v>
          </cell>
          <cell r="K586">
            <v>4.41E-2</v>
          </cell>
          <cell r="L586">
            <v>0</v>
          </cell>
          <cell r="M586">
            <v>20090305</v>
          </cell>
          <cell r="N586">
            <v>0</v>
          </cell>
          <cell r="O586">
            <v>20090305</v>
          </cell>
        </row>
        <row r="587">
          <cell r="A587" t="str">
            <v>10771 0</v>
          </cell>
          <cell r="B587" t="str">
            <v>ESTRADIOL</v>
          </cell>
          <cell r="C587">
            <v>10771</v>
          </cell>
          <cell r="D587">
            <v>0</v>
          </cell>
          <cell r="E587" t="str">
            <v>2 mg</v>
          </cell>
          <cell r="F587" t="str">
            <v>TABLET</v>
          </cell>
          <cell r="G587" t="str">
            <v>TAB</v>
          </cell>
          <cell r="H587">
            <v>0</v>
          </cell>
          <cell r="I587">
            <v>5.1900000000000002E-2</v>
          </cell>
          <cell r="J587">
            <v>0</v>
          </cell>
          <cell r="K587">
            <v>5.1900000000000002E-2</v>
          </cell>
          <cell r="L587">
            <v>0</v>
          </cell>
          <cell r="M587">
            <v>20090305</v>
          </cell>
          <cell r="N587">
            <v>0</v>
          </cell>
          <cell r="O587">
            <v>20090305</v>
          </cell>
        </row>
        <row r="588">
          <cell r="A588" t="str">
            <v>95046 0</v>
          </cell>
          <cell r="B588" t="str">
            <v>ESTRADIOL/NORETHINDRONE ACETATE (ACTIVELLA)</v>
          </cell>
          <cell r="C588">
            <v>95046</v>
          </cell>
          <cell r="D588">
            <v>0</v>
          </cell>
          <cell r="E588" t="str">
            <v>1-0.5 mg</v>
          </cell>
          <cell r="F588" t="str">
            <v>TABLET</v>
          </cell>
          <cell r="G588" t="str">
            <v>TAB</v>
          </cell>
          <cell r="H588">
            <v>0</v>
          </cell>
          <cell r="I588">
            <v>1.6967000000000001</v>
          </cell>
          <cell r="J588">
            <v>0</v>
          </cell>
          <cell r="K588">
            <v>1.6967000000000001</v>
          </cell>
          <cell r="L588">
            <v>0</v>
          </cell>
          <cell r="M588">
            <v>20090305</v>
          </cell>
          <cell r="N588">
            <v>0</v>
          </cell>
          <cell r="O588">
            <v>20090305</v>
          </cell>
        </row>
        <row r="589">
          <cell r="A589" t="str">
            <v>11080 0</v>
          </cell>
          <cell r="B589" t="str">
            <v>ESTROPIPATE</v>
          </cell>
          <cell r="C589">
            <v>11080</v>
          </cell>
          <cell r="D589">
            <v>0</v>
          </cell>
          <cell r="E589" t="str">
            <v>0.75 mg</v>
          </cell>
          <cell r="F589" t="str">
            <v>TABLET</v>
          </cell>
          <cell r="G589" t="str">
            <v>TAB</v>
          </cell>
          <cell r="H589">
            <v>0</v>
          </cell>
          <cell r="I589">
            <v>9.8599999999999993E-2</v>
          </cell>
          <cell r="J589">
            <v>0</v>
          </cell>
          <cell r="K589">
            <v>9.8599999999999993E-2</v>
          </cell>
          <cell r="L589">
            <v>0</v>
          </cell>
          <cell r="M589">
            <v>20090305</v>
          </cell>
          <cell r="N589">
            <v>0</v>
          </cell>
          <cell r="O589">
            <v>20090305</v>
          </cell>
        </row>
        <row r="590">
          <cell r="A590" t="str">
            <v>11084 0</v>
          </cell>
          <cell r="B590" t="str">
            <v>ESTROPIPATE</v>
          </cell>
          <cell r="C590">
            <v>11084</v>
          </cell>
          <cell r="D590">
            <v>0</v>
          </cell>
          <cell r="E590" t="str">
            <v>1.5 mg</v>
          </cell>
          <cell r="F590" t="str">
            <v>TABLET</v>
          </cell>
          <cell r="G590" t="str">
            <v>TAB</v>
          </cell>
          <cell r="H590">
            <v>0</v>
          </cell>
          <cell r="I590">
            <v>0.1196</v>
          </cell>
          <cell r="J590">
            <v>0</v>
          </cell>
          <cell r="K590">
            <v>0.1196</v>
          </cell>
          <cell r="L590">
            <v>0</v>
          </cell>
          <cell r="M590">
            <v>20090305</v>
          </cell>
          <cell r="N590">
            <v>0</v>
          </cell>
          <cell r="O590">
            <v>20090305</v>
          </cell>
        </row>
        <row r="591">
          <cell r="A591" t="str">
            <v>11085 0</v>
          </cell>
          <cell r="B591" t="str">
            <v>ESTROPIPATE</v>
          </cell>
          <cell r="C591">
            <v>11085</v>
          </cell>
          <cell r="D591">
            <v>0</v>
          </cell>
          <cell r="E591" t="str">
            <v>3 mg</v>
          </cell>
          <cell r="F591" t="str">
            <v>TABLET</v>
          </cell>
          <cell r="G591" t="str">
            <v>TAB</v>
          </cell>
          <cell r="H591">
            <v>0</v>
          </cell>
          <cell r="I591">
            <v>0.74690000000000001</v>
          </cell>
          <cell r="J591">
            <v>0</v>
          </cell>
          <cell r="K591">
            <v>0.74690000000000001</v>
          </cell>
          <cell r="L591">
            <v>0</v>
          </cell>
          <cell r="M591">
            <v>20060906</v>
          </cell>
          <cell r="N591">
            <v>20070305</v>
          </cell>
          <cell r="O591">
            <v>20070305</v>
          </cell>
        </row>
        <row r="592">
          <cell r="A592" t="str">
            <v>41801 0</v>
          </cell>
          <cell r="B592" t="str">
            <v>ETHAMBUTOL HCL</v>
          </cell>
          <cell r="C592">
            <v>41801</v>
          </cell>
          <cell r="D592">
            <v>0</v>
          </cell>
          <cell r="E592" t="str">
            <v>400 mg</v>
          </cell>
          <cell r="F592" t="str">
            <v>TABLET</v>
          </cell>
          <cell r="G592" t="str">
            <v>TAB</v>
          </cell>
          <cell r="H592">
            <v>0</v>
          </cell>
          <cell r="I592">
            <v>1.5425</v>
          </cell>
          <cell r="J592">
            <v>0</v>
          </cell>
          <cell r="K592">
            <v>1.5425</v>
          </cell>
          <cell r="L592">
            <v>0</v>
          </cell>
          <cell r="M592">
            <v>20090305</v>
          </cell>
          <cell r="N592">
            <v>0</v>
          </cell>
          <cell r="O592">
            <v>20090305</v>
          </cell>
        </row>
        <row r="593">
          <cell r="A593" t="str">
            <v>13083 0</v>
          </cell>
          <cell r="B593" t="str">
            <v>ETHINYL ESTRADIOL/DROSPIRENONE (YASMIN, OCELLA)</v>
          </cell>
          <cell r="C593">
            <v>13083</v>
          </cell>
          <cell r="D593">
            <v>0</v>
          </cell>
          <cell r="E593" t="str">
            <v>0.03-3 mg</v>
          </cell>
          <cell r="F593" t="str">
            <v>TABLET</v>
          </cell>
          <cell r="G593" t="str">
            <v>TAB</v>
          </cell>
          <cell r="H593">
            <v>0</v>
          </cell>
          <cell r="I593">
            <v>1.7357</v>
          </cell>
          <cell r="J593">
            <v>0</v>
          </cell>
          <cell r="K593">
            <v>1.7357</v>
          </cell>
          <cell r="L593">
            <v>0</v>
          </cell>
          <cell r="M593">
            <v>20090305</v>
          </cell>
          <cell r="N593">
            <v>0</v>
          </cell>
          <cell r="O593">
            <v>20090305</v>
          </cell>
        </row>
        <row r="594">
          <cell r="A594" t="str">
            <v>17420 0</v>
          </cell>
          <cell r="B594" t="str">
            <v>ETHOSUXIMIDE</v>
          </cell>
          <cell r="C594">
            <v>17420</v>
          </cell>
          <cell r="D594">
            <v>0</v>
          </cell>
          <cell r="E594" t="str">
            <v>250 mg</v>
          </cell>
          <cell r="F594" t="str">
            <v>CAPSULE</v>
          </cell>
          <cell r="G594" t="str">
            <v>CAP</v>
          </cell>
          <cell r="H594">
            <v>0</v>
          </cell>
          <cell r="I594">
            <v>1.1652</v>
          </cell>
          <cell r="J594">
            <v>0</v>
          </cell>
          <cell r="K594">
            <v>1.1652</v>
          </cell>
          <cell r="L594">
            <v>0</v>
          </cell>
          <cell r="M594">
            <v>20090305</v>
          </cell>
          <cell r="N594">
            <v>0</v>
          </cell>
          <cell r="O594">
            <v>20090305</v>
          </cell>
        </row>
        <row r="595">
          <cell r="A595" t="str">
            <v>17430 0</v>
          </cell>
          <cell r="B595" t="str">
            <v>ETHOSUXIMIDE</v>
          </cell>
          <cell r="C595">
            <v>17430</v>
          </cell>
          <cell r="D595">
            <v>0</v>
          </cell>
          <cell r="E595" t="str">
            <v>250 mg/5 ml</v>
          </cell>
          <cell r="F595" t="str">
            <v>MILLILITER</v>
          </cell>
          <cell r="G595" t="str">
            <v>SYR</v>
          </cell>
          <cell r="H595">
            <v>0</v>
          </cell>
          <cell r="I595">
            <v>9.1700000000000004E-2</v>
          </cell>
          <cell r="J595">
            <v>0</v>
          </cell>
          <cell r="K595">
            <v>9.1700000000000004E-2</v>
          </cell>
          <cell r="L595">
            <v>0</v>
          </cell>
          <cell r="M595">
            <v>20090305</v>
          </cell>
          <cell r="N595">
            <v>0</v>
          </cell>
          <cell r="O595">
            <v>20090305</v>
          </cell>
        </row>
        <row r="596">
          <cell r="A596" t="str">
            <v>11490 0</v>
          </cell>
          <cell r="B596" t="str">
            <v>ETHYNODIOL DIACETATE/ETHINYL ESTRADIOL (DEMULEN 1/35, ZOVIA 1/35E)</v>
          </cell>
          <cell r="C596">
            <v>11490</v>
          </cell>
          <cell r="D596">
            <v>0</v>
          </cell>
          <cell r="E596" t="str">
            <v>1 mg/35 mcg</v>
          </cell>
          <cell r="F596" t="str">
            <v>TABLET</v>
          </cell>
          <cell r="G596" t="str">
            <v>TAB</v>
          </cell>
          <cell r="H596">
            <v>0</v>
          </cell>
          <cell r="I596">
            <v>0.82930000000000004</v>
          </cell>
          <cell r="J596">
            <v>0</v>
          </cell>
          <cell r="K596">
            <v>0.82930000000000004</v>
          </cell>
          <cell r="L596">
            <v>0</v>
          </cell>
          <cell r="M596">
            <v>20090305</v>
          </cell>
          <cell r="N596">
            <v>0</v>
          </cell>
          <cell r="O596">
            <v>20090305</v>
          </cell>
        </row>
        <row r="597">
          <cell r="A597" t="str">
            <v>11491 0</v>
          </cell>
          <cell r="B597" t="str">
            <v>ETHYNODIOL DIACETATE/ETHINYL ESTRADIOL (DEMULEN 1/50, ZOVIA 1/50E)</v>
          </cell>
          <cell r="C597">
            <v>11491</v>
          </cell>
          <cell r="D597">
            <v>0</v>
          </cell>
          <cell r="E597" t="str">
            <v>1 mg/50 mcg</v>
          </cell>
          <cell r="F597" t="str">
            <v>TABLET</v>
          </cell>
          <cell r="G597" t="str">
            <v>TAB</v>
          </cell>
          <cell r="H597">
            <v>0</v>
          </cell>
          <cell r="I597">
            <v>1.0446</v>
          </cell>
          <cell r="J597">
            <v>0</v>
          </cell>
          <cell r="K597">
            <v>1.0446</v>
          </cell>
          <cell r="L597">
            <v>0</v>
          </cell>
          <cell r="M597">
            <v>20090305</v>
          </cell>
          <cell r="N597">
            <v>0</v>
          </cell>
          <cell r="O597">
            <v>20090305</v>
          </cell>
        </row>
        <row r="598">
          <cell r="A598" t="str">
            <v>33870 0</v>
          </cell>
          <cell r="B598" t="str">
            <v>ETODOLAC</v>
          </cell>
          <cell r="C598">
            <v>33870</v>
          </cell>
          <cell r="D598">
            <v>0</v>
          </cell>
          <cell r="E598" t="str">
            <v>200 mg</v>
          </cell>
          <cell r="F598" t="str">
            <v>CAPSULE</v>
          </cell>
          <cell r="G598" t="str">
            <v>CAP</v>
          </cell>
          <cell r="H598">
            <v>0</v>
          </cell>
          <cell r="I598">
            <v>0.1847</v>
          </cell>
          <cell r="J598">
            <v>0</v>
          </cell>
          <cell r="K598">
            <v>0.1847</v>
          </cell>
          <cell r="L598">
            <v>0</v>
          </cell>
          <cell r="M598">
            <v>20090305</v>
          </cell>
          <cell r="N598">
            <v>0</v>
          </cell>
          <cell r="O598">
            <v>20090305</v>
          </cell>
        </row>
        <row r="599">
          <cell r="A599" t="str">
            <v>33871 0</v>
          </cell>
          <cell r="B599" t="str">
            <v>ETODOLAC</v>
          </cell>
          <cell r="C599">
            <v>33871</v>
          </cell>
          <cell r="D599">
            <v>0</v>
          </cell>
          <cell r="E599" t="str">
            <v>300 mg</v>
          </cell>
          <cell r="F599" t="str">
            <v>CAPSULE</v>
          </cell>
          <cell r="G599" t="str">
            <v>CAP</v>
          </cell>
          <cell r="H599">
            <v>0</v>
          </cell>
          <cell r="I599">
            <v>0.18590000000000001</v>
          </cell>
          <cell r="J599">
            <v>0</v>
          </cell>
          <cell r="K599">
            <v>0.18590000000000001</v>
          </cell>
          <cell r="L599">
            <v>0</v>
          </cell>
          <cell r="M599">
            <v>20090305</v>
          </cell>
          <cell r="N599">
            <v>0</v>
          </cell>
          <cell r="O599">
            <v>20090305</v>
          </cell>
        </row>
        <row r="600">
          <cell r="A600" t="str">
            <v>61761 0</v>
          </cell>
          <cell r="B600" t="str">
            <v>ETODOLAC</v>
          </cell>
          <cell r="C600">
            <v>61761</v>
          </cell>
          <cell r="D600">
            <v>0</v>
          </cell>
          <cell r="E600" t="str">
            <v>400 mg</v>
          </cell>
          <cell r="F600" t="str">
            <v>TABLET</v>
          </cell>
          <cell r="G600" t="str">
            <v>TAB</v>
          </cell>
          <cell r="H600">
            <v>0</v>
          </cell>
          <cell r="I600">
            <v>0.1787</v>
          </cell>
          <cell r="J600">
            <v>0</v>
          </cell>
          <cell r="K600">
            <v>0.1787</v>
          </cell>
          <cell r="L600">
            <v>0</v>
          </cell>
          <cell r="M600">
            <v>20090305</v>
          </cell>
          <cell r="N600">
            <v>0</v>
          </cell>
          <cell r="O600">
            <v>20090305</v>
          </cell>
        </row>
        <row r="601">
          <cell r="A601" t="str">
            <v>61765 0</v>
          </cell>
          <cell r="B601" t="str">
            <v>ETODOLAC</v>
          </cell>
          <cell r="C601">
            <v>61765</v>
          </cell>
          <cell r="D601">
            <v>0</v>
          </cell>
          <cell r="E601" t="str">
            <v>400 mg</v>
          </cell>
          <cell r="F601" t="str">
            <v>TABLET</v>
          </cell>
          <cell r="G601" t="str">
            <v>TAB, ER</v>
          </cell>
          <cell r="H601">
            <v>0</v>
          </cell>
          <cell r="I601">
            <v>0.87929999999999997</v>
          </cell>
          <cell r="J601">
            <v>0</v>
          </cell>
          <cell r="K601">
            <v>0.87929999999999997</v>
          </cell>
          <cell r="L601">
            <v>0</v>
          </cell>
          <cell r="M601">
            <v>20090305</v>
          </cell>
          <cell r="N601">
            <v>0</v>
          </cell>
          <cell r="O601">
            <v>20090305</v>
          </cell>
        </row>
        <row r="602">
          <cell r="A602" t="str">
            <v>61766 0</v>
          </cell>
          <cell r="B602" t="str">
            <v>ETODOLAC</v>
          </cell>
          <cell r="C602">
            <v>61766</v>
          </cell>
          <cell r="D602">
            <v>0</v>
          </cell>
          <cell r="E602" t="str">
            <v>500 mg</v>
          </cell>
          <cell r="F602" t="str">
            <v>TABLET</v>
          </cell>
          <cell r="G602" t="str">
            <v>TAB</v>
          </cell>
          <cell r="H602">
            <v>0</v>
          </cell>
          <cell r="I602">
            <v>0.26040000000000002</v>
          </cell>
          <cell r="J602">
            <v>0</v>
          </cell>
          <cell r="K602">
            <v>0.26040000000000002</v>
          </cell>
          <cell r="L602">
            <v>0</v>
          </cell>
          <cell r="M602">
            <v>20090305</v>
          </cell>
          <cell r="N602">
            <v>0</v>
          </cell>
          <cell r="O602">
            <v>20090305</v>
          </cell>
        </row>
        <row r="603">
          <cell r="A603" t="str">
            <v>61762 0</v>
          </cell>
          <cell r="B603" t="str">
            <v>ETODOLAC</v>
          </cell>
          <cell r="C603">
            <v>61762</v>
          </cell>
          <cell r="D603">
            <v>0</v>
          </cell>
          <cell r="E603" t="str">
            <v>600 mg</v>
          </cell>
          <cell r="F603" t="str">
            <v>TABLET</v>
          </cell>
          <cell r="G603" t="str">
            <v>TAB, ER</v>
          </cell>
          <cell r="H603">
            <v>0</v>
          </cell>
          <cell r="I603">
            <v>1.9469000000000001</v>
          </cell>
          <cell r="J603">
            <v>0</v>
          </cell>
          <cell r="K603">
            <v>1.9469000000000001</v>
          </cell>
          <cell r="L603">
            <v>0</v>
          </cell>
          <cell r="M603">
            <v>20090305</v>
          </cell>
          <cell r="N603">
            <v>0</v>
          </cell>
          <cell r="O603">
            <v>20090305</v>
          </cell>
        </row>
        <row r="604">
          <cell r="A604" t="str">
            <v>61767 0</v>
          </cell>
          <cell r="B604" t="str">
            <v xml:space="preserve">ETODOLAC </v>
          </cell>
          <cell r="C604">
            <v>61767</v>
          </cell>
          <cell r="D604">
            <v>0</v>
          </cell>
          <cell r="E604" t="str">
            <v>500 mg</v>
          </cell>
          <cell r="F604" t="str">
            <v>TABLET</v>
          </cell>
          <cell r="G604" t="str">
            <v>TAB, ER</v>
          </cell>
          <cell r="H604">
            <v>0</v>
          </cell>
          <cell r="I604">
            <v>1.0536000000000001</v>
          </cell>
          <cell r="J604">
            <v>0</v>
          </cell>
          <cell r="K604">
            <v>1.0536000000000001</v>
          </cell>
          <cell r="L604">
            <v>0</v>
          </cell>
          <cell r="M604">
            <v>20090305</v>
          </cell>
          <cell r="N604">
            <v>0</v>
          </cell>
          <cell r="O604">
            <v>20090305</v>
          </cell>
        </row>
        <row r="605">
          <cell r="A605" t="str">
            <v>7560 0</v>
          </cell>
          <cell r="B605" t="str">
            <v>ETOPOSIDE</v>
          </cell>
          <cell r="C605">
            <v>7560</v>
          </cell>
          <cell r="D605">
            <v>0</v>
          </cell>
          <cell r="E605" t="str">
            <v>50 mg</v>
          </cell>
          <cell r="F605" t="str">
            <v>CAPSULE</v>
          </cell>
          <cell r="G605" t="str">
            <v>CAP</v>
          </cell>
          <cell r="H605">
            <v>0</v>
          </cell>
          <cell r="I605">
            <v>36.519599999999997</v>
          </cell>
          <cell r="J605">
            <v>0</v>
          </cell>
          <cell r="K605">
            <v>36.519599999999997</v>
          </cell>
          <cell r="L605">
            <v>0</v>
          </cell>
          <cell r="M605">
            <v>20090305</v>
          </cell>
          <cell r="N605">
            <v>0</v>
          </cell>
          <cell r="O605">
            <v>20090305</v>
          </cell>
        </row>
        <row r="606">
          <cell r="A606" t="str">
            <v>14101 0</v>
          </cell>
          <cell r="B606" t="str">
            <v>FAMCICLOVIR</v>
          </cell>
          <cell r="C606">
            <v>14101</v>
          </cell>
          <cell r="D606">
            <v>0</v>
          </cell>
          <cell r="E606" t="str">
            <v>125 mg</v>
          </cell>
          <cell r="F606" t="str">
            <v>TABLET</v>
          </cell>
          <cell r="G606" t="str">
            <v>TAB</v>
          </cell>
          <cell r="H606">
            <v>0</v>
          </cell>
          <cell r="I606">
            <v>3.6272000000000002</v>
          </cell>
          <cell r="J606">
            <v>0</v>
          </cell>
          <cell r="K606">
            <v>3.6272000000000002</v>
          </cell>
          <cell r="L606">
            <v>0</v>
          </cell>
          <cell r="M606">
            <v>20090305</v>
          </cell>
          <cell r="N606">
            <v>0</v>
          </cell>
          <cell r="O606">
            <v>20090305</v>
          </cell>
        </row>
        <row r="607">
          <cell r="A607" t="str">
            <v>14109 0</v>
          </cell>
          <cell r="B607" t="str">
            <v>FAMCICLOVIR</v>
          </cell>
          <cell r="C607">
            <v>14109</v>
          </cell>
          <cell r="D607">
            <v>0</v>
          </cell>
          <cell r="E607" t="str">
            <v>250 mg</v>
          </cell>
          <cell r="F607" t="str">
            <v>TABLET</v>
          </cell>
          <cell r="G607" t="str">
            <v>TAB</v>
          </cell>
          <cell r="H607">
            <v>0</v>
          </cell>
          <cell r="I607">
            <v>4.2408000000000001</v>
          </cell>
          <cell r="J607">
            <v>0</v>
          </cell>
          <cell r="K607">
            <v>4.2408000000000001</v>
          </cell>
          <cell r="L607">
            <v>0</v>
          </cell>
          <cell r="M607">
            <v>20090305</v>
          </cell>
          <cell r="N607">
            <v>0</v>
          </cell>
          <cell r="O607">
            <v>20090305</v>
          </cell>
        </row>
        <row r="608">
          <cell r="A608" t="str">
            <v>14108 0</v>
          </cell>
          <cell r="B608" t="str">
            <v>FAMCICLOVIR</v>
          </cell>
          <cell r="C608">
            <v>14108</v>
          </cell>
          <cell r="D608">
            <v>0</v>
          </cell>
          <cell r="E608" t="str">
            <v>500 mg</v>
          </cell>
          <cell r="F608" t="str">
            <v>TABLET</v>
          </cell>
          <cell r="G608" t="str">
            <v>TAB</v>
          </cell>
          <cell r="H608">
            <v>0</v>
          </cell>
          <cell r="I608">
            <v>8.5164000000000009</v>
          </cell>
          <cell r="J608">
            <v>0</v>
          </cell>
          <cell r="K608">
            <v>8.5164000000000009</v>
          </cell>
          <cell r="L608">
            <v>0</v>
          </cell>
          <cell r="M608">
            <v>20090305</v>
          </cell>
          <cell r="N608">
            <v>0</v>
          </cell>
          <cell r="O608">
            <v>20090305</v>
          </cell>
        </row>
        <row r="609">
          <cell r="A609" t="str">
            <v>46430 0</v>
          </cell>
          <cell r="B609" t="str">
            <v>FAMOTIDINE</v>
          </cell>
          <cell r="C609">
            <v>46430</v>
          </cell>
          <cell r="D609">
            <v>0</v>
          </cell>
          <cell r="E609" t="str">
            <v>20 mg</v>
          </cell>
          <cell r="F609" t="str">
            <v>TABLET</v>
          </cell>
          <cell r="G609" t="str">
            <v>TAB</v>
          </cell>
          <cell r="H609">
            <v>0</v>
          </cell>
          <cell r="I609">
            <v>5.45E-2</v>
          </cell>
          <cell r="J609">
            <v>0</v>
          </cell>
          <cell r="K609">
            <v>5.45E-2</v>
          </cell>
          <cell r="L609">
            <v>0</v>
          </cell>
          <cell r="M609">
            <v>20090305</v>
          </cell>
          <cell r="N609">
            <v>0</v>
          </cell>
          <cell r="O609">
            <v>20090305</v>
          </cell>
        </row>
        <row r="610">
          <cell r="A610" t="str">
            <v>46431 0</v>
          </cell>
          <cell r="B610" t="str">
            <v>FAMOTIDINE</v>
          </cell>
          <cell r="C610">
            <v>46431</v>
          </cell>
          <cell r="D610">
            <v>0</v>
          </cell>
          <cell r="E610" t="str">
            <v>40 mg</v>
          </cell>
          <cell r="F610" t="str">
            <v>TABLET</v>
          </cell>
          <cell r="G610" t="str">
            <v>TAB</v>
          </cell>
          <cell r="H610">
            <v>0</v>
          </cell>
          <cell r="I610">
            <v>0.10009999999999999</v>
          </cell>
          <cell r="J610">
            <v>0</v>
          </cell>
          <cell r="K610">
            <v>0.10009999999999999</v>
          </cell>
          <cell r="L610">
            <v>0</v>
          </cell>
          <cell r="M610">
            <v>20090305</v>
          </cell>
          <cell r="N610">
            <v>0</v>
          </cell>
          <cell r="O610">
            <v>20090305</v>
          </cell>
        </row>
        <row r="611">
          <cell r="A611" t="str">
            <v>2622 0</v>
          </cell>
          <cell r="B611" t="str">
            <v>FELODIPINE</v>
          </cell>
          <cell r="C611">
            <v>2622</v>
          </cell>
          <cell r="D611">
            <v>0</v>
          </cell>
          <cell r="E611" t="str">
            <v>10 mg</v>
          </cell>
          <cell r="F611" t="str">
            <v>TABLET</v>
          </cell>
          <cell r="G611" t="str">
            <v>TAB, ER</v>
          </cell>
          <cell r="H611">
            <v>0</v>
          </cell>
          <cell r="I611">
            <v>1.6149</v>
          </cell>
          <cell r="J611">
            <v>0</v>
          </cell>
          <cell r="K611">
            <v>1.6149</v>
          </cell>
          <cell r="L611">
            <v>0</v>
          </cell>
          <cell r="M611">
            <v>20090305</v>
          </cell>
          <cell r="N611">
            <v>0</v>
          </cell>
          <cell r="O611">
            <v>20090305</v>
          </cell>
        </row>
        <row r="612">
          <cell r="A612" t="str">
            <v>2620 0</v>
          </cell>
          <cell r="B612" t="str">
            <v>FELODIPINE</v>
          </cell>
          <cell r="C612">
            <v>2620</v>
          </cell>
          <cell r="D612">
            <v>0</v>
          </cell>
          <cell r="E612" t="str">
            <v>2.5 mg</v>
          </cell>
          <cell r="F612" t="str">
            <v>TABLET</v>
          </cell>
          <cell r="G612" t="str">
            <v>TAB, ER</v>
          </cell>
          <cell r="H612">
            <v>0</v>
          </cell>
          <cell r="I612">
            <v>0.89839999999999998</v>
          </cell>
          <cell r="J612">
            <v>0</v>
          </cell>
          <cell r="K612">
            <v>0.89839999999999998</v>
          </cell>
          <cell r="L612">
            <v>0</v>
          </cell>
          <cell r="M612">
            <v>20090305</v>
          </cell>
          <cell r="N612">
            <v>0</v>
          </cell>
          <cell r="O612">
            <v>20090305</v>
          </cell>
        </row>
        <row r="613">
          <cell r="A613" t="str">
            <v>2621 0</v>
          </cell>
          <cell r="B613" t="str">
            <v>FELODIPINE</v>
          </cell>
          <cell r="C613">
            <v>2621</v>
          </cell>
          <cell r="D613">
            <v>0</v>
          </cell>
          <cell r="E613" t="str">
            <v>5 mg</v>
          </cell>
          <cell r="F613" t="str">
            <v>TABLET</v>
          </cell>
          <cell r="G613" t="str">
            <v>TAB, ER</v>
          </cell>
          <cell r="H613">
            <v>0</v>
          </cell>
          <cell r="I613">
            <v>0.89839999999999998</v>
          </cell>
          <cell r="J613">
            <v>0</v>
          </cell>
          <cell r="K613">
            <v>0.89839999999999998</v>
          </cell>
          <cell r="L613">
            <v>0</v>
          </cell>
          <cell r="M613">
            <v>20090305</v>
          </cell>
          <cell r="N613">
            <v>0</v>
          </cell>
          <cell r="O613">
            <v>20090305</v>
          </cell>
        </row>
        <row r="614">
          <cell r="A614" t="str">
            <v>13266 0</v>
          </cell>
          <cell r="B614" t="str">
            <v>FENOFIBRATE</v>
          </cell>
          <cell r="C614">
            <v>13266</v>
          </cell>
          <cell r="D614">
            <v>0</v>
          </cell>
          <cell r="E614" t="str">
            <v>54 mg</v>
          </cell>
          <cell r="F614" t="str">
            <v>TABLET</v>
          </cell>
          <cell r="G614" t="str">
            <v>TAB</v>
          </cell>
          <cell r="H614">
            <v>0</v>
          </cell>
          <cell r="I614">
            <v>0.92149999999999999</v>
          </cell>
          <cell r="J614">
            <v>0</v>
          </cell>
          <cell r="K614">
            <v>0.92149999999999999</v>
          </cell>
          <cell r="L614">
            <v>0</v>
          </cell>
          <cell r="M614">
            <v>20090305</v>
          </cell>
          <cell r="N614">
            <v>0</v>
          </cell>
          <cell r="O614">
            <v>20090305</v>
          </cell>
        </row>
        <row r="615">
          <cell r="A615" t="str">
            <v>92504 0</v>
          </cell>
          <cell r="B615" t="str">
            <v>FENOFIBRATE,MICRONIZED</v>
          </cell>
          <cell r="C615">
            <v>92504</v>
          </cell>
          <cell r="D615">
            <v>0</v>
          </cell>
          <cell r="E615" t="str">
            <v>134 mg</v>
          </cell>
          <cell r="F615" t="str">
            <v>CAPSULE</v>
          </cell>
          <cell r="G615" t="str">
            <v>CAP</v>
          </cell>
          <cell r="H615">
            <v>0</v>
          </cell>
          <cell r="I615">
            <v>1.7791999999999999</v>
          </cell>
          <cell r="J615">
            <v>0</v>
          </cell>
          <cell r="K615">
            <v>1.7791999999999999</v>
          </cell>
          <cell r="L615">
            <v>0</v>
          </cell>
          <cell r="M615">
            <v>20090305</v>
          </cell>
          <cell r="N615">
            <v>0</v>
          </cell>
          <cell r="O615">
            <v>20090305</v>
          </cell>
        </row>
        <row r="616">
          <cell r="A616" t="str">
            <v>93437 0</v>
          </cell>
          <cell r="B616" t="str">
            <v>FENOFIBRATE,MICRONIZED</v>
          </cell>
          <cell r="C616">
            <v>93437</v>
          </cell>
          <cell r="D616">
            <v>0</v>
          </cell>
          <cell r="E616" t="str">
            <v>200 mg</v>
          </cell>
          <cell r="F616" t="str">
            <v>CAPSULE</v>
          </cell>
          <cell r="G616" t="str">
            <v>CAP</v>
          </cell>
          <cell r="H616">
            <v>0</v>
          </cell>
          <cell r="I616">
            <v>1.7871999999999999</v>
          </cell>
          <cell r="J616">
            <v>0</v>
          </cell>
          <cell r="K616">
            <v>1.7871999999999999</v>
          </cell>
          <cell r="L616">
            <v>0</v>
          </cell>
          <cell r="M616">
            <v>20090305</v>
          </cell>
          <cell r="N616">
            <v>0</v>
          </cell>
          <cell r="O616">
            <v>20090305</v>
          </cell>
        </row>
        <row r="617">
          <cell r="A617" t="str">
            <v>93446 0</v>
          </cell>
          <cell r="B617" t="str">
            <v>FENOFIBRATE,MICRONIZED</v>
          </cell>
          <cell r="C617">
            <v>93446</v>
          </cell>
          <cell r="D617">
            <v>0</v>
          </cell>
          <cell r="E617" t="str">
            <v>67 mg</v>
          </cell>
          <cell r="F617" t="str">
            <v>CAPSULE</v>
          </cell>
          <cell r="G617" t="str">
            <v>CAP</v>
          </cell>
          <cell r="H617">
            <v>0</v>
          </cell>
          <cell r="I617">
            <v>0.92379999999999995</v>
          </cell>
          <cell r="J617">
            <v>0</v>
          </cell>
          <cell r="K617">
            <v>0.92379999999999995</v>
          </cell>
          <cell r="L617">
            <v>0</v>
          </cell>
          <cell r="M617">
            <v>20090305</v>
          </cell>
          <cell r="N617">
            <v>0</v>
          </cell>
          <cell r="O617">
            <v>20090305</v>
          </cell>
        </row>
        <row r="618">
          <cell r="A618" t="str">
            <v>35760 0</v>
          </cell>
          <cell r="B618" t="str">
            <v>FENOPROFEN CALCIUM</v>
          </cell>
          <cell r="C618">
            <v>35760</v>
          </cell>
          <cell r="D618">
            <v>0</v>
          </cell>
          <cell r="E618" t="str">
            <v>600 mg</v>
          </cell>
          <cell r="F618" t="str">
            <v>TABLET</v>
          </cell>
          <cell r="G618" t="str">
            <v>TAB</v>
          </cell>
          <cell r="H618">
            <v>0</v>
          </cell>
          <cell r="I618">
            <v>0.36380000000000001</v>
          </cell>
          <cell r="J618">
            <v>0</v>
          </cell>
          <cell r="K618">
            <v>0.36380000000000001</v>
          </cell>
          <cell r="L618">
            <v>0</v>
          </cell>
          <cell r="M618">
            <v>20090305</v>
          </cell>
          <cell r="N618">
            <v>0</v>
          </cell>
          <cell r="O618">
            <v>20090305</v>
          </cell>
        </row>
        <row r="619">
          <cell r="A619" t="str">
            <v>19203 0</v>
          </cell>
          <cell r="B619" t="str">
            <v>FENTANYL</v>
          </cell>
          <cell r="C619">
            <v>19203</v>
          </cell>
          <cell r="D619">
            <v>0</v>
          </cell>
          <cell r="E619" t="str">
            <v>100 mcg</v>
          </cell>
          <cell r="F619" t="str">
            <v>PATCH</v>
          </cell>
          <cell r="G619" t="str">
            <v>PATCH</v>
          </cell>
          <cell r="H619">
            <v>0</v>
          </cell>
          <cell r="I619">
            <v>29.162400000000002</v>
          </cell>
          <cell r="J619">
            <v>0</v>
          </cell>
          <cell r="K619">
            <v>29.162400000000002</v>
          </cell>
          <cell r="L619">
            <v>0</v>
          </cell>
          <cell r="M619">
            <v>20090305</v>
          </cell>
          <cell r="N619">
            <v>0</v>
          </cell>
          <cell r="O619">
            <v>20090305</v>
          </cell>
        </row>
        <row r="620">
          <cell r="A620" t="str">
            <v>24635 0</v>
          </cell>
          <cell r="B620" t="str">
            <v>FENTANYL</v>
          </cell>
          <cell r="C620">
            <v>24635</v>
          </cell>
          <cell r="D620">
            <v>0</v>
          </cell>
          <cell r="E620" t="str">
            <v>12 mcg/hr</v>
          </cell>
          <cell r="F620" t="str">
            <v>PATCH</v>
          </cell>
          <cell r="G620" t="str">
            <v>PATCH</v>
          </cell>
          <cell r="H620">
            <v>0</v>
          </cell>
          <cell r="I620">
            <v>14.22</v>
          </cell>
          <cell r="J620">
            <v>0</v>
          </cell>
          <cell r="K620">
            <v>14.22</v>
          </cell>
          <cell r="L620">
            <v>0</v>
          </cell>
          <cell r="M620">
            <v>20090305</v>
          </cell>
          <cell r="N620">
            <v>0</v>
          </cell>
          <cell r="O620">
            <v>20090305</v>
          </cell>
        </row>
        <row r="621">
          <cell r="A621" t="str">
            <v>19200 0</v>
          </cell>
          <cell r="B621" t="str">
            <v>FENTANYL</v>
          </cell>
          <cell r="C621">
            <v>19200</v>
          </cell>
          <cell r="D621">
            <v>0</v>
          </cell>
          <cell r="E621" t="str">
            <v>25 mcg</v>
          </cell>
          <cell r="F621" t="str">
            <v>PATCH</v>
          </cell>
          <cell r="G621" t="str">
            <v>PATCH</v>
          </cell>
          <cell r="H621">
            <v>0</v>
          </cell>
          <cell r="I621">
            <v>7.6829999999999998</v>
          </cell>
          <cell r="J621">
            <v>0</v>
          </cell>
          <cell r="K621">
            <v>7.6829999999999998</v>
          </cell>
          <cell r="L621">
            <v>0</v>
          </cell>
          <cell r="M621">
            <v>20090305</v>
          </cell>
          <cell r="N621">
            <v>0</v>
          </cell>
          <cell r="O621">
            <v>20090305</v>
          </cell>
        </row>
        <row r="622">
          <cell r="A622" t="str">
            <v>19201 0</v>
          </cell>
          <cell r="B622" t="str">
            <v>FENTANYL</v>
          </cell>
          <cell r="C622">
            <v>19201</v>
          </cell>
          <cell r="D622">
            <v>0</v>
          </cell>
          <cell r="E622" t="str">
            <v>50 mcg</v>
          </cell>
          <cell r="F622" t="str">
            <v>PATCH</v>
          </cell>
          <cell r="G622" t="str">
            <v>PATCH</v>
          </cell>
          <cell r="H622">
            <v>0</v>
          </cell>
          <cell r="I622">
            <v>17.597999999999999</v>
          </cell>
          <cell r="J622">
            <v>0</v>
          </cell>
          <cell r="K622">
            <v>17.597999999999999</v>
          </cell>
          <cell r="L622">
            <v>0</v>
          </cell>
          <cell r="M622">
            <v>20090305</v>
          </cell>
          <cell r="N622">
            <v>0</v>
          </cell>
          <cell r="O622">
            <v>20090305</v>
          </cell>
        </row>
        <row r="623">
          <cell r="A623" t="str">
            <v>19202 0</v>
          </cell>
          <cell r="B623" t="str">
            <v>FENTANYL</v>
          </cell>
          <cell r="C623">
            <v>19202</v>
          </cell>
          <cell r="D623">
            <v>0</v>
          </cell>
          <cell r="E623" t="str">
            <v>75 mcg</v>
          </cell>
          <cell r="F623" t="str">
            <v>PATCH</v>
          </cell>
          <cell r="G623" t="str">
            <v>PATCH</v>
          </cell>
          <cell r="H623">
            <v>0</v>
          </cell>
          <cell r="I623">
            <v>21.42</v>
          </cell>
          <cell r="J623">
            <v>0</v>
          </cell>
          <cell r="K623">
            <v>21.42</v>
          </cell>
          <cell r="L623">
            <v>0</v>
          </cell>
          <cell r="M623">
            <v>20090305</v>
          </cell>
          <cell r="N623">
            <v>0</v>
          </cell>
          <cell r="O623">
            <v>20090305</v>
          </cell>
        </row>
        <row r="624">
          <cell r="A624" t="str">
            <v>19192 0</v>
          </cell>
          <cell r="B624" t="str">
            <v>FENTANYL CITRATE</v>
          </cell>
          <cell r="C624">
            <v>19192</v>
          </cell>
          <cell r="D624">
            <v>0</v>
          </cell>
          <cell r="E624" t="str">
            <v>800 mcg</v>
          </cell>
          <cell r="F624" t="str">
            <v>EACH</v>
          </cell>
          <cell r="G624" t="str">
            <v>LOZENGE</v>
          </cell>
          <cell r="H624">
            <v>0</v>
          </cell>
          <cell r="I624">
            <v>28.950500000000002</v>
          </cell>
          <cell r="J624">
            <v>0</v>
          </cell>
          <cell r="K624">
            <v>28.950500000000002</v>
          </cell>
          <cell r="L624">
            <v>0</v>
          </cell>
          <cell r="M624">
            <v>20090305</v>
          </cell>
          <cell r="N624">
            <v>0</v>
          </cell>
          <cell r="O624">
            <v>20090305</v>
          </cell>
        </row>
        <row r="625">
          <cell r="A625" t="str">
            <v>19193 0</v>
          </cell>
          <cell r="B625" t="str">
            <v xml:space="preserve">FENTANYL CITRATE </v>
          </cell>
          <cell r="C625">
            <v>19193</v>
          </cell>
          <cell r="D625">
            <v>0</v>
          </cell>
          <cell r="E625" t="str">
            <v>1,200 mcg</v>
          </cell>
          <cell r="F625" t="str">
            <v>EACH</v>
          </cell>
          <cell r="G625" t="str">
            <v>LOZENGE</v>
          </cell>
          <cell r="H625">
            <v>0</v>
          </cell>
          <cell r="I625">
            <v>37.811599999999999</v>
          </cell>
          <cell r="J625">
            <v>0</v>
          </cell>
          <cell r="K625">
            <v>37.811599999999999</v>
          </cell>
          <cell r="L625">
            <v>0</v>
          </cell>
          <cell r="M625">
            <v>20090305</v>
          </cell>
          <cell r="N625">
            <v>0</v>
          </cell>
          <cell r="O625">
            <v>20090305</v>
          </cell>
        </row>
        <row r="626">
          <cell r="A626" t="str">
            <v>19194 0</v>
          </cell>
          <cell r="B626" t="str">
            <v xml:space="preserve">FENTANYL CITRATE </v>
          </cell>
          <cell r="C626">
            <v>19194</v>
          </cell>
          <cell r="D626">
            <v>0</v>
          </cell>
          <cell r="E626" t="str">
            <v>1,600 mcg</v>
          </cell>
          <cell r="F626" t="str">
            <v>EACH</v>
          </cell>
          <cell r="G626" t="str">
            <v>LOZENGE</v>
          </cell>
          <cell r="H626">
            <v>0</v>
          </cell>
          <cell r="I626">
            <v>44.116100000000003</v>
          </cell>
          <cell r="J626">
            <v>0</v>
          </cell>
          <cell r="K626">
            <v>44.116100000000003</v>
          </cell>
          <cell r="L626">
            <v>0</v>
          </cell>
          <cell r="M626">
            <v>20090305</v>
          </cell>
          <cell r="N626">
            <v>0</v>
          </cell>
          <cell r="O626">
            <v>20090305</v>
          </cell>
        </row>
        <row r="627">
          <cell r="A627" t="str">
            <v>19204 0</v>
          </cell>
          <cell r="B627" t="str">
            <v xml:space="preserve">FENTANYL CITRATE </v>
          </cell>
          <cell r="C627">
            <v>19204</v>
          </cell>
          <cell r="D627">
            <v>0</v>
          </cell>
          <cell r="E627" t="str">
            <v>200 mcg</v>
          </cell>
          <cell r="F627" t="str">
            <v>EACH</v>
          </cell>
          <cell r="G627" t="str">
            <v>LOZENGE</v>
          </cell>
          <cell r="H627">
            <v>0</v>
          </cell>
          <cell r="I627">
            <v>16.655999999999999</v>
          </cell>
          <cell r="J627">
            <v>0</v>
          </cell>
          <cell r="K627">
            <v>16.655999999999999</v>
          </cell>
          <cell r="L627">
            <v>0</v>
          </cell>
          <cell r="M627">
            <v>20090305</v>
          </cell>
          <cell r="N627">
            <v>0</v>
          </cell>
          <cell r="O627">
            <v>20090305</v>
          </cell>
        </row>
        <row r="628">
          <cell r="A628" t="str">
            <v>19206 0</v>
          </cell>
          <cell r="B628" t="str">
            <v xml:space="preserve">FENTANYL CITRATE </v>
          </cell>
          <cell r="C628">
            <v>19206</v>
          </cell>
          <cell r="D628">
            <v>0</v>
          </cell>
          <cell r="E628" t="str">
            <v>400 mcg</v>
          </cell>
          <cell r="F628" t="str">
            <v>EACH</v>
          </cell>
          <cell r="G628" t="str">
            <v>LOZENGE</v>
          </cell>
          <cell r="H628">
            <v>0</v>
          </cell>
          <cell r="I628">
            <v>20.590499999999999</v>
          </cell>
          <cell r="J628">
            <v>0</v>
          </cell>
          <cell r="K628">
            <v>20.590499999999999</v>
          </cell>
          <cell r="L628">
            <v>0</v>
          </cell>
          <cell r="M628">
            <v>20090305</v>
          </cell>
          <cell r="N628">
            <v>0</v>
          </cell>
          <cell r="O628">
            <v>20090305</v>
          </cell>
        </row>
        <row r="629">
          <cell r="A629" t="str">
            <v>19191 0</v>
          </cell>
          <cell r="B629" t="str">
            <v xml:space="preserve">FENTANYL CITRATE </v>
          </cell>
          <cell r="C629">
            <v>19191</v>
          </cell>
          <cell r="D629">
            <v>0</v>
          </cell>
          <cell r="E629" t="str">
            <v>600 mcg</v>
          </cell>
          <cell r="F629" t="str">
            <v>EACH</v>
          </cell>
          <cell r="G629" t="str">
            <v>LOZENGE</v>
          </cell>
          <cell r="H629">
            <v>0</v>
          </cell>
          <cell r="I629">
            <v>24.124500000000001</v>
          </cell>
          <cell r="J629">
            <v>0</v>
          </cell>
          <cell r="K629">
            <v>24.124500000000001</v>
          </cell>
          <cell r="L629">
            <v>0</v>
          </cell>
          <cell r="M629">
            <v>20090305</v>
          </cell>
          <cell r="N629">
            <v>0</v>
          </cell>
          <cell r="O629">
            <v>20090305</v>
          </cell>
        </row>
        <row r="630">
          <cell r="A630" t="str">
            <v>60141 0</v>
          </cell>
          <cell r="B630" t="str">
            <v>FERROUS FUMARATE/FOLIC ACID</v>
          </cell>
          <cell r="C630">
            <v>60141</v>
          </cell>
          <cell r="D630">
            <v>0</v>
          </cell>
          <cell r="E630" t="str">
            <v>106 mg; 1 mg</v>
          </cell>
          <cell r="F630" t="str">
            <v>TABLET</v>
          </cell>
          <cell r="G630" t="str">
            <v>TAB</v>
          </cell>
          <cell r="H630">
            <v>0</v>
          </cell>
          <cell r="I630">
            <v>0.18709999999999999</v>
          </cell>
          <cell r="J630">
            <v>0</v>
          </cell>
          <cell r="K630">
            <v>0.18709999999999999</v>
          </cell>
          <cell r="L630">
            <v>0</v>
          </cell>
          <cell r="M630">
            <v>20061205</v>
          </cell>
          <cell r="N630">
            <v>20080919</v>
          </cell>
          <cell r="O630">
            <v>20080919</v>
          </cell>
        </row>
        <row r="631">
          <cell r="A631" t="str">
            <v>4652 0</v>
          </cell>
          <cell r="B631" t="str">
            <v>FERROUS SULFATE</v>
          </cell>
          <cell r="C631">
            <v>4652</v>
          </cell>
          <cell r="D631">
            <v>0</v>
          </cell>
          <cell r="E631" t="str">
            <v>220 mg/5 ml</v>
          </cell>
          <cell r="F631" t="str">
            <v>MILLILITER</v>
          </cell>
          <cell r="G631" t="str">
            <v>ELIXIR</v>
          </cell>
          <cell r="H631">
            <v>0</v>
          </cell>
          <cell r="I631">
            <v>9.7999999999999997E-3</v>
          </cell>
          <cell r="J631">
            <v>0</v>
          </cell>
          <cell r="K631">
            <v>9.7999999999999997E-3</v>
          </cell>
          <cell r="L631">
            <v>0</v>
          </cell>
          <cell r="M631">
            <v>20020906</v>
          </cell>
          <cell r="N631">
            <v>20021206</v>
          </cell>
          <cell r="O631">
            <v>20021206</v>
          </cell>
        </row>
        <row r="632">
          <cell r="A632" t="str">
            <v>4695 0</v>
          </cell>
          <cell r="B632" t="str">
            <v>FERROUS SULFATE</v>
          </cell>
          <cell r="C632">
            <v>4695</v>
          </cell>
          <cell r="D632">
            <v>0</v>
          </cell>
          <cell r="E632" t="str">
            <v>325 mg</v>
          </cell>
          <cell r="F632" t="str">
            <v>TABLET</v>
          </cell>
          <cell r="G632" t="str">
            <v>TAB</v>
          </cell>
          <cell r="H632">
            <v>0</v>
          </cell>
          <cell r="I632">
            <v>2.4799999999999999E-2</v>
          </cell>
          <cell r="J632">
            <v>0</v>
          </cell>
          <cell r="K632">
            <v>2.4799999999999999E-2</v>
          </cell>
          <cell r="L632">
            <v>0</v>
          </cell>
          <cell r="M632">
            <v>20020906</v>
          </cell>
          <cell r="N632">
            <v>20021206</v>
          </cell>
          <cell r="O632">
            <v>20021206</v>
          </cell>
        </row>
        <row r="633">
          <cell r="A633" t="str">
            <v>4671 0</v>
          </cell>
          <cell r="B633" t="str">
            <v>FERROUS SULFATE</v>
          </cell>
          <cell r="C633">
            <v>4671</v>
          </cell>
          <cell r="D633">
            <v>0</v>
          </cell>
          <cell r="E633" t="str">
            <v>75 mg/0.6 ml; 50 ml</v>
          </cell>
          <cell r="F633" t="str">
            <v>MILLILITER</v>
          </cell>
          <cell r="G633" t="str">
            <v>DROPS</v>
          </cell>
          <cell r="H633">
            <v>0</v>
          </cell>
          <cell r="I633">
            <v>7.46E-2</v>
          </cell>
          <cell r="J633">
            <v>0</v>
          </cell>
          <cell r="K633">
            <v>7.46E-2</v>
          </cell>
          <cell r="L633">
            <v>0</v>
          </cell>
          <cell r="M633">
            <v>20020906</v>
          </cell>
          <cell r="N633">
            <v>20021206</v>
          </cell>
          <cell r="O633">
            <v>20021206</v>
          </cell>
        </row>
        <row r="634">
          <cell r="A634" t="str">
            <v>46594 0</v>
          </cell>
          <cell r="B634" t="str">
            <v>FEXOFENADINE HCL</v>
          </cell>
          <cell r="C634">
            <v>46594</v>
          </cell>
          <cell r="D634">
            <v>0</v>
          </cell>
          <cell r="E634" t="str">
            <v>180 mg</v>
          </cell>
          <cell r="F634" t="str">
            <v>TABLET</v>
          </cell>
          <cell r="G634" t="str">
            <v>TAB</v>
          </cell>
          <cell r="H634">
            <v>0</v>
          </cell>
          <cell r="I634">
            <v>1.2521</v>
          </cell>
          <cell r="J634">
            <v>0</v>
          </cell>
          <cell r="K634">
            <v>1.2521</v>
          </cell>
          <cell r="L634">
            <v>0</v>
          </cell>
          <cell r="M634">
            <v>20090305</v>
          </cell>
          <cell r="N634">
            <v>0</v>
          </cell>
          <cell r="O634">
            <v>20090305</v>
          </cell>
        </row>
        <row r="635">
          <cell r="A635" t="str">
            <v>37198 0</v>
          </cell>
          <cell r="B635" t="str">
            <v>FEXOFENADINE HCL</v>
          </cell>
          <cell r="C635">
            <v>37198</v>
          </cell>
          <cell r="D635">
            <v>0</v>
          </cell>
          <cell r="E635" t="str">
            <v>30 mg</v>
          </cell>
          <cell r="F635" t="str">
            <v>TABLET</v>
          </cell>
          <cell r="G635" t="str">
            <v>TAB</v>
          </cell>
          <cell r="H635">
            <v>0</v>
          </cell>
          <cell r="I635">
            <v>0.49559999999999998</v>
          </cell>
          <cell r="J635">
            <v>0</v>
          </cell>
          <cell r="K635">
            <v>0.49559999999999998</v>
          </cell>
          <cell r="L635">
            <v>0</v>
          </cell>
          <cell r="M635">
            <v>20090305</v>
          </cell>
          <cell r="N635">
            <v>0</v>
          </cell>
          <cell r="O635">
            <v>20090305</v>
          </cell>
        </row>
        <row r="636">
          <cell r="A636" t="str">
            <v>46593 0</v>
          </cell>
          <cell r="B636" t="str">
            <v>FEXOFENADINE HCL</v>
          </cell>
          <cell r="C636">
            <v>46593</v>
          </cell>
          <cell r="D636">
            <v>0</v>
          </cell>
          <cell r="E636" t="str">
            <v>60 mg</v>
          </cell>
          <cell r="F636" t="str">
            <v>TABLET</v>
          </cell>
          <cell r="G636" t="str">
            <v>TAB</v>
          </cell>
          <cell r="H636">
            <v>0</v>
          </cell>
          <cell r="I636">
            <v>0.87760000000000005</v>
          </cell>
          <cell r="J636">
            <v>0</v>
          </cell>
          <cell r="K636">
            <v>0.87760000000000005</v>
          </cell>
          <cell r="L636">
            <v>0</v>
          </cell>
          <cell r="M636">
            <v>20090305</v>
          </cell>
          <cell r="N636">
            <v>0</v>
          </cell>
          <cell r="O636">
            <v>20090305</v>
          </cell>
        </row>
        <row r="637">
          <cell r="A637" t="str">
            <v>30521 0</v>
          </cell>
          <cell r="B637" t="str">
            <v xml:space="preserve">FINASTERIDE </v>
          </cell>
          <cell r="C637">
            <v>30521</v>
          </cell>
          <cell r="D637">
            <v>0</v>
          </cell>
          <cell r="E637" t="str">
            <v>5 mg</v>
          </cell>
          <cell r="F637" t="str">
            <v>TABLET</v>
          </cell>
          <cell r="G637" t="str">
            <v>TAB</v>
          </cell>
          <cell r="H637">
            <v>0</v>
          </cell>
          <cell r="I637">
            <v>1.3035000000000001</v>
          </cell>
          <cell r="J637">
            <v>0</v>
          </cell>
          <cell r="K637">
            <v>1.3035000000000001</v>
          </cell>
          <cell r="L637">
            <v>0</v>
          </cell>
          <cell r="M637">
            <v>20090305</v>
          </cell>
          <cell r="N637">
            <v>0</v>
          </cell>
          <cell r="O637">
            <v>20090305</v>
          </cell>
        </row>
        <row r="638">
          <cell r="A638" t="str">
            <v>19360 0</v>
          </cell>
          <cell r="B638" t="str">
            <v>FLAVOXATE HCL</v>
          </cell>
          <cell r="C638">
            <v>19360</v>
          </cell>
          <cell r="D638">
            <v>0</v>
          </cell>
          <cell r="E638" t="str">
            <v>100 mg</v>
          </cell>
          <cell r="F638" t="str">
            <v>TABLET</v>
          </cell>
          <cell r="G638" t="str">
            <v>TAB</v>
          </cell>
          <cell r="H638">
            <v>0</v>
          </cell>
          <cell r="I638">
            <v>1.3206</v>
          </cell>
          <cell r="J638">
            <v>0</v>
          </cell>
          <cell r="K638">
            <v>1.3206</v>
          </cell>
          <cell r="L638">
            <v>0</v>
          </cell>
          <cell r="M638">
            <v>20090305</v>
          </cell>
          <cell r="N638">
            <v>0</v>
          </cell>
          <cell r="O638">
            <v>20090305</v>
          </cell>
        </row>
        <row r="639">
          <cell r="A639" t="str">
            <v>1580 0</v>
          </cell>
          <cell r="B639" t="str">
            <v>FLECAINIDE ACETATE</v>
          </cell>
          <cell r="C639">
            <v>1580</v>
          </cell>
          <cell r="D639">
            <v>0</v>
          </cell>
          <cell r="E639" t="str">
            <v>100 mg</v>
          </cell>
          <cell r="F639" t="str">
            <v>TABLET</v>
          </cell>
          <cell r="G639" t="str">
            <v>TAB</v>
          </cell>
          <cell r="H639">
            <v>0</v>
          </cell>
          <cell r="I639">
            <v>0.41099999999999998</v>
          </cell>
          <cell r="J639">
            <v>0</v>
          </cell>
          <cell r="K639">
            <v>0.41099999999999998</v>
          </cell>
          <cell r="L639">
            <v>0</v>
          </cell>
          <cell r="M639">
            <v>20090305</v>
          </cell>
          <cell r="N639">
            <v>0</v>
          </cell>
          <cell r="O639">
            <v>20090305</v>
          </cell>
        </row>
        <row r="640">
          <cell r="A640" t="str">
            <v>1582 0</v>
          </cell>
          <cell r="B640" t="str">
            <v>FLECAINIDE ACETATE</v>
          </cell>
          <cell r="C640">
            <v>1582</v>
          </cell>
          <cell r="D640">
            <v>0</v>
          </cell>
          <cell r="E640" t="str">
            <v>150 mg</v>
          </cell>
          <cell r="F640" t="str">
            <v>TABLET</v>
          </cell>
          <cell r="G640" t="str">
            <v>TAB</v>
          </cell>
          <cell r="H640">
            <v>0</v>
          </cell>
          <cell r="I640">
            <v>0.77049999999999996</v>
          </cell>
          <cell r="J640">
            <v>0</v>
          </cell>
          <cell r="K640">
            <v>0.77049999999999996</v>
          </cell>
          <cell r="L640">
            <v>0</v>
          </cell>
          <cell r="M640">
            <v>20090305</v>
          </cell>
          <cell r="N640">
            <v>0</v>
          </cell>
          <cell r="O640">
            <v>20090305</v>
          </cell>
        </row>
        <row r="641">
          <cell r="A641" t="str">
            <v>1581 0</v>
          </cell>
          <cell r="B641" t="str">
            <v>FLECAINIDE ACETATE</v>
          </cell>
          <cell r="C641">
            <v>1581</v>
          </cell>
          <cell r="D641">
            <v>0</v>
          </cell>
          <cell r="E641" t="str">
            <v>50 mg</v>
          </cell>
          <cell r="F641" t="str">
            <v>TABLET</v>
          </cell>
          <cell r="G641" t="str">
            <v>TAB</v>
          </cell>
          <cell r="H641">
            <v>0</v>
          </cell>
          <cell r="I641">
            <v>0.3</v>
          </cell>
          <cell r="J641">
            <v>0</v>
          </cell>
          <cell r="K641">
            <v>0.3</v>
          </cell>
          <cell r="L641">
            <v>0</v>
          </cell>
          <cell r="M641">
            <v>20090305</v>
          </cell>
          <cell r="N641">
            <v>0</v>
          </cell>
          <cell r="O641">
            <v>20090305</v>
          </cell>
        </row>
        <row r="642">
          <cell r="A642" t="str">
            <v>60822 0</v>
          </cell>
          <cell r="B642" t="str">
            <v>FLUCONAZOLE</v>
          </cell>
          <cell r="C642">
            <v>60822</v>
          </cell>
          <cell r="D642">
            <v>0</v>
          </cell>
          <cell r="E642" t="str">
            <v>10 mg/ml</v>
          </cell>
          <cell r="F642" t="str">
            <v>MILLILITER</v>
          </cell>
          <cell r="G642" t="str">
            <v>SUSP</v>
          </cell>
          <cell r="H642">
            <v>0</v>
          </cell>
          <cell r="I642">
            <v>0.33510000000000001</v>
          </cell>
          <cell r="J642">
            <v>0</v>
          </cell>
          <cell r="K642">
            <v>0.33510000000000001</v>
          </cell>
          <cell r="L642">
            <v>0</v>
          </cell>
          <cell r="M642">
            <v>20090305</v>
          </cell>
          <cell r="N642">
            <v>0</v>
          </cell>
          <cell r="O642">
            <v>20090305</v>
          </cell>
        </row>
        <row r="643">
          <cell r="A643" t="str">
            <v>42190 0</v>
          </cell>
          <cell r="B643" t="str">
            <v>FLUCONAZOLE</v>
          </cell>
          <cell r="C643">
            <v>42190</v>
          </cell>
          <cell r="D643">
            <v>0</v>
          </cell>
          <cell r="E643" t="str">
            <v>100 mg</v>
          </cell>
          <cell r="F643" t="str">
            <v>TABLET</v>
          </cell>
          <cell r="G643" t="str">
            <v>TAB</v>
          </cell>
          <cell r="H643">
            <v>0</v>
          </cell>
          <cell r="I643">
            <v>0.191</v>
          </cell>
          <cell r="J643">
            <v>0</v>
          </cell>
          <cell r="K643">
            <v>0.191</v>
          </cell>
          <cell r="L643">
            <v>0</v>
          </cell>
          <cell r="M643">
            <v>20090305</v>
          </cell>
          <cell r="N643">
            <v>0</v>
          </cell>
          <cell r="O643">
            <v>20090305</v>
          </cell>
        </row>
        <row r="644">
          <cell r="A644" t="str">
            <v>42193 0</v>
          </cell>
          <cell r="B644" t="str">
            <v>FLUCONAZOLE</v>
          </cell>
          <cell r="C644">
            <v>42193</v>
          </cell>
          <cell r="D644">
            <v>0</v>
          </cell>
          <cell r="E644" t="str">
            <v>150 mg</v>
          </cell>
          <cell r="F644" t="str">
            <v>TABLET</v>
          </cell>
          <cell r="G644" t="str">
            <v>TAB</v>
          </cell>
          <cell r="H644">
            <v>0</v>
          </cell>
          <cell r="I644">
            <v>0.3387</v>
          </cell>
          <cell r="J644">
            <v>0</v>
          </cell>
          <cell r="K644">
            <v>0.3387</v>
          </cell>
          <cell r="L644">
            <v>0</v>
          </cell>
          <cell r="M644">
            <v>20090305</v>
          </cell>
          <cell r="N644">
            <v>0</v>
          </cell>
          <cell r="O644">
            <v>20090305</v>
          </cell>
        </row>
        <row r="645">
          <cell r="A645" t="str">
            <v>42191 0</v>
          </cell>
          <cell r="B645" t="str">
            <v>FLUCONAZOLE</v>
          </cell>
          <cell r="C645">
            <v>42191</v>
          </cell>
          <cell r="D645">
            <v>0</v>
          </cell>
          <cell r="E645" t="str">
            <v>200 mg</v>
          </cell>
          <cell r="F645" t="str">
            <v>TABLET</v>
          </cell>
          <cell r="G645" t="str">
            <v>TAB</v>
          </cell>
          <cell r="H645">
            <v>0</v>
          </cell>
          <cell r="I645">
            <v>0.34560000000000002</v>
          </cell>
          <cell r="J645">
            <v>0</v>
          </cell>
          <cell r="K645">
            <v>0.34560000000000002</v>
          </cell>
          <cell r="L645">
            <v>0</v>
          </cell>
          <cell r="M645">
            <v>20090305</v>
          </cell>
          <cell r="N645">
            <v>0</v>
          </cell>
          <cell r="O645">
            <v>20090305</v>
          </cell>
        </row>
        <row r="646">
          <cell r="A646" t="str">
            <v>60821 0</v>
          </cell>
          <cell r="B646" t="str">
            <v>FLUCONAZOLE</v>
          </cell>
          <cell r="C646">
            <v>60821</v>
          </cell>
          <cell r="D646">
            <v>0</v>
          </cell>
          <cell r="E646" t="str">
            <v>40 mg/ml</v>
          </cell>
          <cell r="F646" t="str">
            <v>MILLILITER</v>
          </cell>
          <cell r="G646" t="str">
            <v>SUSP</v>
          </cell>
          <cell r="H646">
            <v>0</v>
          </cell>
          <cell r="I646">
            <v>0.753</v>
          </cell>
          <cell r="J646">
            <v>0</v>
          </cell>
          <cell r="K646">
            <v>0.753</v>
          </cell>
          <cell r="L646">
            <v>0</v>
          </cell>
          <cell r="M646">
            <v>20090305</v>
          </cell>
          <cell r="N646">
            <v>0</v>
          </cell>
          <cell r="O646">
            <v>20090305</v>
          </cell>
        </row>
        <row r="647">
          <cell r="A647" t="str">
            <v>42192 0</v>
          </cell>
          <cell r="B647" t="str">
            <v>FLUCONAZOLE</v>
          </cell>
          <cell r="C647">
            <v>42192</v>
          </cell>
          <cell r="D647">
            <v>0</v>
          </cell>
          <cell r="E647" t="str">
            <v>50 mg</v>
          </cell>
          <cell r="F647" t="str">
            <v>TABLET</v>
          </cell>
          <cell r="G647" t="str">
            <v>TAB</v>
          </cell>
          <cell r="H647">
            <v>0</v>
          </cell>
          <cell r="I647">
            <v>0.1361</v>
          </cell>
          <cell r="J647">
            <v>0</v>
          </cell>
          <cell r="K647">
            <v>0.1361</v>
          </cell>
          <cell r="L647">
            <v>0</v>
          </cell>
          <cell r="M647">
            <v>20090305</v>
          </cell>
          <cell r="N647">
            <v>0</v>
          </cell>
          <cell r="O647">
            <v>20090305</v>
          </cell>
        </row>
        <row r="648">
          <cell r="A648" t="str">
            <v>69791 0</v>
          </cell>
          <cell r="B648" t="str">
            <v>FLUCONAZOLE IN SALINE, ISO-OSMOTIC</v>
          </cell>
          <cell r="C648">
            <v>69791</v>
          </cell>
          <cell r="D648">
            <v>0</v>
          </cell>
          <cell r="E648" t="str">
            <v>400 mg/200 ml</v>
          </cell>
          <cell r="F648" t="str">
            <v>MILLILITER</v>
          </cell>
          <cell r="G648" t="str">
            <v>IV</v>
          </cell>
          <cell r="H648">
            <v>0</v>
          </cell>
          <cell r="I648">
            <v>9.2700000000000005E-2</v>
          </cell>
          <cell r="J648">
            <v>0</v>
          </cell>
          <cell r="K648">
            <v>9.2700000000000005E-2</v>
          </cell>
          <cell r="L648">
            <v>0</v>
          </cell>
          <cell r="M648">
            <v>20090305</v>
          </cell>
          <cell r="N648">
            <v>0</v>
          </cell>
          <cell r="O648">
            <v>20090305</v>
          </cell>
        </row>
        <row r="649">
          <cell r="A649" t="str">
            <v>27680 0</v>
          </cell>
          <cell r="B649" t="str">
            <v xml:space="preserve">FLUDROCORTISONE ACETATE </v>
          </cell>
          <cell r="C649">
            <v>27680</v>
          </cell>
          <cell r="D649">
            <v>0</v>
          </cell>
          <cell r="E649" t="str">
            <v>0.1 mg</v>
          </cell>
          <cell r="F649" t="str">
            <v>TABLET</v>
          </cell>
          <cell r="G649" t="str">
            <v>TAB</v>
          </cell>
          <cell r="H649">
            <v>0</v>
          </cell>
          <cell r="I649">
            <v>0.71089999999999998</v>
          </cell>
          <cell r="J649">
            <v>0</v>
          </cell>
          <cell r="K649">
            <v>0.71089999999999998</v>
          </cell>
          <cell r="L649">
            <v>0</v>
          </cell>
          <cell r="M649">
            <v>20090305</v>
          </cell>
          <cell r="N649">
            <v>0</v>
          </cell>
          <cell r="O649">
            <v>20090305</v>
          </cell>
        </row>
        <row r="650">
          <cell r="A650" t="str">
            <v>19663 0</v>
          </cell>
          <cell r="B650" t="str">
            <v>FLUNISOLIDE</v>
          </cell>
          <cell r="C650">
            <v>19663</v>
          </cell>
          <cell r="D650">
            <v>0</v>
          </cell>
          <cell r="E650">
            <v>2.5000000000000001E-4</v>
          </cell>
          <cell r="F650" t="str">
            <v>MILLILITER</v>
          </cell>
          <cell r="G650" t="str">
            <v>NASAL SPRAY</v>
          </cell>
          <cell r="H650">
            <v>0</v>
          </cell>
          <cell r="I650">
            <v>0.83279999999999998</v>
          </cell>
          <cell r="J650">
            <v>0</v>
          </cell>
          <cell r="K650">
            <v>0.83279999999999998</v>
          </cell>
          <cell r="L650">
            <v>0</v>
          </cell>
          <cell r="M650">
            <v>20090305</v>
          </cell>
          <cell r="N650">
            <v>0</v>
          </cell>
          <cell r="O650">
            <v>20090305</v>
          </cell>
        </row>
        <row r="651">
          <cell r="A651" t="str">
            <v>34280 0</v>
          </cell>
          <cell r="B651" t="str">
            <v>FLUNISOLIDE</v>
          </cell>
          <cell r="C651">
            <v>34280</v>
          </cell>
          <cell r="D651">
            <v>0</v>
          </cell>
          <cell r="E651">
            <v>2.5000000000000001E-4</v>
          </cell>
          <cell r="F651" t="str">
            <v>MILLILITER</v>
          </cell>
          <cell r="G651" t="str">
            <v>SPRAY</v>
          </cell>
          <cell r="H651">
            <v>0</v>
          </cell>
          <cell r="I651">
            <v>1.1794</v>
          </cell>
          <cell r="J651">
            <v>0</v>
          </cell>
          <cell r="K651">
            <v>1.1794</v>
          </cell>
          <cell r="L651">
            <v>0</v>
          </cell>
          <cell r="M651">
            <v>20090305</v>
          </cell>
          <cell r="N651">
            <v>0</v>
          </cell>
          <cell r="O651">
            <v>20090305</v>
          </cell>
        </row>
        <row r="652">
          <cell r="A652" t="str">
            <v>31342 0</v>
          </cell>
          <cell r="B652" t="str">
            <v>FLUOCINOLONE</v>
          </cell>
          <cell r="C652">
            <v>31342</v>
          </cell>
          <cell r="D652">
            <v>0</v>
          </cell>
          <cell r="E652" t="str">
            <v>0.01%</v>
          </cell>
          <cell r="F652" t="str">
            <v>GRAM</v>
          </cell>
          <cell r="G652" t="str">
            <v>CRM</v>
          </cell>
          <cell r="H652">
            <v>0</v>
          </cell>
          <cell r="I652">
            <v>6.4799999999999996E-2</v>
          </cell>
          <cell r="J652">
            <v>0</v>
          </cell>
          <cell r="K652">
            <v>6.4799999999999996E-2</v>
          </cell>
          <cell r="L652">
            <v>0</v>
          </cell>
          <cell r="M652">
            <v>20060906</v>
          </cell>
          <cell r="N652">
            <v>20070305</v>
          </cell>
          <cell r="O652">
            <v>20070305</v>
          </cell>
        </row>
        <row r="653">
          <cell r="A653" t="str">
            <v>31344 0</v>
          </cell>
          <cell r="B653" t="str">
            <v>FLUOCINOLONE</v>
          </cell>
          <cell r="C653">
            <v>31344</v>
          </cell>
          <cell r="D653">
            <v>0</v>
          </cell>
          <cell r="E653" t="str">
            <v>0.025%</v>
          </cell>
          <cell r="F653" t="str">
            <v>GRAM</v>
          </cell>
          <cell r="G653" t="str">
            <v>CRM</v>
          </cell>
          <cell r="H653">
            <v>0</v>
          </cell>
          <cell r="I653">
            <v>8.1600000000000006E-2</v>
          </cell>
          <cell r="J653">
            <v>0</v>
          </cell>
          <cell r="K653">
            <v>8.1600000000000006E-2</v>
          </cell>
          <cell r="L653">
            <v>0</v>
          </cell>
          <cell r="M653">
            <v>20060906</v>
          </cell>
          <cell r="N653">
            <v>20070305</v>
          </cell>
          <cell r="O653">
            <v>20070305</v>
          </cell>
        </row>
        <row r="654">
          <cell r="A654" t="str">
            <v>31351 0</v>
          </cell>
          <cell r="B654" t="str">
            <v>FLUOCINOLONE</v>
          </cell>
          <cell r="C654">
            <v>31351</v>
          </cell>
          <cell r="D654">
            <v>0</v>
          </cell>
          <cell r="E654" t="str">
            <v>0.025%</v>
          </cell>
          <cell r="F654" t="str">
            <v>GRAM</v>
          </cell>
          <cell r="G654" t="str">
            <v>OINT</v>
          </cell>
          <cell r="H654">
            <v>0</v>
          </cell>
          <cell r="I654">
            <v>7.4399999999999994E-2</v>
          </cell>
          <cell r="J654">
            <v>0</v>
          </cell>
          <cell r="K654">
            <v>7.4399999999999994E-2</v>
          </cell>
          <cell r="L654">
            <v>0</v>
          </cell>
          <cell r="M654">
            <v>20060906</v>
          </cell>
          <cell r="N654">
            <v>20070305</v>
          </cell>
          <cell r="O654">
            <v>20070305</v>
          </cell>
        </row>
        <row r="655">
          <cell r="A655" t="str">
            <v>31360 60</v>
          </cell>
          <cell r="B655" t="str">
            <v>FLUOCINOLONE</v>
          </cell>
          <cell r="C655">
            <v>31360</v>
          </cell>
          <cell r="D655">
            <v>60</v>
          </cell>
          <cell r="E655" t="str">
            <v>0.01%, 60 ml</v>
          </cell>
          <cell r="F655" t="str">
            <v>MILLILITER</v>
          </cell>
          <cell r="G655" t="str">
            <v>SOLN</v>
          </cell>
          <cell r="H655">
            <v>0</v>
          </cell>
          <cell r="I655">
            <v>5.7200000000000001E-2</v>
          </cell>
          <cell r="J655">
            <v>0</v>
          </cell>
          <cell r="K655">
            <v>5.7200000000000001E-2</v>
          </cell>
          <cell r="L655">
            <v>0</v>
          </cell>
          <cell r="M655">
            <v>20060906</v>
          </cell>
          <cell r="N655">
            <v>20070305</v>
          </cell>
          <cell r="O655">
            <v>20070305</v>
          </cell>
        </row>
        <row r="656">
          <cell r="A656" t="str">
            <v>31380 0</v>
          </cell>
          <cell r="B656" t="str">
            <v>FLUOCINONIDE</v>
          </cell>
          <cell r="C656">
            <v>31380</v>
          </cell>
          <cell r="D656">
            <v>0</v>
          </cell>
          <cell r="E656" t="str">
            <v>0.05%</v>
          </cell>
          <cell r="F656" t="str">
            <v>GRAM</v>
          </cell>
          <cell r="G656" t="str">
            <v>GEL</v>
          </cell>
          <cell r="H656">
            <v>0</v>
          </cell>
          <cell r="I656">
            <v>0.40720000000000001</v>
          </cell>
          <cell r="J656">
            <v>0</v>
          </cell>
          <cell r="K656">
            <v>0.40720000000000001</v>
          </cell>
          <cell r="L656">
            <v>0</v>
          </cell>
          <cell r="M656">
            <v>20090305</v>
          </cell>
          <cell r="N656">
            <v>0</v>
          </cell>
          <cell r="O656">
            <v>20090305</v>
          </cell>
        </row>
        <row r="657">
          <cell r="A657" t="str">
            <v>31390 0</v>
          </cell>
          <cell r="B657" t="str">
            <v>FLUOCINONIDE</v>
          </cell>
          <cell r="C657">
            <v>31390</v>
          </cell>
          <cell r="D657">
            <v>0</v>
          </cell>
          <cell r="E657" t="str">
            <v>0.05%</v>
          </cell>
          <cell r="F657" t="str">
            <v>GRAM</v>
          </cell>
          <cell r="G657" t="str">
            <v>CRM</v>
          </cell>
          <cell r="H657">
            <v>0</v>
          </cell>
          <cell r="I657">
            <v>8.4000000000000005E-2</v>
          </cell>
          <cell r="J657">
            <v>0</v>
          </cell>
          <cell r="K657">
            <v>8.4000000000000005E-2</v>
          </cell>
          <cell r="L657">
            <v>0</v>
          </cell>
          <cell r="M657">
            <v>20090305</v>
          </cell>
          <cell r="N657">
            <v>0</v>
          </cell>
          <cell r="O657">
            <v>20090305</v>
          </cell>
        </row>
        <row r="658">
          <cell r="A658" t="str">
            <v>31400 0</v>
          </cell>
          <cell r="B658" t="str">
            <v>FLUOCINONIDE</v>
          </cell>
          <cell r="C658">
            <v>31400</v>
          </cell>
          <cell r="D658">
            <v>0</v>
          </cell>
          <cell r="E658" t="str">
            <v>0.05%</v>
          </cell>
          <cell r="F658" t="str">
            <v>GRAM</v>
          </cell>
          <cell r="G658" t="str">
            <v>OINT</v>
          </cell>
          <cell r="H658">
            <v>0</v>
          </cell>
          <cell r="I658">
            <v>0.36599999999999999</v>
          </cell>
          <cell r="J658">
            <v>0</v>
          </cell>
          <cell r="K658">
            <v>0.36599999999999999</v>
          </cell>
          <cell r="L658">
            <v>0</v>
          </cell>
          <cell r="M658">
            <v>20090305</v>
          </cell>
          <cell r="N658">
            <v>0</v>
          </cell>
          <cell r="O658">
            <v>20090305</v>
          </cell>
        </row>
        <row r="659">
          <cell r="A659" t="str">
            <v>31401 0</v>
          </cell>
          <cell r="B659" t="str">
            <v>FLUOCINONIDE</v>
          </cell>
          <cell r="C659">
            <v>31401</v>
          </cell>
          <cell r="D659">
            <v>0</v>
          </cell>
          <cell r="E659" t="str">
            <v>0.05%</v>
          </cell>
          <cell r="F659" t="str">
            <v>MILLILITER</v>
          </cell>
          <cell r="G659" t="str">
            <v>SOLN</v>
          </cell>
          <cell r="H659">
            <v>0</v>
          </cell>
          <cell r="I659">
            <v>0.1283</v>
          </cell>
          <cell r="J659">
            <v>0</v>
          </cell>
          <cell r="K659">
            <v>0.1283</v>
          </cell>
          <cell r="L659">
            <v>0</v>
          </cell>
          <cell r="M659">
            <v>20090305</v>
          </cell>
          <cell r="N659">
            <v>0</v>
          </cell>
          <cell r="O659">
            <v>20090305</v>
          </cell>
        </row>
        <row r="660">
          <cell r="A660" t="str">
            <v>54650 0</v>
          </cell>
          <cell r="B660" t="str">
            <v>FLUOCINONIDE/EMOLLIENT</v>
          </cell>
          <cell r="C660">
            <v>54650</v>
          </cell>
          <cell r="D660">
            <v>0</v>
          </cell>
          <cell r="E660" t="str">
            <v>0.05%</v>
          </cell>
          <cell r="F660" t="str">
            <v>GRAM</v>
          </cell>
          <cell r="G660" t="str">
            <v>CRM</v>
          </cell>
          <cell r="H660">
            <v>0</v>
          </cell>
          <cell r="I660">
            <v>0.1721</v>
          </cell>
          <cell r="J660">
            <v>0</v>
          </cell>
          <cell r="K660">
            <v>0.1721</v>
          </cell>
          <cell r="L660">
            <v>0</v>
          </cell>
          <cell r="M660">
            <v>20090305</v>
          </cell>
          <cell r="N660">
            <v>0</v>
          </cell>
          <cell r="O660">
            <v>20090305</v>
          </cell>
        </row>
        <row r="661">
          <cell r="A661" t="str">
            <v>33250 0</v>
          </cell>
          <cell r="B661" t="str">
            <v>FLUOROMETHOLONE</v>
          </cell>
          <cell r="C661">
            <v>33250</v>
          </cell>
          <cell r="D661">
            <v>0</v>
          </cell>
          <cell r="E661">
            <v>1E-3</v>
          </cell>
          <cell r="F661" t="str">
            <v>MILLILITER</v>
          </cell>
          <cell r="G661" t="str">
            <v>OPTH SUSP</v>
          </cell>
          <cell r="H661">
            <v>0</v>
          </cell>
          <cell r="I661">
            <v>1.474</v>
          </cell>
          <cell r="J661">
            <v>0</v>
          </cell>
          <cell r="K661">
            <v>1.474</v>
          </cell>
          <cell r="L661">
            <v>0</v>
          </cell>
          <cell r="M661">
            <v>20011221</v>
          </cell>
          <cell r="N661">
            <v>20020605</v>
          </cell>
          <cell r="O661">
            <v>20040922</v>
          </cell>
        </row>
        <row r="662">
          <cell r="A662" t="str">
            <v>33250 10</v>
          </cell>
          <cell r="B662" t="str">
            <v>FLUOROMETHOLONE</v>
          </cell>
          <cell r="C662">
            <v>33250</v>
          </cell>
          <cell r="D662">
            <v>10</v>
          </cell>
          <cell r="E662" t="str">
            <v>0.1%; 10 ml</v>
          </cell>
          <cell r="F662" t="str">
            <v>MILLILITER</v>
          </cell>
          <cell r="G662" t="str">
            <v>SUSP</v>
          </cell>
          <cell r="H662">
            <v>0</v>
          </cell>
          <cell r="I662">
            <v>1.1067</v>
          </cell>
          <cell r="J662">
            <v>0</v>
          </cell>
          <cell r="K662">
            <v>1.1067</v>
          </cell>
          <cell r="L662">
            <v>0</v>
          </cell>
          <cell r="M662">
            <v>20011201</v>
          </cell>
          <cell r="N662">
            <v>20011220</v>
          </cell>
          <cell r="O662">
            <v>20040922</v>
          </cell>
        </row>
        <row r="663">
          <cell r="A663" t="str">
            <v>33250 15</v>
          </cell>
          <cell r="B663" t="str">
            <v>FLUOROMETHOLONE</v>
          </cell>
          <cell r="C663">
            <v>33250</v>
          </cell>
          <cell r="D663">
            <v>15</v>
          </cell>
          <cell r="E663" t="str">
            <v>0.1%; 15 ml</v>
          </cell>
          <cell r="F663" t="str">
            <v>MILLILITER</v>
          </cell>
          <cell r="G663" t="str">
            <v>SUSP</v>
          </cell>
          <cell r="H663">
            <v>0</v>
          </cell>
          <cell r="I663">
            <v>0.83609999999999995</v>
          </cell>
          <cell r="J663">
            <v>0</v>
          </cell>
          <cell r="K663">
            <v>0.83609999999999995</v>
          </cell>
          <cell r="L663">
            <v>0</v>
          </cell>
          <cell r="M663">
            <v>20011201</v>
          </cell>
          <cell r="N663">
            <v>20011220</v>
          </cell>
          <cell r="O663">
            <v>20040922</v>
          </cell>
        </row>
        <row r="664">
          <cell r="A664" t="str">
            <v>33250 5</v>
          </cell>
          <cell r="B664" t="str">
            <v>FLUOROMETHOLONE</v>
          </cell>
          <cell r="C664">
            <v>33250</v>
          </cell>
          <cell r="D664">
            <v>5</v>
          </cell>
          <cell r="E664" t="str">
            <v>0.1%; 5 ml</v>
          </cell>
          <cell r="F664" t="str">
            <v>MILLILITER</v>
          </cell>
          <cell r="G664" t="str">
            <v>SUSP</v>
          </cell>
          <cell r="H664">
            <v>0</v>
          </cell>
          <cell r="I664">
            <v>1.4179999999999999</v>
          </cell>
          <cell r="J664">
            <v>0</v>
          </cell>
          <cell r="K664">
            <v>1.4179999999999999</v>
          </cell>
          <cell r="L664">
            <v>0</v>
          </cell>
          <cell r="M664">
            <v>20011201</v>
          </cell>
          <cell r="N664">
            <v>20011220</v>
          </cell>
          <cell r="O664">
            <v>20040922</v>
          </cell>
        </row>
        <row r="665">
          <cell r="A665" t="str">
            <v>30781 0</v>
          </cell>
          <cell r="B665" t="str">
            <v>FLUOROURACIL</v>
          </cell>
          <cell r="C665">
            <v>30781</v>
          </cell>
          <cell r="D665">
            <v>0</v>
          </cell>
          <cell r="E665">
            <v>0.05</v>
          </cell>
          <cell r="F665" t="str">
            <v>GRAM</v>
          </cell>
          <cell r="G665" t="str">
            <v>CREAM</v>
          </cell>
          <cell r="H665">
            <v>0</v>
          </cell>
          <cell r="I665">
            <v>7.2074999999999996</v>
          </cell>
          <cell r="J665">
            <v>0</v>
          </cell>
          <cell r="K665">
            <v>7.2074999999999996</v>
          </cell>
          <cell r="L665">
            <v>0</v>
          </cell>
          <cell r="M665">
            <v>20090305</v>
          </cell>
          <cell r="N665">
            <v>0</v>
          </cell>
          <cell r="O665">
            <v>20090305</v>
          </cell>
        </row>
        <row r="666">
          <cell r="A666" t="str">
            <v>38490 0</v>
          </cell>
          <cell r="B666" t="str">
            <v>FLUOROURACIL</v>
          </cell>
          <cell r="C666">
            <v>38490</v>
          </cell>
          <cell r="D666">
            <v>0</v>
          </cell>
          <cell r="E666" t="str">
            <v>50 mg/ml</v>
          </cell>
          <cell r="F666" t="str">
            <v>MILLILITER</v>
          </cell>
          <cell r="G666" t="str">
            <v>VIAL</v>
          </cell>
          <cell r="H666">
            <v>0</v>
          </cell>
          <cell r="I666">
            <v>0.34260000000000002</v>
          </cell>
          <cell r="J666">
            <v>0</v>
          </cell>
          <cell r="K666">
            <v>0.34260000000000002</v>
          </cell>
          <cell r="L666">
            <v>0</v>
          </cell>
          <cell r="M666">
            <v>20080919</v>
          </cell>
          <cell r="N666">
            <v>20081205</v>
          </cell>
          <cell r="O666">
            <v>20081205</v>
          </cell>
        </row>
        <row r="667">
          <cell r="A667" t="str">
            <v>97455 0</v>
          </cell>
          <cell r="B667" t="str">
            <v>FLUOROURACIL</v>
          </cell>
          <cell r="C667">
            <v>97455</v>
          </cell>
          <cell r="D667">
            <v>0</v>
          </cell>
          <cell r="E667" t="str">
            <v>50 mg/ml; 10 ml</v>
          </cell>
          <cell r="F667" t="str">
            <v>MILLILITER</v>
          </cell>
          <cell r="G667" t="str">
            <v>VIAL</v>
          </cell>
          <cell r="H667">
            <v>0</v>
          </cell>
          <cell r="I667">
            <v>0.24299999999999999</v>
          </cell>
          <cell r="J667">
            <v>0</v>
          </cell>
          <cell r="K667">
            <v>0.24299999999999999</v>
          </cell>
          <cell r="L667">
            <v>0</v>
          </cell>
          <cell r="M667">
            <v>20090305</v>
          </cell>
          <cell r="N667">
            <v>0</v>
          </cell>
          <cell r="O667">
            <v>20090305</v>
          </cell>
        </row>
        <row r="668">
          <cell r="A668" t="str">
            <v>97458 0</v>
          </cell>
          <cell r="B668" t="str">
            <v>FLUOROURACIL</v>
          </cell>
          <cell r="C668">
            <v>97458</v>
          </cell>
          <cell r="D668">
            <v>0</v>
          </cell>
          <cell r="E668" t="str">
            <v>50 mg/ml; 100 ml</v>
          </cell>
          <cell r="F668" t="str">
            <v>MILLILITER</v>
          </cell>
          <cell r="G668" t="str">
            <v>VIAL</v>
          </cell>
          <cell r="H668">
            <v>0</v>
          </cell>
          <cell r="I668">
            <v>0.255</v>
          </cell>
          <cell r="J668">
            <v>0</v>
          </cell>
          <cell r="K668">
            <v>0.255</v>
          </cell>
          <cell r="L668">
            <v>0</v>
          </cell>
          <cell r="M668">
            <v>20090305</v>
          </cell>
          <cell r="N668">
            <v>0</v>
          </cell>
          <cell r="O668">
            <v>20090305</v>
          </cell>
        </row>
        <row r="669">
          <cell r="A669" t="str">
            <v>97456 0</v>
          </cell>
          <cell r="B669" t="str">
            <v>FLUOROURACIL</v>
          </cell>
          <cell r="C669">
            <v>97456</v>
          </cell>
          <cell r="D669">
            <v>0</v>
          </cell>
          <cell r="E669" t="str">
            <v>50 mg/ml; 20 ml</v>
          </cell>
          <cell r="F669" t="str">
            <v>MILLILITER</v>
          </cell>
          <cell r="G669" t="str">
            <v>VIAL</v>
          </cell>
          <cell r="H669">
            <v>0</v>
          </cell>
          <cell r="I669">
            <v>0.41060000000000002</v>
          </cell>
          <cell r="J669">
            <v>0</v>
          </cell>
          <cell r="K669">
            <v>0.41060000000000002</v>
          </cell>
          <cell r="L669">
            <v>0</v>
          </cell>
          <cell r="M669">
            <v>20080905</v>
          </cell>
          <cell r="N669">
            <v>20081205</v>
          </cell>
          <cell r="O669">
            <v>20090305</v>
          </cell>
        </row>
        <row r="670">
          <cell r="A670" t="str">
            <v>97457 0</v>
          </cell>
          <cell r="B670" t="str">
            <v>FLUOROURACIL</v>
          </cell>
          <cell r="C670">
            <v>97457</v>
          </cell>
          <cell r="D670">
            <v>0</v>
          </cell>
          <cell r="E670" t="str">
            <v>50 mg/ml; 50 ml</v>
          </cell>
          <cell r="F670" t="str">
            <v>MILLILITER</v>
          </cell>
          <cell r="G670" t="str">
            <v>VIAL</v>
          </cell>
          <cell r="H670">
            <v>0</v>
          </cell>
          <cell r="I670">
            <v>0.255</v>
          </cell>
          <cell r="J670">
            <v>0</v>
          </cell>
          <cell r="K670">
            <v>0.255</v>
          </cell>
          <cell r="L670">
            <v>0</v>
          </cell>
          <cell r="M670">
            <v>20090305</v>
          </cell>
          <cell r="N670">
            <v>0</v>
          </cell>
          <cell r="O670">
            <v>20090305</v>
          </cell>
        </row>
        <row r="671">
          <cell r="A671" t="str">
            <v>16353 0</v>
          </cell>
          <cell r="B671" t="str">
            <v>FLUOXETINE HCL</v>
          </cell>
          <cell r="C671">
            <v>16353</v>
          </cell>
          <cell r="D671">
            <v>0</v>
          </cell>
          <cell r="E671" t="str">
            <v>10 mg</v>
          </cell>
          <cell r="F671" t="str">
            <v>CAPSULE</v>
          </cell>
          <cell r="G671" t="str">
            <v>CAP</v>
          </cell>
          <cell r="H671">
            <v>0</v>
          </cell>
          <cell r="I671">
            <v>3.9399999999999998E-2</v>
          </cell>
          <cell r="J671">
            <v>0</v>
          </cell>
          <cell r="K671">
            <v>3.9399999999999998E-2</v>
          </cell>
          <cell r="L671">
            <v>0</v>
          </cell>
          <cell r="M671">
            <v>20090305</v>
          </cell>
          <cell r="N671">
            <v>0</v>
          </cell>
          <cell r="O671">
            <v>20090305</v>
          </cell>
        </row>
        <row r="672">
          <cell r="A672" t="str">
            <v>16356 0</v>
          </cell>
          <cell r="B672" t="str">
            <v>FLUOXETINE HCL</v>
          </cell>
          <cell r="C672">
            <v>16356</v>
          </cell>
          <cell r="D672">
            <v>0</v>
          </cell>
          <cell r="E672" t="str">
            <v>10 mg</v>
          </cell>
          <cell r="F672" t="str">
            <v>TABLET</v>
          </cell>
          <cell r="G672" t="str">
            <v>TAB</v>
          </cell>
          <cell r="H672">
            <v>0</v>
          </cell>
          <cell r="I672">
            <v>3.9399999999999998E-2</v>
          </cell>
          <cell r="J672">
            <v>0</v>
          </cell>
          <cell r="K672">
            <v>3.9399999999999998E-2</v>
          </cell>
          <cell r="L672">
            <v>0</v>
          </cell>
          <cell r="M672">
            <v>20090305</v>
          </cell>
          <cell r="N672">
            <v>0</v>
          </cell>
          <cell r="O672">
            <v>20090305</v>
          </cell>
        </row>
        <row r="673">
          <cell r="A673" t="str">
            <v>16354 0</v>
          </cell>
          <cell r="B673" t="str">
            <v>FLUOXETINE HCL</v>
          </cell>
          <cell r="C673">
            <v>16354</v>
          </cell>
          <cell r="D673">
            <v>0</v>
          </cell>
          <cell r="E673" t="str">
            <v>20 mg</v>
          </cell>
          <cell r="F673" t="str">
            <v>CAPSULE</v>
          </cell>
          <cell r="G673" t="str">
            <v>CAP</v>
          </cell>
          <cell r="H673">
            <v>0</v>
          </cell>
          <cell r="I673">
            <v>3.5299999999999998E-2</v>
          </cell>
          <cell r="J673">
            <v>0</v>
          </cell>
          <cell r="K673">
            <v>3.5299999999999998E-2</v>
          </cell>
          <cell r="L673">
            <v>0</v>
          </cell>
          <cell r="M673">
            <v>20090305</v>
          </cell>
          <cell r="N673">
            <v>0</v>
          </cell>
          <cell r="O673">
            <v>20090305</v>
          </cell>
        </row>
        <row r="674">
          <cell r="A674" t="str">
            <v>16359 0</v>
          </cell>
          <cell r="B674" t="str">
            <v>FLUOXETINE HCL</v>
          </cell>
          <cell r="C674">
            <v>16359</v>
          </cell>
          <cell r="D674">
            <v>0</v>
          </cell>
          <cell r="E674" t="str">
            <v>20 mg</v>
          </cell>
          <cell r="F674" t="str">
            <v>TABLET</v>
          </cell>
          <cell r="G674" t="str">
            <v>TAB</v>
          </cell>
          <cell r="H674">
            <v>0</v>
          </cell>
          <cell r="I674">
            <v>3.5299999999999998E-2</v>
          </cell>
          <cell r="J674">
            <v>0</v>
          </cell>
          <cell r="K674">
            <v>3.5299999999999998E-2</v>
          </cell>
          <cell r="L674">
            <v>0</v>
          </cell>
          <cell r="M674">
            <v>20090305</v>
          </cell>
          <cell r="N674">
            <v>0</v>
          </cell>
          <cell r="O674">
            <v>20090305</v>
          </cell>
        </row>
        <row r="675">
          <cell r="A675" t="str">
            <v>16357 0</v>
          </cell>
          <cell r="B675" t="str">
            <v>FLUOXETINE HCL</v>
          </cell>
          <cell r="C675">
            <v>16357</v>
          </cell>
          <cell r="D675">
            <v>0</v>
          </cell>
          <cell r="E675" t="str">
            <v>20 mg/5 ml</v>
          </cell>
          <cell r="F675" t="str">
            <v>SYRUP</v>
          </cell>
          <cell r="G675" t="str">
            <v>SYR</v>
          </cell>
          <cell r="H675">
            <v>0</v>
          </cell>
          <cell r="I675">
            <v>4.7100000000000003E-2</v>
          </cell>
          <cell r="J675">
            <v>0</v>
          </cell>
          <cell r="K675">
            <v>4.7100000000000003E-2</v>
          </cell>
          <cell r="L675">
            <v>0</v>
          </cell>
          <cell r="M675">
            <v>20090305</v>
          </cell>
          <cell r="N675">
            <v>0</v>
          </cell>
          <cell r="O675">
            <v>20090305</v>
          </cell>
        </row>
        <row r="676">
          <cell r="A676" t="str">
            <v>16355 0</v>
          </cell>
          <cell r="B676" t="str">
            <v>FLUOXETINE HCL</v>
          </cell>
          <cell r="C676">
            <v>16355</v>
          </cell>
          <cell r="D676">
            <v>0</v>
          </cell>
          <cell r="E676" t="str">
            <v>40 mg</v>
          </cell>
          <cell r="F676" t="str">
            <v>CAPSULE</v>
          </cell>
          <cell r="G676" t="str">
            <v>CAP</v>
          </cell>
          <cell r="H676">
            <v>0</v>
          </cell>
          <cell r="I676">
            <v>0.66020000000000001</v>
          </cell>
          <cell r="J676">
            <v>0</v>
          </cell>
          <cell r="K676">
            <v>0.66020000000000001</v>
          </cell>
          <cell r="L676">
            <v>0</v>
          </cell>
          <cell r="M676">
            <v>20090305</v>
          </cell>
          <cell r="N676">
            <v>0</v>
          </cell>
          <cell r="O676">
            <v>20090305</v>
          </cell>
        </row>
        <row r="677">
          <cell r="A677" t="str">
            <v>14602 0</v>
          </cell>
          <cell r="B677" t="str">
            <v>FLUPHENAZINE</v>
          </cell>
          <cell r="C677">
            <v>14602</v>
          </cell>
          <cell r="D677">
            <v>0</v>
          </cell>
          <cell r="E677" t="str">
            <v>1 mg</v>
          </cell>
          <cell r="F677" t="str">
            <v>TABLET</v>
          </cell>
          <cell r="G677" t="str">
            <v>TAB</v>
          </cell>
          <cell r="H677">
            <v>0</v>
          </cell>
          <cell r="I677">
            <v>7.0800000000000002E-2</v>
          </cell>
          <cell r="J677">
            <v>0</v>
          </cell>
          <cell r="K677">
            <v>7.0800000000000002E-2</v>
          </cell>
          <cell r="L677">
            <v>0</v>
          </cell>
          <cell r="M677">
            <v>20090305</v>
          </cell>
          <cell r="N677">
            <v>0</v>
          </cell>
          <cell r="O677">
            <v>20090305</v>
          </cell>
        </row>
        <row r="678">
          <cell r="A678" t="str">
            <v>14603 0</v>
          </cell>
          <cell r="B678" t="str">
            <v>FLUPHENAZINE</v>
          </cell>
          <cell r="C678">
            <v>14603</v>
          </cell>
          <cell r="D678">
            <v>0</v>
          </cell>
          <cell r="E678" t="str">
            <v>10 mg</v>
          </cell>
          <cell r="F678" t="str">
            <v>TABLET</v>
          </cell>
          <cell r="G678" t="str">
            <v>TAB</v>
          </cell>
          <cell r="H678">
            <v>0</v>
          </cell>
          <cell r="I678">
            <v>0.13969999999999999</v>
          </cell>
          <cell r="J678">
            <v>0</v>
          </cell>
          <cell r="K678">
            <v>0.13969999999999999</v>
          </cell>
          <cell r="L678">
            <v>0</v>
          </cell>
          <cell r="M678">
            <v>20090305</v>
          </cell>
          <cell r="N678">
            <v>0</v>
          </cell>
          <cell r="O678">
            <v>20090305</v>
          </cell>
        </row>
        <row r="679">
          <cell r="A679" t="str">
            <v>14604 0</v>
          </cell>
          <cell r="B679" t="str">
            <v>FLUPHENAZINE</v>
          </cell>
          <cell r="C679">
            <v>14604</v>
          </cell>
          <cell r="D679">
            <v>0</v>
          </cell>
          <cell r="E679" t="str">
            <v>2.5 mg</v>
          </cell>
          <cell r="F679" t="str">
            <v>TABLET</v>
          </cell>
          <cell r="G679" t="str">
            <v>TAB</v>
          </cell>
          <cell r="H679">
            <v>0</v>
          </cell>
          <cell r="I679">
            <v>8.48E-2</v>
          </cell>
          <cell r="J679">
            <v>0</v>
          </cell>
          <cell r="K679">
            <v>8.48E-2</v>
          </cell>
          <cell r="L679">
            <v>0</v>
          </cell>
          <cell r="M679">
            <v>20090305</v>
          </cell>
          <cell r="N679">
            <v>0</v>
          </cell>
          <cell r="O679">
            <v>20090305</v>
          </cell>
        </row>
        <row r="680">
          <cell r="A680" t="str">
            <v>14605 0</v>
          </cell>
          <cell r="B680" t="str">
            <v>FLUPHENAZINE</v>
          </cell>
          <cell r="C680">
            <v>14605</v>
          </cell>
          <cell r="D680">
            <v>0</v>
          </cell>
          <cell r="E680" t="str">
            <v>5 mg</v>
          </cell>
          <cell r="F680" t="str">
            <v>TABLET</v>
          </cell>
          <cell r="G680" t="str">
            <v>TAB</v>
          </cell>
          <cell r="H680">
            <v>0</v>
          </cell>
          <cell r="I680">
            <v>9.7199999999999995E-2</v>
          </cell>
          <cell r="J680">
            <v>0</v>
          </cell>
          <cell r="K680">
            <v>9.7199999999999995E-2</v>
          </cell>
          <cell r="L680">
            <v>0</v>
          </cell>
          <cell r="M680">
            <v>20090305</v>
          </cell>
          <cell r="N680">
            <v>0</v>
          </cell>
          <cell r="O680">
            <v>20090305</v>
          </cell>
        </row>
        <row r="681">
          <cell r="A681" t="str">
            <v>14540 0</v>
          </cell>
          <cell r="B681" t="str">
            <v>FLUPHENAZINE DECANOATE</v>
          </cell>
          <cell r="C681">
            <v>14540</v>
          </cell>
          <cell r="D681">
            <v>0</v>
          </cell>
          <cell r="E681" t="str">
            <v>25 mg/ml</v>
          </cell>
          <cell r="F681" t="str">
            <v>MILLILITER</v>
          </cell>
          <cell r="G681" t="str">
            <v>INJ</v>
          </cell>
          <cell r="H681">
            <v>0</v>
          </cell>
          <cell r="I681">
            <v>9.2111999999999998</v>
          </cell>
          <cell r="J681">
            <v>0</v>
          </cell>
          <cell r="K681">
            <v>9.2111999999999998</v>
          </cell>
          <cell r="L681">
            <v>0</v>
          </cell>
          <cell r="M681">
            <v>20080919</v>
          </cell>
          <cell r="N681">
            <v>20090305</v>
          </cell>
          <cell r="O681">
            <v>20090305</v>
          </cell>
        </row>
        <row r="682">
          <cell r="A682" t="str">
            <v>14250 0</v>
          </cell>
          <cell r="B682" t="str">
            <v>FLURAZEPAM HCL</v>
          </cell>
          <cell r="C682">
            <v>14250</v>
          </cell>
          <cell r="D682">
            <v>0</v>
          </cell>
          <cell r="E682" t="str">
            <v>15 mg</v>
          </cell>
          <cell r="F682" t="str">
            <v>CAPSULE</v>
          </cell>
          <cell r="G682" t="str">
            <v>CAP</v>
          </cell>
          <cell r="H682">
            <v>0</v>
          </cell>
          <cell r="I682">
            <v>6.3E-2</v>
          </cell>
          <cell r="J682">
            <v>0</v>
          </cell>
          <cell r="K682">
            <v>6.3E-2</v>
          </cell>
          <cell r="L682">
            <v>0</v>
          </cell>
          <cell r="M682">
            <v>20090305</v>
          </cell>
          <cell r="N682">
            <v>0</v>
          </cell>
          <cell r="O682">
            <v>20090305</v>
          </cell>
        </row>
        <row r="683">
          <cell r="A683" t="str">
            <v>14251 0</v>
          </cell>
          <cell r="B683" t="str">
            <v>FLURAZEPAM HCL</v>
          </cell>
          <cell r="C683">
            <v>14251</v>
          </cell>
          <cell r="D683">
            <v>0</v>
          </cell>
          <cell r="E683" t="str">
            <v>30 mg</v>
          </cell>
          <cell r="F683" t="str">
            <v>CAPSULE</v>
          </cell>
          <cell r="G683" t="str">
            <v>CAP</v>
          </cell>
          <cell r="H683">
            <v>0</v>
          </cell>
          <cell r="I683">
            <v>8.1199999999999994E-2</v>
          </cell>
          <cell r="J683">
            <v>0</v>
          </cell>
          <cell r="K683">
            <v>8.1199999999999994E-2</v>
          </cell>
          <cell r="L683">
            <v>0</v>
          </cell>
          <cell r="M683">
            <v>20090305</v>
          </cell>
          <cell r="N683">
            <v>0</v>
          </cell>
          <cell r="O683">
            <v>20090305</v>
          </cell>
        </row>
        <row r="684">
          <cell r="A684" t="str">
            <v>35711 0</v>
          </cell>
          <cell r="B684" t="str">
            <v>FLURBIPROFEN</v>
          </cell>
          <cell r="C684">
            <v>35711</v>
          </cell>
          <cell r="D684">
            <v>0</v>
          </cell>
          <cell r="E684" t="str">
            <v>100 mg</v>
          </cell>
          <cell r="F684" t="str">
            <v>TABLET</v>
          </cell>
          <cell r="G684" t="str">
            <v>TAB</v>
          </cell>
          <cell r="H684">
            <v>0</v>
          </cell>
          <cell r="I684">
            <v>0.13039999999999999</v>
          </cell>
          <cell r="J684">
            <v>0</v>
          </cell>
          <cell r="K684">
            <v>0.13039999999999999</v>
          </cell>
          <cell r="L684">
            <v>0</v>
          </cell>
          <cell r="M684">
            <v>20090305</v>
          </cell>
          <cell r="N684">
            <v>0</v>
          </cell>
          <cell r="O684">
            <v>20090305</v>
          </cell>
        </row>
        <row r="685">
          <cell r="A685" t="str">
            <v>35710 0</v>
          </cell>
          <cell r="B685" t="str">
            <v>FLURBIPROFEN</v>
          </cell>
          <cell r="C685">
            <v>35710</v>
          </cell>
          <cell r="D685">
            <v>0</v>
          </cell>
          <cell r="E685" t="str">
            <v>50 mg</v>
          </cell>
          <cell r="F685" t="str">
            <v>TABLET</v>
          </cell>
          <cell r="G685" t="str">
            <v>TAB</v>
          </cell>
          <cell r="H685">
            <v>0</v>
          </cell>
          <cell r="I685">
            <v>0.11600000000000001</v>
          </cell>
          <cell r="J685">
            <v>0</v>
          </cell>
          <cell r="K685">
            <v>0.11600000000000001</v>
          </cell>
          <cell r="L685">
            <v>0</v>
          </cell>
          <cell r="M685">
            <v>20090305</v>
          </cell>
          <cell r="N685">
            <v>0</v>
          </cell>
          <cell r="O685">
            <v>20090305</v>
          </cell>
        </row>
        <row r="686">
          <cell r="A686" t="str">
            <v>48641 0</v>
          </cell>
          <cell r="B686" t="str">
            <v xml:space="preserve">FLUTICASONE PROPIONATE </v>
          </cell>
          <cell r="C686">
            <v>48641</v>
          </cell>
          <cell r="D686">
            <v>0</v>
          </cell>
          <cell r="E686" t="str">
            <v>0.005%</v>
          </cell>
          <cell r="F686" t="str">
            <v>GRAM</v>
          </cell>
          <cell r="G686" t="str">
            <v>OINT</v>
          </cell>
          <cell r="H686">
            <v>0</v>
          </cell>
          <cell r="I686">
            <v>0.37319999999999998</v>
          </cell>
          <cell r="J686">
            <v>0</v>
          </cell>
          <cell r="K686">
            <v>0.37319999999999998</v>
          </cell>
          <cell r="L686">
            <v>0</v>
          </cell>
          <cell r="M686">
            <v>20090305</v>
          </cell>
          <cell r="N686">
            <v>0</v>
          </cell>
          <cell r="O686">
            <v>20090305</v>
          </cell>
        </row>
        <row r="687">
          <cell r="A687" t="str">
            <v>43951 0</v>
          </cell>
          <cell r="B687" t="str">
            <v xml:space="preserve">FLUTICASONE PROPIONATE </v>
          </cell>
          <cell r="C687">
            <v>43951</v>
          </cell>
          <cell r="D687">
            <v>0</v>
          </cell>
          <cell r="E687" t="str">
            <v>0.05%</v>
          </cell>
          <cell r="F687" t="str">
            <v>GRAM</v>
          </cell>
          <cell r="G687" t="str">
            <v>CRM</v>
          </cell>
          <cell r="H687">
            <v>0</v>
          </cell>
          <cell r="I687">
            <v>0.38640000000000002</v>
          </cell>
          <cell r="J687">
            <v>0</v>
          </cell>
          <cell r="K687">
            <v>0.38640000000000002</v>
          </cell>
          <cell r="L687">
            <v>0</v>
          </cell>
          <cell r="M687">
            <v>20090305</v>
          </cell>
          <cell r="N687">
            <v>0</v>
          </cell>
          <cell r="O687">
            <v>20090305</v>
          </cell>
        </row>
        <row r="688">
          <cell r="A688" t="str">
            <v>62263 0</v>
          </cell>
          <cell r="B688" t="str">
            <v xml:space="preserve">FLUTICASONE PROPIONATE </v>
          </cell>
          <cell r="C688">
            <v>62263</v>
          </cell>
          <cell r="D688">
            <v>0</v>
          </cell>
          <cell r="E688" t="str">
            <v>50 mcg</v>
          </cell>
          <cell r="F688" t="str">
            <v>GRAM</v>
          </cell>
          <cell r="G688" t="str">
            <v>NASAL SPRAY</v>
          </cell>
          <cell r="H688">
            <v>0</v>
          </cell>
          <cell r="I688">
            <v>0.54469999999999996</v>
          </cell>
          <cell r="J688">
            <v>0</v>
          </cell>
          <cell r="K688">
            <v>0.54469999999999996</v>
          </cell>
          <cell r="L688">
            <v>0</v>
          </cell>
          <cell r="M688">
            <v>20090305</v>
          </cell>
          <cell r="N688">
            <v>0</v>
          </cell>
          <cell r="O688">
            <v>20090305</v>
          </cell>
        </row>
        <row r="689">
          <cell r="A689" t="str">
            <v>16349 0</v>
          </cell>
          <cell r="B689" t="str">
            <v>FLUVOXAMINE</v>
          </cell>
          <cell r="C689">
            <v>16349</v>
          </cell>
          <cell r="D689">
            <v>0</v>
          </cell>
          <cell r="E689" t="str">
            <v>100 mg</v>
          </cell>
          <cell r="F689" t="str">
            <v>TABLET</v>
          </cell>
          <cell r="G689" t="str">
            <v>TAB</v>
          </cell>
          <cell r="H689">
            <v>0</v>
          </cell>
          <cell r="I689">
            <v>0.3911</v>
          </cell>
          <cell r="J689">
            <v>0</v>
          </cell>
          <cell r="K689">
            <v>0.3911</v>
          </cell>
          <cell r="L689">
            <v>0</v>
          </cell>
          <cell r="M689">
            <v>20090305</v>
          </cell>
          <cell r="N689">
            <v>0</v>
          </cell>
          <cell r="O689">
            <v>20090305</v>
          </cell>
        </row>
        <row r="690">
          <cell r="A690" t="str">
            <v>16347 0</v>
          </cell>
          <cell r="B690" t="str">
            <v>FLUVOXAMINE</v>
          </cell>
          <cell r="C690">
            <v>16347</v>
          </cell>
          <cell r="D690">
            <v>0</v>
          </cell>
          <cell r="E690" t="str">
            <v>25 mg</v>
          </cell>
          <cell r="F690" t="str">
            <v>TABLET</v>
          </cell>
          <cell r="G690" t="str">
            <v>TAB</v>
          </cell>
          <cell r="H690">
            <v>0</v>
          </cell>
          <cell r="I690">
            <v>0.33960000000000001</v>
          </cell>
          <cell r="J690">
            <v>0</v>
          </cell>
          <cell r="K690">
            <v>0.33960000000000001</v>
          </cell>
          <cell r="L690">
            <v>0</v>
          </cell>
          <cell r="M690">
            <v>20090305</v>
          </cell>
          <cell r="N690">
            <v>0</v>
          </cell>
          <cell r="O690">
            <v>20090305</v>
          </cell>
        </row>
        <row r="691">
          <cell r="A691" t="str">
            <v>16348 0</v>
          </cell>
          <cell r="B691" t="str">
            <v>FLUVOXAMINE</v>
          </cell>
          <cell r="C691">
            <v>16348</v>
          </cell>
          <cell r="D691">
            <v>0</v>
          </cell>
          <cell r="E691" t="str">
            <v>50 mg</v>
          </cell>
          <cell r="F691" t="str">
            <v>TABLET</v>
          </cell>
          <cell r="G691" t="str">
            <v>TAB</v>
          </cell>
          <cell r="H691">
            <v>0</v>
          </cell>
          <cell r="I691">
            <v>0.34770000000000001</v>
          </cell>
          <cell r="J691">
            <v>0</v>
          </cell>
          <cell r="K691">
            <v>0.34770000000000001</v>
          </cell>
          <cell r="L691">
            <v>0</v>
          </cell>
          <cell r="M691">
            <v>20090305</v>
          </cell>
          <cell r="N691">
            <v>0</v>
          </cell>
          <cell r="O691">
            <v>20090305</v>
          </cell>
        </row>
        <row r="692">
          <cell r="A692" t="str">
            <v>94781 0</v>
          </cell>
          <cell r="B692" t="str">
            <v>FOLIC ACID</v>
          </cell>
          <cell r="C692">
            <v>94781</v>
          </cell>
          <cell r="D692">
            <v>0</v>
          </cell>
          <cell r="E692" t="str">
            <v>1 mg</v>
          </cell>
          <cell r="F692" t="str">
            <v>TABLET</v>
          </cell>
          <cell r="G692" t="str">
            <v>TAB</v>
          </cell>
          <cell r="H692">
            <v>0</v>
          </cell>
          <cell r="I692">
            <v>1.67E-2</v>
          </cell>
          <cell r="J692">
            <v>0</v>
          </cell>
          <cell r="K692">
            <v>1.67E-2</v>
          </cell>
          <cell r="L692">
            <v>0</v>
          </cell>
          <cell r="M692">
            <v>20090305</v>
          </cell>
          <cell r="N692">
            <v>0</v>
          </cell>
          <cell r="O692">
            <v>20090305</v>
          </cell>
        </row>
        <row r="693">
          <cell r="A693" t="str">
            <v>4332 0</v>
          </cell>
          <cell r="B693" t="str">
            <v>FOLIC ACID/VITAMIN B COMP W-C</v>
          </cell>
          <cell r="C693">
            <v>4332</v>
          </cell>
          <cell r="D693">
            <v>0</v>
          </cell>
          <cell r="E693" t="str">
            <v>1 mg</v>
          </cell>
          <cell r="F693" t="str">
            <v>CAPSULE</v>
          </cell>
          <cell r="G693" t="str">
            <v>CAP</v>
          </cell>
          <cell r="H693">
            <v>0</v>
          </cell>
          <cell r="I693">
            <v>0.15440000000000001</v>
          </cell>
          <cell r="J693">
            <v>0</v>
          </cell>
          <cell r="K693">
            <v>0.15440000000000001</v>
          </cell>
          <cell r="L693">
            <v>0</v>
          </cell>
          <cell r="M693">
            <v>20090305</v>
          </cell>
          <cell r="N693">
            <v>0</v>
          </cell>
          <cell r="O693">
            <v>20090305</v>
          </cell>
        </row>
        <row r="694">
          <cell r="A694" t="str">
            <v>48581 0</v>
          </cell>
          <cell r="B694" t="str">
            <v>FOSINOPRIL SODIUM</v>
          </cell>
          <cell r="C694">
            <v>48581</v>
          </cell>
          <cell r="D694">
            <v>0</v>
          </cell>
          <cell r="E694" t="str">
            <v>10 mg</v>
          </cell>
          <cell r="F694" t="str">
            <v>TABLET</v>
          </cell>
          <cell r="G694" t="str">
            <v>TAB</v>
          </cell>
          <cell r="H694">
            <v>0</v>
          </cell>
          <cell r="I694">
            <v>0.2354</v>
          </cell>
          <cell r="J694">
            <v>0</v>
          </cell>
          <cell r="K694">
            <v>0.2354</v>
          </cell>
          <cell r="L694">
            <v>0</v>
          </cell>
          <cell r="M694">
            <v>20090305</v>
          </cell>
          <cell r="N694">
            <v>0</v>
          </cell>
          <cell r="O694">
            <v>20090305</v>
          </cell>
        </row>
        <row r="695">
          <cell r="A695" t="str">
            <v>48582 0</v>
          </cell>
          <cell r="B695" t="str">
            <v>FOSINOPRIL SODIUM</v>
          </cell>
          <cell r="C695">
            <v>48582</v>
          </cell>
          <cell r="D695">
            <v>0</v>
          </cell>
          <cell r="E695" t="str">
            <v>20 mg</v>
          </cell>
          <cell r="F695" t="str">
            <v>TABLET</v>
          </cell>
          <cell r="G695" t="str">
            <v>TAB</v>
          </cell>
          <cell r="H695">
            <v>0</v>
          </cell>
          <cell r="I695">
            <v>0.23519999999999999</v>
          </cell>
          <cell r="J695">
            <v>0</v>
          </cell>
          <cell r="K695">
            <v>0.23519999999999999</v>
          </cell>
          <cell r="L695">
            <v>0</v>
          </cell>
          <cell r="M695">
            <v>20090305</v>
          </cell>
          <cell r="N695">
            <v>0</v>
          </cell>
          <cell r="O695">
            <v>20090305</v>
          </cell>
        </row>
        <row r="696">
          <cell r="A696" t="str">
            <v>48580 0</v>
          </cell>
          <cell r="B696" t="str">
            <v>FOSINOPRIL SODIUM</v>
          </cell>
          <cell r="C696">
            <v>48580</v>
          </cell>
          <cell r="D696">
            <v>0</v>
          </cell>
          <cell r="E696" t="str">
            <v>40 mg</v>
          </cell>
          <cell r="F696" t="str">
            <v>TABLET</v>
          </cell>
          <cell r="G696" t="str">
            <v>TAB</v>
          </cell>
          <cell r="H696">
            <v>0</v>
          </cell>
          <cell r="I696">
            <v>0.23519999999999999</v>
          </cell>
          <cell r="J696">
            <v>0</v>
          </cell>
          <cell r="K696">
            <v>0.23519999999999999</v>
          </cell>
          <cell r="L696">
            <v>0</v>
          </cell>
          <cell r="M696">
            <v>20090305</v>
          </cell>
          <cell r="N696">
            <v>0</v>
          </cell>
          <cell r="O696">
            <v>20090305</v>
          </cell>
        </row>
        <row r="697">
          <cell r="A697" t="str">
            <v>15621 0</v>
          </cell>
          <cell r="B697" t="str">
            <v>FOSINOPRIL SODIUM/HCTZ</v>
          </cell>
          <cell r="C697">
            <v>15621</v>
          </cell>
          <cell r="D697">
            <v>0</v>
          </cell>
          <cell r="E697" t="str">
            <v>10-12.5 mg</v>
          </cell>
          <cell r="F697" t="str">
            <v>TABLET</v>
          </cell>
          <cell r="G697" t="str">
            <v>TAB</v>
          </cell>
          <cell r="H697">
            <v>0</v>
          </cell>
          <cell r="I697">
            <v>1.1296999999999999</v>
          </cell>
          <cell r="J697">
            <v>0</v>
          </cell>
          <cell r="K697">
            <v>1.1296999999999999</v>
          </cell>
          <cell r="L697">
            <v>0</v>
          </cell>
          <cell r="M697">
            <v>20090305</v>
          </cell>
          <cell r="N697">
            <v>0</v>
          </cell>
          <cell r="O697">
            <v>20090305</v>
          </cell>
        </row>
        <row r="698">
          <cell r="A698" t="str">
            <v>10455 0</v>
          </cell>
          <cell r="B698" t="str">
            <v>FOSINOPRIL SODIUM/HCTZ</v>
          </cell>
          <cell r="C698">
            <v>10455</v>
          </cell>
          <cell r="D698">
            <v>0</v>
          </cell>
          <cell r="E698" t="str">
            <v>20-12.5 mg</v>
          </cell>
          <cell r="F698" t="str">
            <v>TABLET</v>
          </cell>
          <cell r="G698" t="str">
            <v>TAB</v>
          </cell>
          <cell r="H698">
            <v>0</v>
          </cell>
          <cell r="I698">
            <v>1.1620999999999999</v>
          </cell>
          <cell r="J698">
            <v>0</v>
          </cell>
          <cell r="K698">
            <v>1.1620999999999999</v>
          </cell>
          <cell r="L698">
            <v>0</v>
          </cell>
          <cell r="M698">
            <v>20090305</v>
          </cell>
          <cell r="N698">
            <v>0</v>
          </cell>
          <cell r="O698">
            <v>20090305</v>
          </cell>
        </row>
        <row r="699">
          <cell r="A699" t="str">
            <v>34961 0</v>
          </cell>
          <cell r="B699" t="str">
            <v>FUROSEMIDE</v>
          </cell>
          <cell r="C699">
            <v>34961</v>
          </cell>
          <cell r="D699">
            <v>0</v>
          </cell>
          <cell r="E699" t="str">
            <v>20 mg</v>
          </cell>
          <cell r="F699" t="str">
            <v>TABLET</v>
          </cell>
          <cell r="G699" t="str">
            <v>TAB</v>
          </cell>
          <cell r="H699">
            <v>0</v>
          </cell>
          <cell r="I699">
            <v>2.29E-2</v>
          </cell>
          <cell r="J699">
            <v>0</v>
          </cell>
          <cell r="K699">
            <v>2.29E-2</v>
          </cell>
          <cell r="L699">
            <v>0</v>
          </cell>
          <cell r="M699">
            <v>20090305</v>
          </cell>
          <cell r="N699">
            <v>0</v>
          </cell>
          <cell r="O699">
            <v>20090305</v>
          </cell>
        </row>
        <row r="700">
          <cell r="A700" t="str">
            <v>34962 0</v>
          </cell>
          <cell r="B700" t="str">
            <v>FUROSEMIDE</v>
          </cell>
          <cell r="C700">
            <v>34962</v>
          </cell>
          <cell r="D700">
            <v>0</v>
          </cell>
          <cell r="E700" t="str">
            <v>40 mg</v>
          </cell>
          <cell r="F700" t="str">
            <v>TABLET</v>
          </cell>
          <cell r="G700" t="str">
            <v>TAB</v>
          </cell>
          <cell r="H700">
            <v>0</v>
          </cell>
          <cell r="I700">
            <v>2.0799999999999999E-2</v>
          </cell>
          <cell r="J700">
            <v>0</v>
          </cell>
          <cell r="K700">
            <v>2.0799999999999999E-2</v>
          </cell>
          <cell r="L700">
            <v>0</v>
          </cell>
          <cell r="M700">
            <v>20090305</v>
          </cell>
          <cell r="N700">
            <v>0</v>
          </cell>
          <cell r="O700">
            <v>20090305</v>
          </cell>
        </row>
        <row r="701">
          <cell r="A701" t="str">
            <v>34963 0</v>
          </cell>
          <cell r="B701" t="str">
            <v>FUROSEMIDE</v>
          </cell>
          <cell r="C701">
            <v>34963</v>
          </cell>
          <cell r="D701">
            <v>0</v>
          </cell>
          <cell r="E701" t="str">
            <v>80 mg</v>
          </cell>
          <cell r="F701" t="str">
            <v>TABLET</v>
          </cell>
          <cell r="G701" t="str">
            <v>TAB</v>
          </cell>
          <cell r="H701">
            <v>0</v>
          </cell>
          <cell r="I701">
            <v>4.65E-2</v>
          </cell>
          <cell r="J701">
            <v>0</v>
          </cell>
          <cell r="K701">
            <v>4.65E-2</v>
          </cell>
          <cell r="L701">
            <v>0</v>
          </cell>
          <cell r="M701">
            <v>20090305</v>
          </cell>
          <cell r="N701">
            <v>0</v>
          </cell>
          <cell r="O701">
            <v>20090305</v>
          </cell>
        </row>
        <row r="702">
          <cell r="A702" t="str">
            <v>780 0</v>
          </cell>
          <cell r="B702" t="str">
            <v>GABAPENTIN</v>
          </cell>
          <cell r="C702">
            <v>780</v>
          </cell>
          <cell r="D702">
            <v>0</v>
          </cell>
          <cell r="E702" t="str">
            <v>100 mg</v>
          </cell>
          <cell r="F702" t="str">
            <v>CAPSULE</v>
          </cell>
          <cell r="G702" t="str">
            <v>CAP</v>
          </cell>
          <cell r="H702">
            <v>0</v>
          </cell>
          <cell r="I702">
            <v>5.8400000000000001E-2</v>
          </cell>
          <cell r="J702">
            <v>0</v>
          </cell>
          <cell r="K702">
            <v>5.8400000000000001E-2</v>
          </cell>
          <cell r="L702">
            <v>0</v>
          </cell>
          <cell r="M702">
            <v>20090305</v>
          </cell>
          <cell r="N702">
            <v>0</v>
          </cell>
          <cell r="O702">
            <v>20090305</v>
          </cell>
        </row>
        <row r="703">
          <cell r="A703" t="str">
            <v>781 0</v>
          </cell>
          <cell r="B703" t="str">
            <v>GABAPENTIN</v>
          </cell>
          <cell r="C703">
            <v>781</v>
          </cell>
          <cell r="D703">
            <v>0</v>
          </cell>
          <cell r="E703" t="str">
            <v>300 mg</v>
          </cell>
          <cell r="F703" t="str">
            <v>CAPSULE</v>
          </cell>
          <cell r="G703" t="str">
            <v>CAP</v>
          </cell>
          <cell r="H703">
            <v>0</v>
          </cell>
          <cell r="I703">
            <v>7.2499999999999995E-2</v>
          </cell>
          <cell r="J703">
            <v>0</v>
          </cell>
          <cell r="K703">
            <v>7.2499999999999995E-2</v>
          </cell>
          <cell r="L703">
            <v>0</v>
          </cell>
          <cell r="M703">
            <v>20090305</v>
          </cell>
          <cell r="N703">
            <v>0</v>
          </cell>
          <cell r="O703">
            <v>20090305</v>
          </cell>
        </row>
        <row r="704">
          <cell r="A704" t="str">
            <v>782 0</v>
          </cell>
          <cell r="B704" t="str">
            <v>GABAPENTIN</v>
          </cell>
          <cell r="C704">
            <v>782</v>
          </cell>
          <cell r="D704">
            <v>0</v>
          </cell>
          <cell r="E704" t="str">
            <v>400 mg</v>
          </cell>
          <cell r="F704" t="str">
            <v>CAPSULE</v>
          </cell>
          <cell r="G704" t="str">
            <v>CAP</v>
          </cell>
          <cell r="H704">
            <v>0</v>
          </cell>
          <cell r="I704">
            <v>9.4200000000000006E-2</v>
          </cell>
          <cell r="J704">
            <v>0</v>
          </cell>
          <cell r="K704">
            <v>9.4200000000000006E-2</v>
          </cell>
          <cell r="L704">
            <v>0</v>
          </cell>
          <cell r="M704">
            <v>20090305</v>
          </cell>
          <cell r="N704">
            <v>0</v>
          </cell>
          <cell r="O704">
            <v>20090305</v>
          </cell>
        </row>
        <row r="705">
          <cell r="A705" t="str">
            <v>94624 0</v>
          </cell>
          <cell r="B705" t="str">
            <v>GABAPENTIN</v>
          </cell>
          <cell r="C705">
            <v>94624</v>
          </cell>
          <cell r="D705">
            <v>0</v>
          </cell>
          <cell r="E705" t="str">
            <v>600 mg</v>
          </cell>
          <cell r="F705" t="str">
            <v>TABLET</v>
          </cell>
          <cell r="G705" t="str">
            <v>TAB</v>
          </cell>
          <cell r="H705">
            <v>0</v>
          </cell>
          <cell r="I705">
            <v>0.33910000000000001</v>
          </cell>
          <cell r="J705">
            <v>0</v>
          </cell>
          <cell r="K705">
            <v>0.33910000000000001</v>
          </cell>
          <cell r="L705">
            <v>0</v>
          </cell>
          <cell r="M705">
            <v>20090305</v>
          </cell>
          <cell r="N705">
            <v>0</v>
          </cell>
          <cell r="O705">
            <v>20090305</v>
          </cell>
        </row>
        <row r="706">
          <cell r="A706" t="str">
            <v>94447 0</v>
          </cell>
          <cell r="B706" t="str">
            <v>GABAPENTIN</v>
          </cell>
          <cell r="C706">
            <v>94447</v>
          </cell>
          <cell r="D706">
            <v>0</v>
          </cell>
          <cell r="E706" t="str">
            <v>800 mg</v>
          </cell>
          <cell r="F706" t="str">
            <v>TABLET</v>
          </cell>
          <cell r="G706" t="str">
            <v>TAB</v>
          </cell>
          <cell r="H706">
            <v>0</v>
          </cell>
          <cell r="I706">
            <v>0.42020000000000002</v>
          </cell>
          <cell r="J706">
            <v>0</v>
          </cell>
          <cell r="K706">
            <v>0.42020000000000002</v>
          </cell>
          <cell r="L706">
            <v>0</v>
          </cell>
          <cell r="M706">
            <v>20090305</v>
          </cell>
          <cell r="N706">
            <v>0</v>
          </cell>
          <cell r="O706">
            <v>20090305</v>
          </cell>
        </row>
        <row r="707">
          <cell r="A707" t="str">
            <v>84853 0</v>
          </cell>
          <cell r="B707" t="str">
            <v>GALANTAMINE HYDROBROMIDE</v>
          </cell>
          <cell r="C707">
            <v>84853</v>
          </cell>
          <cell r="D707">
            <v>0</v>
          </cell>
          <cell r="E707" t="str">
            <v>12 mg</v>
          </cell>
          <cell r="F707" t="str">
            <v>TABLET</v>
          </cell>
          <cell r="G707" t="str">
            <v>TAB</v>
          </cell>
          <cell r="H707">
            <v>0</v>
          </cell>
          <cell r="I707">
            <v>2.3647999999999998</v>
          </cell>
          <cell r="J707">
            <v>0</v>
          </cell>
          <cell r="K707">
            <v>2.3647999999999998</v>
          </cell>
          <cell r="L707">
            <v>0</v>
          </cell>
          <cell r="M707">
            <v>20090305</v>
          </cell>
          <cell r="N707">
            <v>0</v>
          </cell>
          <cell r="O707">
            <v>20090305</v>
          </cell>
        </row>
        <row r="708">
          <cell r="A708" t="str">
            <v>23606 0</v>
          </cell>
          <cell r="B708" t="str">
            <v>GALANTAMINE HYDROBROMIDE</v>
          </cell>
          <cell r="C708">
            <v>23606</v>
          </cell>
          <cell r="D708">
            <v>0</v>
          </cell>
          <cell r="E708" t="str">
            <v>16 mg</v>
          </cell>
          <cell r="F708" t="str">
            <v>CAPSULE</v>
          </cell>
          <cell r="G708" t="str">
            <v>CAP, ER</v>
          </cell>
          <cell r="H708">
            <v>0</v>
          </cell>
          <cell r="I708">
            <v>6.3630000000000004</v>
          </cell>
          <cell r="J708">
            <v>0</v>
          </cell>
          <cell r="K708">
            <v>6.3630000000000004</v>
          </cell>
          <cell r="L708">
            <v>0</v>
          </cell>
          <cell r="M708">
            <v>20090305</v>
          </cell>
          <cell r="N708">
            <v>0</v>
          </cell>
          <cell r="O708">
            <v>20090305</v>
          </cell>
        </row>
        <row r="709">
          <cell r="A709" t="str">
            <v>23607 0</v>
          </cell>
          <cell r="B709" t="str">
            <v>GALANTAMINE HYDROBROMIDE</v>
          </cell>
          <cell r="C709">
            <v>23607</v>
          </cell>
          <cell r="D709">
            <v>0</v>
          </cell>
          <cell r="E709" t="str">
            <v>24 mg</v>
          </cell>
          <cell r="F709" t="str">
            <v>CAPSULE</v>
          </cell>
          <cell r="G709" t="str">
            <v>CAP, ER</v>
          </cell>
          <cell r="H709">
            <v>0</v>
          </cell>
          <cell r="I709">
            <v>6.3630000000000004</v>
          </cell>
          <cell r="J709">
            <v>0</v>
          </cell>
          <cell r="K709">
            <v>6.3630000000000004</v>
          </cell>
          <cell r="L709">
            <v>0</v>
          </cell>
          <cell r="M709">
            <v>20090305</v>
          </cell>
          <cell r="N709">
            <v>0</v>
          </cell>
          <cell r="O709">
            <v>20090305</v>
          </cell>
        </row>
        <row r="710">
          <cell r="A710" t="str">
            <v>84854 0</v>
          </cell>
          <cell r="B710" t="str">
            <v>GALANTAMINE HYDROBROMIDE</v>
          </cell>
          <cell r="C710">
            <v>84854</v>
          </cell>
          <cell r="D710">
            <v>0</v>
          </cell>
          <cell r="E710" t="str">
            <v>4 mg</v>
          </cell>
          <cell r="F710" t="str">
            <v>TABLET</v>
          </cell>
          <cell r="G710" t="str">
            <v>TAB</v>
          </cell>
          <cell r="H710">
            <v>0</v>
          </cell>
          <cell r="I710">
            <v>2.4318</v>
          </cell>
          <cell r="J710">
            <v>0</v>
          </cell>
          <cell r="K710">
            <v>2.4318</v>
          </cell>
          <cell r="L710">
            <v>0</v>
          </cell>
          <cell r="M710">
            <v>20090305</v>
          </cell>
          <cell r="N710">
            <v>0</v>
          </cell>
          <cell r="O710">
            <v>20090305</v>
          </cell>
        </row>
        <row r="711">
          <cell r="A711" t="str">
            <v>23605 0</v>
          </cell>
          <cell r="B711" t="str">
            <v>GALANTAMINE HYDROBROMIDE</v>
          </cell>
          <cell r="C711">
            <v>23605</v>
          </cell>
          <cell r="D711">
            <v>0</v>
          </cell>
          <cell r="E711" t="str">
            <v>8 mg</v>
          </cell>
          <cell r="F711" t="str">
            <v>CAPSULE</v>
          </cell>
          <cell r="G711" t="str">
            <v>CAP, ER</v>
          </cell>
          <cell r="H711">
            <v>0</v>
          </cell>
          <cell r="I711">
            <v>6.3630000000000004</v>
          </cell>
          <cell r="J711">
            <v>0</v>
          </cell>
          <cell r="K711">
            <v>6.3630000000000004</v>
          </cell>
          <cell r="L711">
            <v>0</v>
          </cell>
          <cell r="M711">
            <v>20090305</v>
          </cell>
          <cell r="N711">
            <v>0</v>
          </cell>
          <cell r="O711">
            <v>20090305</v>
          </cell>
        </row>
        <row r="712">
          <cell r="A712" t="str">
            <v>84855 0</v>
          </cell>
          <cell r="B712" t="str">
            <v>GALANTAMINE HYDROBROMIDE</v>
          </cell>
          <cell r="C712">
            <v>84855</v>
          </cell>
          <cell r="D712">
            <v>0</v>
          </cell>
          <cell r="E712" t="str">
            <v>8 mg</v>
          </cell>
          <cell r="F712" t="str">
            <v>TABLET</v>
          </cell>
          <cell r="G712" t="str">
            <v>TAB</v>
          </cell>
          <cell r="H712">
            <v>0</v>
          </cell>
          <cell r="I712">
            <v>2.3647999999999998</v>
          </cell>
          <cell r="J712">
            <v>0</v>
          </cell>
          <cell r="K712">
            <v>2.3647999999999998</v>
          </cell>
          <cell r="L712">
            <v>0</v>
          </cell>
          <cell r="M712">
            <v>20090305</v>
          </cell>
          <cell r="N712">
            <v>0</v>
          </cell>
          <cell r="O712">
            <v>20090305</v>
          </cell>
        </row>
        <row r="713">
          <cell r="A713" t="str">
            <v>25540 0</v>
          </cell>
          <cell r="B713" t="str">
            <v>GEMFIBROZIL</v>
          </cell>
          <cell r="C713">
            <v>25540</v>
          </cell>
          <cell r="D713">
            <v>0</v>
          </cell>
          <cell r="E713" t="str">
            <v>600 mg</v>
          </cell>
          <cell r="F713" t="str">
            <v>TABLET</v>
          </cell>
          <cell r="G713" t="str">
            <v>TAB</v>
          </cell>
          <cell r="H713">
            <v>0</v>
          </cell>
          <cell r="I713">
            <v>0.11559999999999999</v>
          </cell>
          <cell r="J713">
            <v>0</v>
          </cell>
          <cell r="K713">
            <v>0.11559999999999999</v>
          </cell>
          <cell r="L713">
            <v>0</v>
          </cell>
          <cell r="M713">
            <v>20090305</v>
          </cell>
          <cell r="N713">
            <v>0</v>
          </cell>
          <cell r="O713">
            <v>20090305</v>
          </cell>
        </row>
        <row r="714">
          <cell r="A714" t="str">
            <v>31790 0</v>
          </cell>
          <cell r="B714" t="str">
            <v>GENTAMICIN SULFATE</v>
          </cell>
          <cell r="C714">
            <v>31790</v>
          </cell>
          <cell r="D714">
            <v>0</v>
          </cell>
          <cell r="E714">
            <v>1E-3</v>
          </cell>
          <cell r="F714" t="str">
            <v>GRAM</v>
          </cell>
          <cell r="G714" t="str">
            <v>CRM</v>
          </cell>
          <cell r="H714">
            <v>0</v>
          </cell>
          <cell r="I714">
            <v>0.17760000000000001</v>
          </cell>
          <cell r="J714">
            <v>0</v>
          </cell>
          <cell r="K714">
            <v>0.17760000000000001</v>
          </cell>
          <cell r="L714">
            <v>0</v>
          </cell>
          <cell r="M714">
            <v>20020906</v>
          </cell>
          <cell r="N714">
            <v>20030305</v>
          </cell>
          <cell r="O714">
            <v>20030305</v>
          </cell>
        </row>
        <row r="715">
          <cell r="A715" t="str">
            <v>31800 0</v>
          </cell>
          <cell r="B715" t="str">
            <v>GENTAMICIN SULFATE</v>
          </cell>
          <cell r="C715">
            <v>31800</v>
          </cell>
          <cell r="D715">
            <v>0</v>
          </cell>
          <cell r="E715">
            <v>1E-3</v>
          </cell>
          <cell r="F715" t="str">
            <v>GRAM</v>
          </cell>
          <cell r="G715" t="str">
            <v>OINT</v>
          </cell>
          <cell r="H715">
            <v>0</v>
          </cell>
          <cell r="I715">
            <v>0.17760000000000001</v>
          </cell>
          <cell r="J715">
            <v>0</v>
          </cell>
          <cell r="K715">
            <v>0.17760000000000001</v>
          </cell>
          <cell r="L715">
            <v>0</v>
          </cell>
          <cell r="M715">
            <v>20020906</v>
          </cell>
          <cell r="N715">
            <v>20030305</v>
          </cell>
          <cell r="O715">
            <v>20050304</v>
          </cell>
        </row>
        <row r="716">
          <cell r="A716" t="str">
            <v>33600 0</v>
          </cell>
          <cell r="B716" t="str">
            <v>GENTAMICIN SULFATE</v>
          </cell>
          <cell r="C716">
            <v>33600</v>
          </cell>
          <cell r="D716">
            <v>0</v>
          </cell>
          <cell r="E716">
            <v>3.0000000000000001E-3</v>
          </cell>
          <cell r="F716" t="str">
            <v>MILLILITER</v>
          </cell>
          <cell r="G716" t="str">
            <v>OPTH SOLN</v>
          </cell>
          <cell r="H716">
            <v>0</v>
          </cell>
          <cell r="I716">
            <v>0.29099999999999998</v>
          </cell>
          <cell r="J716">
            <v>0</v>
          </cell>
          <cell r="K716">
            <v>0.29099999999999998</v>
          </cell>
          <cell r="L716">
            <v>0</v>
          </cell>
          <cell r="M716">
            <v>20090305</v>
          </cell>
          <cell r="N716">
            <v>0</v>
          </cell>
          <cell r="O716">
            <v>20090305</v>
          </cell>
        </row>
        <row r="717">
          <cell r="A717" t="str">
            <v>33600 15</v>
          </cell>
          <cell r="B717" t="str">
            <v>GENTAMICIN SULFATE</v>
          </cell>
          <cell r="C717">
            <v>33600</v>
          </cell>
          <cell r="D717">
            <v>15</v>
          </cell>
          <cell r="E717" t="str">
            <v>0.3%, 15 ml</v>
          </cell>
          <cell r="F717" t="str">
            <v>MILLILITER</v>
          </cell>
          <cell r="G717" t="str">
            <v>OPTH SOLN</v>
          </cell>
          <cell r="H717">
            <v>0</v>
          </cell>
          <cell r="I717">
            <v>0.28699999999999998</v>
          </cell>
          <cell r="J717">
            <v>0</v>
          </cell>
          <cell r="K717">
            <v>0.28699999999999998</v>
          </cell>
          <cell r="L717">
            <v>0</v>
          </cell>
          <cell r="M717">
            <v>20050902</v>
          </cell>
          <cell r="N717">
            <v>20060303</v>
          </cell>
          <cell r="O717">
            <v>20060303</v>
          </cell>
        </row>
        <row r="718">
          <cell r="A718" t="str">
            <v>41132 0</v>
          </cell>
          <cell r="B718" t="str">
            <v>GENTAMICIN SULFATE</v>
          </cell>
          <cell r="C718">
            <v>41132</v>
          </cell>
          <cell r="D718">
            <v>0</v>
          </cell>
          <cell r="E718" t="str">
            <v>40 mg/ml</v>
          </cell>
          <cell r="F718" t="str">
            <v>MILLILITER</v>
          </cell>
          <cell r="G718" t="str">
            <v>VIAL</v>
          </cell>
          <cell r="H718">
            <v>0</v>
          </cell>
          <cell r="I718">
            <v>0.45629999999999998</v>
          </cell>
          <cell r="J718">
            <v>0</v>
          </cell>
          <cell r="K718">
            <v>0.45629999999999998</v>
          </cell>
          <cell r="L718">
            <v>0</v>
          </cell>
          <cell r="M718">
            <v>20090305</v>
          </cell>
          <cell r="N718">
            <v>0</v>
          </cell>
          <cell r="O718">
            <v>20090305</v>
          </cell>
        </row>
        <row r="719">
          <cell r="A719" t="str">
            <v>5830 0</v>
          </cell>
          <cell r="B719" t="str">
            <v>GLIMEPIRIDE</v>
          </cell>
          <cell r="C719">
            <v>5830</v>
          </cell>
          <cell r="D719">
            <v>0</v>
          </cell>
          <cell r="E719" t="str">
            <v>1 mg</v>
          </cell>
          <cell r="F719" t="str">
            <v>TABLET</v>
          </cell>
          <cell r="G719" t="str">
            <v>TAB</v>
          </cell>
          <cell r="H719">
            <v>0</v>
          </cell>
          <cell r="I719">
            <v>4.1399999999999999E-2</v>
          </cell>
          <cell r="J719">
            <v>0</v>
          </cell>
          <cell r="K719">
            <v>4.1399999999999999E-2</v>
          </cell>
          <cell r="L719">
            <v>0</v>
          </cell>
          <cell r="M719">
            <v>20090305</v>
          </cell>
          <cell r="N719">
            <v>0</v>
          </cell>
          <cell r="O719">
            <v>20090305</v>
          </cell>
        </row>
        <row r="720">
          <cell r="A720" t="str">
            <v>5832 0</v>
          </cell>
          <cell r="B720" t="str">
            <v>GLIMEPIRIDE</v>
          </cell>
          <cell r="C720">
            <v>5832</v>
          </cell>
          <cell r="D720">
            <v>0</v>
          </cell>
          <cell r="E720" t="str">
            <v>2 mg</v>
          </cell>
          <cell r="F720" t="str">
            <v>TABLET</v>
          </cell>
          <cell r="G720" t="str">
            <v>TAB</v>
          </cell>
          <cell r="H720">
            <v>0</v>
          </cell>
          <cell r="I720">
            <v>5.2999999999999999E-2</v>
          </cell>
          <cell r="J720">
            <v>0</v>
          </cell>
          <cell r="K720">
            <v>5.2999999999999999E-2</v>
          </cell>
          <cell r="L720">
            <v>0</v>
          </cell>
          <cell r="M720">
            <v>20090305</v>
          </cell>
          <cell r="N720">
            <v>0</v>
          </cell>
          <cell r="O720">
            <v>20090305</v>
          </cell>
        </row>
        <row r="721">
          <cell r="A721" t="str">
            <v>5833 0</v>
          </cell>
          <cell r="B721" t="str">
            <v>GLIMEPIRIDE</v>
          </cell>
          <cell r="C721">
            <v>5833</v>
          </cell>
          <cell r="D721">
            <v>0</v>
          </cell>
          <cell r="E721" t="str">
            <v>4 mg</v>
          </cell>
          <cell r="F721" t="str">
            <v>TABLET</v>
          </cell>
          <cell r="G721" t="str">
            <v>TAB</v>
          </cell>
          <cell r="H721">
            <v>0</v>
          </cell>
          <cell r="I721">
            <v>9.1999999999999998E-2</v>
          </cell>
          <cell r="J721">
            <v>0</v>
          </cell>
          <cell r="K721">
            <v>9.1999999999999998E-2</v>
          </cell>
          <cell r="L721">
            <v>0</v>
          </cell>
          <cell r="M721">
            <v>20090305</v>
          </cell>
          <cell r="N721">
            <v>0</v>
          </cell>
          <cell r="O721">
            <v>20090305</v>
          </cell>
        </row>
        <row r="722">
          <cell r="A722" t="str">
            <v>10841 0</v>
          </cell>
          <cell r="B722" t="str">
            <v>GLIPIZIDE</v>
          </cell>
          <cell r="C722">
            <v>10841</v>
          </cell>
          <cell r="D722">
            <v>0</v>
          </cell>
          <cell r="E722" t="str">
            <v>10 mg</v>
          </cell>
          <cell r="F722" t="str">
            <v>TABLET</v>
          </cell>
          <cell r="G722" t="str">
            <v>TAB</v>
          </cell>
          <cell r="H722">
            <v>0</v>
          </cell>
          <cell r="I722">
            <v>5.5E-2</v>
          </cell>
          <cell r="J722">
            <v>0</v>
          </cell>
          <cell r="K722">
            <v>5.5E-2</v>
          </cell>
          <cell r="L722">
            <v>0</v>
          </cell>
          <cell r="M722">
            <v>20090305</v>
          </cell>
          <cell r="N722">
            <v>0</v>
          </cell>
          <cell r="O722">
            <v>20090305</v>
          </cell>
        </row>
        <row r="723">
          <cell r="A723" t="str">
            <v>10843 0</v>
          </cell>
          <cell r="B723" t="str">
            <v>GLIPIZIDE</v>
          </cell>
          <cell r="C723">
            <v>10843</v>
          </cell>
          <cell r="D723">
            <v>0</v>
          </cell>
          <cell r="E723" t="str">
            <v>10 mg</v>
          </cell>
          <cell r="F723" t="str">
            <v>TABLET</v>
          </cell>
          <cell r="G723" t="str">
            <v>TAB, SA</v>
          </cell>
          <cell r="H723">
            <v>0</v>
          </cell>
          <cell r="I723">
            <v>0.33689999999999998</v>
          </cell>
          <cell r="J723">
            <v>0</v>
          </cell>
          <cell r="K723">
            <v>0.33689999999999998</v>
          </cell>
          <cell r="L723">
            <v>0</v>
          </cell>
          <cell r="M723">
            <v>20090305</v>
          </cell>
          <cell r="N723">
            <v>0</v>
          </cell>
          <cell r="O723">
            <v>20090305</v>
          </cell>
        </row>
        <row r="724">
          <cell r="A724" t="str">
            <v>50638 0</v>
          </cell>
          <cell r="B724" t="str">
            <v>GLIPIZIDE</v>
          </cell>
          <cell r="C724">
            <v>50638</v>
          </cell>
          <cell r="D724">
            <v>0</v>
          </cell>
          <cell r="E724" t="str">
            <v>2.5 mg</v>
          </cell>
          <cell r="F724" t="str">
            <v>TABLET</v>
          </cell>
          <cell r="G724" t="str">
            <v>TAB, SA</v>
          </cell>
          <cell r="H724">
            <v>0</v>
          </cell>
          <cell r="I724">
            <v>0.26750000000000002</v>
          </cell>
          <cell r="J724">
            <v>0</v>
          </cell>
          <cell r="K724">
            <v>0.26750000000000002</v>
          </cell>
          <cell r="L724">
            <v>0</v>
          </cell>
          <cell r="M724">
            <v>20090305</v>
          </cell>
          <cell r="N724">
            <v>0</v>
          </cell>
          <cell r="O724">
            <v>20090305</v>
          </cell>
        </row>
        <row r="725">
          <cell r="A725" t="str">
            <v>10840 0</v>
          </cell>
          <cell r="B725" t="str">
            <v>GLIPIZIDE</v>
          </cell>
          <cell r="C725">
            <v>10840</v>
          </cell>
          <cell r="D725">
            <v>0</v>
          </cell>
          <cell r="E725" t="str">
            <v>5 mg</v>
          </cell>
          <cell r="F725" t="str">
            <v>TABLET</v>
          </cell>
          <cell r="G725" t="str">
            <v>TAB</v>
          </cell>
          <cell r="H725">
            <v>0</v>
          </cell>
          <cell r="I725">
            <v>3.1099999999999999E-2</v>
          </cell>
          <cell r="J725">
            <v>0</v>
          </cell>
          <cell r="K725">
            <v>3.1099999999999999E-2</v>
          </cell>
          <cell r="L725">
            <v>0</v>
          </cell>
          <cell r="M725">
            <v>20090305</v>
          </cell>
          <cell r="N725">
            <v>0</v>
          </cell>
          <cell r="O725">
            <v>20090305</v>
          </cell>
        </row>
        <row r="726">
          <cell r="A726" t="str">
            <v>10844 0</v>
          </cell>
          <cell r="B726" t="str">
            <v>GLIPIZIDE</v>
          </cell>
          <cell r="C726">
            <v>10844</v>
          </cell>
          <cell r="D726">
            <v>0</v>
          </cell>
          <cell r="E726" t="str">
            <v>5 mg</v>
          </cell>
          <cell r="F726" t="str">
            <v>TABLET</v>
          </cell>
          <cell r="G726" t="str">
            <v>TAB, SA</v>
          </cell>
          <cell r="H726">
            <v>0</v>
          </cell>
          <cell r="I726">
            <v>0.1721</v>
          </cell>
          <cell r="J726">
            <v>0</v>
          </cell>
          <cell r="K726">
            <v>0.1721</v>
          </cell>
          <cell r="L726">
            <v>0</v>
          </cell>
          <cell r="M726">
            <v>20090305</v>
          </cell>
          <cell r="N726">
            <v>0</v>
          </cell>
          <cell r="O726">
            <v>20090305</v>
          </cell>
        </row>
        <row r="727">
          <cell r="A727" t="str">
            <v>18366 0</v>
          </cell>
          <cell r="B727" t="str">
            <v>GLIPIZIDE/METFORMIN HCL</v>
          </cell>
          <cell r="C727">
            <v>18366</v>
          </cell>
          <cell r="D727">
            <v>0</v>
          </cell>
          <cell r="E727" t="str">
            <v>2.5-250 mg</v>
          </cell>
          <cell r="F727" t="str">
            <v>TABLET</v>
          </cell>
          <cell r="G727" t="str">
            <v>TAB</v>
          </cell>
          <cell r="H727">
            <v>0</v>
          </cell>
          <cell r="I727">
            <v>0.72319999999999995</v>
          </cell>
          <cell r="J727">
            <v>0</v>
          </cell>
          <cell r="K727">
            <v>0.72319999999999995</v>
          </cell>
          <cell r="L727">
            <v>0</v>
          </cell>
          <cell r="M727">
            <v>20090305</v>
          </cell>
          <cell r="N727">
            <v>0</v>
          </cell>
          <cell r="O727">
            <v>20090305</v>
          </cell>
        </row>
        <row r="728">
          <cell r="A728" t="str">
            <v>18367 0</v>
          </cell>
          <cell r="B728" t="str">
            <v>GLIPIZIDE/METFORMIN HCL</v>
          </cell>
          <cell r="C728">
            <v>18367</v>
          </cell>
          <cell r="D728">
            <v>0</v>
          </cell>
          <cell r="E728" t="str">
            <v>2.5-500 mg</v>
          </cell>
          <cell r="F728" t="str">
            <v>TABLET</v>
          </cell>
          <cell r="G728" t="str">
            <v>TAB</v>
          </cell>
          <cell r="H728">
            <v>0</v>
          </cell>
          <cell r="I728">
            <v>0.90710000000000002</v>
          </cell>
          <cell r="J728">
            <v>0</v>
          </cell>
          <cell r="K728">
            <v>0.90710000000000002</v>
          </cell>
          <cell r="L728">
            <v>0</v>
          </cell>
          <cell r="M728">
            <v>20090305</v>
          </cell>
          <cell r="N728">
            <v>0</v>
          </cell>
          <cell r="O728">
            <v>20090305</v>
          </cell>
        </row>
        <row r="729">
          <cell r="A729" t="str">
            <v>18368 0</v>
          </cell>
          <cell r="B729" t="str">
            <v>GLIPIZIDE/METFORMIN HCL</v>
          </cell>
          <cell r="C729">
            <v>18368</v>
          </cell>
          <cell r="D729">
            <v>0</v>
          </cell>
          <cell r="E729" t="str">
            <v>5 mg; 500 mg</v>
          </cell>
          <cell r="F729" t="str">
            <v>TABLET</v>
          </cell>
          <cell r="G729" t="str">
            <v>TAB</v>
          </cell>
          <cell r="H729">
            <v>0</v>
          </cell>
          <cell r="I729">
            <v>0.90710000000000002</v>
          </cell>
          <cell r="J729">
            <v>0</v>
          </cell>
          <cell r="K729">
            <v>0.90710000000000002</v>
          </cell>
          <cell r="L729">
            <v>0</v>
          </cell>
          <cell r="M729">
            <v>20090305</v>
          </cell>
          <cell r="N729">
            <v>0</v>
          </cell>
          <cell r="O729">
            <v>20090305</v>
          </cell>
        </row>
        <row r="730">
          <cell r="A730" t="str">
            <v>5710 0</v>
          </cell>
          <cell r="B730" t="str">
            <v>GLYBURIDE</v>
          </cell>
          <cell r="C730">
            <v>5710</v>
          </cell>
          <cell r="D730">
            <v>0</v>
          </cell>
          <cell r="E730" t="str">
            <v>1.25 mg</v>
          </cell>
          <cell r="F730" t="str">
            <v>TABLET</v>
          </cell>
          <cell r="G730" t="str">
            <v>TAB</v>
          </cell>
          <cell r="H730">
            <v>0</v>
          </cell>
          <cell r="I730">
            <v>0.1043</v>
          </cell>
          <cell r="J730">
            <v>0</v>
          </cell>
          <cell r="K730">
            <v>0.1043</v>
          </cell>
          <cell r="L730">
            <v>0</v>
          </cell>
          <cell r="M730">
            <v>20090305</v>
          </cell>
          <cell r="N730">
            <v>0</v>
          </cell>
          <cell r="O730">
            <v>20090305</v>
          </cell>
        </row>
        <row r="731">
          <cell r="A731" t="str">
            <v>5711 0</v>
          </cell>
          <cell r="B731" t="str">
            <v>GLYBURIDE</v>
          </cell>
          <cell r="C731">
            <v>5711</v>
          </cell>
          <cell r="D731">
            <v>0</v>
          </cell>
          <cell r="E731" t="str">
            <v>2.5 mg</v>
          </cell>
          <cell r="F731" t="str">
            <v>TABLET</v>
          </cell>
          <cell r="G731" t="str">
            <v>TAB</v>
          </cell>
          <cell r="H731">
            <v>0</v>
          </cell>
          <cell r="I731">
            <v>9.7000000000000003E-2</v>
          </cell>
          <cell r="J731">
            <v>0</v>
          </cell>
          <cell r="K731">
            <v>9.7000000000000003E-2</v>
          </cell>
          <cell r="L731">
            <v>0</v>
          </cell>
          <cell r="M731">
            <v>20090305</v>
          </cell>
          <cell r="N731">
            <v>0</v>
          </cell>
          <cell r="O731">
            <v>20090305</v>
          </cell>
        </row>
        <row r="732">
          <cell r="A732" t="str">
            <v>5712 0</v>
          </cell>
          <cell r="B732" t="str">
            <v>GLYBURIDE</v>
          </cell>
          <cell r="C732">
            <v>5712</v>
          </cell>
          <cell r="D732">
            <v>0</v>
          </cell>
          <cell r="E732" t="str">
            <v>5 mg</v>
          </cell>
          <cell r="F732" t="str">
            <v>TABLET</v>
          </cell>
          <cell r="G732" t="str">
            <v>TAB</v>
          </cell>
          <cell r="H732">
            <v>0</v>
          </cell>
          <cell r="I732">
            <v>0.14990000000000001</v>
          </cell>
          <cell r="J732">
            <v>0</v>
          </cell>
          <cell r="K732">
            <v>0.14990000000000001</v>
          </cell>
          <cell r="L732">
            <v>0</v>
          </cell>
          <cell r="M732">
            <v>20090305</v>
          </cell>
          <cell r="N732">
            <v>0</v>
          </cell>
          <cell r="O732">
            <v>20090305</v>
          </cell>
        </row>
        <row r="733">
          <cell r="A733" t="str">
            <v>5713 0</v>
          </cell>
          <cell r="B733" t="str">
            <v>GLYBURIDE, Micronized</v>
          </cell>
          <cell r="C733">
            <v>5713</v>
          </cell>
          <cell r="D733">
            <v>0</v>
          </cell>
          <cell r="E733" t="str">
            <v>1.5 mg</v>
          </cell>
          <cell r="F733" t="str">
            <v>TABLET</v>
          </cell>
          <cell r="G733" t="str">
            <v>TAB</v>
          </cell>
          <cell r="H733">
            <v>0</v>
          </cell>
          <cell r="I733">
            <v>2.9700000000000001E-2</v>
          </cell>
          <cell r="J733">
            <v>0</v>
          </cell>
          <cell r="K733">
            <v>2.9700000000000001E-2</v>
          </cell>
          <cell r="L733">
            <v>0</v>
          </cell>
          <cell r="M733">
            <v>20090305</v>
          </cell>
          <cell r="N733">
            <v>0</v>
          </cell>
          <cell r="O733">
            <v>20090305</v>
          </cell>
        </row>
        <row r="734">
          <cell r="A734" t="str">
            <v>5714 0</v>
          </cell>
          <cell r="B734" t="str">
            <v>GLYBURIDE, Micronized</v>
          </cell>
          <cell r="C734">
            <v>5714</v>
          </cell>
          <cell r="D734">
            <v>0</v>
          </cell>
          <cell r="E734" t="str">
            <v>3 mg</v>
          </cell>
          <cell r="F734" t="str">
            <v>TABLET</v>
          </cell>
          <cell r="G734" t="str">
            <v>TAB</v>
          </cell>
          <cell r="H734">
            <v>0</v>
          </cell>
          <cell r="I734">
            <v>3.1E-2</v>
          </cell>
          <cell r="J734">
            <v>0</v>
          </cell>
          <cell r="K734">
            <v>3.1E-2</v>
          </cell>
          <cell r="L734">
            <v>0</v>
          </cell>
          <cell r="M734">
            <v>20090305</v>
          </cell>
          <cell r="N734">
            <v>0</v>
          </cell>
          <cell r="O734">
            <v>20090305</v>
          </cell>
        </row>
        <row r="735">
          <cell r="A735" t="str">
            <v>5715 0</v>
          </cell>
          <cell r="B735" t="str">
            <v>GLYBURIDE, Micronized</v>
          </cell>
          <cell r="C735">
            <v>5715</v>
          </cell>
          <cell r="D735">
            <v>0</v>
          </cell>
          <cell r="E735" t="str">
            <v>6 mg</v>
          </cell>
          <cell r="F735" t="str">
            <v>TABLET</v>
          </cell>
          <cell r="G735" t="str">
            <v>TAB</v>
          </cell>
          <cell r="H735">
            <v>0</v>
          </cell>
          <cell r="I735">
            <v>5.9400000000000001E-2</v>
          </cell>
          <cell r="J735">
            <v>0</v>
          </cell>
          <cell r="K735">
            <v>5.9400000000000001E-2</v>
          </cell>
          <cell r="L735">
            <v>0</v>
          </cell>
          <cell r="M735">
            <v>20090305</v>
          </cell>
          <cell r="N735">
            <v>0</v>
          </cell>
          <cell r="O735">
            <v>20090305</v>
          </cell>
        </row>
        <row r="736">
          <cell r="A736" t="str">
            <v>89878 0</v>
          </cell>
          <cell r="B736" t="str">
            <v>GLYBURIDE/METFORMIN HCL</v>
          </cell>
          <cell r="C736">
            <v>89878</v>
          </cell>
          <cell r="D736">
            <v>0</v>
          </cell>
          <cell r="E736" t="str">
            <v>1.25/250 mg</v>
          </cell>
          <cell r="F736" t="str">
            <v>TABLET</v>
          </cell>
          <cell r="G736" t="str">
            <v>TAB</v>
          </cell>
          <cell r="H736">
            <v>0</v>
          </cell>
          <cell r="I736">
            <v>0.12989999999999999</v>
          </cell>
          <cell r="J736">
            <v>0</v>
          </cell>
          <cell r="K736">
            <v>0.12989999999999999</v>
          </cell>
          <cell r="L736">
            <v>0</v>
          </cell>
          <cell r="M736">
            <v>20090305</v>
          </cell>
          <cell r="N736">
            <v>0</v>
          </cell>
          <cell r="O736">
            <v>20090305</v>
          </cell>
        </row>
        <row r="737">
          <cell r="A737" t="str">
            <v>92889 0</v>
          </cell>
          <cell r="B737" t="str">
            <v>GLYBURIDE/METFORMIN HCL</v>
          </cell>
          <cell r="C737">
            <v>92889</v>
          </cell>
          <cell r="D737">
            <v>0</v>
          </cell>
          <cell r="E737" t="str">
            <v>2.5/500 mg</v>
          </cell>
          <cell r="F737" t="str">
            <v>TABLET</v>
          </cell>
          <cell r="G737" t="str">
            <v>TAB</v>
          </cell>
          <cell r="H737">
            <v>0</v>
          </cell>
          <cell r="I737">
            <v>0.15179999999999999</v>
          </cell>
          <cell r="J737">
            <v>0</v>
          </cell>
          <cell r="K737">
            <v>0.15179999999999999</v>
          </cell>
          <cell r="L737">
            <v>0</v>
          </cell>
          <cell r="M737">
            <v>20090305</v>
          </cell>
          <cell r="N737">
            <v>0</v>
          </cell>
          <cell r="O737">
            <v>20090305</v>
          </cell>
        </row>
        <row r="738">
          <cell r="A738" t="str">
            <v>89879 0</v>
          </cell>
          <cell r="B738" t="str">
            <v>GLYBURIDE/METFORMIN HCL</v>
          </cell>
          <cell r="C738">
            <v>89879</v>
          </cell>
          <cell r="D738">
            <v>0</v>
          </cell>
          <cell r="E738" t="str">
            <v>5/500 mg</v>
          </cell>
          <cell r="F738" t="str">
            <v>TABLET</v>
          </cell>
          <cell r="G738" t="str">
            <v>TAB</v>
          </cell>
          <cell r="H738">
            <v>0</v>
          </cell>
          <cell r="I738">
            <v>0.14460000000000001</v>
          </cell>
          <cell r="J738">
            <v>0</v>
          </cell>
          <cell r="K738">
            <v>0.14460000000000001</v>
          </cell>
          <cell r="L738">
            <v>0</v>
          </cell>
          <cell r="M738">
            <v>20090305</v>
          </cell>
          <cell r="N738">
            <v>0</v>
          </cell>
          <cell r="O738">
            <v>20090305</v>
          </cell>
        </row>
        <row r="739">
          <cell r="A739" t="str">
            <v>19130 0</v>
          </cell>
          <cell r="B739" t="str">
            <v>GLYCOPYRROLATE</v>
          </cell>
          <cell r="C739">
            <v>19130</v>
          </cell>
          <cell r="D739">
            <v>0</v>
          </cell>
          <cell r="E739" t="str">
            <v>1 mg</v>
          </cell>
          <cell r="F739" t="str">
            <v>TABLET</v>
          </cell>
          <cell r="G739" t="str">
            <v>TAB</v>
          </cell>
          <cell r="H739">
            <v>0</v>
          </cell>
          <cell r="I739">
            <v>0.95540000000000003</v>
          </cell>
          <cell r="J739">
            <v>0</v>
          </cell>
          <cell r="K739">
            <v>0.95540000000000003</v>
          </cell>
          <cell r="L739">
            <v>0</v>
          </cell>
          <cell r="M739">
            <v>20090305</v>
          </cell>
          <cell r="N739">
            <v>0</v>
          </cell>
          <cell r="O739">
            <v>20090305</v>
          </cell>
        </row>
        <row r="740">
          <cell r="A740" t="str">
            <v>19131 0</v>
          </cell>
          <cell r="B740" t="str">
            <v>GLYCOPYRROLATE</v>
          </cell>
          <cell r="C740">
            <v>19131</v>
          </cell>
          <cell r="D740">
            <v>0</v>
          </cell>
          <cell r="E740" t="str">
            <v>2 mg</v>
          </cell>
          <cell r="F740" t="str">
            <v>TABLET</v>
          </cell>
          <cell r="G740" t="str">
            <v>TAB</v>
          </cell>
          <cell r="H740">
            <v>0</v>
          </cell>
          <cell r="I740">
            <v>1.6826000000000001</v>
          </cell>
          <cell r="J740">
            <v>0</v>
          </cell>
          <cell r="K740">
            <v>1.6826000000000001</v>
          </cell>
          <cell r="L740">
            <v>0</v>
          </cell>
          <cell r="M740">
            <v>20090305</v>
          </cell>
          <cell r="N740">
            <v>0</v>
          </cell>
          <cell r="O740">
            <v>20090305</v>
          </cell>
        </row>
        <row r="741">
          <cell r="A741" t="str">
            <v>6019 0</v>
          </cell>
          <cell r="B741" t="str">
            <v>GRANISETRON HCL</v>
          </cell>
          <cell r="C741">
            <v>6019</v>
          </cell>
          <cell r="D741">
            <v>0</v>
          </cell>
          <cell r="E741" t="str">
            <v>1 mg</v>
          </cell>
          <cell r="F741" t="str">
            <v>TABLET</v>
          </cell>
          <cell r="G741" t="str">
            <v>TAB</v>
          </cell>
          <cell r="H741">
            <v>0</v>
          </cell>
          <cell r="I741">
            <v>19.98</v>
          </cell>
          <cell r="J741">
            <v>0</v>
          </cell>
          <cell r="K741">
            <v>19.98</v>
          </cell>
          <cell r="L741">
            <v>0</v>
          </cell>
          <cell r="M741">
            <v>20090305</v>
          </cell>
          <cell r="N741">
            <v>0</v>
          </cell>
          <cell r="O741">
            <v>20090305</v>
          </cell>
        </row>
        <row r="742">
          <cell r="A742" t="str">
            <v>60548 0</v>
          </cell>
          <cell r="B742" t="str">
            <v>GRANISETRON HCL</v>
          </cell>
          <cell r="C742">
            <v>60548</v>
          </cell>
          <cell r="D742">
            <v>0</v>
          </cell>
          <cell r="E742" t="str">
            <v>1 mg/ml; MDV</v>
          </cell>
          <cell r="F742" t="str">
            <v>MILLILITER</v>
          </cell>
          <cell r="G742" t="str">
            <v>VIAL</v>
          </cell>
          <cell r="H742">
            <v>0</v>
          </cell>
          <cell r="I742">
            <v>11.891299999999999</v>
          </cell>
          <cell r="J742">
            <v>0</v>
          </cell>
          <cell r="K742">
            <v>11.891299999999999</v>
          </cell>
          <cell r="L742">
            <v>0</v>
          </cell>
          <cell r="M742">
            <v>20090305</v>
          </cell>
          <cell r="N742">
            <v>0</v>
          </cell>
          <cell r="O742">
            <v>20090305</v>
          </cell>
        </row>
        <row r="743">
          <cell r="A743" t="str">
            <v>99267 0</v>
          </cell>
          <cell r="B743" t="str">
            <v>GRANISETRON HCL</v>
          </cell>
          <cell r="C743">
            <v>99267</v>
          </cell>
          <cell r="D743">
            <v>0</v>
          </cell>
          <cell r="E743" t="str">
            <v>1 mg/ml; SDV</v>
          </cell>
          <cell r="F743" t="str">
            <v>MILLILITER</v>
          </cell>
          <cell r="G743" t="str">
            <v>VIAL</v>
          </cell>
          <cell r="H743">
            <v>0</v>
          </cell>
          <cell r="I743">
            <v>65.147800000000004</v>
          </cell>
          <cell r="J743">
            <v>0</v>
          </cell>
          <cell r="K743">
            <v>65.147800000000004</v>
          </cell>
          <cell r="L743">
            <v>0</v>
          </cell>
          <cell r="M743">
            <v>20090305</v>
          </cell>
          <cell r="N743">
            <v>0</v>
          </cell>
          <cell r="O743">
            <v>20090305</v>
          </cell>
        </row>
        <row r="744">
          <cell r="A744" t="str">
            <v>42390 0</v>
          </cell>
          <cell r="B744" t="str">
            <v>GRISEOFULVIN,MICROSIZE</v>
          </cell>
          <cell r="C744">
            <v>42390</v>
          </cell>
          <cell r="D744">
            <v>0</v>
          </cell>
          <cell r="E744" t="str">
            <v>125 mg/5 ml</v>
          </cell>
          <cell r="F744" t="str">
            <v>MILLILITER</v>
          </cell>
          <cell r="G744" t="str">
            <v>SUSP</v>
          </cell>
          <cell r="H744">
            <v>0</v>
          </cell>
          <cell r="I744">
            <v>0.22040000000000001</v>
          </cell>
          <cell r="J744">
            <v>0</v>
          </cell>
          <cell r="K744">
            <v>0.22040000000000001</v>
          </cell>
          <cell r="L744">
            <v>0</v>
          </cell>
          <cell r="M744">
            <v>20090305</v>
          </cell>
          <cell r="N744">
            <v>0</v>
          </cell>
          <cell r="O744">
            <v>20090305</v>
          </cell>
        </row>
        <row r="745">
          <cell r="A745" t="str">
            <v>18148 0</v>
          </cell>
          <cell r="B745" t="str">
            <v>GUAIFEN/DM HB/P-EPHEDRINE</v>
          </cell>
          <cell r="C745">
            <v>18148</v>
          </cell>
          <cell r="D745">
            <v>0</v>
          </cell>
          <cell r="E745" t="str">
            <v>100 mg; 15 mg; 40 mg/5 ml</v>
          </cell>
          <cell r="F745" t="str">
            <v>MILLILITER</v>
          </cell>
          <cell r="G745" t="str">
            <v>SYR</v>
          </cell>
          <cell r="H745">
            <v>0</v>
          </cell>
          <cell r="I745">
            <v>3.6299999999999999E-2</v>
          </cell>
          <cell r="J745">
            <v>0</v>
          </cell>
          <cell r="K745">
            <v>3.6299999999999999E-2</v>
          </cell>
          <cell r="L745">
            <v>0</v>
          </cell>
          <cell r="M745">
            <v>20061205</v>
          </cell>
          <cell r="N745">
            <v>20080104</v>
          </cell>
          <cell r="O745">
            <v>20080104</v>
          </cell>
        </row>
        <row r="746">
          <cell r="A746" t="str">
            <v>2472 0</v>
          </cell>
          <cell r="B746" t="str">
            <v>GUAIFENESIN</v>
          </cell>
          <cell r="C746">
            <v>2472</v>
          </cell>
          <cell r="D746">
            <v>0</v>
          </cell>
          <cell r="E746" t="str">
            <v>100 mg/5 ml</v>
          </cell>
          <cell r="F746" t="str">
            <v>MILLILITER</v>
          </cell>
          <cell r="G746" t="str">
            <v>SYR</v>
          </cell>
          <cell r="H746">
            <v>0</v>
          </cell>
          <cell r="I746">
            <v>1.0500000000000001E-2</v>
          </cell>
          <cell r="J746">
            <v>0</v>
          </cell>
          <cell r="K746">
            <v>1.0500000000000001E-2</v>
          </cell>
          <cell r="L746">
            <v>0</v>
          </cell>
          <cell r="M746">
            <v>20020906</v>
          </cell>
          <cell r="N746">
            <v>20021206</v>
          </cell>
          <cell r="O746">
            <v>20021206</v>
          </cell>
        </row>
        <row r="747">
          <cell r="A747" t="str">
            <v>2483 0</v>
          </cell>
          <cell r="B747" t="str">
            <v>GUAIFENESIN</v>
          </cell>
          <cell r="C747">
            <v>2483</v>
          </cell>
          <cell r="D747">
            <v>0</v>
          </cell>
          <cell r="E747" t="str">
            <v>1200 mg</v>
          </cell>
          <cell r="F747" t="str">
            <v>TABLET</v>
          </cell>
          <cell r="G747" t="str">
            <v>TAB, SR</v>
          </cell>
          <cell r="H747">
            <v>0</v>
          </cell>
          <cell r="I747">
            <v>0.1197</v>
          </cell>
          <cell r="J747">
            <v>0</v>
          </cell>
          <cell r="K747">
            <v>0.1197</v>
          </cell>
          <cell r="L747">
            <v>0</v>
          </cell>
          <cell r="M747">
            <v>20030905</v>
          </cell>
          <cell r="N747">
            <v>20031222</v>
          </cell>
          <cell r="O747">
            <v>20040305</v>
          </cell>
        </row>
        <row r="748">
          <cell r="A748" t="str">
            <v>2482 0</v>
          </cell>
          <cell r="B748" t="str">
            <v>GUAIFENESIN</v>
          </cell>
          <cell r="C748">
            <v>2482</v>
          </cell>
          <cell r="D748">
            <v>0</v>
          </cell>
          <cell r="E748" t="str">
            <v>200 mg</v>
          </cell>
          <cell r="F748" t="str">
            <v>TABLET</v>
          </cell>
          <cell r="G748" t="str">
            <v>TAB</v>
          </cell>
          <cell r="H748">
            <v>0</v>
          </cell>
          <cell r="I748">
            <v>7.8100000000000003E-2</v>
          </cell>
          <cell r="J748">
            <v>0</v>
          </cell>
          <cell r="K748">
            <v>7.8100000000000003E-2</v>
          </cell>
          <cell r="L748">
            <v>0</v>
          </cell>
          <cell r="M748">
            <v>20041203</v>
          </cell>
          <cell r="N748">
            <v>20050331</v>
          </cell>
          <cell r="O748">
            <v>20050331</v>
          </cell>
        </row>
        <row r="749">
          <cell r="A749" t="str">
            <v>2487 0</v>
          </cell>
          <cell r="B749" t="str">
            <v>GUAIFENESIN</v>
          </cell>
          <cell r="C749">
            <v>2487</v>
          </cell>
          <cell r="D749">
            <v>0</v>
          </cell>
          <cell r="E749" t="str">
            <v>600 mg</v>
          </cell>
          <cell r="F749" t="str">
            <v>TABLET</v>
          </cell>
          <cell r="G749" t="str">
            <v>TAB, ER</v>
          </cell>
          <cell r="H749">
            <v>0</v>
          </cell>
          <cell r="I749">
            <v>0.1074</v>
          </cell>
          <cell r="J749">
            <v>0</v>
          </cell>
          <cell r="K749">
            <v>0.1074</v>
          </cell>
          <cell r="L749">
            <v>0</v>
          </cell>
          <cell r="M749">
            <v>20030606</v>
          </cell>
          <cell r="N749">
            <v>20030703</v>
          </cell>
          <cell r="O749">
            <v>20040305</v>
          </cell>
        </row>
        <row r="750">
          <cell r="A750" t="str">
            <v>91711 0</v>
          </cell>
          <cell r="B750" t="str">
            <v>GUAIFENESIN; CODEINE PHOSPHATE</v>
          </cell>
          <cell r="C750">
            <v>91711</v>
          </cell>
          <cell r="D750">
            <v>0</v>
          </cell>
          <cell r="E750" t="str">
            <v>100 mg; 10 mg</v>
          </cell>
          <cell r="F750" t="str">
            <v>MILLILITER</v>
          </cell>
          <cell r="G750" t="str">
            <v>SYR</v>
          </cell>
          <cell r="H750">
            <v>0</v>
          </cell>
          <cell r="I750">
            <v>9.7999999999999997E-3</v>
          </cell>
          <cell r="J750">
            <v>0</v>
          </cell>
          <cell r="K750">
            <v>9.7999999999999997E-3</v>
          </cell>
          <cell r="L750">
            <v>0</v>
          </cell>
          <cell r="M750">
            <v>20090305</v>
          </cell>
          <cell r="N750">
            <v>0</v>
          </cell>
          <cell r="O750">
            <v>20090305</v>
          </cell>
        </row>
        <row r="751">
          <cell r="A751" t="str">
            <v>91713 0</v>
          </cell>
          <cell r="B751" t="str">
            <v>GUAIFENESIN; CODEINE PHOSPHATE (Sugar-Free)</v>
          </cell>
          <cell r="C751">
            <v>91713</v>
          </cell>
          <cell r="D751">
            <v>0</v>
          </cell>
          <cell r="E751" t="str">
            <v>100 mg; 10 mg</v>
          </cell>
          <cell r="F751" t="str">
            <v>MILLILITER</v>
          </cell>
          <cell r="G751" t="str">
            <v>LIQ</v>
          </cell>
          <cell r="H751">
            <v>0</v>
          </cell>
          <cell r="I751">
            <v>1.35E-2</v>
          </cell>
          <cell r="J751">
            <v>0</v>
          </cell>
          <cell r="K751">
            <v>1.35E-2</v>
          </cell>
          <cell r="L751">
            <v>0</v>
          </cell>
          <cell r="M751">
            <v>20090305</v>
          </cell>
          <cell r="N751">
            <v>0</v>
          </cell>
          <cell r="O751">
            <v>20090305</v>
          </cell>
        </row>
        <row r="752">
          <cell r="A752" t="str">
            <v>53491 0</v>
          </cell>
          <cell r="B752" t="str">
            <v>GUAIFENESIN; DEXTROMETHORPHAN HBr</v>
          </cell>
          <cell r="C752">
            <v>53491</v>
          </cell>
          <cell r="D752">
            <v>0</v>
          </cell>
          <cell r="E752" t="str">
            <v>100 mg; 10 mg</v>
          </cell>
          <cell r="F752" t="str">
            <v>MILLILITER</v>
          </cell>
          <cell r="G752" t="str">
            <v>LIQ</v>
          </cell>
          <cell r="H752">
            <v>0</v>
          </cell>
          <cell r="I752">
            <v>8.0999999999999996E-3</v>
          </cell>
          <cell r="J752">
            <v>0</v>
          </cell>
          <cell r="K752">
            <v>8.0999999999999996E-3</v>
          </cell>
          <cell r="L752">
            <v>0</v>
          </cell>
          <cell r="M752">
            <v>20090305</v>
          </cell>
          <cell r="N752">
            <v>0</v>
          </cell>
          <cell r="O752">
            <v>20090305</v>
          </cell>
        </row>
        <row r="753">
          <cell r="A753" t="str">
            <v>53495 0</v>
          </cell>
          <cell r="B753" t="str">
            <v>GUAIFENESIN; DEXTROMETHORPHAN HBr</v>
          </cell>
          <cell r="C753">
            <v>53495</v>
          </cell>
          <cell r="D753">
            <v>0</v>
          </cell>
          <cell r="E753" t="str">
            <v>100 mg; 10 mg</v>
          </cell>
          <cell r="F753" t="str">
            <v>MILLILITER</v>
          </cell>
          <cell r="G753" t="str">
            <v>SYR</v>
          </cell>
          <cell r="H753">
            <v>0</v>
          </cell>
          <cell r="I753">
            <v>1.0500000000000001E-2</v>
          </cell>
          <cell r="J753">
            <v>0</v>
          </cell>
          <cell r="K753">
            <v>1.0500000000000001E-2</v>
          </cell>
          <cell r="L753">
            <v>0</v>
          </cell>
          <cell r="M753">
            <v>20020906</v>
          </cell>
          <cell r="N753">
            <v>20021206</v>
          </cell>
          <cell r="O753">
            <v>20051206</v>
          </cell>
        </row>
        <row r="754">
          <cell r="A754" t="str">
            <v>52893 0</v>
          </cell>
          <cell r="B754" t="str">
            <v>GUAIFENESIN; HYDROCODONE BITARTRATE</v>
          </cell>
          <cell r="C754">
            <v>52893</v>
          </cell>
          <cell r="D754">
            <v>0</v>
          </cell>
          <cell r="E754" t="str">
            <v>100 mg; 5 mg</v>
          </cell>
          <cell r="F754" t="str">
            <v>MILLILITER</v>
          </cell>
          <cell r="G754" t="str">
            <v>SYR</v>
          </cell>
          <cell r="H754">
            <v>0</v>
          </cell>
          <cell r="I754">
            <v>1.46E-2</v>
          </cell>
          <cell r="J754">
            <v>0</v>
          </cell>
          <cell r="K754">
            <v>1.46E-2</v>
          </cell>
          <cell r="L754">
            <v>0</v>
          </cell>
          <cell r="M754">
            <v>20080305</v>
          </cell>
          <cell r="N754">
            <v>20080618</v>
          </cell>
          <cell r="O754">
            <v>20080618</v>
          </cell>
        </row>
        <row r="755">
          <cell r="A755" t="str">
            <v>51472 0</v>
          </cell>
          <cell r="B755" t="str">
            <v>GUAIFENESIN; PHENYLEPHRINE HCL</v>
          </cell>
          <cell r="C755">
            <v>51472</v>
          </cell>
          <cell r="D755">
            <v>0</v>
          </cell>
          <cell r="E755" t="str">
            <v>600 mg; 40 mg</v>
          </cell>
          <cell r="F755" t="str">
            <v>TABLET</v>
          </cell>
          <cell r="G755" t="str">
            <v>TAB, SA</v>
          </cell>
          <cell r="H755">
            <v>0</v>
          </cell>
          <cell r="I755">
            <v>0.14069999999999999</v>
          </cell>
          <cell r="J755">
            <v>0</v>
          </cell>
          <cell r="K755">
            <v>0.14069999999999999</v>
          </cell>
          <cell r="L755">
            <v>0</v>
          </cell>
          <cell r="M755">
            <v>20071205</v>
          </cell>
          <cell r="N755">
            <v>20080104</v>
          </cell>
          <cell r="O755">
            <v>20080104</v>
          </cell>
        </row>
        <row r="756">
          <cell r="A756" t="str">
            <v>54910 0</v>
          </cell>
          <cell r="B756" t="str">
            <v>GUAIFENESIN; PSEUDOEPHEDRINE HCL</v>
          </cell>
          <cell r="C756">
            <v>54910</v>
          </cell>
          <cell r="D756">
            <v>0</v>
          </cell>
          <cell r="E756" t="str">
            <v>100 mg; 30 mg</v>
          </cell>
          <cell r="F756" t="str">
            <v>MILLILITER</v>
          </cell>
          <cell r="G756" t="str">
            <v>SYR</v>
          </cell>
          <cell r="H756">
            <v>0</v>
          </cell>
          <cell r="I756">
            <v>2.0799999999999999E-2</v>
          </cell>
          <cell r="J756">
            <v>0</v>
          </cell>
          <cell r="K756">
            <v>2.0799999999999999E-2</v>
          </cell>
          <cell r="L756">
            <v>0</v>
          </cell>
          <cell r="M756">
            <v>20020405</v>
          </cell>
          <cell r="N756">
            <v>20021206</v>
          </cell>
          <cell r="O756">
            <v>20031205</v>
          </cell>
        </row>
        <row r="757">
          <cell r="A757" t="str">
            <v>54932 0</v>
          </cell>
          <cell r="B757" t="str">
            <v>GUAIFENESIN; PSEUDOEPHEDRINE HCL</v>
          </cell>
          <cell r="C757">
            <v>54932</v>
          </cell>
          <cell r="D757">
            <v>0</v>
          </cell>
          <cell r="E757" t="str">
            <v>600 mg; 120 mg</v>
          </cell>
          <cell r="F757" t="str">
            <v>TABLET</v>
          </cell>
          <cell r="G757" t="str">
            <v>TAB</v>
          </cell>
          <cell r="H757">
            <v>0</v>
          </cell>
          <cell r="I757">
            <v>9.3600000000000003E-2</v>
          </cell>
          <cell r="J757">
            <v>0</v>
          </cell>
          <cell r="K757">
            <v>9.3600000000000003E-2</v>
          </cell>
          <cell r="L757">
            <v>0</v>
          </cell>
          <cell r="M757">
            <v>20030606</v>
          </cell>
          <cell r="N757">
            <v>20040305</v>
          </cell>
          <cell r="O757">
            <v>20040922</v>
          </cell>
        </row>
        <row r="758">
          <cell r="A758" t="str">
            <v>54670 0</v>
          </cell>
          <cell r="B758" t="str">
            <v>GUAIFENESIN; PSEUDOEPHEDRINE HCL; CODEINE</v>
          </cell>
          <cell r="C758">
            <v>54670</v>
          </cell>
          <cell r="D758">
            <v>0</v>
          </cell>
          <cell r="E758" t="str">
            <v>100 mg; 30 mg; 10 mg</v>
          </cell>
          <cell r="F758" t="str">
            <v>MILLILITER</v>
          </cell>
          <cell r="G758" t="str">
            <v>SYR</v>
          </cell>
          <cell r="H758">
            <v>0</v>
          </cell>
          <cell r="I758">
            <v>1.8200000000000001E-2</v>
          </cell>
          <cell r="J758">
            <v>0</v>
          </cell>
          <cell r="K758">
            <v>1.8200000000000001E-2</v>
          </cell>
          <cell r="L758">
            <v>0</v>
          </cell>
          <cell r="M758">
            <v>20040604</v>
          </cell>
          <cell r="N758">
            <v>20041203</v>
          </cell>
          <cell r="O758">
            <v>20041203</v>
          </cell>
        </row>
        <row r="759">
          <cell r="A759" t="str">
            <v>32480 0</v>
          </cell>
          <cell r="B759" t="str">
            <v>GUANFACINE</v>
          </cell>
          <cell r="C759">
            <v>32480</v>
          </cell>
          <cell r="D759">
            <v>0</v>
          </cell>
          <cell r="E759" t="str">
            <v>1 mg</v>
          </cell>
          <cell r="F759" t="str">
            <v>TABLET</v>
          </cell>
          <cell r="G759" t="str">
            <v>TAB</v>
          </cell>
          <cell r="H759">
            <v>0</v>
          </cell>
          <cell r="I759">
            <v>0.10580000000000001</v>
          </cell>
          <cell r="J759">
            <v>0</v>
          </cell>
          <cell r="K759">
            <v>0.10580000000000001</v>
          </cell>
          <cell r="L759">
            <v>0</v>
          </cell>
          <cell r="M759">
            <v>20090305</v>
          </cell>
          <cell r="N759">
            <v>0</v>
          </cell>
          <cell r="O759">
            <v>20090305</v>
          </cell>
        </row>
        <row r="760">
          <cell r="A760" t="str">
            <v>32481 0</v>
          </cell>
          <cell r="B760" t="str">
            <v>GUANFACINE</v>
          </cell>
          <cell r="C760">
            <v>32481</v>
          </cell>
          <cell r="D760">
            <v>0</v>
          </cell>
          <cell r="E760" t="str">
            <v>2 mg</v>
          </cell>
          <cell r="F760" t="str">
            <v>TABLET</v>
          </cell>
          <cell r="G760" t="str">
            <v>TAB</v>
          </cell>
          <cell r="H760">
            <v>0</v>
          </cell>
          <cell r="I760">
            <v>0.14599999999999999</v>
          </cell>
          <cell r="J760">
            <v>0</v>
          </cell>
          <cell r="K760">
            <v>0.14599999999999999</v>
          </cell>
          <cell r="L760">
            <v>0</v>
          </cell>
          <cell r="M760">
            <v>20090305</v>
          </cell>
          <cell r="N760">
            <v>0</v>
          </cell>
          <cell r="O760">
            <v>20090305</v>
          </cell>
        </row>
        <row r="761">
          <cell r="A761" t="str">
            <v>31211 0</v>
          </cell>
          <cell r="B761" t="str">
            <v xml:space="preserve">HALOBETASOL PROPIONATE </v>
          </cell>
          <cell r="C761">
            <v>31211</v>
          </cell>
          <cell r="D761">
            <v>0</v>
          </cell>
          <cell r="E761" t="str">
            <v>0.05%</v>
          </cell>
          <cell r="F761" t="str">
            <v>GRAM</v>
          </cell>
          <cell r="G761" t="str">
            <v>OINT</v>
          </cell>
          <cell r="H761">
            <v>0</v>
          </cell>
          <cell r="I761">
            <v>0.92210000000000003</v>
          </cell>
          <cell r="J761">
            <v>0</v>
          </cell>
          <cell r="K761">
            <v>0.92210000000000003</v>
          </cell>
          <cell r="L761">
            <v>0</v>
          </cell>
          <cell r="M761">
            <v>20090305</v>
          </cell>
          <cell r="N761">
            <v>0</v>
          </cell>
          <cell r="O761">
            <v>20090305</v>
          </cell>
        </row>
        <row r="762">
          <cell r="A762" t="str">
            <v>31251 0</v>
          </cell>
          <cell r="B762" t="str">
            <v xml:space="preserve">HALOBETASOL PROPIONATE </v>
          </cell>
          <cell r="C762">
            <v>31251</v>
          </cell>
          <cell r="D762">
            <v>0</v>
          </cell>
          <cell r="E762" t="str">
            <v>0.05%</v>
          </cell>
          <cell r="F762" t="str">
            <v>GRAM</v>
          </cell>
          <cell r="G762" t="str">
            <v>CRM</v>
          </cell>
          <cell r="H762">
            <v>0</v>
          </cell>
          <cell r="I762">
            <v>0.59130000000000005</v>
          </cell>
          <cell r="J762">
            <v>0</v>
          </cell>
          <cell r="K762">
            <v>0.59130000000000005</v>
          </cell>
          <cell r="L762">
            <v>0</v>
          </cell>
          <cell r="M762">
            <v>20090305</v>
          </cell>
          <cell r="N762">
            <v>0</v>
          </cell>
          <cell r="O762">
            <v>20090305</v>
          </cell>
        </row>
        <row r="763">
          <cell r="A763" t="str">
            <v>15530 0</v>
          </cell>
          <cell r="B763" t="str">
            <v>HALOPERIDOL</v>
          </cell>
          <cell r="C763">
            <v>15530</v>
          </cell>
          <cell r="D763">
            <v>0</v>
          </cell>
          <cell r="E763" t="str">
            <v>0.5 mg</v>
          </cell>
          <cell r="F763" t="str">
            <v>TABLET</v>
          </cell>
          <cell r="G763" t="str">
            <v>TAB</v>
          </cell>
          <cell r="H763">
            <v>0</v>
          </cell>
          <cell r="I763">
            <v>6.9599999999999995E-2</v>
          </cell>
          <cell r="J763">
            <v>0</v>
          </cell>
          <cell r="K763">
            <v>6.9599999999999995E-2</v>
          </cell>
          <cell r="L763">
            <v>0</v>
          </cell>
          <cell r="M763">
            <v>20090305</v>
          </cell>
          <cell r="N763">
            <v>0</v>
          </cell>
          <cell r="O763">
            <v>20090305</v>
          </cell>
        </row>
        <row r="764">
          <cell r="A764" t="str">
            <v>15531 0</v>
          </cell>
          <cell r="B764" t="str">
            <v>HALOPERIDOL</v>
          </cell>
          <cell r="C764">
            <v>15531</v>
          </cell>
          <cell r="D764">
            <v>0</v>
          </cell>
          <cell r="E764" t="str">
            <v>1 mg</v>
          </cell>
          <cell r="F764" t="str">
            <v>TABLET</v>
          </cell>
          <cell r="G764" t="str">
            <v>TAB</v>
          </cell>
          <cell r="H764">
            <v>0</v>
          </cell>
          <cell r="I764">
            <v>0.1038</v>
          </cell>
          <cell r="J764">
            <v>0</v>
          </cell>
          <cell r="K764">
            <v>0.1038</v>
          </cell>
          <cell r="L764">
            <v>0</v>
          </cell>
          <cell r="M764">
            <v>20090305</v>
          </cell>
          <cell r="N764">
            <v>0</v>
          </cell>
          <cell r="O764">
            <v>20090305</v>
          </cell>
        </row>
        <row r="765">
          <cell r="A765" t="str">
            <v>15532 0</v>
          </cell>
          <cell r="B765" t="str">
            <v>HALOPERIDOL</v>
          </cell>
          <cell r="C765">
            <v>15532</v>
          </cell>
          <cell r="D765">
            <v>0</v>
          </cell>
          <cell r="E765" t="str">
            <v>10 mg</v>
          </cell>
          <cell r="F765" t="str">
            <v>TABLET</v>
          </cell>
          <cell r="G765" t="str">
            <v>TAB</v>
          </cell>
          <cell r="H765">
            <v>0</v>
          </cell>
          <cell r="I765">
            <v>1.4192</v>
          </cell>
          <cell r="J765">
            <v>0</v>
          </cell>
          <cell r="K765">
            <v>1.4192</v>
          </cell>
          <cell r="L765">
            <v>0</v>
          </cell>
          <cell r="M765">
            <v>20090305</v>
          </cell>
          <cell r="N765">
            <v>0</v>
          </cell>
          <cell r="O765">
            <v>20090305</v>
          </cell>
        </row>
        <row r="766">
          <cell r="A766" t="str">
            <v>15533 0</v>
          </cell>
          <cell r="B766" t="str">
            <v>HALOPERIDOL</v>
          </cell>
          <cell r="C766">
            <v>15533</v>
          </cell>
          <cell r="D766">
            <v>0</v>
          </cell>
          <cell r="E766" t="str">
            <v>2 mg</v>
          </cell>
          <cell r="F766" t="str">
            <v>TABLET</v>
          </cell>
          <cell r="G766" t="str">
            <v>TAB</v>
          </cell>
          <cell r="H766">
            <v>0</v>
          </cell>
          <cell r="I766">
            <v>0.14960000000000001</v>
          </cell>
          <cell r="J766">
            <v>0</v>
          </cell>
          <cell r="K766">
            <v>0.14960000000000001</v>
          </cell>
          <cell r="L766">
            <v>0</v>
          </cell>
          <cell r="M766">
            <v>20090305</v>
          </cell>
          <cell r="N766">
            <v>0</v>
          </cell>
          <cell r="O766">
            <v>20090305</v>
          </cell>
        </row>
        <row r="767">
          <cell r="A767" t="str">
            <v>15534 0</v>
          </cell>
          <cell r="B767" t="str">
            <v>HALOPERIDOL</v>
          </cell>
          <cell r="C767">
            <v>15534</v>
          </cell>
          <cell r="D767">
            <v>0</v>
          </cell>
          <cell r="E767" t="str">
            <v>20 mg</v>
          </cell>
          <cell r="F767" t="str">
            <v>TABLET</v>
          </cell>
          <cell r="G767" t="str">
            <v>TAB</v>
          </cell>
          <cell r="H767">
            <v>0</v>
          </cell>
          <cell r="I767">
            <v>0.31929999999999997</v>
          </cell>
          <cell r="J767">
            <v>0</v>
          </cell>
          <cell r="K767">
            <v>0.31929999999999997</v>
          </cell>
          <cell r="L767">
            <v>0</v>
          </cell>
          <cell r="M767">
            <v>20020906</v>
          </cell>
          <cell r="N767">
            <v>20030121</v>
          </cell>
          <cell r="O767">
            <v>20071205</v>
          </cell>
        </row>
        <row r="768">
          <cell r="A768" t="str">
            <v>15535 0</v>
          </cell>
          <cell r="B768" t="str">
            <v>HALOPERIDOL</v>
          </cell>
          <cell r="C768">
            <v>15535</v>
          </cell>
          <cell r="D768">
            <v>0</v>
          </cell>
          <cell r="E768" t="str">
            <v>5 mg</v>
          </cell>
          <cell r="F768" t="str">
            <v>TABLET</v>
          </cell>
          <cell r="G768" t="str">
            <v>TAB</v>
          </cell>
          <cell r="H768">
            <v>0</v>
          </cell>
          <cell r="I768">
            <v>0.16739999999999999</v>
          </cell>
          <cell r="J768">
            <v>0</v>
          </cell>
          <cell r="K768">
            <v>0.16739999999999999</v>
          </cell>
          <cell r="L768">
            <v>0</v>
          </cell>
          <cell r="M768">
            <v>20090305</v>
          </cell>
          <cell r="N768">
            <v>0</v>
          </cell>
          <cell r="O768">
            <v>20090305</v>
          </cell>
        </row>
        <row r="769">
          <cell r="A769" t="str">
            <v>14781 0</v>
          </cell>
          <cell r="B769" t="str">
            <v>HALOPERIDOL DECANOATE</v>
          </cell>
          <cell r="C769">
            <v>14781</v>
          </cell>
          <cell r="D769">
            <v>0</v>
          </cell>
          <cell r="E769" t="str">
            <v>100 mg/ml</v>
          </cell>
          <cell r="F769" t="str">
            <v>MILLILITER</v>
          </cell>
          <cell r="G769" t="str">
            <v>INJ</v>
          </cell>
          <cell r="H769">
            <v>0</v>
          </cell>
          <cell r="I769">
            <v>29.630400000000002</v>
          </cell>
          <cell r="J769">
            <v>0</v>
          </cell>
          <cell r="K769">
            <v>29.630400000000002</v>
          </cell>
          <cell r="L769">
            <v>0</v>
          </cell>
          <cell r="M769">
            <v>20031205</v>
          </cell>
          <cell r="N769">
            <v>20050331</v>
          </cell>
          <cell r="O769">
            <v>20050331</v>
          </cell>
        </row>
        <row r="770">
          <cell r="A770" t="str">
            <v>14781 5</v>
          </cell>
          <cell r="B770" t="str">
            <v>HALOPERIDOL DECANOATE</v>
          </cell>
          <cell r="C770">
            <v>14781</v>
          </cell>
          <cell r="D770">
            <v>5</v>
          </cell>
          <cell r="E770" t="str">
            <v>100 mg/ml</v>
          </cell>
          <cell r="F770" t="str">
            <v>MILLILITER</v>
          </cell>
          <cell r="G770" t="str">
            <v>INJ</v>
          </cell>
          <cell r="H770">
            <v>0</v>
          </cell>
          <cell r="I770">
            <v>4.6631999999999998</v>
          </cell>
          <cell r="J770">
            <v>0</v>
          </cell>
          <cell r="K770">
            <v>4.6631999999999998</v>
          </cell>
          <cell r="L770">
            <v>0</v>
          </cell>
          <cell r="M770">
            <v>20090305</v>
          </cell>
          <cell r="N770">
            <v>0</v>
          </cell>
          <cell r="O770">
            <v>20090305</v>
          </cell>
        </row>
        <row r="771">
          <cell r="A771" t="str">
            <v>14780 0</v>
          </cell>
          <cell r="B771" t="str">
            <v>HALOPERIDOL DECANOATE</v>
          </cell>
          <cell r="C771">
            <v>14780</v>
          </cell>
          <cell r="D771">
            <v>0</v>
          </cell>
          <cell r="E771" t="str">
            <v>50 mg/ml</v>
          </cell>
          <cell r="F771" t="str">
            <v>MILLILITER</v>
          </cell>
          <cell r="G771" t="str">
            <v>SOLN</v>
          </cell>
          <cell r="H771">
            <v>0</v>
          </cell>
          <cell r="I771">
            <v>3.7080000000000002</v>
          </cell>
          <cell r="J771">
            <v>0</v>
          </cell>
          <cell r="K771">
            <v>3.7080000000000002</v>
          </cell>
          <cell r="L771">
            <v>0</v>
          </cell>
          <cell r="M771">
            <v>20090305</v>
          </cell>
          <cell r="N771">
            <v>0</v>
          </cell>
          <cell r="O771">
            <v>20090305</v>
          </cell>
        </row>
        <row r="772">
          <cell r="A772" t="str">
            <v>15520 120</v>
          </cell>
          <cell r="B772" t="str">
            <v>HALOPERIDOL LACTATE</v>
          </cell>
          <cell r="C772">
            <v>15520</v>
          </cell>
          <cell r="D772">
            <v>120</v>
          </cell>
          <cell r="E772" t="str">
            <v>2 mg/ml; 120 ml</v>
          </cell>
          <cell r="F772" t="str">
            <v>MILLILITER</v>
          </cell>
          <cell r="G772" t="str">
            <v>CONC</v>
          </cell>
          <cell r="H772">
            <v>0</v>
          </cell>
          <cell r="I772">
            <v>6.2799999999999995E-2</v>
          </cell>
          <cell r="J772">
            <v>0</v>
          </cell>
          <cell r="K772">
            <v>6.2799999999999995E-2</v>
          </cell>
          <cell r="L772">
            <v>0</v>
          </cell>
          <cell r="M772">
            <v>20090305</v>
          </cell>
          <cell r="N772">
            <v>0</v>
          </cell>
          <cell r="O772">
            <v>20090305</v>
          </cell>
        </row>
        <row r="773">
          <cell r="A773" t="str">
            <v>15520 15</v>
          </cell>
          <cell r="B773" t="str">
            <v>HALOPERIDOL LACTATE</v>
          </cell>
          <cell r="C773">
            <v>15520</v>
          </cell>
          <cell r="D773">
            <v>15</v>
          </cell>
          <cell r="E773" t="str">
            <v>2 mg/ml; 15 ml</v>
          </cell>
          <cell r="F773" t="str">
            <v>MILLILITER</v>
          </cell>
          <cell r="G773" t="str">
            <v>CONC</v>
          </cell>
          <cell r="H773">
            <v>0</v>
          </cell>
          <cell r="I773">
            <v>0.28000000000000003</v>
          </cell>
          <cell r="J773">
            <v>0</v>
          </cell>
          <cell r="K773">
            <v>0.28000000000000003</v>
          </cell>
          <cell r="L773">
            <v>0</v>
          </cell>
          <cell r="M773">
            <v>20020605</v>
          </cell>
          <cell r="N773">
            <v>20030305</v>
          </cell>
          <cell r="O773">
            <v>20050603</v>
          </cell>
        </row>
        <row r="774">
          <cell r="A774" t="str">
            <v>19196 0</v>
          </cell>
          <cell r="B774" t="str">
            <v>HC ACETATE/LIDOCAINE HCL</v>
          </cell>
          <cell r="C774">
            <v>19196</v>
          </cell>
          <cell r="D774">
            <v>0</v>
          </cell>
          <cell r="E774" t="str">
            <v>0.5%; 3%</v>
          </cell>
          <cell r="F774" t="str">
            <v>GRAM</v>
          </cell>
          <cell r="G774" t="str">
            <v>CRM</v>
          </cell>
          <cell r="H774">
            <v>0</v>
          </cell>
          <cell r="I774">
            <v>0.55679999999999996</v>
          </cell>
          <cell r="J774">
            <v>0</v>
          </cell>
          <cell r="K774">
            <v>0.55679999999999996</v>
          </cell>
          <cell r="L774">
            <v>0</v>
          </cell>
          <cell r="M774">
            <v>20090305</v>
          </cell>
          <cell r="N774">
            <v>0</v>
          </cell>
          <cell r="O774">
            <v>20090305</v>
          </cell>
        </row>
        <row r="775">
          <cell r="A775" t="str">
            <v>1241 0</v>
          </cell>
          <cell r="B775" t="str">
            <v>HYDRALAZINE HCL</v>
          </cell>
          <cell r="C775">
            <v>1241</v>
          </cell>
          <cell r="D775">
            <v>0</v>
          </cell>
          <cell r="E775" t="str">
            <v>10 mg</v>
          </cell>
          <cell r="F775" t="str">
            <v>TABLET</v>
          </cell>
          <cell r="G775" t="str">
            <v>TAB</v>
          </cell>
          <cell r="H775">
            <v>0</v>
          </cell>
          <cell r="I775">
            <v>0.16020000000000001</v>
          </cell>
          <cell r="J775">
            <v>0</v>
          </cell>
          <cell r="K775">
            <v>0.16020000000000001</v>
          </cell>
          <cell r="L775">
            <v>0</v>
          </cell>
          <cell r="M775">
            <v>20090305</v>
          </cell>
          <cell r="N775">
            <v>0</v>
          </cell>
          <cell r="O775">
            <v>20090305</v>
          </cell>
        </row>
        <row r="776">
          <cell r="A776" t="str">
            <v>1242 0</v>
          </cell>
          <cell r="B776" t="str">
            <v>HYDRALAZINE HCL</v>
          </cell>
          <cell r="C776">
            <v>1242</v>
          </cell>
          <cell r="D776">
            <v>0</v>
          </cell>
          <cell r="E776" t="str">
            <v>100 mg</v>
          </cell>
          <cell r="F776" t="str">
            <v>TABLET</v>
          </cell>
          <cell r="G776" t="str">
            <v>TAB</v>
          </cell>
          <cell r="H776">
            <v>0</v>
          </cell>
          <cell r="I776">
            <v>0.53239999999999998</v>
          </cell>
          <cell r="J776">
            <v>0</v>
          </cell>
          <cell r="K776">
            <v>0.53239999999999998</v>
          </cell>
          <cell r="L776">
            <v>0</v>
          </cell>
          <cell r="M776">
            <v>20090305</v>
          </cell>
          <cell r="N776">
            <v>0</v>
          </cell>
          <cell r="O776">
            <v>20090305</v>
          </cell>
        </row>
        <row r="777">
          <cell r="A777" t="str">
            <v>1243 0</v>
          </cell>
          <cell r="B777" t="str">
            <v>HYDRALAZINE HCL</v>
          </cell>
          <cell r="C777">
            <v>1243</v>
          </cell>
          <cell r="D777">
            <v>0</v>
          </cell>
          <cell r="E777" t="str">
            <v>25 mg</v>
          </cell>
          <cell r="F777" t="str">
            <v>TABLET</v>
          </cell>
          <cell r="G777" t="str">
            <v>TAB</v>
          </cell>
          <cell r="H777">
            <v>0</v>
          </cell>
          <cell r="I777">
            <v>0.2727</v>
          </cell>
          <cell r="J777">
            <v>0</v>
          </cell>
          <cell r="K777">
            <v>0.2727</v>
          </cell>
          <cell r="L777">
            <v>0</v>
          </cell>
          <cell r="M777">
            <v>20090305</v>
          </cell>
          <cell r="N777">
            <v>0</v>
          </cell>
          <cell r="O777">
            <v>20090305</v>
          </cell>
        </row>
        <row r="778">
          <cell r="A778" t="str">
            <v>1244 0</v>
          </cell>
          <cell r="B778" t="str">
            <v>HYDRALAZINE HCL</v>
          </cell>
          <cell r="C778">
            <v>1244</v>
          </cell>
          <cell r="D778">
            <v>0</v>
          </cell>
          <cell r="E778" t="str">
            <v>50 mg</v>
          </cell>
          <cell r="F778" t="str">
            <v>TABLET</v>
          </cell>
          <cell r="G778" t="str">
            <v>TAB</v>
          </cell>
          <cell r="H778">
            <v>0</v>
          </cell>
          <cell r="I778">
            <v>0.255</v>
          </cell>
          <cell r="J778">
            <v>0</v>
          </cell>
          <cell r="K778">
            <v>0.255</v>
          </cell>
          <cell r="L778">
            <v>0</v>
          </cell>
          <cell r="M778">
            <v>20090305</v>
          </cell>
          <cell r="N778">
            <v>0</v>
          </cell>
          <cell r="O778">
            <v>20090305</v>
          </cell>
        </row>
        <row r="779">
          <cell r="A779" t="str">
            <v>34820 0</v>
          </cell>
          <cell r="B779" t="str">
            <v>HYDROCHLOROTHIAZIDE</v>
          </cell>
          <cell r="C779">
            <v>34820</v>
          </cell>
          <cell r="D779">
            <v>0</v>
          </cell>
          <cell r="E779" t="str">
            <v>12.5 mg</v>
          </cell>
          <cell r="F779" t="str">
            <v>CAPSULE</v>
          </cell>
          <cell r="G779" t="str">
            <v>CAP</v>
          </cell>
          <cell r="H779">
            <v>0</v>
          </cell>
          <cell r="I779">
            <v>9.0399999999999994E-2</v>
          </cell>
          <cell r="J779">
            <v>0</v>
          </cell>
          <cell r="K779">
            <v>9.0399999999999994E-2</v>
          </cell>
          <cell r="L779">
            <v>0</v>
          </cell>
          <cell r="M779">
            <v>20090305</v>
          </cell>
          <cell r="N779">
            <v>0</v>
          </cell>
          <cell r="O779">
            <v>20090305</v>
          </cell>
        </row>
        <row r="780">
          <cell r="A780" t="str">
            <v>34824 0</v>
          </cell>
          <cell r="B780" t="str">
            <v>HYDROCHLOROTHIAZIDE</v>
          </cell>
          <cell r="C780">
            <v>34824</v>
          </cell>
          <cell r="D780">
            <v>0</v>
          </cell>
          <cell r="E780" t="str">
            <v>25 mg</v>
          </cell>
          <cell r="F780" t="str">
            <v>TABLET</v>
          </cell>
          <cell r="G780" t="str">
            <v>TAB</v>
          </cell>
          <cell r="H780">
            <v>0</v>
          </cell>
          <cell r="I780">
            <v>1.7399999999999999E-2</v>
          </cell>
          <cell r="J780">
            <v>0</v>
          </cell>
          <cell r="K780">
            <v>1.7399999999999999E-2</v>
          </cell>
          <cell r="L780">
            <v>0</v>
          </cell>
          <cell r="M780">
            <v>20090305</v>
          </cell>
          <cell r="N780">
            <v>0</v>
          </cell>
          <cell r="O780">
            <v>20090305</v>
          </cell>
        </row>
        <row r="781">
          <cell r="A781" t="str">
            <v>34825 0</v>
          </cell>
          <cell r="B781" t="str">
            <v>HYDROCHLOROTHIAZIDE</v>
          </cell>
          <cell r="C781">
            <v>34825</v>
          </cell>
          <cell r="D781">
            <v>0</v>
          </cell>
          <cell r="E781" t="str">
            <v>50 mg</v>
          </cell>
          <cell r="F781" t="str">
            <v>TABLET</v>
          </cell>
          <cell r="G781" t="str">
            <v>TAB</v>
          </cell>
          <cell r="H781">
            <v>0</v>
          </cell>
          <cell r="I781">
            <v>4.8399999999999999E-2</v>
          </cell>
          <cell r="J781">
            <v>0</v>
          </cell>
          <cell r="K781">
            <v>4.8399999999999999E-2</v>
          </cell>
          <cell r="L781">
            <v>0</v>
          </cell>
          <cell r="M781">
            <v>20090305</v>
          </cell>
          <cell r="N781">
            <v>0</v>
          </cell>
          <cell r="O781">
            <v>20090305</v>
          </cell>
        </row>
        <row r="782">
          <cell r="A782" t="str">
            <v>13973 0</v>
          </cell>
          <cell r="B782" t="str">
            <v>HYDROCODONE BIT/HOMATROPINE</v>
          </cell>
          <cell r="C782">
            <v>13973</v>
          </cell>
          <cell r="D782">
            <v>0</v>
          </cell>
          <cell r="E782" t="str">
            <v>5-1.5 mg/5</v>
          </cell>
          <cell r="F782" t="str">
            <v>MILLILITER</v>
          </cell>
          <cell r="G782" t="str">
            <v>SYR</v>
          </cell>
          <cell r="H782">
            <v>0</v>
          </cell>
          <cell r="I782">
            <v>0.13600000000000001</v>
          </cell>
          <cell r="J782">
            <v>0</v>
          </cell>
          <cell r="K782">
            <v>0.13600000000000001</v>
          </cell>
          <cell r="L782">
            <v>0</v>
          </cell>
          <cell r="M782">
            <v>20090305</v>
          </cell>
          <cell r="N782">
            <v>0</v>
          </cell>
          <cell r="O782">
            <v>20090305</v>
          </cell>
        </row>
        <row r="783">
          <cell r="A783" t="str">
            <v>70330 0</v>
          </cell>
          <cell r="B783" t="str">
            <v>HYDROCODONE/APAP</v>
          </cell>
          <cell r="C783">
            <v>70330</v>
          </cell>
          <cell r="D783">
            <v>0</v>
          </cell>
          <cell r="E783" t="str">
            <v>10 mg; 325 mg</v>
          </cell>
          <cell r="F783" t="str">
            <v>TABLET</v>
          </cell>
          <cell r="G783" t="str">
            <v>TAB</v>
          </cell>
          <cell r="H783">
            <v>0</v>
          </cell>
          <cell r="I783">
            <v>0.16070000000000001</v>
          </cell>
          <cell r="J783">
            <v>0</v>
          </cell>
          <cell r="K783">
            <v>0.16070000000000001</v>
          </cell>
          <cell r="L783">
            <v>0</v>
          </cell>
          <cell r="M783">
            <v>20090305</v>
          </cell>
          <cell r="N783">
            <v>0</v>
          </cell>
          <cell r="O783">
            <v>20090305</v>
          </cell>
        </row>
        <row r="784">
          <cell r="A784" t="str">
            <v>70334 0</v>
          </cell>
          <cell r="B784" t="str">
            <v>HYDROCODONE/APAP</v>
          </cell>
          <cell r="C784">
            <v>70334</v>
          </cell>
          <cell r="D784">
            <v>0</v>
          </cell>
          <cell r="E784" t="str">
            <v>10 mg; 500 mg</v>
          </cell>
          <cell r="F784" t="str">
            <v>TABLET</v>
          </cell>
          <cell r="G784" t="str">
            <v>TAB</v>
          </cell>
          <cell r="H784">
            <v>0</v>
          </cell>
          <cell r="I784">
            <v>0.14860000000000001</v>
          </cell>
          <cell r="J784">
            <v>0</v>
          </cell>
          <cell r="K784">
            <v>0.14860000000000001</v>
          </cell>
          <cell r="L784">
            <v>0</v>
          </cell>
          <cell r="M784">
            <v>20090305</v>
          </cell>
          <cell r="N784">
            <v>0</v>
          </cell>
          <cell r="O784">
            <v>20090305</v>
          </cell>
        </row>
        <row r="785">
          <cell r="A785" t="str">
            <v>70332 0</v>
          </cell>
          <cell r="B785" t="str">
            <v>HYDROCODONE/APAP</v>
          </cell>
          <cell r="C785">
            <v>70332</v>
          </cell>
          <cell r="D785">
            <v>0</v>
          </cell>
          <cell r="E785" t="str">
            <v>10 mg; 650 mg</v>
          </cell>
          <cell r="F785" t="str">
            <v>TABLET</v>
          </cell>
          <cell r="G785" t="str">
            <v>TAB</v>
          </cell>
          <cell r="H785">
            <v>0</v>
          </cell>
          <cell r="I785">
            <v>8.72E-2</v>
          </cell>
          <cell r="J785">
            <v>0</v>
          </cell>
          <cell r="K785">
            <v>8.72E-2</v>
          </cell>
          <cell r="L785">
            <v>0</v>
          </cell>
          <cell r="M785">
            <v>20090305</v>
          </cell>
          <cell r="N785">
            <v>0</v>
          </cell>
          <cell r="O785">
            <v>20090305</v>
          </cell>
        </row>
        <row r="786">
          <cell r="A786" t="str">
            <v>70363 0</v>
          </cell>
          <cell r="B786" t="str">
            <v>HYDROCODONE/APAP</v>
          </cell>
          <cell r="C786">
            <v>70363</v>
          </cell>
          <cell r="D786">
            <v>0</v>
          </cell>
          <cell r="E786" t="str">
            <v>10 mg; 660 mg</v>
          </cell>
          <cell r="F786" t="str">
            <v>TABLET</v>
          </cell>
          <cell r="G786" t="str">
            <v>TAB</v>
          </cell>
          <cell r="H786">
            <v>0</v>
          </cell>
          <cell r="I786">
            <v>0.20749999999999999</v>
          </cell>
          <cell r="J786">
            <v>0</v>
          </cell>
          <cell r="K786">
            <v>0.20749999999999999</v>
          </cell>
          <cell r="L786">
            <v>0</v>
          </cell>
          <cell r="M786">
            <v>20090305</v>
          </cell>
          <cell r="N786">
            <v>0</v>
          </cell>
          <cell r="O786">
            <v>20090305</v>
          </cell>
        </row>
        <row r="787">
          <cell r="A787" t="str">
            <v>85319 0</v>
          </cell>
          <cell r="B787" t="str">
            <v>HYDROCODONE/APAP</v>
          </cell>
          <cell r="C787">
            <v>85319</v>
          </cell>
          <cell r="D787">
            <v>0</v>
          </cell>
          <cell r="E787" t="str">
            <v>10 mg; 750 mg</v>
          </cell>
          <cell r="F787" t="str">
            <v>TABLET</v>
          </cell>
          <cell r="G787" t="str">
            <v>TAB</v>
          </cell>
          <cell r="H787">
            <v>0</v>
          </cell>
          <cell r="I787">
            <v>0.61919999999999997</v>
          </cell>
          <cell r="J787">
            <v>0</v>
          </cell>
          <cell r="K787">
            <v>0.61919999999999997</v>
          </cell>
          <cell r="L787">
            <v>0</v>
          </cell>
          <cell r="M787">
            <v>20090305</v>
          </cell>
          <cell r="N787">
            <v>0</v>
          </cell>
          <cell r="O787">
            <v>20090305</v>
          </cell>
        </row>
        <row r="788">
          <cell r="A788" t="str">
            <v>70338 0</v>
          </cell>
          <cell r="B788" t="str">
            <v>HYDROCODONE/APAP</v>
          </cell>
          <cell r="C788">
            <v>70338</v>
          </cell>
          <cell r="D788">
            <v>0</v>
          </cell>
          <cell r="E788" t="str">
            <v>2.5 mg; 500 mg</v>
          </cell>
          <cell r="F788" t="str">
            <v>TABLET</v>
          </cell>
          <cell r="G788" t="str">
            <v>TAB</v>
          </cell>
          <cell r="H788">
            <v>0</v>
          </cell>
          <cell r="I788">
            <v>0.108</v>
          </cell>
          <cell r="J788">
            <v>0</v>
          </cell>
          <cell r="K788">
            <v>0.108</v>
          </cell>
          <cell r="L788">
            <v>0</v>
          </cell>
          <cell r="M788">
            <v>20090305</v>
          </cell>
          <cell r="N788">
            <v>0</v>
          </cell>
          <cell r="O788">
            <v>20090305</v>
          </cell>
        </row>
        <row r="789">
          <cell r="A789" t="str">
            <v>12486 0</v>
          </cell>
          <cell r="B789" t="str">
            <v>HYDROCODONE/APAP</v>
          </cell>
          <cell r="C789">
            <v>12486</v>
          </cell>
          <cell r="D789">
            <v>0</v>
          </cell>
          <cell r="E789" t="str">
            <v>5 mg; 325 mg</v>
          </cell>
          <cell r="F789" t="str">
            <v>TABLET</v>
          </cell>
          <cell r="G789" t="str">
            <v>TAB</v>
          </cell>
          <cell r="H789">
            <v>0</v>
          </cell>
          <cell r="I789">
            <v>0.27200000000000002</v>
          </cell>
          <cell r="J789">
            <v>0</v>
          </cell>
          <cell r="K789">
            <v>0.27200000000000002</v>
          </cell>
          <cell r="L789">
            <v>0</v>
          </cell>
          <cell r="M789">
            <v>20090305</v>
          </cell>
          <cell r="N789">
            <v>0</v>
          </cell>
          <cell r="O789">
            <v>20090305</v>
          </cell>
        </row>
        <row r="790">
          <cell r="A790" t="str">
            <v>70331 0</v>
          </cell>
          <cell r="B790" t="str">
            <v>HYDROCODONE/APAP</v>
          </cell>
          <cell r="C790">
            <v>70331</v>
          </cell>
          <cell r="D790">
            <v>0</v>
          </cell>
          <cell r="E790" t="str">
            <v>5 mg; 500 mg</v>
          </cell>
          <cell r="F790" t="str">
            <v>TABLET</v>
          </cell>
          <cell r="G790" t="str">
            <v>TAB</v>
          </cell>
          <cell r="H790">
            <v>0</v>
          </cell>
          <cell r="I790">
            <v>3.7999999999999999E-2</v>
          </cell>
          <cell r="J790">
            <v>0</v>
          </cell>
          <cell r="K790">
            <v>3.7999999999999999E-2</v>
          </cell>
          <cell r="L790">
            <v>0</v>
          </cell>
          <cell r="M790">
            <v>20090305</v>
          </cell>
          <cell r="N790">
            <v>0</v>
          </cell>
          <cell r="O790">
            <v>20090305</v>
          </cell>
        </row>
        <row r="791">
          <cell r="A791" t="str">
            <v>12488 0</v>
          </cell>
          <cell r="B791" t="str">
            <v>HYDROCODONE/APAP</v>
          </cell>
          <cell r="C791">
            <v>12488</v>
          </cell>
          <cell r="D791">
            <v>0</v>
          </cell>
          <cell r="E791" t="str">
            <v>7.5 mg; 325 mg</v>
          </cell>
          <cell r="F791" t="str">
            <v>TABLET</v>
          </cell>
          <cell r="G791" t="str">
            <v>TAB</v>
          </cell>
          <cell r="H791">
            <v>0</v>
          </cell>
          <cell r="I791">
            <v>0.2954</v>
          </cell>
          <cell r="J791">
            <v>0</v>
          </cell>
          <cell r="K791">
            <v>0.2954</v>
          </cell>
          <cell r="L791">
            <v>0</v>
          </cell>
          <cell r="M791">
            <v>20090305</v>
          </cell>
          <cell r="N791">
            <v>0</v>
          </cell>
          <cell r="O791">
            <v>20090305</v>
          </cell>
        </row>
        <row r="792">
          <cell r="A792" t="str">
            <v>70339 0</v>
          </cell>
          <cell r="B792" t="str">
            <v>HYDROCODONE/APAP</v>
          </cell>
          <cell r="C792">
            <v>70339</v>
          </cell>
          <cell r="D792">
            <v>0</v>
          </cell>
          <cell r="E792" t="str">
            <v>7.5 mg; 500 mg</v>
          </cell>
          <cell r="F792" t="str">
            <v>TABLET</v>
          </cell>
          <cell r="G792" t="str">
            <v>TAB</v>
          </cell>
          <cell r="H792">
            <v>0</v>
          </cell>
          <cell r="I792">
            <v>6.8400000000000002E-2</v>
          </cell>
          <cell r="J792">
            <v>0</v>
          </cell>
          <cell r="K792">
            <v>6.8400000000000002E-2</v>
          </cell>
          <cell r="L792">
            <v>0</v>
          </cell>
          <cell r="M792">
            <v>20090305</v>
          </cell>
          <cell r="N792">
            <v>0</v>
          </cell>
          <cell r="O792">
            <v>20090305</v>
          </cell>
        </row>
        <row r="793">
          <cell r="A793" t="str">
            <v>70333 0</v>
          </cell>
          <cell r="B793" t="str">
            <v>HYDROCODONE/APAP</v>
          </cell>
          <cell r="C793">
            <v>70333</v>
          </cell>
          <cell r="D793">
            <v>0</v>
          </cell>
          <cell r="E793" t="str">
            <v>7.5 mg; 650 mg</v>
          </cell>
          <cell r="F793" t="str">
            <v>TABLET</v>
          </cell>
          <cell r="G793" t="str">
            <v>TAB</v>
          </cell>
          <cell r="H793">
            <v>0</v>
          </cell>
          <cell r="I793">
            <v>6.4100000000000004E-2</v>
          </cell>
          <cell r="J793">
            <v>0</v>
          </cell>
          <cell r="K793">
            <v>6.4100000000000004E-2</v>
          </cell>
          <cell r="L793">
            <v>0</v>
          </cell>
          <cell r="M793">
            <v>20090305</v>
          </cell>
          <cell r="N793">
            <v>0</v>
          </cell>
          <cell r="O793">
            <v>20090305</v>
          </cell>
        </row>
        <row r="794">
          <cell r="A794" t="str">
            <v>70335 0</v>
          </cell>
          <cell r="B794" t="str">
            <v>HYDROCODONE/APAP</v>
          </cell>
          <cell r="C794">
            <v>70335</v>
          </cell>
          <cell r="D794">
            <v>0</v>
          </cell>
          <cell r="E794" t="str">
            <v>7.5 mg; 750 mg</v>
          </cell>
          <cell r="F794" t="str">
            <v>TABLET</v>
          </cell>
          <cell r="G794" t="str">
            <v>TAB</v>
          </cell>
          <cell r="H794">
            <v>0</v>
          </cell>
          <cell r="I794">
            <v>5.4899999999999997E-2</v>
          </cell>
          <cell r="J794">
            <v>0</v>
          </cell>
          <cell r="K794">
            <v>5.4899999999999997E-2</v>
          </cell>
          <cell r="L794">
            <v>0</v>
          </cell>
          <cell r="M794">
            <v>20090305</v>
          </cell>
          <cell r="N794">
            <v>0</v>
          </cell>
          <cell r="O794">
            <v>20090305</v>
          </cell>
        </row>
        <row r="795">
          <cell r="A795" t="str">
            <v>20906 0</v>
          </cell>
          <cell r="B795" t="str">
            <v>HYDROCODONE/APAP</v>
          </cell>
          <cell r="C795">
            <v>20906</v>
          </cell>
          <cell r="D795">
            <v>0</v>
          </cell>
          <cell r="E795" t="str">
            <v>7.5/500 mg</v>
          </cell>
          <cell r="F795" t="str">
            <v>MILLILITER</v>
          </cell>
          <cell r="G795" t="str">
            <v>SOLN</v>
          </cell>
          <cell r="H795">
            <v>0</v>
          </cell>
          <cell r="I795">
            <v>2.1399999999999999E-2</v>
          </cell>
          <cell r="J795">
            <v>0</v>
          </cell>
          <cell r="K795">
            <v>2.1399999999999999E-2</v>
          </cell>
          <cell r="L795">
            <v>0</v>
          </cell>
          <cell r="M795">
            <v>20090305</v>
          </cell>
          <cell r="N795">
            <v>0</v>
          </cell>
          <cell r="O795">
            <v>20090305</v>
          </cell>
        </row>
        <row r="796">
          <cell r="A796" t="str">
            <v>63101 0</v>
          </cell>
          <cell r="B796" t="str">
            <v>HYDROCODONE/IBUPROFEN</v>
          </cell>
          <cell r="C796">
            <v>63101</v>
          </cell>
          <cell r="D796">
            <v>0</v>
          </cell>
          <cell r="E796" t="str">
            <v>7.5 mg; 200 mg</v>
          </cell>
          <cell r="F796" t="str">
            <v>TABLET</v>
          </cell>
          <cell r="G796" t="str">
            <v>TAB</v>
          </cell>
          <cell r="H796">
            <v>0</v>
          </cell>
          <cell r="I796">
            <v>0.4622</v>
          </cell>
          <cell r="J796">
            <v>0</v>
          </cell>
          <cell r="K796">
            <v>0.4622</v>
          </cell>
          <cell r="L796">
            <v>0</v>
          </cell>
          <cell r="M796">
            <v>20090305</v>
          </cell>
          <cell r="N796">
            <v>0</v>
          </cell>
          <cell r="O796">
            <v>20090305</v>
          </cell>
        </row>
        <row r="797">
          <cell r="A797" t="str">
            <v>30941 0</v>
          </cell>
          <cell r="B797" t="str">
            <v>HYDROCORTISONE</v>
          </cell>
          <cell r="C797">
            <v>30941</v>
          </cell>
          <cell r="D797">
            <v>0</v>
          </cell>
          <cell r="E797" t="str">
            <v>0.5%</v>
          </cell>
          <cell r="F797" t="str">
            <v>GRAM</v>
          </cell>
          <cell r="G797" t="str">
            <v>CRM</v>
          </cell>
          <cell r="H797">
            <v>0</v>
          </cell>
          <cell r="I797">
            <v>5.0799999999999998E-2</v>
          </cell>
          <cell r="J797">
            <v>0</v>
          </cell>
          <cell r="K797">
            <v>5.0799999999999998E-2</v>
          </cell>
          <cell r="L797">
            <v>0</v>
          </cell>
          <cell r="M797">
            <v>20020906</v>
          </cell>
          <cell r="N797">
            <v>20021206</v>
          </cell>
          <cell r="O797">
            <v>20021206</v>
          </cell>
        </row>
        <row r="798">
          <cell r="A798" t="str">
            <v>30950 0</v>
          </cell>
          <cell r="B798" t="str">
            <v>HYDROCORTISONE</v>
          </cell>
          <cell r="C798">
            <v>30950</v>
          </cell>
          <cell r="D798">
            <v>0</v>
          </cell>
          <cell r="E798" t="str">
            <v>0.5%</v>
          </cell>
          <cell r="F798" t="str">
            <v>GRAM</v>
          </cell>
          <cell r="G798" t="str">
            <v>OINT</v>
          </cell>
          <cell r="H798">
            <v>0</v>
          </cell>
          <cell r="I798">
            <v>0.04</v>
          </cell>
          <cell r="J798">
            <v>0</v>
          </cell>
          <cell r="K798">
            <v>0.04</v>
          </cell>
          <cell r="L798">
            <v>0</v>
          </cell>
          <cell r="M798">
            <v>20020405</v>
          </cell>
          <cell r="N798">
            <v>20021206</v>
          </cell>
          <cell r="O798">
            <v>20050304</v>
          </cell>
        </row>
        <row r="799">
          <cell r="A799" t="str">
            <v>30942 0</v>
          </cell>
          <cell r="B799" t="str">
            <v>HYDROCORTISONE</v>
          </cell>
          <cell r="C799">
            <v>30942</v>
          </cell>
          <cell r="D799">
            <v>0</v>
          </cell>
          <cell r="E799">
            <v>0.01</v>
          </cell>
          <cell r="F799" t="str">
            <v>GRAM</v>
          </cell>
          <cell r="G799" t="str">
            <v>CRM</v>
          </cell>
          <cell r="H799">
            <v>0</v>
          </cell>
          <cell r="I799">
            <v>4.3099999999999999E-2</v>
          </cell>
          <cell r="J799">
            <v>0</v>
          </cell>
          <cell r="K799">
            <v>4.3099999999999999E-2</v>
          </cell>
          <cell r="L799">
            <v>0</v>
          </cell>
          <cell r="M799">
            <v>20090305</v>
          </cell>
          <cell r="N799">
            <v>0</v>
          </cell>
          <cell r="O799">
            <v>20090305</v>
          </cell>
        </row>
        <row r="800">
          <cell r="A800" t="str">
            <v>30951 0</v>
          </cell>
          <cell r="B800" t="str">
            <v>HYDROCORTISONE</v>
          </cell>
          <cell r="C800">
            <v>30951</v>
          </cell>
          <cell r="D800">
            <v>0</v>
          </cell>
          <cell r="E800">
            <v>0.01</v>
          </cell>
          <cell r="F800" t="str">
            <v>GRAM</v>
          </cell>
          <cell r="G800" t="str">
            <v>OINT</v>
          </cell>
          <cell r="H800">
            <v>0</v>
          </cell>
          <cell r="I800">
            <v>4.9500000000000002E-2</v>
          </cell>
          <cell r="J800">
            <v>0</v>
          </cell>
          <cell r="K800">
            <v>4.9500000000000002E-2</v>
          </cell>
          <cell r="L800">
            <v>0</v>
          </cell>
          <cell r="M800">
            <v>20090305</v>
          </cell>
          <cell r="N800">
            <v>0</v>
          </cell>
          <cell r="O800">
            <v>20090305</v>
          </cell>
        </row>
        <row r="801">
          <cell r="A801" t="str">
            <v>30974 0</v>
          </cell>
          <cell r="B801" t="str">
            <v>HYDROCORTISONE</v>
          </cell>
          <cell r="C801">
            <v>30974</v>
          </cell>
          <cell r="D801">
            <v>0</v>
          </cell>
          <cell r="E801">
            <v>0.01</v>
          </cell>
          <cell r="F801" t="str">
            <v>MILLILITER</v>
          </cell>
          <cell r="G801" t="str">
            <v>LOT</v>
          </cell>
          <cell r="H801">
            <v>0</v>
          </cell>
          <cell r="I801">
            <v>3.3300000000000003E-2</v>
          </cell>
          <cell r="J801">
            <v>0</v>
          </cell>
          <cell r="K801">
            <v>3.3300000000000003E-2</v>
          </cell>
          <cell r="L801">
            <v>0</v>
          </cell>
          <cell r="M801">
            <v>20090305</v>
          </cell>
          <cell r="N801">
            <v>0</v>
          </cell>
          <cell r="O801">
            <v>20090305</v>
          </cell>
        </row>
        <row r="802">
          <cell r="A802" t="str">
            <v>28852 0</v>
          </cell>
          <cell r="B802" t="str">
            <v>HYDROCORTISONE</v>
          </cell>
          <cell r="C802">
            <v>28852</v>
          </cell>
          <cell r="D802">
            <v>0</v>
          </cell>
          <cell r="E802" t="str">
            <v>2.5%</v>
          </cell>
          <cell r="F802" t="str">
            <v>GRAM</v>
          </cell>
          <cell r="G802" t="str">
            <v>CRM-RECTAL</v>
          </cell>
          <cell r="H802">
            <v>0</v>
          </cell>
          <cell r="I802">
            <v>0.1691</v>
          </cell>
          <cell r="J802">
            <v>0</v>
          </cell>
          <cell r="K802">
            <v>0.1691</v>
          </cell>
          <cell r="L802">
            <v>0</v>
          </cell>
          <cell r="M802">
            <v>20090305</v>
          </cell>
          <cell r="N802">
            <v>0</v>
          </cell>
          <cell r="O802">
            <v>20090305</v>
          </cell>
        </row>
        <row r="803">
          <cell r="A803" t="str">
            <v>30943 0</v>
          </cell>
          <cell r="B803" t="str">
            <v>HYDROCORTISONE</v>
          </cell>
          <cell r="C803">
            <v>30943</v>
          </cell>
          <cell r="D803">
            <v>0</v>
          </cell>
          <cell r="E803" t="str">
            <v>2.5%</v>
          </cell>
          <cell r="F803" t="str">
            <v>GRAM</v>
          </cell>
          <cell r="G803" t="str">
            <v>CRM</v>
          </cell>
          <cell r="H803">
            <v>0</v>
          </cell>
          <cell r="I803">
            <v>0.08</v>
          </cell>
          <cell r="J803">
            <v>0</v>
          </cell>
          <cell r="K803">
            <v>0.08</v>
          </cell>
          <cell r="L803">
            <v>0</v>
          </cell>
          <cell r="M803">
            <v>20090305</v>
          </cell>
          <cell r="N803">
            <v>0</v>
          </cell>
          <cell r="O803">
            <v>20090305</v>
          </cell>
        </row>
        <row r="804">
          <cell r="A804" t="str">
            <v>30952 0</v>
          </cell>
          <cell r="B804" t="str">
            <v>HYDROCORTISONE</v>
          </cell>
          <cell r="C804">
            <v>30952</v>
          </cell>
          <cell r="D804">
            <v>0</v>
          </cell>
          <cell r="E804" t="str">
            <v>2.5%</v>
          </cell>
          <cell r="F804" t="str">
            <v>GRAM</v>
          </cell>
          <cell r="G804" t="str">
            <v>OINT</v>
          </cell>
          <cell r="H804">
            <v>0</v>
          </cell>
          <cell r="I804">
            <v>0.1103</v>
          </cell>
          <cell r="J804">
            <v>0</v>
          </cell>
          <cell r="K804">
            <v>0.1103</v>
          </cell>
          <cell r="L804">
            <v>0</v>
          </cell>
          <cell r="M804">
            <v>20090305</v>
          </cell>
          <cell r="N804">
            <v>0</v>
          </cell>
          <cell r="O804">
            <v>20090305</v>
          </cell>
        </row>
        <row r="805">
          <cell r="A805" t="str">
            <v>30975 0</v>
          </cell>
          <cell r="B805" t="str">
            <v>HYDROCORTISONE</v>
          </cell>
          <cell r="C805">
            <v>30975</v>
          </cell>
          <cell r="D805">
            <v>0</v>
          </cell>
          <cell r="E805" t="str">
            <v>2.5%</v>
          </cell>
          <cell r="F805" t="str">
            <v>MILLILITER</v>
          </cell>
          <cell r="G805" t="str">
            <v>LOT</v>
          </cell>
          <cell r="H805">
            <v>0</v>
          </cell>
          <cell r="I805">
            <v>0.27</v>
          </cell>
          <cell r="J805">
            <v>0</v>
          </cell>
          <cell r="K805">
            <v>0.27</v>
          </cell>
          <cell r="L805">
            <v>0</v>
          </cell>
          <cell r="M805">
            <v>20090305</v>
          </cell>
          <cell r="N805">
            <v>0</v>
          </cell>
          <cell r="O805">
            <v>20090305</v>
          </cell>
        </row>
        <row r="806">
          <cell r="A806" t="str">
            <v>27941 0</v>
          </cell>
          <cell r="B806" t="str">
            <v>HYDROCORTISONE ACETATE</v>
          </cell>
          <cell r="C806">
            <v>27941</v>
          </cell>
          <cell r="D806">
            <v>0</v>
          </cell>
          <cell r="E806" t="str">
            <v>25 mg</v>
          </cell>
          <cell r="F806" t="str">
            <v>EACH</v>
          </cell>
          <cell r="G806" t="str">
            <v>SUPP</v>
          </cell>
          <cell r="H806">
            <v>0</v>
          </cell>
          <cell r="I806">
            <v>0.1313</v>
          </cell>
          <cell r="J806">
            <v>0</v>
          </cell>
          <cell r="K806">
            <v>0.1313</v>
          </cell>
          <cell r="L806">
            <v>0</v>
          </cell>
          <cell r="M806">
            <v>20090305</v>
          </cell>
          <cell r="N806">
            <v>0</v>
          </cell>
          <cell r="O806">
            <v>20090305</v>
          </cell>
        </row>
        <row r="807">
          <cell r="A807" t="str">
            <v>30880 0</v>
          </cell>
          <cell r="B807" t="str">
            <v>HYDROCORTISONE BUTYRATE</v>
          </cell>
          <cell r="C807">
            <v>30880</v>
          </cell>
          <cell r="D807">
            <v>0</v>
          </cell>
          <cell r="E807">
            <v>1E-3</v>
          </cell>
          <cell r="F807" t="str">
            <v>GRAM</v>
          </cell>
          <cell r="G807" t="str">
            <v>CREAM</v>
          </cell>
          <cell r="H807">
            <v>0</v>
          </cell>
          <cell r="I807">
            <v>1.0216000000000001</v>
          </cell>
          <cell r="J807">
            <v>0</v>
          </cell>
          <cell r="K807">
            <v>1.0216000000000001</v>
          </cell>
          <cell r="L807">
            <v>0</v>
          </cell>
          <cell r="M807">
            <v>20090305</v>
          </cell>
          <cell r="N807">
            <v>0</v>
          </cell>
          <cell r="O807">
            <v>20090305</v>
          </cell>
        </row>
        <row r="808">
          <cell r="A808" t="str">
            <v>26730 0</v>
          </cell>
          <cell r="B808" t="str">
            <v>HYDROCORTISONE POWDER</v>
          </cell>
          <cell r="C808">
            <v>26730</v>
          </cell>
          <cell r="D808">
            <v>0</v>
          </cell>
          <cell r="E808" t="str">
            <v>NA</v>
          </cell>
          <cell r="F808" t="str">
            <v>GRAM</v>
          </cell>
          <cell r="G808" t="str">
            <v>POWDER</v>
          </cell>
          <cell r="H808">
            <v>0</v>
          </cell>
          <cell r="I808">
            <v>2.7551999999999999</v>
          </cell>
          <cell r="J808">
            <v>0</v>
          </cell>
          <cell r="K808">
            <v>2.7551999999999999</v>
          </cell>
          <cell r="L808">
            <v>0</v>
          </cell>
          <cell r="M808">
            <v>20020405</v>
          </cell>
          <cell r="N808">
            <v>20021206</v>
          </cell>
          <cell r="O808">
            <v>20021206</v>
          </cell>
        </row>
        <row r="809">
          <cell r="A809" t="str">
            <v>6040 0</v>
          </cell>
          <cell r="B809" t="str">
            <v>HYDROCORTISONE VALERATE</v>
          </cell>
          <cell r="C809">
            <v>6040</v>
          </cell>
          <cell r="D809">
            <v>0</v>
          </cell>
          <cell r="E809" t="str">
            <v>0.2%</v>
          </cell>
          <cell r="F809" t="str">
            <v>GRAM</v>
          </cell>
          <cell r="G809" t="str">
            <v>OINT</v>
          </cell>
          <cell r="H809">
            <v>0</v>
          </cell>
          <cell r="I809">
            <v>0.65810000000000002</v>
          </cell>
          <cell r="J809">
            <v>0</v>
          </cell>
          <cell r="K809">
            <v>0.65810000000000002</v>
          </cell>
          <cell r="L809">
            <v>0</v>
          </cell>
          <cell r="M809">
            <v>20090305</v>
          </cell>
          <cell r="N809">
            <v>0</v>
          </cell>
          <cell r="O809">
            <v>20090305</v>
          </cell>
        </row>
        <row r="810">
          <cell r="A810" t="str">
            <v>30890 0</v>
          </cell>
          <cell r="B810" t="str">
            <v>HYDROCORTISONE VALERATE</v>
          </cell>
          <cell r="C810">
            <v>30890</v>
          </cell>
          <cell r="D810">
            <v>0</v>
          </cell>
          <cell r="E810" t="str">
            <v>0.2%</v>
          </cell>
          <cell r="F810" t="str">
            <v>GRAM</v>
          </cell>
          <cell r="G810" t="str">
            <v>CRM</v>
          </cell>
          <cell r="H810">
            <v>0</v>
          </cell>
          <cell r="I810">
            <v>0.33900000000000002</v>
          </cell>
          <cell r="J810">
            <v>0</v>
          </cell>
          <cell r="K810">
            <v>0.33900000000000002</v>
          </cell>
          <cell r="L810">
            <v>0</v>
          </cell>
          <cell r="M810">
            <v>20090305</v>
          </cell>
          <cell r="N810">
            <v>0</v>
          </cell>
          <cell r="O810">
            <v>20090305</v>
          </cell>
        </row>
        <row r="811">
          <cell r="A811" t="str">
            <v>16141 0</v>
          </cell>
          <cell r="B811" t="str">
            <v>HYDROMORPHONE HCL</v>
          </cell>
          <cell r="C811">
            <v>16141</v>
          </cell>
          <cell r="D811">
            <v>0</v>
          </cell>
          <cell r="E811" t="str">
            <v>2 mg</v>
          </cell>
          <cell r="F811" t="str">
            <v>TABLET</v>
          </cell>
          <cell r="G811" t="str">
            <v>TAB</v>
          </cell>
          <cell r="H811">
            <v>0</v>
          </cell>
          <cell r="I811">
            <v>0.1124</v>
          </cell>
          <cell r="J811">
            <v>0</v>
          </cell>
          <cell r="K811">
            <v>0.1124</v>
          </cell>
          <cell r="L811">
            <v>0</v>
          </cell>
          <cell r="M811">
            <v>20090305</v>
          </cell>
          <cell r="N811">
            <v>0</v>
          </cell>
          <cell r="O811">
            <v>20090305</v>
          </cell>
        </row>
        <row r="812">
          <cell r="A812" t="str">
            <v>16143 0</v>
          </cell>
          <cell r="B812" t="str">
            <v>HYDROMORPHONE HCL</v>
          </cell>
          <cell r="C812">
            <v>16143</v>
          </cell>
          <cell r="D812">
            <v>0</v>
          </cell>
          <cell r="E812" t="str">
            <v>4 mg</v>
          </cell>
          <cell r="F812" t="str">
            <v>TABLET</v>
          </cell>
          <cell r="G812" t="str">
            <v>TAB</v>
          </cell>
          <cell r="H812">
            <v>0</v>
          </cell>
          <cell r="I812">
            <v>0.14849999999999999</v>
          </cell>
          <cell r="J812">
            <v>0</v>
          </cell>
          <cell r="K812">
            <v>0.14849999999999999</v>
          </cell>
          <cell r="L812">
            <v>0</v>
          </cell>
          <cell r="M812">
            <v>20090305</v>
          </cell>
          <cell r="N812">
            <v>0</v>
          </cell>
          <cell r="O812">
            <v>20090305</v>
          </cell>
        </row>
        <row r="813">
          <cell r="A813" t="str">
            <v>16144 0</v>
          </cell>
          <cell r="B813" t="str">
            <v>HYDROMORPHONE HCL</v>
          </cell>
          <cell r="C813">
            <v>16144</v>
          </cell>
          <cell r="D813">
            <v>0</v>
          </cell>
          <cell r="E813" t="str">
            <v>8 mg</v>
          </cell>
          <cell r="F813" t="str">
            <v>TABLET</v>
          </cell>
          <cell r="G813" t="str">
            <v>TAB</v>
          </cell>
          <cell r="H813">
            <v>0</v>
          </cell>
          <cell r="I813">
            <v>0.79669999999999996</v>
          </cell>
          <cell r="J813">
            <v>0</v>
          </cell>
          <cell r="K813">
            <v>0.79669999999999996</v>
          </cell>
          <cell r="L813">
            <v>0</v>
          </cell>
          <cell r="M813">
            <v>20090305</v>
          </cell>
          <cell r="N813">
            <v>0</v>
          </cell>
          <cell r="O813">
            <v>20090305</v>
          </cell>
        </row>
        <row r="814">
          <cell r="A814" t="str">
            <v>24883 0</v>
          </cell>
          <cell r="B814" t="str">
            <v xml:space="preserve">HYDROQUINONE 4% </v>
          </cell>
          <cell r="C814">
            <v>24883</v>
          </cell>
          <cell r="D814">
            <v>0</v>
          </cell>
          <cell r="E814">
            <v>0.04</v>
          </cell>
          <cell r="F814" t="str">
            <v>GRAM</v>
          </cell>
          <cell r="G814" t="str">
            <v>CRM</v>
          </cell>
          <cell r="H814">
            <v>0</v>
          </cell>
          <cell r="I814">
            <v>0.35299999999999998</v>
          </cell>
          <cell r="J814">
            <v>0</v>
          </cell>
          <cell r="K814">
            <v>0.35299999999999998</v>
          </cell>
          <cell r="L814">
            <v>0</v>
          </cell>
          <cell r="M814">
            <v>20090305</v>
          </cell>
          <cell r="N814">
            <v>0</v>
          </cell>
          <cell r="O814">
            <v>20090305</v>
          </cell>
        </row>
        <row r="815">
          <cell r="A815" t="str">
            <v>96925 0</v>
          </cell>
          <cell r="B815" t="str">
            <v xml:space="preserve">HYDROQUINONE 4% </v>
          </cell>
          <cell r="C815">
            <v>96925</v>
          </cell>
          <cell r="D815">
            <v>0</v>
          </cell>
          <cell r="E815" t="str">
            <v>4%</v>
          </cell>
          <cell r="F815" t="str">
            <v>GRAM</v>
          </cell>
          <cell r="G815" t="str">
            <v>GEL</v>
          </cell>
          <cell r="H815">
            <v>0</v>
          </cell>
          <cell r="I815">
            <v>0.89800000000000002</v>
          </cell>
          <cell r="J815">
            <v>0</v>
          </cell>
          <cell r="K815">
            <v>0.89800000000000002</v>
          </cell>
          <cell r="L815">
            <v>0</v>
          </cell>
          <cell r="M815">
            <v>20050304</v>
          </cell>
          <cell r="N815">
            <v>20050902</v>
          </cell>
          <cell r="O815">
            <v>20050902</v>
          </cell>
        </row>
        <row r="816">
          <cell r="A816" t="str">
            <v>96071 0</v>
          </cell>
          <cell r="B816" t="str">
            <v>HYDROQUINONE 4% w/ SUNSCREEN</v>
          </cell>
          <cell r="C816">
            <v>96071</v>
          </cell>
          <cell r="D816">
            <v>0</v>
          </cell>
          <cell r="E816">
            <v>0.04</v>
          </cell>
          <cell r="F816" t="str">
            <v>GRAM</v>
          </cell>
          <cell r="G816" t="str">
            <v>CRM</v>
          </cell>
          <cell r="H816">
            <v>0</v>
          </cell>
          <cell r="I816">
            <v>0.66259999999999997</v>
          </cell>
          <cell r="J816">
            <v>0</v>
          </cell>
          <cell r="K816">
            <v>0.66259999999999997</v>
          </cell>
          <cell r="L816">
            <v>0</v>
          </cell>
          <cell r="M816">
            <v>20021206</v>
          </cell>
          <cell r="N816">
            <v>20030606</v>
          </cell>
          <cell r="O816">
            <v>20051206</v>
          </cell>
        </row>
        <row r="817">
          <cell r="A817" t="str">
            <v>42940 0</v>
          </cell>
          <cell r="B817" t="str">
            <v>HYDROXYCHLOROQUINE SULFATE</v>
          </cell>
          <cell r="C817">
            <v>42940</v>
          </cell>
          <cell r="D817">
            <v>0</v>
          </cell>
          <cell r="E817" t="str">
            <v>200 mg</v>
          </cell>
          <cell r="F817" t="str">
            <v>TABLET</v>
          </cell>
          <cell r="G817" t="str">
            <v>TAB</v>
          </cell>
          <cell r="H817">
            <v>0</v>
          </cell>
          <cell r="I817">
            <v>0.15390000000000001</v>
          </cell>
          <cell r="J817">
            <v>0</v>
          </cell>
          <cell r="K817">
            <v>0.15390000000000001</v>
          </cell>
          <cell r="L817">
            <v>0</v>
          </cell>
          <cell r="M817">
            <v>20090305</v>
          </cell>
          <cell r="N817">
            <v>0</v>
          </cell>
          <cell r="O817">
            <v>20090305</v>
          </cell>
        </row>
        <row r="818">
          <cell r="A818" t="str">
            <v>38400 0</v>
          </cell>
          <cell r="B818" t="str">
            <v>HYDROXYUREA</v>
          </cell>
          <cell r="C818">
            <v>38400</v>
          </cell>
          <cell r="D818">
            <v>0</v>
          </cell>
          <cell r="E818" t="str">
            <v>500 mg</v>
          </cell>
          <cell r="F818" t="str">
            <v>CAPSULE</v>
          </cell>
          <cell r="G818" t="str">
            <v>CAP</v>
          </cell>
          <cell r="H818">
            <v>0</v>
          </cell>
          <cell r="I818">
            <v>0.33839999999999998</v>
          </cell>
          <cell r="J818">
            <v>0</v>
          </cell>
          <cell r="K818">
            <v>0.33839999999999998</v>
          </cell>
          <cell r="L818">
            <v>0</v>
          </cell>
          <cell r="M818">
            <v>20090305</v>
          </cell>
          <cell r="N818">
            <v>0</v>
          </cell>
          <cell r="O818">
            <v>20090305</v>
          </cell>
        </row>
        <row r="819">
          <cell r="A819" t="str">
            <v>13932 0</v>
          </cell>
          <cell r="B819" t="str">
            <v>HYDROXYZINE</v>
          </cell>
          <cell r="C819">
            <v>13932</v>
          </cell>
          <cell r="D819">
            <v>0</v>
          </cell>
          <cell r="E819" t="str">
            <v>10 mg/5 ml</v>
          </cell>
          <cell r="F819" t="str">
            <v>MILLILITER</v>
          </cell>
          <cell r="G819" t="str">
            <v>SYR</v>
          </cell>
          <cell r="H819">
            <v>0</v>
          </cell>
          <cell r="I819">
            <v>6.7599999999999993E-2</v>
          </cell>
          <cell r="J819">
            <v>0</v>
          </cell>
          <cell r="K819">
            <v>6.7599999999999993E-2</v>
          </cell>
          <cell r="L819">
            <v>0</v>
          </cell>
          <cell r="M819">
            <v>20090410</v>
          </cell>
          <cell r="N819">
            <v>0</v>
          </cell>
          <cell r="O819">
            <v>20090410</v>
          </cell>
        </row>
        <row r="820">
          <cell r="A820" t="str">
            <v>13941 0</v>
          </cell>
          <cell r="B820" t="str">
            <v>HYDROXYZINE HCL</v>
          </cell>
          <cell r="C820">
            <v>13941</v>
          </cell>
          <cell r="D820">
            <v>0</v>
          </cell>
          <cell r="E820" t="str">
            <v>10 mg</v>
          </cell>
          <cell r="F820" t="str">
            <v>TABLET</v>
          </cell>
          <cell r="G820" t="str">
            <v>TAB</v>
          </cell>
          <cell r="H820">
            <v>0</v>
          </cell>
          <cell r="I820">
            <v>0.24740000000000001</v>
          </cell>
          <cell r="J820">
            <v>0</v>
          </cell>
          <cell r="K820">
            <v>0.24740000000000001</v>
          </cell>
          <cell r="L820">
            <v>0</v>
          </cell>
          <cell r="M820">
            <v>20090305</v>
          </cell>
          <cell r="N820">
            <v>0</v>
          </cell>
          <cell r="O820">
            <v>20090305</v>
          </cell>
        </row>
        <row r="821">
          <cell r="A821" t="str">
            <v>13943 0</v>
          </cell>
          <cell r="B821" t="str">
            <v>HYDROXYZINE HCL</v>
          </cell>
          <cell r="C821">
            <v>13943</v>
          </cell>
          <cell r="D821">
            <v>0</v>
          </cell>
          <cell r="E821" t="str">
            <v>25 mg</v>
          </cell>
          <cell r="F821" t="str">
            <v>TABLET</v>
          </cell>
          <cell r="G821" t="str">
            <v>TAB</v>
          </cell>
          <cell r="H821">
            <v>0</v>
          </cell>
          <cell r="I821">
            <v>0.2442</v>
          </cell>
          <cell r="J821">
            <v>0</v>
          </cell>
          <cell r="K821">
            <v>0.2442</v>
          </cell>
          <cell r="L821">
            <v>0</v>
          </cell>
          <cell r="M821">
            <v>20090305</v>
          </cell>
          <cell r="N821">
            <v>0</v>
          </cell>
          <cell r="O821">
            <v>20090305</v>
          </cell>
        </row>
        <row r="822">
          <cell r="A822" t="str">
            <v>13944 0</v>
          </cell>
          <cell r="B822" t="str">
            <v>HYDROXYZINE HCL</v>
          </cell>
          <cell r="C822">
            <v>13944</v>
          </cell>
          <cell r="D822">
            <v>0</v>
          </cell>
          <cell r="E822" t="str">
            <v>50 mg</v>
          </cell>
          <cell r="F822" t="str">
            <v>TABLET</v>
          </cell>
          <cell r="G822" t="str">
            <v>TAB</v>
          </cell>
          <cell r="H822">
            <v>0</v>
          </cell>
          <cell r="I822">
            <v>0.35299999999999998</v>
          </cell>
          <cell r="J822">
            <v>0</v>
          </cell>
          <cell r="K822">
            <v>0.35299999999999998</v>
          </cell>
          <cell r="L822">
            <v>0</v>
          </cell>
          <cell r="M822">
            <v>20090305</v>
          </cell>
          <cell r="N822">
            <v>0</v>
          </cell>
          <cell r="O822">
            <v>20090305</v>
          </cell>
        </row>
        <row r="823">
          <cell r="A823" t="str">
            <v>13952 0</v>
          </cell>
          <cell r="B823" t="str">
            <v>HYDROXYZINE PAM</v>
          </cell>
          <cell r="C823">
            <v>13952</v>
          </cell>
          <cell r="D823">
            <v>0</v>
          </cell>
          <cell r="E823" t="str">
            <v>25 mg</v>
          </cell>
          <cell r="F823" t="str">
            <v>CAPSULE</v>
          </cell>
          <cell r="G823" t="str">
            <v>CAP</v>
          </cell>
          <cell r="H823">
            <v>0</v>
          </cell>
          <cell r="I823">
            <v>7.5800000000000006E-2</v>
          </cell>
          <cell r="J823">
            <v>0</v>
          </cell>
          <cell r="K823">
            <v>7.5800000000000006E-2</v>
          </cell>
          <cell r="L823">
            <v>0</v>
          </cell>
          <cell r="M823">
            <v>20090305</v>
          </cell>
          <cell r="N823">
            <v>0</v>
          </cell>
          <cell r="O823">
            <v>20090305</v>
          </cell>
        </row>
        <row r="824">
          <cell r="A824" t="str">
            <v>13953 0</v>
          </cell>
          <cell r="B824" t="str">
            <v>HYDROXYZINE PAM</v>
          </cell>
          <cell r="C824">
            <v>13953</v>
          </cell>
          <cell r="D824">
            <v>0</v>
          </cell>
          <cell r="E824" t="str">
            <v>50 mg</v>
          </cell>
          <cell r="F824" t="str">
            <v>CAPSULE</v>
          </cell>
          <cell r="G824" t="str">
            <v>CAP</v>
          </cell>
          <cell r="H824">
            <v>0</v>
          </cell>
          <cell r="I824">
            <v>0.10639999999999999</v>
          </cell>
          <cell r="J824">
            <v>0</v>
          </cell>
          <cell r="K824">
            <v>0.10639999999999999</v>
          </cell>
          <cell r="L824">
            <v>0</v>
          </cell>
          <cell r="M824">
            <v>20090305</v>
          </cell>
          <cell r="N824">
            <v>0</v>
          </cell>
          <cell r="O824">
            <v>20090305</v>
          </cell>
        </row>
        <row r="825">
          <cell r="A825" t="str">
            <v>18961 0</v>
          </cell>
          <cell r="B825" t="str">
            <v>HYOSCYAMINE SULFATE</v>
          </cell>
          <cell r="C825">
            <v>18961</v>
          </cell>
          <cell r="D825">
            <v>0</v>
          </cell>
          <cell r="E825" t="str">
            <v>0.125 mg</v>
          </cell>
          <cell r="F825" t="str">
            <v>TABLET</v>
          </cell>
          <cell r="G825" t="str">
            <v>TAB</v>
          </cell>
          <cell r="H825">
            <v>0</v>
          </cell>
          <cell r="I825">
            <v>0.41839999999999999</v>
          </cell>
          <cell r="J825">
            <v>0</v>
          </cell>
          <cell r="K825">
            <v>0.41839999999999999</v>
          </cell>
          <cell r="L825">
            <v>0</v>
          </cell>
          <cell r="M825">
            <v>20090305</v>
          </cell>
          <cell r="N825">
            <v>0</v>
          </cell>
          <cell r="O825">
            <v>20090305</v>
          </cell>
        </row>
        <row r="826">
          <cell r="A826" t="str">
            <v>18970 0</v>
          </cell>
          <cell r="B826" t="str">
            <v>HYOSCYAMINE SULFATE</v>
          </cell>
          <cell r="C826">
            <v>18970</v>
          </cell>
          <cell r="D826">
            <v>0</v>
          </cell>
          <cell r="E826" t="str">
            <v>0.125 mg</v>
          </cell>
          <cell r="F826" t="str">
            <v>TABLET</v>
          </cell>
          <cell r="G826" t="str">
            <v>TAB, sublingual</v>
          </cell>
          <cell r="H826">
            <v>0</v>
          </cell>
          <cell r="I826">
            <v>0.52510000000000001</v>
          </cell>
          <cell r="J826">
            <v>0</v>
          </cell>
          <cell r="K826">
            <v>0.52510000000000001</v>
          </cell>
          <cell r="L826">
            <v>0</v>
          </cell>
          <cell r="M826">
            <v>20090305</v>
          </cell>
          <cell r="N826">
            <v>0</v>
          </cell>
          <cell r="O826">
            <v>20090305</v>
          </cell>
        </row>
        <row r="827">
          <cell r="A827" t="str">
            <v>13299 0</v>
          </cell>
          <cell r="B827" t="str">
            <v>HYOSCYAMINE SULFATE</v>
          </cell>
          <cell r="C827">
            <v>13299</v>
          </cell>
          <cell r="D827">
            <v>0</v>
          </cell>
          <cell r="E827" t="str">
            <v>0.125 mg</v>
          </cell>
          <cell r="F827" t="str">
            <v>TABLET</v>
          </cell>
          <cell r="G827" t="str">
            <v>TAB, orally disintegrating</v>
          </cell>
          <cell r="H827" t="str">
            <v>Delete</v>
          </cell>
          <cell r="I827">
            <v>0.37359999999999999</v>
          </cell>
          <cell r="J827">
            <v>0</v>
          </cell>
          <cell r="K827">
            <v>0.37359999999999999</v>
          </cell>
          <cell r="L827">
            <v>0</v>
          </cell>
          <cell r="M827">
            <v>20090305</v>
          </cell>
          <cell r="N827">
            <v>20090424</v>
          </cell>
          <cell r="O827">
            <v>20090424</v>
          </cell>
        </row>
        <row r="828">
          <cell r="A828" t="str">
            <v>18940 0</v>
          </cell>
          <cell r="B828" t="str">
            <v>HYOSCYAMINE SULFATE</v>
          </cell>
          <cell r="C828">
            <v>18940</v>
          </cell>
          <cell r="D828">
            <v>0</v>
          </cell>
          <cell r="E828" t="str">
            <v>0.125 mg/ml</v>
          </cell>
          <cell r="F828" t="str">
            <v>MILLILITER</v>
          </cell>
          <cell r="G828" t="str">
            <v>DROPS</v>
          </cell>
          <cell r="H828">
            <v>0</v>
          </cell>
          <cell r="I828">
            <v>0.4128</v>
          </cell>
          <cell r="J828">
            <v>0</v>
          </cell>
          <cell r="K828">
            <v>0.4128</v>
          </cell>
          <cell r="L828">
            <v>0</v>
          </cell>
          <cell r="M828">
            <v>20090305</v>
          </cell>
          <cell r="N828">
            <v>0</v>
          </cell>
          <cell r="O828">
            <v>20090305</v>
          </cell>
        </row>
        <row r="829">
          <cell r="A829" t="str">
            <v>18960 0</v>
          </cell>
          <cell r="B829" t="str">
            <v>HYOSCYAMINE SULFATE</v>
          </cell>
          <cell r="C829">
            <v>18960</v>
          </cell>
          <cell r="D829">
            <v>0</v>
          </cell>
          <cell r="E829" t="str">
            <v>0.375 mg</v>
          </cell>
          <cell r="F829" t="str">
            <v>TABLET</v>
          </cell>
          <cell r="G829" t="str">
            <v>TAB, ER</v>
          </cell>
          <cell r="H829">
            <v>0</v>
          </cell>
          <cell r="I829">
            <v>6.8900000000000003E-2</v>
          </cell>
          <cell r="J829">
            <v>0</v>
          </cell>
          <cell r="K829">
            <v>6.8900000000000003E-2</v>
          </cell>
          <cell r="L829">
            <v>0</v>
          </cell>
          <cell r="M829">
            <v>20090305</v>
          </cell>
          <cell r="N829">
            <v>0</v>
          </cell>
          <cell r="O829">
            <v>20090305</v>
          </cell>
        </row>
        <row r="830">
          <cell r="A830" t="str">
            <v>18890 0</v>
          </cell>
          <cell r="B830" t="str">
            <v>HYOSCYAMINE SULFATE</v>
          </cell>
          <cell r="C830">
            <v>18890</v>
          </cell>
          <cell r="D830">
            <v>0</v>
          </cell>
          <cell r="E830" t="str">
            <v>0.375 mg</v>
          </cell>
          <cell r="F830" t="str">
            <v>CAPSULE</v>
          </cell>
          <cell r="G830" t="str">
            <v>CAP, SR</v>
          </cell>
          <cell r="H830">
            <v>0</v>
          </cell>
          <cell r="I830">
            <v>0.1225</v>
          </cell>
          <cell r="J830">
            <v>0</v>
          </cell>
          <cell r="K830">
            <v>0.1225</v>
          </cell>
          <cell r="L830">
            <v>0</v>
          </cell>
          <cell r="M830">
            <v>20080919</v>
          </cell>
          <cell r="N830">
            <v>20081205</v>
          </cell>
          <cell r="O830">
            <v>20090305</v>
          </cell>
        </row>
        <row r="831">
          <cell r="A831" t="str">
            <v>35930 0</v>
          </cell>
          <cell r="B831" t="str">
            <v>IBUPROFEN</v>
          </cell>
          <cell r="C831">
            <v>35930</v>
          </cell>
          <cell r="D831">
            <v>0</v>
          </cell>
          <cell r="E831" t="str">
            <v xml:space="preserve">100 mg/5 ml </v>
          </cell>
          <cell r="F831" t="str">
            <v>MILLILITER</v>
          </cell>
          <cell r="G831" t="str">
            <v>SUSP</v>
          </cell>
          <cell r="H831">
            <v>0</v>
          </cell>
          <cell r="I831">
            <v>2.6599999999999999E-2</v>
          </cell>
          <cell r="J831">
            <v>0</v>
          </cell>
          <cell r="K831">
            <v>2.6599999999999999E-2</v>
          </cell>
          <cell r="L831">
            <v>0</v>
          </cell>
          <cell r="M831">
            <v>20090305</v>
          </cell>
          <cell r="N831">
            <v>0</v>
          </cell>
          <cell r="O831">
            <v>20090305</v>
          </cell>
        </row>
        <row r="832">
          <cell r="A832" t="str">
            <v>35743 0</v>
          </cell>
          <cell r="B832" t="str">
            <v>IBUPROFEN</v>
          </cell>
          <cell r="C832">
            <v>35743</v>
          </cell>
          <cell r="D832">
            <v>0</v>
          </cell>
          <cell r="E832" t="str">
            <v>200 mg</v>
          </cell>
          <cell r="F832" t="str">
            <v>TABLET</v>
          </cell>
          <cell r="G832" t="str">
            <v>TAB</v>
          </cell>
          <cell r="H832">
            <v>0</v>
          </cell>
          <cell r="I832">
            <v>2.9399999999999999E-2</v>
          </cell>
          <cell r="J832">
            <v>0</v>
          </cell>
          <cell r="K832">
            <v>2.9399999999999999E-2</v>
          </cell>
          <cell r="L832">
            <v>0</v>
          </cell>
          <cell r="M832">
            <v>20020605</v>
          </cell>
          <cell r="N832">
            <v>20021206</v>
          </cell>
          <cell r="O832">
            <v>20021206</v>
          </cell>
        </row>
        <row r="833">
          <cell r="A833" t="str">
            <v>35741 0</v>
          </cell>
          <cell r="B833" t="str">
            <v>IBUPROFEN</v>
          </cell>
          <cell r="C833">
            <v>35741</v>
          </cell>
          <cell r="D833">
            <v>0</v>
          </cell>
          <cell r="E833" t="str">
            <v>400 mg</v>
          </cell>
          <cell r="F833" t="str">
            <v>TABLET</v>
          </cell>
          <cell r="G833" t="str">
            <v>TAB</v>
          </cell>
          <cell r="H833">
            <v>0</v>
          </cell>
          <cell r="I833">
            <v>2.1299999999999999E-2</v>
          </cell>
          <cell r="J833">
            <v>0</v>
          </cell>
          <cell r="K833">
            <v>2.1299999999999999E-2</v>
          </cell>
          <cell r="L833">
            <v>0</v>
          </cell>
          <cell r="M833">
            <v>20090305</v>
          </cell>
          <cell r="N833">
            <v>0</v>
          </cell>
          <cell r="O833">
            <v>20090305</v>
          </cell>
        </row>
        <row r="834">
          <cell r="A834" t="str">
            <v>35742 0</v>
          </cell>
          <cell r="B834" t="str">
            <v>IBUPROFEN</v>
          </cell>
          <cell r="C834">
            <v>35742</v>
          </cell>
          <cell r="D834">
            <v>0</v>
          </cell>
          <cell r="E834" t="str">
            <v>600 mg</v>
          </cell>
          <cell r="F834" t="str">
            <v>TABLET</v>
          </cell>
          <cell r="G834" t="str">
            <v>TAB</v>
          </cell>
          <cell r="H834">
            <v>0</v>
          </cell>
          <cell r="I834">
            <v>3.8100000000000002E-2</v>
          </cell>
          <cell r="J834">
            <v>0</v>
          </cell>
          <cell r="K834">
            <v>3.8100000000000002E-2</v>
          </cell>
          <cell r="L834">
            <v>0</v>
          </cell>
          <cell r="M834">
            <v>20090305</v>
          </cell>
          <cell r="N834">
            <v>0</v>
          </cell>
          <cell r="O834">
            <v>20090305</v>
          </cell>
        </row>
        <row r="835">
          <cell r="A835" t="str">
            <v>35744 0</v>
          </cell>
          <cell r="B835" t="str">
            <v>IBUPROFEN</v>
          </cell>
          <cell r="C835">
            <v>35744</v>
          </cell>
          <cell r="D835">
            <v>0</v>
          </cell>
          <cell r="E835" t="str">
            <v>800 mg</v>
          </cell>
          <cell r="F835" t="str">
            <v>TABLET</v>
          </cell>
          <cell r="G835" t="str">
            <v>TAB</v>
          </cell>
          <cell r="H835">
            <v>0</v>
          </cell>
          <cell r="I835">
            <v>5.2499999999999998E-2</v>
          </cell>
          <cell r="J835">
            <v>0</v>
          </cell>
          <cell r="K835">
            <v>5.2499999999999998E-2</v>
          </cell>
          <cell r="L835">
            <v>0</v>
          </cell>
          <cell r="M835">
            <v>20090305</v>
          </cell>
          <cell r="N835">
            <v>0</v>
          </cell>
          <cell r="O835">
            <v>20090305</v>
          </cell>
        </row>
        <row r="836">
          <cell r="A836" t="str">
            <v>23827 0</v>
          </cell>
          <cell r="B836" t="str">
            <v>IBUPROFEN/OXYCODONE HCL</v>
          </cell>
          <cell r="C836">
            <v>23827</v>
          </cell>
          <cell r="D836">
            <v>0</v>
          </cell>
          <cell r="E836" t="str">
            <v>400 mg; 5 mg</v>
          </cell>
          <cell r="F836" t="str">
            <v>TABLET</v>
          </cell>
          <cell r="G836" t="str">
            <v>TAB</v>
          </cell>
          <cell r="H836">
            <v>0</v>
          </cell>
          <cell r="I836">
            <v>1.1915</v>
          </cell>
          <cell r="J836">
            <v>0</v>
          </cell>
          <cell r="K836">
            <v>1.1915</v>
          </cell>
          <cell r="L836">
            <v>0</v>
          </cell>
          <cell r="M836">
            <v>20090305</v>
          </cell>
          <cell r="N836">
            <v>0</v>
          </cell>
          <cell r="O836">
            <v>20090305</v>
          </cell>
        </row>
        <row r="837">
          <cell r="A837" t="str">
            <v>16541 0</v>
          </cell>
          <cell r="B837" t="str">
            <v>IMIPRAMINE HCL</v>
          </cell>
          <cell r="C837">
            <v>16541</v>
          </cell>
          <cell r="D837">
            <v>0</v>
          </cell>
          <cell r="E837" t="str">
            <v>10 mg</v>
          </cell>
          <cell r="F837" t="str">
            <v>TABLET</v>
          </cell>
          <cell r="G837" t="str">
            <v>TAB</v>
          </cell>
          <cell r="H837">
            <v>0</v>
          </cell>
          <cell r="I837">
            <v>0.14899999999999999</v>
          </cell>
          <cell r="J837">
            <v>0</v>
          </cell>
          <cell r="K837">
            <v>0.14899999999999999</v>
          </cell>
          <cell r="L837">
            <v>0</v>
          </cell>
          <cell r="M837">
            <v>20090305</v>
          </cell>
          <cell r="N837">
            <v>0</v>
          </cell>
          <cell r="O837">
            <v>20090305</v>
          </cell>
        </row>
        <row r="838">
          <cell r="A838" t="str">
            <v>16542 0</v>
          </cell>
          <cell r="B838" t="str">
            <v>IMIPRAMINE HCL</v>
          </cell>
          <cell r="C838">
            <v>16542</v>
          </cell>
          <cell r="D838">
            <v>0</v>
          </cell>
          <cell r="E838" t="str">
            <v>25 mg</v>
          </cell>
          <cell r="F838" t="str">
            <v>TABLET</v>
          </cell>
          <cell r="G838" t="str">
            <v>TAB</v>
          </cell>
          <cell r="H838">
            <v>0</v>
          </cell>
          <cell r="I838">
            <v>0.22320000000000001</v>
          </cell>
          <cell r="J838">
            <v>0</v>
          </cell>
          <cell r="K838">
            <v>0.22320000000000001</v>
          </cell>
          <cell r="L838">
            <v>0</v>
          </cell>
          <cell r="M838">
            <v>20090305</v>
          </cell>
          <cell r="N838">
            <v>0</v>
          </cell>
          <cell r="O838">
            <v>20090305</v>
          </cell>
        </row>
        <row r="839">
          <cell r="A839" t="str">
            <v>16543 0</v>
          </cell>
          <cell r="B839" t="str">
            <v>IMIPRAMINE HCL</v>
          </cell>
          <cell r="C839">
            <v>16543</v>
          </cell>
          <cell r="D839">
            <v>0</v>
          </cell>
          <cell r="E839" t="str">
            <v>50 mg</v>
          </cell>
          <cell r="F839" t="str">
            <v>TABLET</v>
          </cell>
          <cell r="G839" t="str">
            <v>TAB</v>
          </cell>
          <cell r="H839">
            <v>0</v>
          </cell>
          <cell r="I839">
            <v>0.34229999999999999</v>
          </cell>
          <cell r="J839">
            <v>0</v>
          </cell>
          <cell r="K839">
            <v>0.34229999999999999</v>
          </cell>
          <cell r="L839">
            <v>0</v>
          </cell>
          <cell r="M839">
            <v>20090305</v>
          </cell>
          <cell r="N839">
            <v>0</v>
          </cell>
          <cell r="O839">
            <v>20090305</v>
          </cell>
        </row>
        <row r="840">
          <cell r="A840" t="str">
            <v>7311 0</v>
          </cell>
          <cell r="B840" t="str">
            <v>INDAPAMIDE</v>
          </cell>
          <cell r="C840">
            <v>7311</v>
          </cell>
          <cell r="D840">
            <v>0</v>
          </cell>
          <cell r="E840" t="str">
            <v>1.25 mg</v>
          </cell>
          <cell r="F840" t="str">
            <v>TABLET</v>
          </cell>
          <cell r="G840" t="str">
            <v>TAB</v>
          </cell>
          <cell r="H840">
            <v>0</v>
          </cell>
          <cell r="I840">
            <v>0.1318</v>
          </cell>
          <cell r="J840">
            <v>0</v>
          </cell>
          <cell r="K840">
            <v>0.1318</v>
          </cell>
          <cell r="L840">
            <v>0</v>
          </cell>
          <cell r="M840">
            <v>20090305</v>
          </cell>
          <cell r="N840">
            <v>0</v>
          </cell>
          <cell r="O840">
            <v>20090305</v>
          </cell>
        </row>
        <row r="841">
          <cell r="A841" t="str">
            <v>7310 0</v>
          </cell>
          <cell r="B841" t="str">
            <v>INDAPAMIDE</v>
          </cell>
          <cell r="C841">
            <v>7310</v>
          </cell>
          <cell r="D841">
            <v>0</v>
          </cell>
          <cell r="E841" t="str">
            <v>2.5 mg</v>
          </cell>
          <cell r="F841" t="str">
            <v>TABLET</v>
          </cell>
          <cell r="G841" t="str">
            <v>TAB</v>
          </cell>
          <cell r="H841">
            <v>0</v>
          </cell>
          <cell r="I841">
            <v>0.1739</v>
          </cell>
          <cell r="J841">
            <v>0</v>
          </cell>
          <cell r="K841">
            <v>0.1739</v>
          </cell>
          <cell r="L841">
            <v>0</v>
          </cell>
          <cell r="M841">
            <v>20090305</v>
          </cell>
          <cell r="N841">
            <v>0</v>
          </cell>
          <cell r="O841">
            <v>20090305</v>
          </cell>
        </row>
        <row r="842">
          <cell r="A842" t="str">
            <v>35680 0</v>
          </cell>
          <cell r="B842" t="str">
            <v>INDOMETHACIN</v>
          </cell>
          <cell r="C842">
            <v>35680</v>
          </cell>
          <cell r="D842">
            <v>0</v>
          </cell>
          <cell r="E842" t="str">
            <v>25 mg</v>
          </cell>
          <cell r="F842" t="str">
            <v>CAPSULE</v>
          </cell>
          <cell r="G842" t="str">
            <v>CAP</v>
          </cell>
          <cell r="H842">
            <v>0</v>
          </cell>
          <cell r="I842">
            <v>0.17019999999999999</v>
          </cell>
          <cell r="J842">
            <v>0</v>
          </cell>
          <cell r="K842">
            <v>0.17019999999999999</v>
          </cell>
          <cell r="L842">
            <v>0</v>
          </cell>
          <cell r="M842">
            <v>20090305</v>
          </cell>
          <cell r="N842">
            <v>0</v>
          </cell>
          <cell r="O842">
            <v>20090305</v>
          </cell>
        </row>
        <row r="843">
          <cell r="A843" t="str">
            <v>35681 0</v>
          </cell>
          <cell r="B843" t="str">
            <v>INDOMETHACIN</v>
          </cell>
          <cell r="C843">
            <v>35681</v>
          </cell>
          <cell r="D843">
            <v>0</v>
          </cell>
          <cell r="E843" t="str">
            <v>50 mg</v>
          </cell>
          <cell r="F843" t="str">
            <v>CAPSULE</v>
          </cell>
          <cell r="G843" t="str">
            <v>CAP</v>
          </cell>
          <cell r="H843">
            <v>0</v>
          </cell>
          <cell r="I843">
            <v>0.19489999999999999</v>
          </cell>
          <cell r="J843">
            <v>0</v>
          </cell>
          <cell r="K843">
            <v>0.19489999999999999</v>
          </cell>
          <cell r="L843">
            <v>0</v>
          </cell>
          <cell r="M843">
            <v>20090305</v>
          </cell>
          <cell r="N843">
            <v>0</v>
          </cell>
          <cell r="O843">
            <v>20090305</v>
          </cell>
        </row>
        <row r="844">
          <cell r="A844" t="str">
            <v>35690 0</v>
          </cell>
          <cell r="B844" t="str">
            <v>INDOMETHACIN SR</v>
          </cell>
          <cell r="C844">
            <v>35690</v>
          </cell>
          <cell r="D844">
            <v>0</v>
          </cell>
          <cell r="E844" t="str">
            <v>75 mg</v>
          </cell>
          <cell r="F844" t="str">
            <v>CAPSULE</v>
          </cell>
          <cell r="G844" t="str">
            <v>CAP, SR</v>
          </cell>
          <cell r="H844">
            <v>0</v>
          </cell>
          <cell r="I844">
            <v>2.3616000000000001</v>
          </cell>
          <cell r="J844">
            <v>0</v>
          </cell>
          <cell r="K844">
            <v>2.3616000000000001</v>
          </cell>
          <cell r="L844">
            <v>0</v>
          </cell>
          <cell r="M844">
            <v>20090305</v>
          </cell>
          <cell r="N844">
            <v>0</v>
          </cell>
          <cell r="O844">
            <v>20090305</v>
          </cell>
        </row>
        <row r="845">
          <cell r="A845" t="str">
            <v>42239 0</v>
          </cell>
          <cell r="B845" t="str">
            <v>IPRATROPIUM BROMIDE</v>
          </cell>
          <cell r="C845">
            <v>42239</v>
          </cell>
          <cell r="D845">
            <v>0</v>
          </cell>
          <cell r="E845">
            <v>2.9999999999999997E-4</v>
          </cell>
          <cell r="F845" t="str">
            <v>MILLILITER</v>
          </cell>
          <cell r="G845" t="str">
            <v>NASAL INH SOLN</v>
          </cell>
          <cell r="H845">
            <v>0</v>
          </cell>
          <cell r="I845">
            <v>1.0156000000000001</v>
          </cell>
          <cell r="J845">
            <v>0</v>
          </cell>
          <cell r="K845">
            <v>1.0156000000000001</v>
          </cell>
          <cell r="L845">
            <v>0</v>
          </cell>
          <cell r="M845">
            <v>20090305</v>
          </cell>
          <cell r="N845">
            <v>0</v>
          </cell>
          <cell r="O845">
            <v>20090305</v>
          </cell>
        </row>
        <row r="846">
          <cell r="A846" t="str">
            <v>42238 0</v>
          </cell>
          <cell r="B846" t="str">
            <v>IPRATROPIUM BROMIDE</v>
          </cell>
          <cell r="C846">
            <v>42238</v>
          </cell>
          <cell r="D846">
            <v>0</v>
          </cell>
          <cell r="E846">
            <v>5.9999999999999995E-4</v>
          </cell>
          <cell r="F846" t="str">
            <v>MILLILITER</v>
          </cell>
          <cell r="G846" t="str">
            <v>NASAL INH SOLN</v>
          </cell>
          <cell r="H846">
            <v>0</v>
          </cell>
          <cell r="I846">
            <v>1.7416</v>
          </cell>
          <cell r="J846">
            <v>0</v>
          </cell>
          <cell r="K846">
            <v>1.7416</v>
          </cell>
          <cell r="L846">
            <v>0</v>
          </cell>
          <cell r="M846">
            <v>20090305</v>
          </cell>
          <cell r="N846">
            <v>0</v>
          </cell>
          <cell r="O846">
            <v>20090305</v>
          </cell>
        </row>
        <row r="847">
          <cell r="A847" t="str">
            <v>42235 0</v>
          </cell>
          <cell r="B847" t="str">
            <v>IPRATROPIUM BROMIDE</v>
          </cell>
          <cell r="C847">
            <v>42235</v>
          </cell>
          <cell r="D847">
            <v>0</v>
          </cell>
          <cell r="E847" t="str">
            <v>0.2 mg/ml</v>
          </cell>
          <cell r="F847" t="str">
            <v>MILLILITER</v>
          </cell>
          <cell r="G847" t="str">
            <v>INH SOLN</v>
          </cell>
          <cell r="H847">
            <v>0</v>
          </cell>
          <cell r="I847">
            <v>6.0900000000000003E-2</v>
          </cell>
          <cell r="J847">
            <v>0</v>
          </cell>
          <cell r="K847">
            <v>6.0900000000000003E-2</v>
          </cell>
          <cell r="L847">
            <v>0</v>
          </cell>
          <cell r="M847">
            <v>20090305</v>
          </cell>
          <cell r="N847">
            <v>0</v>
          </cell>
          <cell r="O847">
            <v>20090305</v>
          </cell>
        </row>
        <row r="848">
          <cell r="A848" t="str">
            <v>13456 0</v>
          </cell>
          <cell r="B848" t="str">
            <v>IPRATROPIUM/ALBUTEROL SULFATE</v>
          </cell>
          <cell r="C848">
            <v>13456</v>
          </cell>
          <cell r="D848">
            <v>0</v>
          </cell>
          <cell r="E848" t="str">
            <v>0.5-2.5 mg/3 ml</v>
          </cell>
          <cell r="F848" t="str">
            <v>MILLILITER</v>
          </cell>
          <cell r="G848" t="str">
            <v>SOLN</v>
          </cell>
          <cell r="H848">
            <v>0</v>
          </cell>
          <cell r="I848">
            <v>0.1487</v>
          </cell>
          <cell r="J848">
            <v>0</v>
          </cell>
          <cell r="K848">
            <v>0.1487</v>
          </cell>
          <cell r="L848">
            <v>0</v>
          </cell>
          <cell r="M848">
            <v>20090305</v>
          </cell>
          <cell r="N848">
            <v>0</v>
          </cell>
          <cell r="O848">
            <v>20090305</v>
          </cell>
        </row>
        <row r="849">
          <cell r="A849" t="str">
            <v>97956 0</v>
          </cell>
          <cell r="B849" t="str">
            <v>IRINOTECAN HCL</v>
          </cell>
          <cell r="C849">
            <v>97956</v>
          </cell>
          <cell r="D849">
            <v>0</v>
          </cell>
          <cell r="E849" t="str">
            <v>100 mg/5 ml</v>
          </cell>
          <cell r="F849" t="str">
            <v>MILLILITER</v>
          </cell>
          <cell r="G849" t="str">
            <v>VIAL</v>
          </cell>
          <cell r="H849">
            <v>0</v>
          </cell>
          <cell r="I849">
            <v>15.451700000000001</v>
          </cell>
          <cell r="J849">
            <v>0</v>
          </cell>
          <cell r="K849">
            <v>15.451700000000001</v>
          </cell>
          <cell r="L849">
            <v>0</v>
          </cell>
          <cell r="M849">
            <v>20090305</v>
          </cell>
          <cell r="N849">
            <v>0</v>
          </cell>
          <cell r="O849">
            <v>20090305</v>
          </cell>
        </row>
        <row r="850">
          <cell r="A850" t="str">
            <v>97955 0</v>
          </cell>
          <cell r="B850" t="str">
            <v>IRINOTECAN HCL</v>
          </cell>
          <cell r="C850">
            <v>97955</v>
          </cell>
          <cell r="D850">
            <v>0</v>
          </cell>
          <cell r="E850" t="str">
            <v>40 mg/2 ml</v>
          </cell>
          <cell r="F850" t="str">
            <v>MILLILITER</v>
          </cell>
          <cell r="G850" t="str">
            <v>VIAL</v>
          </cell>
          <cell r="H850">
            <v>0</v>
          </cell>
          <cell r="I850">
            <v>15.576000000000001</v>
          </cell>
          <cell r="J850">
            <v>0</v>
          </cell>
          <cell r="K850">
            <v>15.576000000000001</v>
          </cell>
          <cell r="L850">
            <v>0</v>
          </cell>
          <cell r="M850">
            <v>20090305</v>
          </cell>
          <cell r="N850">
            <v>0</v>
          </cell>
          <cell r="O850">
            <v>20090305</v>
          </cell>
        </row>
        <row r="851">
          <cell r="A851" t="str">
            <v>99056 0</v>
          </cell>
          <cell r="B851" t="str">
            <v>IRINOTECAN HCL</v>
          </cell>
          <cell r="C851">
            <v>99056</v>
          </cell>
          <cell r="D851">
            <v>0</v>
          </cell>
          <cell r="E851" t="str">
            <v>500 mg/25 ml</v>
          </cell>
          <cell r="F851" t="str">
            <v>MILLILITER</v>
          </cell>
          <cell r="G851" t="str">
            <v>VIAL</v>
          </cell>
          <cell r="H851">
            <v>0</v>
          </cell>
          <cell r="I851">
            <v>15.452999999999999</v>
          </cell>
          <cell r="J851">
            <v>0</v>
          </cell>
          <cell r="K851">
            <v>15.452999999999999</v>
          </cell>
          <cell r="L851">
            <v>0</v>
          </cell>
          <cell r="M851">
            <v>20090305</v>
          </cell>
          <cell r="N851">
            <v>0</v>
          </cell>
          <cell r="O851">
            <v>20090305</v>
          </cell>
        </row>
        <row r="852">
          <cell r="A852" t="str">
            <v>61407 0</v>
          </cell>
          <cell r="B852" t="str">
            <v>IRON/FA/VITAMIN B COMP W-C/MIN</v>
          </cell>
          <cell r="C852">
            <v>61407</v>
          </cell>
          <cell r="D852">
            <v>0</v>
          </cell>
          <cell r="E852" t="str">
            <v>106 mg; 1 mg</v>
          </cell>
          <cell r="F852" t="str">
            <v>TABLET</v>
          </cell>
          <cell r="G852" t="str">
            <v>TAB</v>
          </cell>
          <cell r="H852">
            <v>0</v>
          </cell>
          <cell r="I852">
            <v>0.32969999999999999</v>
          </cell>
          <cell r="J852">
            <v>0</v>
          </cell>
          <cell r="K852">
            <v>0.32969999999999999</v>
          </cell>
          <cell r="L852">
            <v>0</v>
          </cell>
          <cell r="M852">
            <v>20061205</v>
          </cell>
          <cell r="N852">
            <v>20070605</v>
          </cell>
          <cell r="O852">
            <v>20070605</v>
          </cell>
        </row>
        <row r="853">
          <cell r="A853" t="str">
            <v>1942 0</v>
          </cell>
          <cell r="B853" t="str">
            <v>ISOSORBIDE DINITRATE</v>
          </cell>
          <cell r="C853">
            <v>1942</v>
          </cell>
          <cell r="D853">
            <v>0</v>
          </cell>
          <cell r="E853" t="str">
            <v>10 mg</v>
          </cell>
          <cell r="F853" t="str">
            <v>TABLET</v>
          </cell>
          <cell r="G853" t="str">
            <v>TAB</v>
          </cell>
          <cell r="H853">
            <v>0</v>
          </cell>
          <cell r="I853">
            <v>6.3799999999999996E-2</v>
          </cell>
          <cell r="J853">
            <v>0</v>
          </cell>
          <cell r="K853">
            <v>6.3799999999999996E-2</v>
          </cell>
          <cell r="L853">
            <v>0</v>
          </cell>
          <cell r="M853">
            <v>20090305</v>
          </cell>
          <cell r="N853">
            <v>0</v>
          </cell>
          <cell r="O853">
            <v>20090305</v>
          </cell>
        </row>
        <row r="854">
          <cell r="A854" t="str">
            <v>1976 0</v>
          </cell>
          <cell r="B854" t="str">
            <v>ISOSORBIDE DINITRATE</v>
          </cell>
          <cell r="C854">
            <v>1976</v>
          </cell>
          <cell r="D854">
            <v>0</v>
          </cell>
          <cell r="E854" t="str">
            <v>2.5 mg</v>
          </cell>
          <cell r="F854" t="str">
            <v>TABLET</v>
          </cell>
          <cell r="G854" t="str">
            <v>TAB, SL</v>
          </cell>
          <cell r="H854">
            <v>0</v>
          </cell>
          <cell r="I854">
            <v>5.0700000000000002E-2</v>
          </cell>
          <cell r="J854">
            <v>0</v>
          </cell>
          <cell r="K854">
            <v>5.0700000000000002E-2</v>
          </cell>
          <cell r="L854">
            <v>0</v>
          </cell>
          <cell r="M854">
            <v>20090305</v>
          </cell>
          <cell r="N854">
            <v>0</v>
          </cell>
          <cell r="O854">
            <v>20090305</v>
          </cell>
        </row>
        <row r="855">
          <cell r="A855" t="str">
            <v>1944 0</v>
          </cell>
          <cell r="B855" t="str">
            <v>ISOSORBIDE DINITRATE</v>
          </cell>
          <cell r="C855">
            <v>1944</v>
          </cell>
          <cell r="D855">
            <v>0</v>
          </cell>
          <cell r="E855" t="str">
            <v>20 mg</v>
          </cell>
          <cell r="F855" t="str">
            <v>TABLET</v>
          </cell>
          <cell r="G855" t="str">
            <v>TAB</v>
          </cell>
          <cell r="H855">
            <v>0</v>
          </cell>
          <cell r="I855">
            <v>3.2000000000000001E-2</v>
          </cell>
          <cell r="J855">
            <v>0</v>
          </cell>
          <cell r="K855">
            <v>3.2000000000000001E-2</v>
          </cell>
          <cell r="L855">
            <v>0</v>
          </cell>
          <cell r="M855">
            <v>20090305</v>
          </cell>
          <cell r="N855">
            <v>0</v>
          </cell>
          <cell r="O855">
            <v>20090305</v>
          </cell>
        </row>
        <row r="856">
          <cell r="A856" t="str">
            <v>1945 0</v>
          </cell>
          <cell r="B856" t="str">
            <v>ISOSORBIDE DINITRATE</v>
          </cell>
          <cell r="C856">
            <v>1945</v>
          </cell>
          <cell r="D856">
            <v>0</v>
          </cell>
          <cell r="E856" t="str">
            <v>30 mg</v>
          </cell>
          <cell r="F856" t="str">
            <v>TABLET</v>
          </cell>
          <cell r="G856" t="str">
            <v>TAB</v>
          </cell>
          <cell r="H856">
            <v>0</v>
          </cell>
          <cell r="I856">
            <v>0.1439</v>
          </cell>
          <cell r="J856">
            <v>0</v>
          </cell>
          <cell r="K856">
            <v>0.1439</v>
          </cell>
          <cell r="L856">
            <v>0</v>
          </cell>
          <cell r="M856">
            <v>20090305</v>
          </cell>
          <cell r="N856">
            <v>0</v>
          </cell>
          <cell r="O856">
            <v>20090305</v>
          </cell>
        </row>
        <row r="857">
          <cell r="A857" t="str">
            <v>1975 0</v>
          </cell>
          <cell r="B857" t="str">
            <v>ISOSORBIDE DINITRATE</v>
          </cell>
          <cell r="C857">
            <v>1975</v>
          </cell>
          <cell r="D857">
            <v>0</v>
          </cell>
          <cell r="E857" t="str">
            <v>5 mg</v>
          </cell>
          <cell r="F857" t="str">
            <v>TABLET</v>
          </cell>
          <cell r="G857" t="str">
            <v>TAB, SL</v>
          </cell>
          <cell r="H857">
            <v>0</v>
          </cell>
          <cell r="I857">
            <v>5.3199999999999997E-2</v>
          </cell>
          <cell r="J857">
            <v>0</v>
          </cell>
          <cell r="K857">
            <v>5.3199999999999997E-2</v>
          </cell>
          <cell r="L857">
            <v>0</v>
          </cell>
          <cell r="M857">
            <v>20090305</v>
          </cell>
          <cell r="N857">
            <v>0</v>
          </cell>
          <cell r="O857">
            <v>20090305</v>
          </cell>
        </row>
        <row r="858">
          <cell r="A858" t="str">
            <v>1947 0</v>
          </cell>
          <cell r="B858" t="str">
            <v>ISOSORBIDE DINITRATE</v>
          </cell>
          <cell r="C858">
            <v>1947</v>
          </cell>
          <cell r="D858">
            <v>0</v>
          </cell>
          <cell r="E858" t="str">
            <v>5 mg</v>
          </cell>
          <cell r="F858" t="str">
            <v>TABLET</v>
          </cell>
          <cell r="G858" t="str">
            <v>TAB</v>
          </cell>
          <cell r="H858">
            <v>0</v>
          </cell>
          <cell r="I858">
            <v>2.23E-2</v>
          </cell>
          <cell r="J858">
            <v>0</v>
          </cell>
          <cell r="K858">
            <v>2.23E-2</v>
          </cell>
          <cell r="L858">
            <v>0</v>
          </cell>
          <cell r="M858">
            <v>20090305</v>
          </cell>
          <cell r="N858">
            <v>0</v>
          </cell>
          <cell r="O858">
            <v>20090305</v>
          </cell>
        </row>
        <row r="859">
          <cell r="A859" t="str">
            <v>1932 0</v>
          </cell>
          <cell r="B859" t="str">
            <v>ISOSORBIDE MONONITRATE</v>
          </cell>
          <cell r="C859">
            <v>1932</v>
          </cell>
          <cell r="D859">
            <v>0</v>
          </cell>
          <cell r="E859" t="str">
            <v>10 mg</v>
          </cell>
          <cell r="F859" t="str">
            <v>TABLET</v>
          </cell>
          <cell r="G859" t="str">
            <v>TAB</v>
          </cell>
          <cell r="H859">
            <v>0</v>
          </cell>
          <cell r="I859">
            <v>0.64510000000000001</v>
          </cell>
          <cell r="J859">
            <v>0</v>
          </cell>
          <cell r="K859">
            <v>0.64510000000000001</v>
          </cell>
          <cell r="L859">
            <v>0</v>
          </cell>
          <cell r="M859">
            <v>20050603</v>
          </cell>
          <cell r="N859">
            <v>20051206</v>
          </cell>
          <cell r="O859">
            <v>20051206</v>
          </cell>
        </row>
        <row r="860">
          <cell r="A860" t="str">
            <v>48103 0</v>
          </cell>
          <cell r="B860" t="str">
            <v>ISOSORBIDE MONONITRATE</v>
          </cell>
          <cell r="C860">
            <v>48103</v>
          </cell>
          <cell r="D860">
            <v>0</v>
          </cell>
          <cell r="E860" t="str">
            <v>120 mg</v>
          </cell>
          <cell r="F860" t="str">
            <v>TABLET</v>
          </cell>
          <cell r="G860" t="str">
            <v>TAB, ER</v>
          </cell>
          <cell r="H860">
            <v>0</v>
          </cell>
          <cell r="I860">
            <v>0.15</v>
          </cell>
          <cell r="J860">
            <v>0</v>
          </cell>
          <cell r="K860">
            <v>0.15</v>
          </cell>
          <cell r="L860">
            <v>0</v>
          </cell>
          <cell r="M860">
            <v>20090305</v>
          </cell>
          <cell r="N860">
            <v>0</v>
          </cell>
          <cell r="O860">
            <v>20090305</v>
          </cell>
        </row>
        <row r="861">
          <cell r="A861" t="str">
            <v>1931 0</v>
          </cell>
          <cell r="B861" t="str">
            <v>ISOSORBIDE MONONITRATE</v>
          </cell>
          <cell r="C861">
            <v>1931</v>
          </cell>
          <cell r="D861">
            <v>0</v>
          </cell>
          <cell r="E861" t="str">
            <v>20 mg</v>
          </cell>
          <cell r="F861" t="str">
            <v>TABLET</v>
          </cell>
          <cell r="G861" t="str">
            <v>TAB</v>
          </cell>
          <cell r="H861">
            <v>0</v>
          </cell>
          <cell r="I861">
            <v>0.11600000000000001</v>
          </cell>
          <cell r="J861">
            <v>0</v>
          </cell>
          <cell r="K861">
            <v>0.11600000000000001</v>
          </cell>
          <cell r="L861">
            <v>0</v>
          </cell>
          <cell r="M861">
            <v>20090305</v>
          </cell>
          <cell r="N861">
            <v>0</v>
          </cell>
          <cell r="O861">
            <v>20090305</v>
          </cell>
        </row>
        <row r="862">
          <cell r="A862" t="str">
            <v>48104 0</v>
          </cell>
          <cell r="B862" t="str">
            <v>ISOSORBIDE MONONITRATE</v>
          </cell>
          <cell r="C862">
            <v>48104</v>
          </cell>
          <cell r="D862">
            <v>0</v>
          </cell>
          <cell r="E862" t="str">
            <v>30 mg</v>
          </cell>
          <cell r="F862" t="str">
            <v>TABLET</v>
          </cell>
          <cell r="G862" t="str">
            <v>TAB, ER</v>
          </cell>
          <cell r="H862">
            <v>0</v>
          </cell>
          <cell r="I862">
            <v>5.91E-2</v>
          </cell>
          <cell r="J862">
            <v>0</v>
          </cell>
          <cell r="K862">
            <v>5.91E-2</v>
          </cell>
          <cell r="L862">
            <v>0</v>
          </cell>
          <cell r="M862">
            <v>20090305</v>
          </cell>
          <cell r="N862">
            <v>0</v>
          </cell>
          <cell r="O862">
            <v>20090305</v>
          </cell>
        </row>
        <row r="863">
          <cell r="A863" t="str">
            <v>48102 0</v>
          </cell>
          <cell r="B863" t="str">
            <v>ISOSORBIDE MONONITRATE</v>
          </cell>
          <cell r="C863">
            <v>48102</v>
          </cell>
          <cell r="D863">
            <v>0</v>
          </cell>
          <cell r="E863" t="str">
            <v>60 mg</v>
          </cell>
          <cell r="F863" t="str">
            <v>TABLET</v>
          </cell>
          <cell r="G863" t="str">
            <v>TAB, ER</v>
          </cell>
          <cell r="H863">
            <v>0</v>
          </cell>
          <cell r="I863">
            <v>6.0900000000000003E-2</v>
          </cell>
          <cell r="J863">
            <v>0</v>
          </cell>
          <cell r="K863">
            <v>6.0900000000000003E-2</v>
          </cell>
          <cell r="L863">
            <v>0</v>
          </cell>
          <cell r="M863">
            <v>20090305</v>
          </cell>
          <cell r="N863">
            <v>0</v>
          </cell>
          <cell r="O863">
            <v>20090305</v>
          </cell>
        </row>
        <row r="864">
          <cell r="A864" t="str">
            <v>59841 0</v>
          </cell>
          <cell r="B864" t="str">
            <v>ISOTRETINOIN</v>
          </cell>
          <cell r="C864">
            <v>59841</v>
          </cell>
          <cell r="D864">
            <v>0</v>
          </cell>
          <cell r="E864" t="str">
            <v>10 mg</v>
          </cell>
          <cell r="F864" t="str">
            <v>CAPSULE</v>
          </cell>
          <cell r="G864" t="str">
            <v>CAP</v>
          </cell>
          <cell r="H864">
            <v>0</v>
          </cell>
          <cell r="I864">
            <v>8.5091000000000001</v>
          </cell>
          <cell r="J864">
            <v>0</v>
          </cell>
          <cell r="K864">
            <v>8.5091000000000001</v>
          </cell>
          <cell r="L864">
            <v>0</v>
          </cell>
          <cell r="M864">
            <v>20090305</v>
          </cell>
          <cell r="N864">
            <v>0</v>
          </cell>
          <cell r="O864">
            <v>20090305</v>
          </cell>
        </row>
        <row r="865">
          <cell r="A865" t="str">
            <v>59842 0</v>
          </cell>
          <cell r="B865" t="str">
            <v>ISOTRETINOIN</v>
          </cell>
          <cell r="C865">
            <v>59842</v>
          </cell>
          <cell r="D865">
            <v>0</v>
          </cell>
          <cell r="E865" t="str">
            <v>20 mg</v>
          </cell>
          <cell r="F865" t="str">
            <v>CAPSULE</v>
          </cell>
          <cell r="G865" t="str">
            <v>CAP</v>
          </cell>
          <cell r="H865">
            <v>0</v>
          </cell>
          <cell r="I865">
            <v>5.9474999999999998</v>
          </cell>
          <cell r="J865">
            <v>0</v>
          </cell>
          <cell r="K865">
            <v>5.9474999999999998</v>
          </cell>
          <cell r="L865">
            <v>0</v>
          </cell>
          <cell r="M865">
            <v>20090305</v>
          </cell>
          <cell r="N865">
            <v>0</v>
          </cell>
          <cell r="O865">
            <v>20090305</v>
          </cell>
        </row>
        <row r="866">
          <cell r="A866" t="str">
            <v>59843 0</v>
          </cell>
          <cell r="B866" t="str">
            <v>ISOTRETINOIN</v>
          </cell>
          <cell r="C866">
            <v>59843</v>
          </cell>
          <cell r="D866">
            <v>0</v>
          </cell>
          <cell r="E866" t="str">
            <v>40 mg</v>
          </cell>
          <cell r="F866" t="str">
            <v>CAPSULE</v>
          </cell>
          <cell r="G866" t="str">
            <v>CAP</v>
          </cell>
          <cell r="H866">
            <v>0</v>
          </cell>
          <cell r="I866">
            <v>6.3910999999999998</v>
          </cell>
          <cell r="J866">
            <v>0</v>
          </cell>
          <cell r="K866">
            <v>6.3910999999999998</v>
          </cell>
          <cell r="L866">
            <v>0</v>
          </cell>
          <cell r="M866">
            <v>20090305</v>
          </cell>
          <cell r="N866">
            <v>0</v>
          </cell>
          <cell r="O866">
            <v>20090305</v>
          </cell>
        </row>
        <row r="867">
          <cell r="A867" t="str">
            <v>49101 0</v>
          </cell>
          <cell r="B867" t="str">
            <v>ITRACONAZOLE</v>
          </cell>
          <cell r="C867">
            <v>49101</v>
          </cell>
          <cell r="D867">
            <v>0</v>
          </cell>
          <cell r="E867" t="str">
            <v>200 mg</v>
          </cell>
          <cell r="F867" t="str">
            <v>CAPSULE</v>
          </cell>
          <cell r="G867" t="str">
            <v>CAP</v>
          </cell>
          <cell r="H867">
            <v>0</v>
          </cell>
          <cell r="I867">
            <v>9.5695999999999994</v>
          </cell>
          <cell r="J867">
            <v>0</v>
          </cell>
          <cell r="K867">
            <v>9.5695999999999994</v>
          </cell>
          <cell r="L867">
            <v>0</v>
          </cell>
          <cell r="M867">
            <v>20090305</v>
          </cell>
          <cell r="N867">
            <v>0</v>
          </cell>
          <cell r="O867">
            <v>20090305</v>
          </cell>
        </row>
        <row r="868">
          <cell r="A868" t="str">
            <v>31850 0</v>
          </cell>
          <cell r="B868" t="str">
            <v>KETOCONAZOLE</v>
          </cell>
          <cell r="C868">
            <v>31850</v>
          </cell>
          <cell r="D868">
            <v>0</v>
          </cell>
          <cell r="E868" t="str">
            <v>2%</v>
          </cell>
          <cell r="F868" t="str">
            <v>GRAM</v>
          </cell>
          <cell r="G868" t="str">
            <v>CRM</v>
          </cell>
          <cell r="H868">
            <v>0</v>
          </cell>
          <cell r="I868">
            <v>0.61919999999999997</v>
          </cell>
          <cell r="J868">
            <v>0</v>
          </cell>
          <cell r="K868">
            <v>0.61919999999999997</v>
          </cell>
          <cell r="L868">
            <v>0</v>
          </cell>
          <cell r="M868">
            <v>20090305</v>
          </cell>
          <cell r="N868">
            <v>0</v>
          </cell>
          <cell r="O868">
            <v>20090305</v>
          </cell>
        </row>
        <row r="869">
          <cell r="A869" t="str">
            <v>42590 0</v>
          </cell>
          <cell r="B869" t="str">
            <v>KETOCONAZOLE</v>
          </cell>
          <cell r="C869">
            <v>42590</v>
          </cell>
          <cell r="D869">
            <v>0</v>
          </cell>
          <cell r="E869" t="str">
            <v>200 mg</v>
          </cell>
          <cell r="F869" t="str">
            <v>TABLET</v>
          </cell>
          <cell r="G869" t="str">
            <v>TAB</v>
          </cell>
          <cell r="H869">
            <v>0</v>
          </cell>
          <cell r="I869">
            <v>0.23039999999999999</v>
          </cell>
          <cell r="J869">
            <v>0</v>
          </cell>
          <cell r="K869">
            <v>0.23039999999999999</v>
          </cell>
          <cell r="L869">
            <v>0</v>
          </cell>
          <cell r="M869">
            <v>20090305</v>
          </cell>
          <cell r="N869">
            <v>0</v>
          </cell>
          <cell r="O869">
            <v>20090305</v>
          </cell>
        </row>
        <row r="870">
          <cell r="A870" t="str">
            <v>31271 0</v>
          </cell>
          <cell r="B870" t="str">
            <v xml:space="preserve">KETOCONAZOLE </v>
          </cell>
          <cell r="C870">
            <v>31271</v>
          </cell>
          <cell r="D870">
            <v>0</v>
          </cell>
          <cell r="E870" t="str">
            <v>2%</v>
          </cell>
          <cell r="F870" t="str">
            <v>MILLILITER</v>
          </cell>
          <cell r="G870" t="str">
            <v>SHAMPOO</v>
          </cell>
          <cell r="H870">
            <v>0</v>
          </cell>
          <cell r="I870">
            <v>0.152</v>
          </cell>
          <cell r="J870">
            <v>0</v>
          </cell>
          <cell r="K870">
            <v>0.152</v>
          </cell>
          <cell r="L870">
            <v>0</v>
          </cell>
          <cell r="M870">
            <v>20090305</v>
          </cell>
          <cell r="N870">
            <v>0</v>
          </cell>
          <cell r="O870">
            <v>20090305</v>
          </cell>
        </row>
        <row r="871">
          <cell r="A871" t="str">
            <v>33793 0</v>
          </cell>
          <cell r="B871" t="str">
            <v>KETOPROFEN</v>
          </cell>
          <cell r="C871">
            <v>33793</v>
          </cell>
          <cell r="D871">
            <v>0</v>
          </cell>
          <cell r="E871" t="str">
            <v>100 mg</v>
          </cell>
          <cell r="F871" t="str">
            <v>CAPSULE</v>
          </cell>
          <cell r="G871" t="str">
            <v>CAP, ER</v>
          </cell>
          <cell r="H871">
            <v>0</v>
          </cell>
          <cell r="I871">
            <v>1.6194999999999999</v>
          </cell>
          <cell r="J871">
            <v>0</v>
          </cell>
          <cell r="K871">
            <v>1.6194999999999999</v>
          </cell>
          <cell r="L871">
            <v>0</v>
          </cell>
          <cell r="M871">
            <v>20020405</v>
          </cell>
          <cell r="N871">
            <v>20020906</v>
          </cell>
          <cell r="O871">
            <v>20020906</v>
          </cell>
        </row>
        <row r="872">
          <cell r="A872" t="str">
            <v>33791 0</v>
          </cell>
          <cell r="B872" t="str">
            <v>KETOPROFEN</v>
          </cell>
          <cell r="C872">
            <v>33791</v>
          </cell>
          <cell r="D872">
            <v>0</v>
          </cell>
          <cell r="E872" t="str">
            <v>150 mg</v>
          </cell>
          <cell r="F872" t="str">
            <v>CAPSULE</v>
          </cell>
          <cell r="G872" t="str">
            <v>CAP, ER</v>
          </cell>
          <cell r="H872">
            <v>0</v>
          </cell>
          <cell r="I872">
            <v>1.915</v>
          </cell>
          <cell r="J872">
            <v>0</v>
          </cell>
          <cell r="K872">
            <v>1.915</v>
          </cell>
          <cell r="L872">
            <v>0</v>
          </cell>
          <cell r="M872">
            <v>20021206</v>
          </cell>
          <cell r="N872">
            <v>20030509</v>
          </cell>
          <cell r="O872">
            <v>20030509</v>
          </cell>
        </row>
        <row r="873">
          <cell r="A873" t="str">
            <v>33792 0</v>
          </cell>
          <cell r="B873" t="str">
            <v>KETOPROFEN</v>
          </cell>
          <cell r="C873">
            <v>33792</v>
          </cell>
          <cell r="D873">
            <v>0</v>
          </cell>
          <cell r="E873" t="str">
            <v>200 mg</v>
          </cell>
          <cell r="F873" t="str">
            <v>TABLET</v>
          </cell>
          <cell r="G873" t="str">
            <v>CAP, SR 24HR</v>
          </cell>
          <cell r="H873">
            <v>0</v>
          </cell>
          <cell r="I873">
            <v>2.3887999999999998</v>
          </cell>
          <cell r="J873">
            <v>0</v>
          </cell>
          <cell r="K873">
            <v>2.3887999999999998</v>
          </cell>
          <cell r="L873">
            <v>0</v>
          </cell>
          <cell r="M873">
            <v>20090305</v>
          </cell>
          <cell r="N873">
            <v>0</v>
          </cell>
          <cell r="O873">
            <v>20090305</v>
          </cell>
        </row>
        <row r="874">
          <cell r="A874" t="str">
            <v>34422 0</v>
          </cell>
          <cell r="B874" t="str">
            <v>KETOPROFEN</v>
          </cell>
          <cell r="C874">
            <v>34422</v>
          </cell>
          <cell r="D874">
            <v>0</v>
          </cell>
          <cell r="E874" t="str">
            <v>25 mg</v>
          </cell>
          <cell r="F874" t="str">
            <v>CAPSULE</v>
          </cell>
          <cell r="G874" t="str">
            <v>CAP</v>
          </cell>
          <cell r="H874">
            <v>0</v>
          </cell>
          <cell r="I874">
            <v>0.16189999999999999</v>
          </cell>
          <cell r="J874">
            <v>0</v>
          </cell>
          <cell r="K874">
            <v>0.16189999999999999</v>
          </cell>
          <cell r="L874">
            <v>0</v>
          </cell>
          <cell r="M874">
            <v>20020308</v>
          </cell>
          <cell r="N874">
            <v>20020906</v>
          </cell>
          <cell r="O874">
            <v>20020906</v>
          </cell>
        </row>
        <row r="875">
          <cell r="A875" t="str">
            <v>34420 0</v>
          </cell>
          <cell r="B875" t="str">
            <v>KETOPROFEN</v>
          </cell>
          <cell r="C875">
            <v>34420</v>
          </cell>
          <cell r="D875">
            <v>0</v>
          </cell>
          <cell r="E875" t="str">
            <v>50 mg</v>
          </cell>
          <cell r="F875" t="str">
            <v>CAPSULE</v>
          </cell>
          <cell r="G875" t="str">
            <v>CAP</v>
          </cell>
          <cell r="H875">
            <v>0</v>
          </cell>
          <cell r="I875">
            <v>0.1202</v>
          </cell>
          <cell r="J875">
            <v>0</v>
          </cell>
          <cell r="K875">
            <v>0.1202</v>
          </cell>
          <cell r="L875">
            <v>0</v>
          </cell>
          <cell r="M875">
            <v>20090305</v>
          </cell>
          <cell r="N875">
            <v>0</v>
          </cell>
          <cell r="O875">
            <v>20090305</v>
          </cell>
        </row>
        <row r="876">
          <cell r="A876" t="str">
            <v>34421 0</v>
          </cell>
          <cell r="B876" t="str">
            <v>KETOPROFEN</v>
          </cell>
          <cell r="C876">
            <v>34421</v>
          </cell>
          <cell r="D876">
            <v>0</v>
          </cell>
          <cell r="E876" t="str">
            <v>75 mg</v>
          </cell>
          <cell r="F876" t="str">
            <v>CAPSULE</v>
          </cell>
          <cell r="G876" t="str">
            <v>CAP</v>
          </cell>
          <cell r="H876">
            <v>0</v>
          </cell>
          <cell r="I876">
            <v>0.1197</v>
          </cell>
          <cell r="J876">
            <v>0</v>
          </cell>
          <cell r="K876">
            <v>0.1197</v>
          </cell>
          <cell r="L876">
            <v>0</v>
          </cell>
          <cell r="M876">
            <v>20090305</v>
          </cell>
          <cell r="N876">
            <v>0</v>
          </cell>
          <cell r="O876">
            <v>20090305</v>
          </cell>
        </row>
        <row r="877">
          <cell r="A877" t="str">
            <v>32531 0</v>
          </cell>
          <cell r="B877" t="str">
            <v>KETOROLAC TROMETHAMINE</v>
          </cell>
          <cell r="C877">
            <v>32531</v>
          </cell>
          <cell r="D877">
            <v>0</v>
          </cell>
          <cell r="E877" t="str">
            <v>10 mg</v>
          </cell>
          <cell r="F877" t="str">
            <v>TABLET</v>
          </cell>
          <cell r="G877" t="str">
            <v>TAB</v>
          </cell>
          <cell r="H877">
            <v>0</v>
          </cell>
          <cell r="I877">
            <v>0.2084</v>
          </cell>
          <cell r="J877">
            <v>0</v>
          </cell>
          <cell r="K877">
            <v>0.2084</v>
          </cell>
          <cell r="L877">
            <v>0</v>
          </cell>
          <cell r="M877">
            <v>20090305</v>
          </cell>
          <cell r="N877">
            <v>0</v>
          </cell>
          <cell r="O877">
            <v>20090305</v>
          </cell>
        </row>
        <row r="878">
          <cell r="A878" t="str">
            <v>35275 0</v>
          </cell>
          <cell r="B878" t="str">
            <v>KETOROLAC TROMETHAMINE</v>
          </cell>
          <cell r="C878">
            <v>35275</v>
          </cell>
          <cell r="D878">
            <v>0</v>
          </cell>
          <cell r="E878" t="str">
            <v>15 mg/ml</v>
          </cell>
          <cell r="F878" t="str">
            <v>MILLILITER</v>
          </cell>
          <cell r="G878" t="str">
            <v>SYRN</v>
          </cell>
          <cell r="H878">
            <v>0</v>
          </cell>
          <cell r="I878">
            <v>4.1923000000000004</v>
          </cell>
          <cell r="J878">
            <v>0</v>
          </cell>
          <cell r="K878">
            <v>4.1923000000000004</v>
          </cell>
          <cell r="L878">
            <v>0</v>
          </cell>
          <cell r="M878">
            <v>20090305</v>
          </cell>
          <cell r="N878">
            <v>0</v>
          </cell>
          <cell r="O878">
            <v>20090305</v>
          </cell>
        </row>
        <row r="879">
          <cell r="A879" t="str">
            <v>35270 0</v>
          </cell>
          <cell r="B879" t="str">
            <v>KETOROLAC TROMETHAMINE</v>
          </cell>
          <cell r="C879">
            <v>35270</v>
          </cell>
          <cell r="D879">
            <v>0</v>
          </cell>
          <cell r="E879" t="str">
            <v>30 mg/ml</v>
          </cell>
          <cell r="F879" t="str">
            <v>MILLILITER</v>
          </cell>
          <cell r="G879" t="str">
            <v>SYRN</v>
          </cell>
          <cell r="H879">
            <v>0</v>
          </cell>
          <cell r="I879">
            <v>1.0895999999999999</v>
          </cell>
          <cell r="J879">
            <v>0</v>
          </cell>
          <cell r="K879">
            <v>1.0895999999999999</v>
          </cell>
          <cell r="L879">
            <v>0</v>
          </cell>
          <cell r="M879">
            <v>20090305</v>
          </cell>
          <cell r="N879">
            <v>0</v>
          </cell>
          <cell r="O879">
            <v>20090305</v>
          </cell>
        </row>
        <row r="880">
          <cell r="A880" t="str">
            <v>35236 0</v>
          </cell>
          <cell r="B880" t="str">
            <v>KETOROLAC TROMETHAMINE</v>
          </cell>
          <cell r="C880">
            <v>35236</v>
          </cell>
          <cell r="D880">
            <v>0</v>
          </cell>
          <cell r="E880" t="str">
            <v>60 mg/2 ml</v>
          </cell>
          <cell r="F880" t="str">
            <v>MILLILITER</v>
          </cell>
          <cell r="G880" t="str">
            <v>VIAL</v>
          </cell>
          <cell r="H880">
            <v>0</v>
          </cell>
          <cell r="I880">
            <v>0.54479999999999995</v>
          </cell>
          <cell r="J880">
            <v>0</v>
          </cell>
          <cell r="K880">
            <v>0.54479999999999995</v>
          </cell>
          <cell r="L880">
            <v>0</v>
          </cell>
          <cell r="M880">
            <v>20090305</v>
          </cell>
          <cell r="N880">
            <v>0</v>
          </cell>
          <cell r="O880">
            <v>20090305</v>
          </cell>
        </row>
        <row r="881">
          <cell r="A881" t="str">
            <v>10342 0</v>
          </cell>
          <cell r="B881" t="str">
            <v>LABETALOL HCL</v>
          </cell>
          <cell r="C881">
            <v>10342</v>
          </cell>
          <cell r="D881">
            <v>0</v>
          </cell>
          <cell r="E881" t="str">
            <v>100 mg</v>
          </cell>
          <cell r="F881" t="str">
            <v>TABLET</v>
          </cell>
          <cell r="G881" t="str">
            <v>TAB</v>
          </cell>
          <cell r="H881">
            <v>0</v>
          </cell>
          <cell r="I881">
            <v>9.6799999999999997E-2</v>
          </cell>
          <cell r="J881">
            <v>0</v>
          </cell>
          <cell r="K881">
            <v>9.6799999999999997E-2</v>
          </cell>
          <cell r="L881">
            <v>0</v>
          </cell>
          <cell r="M881">
            <v>20090305</v>
          </cell>
          <cell r="N881">
            <v>0</v>
          </cell>
          <cell r="O881">
            <v>20090305</v>
          </cell>
        </row>
        <row r="882">
          <cell r="A882" t="str">
            <v>10341 0</v>
          </cell>
          <cell r="B882" t="str">
            <v>LABETALOL HCL</v>
          </cell>
          <cell r="C882">
            <v>10341</v>
          </cell>
          <cell r="D882">
            <v>0</v>
          </cell>
          <cell r="E882" t="str">
            <v>200 mg</v>
          </cell>
          <cell r="F882" t="str">
            <v>TABLET</v>
          </cell>
          <cell r="G882" t="str">
            <v>TAB</v>
          </cell>
          <cell r="H882">
            <v>0</v>
          </cell>
          <cell r="I882">
            <v>0.1613</v>
          </cell>
          <cell r="J882">
            <v>0</v>
          </cell>
          <cell r="K882">
            <v>0.1613</v>
          </cell>
          <cell r="L882">
            <v>0</v>
          </cell>
          <cell r="M882">
            <v>20090305</v>
          </cell>
          <cell r="N882">
            <v>0</v>
          </cell>
          <cell r="O882">
            <v>20090305</v>
          </cell>
        </row>
        <row r="883">
          <cell r="A883" t="str">
            <v>10340 0</v>
          </cell>
          <cell r="B883" t="str">
            <v>LABETALOL HCL</v>
          </cell>
          <cell r="C883">
            <v>10340</v>
          </cell>
          <cell r="D883">
            <v>0</v>
          </cell>
          <cell r="E883" t="str">
            <v>300 mg</v>
          </cell>
          <cell r="F883" t="str">
            <v>TABLET</v>
          </cell>
          <cell r="G883" t="str">
            <v>TAB</v>
          </cell>
          <cell r="H883">
            <v>0</v>
          </cell>
          <cell r="I883">
            <v>0.22109999999999999</v>
          </cell>
          <cell r="J883">
            <v>0</v>
          </cell>
          <cell r="K883">
            <v>0.22109999999999999</v>
          </cell>
          <cell r="L883">
            <v>0</v>
          </cell>
          <cell r="M883">
            <v>20090305</v>
          </cell>
          <cell r="N883">
            <v>0</v>
          </cell>
          <cell r="O883">
            <v>20090305</v>
          </cell>
        </row>
        <row r="884">
          <cell r="A884" t="str">
            <v>10161 0</v>
          </cell>
          <cell r="B884" t="str">
            <v>LACTULOSE</v>
          </cell>
          <cell r="C884">
            <v>10161</v>
          </cell>
          <cell r="D884">
            <v>0</v>
          </cell>
          <cell r="E884" t="str">
            <v>10 gm/15 ml</v>
          </cell>
          <cell r="F884" t="str">
            <v>MILLILITER</v>
          </cell>
          <cell r="G884" t="str">
            <v>SYR</v>
          </cell>
          <cell r="H884">
            <v>0</v>
          </cell>
          <cell r="I884">
            <v>1.5100000000000001E-2</v>
          </cell>
          <cell r="J884">
            <v>0</v>
          </cell>
          <cell r="K884">
            <v>1.5100000000000001E-2</v>
          </cell>
          <cell r="L884">
            <v>0</v>
          </cell>
          <cell r="M884">
            <v>20051206</v>
          </cell>
          <cell r="N884">
            <v>20060605</v>
          </cell>
          <cell r="O884">
            <v>20060605</v>
          </cell>
        </row>
        <row r="885">
          <cell r="A885" t="str">
            <v>10167 0</v>
          </cell>
          <cell r="B885" t="str">
            <v>LACTULOSE</v>
          </cell>
          <cell r="C885">
            <v>10167</v>
          </cell>
          <cell r="D885">
            <v>0</v>
          </cell>
          <cell r="E885" t="str">
            <v>10 gm/15 ml</v>
          </cell>
          <cell r="F885" t="str">
            <v>MILLILITER</v>
          </cell>
          <cell r="G885" t="str">
            <v>SOLN</v>
          </cell>
          <cell r="H885">
            <v>0</v>
          </cell>
          <cell r="I885">
            <v>9.7999999999999997E-3</v>
          </cell>
          <cell r="J885">
            <v>0</v>
          </cell>
          <cell r="K885">
            <v>9.7999999999999997E-3</v>
          </cell>
          <cell r="L885">
            <v>0</v>
          </cell>
          <cell r="M885">
            <v>20090305</v>
          </cell>
          <cell r="N885">
            <v>0</v>
          </cell>
          <cell r="O885">
            <v>20090305</v>
          </cell>
        </row>
        <row r="886">
          <cell r="A886" t="str">
            <v>10160 0</v>
          </cell>
          <cell r="B886" t="str">
            <v xml:space="preserve">LACTULOSE </v>
          </cell>
          <cell r="C886">
            <v>10160</v>
          </cell>
          <cell r="D886">
            <v>0</v>
          </cell>
          <cell r="E886" t="str">
            <v>10 gm/15 ml</v>
          </cell>
          <cell r="F886" t="str">
            <v>MILLILITER</v>
          </cell>
          <cell r="G886" t="str">
            <v>SOLN</v>
          </cell>
          <cell r="H886">
            <v>0</v>
          </cell>
          <cell r="I886">
            <v>9.4999999999999998E-3</v>
          </cell>
          <cell r="J886">
            <v>0</v>
          </cell>
          <cell r="K886">
            <v>9.4999999999999998E-3</v>
          </cell>
          <cell r="L886">
            <v>0</v>
          </cell>
          <cell r="M886">
            <v>20090305</v>
          </cell>
          <cell r="N886">
            <v>0</v>
          </cell>
          <cell r="O886">
            <v>20090305</v>
          </cell>
        </row>
        <row r="887">
          <cell r="A887" t="str">
            <v>64316 0</v>
          </cell>
          <cell r="B887" t="str">
            <v>LAMOTRIGINE</v>
          </cell>
          <cell r="C887">
            <v>64316</v>
          </cell>
          <cell r="D887">
            <v>0</v>
          </cell>
          <cell r="E887" t="str">
            <v>100 mg</v>
          </cell>
          <cell r="F887" t="str">
            <v>TABLET</v>
          </cell>
          <cell r="G887" t="str">
            <v>TAB</v>
          </cell>
          <cell r="H887">
            <v>0</v>
          </cell>
          <cell r="I887">
            <v>3.7433000000000001</v>
          </cell>
          <cell r="J887">
            <v>0</v>
          </cell>
          <cell r="K887">
            <v>3.7433000000000001</v>
          </cell>
          <cell r="L887">
            <v>0</v>
          </cell>
          <cell r="M887">
            <v>20090305</v>
          </cell>
          <cell r="N887">
            <v>0</v>
          </cell>
          <cell r="O887">
            <v>20090305</v>
          </cell>
        </row>
        <row r="888">
          <cell r="A888" t="str">
            <v>64324 0</v>
          </cell>
          <cell r="B888" t="str">
            <v>LAMOTRIGINE</v>
          </cell>
          <cell r="C888">
            <v>64324</v>
          </cell>
          <cell r="D888">
            <v>0</v>
          </cell>
          <cell r="E888" t="str">
            <v>150 mg</v>
          </cell>
          <cell r="F888" t="str">
            <v>TABLET</v>
          </cell>
          <cell r="G888" t="str">
            <v>TAB</v>
          </cell>
          <cell r="H888">
            <v>0</v>
          </cell>
          <cell r="I888">
            <v>4.5068000000000001</v>
          </cell>
          <cell r="J888">
            <v>0</v>
          </cell>
          <cell r="K888">
            <v>4.5068000000000001</v>
          </cell>
          <cell r="L888">
            <v>0</v>
          </cell>
          <cell r="M888">
            <v>20090305</v>
          </cell>
          <cell r="N888">
            <v>0</v>
          </cell>
          <cell r="O888">
            <v>20090305</v>
          </cell>
        </row>
        <row r="889">
          <cell r="A889" t="str">
            <v>64325 0</v>
          </cell>
          <cell r="B889" t="str">
            <v>LAMOTRIGINE</v>
          </cell>
          <cell r="C889">
            <v>64325</v>
          </cell>
          <cell r="D889">
            <v>0</v>
          </cell>
          <cell r="E889" t="str">
            <v>200 mg</v>
          </cell>
          <cell r="F889" t="str">
            <v>TABLET</v>
          </cell>
          <cell r="G889" t="str">
            <v>TAB</v>
          </cell>
          <cell r="H889">
            <v>0</v>
          </cell>
          <cell r="I889">
            <v>4.4664000000000001</v>
          </cell>
          <cell r="J889">
            <v>0</v>
          </cell>
          <cell r="K889">
            <v>4.4664000000000001</v>
          </cell>
          <cell r="L889">
            <v>0</v>
          </cell>
          <cell r="M889">
            <v>20090305</v>
          </cell>
          <cell r="N889">
            <v>0</v>
          </cell>
          <cell r="O889">
            <v>20090305</v>
          </cell>
        </row>
        <row r="890">
          <cell r="A890" t="str">
            <v>64322 0</v>
          </cell>
          <cell r="B890" t="str">
            <v>LAMOTRIGINE</v>
          </cell>
          <cell r="C890">
            <v>64322</v>
          </cell>
          <cell r="D890">
            <v>0</v>
          </cell>
          <cell r="E890" t="str">
            <v>25 mg</v>
          </cell>
          <cell r="F890" t="str">
            <v>TABLET</v>
          </cell>
          <cell r="G890" t="str">
            <v>TAB, CHEW</v>
          </cell>
          <cell r="H890">
            <v>0</v>
          </cell>
          <cell r="I890">
            <v>2.339</v>
          </cell>
          <cell r="J890">
            <v>0</v>
          </cell>
          <cell r="K890">
            <v>2.339</v>
          </cell>
          <cell r="L890">
            <v>0</v>
          </cell>
          <cell r="M890">
            <v>20090305</v>
          </cell>
          <cell r="N890">
            <v>0</v>
          </cell>
          <cell r="O890">
            <v>20090305</v>
          </cell>
        </row>
        <row r="891">
          <cell r="A891" t="str">
            <v>64317 0</v>
          </cell>
          <cell r="B891" t="str">
            <v>LAMOTRIGINE</v>
          </cell>
          <cell r="C891">
            <v>64317</v>
          </cell>
          <cell r="D891">
            <v>0</v>
          </cell>
          <cell r="E891" t="str">
            <v>25 mg</v>
          </cell>
          <cell r="F891" t="str">
            <v>TABLET</v>
          </cell>
          <cell r="G891" t="str">
            <v>TAB</v>
          </cell>
          <cell r="H891">
            <v>0</v>
          </cell>
          <cell r="I891">
            <v>3.5998999999999999</v>
          </cell>
          <cell r="J891">
            <v>0</v>
          </cell>
          <cell r="K891">
            <v>3.5998999999999999</v>
          </cell>
          <cell r="L891">
            <v>0</v>
          </cell>
          <cell r="M891">
            <v>20090305</v>
          </cell>
          <cell r="N891">
            <v>0</v>
          </cell>
          <cell r="O891">
            <v>20090305</v>
          </cell>
        </row>
        <row r="892">
          <cell r="A892" t="str">
            <v>64323 0</v>
          </cell>
          <cell r="B892" t="str">
            <v>LAMOTRIGINE</v>
          </cell>
          <cell r="C892">
            <v>64323</v>
          </cell>
          <cell r="D892">
            <v>0</v>
          </cell>
          <cell r="E892" t="str">
            <v>5 mg</v>
          </cell>
          <cell r="F892" t="str">
            <v>TABLET</v>
          </cell>
          <cell r="G892" t="str">
            <v>TAB, CHEW</v>
          </cell>
          <cell r="H892">
            <v>0</v>
          </cell>
          <cell r="I892">
            <v>2.4756</v>
          </cell>
          <cell r="J892">
            <v>0</v>
          </cell>
          <cell r="K892">
            <v>2.4756</v>
          </cell>
          <cell r="L892">
            <v>0</v>
          </cell>
          <cell r="M892">
            <v>20090305</v>
          </cell>
          <cell r="N892">
            <v>0</v>
          </cell>
          <cell r="O892">
            <v>20090305</v>
          </cell>
        </row>
        <row r="893">
          <cell r="A893" t="str">
            <v>67031 0</v>
          </cell>
          <cell r="B893" t="str">
            <v>LEFLUNOMIDE</v>
          </cell>
          <cell r="C893">
            <v>67031</v>
          </cell>
          <cell r="D893">
            <v>0</v>
          </cell>
          <cell r="E893" t="str">
            <v>10 mg</v>
          </cell>
          <cell r="F893" t="str">
            <v>TABLET</v>
          </cell>
          <cell r="G893" t="str">
            <v>TAB</v>
          </cell>
          <cell r="H893">
            <v>0</v>
          </cell>
          <cell r="I893">
            <v>0.59840000000000004</v>
          </cell>
          <cell r="J893">
            <v>0</v>
          </cell>
          <cell r="K893">
            <v>0.59840000000000004</v>
          </cell>
          <cell r="L893">
            <v>0</v>
          </cell>
          <cell r="M893">
            <v>20090305</v>
          </cell>
          <cell r="N893">
            <v>0</v>
          </cell>
          <cell r="O893">
            <v>20090305</v>
          </cell>
        </row>
        <row r="894">
          <cell r="A894" t="str">
            <v>67032 0</v>
          </cell>
          <cell r="B894" t="str">
            <v>LEFLUNOMIDE</v>
          </cell>
          <cell r="C894">
            <v>67032</v>
          </cell>
          <cell r="D894">
            <v>0</v>
          </cell>
          <cell r="E894" t="str">
            <v>20 mg</v>
          </cell>
          <cell r="F894" t="str">
            <v>TABLET</v>
          </cell>
          <cell r="G894" t="str">
            <v>TAB</v>
          </cell>
          <cell r="H894">
            <v>0</v>
          </cell>
          <cell r="I894">
            <v>0.5776</v>
          </cell>
          <cell r="J894">
            <v>0</v>
          </cell>
          <cell r="K894">
            <v>0.5776</v>
          </cell>
          <cell r="L894">
            <v>0</v>
          </cell>
          <cell r="M894">
            <v>20090305</v>
          </cell>
          <cell r="N894">
            <v>0</v>
          </cell>
          <cell r="O894">
            <v>20090305</v>
          </cell>
        </row>
        <row r="895">
          <cell r="A895" t="str">
            <v>87557 0</v>
          </cell>
          <cell r="B895" t="str">
            <v>LEUCOVORIN CALCIUM</v>
          </cell>
          <cell r="C895">
            <v>87557</v>
          </cell>
          <cell r="D895">
            <v>0</v>
          </cell>
          <cell r="E895" t="str">
            <v>25 mg</v>
          </cell>
          <cell r="F895" t="str">
            <v>TABLET</v>
          </cell>
          <cell r="G895" t="str">
            <v>TAB</v>
          </cell>
          <cell r="H895">
            <v>0</v>
          </cell>
          <cell r="I895">
            <v>9.9947999999999997</v>
          </cell>
          <cell r="J895">
            <v>0</v>
          </cell>
          <cell r="K895">
            <v>9.9947999999999997</v>
          </cell>
          <cell r="L895">
            <v>0</v>
          </cell>
          <cell r="M895">
            <v>20090305</v>
          </cell>
          <cell r="N895">
            <v>0</v>
          </cell>
          <cell r="O895">
            <v>20090305</v>
          </cell>
        </row>
        <row r="896">
          <cell r="A896" t="str">
            <v>87558 0</v>
          </cell>
          <cell r="B896" t="str">
            <v>LEUCOVORIN CALCIUM</v>
          </cell>
          <cell r="C896">
            <v>87558</v>
          </cell>
          <cell r="D896">
            <v>0</v>
          </cell>
          <cell r="E896" t="str">
            <v>5 mg</v>
          </cell>
          <cell r="F896" t="str">
            <v>TABLET</v>
          </cell>
          <cell r="G896" t="str">
            <v>TAB</v>
          </cell>
          <cell r="H896">
            <v>0</v>
          </cell>
          <cell r="I896">
            <v>1.1019000000000001</v>
          </cell>
          <cell r="J896">
            <v>0</v>
          </cell>
          <cell r="K896">
            <v>1.1019000000000001</v>
          </cell>
          <cell r="L896">
            <v>0</v>
          </cell>
          <cell r="M896">
            <v>20090305</v>
          </cell>
          <cell r="N896">
            <v>0</v>
          </cell>
          <cell r="O896">
            <v>20090305</v>
          </cell>
        </row>
        <row r="897">
          <cell r="A897" t="str">
            <v>84597 0</v>
          </cell>
          <cell r="B897" t="str">
            <v>LEUPROLIDE ACETATE</v>
          </cell>
          <cell r="C897">
            <v>84597</v>
          </cell>
          <cell r="D897">
            <v>0</v>
          </cell>
          <cell r="E897" t="str">
            <v>1 mg/0.2 ml</v>
          </cell>
          <cell r="F897" t="str">
            <v>EACH</v>
          </cell>
          <cell r="G897" t="str">
            <v>KIT</v>
          </cell>
          <cell r="H897">
            <v>0</v>
          </cell>
          <cell r="I897">
            <v>152.07</v>
          </cell>
          <cell r="J897">
            <v>0</v>
          </cell>
          <cell r="K897">
            <v>152.07</v>
          </cell>
          <cell r="L897">
            <v>0</v>
          </cell>
          <cell r="M897">
            <v>20090305</v>
          </cell>
          <cell r="N897">
            <v>0</v>
          </cell>
          <cell r="O897">
            <v>20090305</v>
          </cell>
        </row>
        <row r="898">
          <cell r="A898" t="str">
            <v>41587 0</v>
          </cell>
          <cell r="B898" t="str">
            <v>LEVETIRACETAM</v>
          </cell>
          <cell r="C898">
            <v>41587</v>
          </cell>
          <cell r="D898">
            <v>0</v>
          </cell>
          <cell r="E898" t="str">
            <v>250 mg</v>
          </cell>
          <cell r="F898" t="str">
            <v>TABLET</v>
          </cell>
          <cell r="G898" t="str">
            <v>TAB</v>
          </cell>
          <cell r="H898">
            <v>0</v>
          </cell>
          <cell r="I898">
            <v>2.7099000000000002</v>
          </cell>
          <cell r="J898">
            <v>0</v>
          </cell>
          <cell r="K898">
            <v>2.7099000000000002</v>
          </cell>
          <cell r="L898">
            <v>0</v>
          </cell>
          <cell r="M898">
            <v>20090305</v>
          </cell>
          <cell r="N898">
            <v>0</v>
          </cell>
          <cell r="O898">
            <v>20090305</v>
          </cell>
        </row>
        <row r="899">
          <cell r="A899" t="str">
            <v>41597 0</v>
          </cell>
          <cell r="B899" t="str">
            <v>LEVETIRACETAM</v>
          </cell>
          <cell r="C899">
            <v>41597</v>
          </cell>
          <cell r="D899">
            <v>0</v>
          </cell>
          <cell r="E899" t="str">
            <v>500 mg</v>
          </cell>
          <cell r="F899" t="str">
            <v>TABLET</v>
          </cell>
          <cell r="G899" t="str">
            <v>TAB</v>
          </cell>
          <cell r="H899">
            <v>0</v>
          </cell>
          <cell r="I899">
            <v>3.3119999999999998</v>
          </cell>
          <cell r="J899">
            <v>0</v>
          </cell>
          <cell r="K899">
            <v>3.3119999999999998</v>
          </cell>
          <cell r="L899">
            <v>0</v>
          </cell>
          <cell r="M899">
            <v>20090305</v>
          </cell>
          <cell r="N899">
            <v>0</v>
          </cell>
          <cell r="O899">
            <v>20090305</v>
          </cell>
        </row>
        <row r="900">
          <cell r="A900" t="str">
            <v>41586 0</v>
          </cell>
          <cell r="B900" t="str">
            <v>LEVETIRACETAM</v>
          </cell>
          <cell r="C900">
            <v>41586</v>
          </cell>
          <cell r="D900">
            <v>0</v>
          </cell>
          <cell r="E900" t="str">
            <v>750 mg</v>
          </cell>
          <cell r="F900" t="str">
            <v>TABLET</v>
          </cell>
          <cell r="G900" t="str">
            <v>TAB</v>
          </cell>
          <cell r="H900">
            <v>0</v>
          </cell>
          <cell r="I900">
            <v>4.4870000000000001</v>
          </cell>
          <cell r="J900">
            <v>0</v>
          </cell>
          <cell r="K900">
            <v>4.4870000000000001</v>
          </cell>
          <cell r="L900">
            <v>0</v>
          </cell>
          <cell r="M900">
            <v>20090305</v>
          </cell>
          <cell r="N900">
            <v>0</v>
          </cell>
          <cell r="O900">
            <v>20090305</v>
          </cell>
        </row>
        <row r="901">
          <cell r="A901" t="str">
            <v>33311 0</v>
          </cell>
          <cell r="B901" t="str">
            <v>LEVOBUNOLOL HCL</v>
          </cell>
          <cell r="C901">
            <v>33311</v>
          </cell>
          <cell r="D901">
            <v>0</v>
          </cell>
          <cell r="E901" t="str">
            <v>0.25%</v>
          </cell>
          <cell r="F901" t="str">
            <v>MILLILITER</v>
          </cell>
          <cell r="G901" t="str">
            <v>OPTH SOLN</v>
          </cell>
          <cell r="H901">
            <v>0</v>
          </cell>
          <cell r="I901">
            <v>1.125</v>
          </cell>
          <cell r="J901">
            <v>0</v>
          </cell>
          <cell r="K901">
            <v>1.125</v>
          </cell>
          <cell r="L901">
            <v>0</v>
          </cell>
          <cell r="M901">
            <v>20030606</v>
          </cell>
          <cell r="N901">
            <v>20050902</v>
          </cell>
          <cell r="O901">
            <v>20070305</v>
          </cell>
        </row>
        <row r="902">
          <cell r="A902" t="str">
            <v>33310 0</v>
          </cell>
          <cell r="B902" t="str">
            <v>LEVOBUNOLOL HCL</v>
          </cell>
          <cell r="C902">
            <v>33310</v>
          </cell>
          <cell r="D902">
            <v>0</v>
          </cell>
          <cell r="E902" t="str">
            <v>0.50%</v>
          </cell>
          <cell r="F902" t="str">
            <v>MILLILITER</v>
          </cell>
          <cell r="G902" t="str">
            <v>OPTH SOLN</v>
          </cell>
          <cell r="H902">
            <v>0</v>
          </cell>
          <cell r="I902">
            <v>0.58199999999999996</v>
          </cell>
          <cell r="J902">
            <v>0</v>
          </cell>
          <cell r="K902">
            <v>0.58199999999999996</v>
          </cell>
          <cell r="L902">
            <v>0</v>
          </cell>
          <cell r="M902">
            <v>20090305</v>
          </cell>
          <cell r="N902">
            <v>0</v>
          </cell>
          <cell r="O902">
            <v>20090305</v>
          </cell>
        </row>
        <row r="903">
          <cell r="A903" t="str">
            <v>33310 10</v>
          </cell>
          <cell r="B903" t="str">
            <v>LEVOBUNOLOL HCL</v>
          </cell>
          <cell r="C903">
            <v>33310</v>
          </cell>
          <cell r="D903">
            <v>10</v>
          </cell>
          <cell r="E903" t="str">
            <v>0.5%, 10 ml</v>
          </cell>
          <cell r="F903" t="str">
            <v>MILLILITER</v>
          </cell>
          <cell r="G903" t="str">
            <v>OPTH SOLN</v>
          </cell>
          <cell r="H903">
            <v>0</v>
          </cell>
          <cell r="I903">
            <v>1.5860000000000001</v>
          </cell>
          <cell r="J903">
            <v>0</v>
          </cell>
          <cell r="K903">
            <v>1.5860000000000001</v>
          </cell>
          <cell r="L903">
            <v>0</v>
          </cell>
          <cell r="M903">
            <v>20011201</v>
          </cell>
          <cell r="N903">
            <v>20011220</v>
          </cell>
          <cell r="O903">
            <v>20011220</v>
          </cell>
        </row>
        <row r="904">
          <cell r="A904" t="str">
            <v>33310 15</v>
          </cell>
          <cell r="B904" t="str">
            <v>LEVOBUNOLOL HCL</v>
          </cell>
          <cell r="C904">
            <v>33310</v>
          </cell>
          <cell r="D904">
            <v>15</v>
          </cell>
          <cell r="E904" t="str">
            <v>0.5%, 15 ml</v>
          </cell>
          <cell r="F904" t="str">
            <v>MILLILITER</v>
          </cell>
          <cell r="G904" t="str">
            <v>OPTH SOLN</v>
          </cell>
          <cell r="H904">
            <v>0</v>
          </cell>
          <cell r="I904">
            <v>1.31</v>
          </cell>
          <cell r="J904">
            <v>0</v>
          </cell>
          <cell r="K904">
            <v>1.31</v>
          </cell>
          <cell r="L904">
            <v>0</v>
          </cell>
          <cell r="M904">
            <v>20011201</v>
          </cell>
          <cell r="N904">
            <v>20011220</v>
          </cell>
          <cell r="O904">
            <v>20011220</v>
          </cell>
        </row>
        <row r="905">
          <cell r="A905" t="str">
            <v>33310 5</v>
          </cell>
          <cell r="B905" t="str">
            <v>LEVOBUNOLOL HCL</v>
          </cell>
          <cell r="C905">
            <v>33310</v>
          </cell>
          <cell r="D905">
            <v>5</v>
          </cell>
          <cell r="E905" t="str">
            <v>0.5%, 5 ml</v>
          </cell>
          <cell r="F905" t="str">
            <v>MILLILITER</v>
          </cell>
          <cell r="G905" t="str">
            <v>OPTH SOLN</v>
          </cell>
          <cell r="H905">
            <v>0</v>
          </cell>
          <cell r="I905">
            <v>1.4039999999999999</v>
          </cell>
          <cell r="J905">
            <v>0</v>
          </cell>
          <cell r="K905">
            <v>1.4039999999999999</v>
          </cell>
          <cell r="L905">
            <v>0</v>
          </cell>
          <cell r="M905">
            <v>20011201</v>
          </cell>
          <cell r="N905">
            <v>20011220</v>
          </cell>
          <cell r="O905">
            <v>20011220</v>
          </cell>
        </row>
        <row r="906">
          <cell r="A906" t="str">
            <v>98507 0</v>
          </cell>
          <cell r="B906" t="str">
            <v>LEVOCARNITINE</v>
          </cell>
          <cell r="C906">
            <v>98507</v>
          </cell>
          <cell r="D906">
            <v>0</v>
          </cell>
          <cell r="E906" t="str">
            <v>100 mg/ml</v>
          </cell>
          <cell r="F906" t="str">
            <v>MILLILITER</v>
          </cell>
          <cell r="G906" t="str">
            <v>LIQ</v>
          </cell>
          <cell r="H906">
            <v>0</v>
          </cell>
          <cell r="I906">
            <v>0.21360000000000001</v>
          </cell>
          <cell r="J906">
            <v>0</v>
          </cell>
          <cell r="K906">
            <v>0.21360000000000001</v>
          </cell>
          <cell r="L906">
            <v>0</v>
          </cell>
          <cell r="M906">
            <v>20090305</v>
          </cell>
          <cell r="N906">
            <v>0</v>
          </cell>
          <cell r="O906">
            <v>20090305</v>
          </cell>
        </row>
        <row r="907">
          <cell r="A907" t="str">
            <v>11534 0</v>
          </cell>
          <cell r="B907" t="str">
            <v>LEVONORGESTREL/ETHINYL ESTRADIOL (ALESSE, LEVLITE, AVIANE)</v>
          </cell>
          <cell r="C907">
            <v>11534</v>
          </cell>
          <cell r="D907">
            <v>0</v>
          </cell>
          <cell r="E907" t="str">
            <v>0.1 mg/20 mcg</v>
          </cell>
          <cell r="F907" t="str">
            <v>TABLET</v>
          </cell>
          <cell r="G907" t="str">
            <v>TAB</v>
          </cell>
          <cell r="H907">
            <v>0</v>
          </cell>
          <cell r="I907">
            <v>0.68279999999999996</v>
          </cell>
          <cell r="J907">
            <v>0</v>
          </cell>
          <cell r="K907">
            <v>0.68279999999999996</v>
          </cell>
          <cell r="L907">
            <v>0</v>
          </cell>
          <cell r="M907">
            <v>20090305</v>
          </cell>
          <cell r="N907">
            <v>0</v>
          </cell>
          <cell r="O907">
            <v>20090305</v>
          </cell>
        </row>
        <row r="908">
          <cell r="A908" t="str">
            <v>11530 0</v>
          </cell>
          <cell r="B908" t="str">
            <v>LEVONORGESTREL/ETHINYL ESTRADIOL (LEVLEN, NORDETTE, LEVORA 0.15/30)</v>
          </cell>
          <cell r="C908">
            <v>11530</v>
          </cell>
          <cell r="D908">
            <v>0</v>
          </cell>
          <cell r="E908" t="str">
            <v>0.15 mg/30 mcg</v>
          </cell>
          <cell r="F908" t="str">
            <v>TABLET</v>
          </cell>
          <cell r="G908" t="str">
            <v>TAB</v>
          </cell>
          <cell r="H908">
            <v>0</v>
          </cell>
          <cell r="I908">
            <v>0.80689999999999995</v>
          </cell>
          <cell r="J908">
            <v>0</v>
          </cell>
          <cell r="K908">
            <v>0.80689999999999995</v>
          </cell>
          <cell r="L908">
            <v>0</v>
          </cell>
          <cell r="M908">
            <v>20090305</v>
          </cell>
          <cell r="N908">
            <v>0</v>
          </cell>
          <cell r="O908">
            <v>20090305</v>
          </cell>
        </row>
        <row r="909">
          <cell r="A909" t="str">
            <v>20414 0</v>
          </cell>
          <cell r="B909" t="str">
            <v>LEVONORGESTREL/ETHINYL ESTRADIOL (SEASONALE, JOLESSA, QUASENSE)</v>
          </cell>
          <cell r="C909">
            <v>20414</v>
          </cell>
          <cell r="D909">
            <v>0</v>
          </cell>
          <cell r="E909" t="str">
            <v>0.15 mg/30 mcg</v>
          </cell>
          <cell r="F909" t="str">
            <v>TABLET</v>
          </cell>
          <cell r="G909" t="str">
            <v>TAB</v>
          </cell>
          <cell r="H909">
            <v>0</v>
          </cell>
          <cell r="I909">
            <v>1.4053</v>
          </cell>
          <cell r="J909">
            <v>0</v>
          </cell>
          <cell r="K909">
            <v>1.4053</v>
          </cell>
          <cell r="L909">
            <v>0</v>
          </cell>
          <cell r="M909">
            <v>20090305</v>
          </cell>
          <cell r="N909">
            <v>0</v>
          </cell>
          <cell r="O909">
            <v>20090305</v>
          </cell>
        </row>
        <row r="910">
          <cell r="A910" t="str">
            <v>11531 0</v>
          </cell>
          <cell r="B910" t="str">
            <v>LEVONORGESTREL/ETHINYL ESTRADIOL TRIPHASIC (TRI-LEVLEN, TRIPHASIL, TRIVORA-28)</v>
          </cell>
          <cell r="C910">
            <v>11531</v>
          </cell>
          <cell r="D910">
            <v>0</v>
          </cell>
          <cell r="E910" t="str">
            <v>0.05 mg/30 mcg; 0.075 mg/40 mcg; 0.125 mg/30 mcg</v>
          </cell>
          <cell r="F910" t="str">
            <v>TABLET</v>
          </cell>
          <cell r="G910" t="str">
            <v>TAB</v>
          </cell>
          <cell r="H910">
            <v>0</v>
          </cell>
          <cell r="I910">
            <v>0.72419999999999995</v>
          </cell>
          <cell r="J910">
            <v>0</v>
          </cell>
          <cell r="K910">
            <v>0.72419999999999995</v>
          </cell>
          <cell r="L910">
            <v>0</v>
          </cell>
          <cell r="M910">
            <v>20090305</v>
          </cell>
          <cell r="N910">
            <v>0</v>
          </cell>
          <cell r="O910">
            <v>20090305</v>
          </cell>
        </row>
        <row r="911">
          <cell r="A911" t="str">
            <v>26323 0</v>
          </cell>
          <cell r="B911" t="str">
            <v>LEVOTHYROXINE</v>
          </cell>
          <cell r="C911">
            <v>26323</v>
          </cell>
          <cell r="D911">
            <v>0</v>
          </cell>
          <cell r="E911" t="str">
            <v>100 mcg</v>
          </cell>
          <cell r="F911" t="str">
            <v>TABLET</v>
          </cell>
          <cell r="G911" t="str">
            <v>TAB</v>
          </cell>
          <cell r="H911">
            <v>0</v>
          </cell>
          <cell r="I911">
            <v>0.15079999999999999</v>
          </cell>
          <cell r="J911">
            <v>0</v>
          </cell>
          <cell r="K911">
            <v>0.15079999999999999</v>
          </cell>
          <cell r="L911">
            <v>0</v>
          </cell>
          <cell r="M911">
            <v>20090305</v>
          </cell>
          <cell r="N911">
            <v>0</v>
          </cell>
          <cell r="O911">
            <v>20090305</v>
          </cell>
        </row>
        <row r="912">
          <cell r="A912" t="str">
            <v>26320 0</v>
          </cell>
          <cell r="B912" t="str">
            <v>LEVOTHYROXINE</v>
          </cell>
          <cell r="C912">
            <v>26320</v>
          </cell>
          <cell r="D912">
            <v>0</v>
          </cell>
          <cell r="E912" t="str">
            <v>112 mcg</v>
          </cell>
          <cell r="F912" t="str">
            <v>TABLET</v>
          </cell>
          <cell r="G912" t="str">
            <v>TAB</v>
          </cell>
          <cell r="H912">
            <v>0</v>
          </cell>
          <cell r="I912">
            <v>0.20300000000000001</v>
          </cell>
          <cell r="J912">
            <v>0</v>
          </cell>
          <cell r="K912">
            <v>0.20300000000000001</v>
          </cell>
          <cell r="L912">
            <v>0</v>
          </cell>
          <cell r="M912">
            <v>20090305</v>
          </cell>
          <cell r="N912">
            <v>0</v>
          </cell>
          <cell r="O912">
            <v>20090305</v>
          </cell>
        </row>
        <row r="913">
          <cell r="A913" t="str">
            <v>26326 0</v>
          </cell>
          <cell r="B913" t="str">
            <v>LEVOTHYROXINE</v>
          </cell>
          <cell r="C913">
            <v>26326</v>
          </cell>
          <cell r="D913">
            <v>0</v>
          </cell>
          <cell r="E913" t="str">
            <v>125 mcg</v>
          </cell>
          <cell r="F913" t="str">
            <v>TABLET</v>
          </cell>
          <cell r="G913" t="str">
            <v>TAB</v>
          </cell>
          <cell r="H913">
            <v>0</v>
          </cell>
          <cell r="I913">
            <v>0.20599999999999999</v>
          </cell>
          <cell r="J913">
            <v>0</v>
          </cell>
          <cell r="K913">
            <v>0.20599999999999999</v>
          </cell>
          <cell r="L913">
            <v>0</v>
          </cell>
          <cell r="M913">
            <v>20090305</v>
          </cell>
          <cell r="N913">
            <v>0</v>
          </cell>
          <cell r="O913">
            <v>20090305</v>
          </cell>
        </row>
        <row r="914">
          <cell r="A914" t="str">
            <v>26327 0</v>
          </cell>
          <cell r="B914" t="str">
            <v>LEVOTHYROXINE</v>
          </cell>
          <cell r="C914">
            <v>26327</v>
          </cell>
          <cell r="D914">
            <v>0</v>
          </cell>
          <cell r="E914" t="str">
            <v>150 mcg</v>
          </cell>
          <cell r="F914" t="str">
            <v>TABLET</v>
          </cell>
          <cell r="G914" t="str">
            <v>TAB</v>
          </cell>
          <cell r="H914">
            <v>0</v>
          </cell>
          <cell r="I914">
            <v>0.21560000000000001</v>
          </cell>
          <cell r="J914">
            <v>0</v>
          </cell>
          <cell r="K914">
            <v>0.21560000000000001</v>
          </cell>
          <cell r="L914">
            <v>0</v>
          </cell>
          <cell r="M914">
            <v>20090305</v>
          </cell>
          <cell r="N914">
            <v>0</v>
          </cell>
          <cell r="O914">
            <v>20090305</v>
          </cell>
        </row>
        <row r="915">
          <cell r="A915" t="str">
            <v>26328 0</v>
          </cell>
          <cell r="B915" t="str">
            <v>LEVOTHYROXINE</v>
          </cell>
          <cell r="C915">
            <v>26328</v>
          </cell>
          <cell r="D915">
            <v>0</v>
          </cell>
          <cell r="E915" t="str">
            <v>175 mcg</v>
          </cell>
          <cell r="F915" t="str">
            <v>TABLET</v>
          </cell>
          <cell r="G915" t="str">
            <v>TAB</v>
          </cell>
          <cell r="H915">
            <v>0</v>
          </cell>
          <cell r="I915">
            <v>0.25130000000000002</v>
          </cell>
          <cell r="J915">
            <v>0</v>
          </cell>
          <cell r="K915">
            <v>0.25130000000000002</v>
          </cell>
          <cell r="L915">
            <v>0</v>
          </cell>
          <cell r="M915">
            <v>20090305</v>
          </cell>
          <cell r="N915">
            <v>0</v>
          </cell>
          <cell r="O915">
            <v>20090305</v>
          </cell>
        </row>
        <row r="916">
          <cell r="A916" t="str">
            <v>26325 0</v>
          </cell>
          <cell r="B916" t="str">
            <v>LEVOTHYROXINE</v>
          </cell>
          <cell r="C916">
            <v>26325</v>
          </cell>
          <cell r="D916">
            <v>0</v>
          </cell>
          <cell r="E916" t="str">
            <v>200 mcg</v>
          </cell>
          <cell r="F916" t="str">
            <v>TABLET</v>
          </cell>
          <cell r="G916" t="str">
            <v>TAB</v>
          </cell>
          <cell r="H916">
            <v>0</v>
          </cell>
          <cell r="I916">
            <v>0.26419999999999999</v>
          </cell>
          <cell r="J916">
            <v>0</v>
          </cell>
          <cell r="K916">
            <v>0.26419999999999999</v>
          </cell>
          <cell r="L916">
            <v>0</v>
          </cell>
          <cell r="M916">
            <v>20090305</v>
          </cell>
          <cell r="N916">
            <v>0</v>
          </cell>
          <cell r="O916">
            <v>20090305</v>
          </cell>
        </row>
        <row r="917">
          <cell r="A917" t="str">
            <v>26321 0</v>
          </cell>
          <cell r="B917" t="str">
            <v>LEVOTHYROXINE</v>
          </cell>
          <cell r="C917">
            <v>26321</v>
          </cell>
          <cell r="D917">
            <v>0</v>
          </cell>
          <cell r="E917" t="str">
            <v>25 mcg</v>
          </cell>
          <cell r="F917" t="str">
            <v>TABLET</v>
          </cell>
          <cell r="G917" t="str">
            <v>TAB</v>
          </cell>
          <cell r="H917">
            <v>0</v>
          </cell>
          <cell r="I917">
            <v>0.1434</v>
          </cell>
          <cell r="J917">
            <v>0</v>
          </cell>
          <cell r="K917">
            <v>0.1434</v>
          </cell>
          <cell r="L917">
            <v>0</v>
          </cell>
          <cell r="M917">
            <v>20090305</v>
          </cell>
          <cell r="N917">
            <v>0</v>
          </cell>
          <cell r="O917">
            <v>20090305</v>
          </cell>
        </row>
        <row r="918">
          <cell r="A918" t="str">
            <v>26329 0</v>
          </cell>
          <cell r="B918" t="str">
            <v>LEVOTHYROXINE</v>
          </cell>
          <cell r="C918">
            <v>26329</v>
          </cell>
          <cell r="D918">
            <v>0</v>
          </cell>
          <cell r="E918" t="str">
            <v>300 mcg</v>
          </cell>
          <cell r="F918" t="str">
            <v>TABLET</v>
          </cell>
          <cell r="G918" t="str">
            <v>TAB</v>
          </cell>
          <cell r="H918">
            <v>0</v>
          </cell>
          <cell r="I918">
            <v>0.3548</v>
          </cell>
          <cell r="J918">
            <v>0</v>
          </cell>
          <cell r="K918">
            <v>0.3548</v>
          </cell>
          <cell r="L918">
            <v>0</v>
          </cell>
          <cell r="M918">
            <v>20090305</v>
          </cell>
          <cell r="N918">
            <v>0</v>
          </cell>
          <cell r="O918">
            <v>20090305</v>
          </cell>
        </row>
        <row r="919">
          <cell r="A919" t="str">
            <v>26322 0</v>
          </cell>
          <cell r="B919" t="str">
            <v>LEVOTHYROXINE</v>
          </cell>
          <cell r="C919">
            <v>26322</v>
          </cell>
          <cell r="D919">
            <v>0</v>
          </cell>
          <cell r="E919" t="str">
            <v>50 mcg</v>
          </cell>
          <cell r="F919" t="str">
            <v>TABLET</v>
          </cell>
          <cell r="G919" t="str">
            <v>TAB</v>
          </cell>
          <cell r="H919">
            <v>0</v>
          </cell>
          <cell r="I919">
            <v>0.15989999999999999</v>
          </cell>
          <cell r="J919">
            <v>0</v>
          </cell>
          <cell r="K919">
            <v>0.15989999999999999</v>
          </cell>
          <cell r="L919">
            <v>0</v>
          </cell>
          <cell r="M919">
            <v>20090305</v>
          </cell>
          <cell r="N919">
            <v>0</v>
          </cell>
          <cell r="O919">
            <v>20090305</v>
          </cell>
        </row>
        <row r="920">
          <cell r="A920" t="str">
            <v>26324 0</v>
          </cell>
          <cell r="B920" t="str">
            <v>LEVOTHYROXINE</v>
          </cell>
          <cell r="C920">
            <v>26324</v>
          </cell>
          <cell r="D920">
            <v>0</v>
          </cell>
          <cell r="E920" t="str">
            <v>75 mcg</v>
          </cell>
          <cell r="F920" t="str">
            <v>TABLET</v>
          </cell>
          <cell r="G920" t="str">
            <v>TAB</v>
          </cell>
          <cell r="H920">
            <v>0</v>
          </cell>
          <cell r="I920">
            <v>0.17660000000000001</v>
          </cell>
          <cell r="J920">
            <v>0</v>
          </cell>
          <cell r="K920">
            <v>0.17660000000000001</v>
          </cell>
          <cell r="L920">
            <v>0</v>
          </cell>
          <cell r="M920">
            <v>20090305</v>
          </cell>
          <cell r="N920">
            <v>0</v>
          </cell>
          <cell r="O920">
            <v>20090305</v>
          </cell>
        </row>
        <row r="921">
          <cell r="A921" t="str">
            <v>47631 0</v>
          </cell>
          <cell r="B921" t="str">
            <v>LEVOTHYROXINE</v>
          </cell>
          <cell r="C921">
            <v>47631</v>
          </cell>
          <cell r="D921">
            <v>0</v>
          </cell>
          <cell r="E921" t="str">
            <v>88 mcg</v>
          </cell>
          <cell r="F921" t="str">
            <v>TABLET</v>
          </cell>
          <cell r="G921" t="str">
            <v>TAB</v>
          </cell>
          <cell r="H921">
            <v>0</v>
          </cell>
          <cell r="I921">
            <v>0.17899999999999999</v>
          </cell>
          <cell r="J921">
            <v>0</v>
          </cell>
          <cell r="K921">
            <v>0.17899999999999999</v>
          </cell>
          <cell r="L921">
            <v>0</v>
          </cell>
          <cell r="M921">
            <v>20090305</v>
          </cell>
          <cell r="N921">
            <v>0</v>
          </cell>
          <cell r="O921">
            <v>20090305</v>
          </cell>
        </row>
        <row r="922">
          <cell r="A922" t="str">
            <v>47632 0</v>
          </cell>
          <cell r="B922" t="str">
            <v>LEVOTHYROXINE SODIUM</v>
          </cell>
          <cell r="C922">
            <v>47632</v>
          </cell>
          <cell r="D922">
            <v>0</v>
          </cell>
          <cell r="E922" t="str">
            <v>137 mcg</v>
          </cell>
          <cell r="F922" t="str">
            <v>TABLET</v>
          </cell>
          <cell r="G922" t="str">
            <v>TAB</v>
          </cell>
          <cell r="H922">
            <v>0</v>
          </cell>
          <cell r="I922">
            <v>0.21870000000000001</v>
          </cell>
          <cell r="J922">
            <v>0</v>
          </cell>
          <cell r="K922">
            <v>0.21870000000000001</v>
          </cell>
          <cell r="L922">
            <v>0</v>
          </cell>
          <cell r="M922">
            <v>20090305</v>
          </cell>
          <cell r="N922">
            <v>0</v>
          </cell>
          <cell r="O922">
            <v>20090305</v>
          </cell>
        </row>
        <row r="923">
          <cell r="A923" t="str">
            <v>11870 0</v>
          </cell>
          <cell r="B923" t="str">
            <v>LIDOCAINE</v>
          </cell>
          <cell r="C923">
            <v>11870</v>
          </cell>
          <cell r="D923">
            <v>0</v>
          </cell>
          <cell r="E923" t="str">
            <v>2%</v>
          </cell>
          <cell r="F923" t="str">
            <v>GRAM</v>
          </cell>
          <cell r="G923" t="str">
            <v>GEL</v>
          </cell>
          <cell r="H923">
            <v>0</v>
          </cell>
          <cell r="I923">
            <v>0.372</v>
          </cell>
          <cell r="J923">
            <v>0</v>
          </cell>
          <cell r="K923">
            <v>0.372</v>
          </cell>
          <cell r="L923">
            <v>0</v>
          </cell>
          <cell r="M923">
            <v>20090305</v>
          </cell>
          <cell r="N923">
            <v>0</v>
          </cell>
          <cell r="O923">
            <v>20090305</v>
          </cell>
        </row>
        <row r="924">
          <cell r="A924" t="str">
            <v>11941 0</v>
          </cell>
          <cell r="B924" t="str">
            <v>LIDOCAINE HCL</v>
          </cell>
          <cell r="C924">
            <v>11941</v>
          </cell>
          <cell r="D924">
            <v>0</v>
          </cell>
          <cell r="E924" t="str">
            <v>2%</v>
          </cell>
          <cell r="F924" t="str">
            <v>MILLILITER</v>
          </cell>
          <cell r="G924" t="str">
            <v>VISCOUS ORAL</v>
          </cell>
          <cell r="H924">
            <v>0</v>
          </cell>
          <cell r="I924">
            <v>2.5399999999999999E-2</v>
          </cell>
          <cell r="J924">
            <v>0</v>
          </cell>
          <cell r="K924">
            <v>2.5399999999999999E-2</v>
          </cell>
          <cell r="L924">
            <v>0</v>
          </cell>
          <cell r="M924">
            <v>20090305</v>
          </cell>
          <cell r="N924">
            <v>0</v>
          </cell>
          <cell r="O924">
            <v>20090305</v>
          </cell>
        </row>
        <row r="925">
          <cell r="A925" t="str">
            <v>5987 0</v>
          </cell>
          <cell r="B925" t="str">
            <v>LIDOCAINE/PRILOCAINE</v>
          </cell>
          <cell r="C925">
            <v>5987</v>
          </cell>
          <cell r="D925">
            <v>0</v>
          </cell>
          <cell r="E925" t="str">
            <v>2.5-2.5%</v>
          </cell>
          <cell r="F925" t="str">
            <v>GRAM</v>
          </cell>
          <cell r="G925" t="str">
            <v>CRM</v>
          </cell>
          <cell r="H925">
            <v>0</v>
          </cell>
          <cell r="I925">
            <v>0.26100000000000001</v>
          </cell>
          <cell r="J925">
            <v>0</v>
          </cell>
          <cell r="K925">
            <v>0.26100000000000001</v>
          </cell>
          <cell r="L925">
            <v>0</v>
          </cell>
          <cell r="M925">
            <v>20090305</v>
          </cell>
          <cell r="N925">
            <v>0</v>
          </cell>
          <cell r="O925">
            <v>20090305</v>
          </cell>
        </row>
        <row r="926">
          <cell r="A926" t="str">
            <v>31550 0</v>
          </cell>
          <cell r="B926" t="str">
            <v>LINDANE</v>
          </cell>
          <cell r="C926">
            <v>31550</v>
          </cell>
          <cell r="D926">
            <v>0</v>
          </cell>
          <cell r="E926">
            <v>0.01</v>
          </cell>
          <cell r="F926" t="str">
            <v>MILLILITER</v>
          </cell>
          <cell r="G926" t="str">
            <v>LOT</v>
          </cell>
          <cell r="H926">
            <v>0</v>
          </cell>
          <cell r="I926">
            <v>0.17699999999999999</v>
          </cell>
          <cell r="J926">
            <v>0</v>
          </cell>
          <cell r="K926">
            <v>0.17699999999999999</v>
          </cell>
          <cell r="L926">
            <v>0</v>
          </cell>
          <cell r="M926">
            <v>20021206</v>
          </cell>
          <cell r="N926">
            <v>20030606</v>
          </cell>
          <cell r="O926">
            <v>20031205</v>
          </cell>
        </row>
        <row r="927">
          <cell r="A927" t="str">
            <v>31570 0</v>
          </cell>
          <cell r="B927" t="str">
            <v>LINDANE</v>
          </cell>
          <cell r="C927">
            <v>31570</v>
          </cell>
          <cell r="D927">
            <v>0</v>
          </cell>
          <cell r="E927">
            <v>0.01</v>
          </cell>
          <cell r="F927" t="str">
            <v>MILLILITER</v>
          </cell>
          <cell r="G927" t="str">
            <v>SHAMPOO</v>
          </cell>
          <cell r="H927">
            <v>0</v>
          </cell>
          <cell r="I927">
            <v>0.53749999999999998</v>
          </cell>
          <cell r="J927">
            <v>0</v>
          </cell>
          <cell r="K927">
            <v>0.53749999999999998</v>
          </cell>
          <cell r="L927">
            <v>0</v>
          </cell>
          <cell r="M927">
            <v>20030415</v>
          </cell>
          <cell r="N927">
            <v>20030905</v>
          </cell>
          <cell r="O927">
            <v>20031205</v>
          </cell>
        </row>
        <row r="928">
          <cell r="A928" t="str">
            <v>47261 0</v>
          </cell>
          <cell r="B928" t="str">
            <v>LISINOPRIL</v>
          </cell>
          <cell r="C928">
            <v>47261</v>
          </cell>
          <cell r="D928">
            <v>0</v>
          </cell>
          <cell r="E928" t="str">
            <v>10 mg</v>
          </cell>
          <cell r="F928" t="str">
            <v>TABLET</v>
          </cell>
          <cell r="G928" t="str">
            <v>TAB</v>
          </cell>
          <cell r="H928">
            <v>0</v>
          </cell>
          <cell r="I928">
            <v>5.45E-2</v>
          </cell>
          <cell r="J928">
            <v>0</v>
          </cell>
          <cell r="K928">
            <v>5.45E-2</v>
          </cell>
          <cell r="L928">
            <v>0</v>
          </cell>
          <cell r="M928">
            <v>20090305</v>
          </cell>
          <cell r="N928">
            <v>0</v>
          </cell>
          <cell r="O928">
            <v>20090305</v>
          </cell>
        </row>
        <row r="929">
          <cell r="A929" t="str">
            <v>47264 0</v>
          </cell>
          <cell r="B929" t="str">
            <v>LISINOPRIL</v>
          </cell>
          <cell r="C929">
            <v>47264</v>
          </cell>
          <cell r="D929">
            <v>0</v>
          </cell>
          <cell r="E929" t="str">
            <v>2.5 mg</v>
          </cell>
          <cell r="F929" t="str">
            <v>TABLET</v>
          </cell>
          <cell r="G929" t="str">
            <v>TAB</v>
          </cell>
          <cell r="H929">
            <v>0</v>
          </cell>
          <cell r="I929">
            <v>2.5399999999999999E-2</v>
          </cell>
          <cell r="J929">
            <v>0</v>
          </cell>
          <cell r="K929">
            <v>2.5399999999999999E-2</v>
          </cell>
          <cell r="L929">
            <v>0</v>
          </cell>
          <cell r="M929">
            <v>20090305</v>
          </cell>
          <cell r="N929">
            <v>0</v>
          </cell>
          <cell r="O929">
            <v>20090305</v>
          </cell>
        </row>
        <row r="930">
          <cell r="A930" t="str">
            <v>47262 0</v>
          </cell>
          <cell r="B930" t="str">
            <v>LISINOPRIL</v>
          </cell>
          <cell r="C930">
            <v>47262</v>
          </cell>
          <cell r="D930">
            <v>0</v>
          </cell>
          <cell r="E930" t="str">
            <v>20 mg</v>
          </cell>
          <cell r="F930" t="str">
            <v>TABLET</v>
          </cell>
          <cell r="G930" t="str">
            <v>TAB</v>
          </cell>
          <cell r="H930">
            <v>0</v>
          </cell>
          <cell r="I930">
            <v>7.1300000000000002E-2</v>
          </cell>
          <cell r="J930">
            <v>0</v>
          </cell>
          <cell r="K930">
            <v>7.1300000000000002E-2</v>
          </cell>
          <cell r="L930">
            <v>0</v>
          </cell>
          <cell r="M930">
            <v>20090305</v>
          </cell>
          <cell r="N930">
            <v>0</v>
          </cell>
          <cell r="O930">
            <v>20090305</v>
          </cell>
        </row>
        <row r="931">
          <cell r="A931" t="str">
            <v>47265 0</v>
          </cell>
          <cell r="B931" t="str">
            <v>LISINOPRIL</v>
          </cell>
          <cell r="C931">
            <v>47265</v>
          </cell>
          <cell r="D931">
            <v>0</v>
          </cell>
          <cell r="E931" t="str">
            <v>30 mg</v>
          </cell>
          <cell r="F931" t="str">
            <v>TABLET</v>
          </cell>
          <cell r="G931" t="str">
            <v>TAB</v>
          </cell>
          <cell r="H931">
            <v>0</v>
          </cell>
          <cell r="I931">
            <v>0.12820000000000001</v>
          </cell>
          <cell r="J931">
            <v>0</v>
          </cell>
          <cell r="K931">
            <v>0.12820000000000001</v>
          </cell>
          <cell r="L931">
            <v>0</v>
          </cell>
          <cell r="M931">
            <v>20090305</v>
          </cell>
          <cell r="N931">
            <v>0</v>
          </cell>
          <cell r="O931">
            <v>20090305</v>
          </cell>
        </row>
        <row r="932">
          <cell r="A932" t="str">
            <v>47263 0</v>
          </cell>
          <cell r="B932" t="str">
            <v>LISINOPRIL</v>
          </cell>
          <cell r="C932">
            <v>47263</v>
          </cell>
          <cell r="D932">
            <v>0</v>
          </cell>
          <cell r="E932" t="str">
            <v>40 mg</v>
          </cell>
          <cell r="F932" t="str">
            <v>TABLET</v>
          </cell>
          <cell r="G932" t="str">
            <v>TAB</v>
          </cell>
          <cell r="H932">
            <v>0</v>
          </cell>
          <cell r="I932">
            <v>0.12690000000000001</v>
          </cell>
          <cell r="J932">
            <v>0</v>
          </cell>
          <cell r="K932">
            <v>0.12690000000000001</v>
          </cell>
          <cell r="L932">
            <v>0</v>
          </cell>
          <cell r="M932">
            <v>20090305</v>
          </cell>
          <cell r="N932">
            <v>0</v>
          </cell>
          <cell r="O932">
            <v>20090305</v>
          </cell>
        </row>
        <row r="933">
          <cell r="A933" t="str">
            <v>47260 0</v>
          </cell>
          <cell r="B933" t="str">
            <v>LISINOPRIL</v>
          </cell>
          <cell r="C933">
            <v>47260</v>
          </cell>
          <cell r="D933">
            <v>0</v>
          </cell>
          <cell r="E933" t="str">
            <v>5 mg</v>
          </cell>
          <cell r="F933" t="str">
            <v>TABLET</v>
          </cell>
          <cell r="G933" t="str">
            <v>TAB</v>
          </cell>
          <cell r="H933">
            <v>0</v>
          </cell>
          <cell r="I933">
            <v>3.5400000000000001E-2</v>
          </cell>
          <cell r="J933">
            <v>0</v>
          </cell>
          <cell r="K933">
            <v>3.5400000000000001E-2</v>
          </cell>
          <cell r="L933">
            <v>0</v>
          </cell>
          <cell r="M933">
            <v>20090305</v>
          </cell>
          <cell r="N933">
            <v>0</v>
          </cell>
          <cell r="O933">
            <v>20090305</v>
          </cell>
        </row>
        <row r="934">
          <cell r="A934" t="str">
            <v>88002 0</v>
          </cell>
          <cell r="B934" t="str">
            <v>LISINOPRIL/HCTZ</v>
          </cell>
          <cell r="C934">
            <v>88002</v>
          </cell>
          <cell r="D934">
            <v>0</v>
          </cell>
          <cell r="E934" t="str">
            <v>10 mg/12.5 mg</v>
          </cell>
          <cell r="F934" t="str">
            <v>TABLET</v>
          </cell>
          <cell r="G934" t="str">
            <v>TAB</v>
          </cell>
          <cell r="H934">
            <v>0</v>
          </cell>
          <cell r="I934">
            <v>7.5499999999999998E-2</v>
          </cell>
          <cell r="J934">
            <v>0</v>
          </cell>
          <cell r="K934">
            <v>7.5499999999999998E-2</v>
          </cell>
          <cell r="L934">
            <v>0</v>
          </cell>
          <cell r="M934">
            <v>20090305</v>
          </cell>
          <cell r="N934">
            <v>0</v>
          </cell>
          <cell r="O934">
            <v>20090305</v>
          </cell>
        </row>
        <row r="935">
          <cell r="A935" t="str">
            <v>88000 0</v>
          </cell>
          <cell r="B935" t="str">
            <v>LISINOPRIL/HCTZ</v>
          </cell>
          <cell r="C935">
            <v>88000</v>
          </cell>
          <cell r="D935">
            <v>0</v>
          </cell>
          <cell r="E935" t="str">
            <v>20 mg/12.5 mg</v>
          </cell>
          <cell r="F935" t="str">
            <v>TABLET</v>
          </cell>
          <cell r="G935" t="str">
            <v>TAB</v>
          </cell>
          <cell r="H935">
            <v>0</v>
          </cell>
          <cell r="I935">
            <v>8.6699999999999999E-2</v>
          </cell>
          <cell r="J935">
            <v>0</v>
          </cell>
          <cell r="K935">
            <v>8.6699999999999999E-2</v>
          </cell>
          <cell r="L935">
            <v>0</v>
          </cell>
          <cell r="M935">
            <v>20090305</v>
          </cell>
          <cell r="N935">
            <v>0</v>
          </cell>
          <cell r="O935">
            <v>20090305</v>
          </cell>
        </row>
        <row r="936">
          <cell r="A936" t="str">
            <v>88001 0</v>
          </cell>
          <cell r="B936" t="str">
            <v>LISINOPRIL/HCTZ</v>
          </cell>
          <cell r="C936">
            <v>88001</v>
          </cell>
          <cell r="D936">
            <v>0</v>
          </cell>
          <cell r="E936" t="str">
            <v>20 mg/25 mg</v>
          </cell>
          <cell r="F936" t="str">
            <v>TABLET</v>
          </cell>
          <cell r="G936" t="str">
            <v>TAB</v>
          </cell>
          <cell r="H936">
            <v>0</v>
          </cell>
          <cell r="I936">
            <v>0.1042</v>
          </cell>
          <cell r="J936">
            <v>0</v>
          </cell>
          <cell r="K936">
            <v>0.1042</v>
          </cell>
          <cell r="L936">
            <v>0</v>
          </cell>
          <cell r="M936">
            <v>20090305</v>
          </cell>
          <cell r="N936">
            <v>0</v>
          </cell>
          <cell r="O936">
            <v>20090305</v>
          </cell>
        </row>
        <row r="937">
          <cell r="A937" t="str">
            <v>15710 0</v>
          </cell>
          <cell r="B937" t="str">
            <v>LITHIUM CARBONATE</v>
          </cell>
          <cell r="C937">
            <v>15710</v>
          </cell>
          <cell r="D937">
            <v>0</v>
          </cell>
          <cell r="E937" t="str">
            <v>300 mg</v>
          </cell>
          <cell r="F937" t="str">
            <v>CAPSULE</v>
          </cell>
          <cell r="G937" t="str">
            <v>CAP</v>
          </cell>
          <cell r="H937">
            <v>0</v>
          </cell>
          <cell r="I937">
            <v>4.2000000000000003E-2</v>
          </cell>
          <cell r="J937">
            <v>0</v>
          </cell>
          <cell r="K937">
            <v>4.2000000000000003E-2</v>
          </cell>
          <cell r="L937">
            <v>0</v>
          </cell>
          <cell r="M937">
            <v>20090305</v>
          </cell>
          <cell r="N937">
            <v>0</v>
          </cell>
          <cell r="O937">
            <v>20090305</v>
          </cell>
        </row>
        <row r="938">
          <cell r="A938" t="str">
            <v>15721 0</v>
          </cell>
          <cell r="B938" t="str">
            <v>LITHIUM CARBONATE</v>
          </cell>
          <cell r="C938">
            <v>15721</v>
          </cell>
          <cell r="D938">
            <v>0</v>
          </cell>
          <cell r="E938" t="str">
            <v>300 mg</v>
          </cell>
          <cell r="F938" t="str">
            <v>TABLET</v>
          </cell>
          <cell r="G938" t="str">
            <v>TAB</v>
          </cell>
          <cell r="H938">
            <v>0</v>
          </cell>
          <cell r="I938">
            <v>0.1842</v>
          </cell>
          <cell r="J938">
            <v>0</v>
          </cell>
          <cell r="K938">
            <v>0.1842</v>
          </cell>
          <cell r="L938">
            <v>0</v>
          </cell>
          <cell r="M938">
            <v>20030305</v>
          </cell>
          <cell r="N938">
            <v>20030905</v>
          </cell>
          <cell r="O938">
            <v>20090305</v>
          </cell>
        </row>
        <row r="939">
          <cell r="A939" t="str">
            <v>15731 0</v>
          </cell>
          <cell r="B939" t="str">
            <v>LITHIUM CARBONATE</v>
          </cell>
          <cell r="C939">
            <v>15731</v>
          </cell>
          <cell r="D939">
            <v>0</v>
          </cell>
          <cell r="E939" t="str">
            <v>300 mg</v>
          </cell>
          <cell r="F939" t="str">
            <v>TABLET</v>
          </cell>
          <cell r="G939" t="str">
            <v>TAB, ER</v>
          </cell>
          <cell r="H939">
            <v>0</v>
          </cell>
          <cell r="I939">
            <v>0.433</v>
          </cell>
          <cell r="J939">
            <v>0</v>
          </cell>
          <cell r="K939">
            <v>0.433</v>
          </cell>
          <cell r="L939">
            <v>0</v>
          </cell>
          <cell r="M939">
            <v>20090305</v>
          </cell>
          <cell r="N939">
            <v>0</v>
          </cell>
          <cell r="O939">
            <v>20090305</v>
          </cell>
        </row>
        <row r="940">
          <cell r="A940" t="str">
            <v>15730 0</v>
          </cell>
          <cell r="B940" t="str">
            <v>LITHIUM CARBONATE</v>
          </cell>
          <cell r="C940">
            <v>15730</v>
          </cell>
          <cell r="D940">
            <v>0</v>
          </cell>
          <cell r="E940" t="str">
            <v>450 mg</v>
          </cell>
          <cell r="F940" t="str">
            <v>TABLET</v>
          </cell>
          <cell r="G940" t="str">
            <v>TAB, SA</v>
          </cell>
          <cell r="H940">
            <v>0</v>
          </cell>
          <cell r="I940">
            <v>0.2717</v>
          </cell>
          <cell r="J940">
            <v>0</v>
          </cell>
          <cell r="K940">
            <v>0.2717</v>
          </cell>
          <cell r="L940">
            <v>0</v>
          </cell>
          <cell r="M940">
            <v>20090305</v>
          </cell>
          <cell r="N940">
            <v>0</v>
          </cell>
          <cell r="O940">
            <v>20090305</v>
          </cell>
        </row>
        <row r="941">
          <cell r="A941" t="str">
            <v>15741 0</v>
          </cell>
          <cell r="B941" t="str">
            <v>LITHIUM CITRATE</v>
          </cell>
          <cell r="C941">
            <v>15741</v>
          </cell>
          <cell r="D941">
            <v>0</v>
          </cell>
          <cell r="E941" t="str">
            <v>8 mEq/5 ml</v>
          </cell>
          <cell r="F941" t="str">
            <v>MILLILITER</v>
          </cell>
          <cell r="G941" t="str">
            <v>SYR</v>
          </cell>
          <cell r="H941">
            <v>0</v>
          </cell>
          <cell r="I941">
            <v>3.7199999999999997E-2</v>
          </cell>
          <cell r="J941">
            <v>0</v>
          </cell>
          <cell r="K941">
            <v>3.7199999999999997E-2</v>
          </cell>
          <cell r="L941">
            <v>0</v>
          </cell>
          <cell r="M941">
            <v>20090305</v>
          </cell>
          <cell r="N941">
            <v>0</v>
          </cell>
          <cell r="O941">
            <v>20090305</v>
          </cell>
        </row>
        <row r="942">
          <cell r="A942" t="str">
            <v>23400 0</v>
          </cell>
          <cell r="B942" t="str">
            <v>LOPERAMIDE HCL</v>
          </cell>
          <cell r="C942">
            <v>23400</v>
          </cell>
          <cell r="D942">
            <v>0</v>
          </cell>
          <cell r="E942" t="str">
            <v>1 mg/5 ml</v>
          </cell>
          <cell r="F942" t="str">
            <v>MILLILITER</v>
          </cell>
          <cell r="G942" t="str">
            <v>LIQ</v>
          </cell>
          <cell r="H942">
            <v>0</v>
          </cell>
          <cell r="I942">
            <v>3.0800000000000001E-2</v>
          </cell>
          <cell r="J942">
            <v>0</v>
          </cell>
          <cell r="K942">
            <v>3.0800000000000001E-2</v>
          </cell>
          <cell r="L942">
            <v>0</v>
          </cell>
          <cell r="M942">
            <v>20020906</v>
          </cell>
          <cell r="N942">
            <v>20021206</v>
          </cell>
          <cell r="O942">
            <v>20021206</v>
          </cell>
        </row>
        <row r="943">
          <cell r="A943" t="str">
            <v>8370 0</v>
          </cell>
          <cell r="B943" t="str">
            <v>LOPERAMIDE HCL</v>
          </cell>
          <cell r="C943">
            <v>8370</v>
          </cell>
          <cell r="D943">
            <v>0</v>
          </cell>
          <cell r="E943" t="str">
            <v>2 mg</v>
          </cell>
          <cell r="F943" t="str">
            <v>CAPSULE</v>
          </cell>
          <cell r="G943" t="str">
            <v>CAP</v>
          </cell>
          <cell r="H943">
            <v>0</v>
          </cell>
          <cell r="I943">
            <v>6.4699999999999994E-2</v>
          </cell>
          <cell r="J943">
            <v>0</v>
          </cell>
          <cell r="K943">
            <v>6.4699999999999994E-2</v>
          </cell>
          <cell r="L943">
            <v>0</v>
          </cell>
          <cell r="M943">
            <v>20090305</v>
          </cell>
          <cell r="N943">
            <v>0</v>
          </cell>
          <cell r="O943">
            <v>20090305</v>
          </cell>
        </row>
        <row r="944">
          <cell r="A944" t="str">
            <v>8550 0</v>
          </cell>
          <cell r="B944" t="str">
            <v>LOPERAMIDE HCL</v>
          </cell>
          <cell r="C944">
            <v>8550</v>
          </cell>
          <cell r="D944">
            <v>0</v>
          </cell>
          <cell r="E944" t="str">
            <v>2 mg</v>
          </cell>
          <cell r="F944" t="str">
            <v>TABLET</v>
          </cell>
          <cell r="G944" t="str">
            <v>TAB</v>
          </cell>
          <cell r="H944">
            <v>0</v>
          </cell>
          <cell r="I944">
            <v>0.23749999999999999</v>
          </cell>
          <cell r="J944">
            <v>0</v>
          </cell>
          <cell r="K944">
            <v>0.23749999999999999</v>
          </cell>
          <cell r="L944">
            <v>0</v>
          </cell>
          <cell r="M944">
            <v>20020405</v>
          </cell>
          <cell r="N944">
            <v>20021206</v>
          </cell>
          <cell r="O944">
            <v>20021206</v>
          </cell>
        </row>
        <row r="945">
          <cell r="A945" t="str">
            <v>60563 0</v>
          </cell>
          <cell r="B945" t="str">
            <v>LORATADINE</v>
          </cell>
          <cell r="C945">
            <v>60563</v>
          </cell>
          <cell r="D945">
            <v>0</v>
          </cell>
          <cell r="E945" t="str">
            <v>10 mg</v>
          </cell>
          <cell r="F945" t="str">
            <v>TABLET</v>
          </cell>
          <cell r="G945" t="str">
            <v>TAB</v>
          </cell>
          <cell r="H945">
            <v>0</v>
          </cell>
          <cell r="I945">
            <v>7.1199999999999999E-2</v>
          </cell>
          <cell r="J945">
            <v>0</v>
          </cell>
          <cell r="K945">
            <v>7.1199999999999999E-2</v>
          </cell>
          <cell r="L945">
            <v>0</v>
          </cell>
          <cell r="M945">
            <v>20090305</v>
          </cell>
          <cell r="N945">
            <v>0</v>
          </cell>
          <cell r="O945">
            <v>20090305</v>
          </cell>
        </row>
        <row r="946">
          <cell r="A946" t="str">
            <v>60521 0</v>
          </cell>
          <cell r="B946" t="str">
            <v>LORATADINE</v>
          </cell>
          <cell r="C946">
            <v>60521</v>
          </cell>
          <cell r="D946">
            <v>0</v>
          </cell>
          <cell r="E946" t="str">
            <v>10 mg</v>
          </cell>
          <cell r="F946" t="str">
            <v>TABLET</v>
          </cell>
          <cell r="G946" t="str">
            <v>TAB, orally disintegrating</v>
          </cell>
          <cell r="H946">
            <v>0</v>
          </cell>
          <cell r="I946">
            <v>0.58079999999999998</v>
          </cell>
          <cell r="J946">
            <v>0</v>
          </cell>
          <cell r="K946">
            <v>0.58079999999999998</v>
          </cell>
          <cell r="L946">
            <v>0</v>
          </cell>
          <cell r="M946">
            <v>20090305</v>
          </cell>
          <cell r="N946">
            <v>0</v>
          </cell>
          <cell r="O946">
            <v>20090305</v>
          </cell>
        </row>
        <row r="947">
          <cell r="A947" t="str">
            <v>60562 0</v>
          </cell>
          <cell r="B947" t="str">
            <v>LORATADINE</v>
          </cell>
          <cell r="C947">
            <v>60562</v>
          </cell>
          <cell r="D947">
            <v>0</v>
          </cell>
          <cell r="E947" t="str">
            <v>5 mg/5 ml</v>
          </cell>
          <cell r="F947" t="str">
            <v>MILLILITER</v>
          </cell>
          <cell r="G947" t="str">
            <v>SYR</v>
          </cell>
          <cell r="H947">
            <v>0</v>
          </cell>
          <cell r="I947">
            <v>5.3600000000000002E-2</v>
          </cell>
          <cell r="J947">
            <v>0</v>
          </cell>
          <cell r="K947">
            <v>5.3600000000000002E-2</v>
          </cell>
          <cell r="L947">
            <v>0</v>
          </cell>
          <cell r="M947">
            <v>20090305</v>
          </cell>
          <cell r="N947">
            <v>0</v>
          </cell>
          <cell r="O947">
            <v>20090305</v>
          </cell>
        </row>
        <row r="948">
          <cell r="A948" t="str">
            <v>14160 0</v>
          </cell>
          <cell r="B948" t="str">
            <v>LORAZEPAM</v>
          </cell>
          <cell r="C948">
            <v>14160</v>
          </cell>
          <cell r="D948">
            <v>0</v>
          </cell>
          <cell r="E948" t="str">
            <v>0.5 mg</v>
          </cell>
          <cell r="F948" t="str">
            <v>TABLET</v>
          </cell>
          <cell r="G948" t="str">
            <v>TAB</v>
          </cell>
          <cell r="H948">
            <v>0</v>
          </cell>
          <cell r="I948">
            <v>4.2200000000000001E-2</v>
          </cell>
          <cell r="J948">
            <v>0</v>
          </cell>
          <cell r="K948">
            <v>4.2200000000000001E-2</v>
          </cell>
          <cell r="L948">
            <v>0</v>
          </cell>
          <cell r="M948">
            <v>20090305</v>
          </cell>
          <cell r="N948">
            <v>0</v>
          </cell>
          <cell r="O948">
            <v>20090305</v>
          </cell>
        </row>
        <row r="949">
          <cell r="A949" t="str">
            <v>14161 0</v>
          </cell>
          <cell r="B949" t="str">
            <v>LORAZEPAM</v>
          </cell>
          <cell r="C949">
            <v>14161</v>
          </cell>
          <cell r="D949">
            <v>0</v>
          </cell>
          <cell r="E949" t="str">
            <v>1 mg</v>
          </cell>
          <cell r="F949" t="str">
            <v>TABLET</v>
          </cell>
          <cell r="G949" t="str">
            <v>TAB</v>
          </cell>
          <cell r="H949">
            <v>0</v>
          </cell>
          <cell r="I949">
            <v>4.8599999999999997E-2</v>
          </cell>
          <cell r="J949">
            <v>0</v>
          </cell>
          <cell r="K949">
            <v>4.8599999999999997E-2</v>
          </cell>
          <cell r="L949">
            <v>0</v>
          </cell>
          <cell r="M949">
            <v>20090305</v>
          </cell>
          <cell r="N949">
            <v>0</v>
          </cell>
          <cell r="O949">
            <v>20090305</v>
          </cell>
        </row>
        <row r="950">
          <cell r="A950" t="str">
            <v>14162 0</v>
          </cell>
          <cell r="B950" t="str">
            <v>LORAZEPAM</v>
          </cell>
          <cell r="C950">
            <v>14162</v>
          </cell>
          <cell r="D950">
            <v>0</v>
          </cell>
          <cell r="E950" t="str">
            <v>2 mg</v>
          </cell>
          <cell r="F950" t="str">
            <v>TABLET</v>
          </cell>
          <cell r="G950" t="str">
            <v>TAB</v>
          </cell>
          <cell r="H950">
            <v>0</v>
          </cell>
          <cell r="I950">
            <v>7.4099999999999999E-2</v>
          </cell>
          <cell r="J950">
            <v>0</v>
          </cell>
          <cell r="K950">
            <v>7.4099999999999999E-2</v>
          </cell>
          <cell r="L950">
            <v>0</v>
          </cell>
          <cell r="M950">
            <v>20090305</v>
          </cell>
          <cell r="N950">
            <v>0</v>
          </cell>
          <cell r="O950">
            <v>20090305</v>
          </cell>
        </row>
        <row r="951">
          <cell r="A951" t="str">
            <v>14150 0</v>
          </cell>
          <cell r="B951" t="str">
            <v>LORAZEPAM</v>
          </cell>
          <cell r="C951">
            <v>14150</v>
          </cell>
          <cell r="D951">
            <v>0</v>
          </cell>
          <cell r="E951" t="str">
            <v>2 mg/ml</v>
          </cell>
          <cell r="F951" t="str">
            <v>MILLILITER</v>
          </cell>
          <cell r="G951" t="str">
            <v>INJ</v>
          </cell>
          <cell r="H951">
            <v>0</v>
          </cell>
          <cell r="I951">
            <v>1.7387999999999999</v>
          </cell>
          <cell r="J951">
            <v>0</v>
          </cell>
          <cell r="K951">
            <v>1.7387999999999999</v>
          </cell>
          <cell r="L951">
            <v>0</v>
          </cell>
          <cell r="M951">
            <v>20090305</v>
          </cell>
          <cell r="N951">
            <v>0</v>
          </cell>
          <cell r="O951">
            <v>20090305</v>
          </cell>
        </row>
        <row r="952">
          <cell r="A952" t="str">
            <v>14140 0</v>
          </cell>
          <cell r="B952" t="str">
            <v>LORAZEPAM</v>
          </cell>
          <cell r="C952">
            <v>14140</v>
          </cell>
          <cell r="D952">
            <v>0</v>
          </cell>
          <cell r="E952" t="str">
            <v>2 mg/ml</v>
          </cell>
          <cell r="F952" t="str">
            <v>MILLILITER</v>
          </cell>
          <cell r="G952" t="str">
            <v>VIAL</v>
          </cell>
          <cell r="H952">
            <v>0</v>
          </cell>
          <cell r="I952">
            <v>0.81120000000000003</v>
          </cell>
          <cell r="J952">
            <v>0</v>
          </cell>
          <cell r="K952">
            <v>0.81120000000000003</v>
          </cell>
          <cell r="L952">
            <v>0</v>
          </cell>
          <cell r="M952">
            <v>20090305</v>
          </cell>
          <cell r="N952">
            <v>0</v>
          </cell>
          <cell r="O952">
            <v>20090305</v>
          </cell>
        </row>
        <row r="953">
          <cell r="A953" t="str">
            <v>47042 0</v>
          </cell>
          <cell r="B953" t="str">
            <v>LOVASTATIN</v>
          </cell>
          <cell r="C953">
            <v>47042</v>
          </cell>
          <cell r="D953">
            <v>0</v>
          </cell>
          <cell r="E953" t="str">
            <v>10 mg</v>
          </cell>
          <cell r="F953" t="str">
            <v>TABLET</v>
          </cell>
          <cell r="G953" t="str">
            <v>TAB</v>
          </cell>
          <cell r="H953">
            <v>0</v>
          </cell>
          <cell r="I953">
            <v>0.11600000000000001</v>
          </cell>
          <cell r="J953">
            <v>0</v>
          </cell>
          <cell r="K953">
            <v>0.11600000000000001</v>
          </cell>
          <cell r="L953">
            <v>0</v>
          </cell>
          <cell r="M953">
            <v>20090305</v>
          </cell>
          <cell r="N953">
            <v>0</v>
          </cell>
          <cell r="O953">
            <v>20090305</v>
          </cell>
        </row>
        <row r="954">
          <cell r="A954" t="str">
            <v>47040 0</v>
          </cell>
          <cell r="B954" t="str">
            <v>LOVASTATIN</v>
          </cell>
          <cell r="C954">
            <v>47040</v>
          </cell>
          <cell r="D954">
            <v>0</v>
          </cell>
          <cell r="E954" t="str">
            <v>20 mg</v>
          </cell>
          <cell r="F954" t="str">
            <v>TABLET</v>
          </cell>
          <cell r="G954" t="str">
            <v>TAB</v>
          </cell>
          <cell r="H954">
            <v>0</v>
          </cell>
          <cell r="I954">
            <v>0.24940000000000001</v>
          </cell>
          <cell r="J954">
            <v>0</v>
          </cell>
          <cell r="K954">
            <v>0.24940000000000001</v>
          </cell>
          <cell r="L954">
            <v>0</v>
          </cell>
          <cell r="M954">
            <v>20090305</v>
          </cell>
          <cell r="N954">
            <v>0</v>
          </cell>
          <cell r="O954">
            <v>20090305</v>
          </cell>
        </row>
        <row r="955">
          <cell r="A955" t="str">
            <v>47041 0</v>
          </cell>
          <cell r="B955" t="str">
            <v>LOVASTATIN</v>
          </cell>
          <cell r="C955">
            <v>47041</v>
          </cell>
          <cell r="D955">
            <v>0</v>
          </cell>
          <cell r="E955" t="str">
            <v>40 mg</v>
          </cell>
          <cell r="F955" t="str">
            <v>TABLET</v>
          </cell>
          <cell r="G955" t="str">
            <v>TAB</v>
          </cell>
          <cell r="H955">
            <v>0</v>
          </cell>
          <cell r="I955">
            <v>0.25979999999999998</v>
          </cell>
          <cell r="J955">
            <v>0</v>
          </cell>
          <cell r="K955">
            <v>0.25979999999999998</v>
          </cell>
          <cell r="L955">
            <v>0</v>
          </cell>
          <cell r="M955">
            <v>20090305</v>
          </cell>
          <cell r="N955">
            <v>0</v>
          </cell>
          <cell r="O955">
            <v>20090305</v>
          </cell>
        </row>
        <row r="956">
          <cell r="A956" t="str">
            <v>15560 0</v>
          </cell>
          <cell r="B956" t="str">
            <v>LOXAPINE SUCCINATE</v>
          </cell>
          <cell r="C956">
            <v>15560</v>
          </cell>
          <cell r="D956">
            <v>0</v>
          </cell>
          <cell r="E956" t="str">
            <v>10 mg</v>
          </cell>
          <cell r="F956" t="str">
            <v>CAPSULE</v>
          </cell>
          <cell r="G956" t="str">
            <v>CAP</v>
          </cell>
          <cell r="H956">
            <v>0</v>
          </cell>
          <cell r="I956">
            <v>0.58050000000000002</v>
          </cell>
          <cell r="J956">
            <v>0</v>
          </cell>
          <cell r="K956">
            <v>0.58050000000000002</v>
          </cell>
          <cell r="L956">
            <v>0</v>
          </cell>
          <cell r="M956">
            <v>20090305</v>
          </cell>
          <cell r="N956">
            <v>0</v>
          </cell>
          <cell r="O956">
            <v>20090305</v>
          </cell>
        </row>
        <row r="957">
          <cell r="A957" t="str">
            <v>15561 0</v>
          </cell>
          <cell r="B957" t="str">
            <v>LOXAPINE SUCCINATE</v>
          </cell>
          <cell r="C957">
            <v>15561</v>
          </cell>
          <cell r="D957">
            <v>0</v>
          </cell>
          <cell r="E957" t="str">
            <v>25 mg</v>
          </cell>
          <cell r="F957" t="str">
            <v>CAPSULE</v>
          </cell>
          <cell r="G957" t="str">
            <v>CAP</v>
          </cell>
          <cell r="H957">
            <v>0</v>
          </cell>
          <cell r="I957">
            <v>0.85819999999999996</v>
          </cell>
          <cell r="J957">
            <v>0</v>
          </cell>
          <cell r="K957">
            <v>0.85819999999999996</v>
          </cell>
          <cell r="L957">
            <v>0</v>
          </cell>
          <cell r="M957">
            <v>20090305</v>
          </cell>
          <cell r="N957">
            <v>0</v>
          </cell>
          <cell r="O957">
            <v>20090305</v>
          </cell>
        </row>
        <row r="958">
          <cell r="A958" t="str">
            <v>15562 0</v>
          </cell>
          <cell r="B958" t="str">
            <v>LOXAPINE SUCCINATE</v>
          </cell>
          <cell r="C958">
            <v>15562</v>
          </cell>
          <cell r="D958">
            <v>0</v>
          </cell>
          <cell r="E958" t="str">
            <v>5 mg</v>
          </cell>
          <cell r="F958" t="str">
            <v>CAPSULE</v>
          </cell>
          <cell r="G958" t="str">
            <v>CAP</v>
          </cell>
          <cell r="H958">
            <v>0</v>
          </cell>
          <cell r="I958">
            <v>0.41520000000000001</v>
          </cell>
          <cell r="J958">
            <v>0</v>
          </cell>
          <cell r="K958">
            <v>0.41520000000000001</v>
          </cell>
          <cell r="L958">
            <v>0</v>
          </cell>
          <cell r="M958">
            <v>20090305</v>
          </cell>
          <cell r="N958">
            <v>0</v>
          </cell>
          <cell r="O958">
            <v>20090305</v>
          </cell>
        </row>
        <row r="959">
          <cell r="A959" t="str">
            <v>15563 0</v>
          </cell>
          <cell r="B959" t="str">
            <v>LOXAPINE SUCCINATE</v>
          </cell>
          <cell r="C959">
            <v>15563</v>
          </cell>
          <cell r="D959">
            <v>0</v>
          </cell>
          <cell r="E959" t="str">
            <v>50 mg</v>
          </cell>
          <cell r="F959" t="str">
            <v>CAPSULE</v>
          </cell>
          <cell r="G959" t="str">
            <v>CAP</v>
          </cell>
          <cell r="H959">
            <v>0</v>
          </cell>
          <cell r="I959">
            <v>1.1147</v>
          </cell>
          <cell r="J959">
            <v>0</v>
          </cell>
          <cell r="K959">
            <v>1.1147</v>
          </cell>
          <cell r="L959">
            <v>0</v>
          </cell>
          <cell r="M959">
            <v>20090305</v>
          </cell>
          <cell r="N959">
            <v>0</v>
          </cell>
          <cell r="O959">
            <v>20090305</v>
          </cell>
        </row>
        <row r="960">
          <cell r="A960" t="str">
            <v>16615 0</v>
          </cell>
          <cell r="B960" t="str">
            <v>MAPROTILINE HCL</v>
          </cell>
          <cell r="C960">
            <v>16615</v>
          </cell>
          <cell r="D960">
            <v>0</v>
          </cell>
          <cell r="E960" t="str">
            <v>25 mg</v>
          </cell>
          <cell r="F960" t="str">
            <v>TABLET</v>
          </cell>
          <cell r="G960" t="str">
            <v>TAB</v>
          </cell>
          <cell r="H960">
            <v>0</v>
          </cell>
          <cell r="I960">
            <v>0.37219999999999998</v>
          </cell>
          <cell r="J960">
            <v>0</v>
          </cell>
          <cell r="K960">
            <v>0.37219999999999998</v>
          </cell>
          <cell r="L960">
            <v>0</v>
          </cell>
          <cell r="M960">
            <v>20061205</v>
          </cell>
          <cell r="N960">
            <v>20080919</v>
          </cell>
          <cell r="O960">
            <v>20090305</v>
          </cell>
        </row>
        <row r="961">
          <cell r="A961" t="str">
            <v>16616 0</v>
          </cell>
          <cell r="B961" t="str">
            <v>MAPROTILINE HCL</v>
          </cell>
          <cell r="C961">
            <v>16616</v>
          </cell>
          <cell r="D961">
            <v>0</v>
          </cell>
          <cell r="E961" t="str">
            <v>50 mg</v>
          </cell>
          <cell r="F961" t="str">
            <v>TABLET</v>
          </cell>
          <cell r="G961" t="str">
            <v>TAB</v>
          </cell>
          <cell r="H961">
            <v>0</v>
          </cell>
          <cell r="I961">
            <v>0.55130000000000001</v>
          </cell>
          <cell r="J961">
            <v>0</v>
          </cell>
          <cell r="K961">
            <v>0.55130000000000001</v>
          </cell>
          <cell r="L961">
            <v>0</v>
          </cell>
          <cell r="M961">
            <v>20061205</v>
          </cell>
          <cell r="N961">
            <v>20080919</v>
          </cell>
          <cell r="O961">
            <v>20090305</v>
          </cell>
        </row>
        <row r="962">
          <cell r="A962" t="str">
            <v>16617 0</v>
          </cell>
          <cell r="B962" t="str">
            <v>MAPROTILINE HCL</v>
          </cell>
          <cell r="C962">
            <v>16617</v>
          </cell>
          <cell r="D962">
            <v>0</v>
          </cell>
          <cell r="E962" t="str">
            <v>75 mg</v>
          </cell>
          <cell r="F962" t="str">
            <v>TABLET</v>
          </cell>
          <cell r="G962" t="str">
            <v>TAB</v>
          </cell>
          <cell r="H962">
            <v>0</v>
          </cell>
          <cell r="I962">
            <v>0.75639999999999996</v>
          </cell>
          <cell r="J962">
            <v>0</v>
          </cell>
          <cell r="K962">
            <v>0.75639999999999996</v>
          </cell>
          <cell r="L962">
            <v>0</v>
          </cell>
          <cell r="M962">
            <v>20061205</v>
          </cell>
          <cell r="N962">
            <v>20070605</v>
          </cell>
          <cell r="O962">
            <v>20070605</v>
          </cell>
        </row>
        <row r="963">
          <cell r="A963" t="str">
            <v>18301 0</v>
          </cell>
          <cell r="B963" t="str">
            <v>MECLIZINE HCL</v>
          </cell>
          <cell r="C963">
            <v>18301</v>
          </cell>
          <cell r="D963">
            <v>0</v>
          </cell>
          <cell r="E963" t="str">
            <v>12.5 mg</v>
          </cell>
          <cell r="F963" t="str">
            <v>TABLET</v>
          </cell>
          <cell r="G963" t="str">
            <v>TAB</v>
          </cell>
          <cell r="H963">
            <v>0</v>
          </cell>
          <cell r="I963">
            <v>3.9600000000000003E-2</v>
          </cell>
          <cell r="J963">
            <v>0</v>
          </cell>
          <cell r="K963">
            <v>3.9600000000000003E-2</v>
          </cell>
          <cell r="L963">
            <v>0</v>
          </cell>
          <cell r="M963">
            <v>20090305</v>
          </cell>
          <cell r="N963">
            <v>0</v>
          </cell>
          <cell r="O963">
            <v>20090305</v>
          </cell>
        </row>
        <row r="964">
          <cell r="A964" t="str">
            <v>18302 0</v>
          </cell>
          <cell r="B964" t="str">
            <v>MECLIZINE HCL</v>
          </cell>
          <cell r="C964">
            <v>18302</v>
          </cell>
          <cell r="D964">
            <v>0</v>
          </cell>
          <cell r="E964" t="str">
            <v>25 mg</v>
          </cell>
          <cell r="F964" t="str">
            <v>TABLET</v>
          </cell>
          <cell r="G964" t="str">
            <v>TAB</v>
          </cell>
          <cell r="H964">
            <v>0</v>
          </cell>
          <cell r="I964">
            <v>6.2199999999999998E-2</v>
          </cell>
          <cell r="J964">
            <v>0</v>
          </cell>
          <cell r="K964">
            <v>6.2199999999999998E-2</v>
          </cell>
          <cell r="L964">
            <v>0</v>
          </cell>
          <cell r="M964">
            <v>20090305</v>
          </cell>
          <cell r="N964">
            <v>0</v>
          </cell>
          <cell r="O964">
            <v>20090305</v>
          </cell>
        </row>
        <row r="965">
          <cell r="A965" t="str">
            <v>35810 0</v>
          </cell>
          <cell r="B965" t="str">
            <v>MECLOFENAMATE SODIUM</v>
          </cell>
          <cell r="C965">
            <v>35810</v>
          </cell>
          <cell r="D965">
            <v>0</v>
          </cell>
          <cell r="E965" t="str">
            <v>100 mg</v>
          </cell>
          <cell r="F965" t="str">
            <v>CAPSULE</v>
          </cell>
          <cell r="G965" t="str">
            <v>CAP</v>
          </cell>
          <cell r="H965">
            <v>0</v>
          </cell>
          <cell r="I965">
            <v>0.75890000000000002</v>
          </cell>
          <cell r="J965">
            <v>0</v>
          </cell>
          <cell r="K965">
            <v>0.75890000000000002</v>
          </cell>
          <cell r="L965">
            <v>0</v>
          </cell>
          <cell r="M965">
            <v>20061205</v>
          </cell>
          <cell r="N965">
            <v>20071205</v>
          </cell>
          <cell r="O965">
            <v>20071205</v>
          </cell>
        </row>
        <row r="966">
          <cell r="A966" t="str">
            <v>35811 0</v>
          </cell>
          <cell r="B966" t="str">
            <v>MECLOFENAMATE SODIUM</v>
          </cell>
          <cell r="C966">
            <v>35811</v>
          </cell>
          <cell r="D966">
            <v>0</v>
          </cell>
          <cell r="E966" t="str">
            <v>50 mg</v>
          </cell>
          <cell r="F966" t="str">
            <v>CAPSULE</v>
          </cell>
          <cell r="G966" t="str">
            <v>CAP</v>
          </cell>
          <cell r="H966">
            <v>0</v>
          </cell>
          <cell r="I966">
            <v>0.45679999999999998</v>
          </cell>
          <cell r="J966">
            <v>0</v>
          </cell>
          <cell r="K966">
            <v>0.45679999999999998</v>
          </cell>
          <cell r="L966">
            <v>0</v>
          </cell>
          <cell r="M966">
            <v>20061205</v>
          </cell>
          <cell r="N966">
            <v>20071205</v>
          </cell>
          <cell r="O966">
            <v>20071205</v>
          </cell>
        </row>
        <row r="967">
          <cell r="A967" t="str">
            <v>11254 0</v>
          </cell>
          <cell r="B967" t="str">
            <v>MEDROXYPROGESTERONE ACET</v>
          </cell>
          <cell r="C967">
            <v>11254</v>
          </cell>
          <cell r="D967">
            <v>0</v>
          </cell>
          <cell r="E967" t="str">
            <v>150 mg/ml</v>
          </cell>
          <cell r="F967" t="str">
            <v>EACH</v>
          </cell>
          <cell r="G967" t="str">
            <v>SYRN</v>
          </cell>
          <cell r="H967">
            <v>0</v>
          </cell>
          <cell r="I967">
            <v>58.223999999999997</v>
          </cell>
          <cell r="J967">
            <v>0</v>
          </cell>
          <cell r="K967">
            <v>58.223999999999997</v>
          </cell>
          <cell r="L967">
            <v>0</v>
          </cell>
          <cell r="M967">
            <v>20090305</v>
          </cell>
          <cell r="N967">
            <v>0</v>
          </cell>
          <cell r="O967">
            <v>20090305</v>
          </cell>
        </row>
        <row r="968">
          <cell r="A968" t="str">
            <v>11251 0</v>
          </cell>
          <cell r="B968" t="str">
            <v>MEDROXYPROGESTERONE ACET</v>
          </cell>
          <cell r="C968">
            <v>11251</v>
          </cell>
          <cell r="D968">
            <v>0</v>
          </cell>
          <cell r="E968" t="str">
            <v>150 mg/ml</v>
          </cell>
          <cell r="F968" t="str">
            <v>EACH</v>
          </cell>
          <cell r="G968" t="str">
            <v>VIAL</v>
          </cell>
          <cell r="H968">
            <v>0</v>
          </cell>
          <cell r="I968">
            <v>37.298400000000001</v>
          </cell>
          <cell r="J968">
            <v>0</v>
          </cell>
          <cell r="K968">
            <v>37.298400000000001</v>
          </cell>
          <cell r="L968">
            <v>0</v>
          </cell>
          <cell r="M968">
            <v>20090305</v>
          </cell>
          <cell r="N968">
            <v>0</v>
          </cell>
          <cell r="O968">
            <v>20090305</v>
          </cell>
        </row>
        <row r="969">
          <cell r="A969" t="str">
            <v>11260 0</v>
          </cell>
          <cell r="B969" t="str">
            <v>MEDROXYPROGESTERONE ACETATE</v>
          </cell>
          <cell r="C969">
            <v>11260</v>
          </cell>
          <cell r="D969">
            <v>0</v>
          </cell>
          <cell r="E969" t="str">
            <v>10 mg</v>
          </cell>
          <cell r="F969" t="str">
            <v>TABLET</v>
          </cell>
          <cell r="G969" t="str">
            <v>TAB</v>
          </cell>
          <cell r="H969">
            <v>0</v>
          </cell>
          <cell r="I969">
            <v>0.27229999999999999</v>
          </cell>
          <cell r="J969">
            <v>0</v>
          </cell>
          <cell r="K969">
            <v>0.27229999999999999</v>
          </cell>
          <cell r="L969">
            <v>0</v>
          </cell>
          <cell r="M969">
            <v>20090305</v>
          </cell>
          <cell r="N969">
            <v>0</v>
          </cell>
          <cell r="O969">
            <v>20090305</v>
          </cell>
        </row>
        <row r="970">
          <cell r="A970" t="str">
            <v>11261 0</v>
          </cell>
          <cell r="B970" t="str">
            <v>MEDROXYPROGESTERONE ACETATE</v>
          </cell>
          <cell r="C970">
            <v>11261</v>
          </cell>
          <cell r="D970">
            <v>0</v>
          </cell>
          <cell r="E970" t="str">
            <v>2.5 mg</v>
          </cell>
          <cell r="F970" t="str">
            <v>TABLET</v>
          </cell>
          <cell r="G970" t="str">
            <v>TAB</v>
          </cell>
          <cell r="H970">
            <v>0</v>
          </cell>
          <cell r="I970">
            <v>0.1457</v>
          </cell>
          <cell r="J970">
            <v>0</v>
          </cell>
          <cell r="K970">
            <v>0.1457</v>
          </cell>
          <cell r="L970">
            <v>0</v>
          </cell>
          <cell r="M970">
            <v>20090305</v>
          </cell>
          <cell r="N970">
            <v>0</v>
          </cell>
          <cell r="O970">
            <v>20090305</v>
          </cell>
        </row>
        <row r="971">
          <cell r="A971" t="str">
            <v>11262 0</v>
          </cell>
          <cell r="B971" t="str">
            <v>MEDROXYPROGESTERONE ACETATE</v>
          </cell>
          <cell r="C971">
            <v>11262</v>
          </cell>
          <cell r="D971">
            <v>0</v>
          </cell>
          <cell r="E971" t="str">
            <v>5 mg</v>
          </cell>
          <cell r="F971" t="str">
            <v>TABLET</v>
          </cell>
          <cell r="G971" t="str">
            <v>TAB</v>
          </cell>
          <cell r="H971">
            <v>0</v>
          </cell>
          <cell r="I971">
            <v>0.25700000000000001</v>
          </cell>
          <cell r="J971">
            <v>0</v>
          </cell>
          <cell r="K971">
            <v>0.25700000000000001</v>
          </cell>
          <cell r="L971">
            <v>0</v>
          </cell>
          <cell r="M971">
            <v>20090305</v>
          </cell>
          <cell r="N971">
            <v>0</v>
          </cell>
          <cell r="O971">
            <v>20090305</v>
          </cell>
        </row>
        <row r="972">
          <cell r="A972" t="str">
            <v>38680 0</v>
          </cell>
          <cell r="B972" t="str">
            <v>MEGESTROL ACETATE</v>
          </cell>
          <cell r="C972">
            <v>38680</v>
          </cell>
          <cell r="D972">
            <v>0</v>
          </cell>
          <cell r="E972" t="str">
            <v>20 mg</v>
          </cell>
          <cell r="F972" t="str">
            <v>TABLET</v>
          </cell>
          <cell r="G972" t="str">
            <v>TAB</v>
          </cell>
          <cell r="H972">
            <v>0</v>
          </cell>
          <cell r="I972">
            <v>0.21440000000000001</v>
          </cell>
          <cell r="J972">
            <v>0</v>
          </cell>
          <cell r="K972">
            <v>0.21440000000000001</v>
          </cell>
          <cell r="L972">
            <v>0</v>
          </cell>
          <cell r="M972">
            <v>20090305</v>
          </cell>
          <cell r="N972">
            <v>0</v>
          </cell>
          <cell r="O972">
            <v>20090305</v>
          </cell>
        </row>
        <row r="973">
          <cell r="A973" t="str">
            <v>38681 0</v>
          </cell>
          <cell r="B973" t="str">
            <v>MEGESTROL ACETATE</v>
          </cell>
          <cell r="C973">
            <v>38681</v>
          </cell>
          <cell r="D973">
            <v>0</v>
          </cell>
          <cell r="E973" t="str">
            <v>40 mg</v>
          </cell>
          <cell r="F973" t="str">
            <v>TABLET</v>
          </cell>
          <cell r="G973" t="str">
            <v>TAB</v>
          </cell>
          <cell r="H973">
            <v>0</v>
          </cell>
          <cell r="I973">
            <v>0.23760000000000001</v>
          </cell>
          <cell r="J973">
            <v>0</v>
          </cell>
          <cell r="K973">
            <v>0.23760000000000001</v>
          </cell>
          <cell r="L973">
            <v>0</v>
          </cell>
          <cell r="M973">
            <v>20090305</v>
          </cell>
          <cell r="N973">
            <v>0</v>
          </cell>
          <cell r="O973">
            <v>20090305</v>
          </cell>
        </row>
        <row r="974">
          <cell r="A974" t="str">
            <v>40381 0</v>
          </cell>
          <cell r="B974" t="str">
            <v>MEGESTROL ACETATE</v>
          </cell>
          <cell r="C974">
            <v>40381</v>
          </cell>
          <cell r="D974">
            <v>0</v>
          </cell>
          <cell r="E974" t="str">
            <v>40 mg/ml</v>
          </cell>
          <cell r="F974" t="str">
            <v>MILLILITER</v>
          </cell>
          <cell r="G974" t="str">
            <v>SUSP</v>
          </cell>
          <cell r="H974">
            <v>0</v>
          </cell>
          <cell r="I974">
            <v>0.16009999999999999</v>
          </cell>
          <cell r="J974">
            <v>0</v>
          </cell>
          <cell r="K974">
            <v>0.16009999999999999</v>
          </cell>
          <cell r="L974">
            <v>0</v>
          </cell>
          <cell r="M974">
            <v>20090305</v>
          </cell>
          <cell r="N974">
            <v>0</v>
          </cell>
          <cell r="O974">
            <v>20090305</v>
          </cell>
        </row>
        <row r="975">
          <cell r="A975" t="str">
            <v>31662 0</v>
          </cell>
          <cell r="B975" t="str">
            <v>MELOXICAM</v>
          </cell>
          <cell r="C975">
            <v>31662</v>
          </cell>
          <cell r="D975">
            <v>0</v>
          </cell>
          <cell r="E975" t="str">
            <v>15 mg</v>
          </cell>
          <cell r="F975" t="str">
            <v>TABLET</v>
          </cell>
          <cell r="G975" t="str">
            <v>TAB</v>
          </cell>
          <cell r="H975">
            <v>0</v>
          </cell>
          <cell r="I975">
            <v>3.6900000000000002E-2</v>
          </cell>
          <cell r="J975">
            <v>0</v>
          </cell>
          <cell r="K975">
            <v>3.6900000000000002E-2</v>
          </cell>
          <cell r="L975">
            <v>0</v>
          </cell>
          <cell r="M975">
            <v>20090305</v>
          </cell>
          <cell r="N975">
            <v>0</v>
          </cell>
          <cell r="O975">
            <v>20090305</v>
          </cell>
        </row>
        <row r="976">
          <cell r="A976" t="str">
            <v>31661 0</v>
          </cell>
          <cell r="B976" t="str">
            <v>MELOXICAM</v>
          </cell>
          <cell r="C976">
            <v>31661</v>
          </cell>
          <cell r="D976">
            <v>0</v>
          </cell>
          <cell r="E976" t="str">
            <v>7.5 mg</v>
          </cell>
          <cell r="F976" t="str">
            <v>TABLET</v>
          </cell>
          <cell r="G976" t="str">
            <v>TAB</v>
          </cell>
          <cell r="H976">
            <v>0</v>
          </cell>
          <cell r="I976">
            <v>3.7699999999999997E-2</v>
          </cell>
          <cell r="J976">
            <v>0</v>
          </cell>
          <cell r="K976">
            <v>3.7699999999999997E-2</v>
          </cell>
          <cell r="L976">
            <v>0</v>
          </cell>
          <cell r="M976">
            <v>20090305</v>
          </cell>
          <cell r="N976">
            <v>0</v>
          </cell>
          <cell r="O976">
            <v>20090305</v>
          </cell>
        </row>
        <row r="977">
          <cell r="A977" t="str">
            <v>15990 0</v>
          </cell>
          <cell r="B977" t="str">
            <v>MEPERIDINE HCL</v>
          </cell>
          <cell r="C977">
            <v>15990</v>
          </cell>
          <cell r="D977">
            <v>0</v>
          </cell>
          <cell r="E977" t="str">
            <v>100 mg</v>
          </cell>
          <cell r="F977" t="str">
            <v>TABLET</v>
          </cell>
          <cell r="G977" t="str">
            <v>TAB</v>
          </cell>
          <cell r="H977">
            <v>0</v>
          </cell>
          <cell r="I977">
            <v>0.4113</v>
          </cell>
          <cell r="J977">
            <v>0</v>
          </cell>
          <cell r="K977">
            <v>0.4113</v>
          </cell>
          <cell r="L977">
            <v>0</v>
          </cell>
          <cell r="M977">
            <v>20090305</v>
          </cell>
          <cell r="N977">
            <v>0</v>
          </cell>
          <cell r="O977">
            <v>20090305</v>
          </cell>
        </row>
        <row r="978">
          <cell r="A978" t="str">
            <v>15991 0</v>
          </cell>
          <cell r="B978" t="str">
            <v>MEPERIDINE HCL</v>
          </cell>
          <cell r="C978">
            <v>15991</v>
          </cell>
          <cell r="D978">
            <v>0</v>
          </cell>
          <cell r="E978" t="str">
            <v>50 mg</v>
          </cell>
          <cell r="F978" t="str">
            <v>TABLET</v>
          </cell>
          <cell r="G978" t="str">
            <v>TAB</v>
          </cell>
          <cell r="H978">
            <v>0</v>
          </cell>
          <cell r="I978">
            <v>0.23039999999999999</v>
          </cell>
          <cell r="J978">
            <v>0</v>
          </cell>
          <cell r="K978">
            <v>0.23039999999999999</v>
          </cell>
          <cell r="L978">
            <v>0</v>
          </cell>
          <cell r="M978">
            <v>20090305</v>
          </cell>
          <cell r="N978">
            <v>0</v>
          </cell>
          <cell r="O978">
            <v>20090305</v>
          </cell>
        </row>
        <row r="979">
          <cell r="A979" t="str">
            <v>13801 0</v>
          </cell>
          <cell r="B979" t="str">
            <v>MEPROBAMATE</v>
          </cell>
          <cell r="C979">
            <v>13801</v>
          </cell>
          <cell r="D979">
            <v>0</v>
          </cell>
          <cell r="E979" t="str">
            <v>200 mg</v>
          </cell>
          <cell r="F979" t="str">
            <v>TABLET</v>
          </cell>
          <cell r="G979" t="str">
            <v>TAB</v>
          </cell>
          <cell r="H979">
            <v>0</v>
          </cell>
          <cell r="I979">
            <v>0.151</v>
          </cell>
          <cell r="J979">
            <v>0</v>
          </cell>
          <cell r="K979">
            <v>0.151</v>
          </cell>
          <cell r="L979">
            <v>0</v>
          </cell>
          <cell r="M979">
            <v>20020308</v>
          </cell>
          <cell r="N979">
            <v>20020705</v>
          </cell>
          <cell r="O979">
            <v>20031205</v>
          </cell>
        </row>
        <row r="980">
          <cell r="A980" t="str">
            <v>13802 0</v>
          </cell>
          <cell r="B980" t="str">
            <v>MEPROBAMATE</v>
          </cell>
          <cell r="C980">
            <v>13802</v>
          </cell>
          <cell r="D980">
            <v>0</v>
          </cell>
          <cell r="E980" t="str">
            <v>400 mg</v>
          </cell>
          <cell r="F980" t="str">
            <v>TABLET</v>
          </cell>
          <cell r="G980" t="str">
            <v>TAB</v>
          </cell>
          <cell r="H980">
            <v>0</v>
          </cell>
          <cell r="I980">
            <v>0.16420000000000001</v>
          </cell>
          <cell r="J980">
            <v>0</v>
          </cell>
          <cell r="K980">
            <v>0.16420000000000001</v>
          </cell>
          <cell r="L980">
            <v>0</v>
          </cell>
          <cell r="M980">
            <v>20021206</v>
          </cell>
          <cell r="N980">
            <v>20030115</v>
          </cell>
          <cell r="O980">
            <v>20031205</v>
          </cell>
        </row>
        <row r="981">
          <cell r="A981" t="str">
            <v>38520 0</v>
          </cell>
          <cell r="B981" t="str">
            <v>MERCAPTOPURINE</v>
          </cell>
          <cell r="C981">
            <v>38520</v>
          </cell>
          <cell r="D981">
            <v>0</v>
          </cell>
          <cell r="E981" t="str">
            <v>50 mg</v>
          </cell>
          <cell r="F981" t="str">
            <v>TABLET</v>
          </cell>
          <cell r="G981" t="str">
            <v>TAB</v>
          </cell>
          <cell r="H981">
            <v>0</v>
          </cell>
          <cell r="I981">
            <v>2.2469000000000001</v>
          </cell>
          <cell r="J981">
            <v>0</v>
          </cell>
          <cell r="K981">
            <v>2.2469000000000001</v>
          </cell>
          <cell r="L981">
            <v>0</v>
          </cell>
          <cell r="M981">
            <v>20090305</v>
          </cell>
          <cell r="N981">
            <v>0</v>
          </cell>
          <cell r="O981">
            <v>20090305</v>
          </cell>
        </row>
        <row r="982">
          <cell r="A982" t="str">
            <v>10857 0</v>
          </cell>
          <cell r="B982" t="str">
            <v>METFORMIN</v>
          </cell>
          <cell r="C982">
            <v>10857</v>
          </cell>
          <cell r="D982">
            <v>0</v>
          </cell>
          <cell r="E982" t="str">
            <v>1000 mg</v>
          </cell>
          <cell r="F982" t="str">
            <v>TABLET</v>
          </cell>
          <cell r="G982" t="str">
            <v>TAB</v>
          </cell>
          <cell r="H982">
            <v>0</v>
          </cell>
          <cell r="I982">
            <v>8.9399999999999993E-2</v>
          </cell>
          <cell r="J982">
            <v>0</v>
          </cell>
          <cell r="K982">
            <v>8.9399999999999993E-2</v>
          </cell>
          <cell r="L982">
            <v>0</v>
          </cell>
          <cell r="M982">
            <v>20090305</v>
          </cell>
          <cell r="N982">
            <v>0</v>
          </cell>
          <cell r="O982">
            <v>20090305</v>
          </cell>
        </row>
        <row r="983">
          <cell r="A983" t="str">
            <v>10810 0</v>
          </cell>
          <cell r="B983" t="str">
            <v>METFORMIN</v>
          </cell>
          <cell r="C983">
            <v>10810</v>
          </cell>
          <cell r="D983">
            <v>0</v>
          </cell>
          <cell r="E983" t="str">
            <v>500 mg</v>
          </cell>
          <cell r="F983" t="str">
            <v>TABLET</v>
          </cell>
          <cell r="G983" t="str">
            <v>TAB</v>
          </cell>
          <cell r="H983">
            <v>0</v>
          </cell>
          <cell r="I983">
            <v>4.7300000000000002E-2</v>
          </cell>
          <cell r="J983">
            <v>0</v>
          </cell>
          <cell r="K983">
            <v>4.7300000000000002E-2</v>
          </cell>
          <cell r="L983">
            <v>0</v>
          </cell>
          <cell r="M983">
            <v>20090305</v>
          </cell>
          <cell r="N983">
            <v>0</v>
          </cell>
          <cell r="O983">
            <v>20090305</v>
          </cell>
        </row>
        <row r="984">
          <cell r="A984" t="str">
            <v>10811 0</v>
          </cell>
          <cell r="B984" t="str">
            <v>METFORMIN</v>
          </cell>
          <cell r="C984">
            <v>10811</v>
          </cell>
          <cell r="D984">
            <v>0</v>
          </cell>
          <cell r="E984" t="str">
            <v>850 mg</v>
          </cell>
          <cell r="F984" t="str">
            <v>TABLET</v>
          </cell>
          <cell r="G984" t="str">
            <v>TAB</v>
          </cell>
          <cell r="H984">
            <v>0</v>
          </cell>
          <cell r="I984">
            <v>8.1199999999999994E-2</v>
          </cell>
          <cell r="J984">
            <v>0</v>
          </cell>
          <cell r="K984">
            <v>8.1199999999999994E-2</v>
          </cell>
          <cell r="L984">
            <v>0</v>
          </cell>
          <cell r="M984">
            <v>20090305</v>
          </cell>
          <cell r="N984">
            <v>0</v>
          </cell>
          <cell r="O984">
            <v>20090305</v>
          </cell>
        </row>
        <row r="985">
          <cell r="A985" t="str">
            <v>89863 0</v>
          </cell>
          <cell r="B985" t="str">
            <v>METFORMIN HCL</v>
          </cell>
          <cell r="C985">
            <v>89863</v>
          </cell>
          <cell r="D985">
            <v>0</v>
          </cell>
          <cell r="E985" t="str">
            <v>500 mg</v>
          </cell>
          <cell r="F985" t="str">
            <v>TABLET</v>
          </cell>
          <cell r="G985" t="str">
            <v>TAB, SR</v>
          </cell>
          <cell r="H985">
            <v>0</v>
          </cell>
          <cell r="I985">
            <v>6.3299999999999995E-2</v>
          </cell>
          <cell r="J985">
            <v>0</v>
          </cell>
          <cell r="K985">
            <v>6.3299999999999995E-2</v>
          </cell>
          <cell r="L985">
            <v>0</v>
          </cell>
          <cell r="M985">
            <v>20090305</v>
          </cell>
          <cell r="N985">
            <v>0</v>
          </cell>
          <cell r="O985">
            <v>20090305</v>
          </cell>
        </row>
        <row r="986">
          <cell r="A986" t="str">
            <v>19578 0</v>
          </cell>
          <cell r="B986" t="str">
            <v>METFORMIN HCL</v>
          </cell>
          <cell r="C986">
            <v>19578</v>
          </cell>
          <cell r="D986">
            <v>0</v>
          </cell>
          <cell r="E986" t="str">
            <v>750 mg</v>
          </cell>
          <cell r="F986" t="str">
            <v>TABLET</v>
          </cell>
          <cell r="G986" t="str">
            <v>TAB, SR</v>
          </cell>
          <cell r="H986">
            <v>0</v>
          </cell>
          <cell r="I986">
            <v>0.1676</v>
          </cell>
          <cell r="J986">
            <v>0</v>
          </cell>
          <cell r="K986">
            <v>0.1676</v>
          </cell>
          <cell r="L986">
            <v>0</v>
          </cell>
          <cell r="M986">
            <v>20090305</v>
          </cell>
          <cell r="N986">
            <v>0</v>
          </cell>
          <cell r="O986">
            <v>20090305</v>
          </cell>
        </row>
        <row r="987">
          <cell r="A987" t="str">
            <v>16420 0</v>
          </cell>
          <cell r="B987" t="str">
            <v>METHADONE HCL</v>
          </cell>
          <cell r="C987">
            <v>16420</v>
          </cell>
          <cell r="D987">
            <v>0</v>
          </cell>
          <cell r="E987" t="str">
            <v>10 mg</v>
          </cell>
          <cell r="F987" t="str">
            <v>TABLET</v>
          </cell>
          <cell r="G987" t="str">
            <v>TAB</v>
          </cell>
          <cell r="H987">
            <v>0</v>
          </cell>
          <cell r="I987">
            <v>9.1700000000000004E-2</v>
          </cell>
          <cell r="J987">
            <v>0</v>
          </cell>
          <cell r="K987">
            <v>9.1700000000000004E-2</v>
          </cell>
          <cell r="L987">
            <v>0</v>
          </cell>
          <cell r="M987">
            <v>20090305</v>
          </cell>
          <cell r="N987">
            <v>0</v>
          </cell>
          <cell r="O987">
            <v>20090305</v>
          </cell>
        </row>
        <row r="988">
          <cell r="A988" t="str">
            <v>16423 0</v>
          </cell>
          <cell r="B988" t="str">
            <v>METHADONE HCL</v>
          </cell>
          <cell r="C988">
            <v>16423</v>
          </cell>
          <cell r="D988">
            <v>0</v>
          </cell>
          <cell r="E988" t="str">
            <v>40 mg</v>
          </cell>
          <cell r="F988" t="str">
            <v>TABLET</v>
          </cell>
          <cell r="G988" t="str">
            <v>TAB</v>
          </cell>
          <cell r="H988">
            <v>0</v>
          </cell>
          <cell r="I988">
            <v>0.30020000000000002</v>
          </cell>
          <cell r="J988">
            <v>0</v>
          </cell>
          <cell r="K988">
            <v>0.30020000000000002</v>
          </cell>
          <cell r="L988">
            <v>0</v>
          </cell>
          <cell r="M988">
            <v>20090305</v>
          </cell>
          <cell r="N988">
            <v>0</v>
          </cell>
          <cell r="O988">
            <v>20090305</v>
          </cell>
        </row>
        <row r="989">
          <cell r="A989" t="str">
            <v>16422 0</v>
          </cell>
          <cell r="B989" t="str">
            <v>METHADONE HCL</v>
          </cell>
          <cell r="C989">
            <v>16422</v>
          </cell>
          <cell r="D989">
            <v>0</v>
          </cell>
          <cell r="E989" t="str">
            <v>5 mg</v>
          </cell>
          <cell r="F989" t="str">
            <v>TABLET</v>
          </cell>
          <cell r="G989" t="str">
            <v>TAB</v>
          </cell>
          <cell r="H989">
            <v>0</v>
          </cell>
          <cell r="I989">
            <v>0.1043</v>
          </cell>
          <cell r="J989">
            <v>0</v>
          </cell>
          <cell r="K989">
            <v>0.1043</v>
          </cell>
          <cell r="L989">
            <v>0</v>
          </cell>
          <cell r="M989">
            <v>20090305</v>
          </cell>
          <cell r="N989">
            <v>0</v>
          </cell>
          <cell r="O989">
            <v>20090305</v>
          </cell>
        </row>
        <row r="990">
          <cell r="A990" t="str">
            <v>19932 0</v>
          </cell>
          <cell r="B990" t="str">
            <v>METHAMPHETAMINE HYDROCHLORIDE</v>
          </cell>
          <cell r="C990">
            <v>19932</v>
          </cell>
          <cell r="D990">
            <v>0</v>
          </cell>
          <cell r="E990" t="str">
            <v>5 mg</v>
          </cell>
          <cell r="F990" t="str">
            <v>TABLET</v>
          </cell>
          <cell r="G990" t="str">
            <v>TAB</v>
          </cell>
          <cell r="H990">
            <v>0</v>
          </cell>
          <cell r="I990">
            <v>1.6097999999999999</v>
          </cell>
          <cell r="J990">
            <v>0</v>
          </cell>
          <cell r="K990">
            <v>1.6097999999999999</v>
          </cell>
          <cell r="L990">
            <v>0</v>
          </cell>
          <cell r="M990">
            <v>20050304</v>
          </cell>
          <cell r="N990">
            <v>20050603</v>
          </cell>
          <cell r="O990">
            <v>20050603</v>
          </cell>
        </row>
        <row r="991">
          <cell r="A991" t="str">
            <v>26400 0</v>
          </cell>
          <cell r="B991" t="str">
            <v>METHIMAZOLE</v>
          </cell>
          <cell r="C991">
            <v>26400</v>
          </cell>
          <cell r="D991">
            <v>0</v>
          </cell>
          <cell r="E991" t="str">
            <v>10 mg</v>
          </cell>
          <cell r="F991" t="str">
            <v>TABLET</v>
          </cell>
          <cell r="G991" t="str">
            <v>TAB</v>
          </cell>
          <cell r="H991">
            <v>0</v>
          </cell>
          <cell r="I991">
            <v>0.23180000000000001</v>
          </cell>
          <cell r="J991">
            <v>0</v>
          </cell>
          <cell r="K991">
            <v>0.23180000000000001</v>
          </cell>
          <cell r="L991">
            <v>0</v>
          </cell>
          <cell r="M991">
            <v>20090305</v>
          </cell>
          <cell r="N991">
            <v>0</v>
          </cell>
          <cell r="O991">
            <v>20090305</v>
          </cell>
        </row>
        <row r="992">
          <cell r="A992" t="str">
            <v>26401 0</v>
          </cell>
          <cell r="B992" t="str">
            <v>METHIMAZOLE</v>
          </cell>
          <cell r="C992">
            <v>26401</v>
          </cell>
          <cell r="D992">
            <v>0</v>
          </cell>
          <cell r="E992" t="str">
            <v>5 mg</v>
          </cell>
          <cell r="F992" t="str">
            <v>TABLET</v>
          </cell>
          <cell r="G992" t="str">
            <v>TAB</v>
          </cell>
          <cell r="H992">
            <v>0</v>
          </cell>
          <cell r="I992">
            <v>0.20449999999999999</v>
          </cell>
          <cell r="J992">
            <v>0</v>
          </cell>
          <cell r="K992">
            <v>0.20449999999999999</v>
          </cell>
          <cell r="L992">
            <v>0</v>
          </cell>
          <cell r="M992">
            <v>20090305</v>
          </cell>
          <cell r="N992">
            <v>0</v>
          </cell>
          <cell r="O992">
            <v>20090305</v>
          </cell>
        </row>
        <row r="993">
          <cell r="A993" t="str">
            <v>17892 0</v>
          </cell>
          <cell r="B993" t="str">
            <v>METHOCARBAMOL</v>
          </cell>
          <cell r="C993">
            <v>17892</v>
          </cell>
          <cell r="D993">
            <v>0</v>
          </cell>
          <cell r="E993" t="str">
            <v>500 mg</v>
          </cell>
          <cell r="F993" t="str">
            <v>TABLET</v>
          </cell>
          <cell r="G993" t="str">
            <v>TAB</v>
          </cell>
          <cell r="H993">
            <v>0</v>
          </cell>
          <cell r="I993">
            <v>8.2199999999999995E-2</v>
          </cell>
          <cell r="J993">
            <v>0</v>
          </cell>
          <cell r="K993">
            <v>8.2199999999999995E-2</v>
          </cell>
          <cell r="L993">
            <v>0</v>
          </cell>
          <cell r="M993">
            <v>20090305</v>
          </cell>
          <cell r="N993">
            <v>0</v>
          </cell>
          <cell r="O993">
            <v>20090305</v>
          </cell>
        </row>
        <row r="994">
          <cell r="A994" t="str">
            <v>17893 0</v>
          </cell>
          <cell r="B994" t="str">
            <v>METHOCARBAMOL</v>
          </cell>
          <cell r="C994">
            <v>17893</v>
          </cell>
          <cell r="D994">
            <v>0</v>
          </cell>
          <cell r="E994" t="str">
            <v>750 mg</v>
          </cell>
          <cell r="F994" t="str">
            <v>TABLET</v>
          </cell>
          <cell r="G994" t="str">
            <v>TAB</v>
          </cell>
          <cell r="H994">
            <v>0</v>
          </cell>
          <cell r="I994">
            <v>8.72E-2</v>
          </cell>
          <cell r="J994">
            <v>0</v>
          </cell>
          <cell r="K994">
            <v>8.72E-2</v>
          </cell>
          <cell r="L994">
            <v>0</v>
          </cell>
          <cell r="M994">
            <v>20090305</v>
          </cell>
          <cell r="N994">
            <v>0</v>
          </cell>
          <cell r="O994">
            <v>20090305</v>
          </cell>
        </row>
        <row r="995">
          <cell r="A995" t="str">
            <v>38489 0</v>
          </cell>
          <cell r="B995" t="str">
            <v>METHOTREXATE</v>
          </cell>
          <cell r="C995">
            <v>38489</v>
          </cell>
          <cell r="D995">
            <v>0</v>
          </cell>
          <cell r="E995" t="str">
            <v>2.5 mg</v>
          </cell>
          <cell r="F995" t="str">
            <v>TABLET</v>
          </cell>
          <cell r="G995" t="str">
            <v>TAB</v>
          </cell>
          <cell r="H995">
            <v>0</v>
          </cell>
          <cell r="I995">
            <v>0.34749999999999998</v>
          </cell>
          <cell r="J995">
            <v>0</v>
          </cell>
          <cell r="K995">
            <v>0.34749999999999998</v>
          </cell>
          <cell r="L995">
            <v>0</v>
          </cell>
          <cell r="M995">
            <v>20090305</v>
          </cell>
          <cell r="N995">
            <v>0</v>
          </cell>
          <cell r="O995">
            <v>20090305</v>
          </cell>
        </row>
        <row r="996">
          <cell r="A996" t="str">
            <v>1431 0</v>
          </cell>
          <cell r="B996" t="str">
            <v>METHYLDOPA</v>
          </cell>
          <cell r="C996">
            <v>1431</v>
          </cell>
          <cell r="D996">
            <v>0</v>
          </cell>
          <cell r="E996" t="str">
            <v>250 mg</v>
          </cell>
          <cell r="F996" t="str">
            <v>TABLET</v>
          </cell>
          <cell r="G996" t="str">
            <v>TAB</v>
          </cell>
          <cell r="H996">
            <v>0</v>
          </cell>
          <cell r="I996">
            <v>0.13619999999999999</v>
          </cell>
          <cell r="J996">
            <v>0</v>
          </cell>
          <cell r="K996">
            <v>0.13619999999999999</v>
          </cell>
          <cell r="L996">
            <v>0</v>
          </cell>
          <cell r="M996">
            <v>20090305</v>
          </cell>
          <cell r="N996">
            <v>0</v>
          </cell>
          <cell r="O996">
            <v>20090305</v>
          </cell>
        </row>
        <row r="997">
          <cell r="A997" t="str">
            <v>1432 0</v>
          </cell>
          <cell r="B997" t="str">
            <v>METHYLDOPA</v>
          </cell>
          <cell r="C997">
            <v>1432</v>
          </cell>
          <cell r="D997">
            <v>0</v>
          </cell>
          <cell r="E997" t="str">
            <v>500 mg</v>
          </cell>
          <cell r="F997" t="str">
            <v>TABLET</v>
          </cell>
          <cell r="G997" t="str">
            <v>TAB</v>
          </cell>
          <cell r="H997">
            <v>0</v>
          </cell>
          <cell r="I997">
            <v>0.22309999999999999</v>
          </cell>
          <cell r="J997">
            <v>0</v>
          </cell>
          <cell r="K997">
            <v>0.22309999999999999</v>
          </cell>
          <cell r="L997">
            <v>0</v>
          </cell>
          <cell r="M997">
            <v>20090305</v>
          </cell>
          <cell r="N997">
            <v>0</v>
          </cell>
          <cell r="O997">
            <v>20090305</v>
          </cell>
        </row>
        <row r="998">
          <cell r="A998" t="str">
            <v>15911 0</v>
          </cell>
          <cell r="B998" t="str">
            <v>METHYLPHENIDATE HCL</v>
          </cell>
          <cell r="C998">
            <v>15911</v>
          </cell>
          <cell r="D998">
            <v>0</v>
          </cell>
          <cell r="E998" t="str">
            <v>10 mg</v>
          </cell>
          <cell r="F998" t="str">
            <v>TABLET</v>
          </cell>
          <cell r="G998" t="str">
            <v>TAB</v>
          </cell>
          <cell r="H998">
            <v>0</v>
          </cell>
          <cell r="I998">
            <v>0.30299999999999999</v>
          </cell>
          <cell r="J998">
            <v>0</v>
          </cell>
          <cell r="K998">
            <v>0.30299999999999999</v>
          </cell>
          <cell r="L998">
            <v>0</v>
          </cell>
          <cell r="M998">
            <v>20090305</v>
          </cell>
          <cell r="N998">
            <v>0</v>
          </cell>
          <cell r="O998">
            <v>20090305</v>
          </cell>
        </row>
        <row r="999">
          <cell r="A999" t="str">
            <v>15920 0</v>
          </cell>
          <cell r="B999" t="str">
            <v>METHYLPHENIDATE HCL</v>
          </cell>
          <cell r="C999">
            <v>15920</v>
          </cell>
          <cell r="D999">
            <v>0</v>
          </cell>
          <cell r="E999" t="str">
            <v>20 mg</v>
          </cell>
          <cell r="F999" t="str">
            <v>TABLET</v>
          </cell>
          <cell r="G999" t="str">
            <v>TAB</v>
          </cell>
          <cell r="H999">
            <v>0</v>
          </cell>
          <cell r="I999">
            <v>0.21440000000000001</v>
          </cell>
          <cell r="J999">
            <v>0</v>
          </cell>
          <cell r="K999">
            <v>0.21440000000000001</v>
          </cell>
          <cell r="L999">
            <v>0</v>
          </cell>
          <cell r="M999">
            <v>20090305</v>
          </cell>
          <cell r="N999">
            <v>0</v>
          </cell>
          <cell r="O999">
            <v>20090305</v>
          </cell>
        </row>
        <row r="1000">
          <cell r="A1000" t="str">
            <v>16180 0</v>
          </cell>
          <cell r="B1000" t="str">
            <v>METHYLPHENIDATE HCL</v>
          </cell>
          <cell r="C1000">
            <v>16180</v>
          </cell>
          <cell r="D1000">
            <v>0</v>
          </cell>
          <cell r="E1000" t="str">
            <v>20 mg</v>
          </cell>
          <cell r="F1000" t="str">
            <v>TABLET</v>
          </cell>
          <cell r="G1000" t="str">
            <v>TAB, ER</v>
          </cell>
          <cell r="H1000">
            <v>0</v>
          </cell>
          <cell r="I1000">
            <v>0.37080000000000002</v>
          </cell>
          <cell r="J1000">
            <v>0</v>
          </cell>
          <cell r="K1000">
            <v>0.37080000000000002</v>
          </cell>
          <cell r="L1000">
            <v>0</v>
          </cell>
          <cell r="M1000">
            <v>20090305</v>
          </cell>
          <cell r="N1000">
            <v>0</v>
          </cell>
          <cell r="O1000">
            <v>20090305</v>
          </cell>
        </row>
        <row r="1001">
          <cell r="A1001" t="str">
            <v>15913 0</v>
          </cell>
          <cell r="B1001" t="str">
            <v>METHYLPHENIDATE HCL</v>
          </cell>
          <cell r="C1001">
            <v>15913</v>
          </cell>
          <cell r="D1001">
            <v>0</v>
          </cell>
          <cell r="E1001" t="str">
            <v>5 mg</v>
          </cell>
          <cell r="F1001" t="str">
            <v>TABLET</v>
          </cell>
          <cell r="G1001" t="str">
            <v>TAB</v>
          </cell>
          <cell r="H1001">
            <v>0</v>
          </cell>
          <cell r="I1001">
            <v>9.7100000000000006E-2</v>
          </cell>
          <cell r="J1001">
            <v>0</v>
          </cell>
          <cell r="K1001">
            <v>9.7100000000000006E-2</v>
          </cell>
          <cell r="L1001">
            <v>0</v>
          </cell>
          <cell r="M1001">
            <v>20090305</v>
          </cell>
          <cell r="N1001">
            <v>0</v>
          </cell>
          <cell r="O1001">
            <v>20090305</v>
          </cell>
        </row>
        <row r="1002">
          <cell r="A1002" t="str">
            <v>27056 0</v>
          </cell>
          <cell r="B1002" t="str">
            <v>METHYLPREDNISOLONE</v>
          </cell>
          <cell r="C1002">
            <v>27056</v>
          </cell>
          <cell r="D1002">
            <v>0</v>
          </cell>
          <cell r="E1002" t="str">
            <v>4 mg</v>
          </cell>
          <cell r="F1002" t="str">
            <v>TABLET</v>
          </cell>
          <cell r="G1002" t="str">
            <v>TAB</v>
          </cell>
          <cell r="H1002">
            <v>0</v>
          </cell>
          <cell r="I1002">
            <v>0.1002</v>
          </cell>
          <cell r="J1002">
            <v>0</v>
          </cell>
          <cell r="K1002">
            <v>0.1002</v>
          </cell>
          <cell r="L1002">
            <v>0</v>
          </cell>
          <cell r="M1002">
            <v>20090305</v>
          </cell>
          <cell r="N1002">
            <v>0</v>
          </cell>
          <cell r="O1002">
            <v>20090305</v>
          </cell>
        </row>
        <row r="1003">
          <cell r="A1003" t="str">
            <v>37499 0</v>
          </cell>
          <cell r="B1003" t="str">
            <v>METHYLPREDNISOLONE DOSEPAK</v>
          </cell>
          <cell r="C1003">
            <v>37499</v>
          </cell>
          <cell r="D1003">
            <v>0</v>
          </cell>
          <cell r="E1003" t="str">
            <v>4 mg</v>
          </cell>
          <cell r="F1003" t="str">
            <v>TABLET</v>
          </cell>
          <cell r="G1003" t="str">
            <v>TAB</v>
          </cell>
          <cell r="H1003">
            <v>0</v>
          </cell>
          <cell r="I1003">
            <v>0.1164</v>
          </cell>
          <cell r="J1003">
            <v>0</v>
          </cell>
          <cell r="K1003">
            <v>0.1164</v>
          </cell>
          <cell r="L1003">
            <v>0</v>
          </cell>
          <cell r="M1003">
            <v>20090305</v>
          </cell>
          <cell r="N1003">
            <v>0</v>
          </cell>
          <cell r="O1003">
            <v>20090305</v>
          </cell>
        </row>
        <row r="1004">
          <cell r="A1004" t="str">
            <v>21020 0</v>
          </cell>
          <cell r="B1004" t="str">
            <v>METOCLOPRAMIDE HCL</v>
          </cell>
          <cell r="C1004">
            <v>21020</v>
          </cell>
          <cell r="D1004">
            <v>0</v>
          </cell>
          <cell r="E1004" t="str">
            <v>10 mg</v>
          </cell>
          <cell r="F1004" t="str">
            <v>TABLET</v>
          </cell>
          <cell r="G1004" t="str">
            <v>TAB</v>
          </cell>
          <cell r="H1004">
            <v>0</v>
          </cell>
          <cell r="I1004">
            <v>6.3799999999999996E-2</v>
          </cell>
          <cell r="J1004">
            <v>0</v>
          </cell>
          <cell r="K1004">
            <v>6.3799999999999996E-2</v>
          </cell>
          <cell r="L1004">
            <v>0</v>
          </cell>
          <cell r="M1004">
            <v>20090305</v>
          </cell>
          <cell r="N1004">
            <v>0</v>
          </cell>
          <cell r="O1004">
            <v>20090305</v>
          </cell>
        </row>
        <row r="1005">
          <cell r="A1005" t="str">
            <v>21021 0</v>
          </cell>
          <cell r="B1005" t="str">
            <v>METOCLOPRAMIDE HCL</v>
          </cell>
          <cell r="C1005">
            <v>21021</v>
          </cell>
          <cell r="D1005">
            <v>0</v>
          </cell>
          <cell r="E1005" t="str">
            <v>5 mg</v>
          </cell>
          <cell r="F1005" t="str">
            <v>TABLET</v>
          </cell>
          <cell r="G1005" t="str">
            <v>TAB</v>
          </cell>
          <cell r="H1005">
            <v>0</v>
          </cell>
          <cell r="I1005">
            <v>7.1099999999999997E-2</v>
          </cell>
          <cell r="J1005">
            <v>0</v>
          </cell>
          <cell r="K1005">
            <v>7.1099999999999997E-2</v>
          </cell>
          <cell r="L1005">
            <v>0</v>
          </cell>
          <cell r="M1005">
            <v>20090305</v>
          </cell>
          <cell r="N1005">
            <v>0</v>
          </cell>
          <cell r="O1005">
            <v>20090305</v>
          </cell>
        </row>
        <row r="1006">
          <cell r="A1006" t="str">
            <v>3610 0</v>
          </cell>
          <cell r="B1006" t="str">
            <v>METOCLOPRAMIDE HCL</v>
          </cell>
          <cell r="C1006">
            <v>3610</v>
          </cell>
          <cell r="D1006">
            <v>0</v>
          </cell>
          <cell r="E1006" t="str">
            <v>5 mg/5 ml</v>
          </cell>
          <cell r="F1006" t="str">
            <v>MILLILITER</v>
          </cell>
          <cell r="G1006" t="str">
            <v>SYR</v>
          </cell>
          <cell r="H1006">
            <v>0</v>
          </cell>
          <cell r="I1006">
            <v>9.2999999999999992E-3</v>
          </cell>
          <cell r="J1006">
            <v>0</v>
          </cell>
          <cell r="K1006">
            <v>9.2999999999999992E-3</v>
          </cell>
          <cell r="L1006">
            <v>0</v>
          </cell>
          <cell r="M1006">
            <v>20090305</v>
          </cell>
          <cell r="N1006">
            <v>0</v>
          </cell>
          <cell r="O1006">
            <v>20090305</v>
          </cell>
        </row>
        <row r="1007">
          <cell r="A1007" t="str">
            <v>34990 0</v>
          </cell>
          <cell r="B1007" t="str">
            <v>METOLAZONE</v>
          </cell>
          <cell r="C1007">
            <v>34990</v>
          </cell>
          <cell r="D1007">
            <v>0</v>
          </cell>
          <cell r="E1007" t="str">
            <v>10 mg</v>
          </cell>
          <cell r="F1007" t="str">
            <v>TABLET</v>
          </cell>
          <cell r="G1007" t="str">
            <v>TAB</v>
          </cell>
          <cell r="H1007">
            <v>0</v>
          </cell>
          <cell r="I1007">
            <v>0.7409</v>
          </cell>
          <cell r="J1007">
            <v>0</v>
          </cell>
          <cell r="K1007">
            <v>0.7409</v>
          </cell>
          <cell r="L1007">
            <v>0</v>
          </cell>
          <cell r="M1007">
            <v>20090305</v>
          </cell>
          <cell r="N1007">
            <v>0</v>
          </cell>
          <cell r="O1007">
            <v>20090305</v>
          </cell>
        </row>
        <row r="1008">
          <cell r="A1008" t="str">
            <v>34991 0</v>
          </cell>
          <cell r="B1008" t="str">
            <v>METOLAZONE</v>
          </cell>
          <cell r="C1008">
            <v>34991</v>
          </cell>
          <cell r="D1008">
            <v>0</v>
          </cell>
          <cell r="E1008" t="str">
            <v>2.5 mg</v>
          </cell>
          <cell r="F1008" t="str">
            <v>TABLET</v>
          </cell>
          <cell r="G1008" t="str">
            <v>TAB</v>
          </cell>
          <cell r="H1008">
            <v>0</v>
          </cell>
          <cell r="I1008">
            <v>0.48480000000000001</v>
          </cell>
          <cell r="J1008">
            <v>0</v>
          </cell>
          <cell r="K1008">
            <v>0.48480000000000001</v>
          </cell>
          <cell r="L1008">
            <v>0</v>
          </cell>
          <cell r="M1008">
            <v>20090305</v>
          </cell>
          <cell r="N1008">
            <v>0</v>
          </cell>
          <cell r="O1008">
            <v>20090305</v>
          </cell>
        </row>
        <row r="1009">
          <cell r="A1009" t="str">
            <v>34992 0</v>
          </cell>
          <cell r="B1009" t="str">
            <v>METOLAZONE</v>
          </cell>
          <cell r="C1009">
            <v>34992</v>
          </cell>
          <cell r="D1009">
            <v>0</v>
          </cell>
          <cell r="E1009" t="str">
            <v>5 mg</v>
          </cell>
          <cell r="F1009" t="str">
            <v>TABLET</v>
          </cell>
          <cell r="G1009" t="str">
            <v>TAB</v>
          </cell>
          <cell r="H1009">
            <v>0</v>
          </cell>
          <cell r="I1009">
            <v>0.61850000000000005</v>
          </cell>
          <cell r="J1009">
            <v>0</v>
          </cell>
          <cell r="K1009">
            <v>0.61850000000000005</v>
          </cell>
          <cell r="L1009">
            <v>0</v>
          </cell>
          <cell r="M1009">
            <v>20090305</v>
          </cell>
          <cell r="N1009">
            <v>0</v>
          </cell>
          <cell r="O1009">
            <v>20090305</v>
          </cell>
        </row>
        <row r="1010">
          <cell r="A1010" t="str">
            <v>20742 0</v>
          </cell>
          <cell r="B1010" t="str">
            <v>METOPROLOL SUCCINATE</v>
          </cell>
          <cell r="C1010">
            <v>20742</v>
          </cell>
          <cell r="D1010">
            <v>0</v>
          </cell>
          <cell r="E1010" t="str">
            <v>100 mg</v>
          </cell>
          <cell r="F1010" t="str">
            <v>TABLET</v>
          </cell>
          <cell r="G1010" t="str">
            <v>TAB, SA</v>
          </cell>
          <cell r="H1010">
            <v>0</v>
          </cell>
          <cell r="I1010">
            <v>0.73640000000000005</v>
          </cell>
          <cell r="J1010">
            <v>0</v>
          </cell>
          <cell r="K1010">
            <v>0.73640000000000005</v>
          </cell>
          <cell r="L1010">
            <v>0</v>
          </cell>
          <cell r="M1010">
            <v>20080905</v>
          </cell>
          <cell r="N1010">
            <v>20090205</v>
          </cell>
          <cell r="O1010">
            <v>20090305</v>
          </cell>
        </row>
        <row r="1011">
          <cell r="A1011" t="str">
            <v>20743 0</v>
          </cell>
          <cell r="B1011" t="str">
            <v>METOPROLOL SUCCINATE</v>
          </cell>
          <cell r="C1011">
            <v>20743</v>
          </cell>
          <cell r="D1011">
            <v>0</v>
          </cell>
          <cell r="E1011" t="str">
            <v>200 mg</v>
          </cell>
          <cell r="F1011" t="str">
            <v>TABLET</v>
          </cell>
          <cell r="G1011" t="str">
            <v>TAB, SA</v>
          </cell>
          <cell r="H1011">
            <v>0</v>
          </cell>
          <cell r="I1011">
            <v>1.1717</v>
          </cell>
          <cell r="J1011">
            <v>0</v>
          </cell>
          <cell r="K1011">
            <v>1.1717</v>
          </cell>
          <cell r="L1011">
            <v>0</v>
          </cell>
          <cell r="M1011">
            <v>20080905</v>
          </cell>
          <cell r="N1011">
            <v>20090205</v>
          </cell>
          <cell r="O1011">
            <v>20090305</v>
          </cell>
        </row>
        <row r="1012">
          <cell r="A1012" t="str">
            <v>20741 0</v>
          </cell>
          <cell r="B1012" t="str">
            <v>METOPROLOL SUCCINATE</v>
          </cell>
          <cell r="C1012">
            <v>20741</v>
          </cell>
          <cell r="D1012">
            <v>0</v>
          </cell>
          <cell r="E1012" t="str">
            <v>50 mg</v>
          </cell>
          <cell r="F1012" t="str">
            <v>TABLET</v>
          </cell>
          <cell r="G1012" t="str">
            <v>TAB, ER</v>
          </cell>
          <cell r="H1012">
            <v>0</v>
          </cell>
          <cell r="I1012">
            <v>0.53480000000000005</v>
          </cell>
          <cell r="J1012">
            <v>0</v>
          </cell>
          <cell r="K1012">
            <v>0.53480000000000005</v>
          </cell>
          <cell r="L1012">
            <v>0</v>
          </cell>
          <cell r="M1012">
            <v>20081205</v>
          </cell>
          <cell r="N1012">
            <v>20090205</v>
          </cell>
          <cell r="O1012">
            <v>20090305</v>
          </cell>
        </row>
        <row r="1013">
          <cell r="A1013" t="str">
            <v>12947 0</v>
          </cell>
          <cell r="B1013" t="str">
            <v xml:space="preserve">METOPROLOL SUCCINATE </v>
          </cell>
          <cell r="C1013">
            <v>12947</v>
          </cell>
          <cell r="D1013">
            <v>0</v>
          </cell>
          <cell r="E1013" t="str">
            <v>25 mg</v>
          </cell>
          <cell r="F1013" t="str">
            <v>TABLET</v>
          </cell>
          <cell r="G1013" t="str">
            <v>TAB, SA</v>
          </cell>
          <cell r="H1013">
            <v>0</v>
          </cell>
          <cell r="I1013">
            <v>0.53900000000000003</v>
          </cell>
          <cell r="J1013">
            <v>0</v>
          </cell>
          <cell r="K1013">
            <v>0.53900000000000003</v>
          </cell>
          <cell r="L1013">
            <v>0</v>
          </cell>
          <cell r="M1013">
            <v>20080905</v>
          </cell>
          <cell r="N1013">
            <v>20090205</v>
          </cell>
          <cell r="O1013">
            <v>20090305</v>
          </cell>
        </row>
        <row r="1014">
          <cell r="A1014" t="str">
            <v>20641 0</v>
          </cell>
          <cell r="B1014" t="str">
            <v>METOPROLOL TARTRATE</v>
          </cell>
          <cell r="C1014">
            <v>20641</v>
          </cell>
          <cell r="D1014">
            <v>0</v>
          </cell>
          <cell r="E1014" t="str">
            <v>100 mg</v>
          </cell>
          <cell r="F1014" t="str">
            <v>TABLET</v>
          </cell>
          <cell r="G1014" t="str">
            <v>TAB</v>
          </cell>
          <cell r="H1014">
            <v>0</v>
          </cell>
          <cell r="I1014">
            <v>4.9200000000000001E-2</v>
          </cell>
          <cell r="J1014">
            <v>0</v>
          </cell>
          <cell r="K1014">
            <v>4.9200000000000001E-2</v>
          </cell>
          <cell r="L1014">
            <v>0</v>
          </cell>
          <cell r="M1014">
            <v>20090305</v>
          </cell>
          <cell r="N1014">
            <v>0</v>
          </cell>
          <cell r="O1014">
            <v>20090305</v>
          </cell>
        </row>
        <row r="1015">
          <cell r="A1015" t="str">
            <v>17734 0</v>
          </cell>
          <cell r="B1015" t="str">
            <v>METOPROLOL TARTRATE</v>
          </cell>
          <cell r="C1015">
            <v>17734</v>
          </cell>
          <cell r="D1015">
            <v>0</v>
          </cell>
          <cell r="E1015" t="str">
            <v>25 mg</v>
          </cell>
          <cell r="F1015" t="str">
            <v>TABLET</v>
          </cell>
          <cell r="G1015" t="str">
            <v>TAB</v>
          </cell>
          <cell r="H1015">
            <v>0</v>
          </cell>
          <cell r="I1015">
            <v>3.7100000000000001E-2</v>
          </cell>
          <cell r="J1015">
            <v>0</v>
          </cell>
          <cell r="K1015">
            <v>3.7100000000000001E-2</v>
          </cell>
          <cell r="L1015">
            <v>0</v>
          </cell>
          <cell r="M1015">
            <v>20090305</v>
          </cell>
          <cell r="N1015">
            <v>0</v>
          </cell>
          <cell r="O1015">
            <v>20090305</v>
          </cell>
        </row>
        <row r="1016">
          <cell r="A1016" t="str">
            <v>20642 0</v>
          </cell>
          <cell r="B1016" t="str">
            <v>METOPROLOL TARTRATE</v>
          </cell>
          <cell r="C1016">
            <v>20642</v>
          </cell>
          <cell r="D1016">
            <v>0</v>
          </cell>
          <cell r="E1016" t="str">
            <v>50 mg</v>
          </cell>
          <cell r="F1016" t="str">
            <v>TABLET</v>
          </cell>
          <cell r="G1016" t="str">
            <v>TAB</v>
          </cell>
          <cell r="H1016">
            <v>0</v>
          </cell>
          <cell r="I1016">
            <v>3.1399999999999997E-2</v>
          </cell>
          <cell r="J1016">
            <v>0</v>
          </cell>
          <cell r="K1016">
            <v>3.1399999999999997E-2</v>
          </cell>
          <cell r="L1016">
            <v>0</v>
          </cell>
          <cell r="M1016">
            <v>20090305</v>
          </cell>
          <cell r="N1016">
            <v>0</v>
          </cell>
          <cell r="O1016">
            <v>20090305</v>
          </cell>
        </row>
        <row r="1017">
          <cell r="A1017" t="str">
            <v>43203 0</v>
          </cell>
          <cell r="B1017" t="str">
            <v>METRONIDAZOLE</v>
          </cell>
          <cell r="C1017">
            <v>43203</v>
          </cell>
          <cell r="D1017">
            <v>0</v>
          </cell>
          <cell r="E1017">
            <v>7.4999999999999997E-3</v>
          </cell>
          <cell r="F1017" t="str">
            <v>GRAM</v>
          </cell>
          <cell r="G1017" t="str">
            <v>CRM</v>
          </cell>
          <cell r="H1017">
            <v>0</v>
          </cell>
          <cell r="I1017">
            <v>0.86899999999999999</v>
          </cell>
          <cell r="J1017">
            <v>0</v>
          </cell>
          <cell r="K1017">
            <v>0.86899999999999999</v>
          </cell>
          <cell r="L1017">
            <v>0</v>
          </cell>
          <cell r="M1017">
            <v>20090305</v>
          </cell>
          <cell r="N1017">
            <v>0</v>
          </cell>
          <cell r="O1017">
            <v>20090305</v>
          </cell>
        </row>
        <row r="1018">
          <cell r="A1018" t="str">
            <v>43031 0</v>
          </cell>
          <cell r="B1018" t="str">
            <v>METRONIDAZOLE</v>
          </cell>
          <cell r="C1018">
            <v>43031</v>
          </cell>
          <cell r="D1018">
            <v>0</v>
          </cell>
          <cell r="E1018" t="str">
            <v>250 mg</v>
          </cell>
          <cell r="F1018" t="str">
            <v>TABLET</v>
          </cell>
          <cell r="G1018" t="str">
            <v>TAB</v>
          </cell>
          <cell r="H1018">
            <v>0</v>
          </cell>
          <cell r="I1018">
            <v>5.04E-2</v>
          </cell>
          <cell r="J1018">
            <v>0</v>
          </cell>
          <cell r="K1018">
            <v>5.04E-2</v>
          </cell>
          <cell r="L1018">
            <v>0</v>
          </cell>
          <cell r="M1018">
            <v>20090305</v>
          </cell>
          <cell r="N1018">
            <v>0</v>
          </cell>
          <cell r="O1018">
            <v>20090305</v>
          </cell>
        </row>
        <row r="1019">
          <cell r="A1019" t="str">
            <v>43035 0</v>
          </cell>
          <cell r="B1019" t="str">
            <v>METRONIDAZOLE</v>
          </cell>
          <cell r="C1019">
            <v>43035</v>
          </cell>
          <cell r="D1019">
            <v>0</v>
          </cell>
          <cell r="E1019" t="str">
            <v>375 mg</v>
          </cell>
          <cell r="F1019" t="str">
            <v>CAPSULE</v>
          </cell>
          <cell r="G1019" t="str">
            <v>CAP</v>
          </cell>
          <cell r="H1019">
            <v>0</v>
          </cell>
          <cell r="I1019">
            <v>2.7646000000000002</v>
          </cell>
          <cell r="J1019">
            <v>0</v>
          </cell>
          <cell r="K1019">
            <v>2.7646000000000002</v>
          </cell>
          <cell r="L1019">
            <v>0</v>
          </cell>
          <cell r="M1019">
            <v>20090305</v>
          </cell>
          <cell r="N1019">
            <v>0</v>
          </cell>
          <cell r="O1019">
            <v>20090305</v>
          </cell>
        </row>
        <row r="1020">
          <cell r="A1020" t="str">
            <v>43032 0</v>
          </cell>
          <cell r="B1020" t="str">
            <v>METRONIDAZOLE</v>
          </cell>
          <cell r="C1020">
            <v>43032</v>
          </cell>
          <cell r="D1020">
            <v>0</v>
          </cell>
          <cell r="E1020" t="str">
            <v>500 mg</v>
          </cell>
          <cell r="F1020" t="str">
            <v>TABLET</v>
          </cell>
          <cell r="G1020" t="str">
            <v>TAB</v>
          </cell>
          <cell r="H1020">
            <v>0</v>
          </cell>
          <cell r="I1020">
            <v>0.17480000000000001</v>
          </cell>
          <cell r="J1020">
            <v>0</v>
          </cell>
          <cell r="K1020">
            <v>0.17480000000000001</v>
          </cell>
          <cell r="L1020">
            <v>0</v>
          </cell>
          <cell r="M1020">
            <v>20090305</v>
          </cell>
          <cell r="N1020">
            <v>0</v>
          </cell>
          <cell r="O1020">
            <v>20090305</v>
          </cell>
        </row>
        <row r="1021">
          <cell r="A1021" t="str">
            <v>43029 0</v>
          </cell>
          <cell r="B1021" t="str">
            <v>METRONIDAZOLE</v>
          </cell>
          <cell r="C1021">
            <v>43029</v>
          </cell>
          <cell r="D1021">
            <v>0</v>
          </cell>
          <cell r="E1021" t="str">
            <v>750 mg</v>
          </cell>
          <cell r="F1021" t="str">
            <v>TABLET</v>
          </cell>
          <cell r="G1021" t="str">
            <v>TAB, ER</v>
          </cell>
          <cell r="H1021">
            <v>0</v>
          </cell>
          <cell r="I1021">
            <v>6.9832000000000001</v>
          </cell>
          <cell r="J1021">
            <v>0</v>
          </cell>
          <cell r="K1021">
            <v>6.9832000000000001</v>
          </cell>
          <cell r="L1021">
            <v>0</v>
          </cell>
          <cell r="M1021">
            <v>20040604</v>
          </cell>
          <cell r="N1021">
            <v>20050603</v>
          </cell>
          <cell r="O1021">
            <v>20050902</v>
          </cell>
        </row>
        <row r="1022">
          <cell r="A1022" t="str">
            <v>49261 0</v>
          </cell>
          <cell r="B1022" t="str">
            <v xml:space="preserve">METRONIDAZOLE </v>
          </cell>
          <cell r="C1022">
            <v>49261</v>
          </cell>
          <cell r="D1022">
            <v>0</v>
          </cell>
          <cell r="E1022" t="str">
            <v>0.75%</v>
          </cell>
          <cell r="F1022" t="str">
            <v>GRAM</v>
          </cell>
          <cell r="G1022" t="str">
            <v>VAG GEL</v>
          </cell>
          <cell r="H1022">
            <v>0</v>
          </cell>
          <cell r="I1022">
            <v>0.44750000000000001</v>
          </cell>
          <cell r="J1022">
            <v>0</v>
          </cell>
          <cell r="K1022">
            <v>0.44750000000000001</v>
          </cell>
          <cell r="L1022">
            <v>0</v>
          </cell>
          <cell r="M1022">
            <v>20090305</v>
          </cell>
          <cell r="N1022">
            <v>0</v>
          </cell>
          <cell r="O1022">
            <v>20090305</v>
          </cell>
        </row>
        <row r="1023">
          <cell r="A1023" t="str">
            <v>12210 0</v>
          </cell>
          <cell r="B1023" t="str">
            <v>MEXILETINE HCL</v>
          </cell>
          <cell r="C1023">
            <v>12210</v>
          </cell>
          <cell r="D1023">
            <v>0</v>
          </cell>
          <cell r="E1023" t="str">
            <v>150 mg</v>
          </cell>
          <cell r="F1023" t="str">
            <v>CAPSULE</v>
          </cell>
          <cell r="G1023" t="str">
            <v>CAP</v>
          </cell>
          <cell r="H1023">
            <v>0</v>
          </cell>
          <cell r="I1023">
            <v>0.30890000000000001</v>
          </cell>
          <cell r="J1023">
            <v>0</v>
          </cell>
          <cell r="K1023">
            <v>0.30890000000000001</v>
          </cell>
          <cell r="L1023">
            <v>0</v>
          </cell>
          <cell r="M1023">
            <v>20040604</v>
          </cell>
          <cell r="N1023">
            <v>20051206</v>
          </cell>
          <cell r="O1023">
            <v>20070305</v>
          </cell>
        </row>
        <row r="1024">
          <cell r="A1024" t="str">
            <v>12211 0</v>
          </cell>
          <cell r="B1024" t="str">
            <v>MEXILETINE HCL</v>
          </cell>
          <cell r="C1024">
            <v>12211</v>
          </cell>
          <cell r="D1024">
            <v>0</v>
          </cell>
          <cell r="E1024" t="str">
            <v>200 mg</v>
          </cell>
          <cell r="F1024" t="str">
            <v>CAPSULE</v>
          </cell>
          <cell r="G1024" t="str">
            <v>CAP</v>
          </cell>
          <cell r="H1024">
            <v>0</v>
          </cell>
          <cell r="I1024">
            <v>0.53659999999999997</v>
          </cell>
          <cell r="J1024">
            <v>0</v>
          </cell>
          <cell r="K1024">
            <v>0.53659999999999997</v>
          </cell>
          <cell r="L1024">
            <v>0</v>
          </cell>
          <cell r="M1024">
            <v>20050603</v>
          </cell>
          <cell r="N1024">
            <v>20051206</v>
          </cell>
          <cell r="O1024">
            <v>20070305</v>
          </cell>
        </row>
        <row r="1025">
          <cell r="A1025" t="str">
            <v>12212 0</v>
          </cell>
          <cell r="B1025" t="str">
            <v>MEXILETINE HCL</v>
          </cell>
          <cell r="C1025">
            <v>12212</v>
          </cell>
          <cell r="D1025">
            <v>0</v>
          </cell>
          <cell r="E1025" t="str">
            <v>250 mg</v>
          </cell>
          <cell r="F1025" t="str">
            <v>CAPSULE</v>
          </cell>
          <cell r="G1025" t="str">
            <v>CAP</v>
          </cell>
          <cell r="H1025">
            <v>0</v>
          </cell>
          <cell r="I1025">
            <v>0.60619999999999996</v>
          </cell>
          <cell r="J1025">
            <v>0</v>
          </cell>
          <cell r="K1025">
            <v>0.60619999999999996</v>
          </cell>
          <cell r="L1025">
            <v>0</v>
          </cell>
          <cell r="M1025">
            <v>20050902</v>
          </cell>
          <cell r="N1025">
            <v>20051206</v>
          </cell>
          <cell r="O1025">
            <v>20070305</v>
          </cell>
        </row>
        <row r="1026">
          <cell r="A1026" t="str">
            <v>17566 0</v>
          </cell>
          <cell r="B1026" t="str">
            <v xml:space="preserve">MIDODRINE HCL </v>
          </cell>
          <cell r="C1026">
            <v>17566</v>
          </cell>
          <cell r="D1026">
            <v>0</v>
          </cell>
          <cell r="E1026" t="str">
            <v>10 mg</v>
          </cell>
          <cell r="F1026" t="str">
            <v>TABLET</v>
          </cell>
          <cell r="G1026" t="str">
            <v>TAB</v>
          </cell>
          <cell r="H1026">
            <v>0</v>
          </cell>
          <cell r="I1026">
            <v>1.8436999999999999</v>
          </cell>
          <cell r="J1026">
            <v>0</v>
          </cell>
          <cell r="K1026">
            <v>1.8436999999999999</v>
          </cell>
          <cell r="L1026">
            <v>0</v>
          </cell>
          <cell r="M1026">
            <v>20090305</v>
          </cell>
          <cell r="N1026">
            <v>0</v>
          </cell>
          <cell r="O1026">
            <v>20090305</v>
          </cell>
        </row>
        <row r="1027">
          <cell r="A1027" t="str">
            <v>28322 0</v>
          </cell>
          <cell r="B1027" t="str">
            <v xml:space="preserve">MIDODRINE HCL </v>
          </cell>
          <cell r="C1027">
            <v>28322</v>
          </cell>
          <cell r="D1027">
            <v>0</v>
          </cell>
          <cell r="E1027" t="str">
            <v>2.5 mg</v>
          </cell>
          <cell r="F1027" t="str">
            <v>TABLET</v>
          </cell>
          <cell r="G1027" t="str">
            <v>TAB</v>
          </cell>
          <cell r="H1027">
            <v>0</v>
          </cell>
          <cell r="I1027">
            <v>0.48959999999999998</v>
          </cell>
          <cell r="J1027">
            <v>0</v>
          </cell>
          <cell r="K1027">
            <v>0.48959999999999998</v>
          </cell>
          <cell r="L1027">
            <v>0</v>
          </cell>
          <cell r="M1027">
            <v>20090305</v>
          </cell>
          <cell r="N1027">
            <v>0</v>
          </cell>
          <cell r="O1027">
            <v>20090305</v>
          </cell>
        </row>
        <row r="1028">
          <cell r="A1028" t="str">
            <v>28321 0</v>
          </cell>
          <cell r="B1028" t="str">
            <v xml:space="preserve">MIDODRINE HCL </v>
          </cell>
          <cell r="C1028">
            <v>28321</v>
          </cell>
          <cell r="D1028">
            <v>0</v>
          </cell>
          <cell r="E1028" t="str">
            <v>5 mg</v>
          </cell>
          <cell r="F1028" t="str">
            <v>TABLET</v>
          </cell>
          <cell r="G1028" t="str">
            <v>TAB</v>
          </cell>
          <cell r="H1028">
            <v>0</v>
          </cell>
          <cell r="I1028">
            <v>1.0427999999999999</v>
          </cell>
          <cell r="J1028">
            <v>0</v>
          </cell>
          <cell r="K1028">
            <v>1.0427999999999999</v>
          </cell>
          <cell r="L1028">
            <v>0</v>
          </cell>
          <cell r="M1028">
            <v>20090305</v>
          </cell>
          <cell r="N1028">
            <v>0</v>
          </cell>
          <cell r="O1028">
            <v>20090305</v>
          </cell>
        </row>
        <row r="1029">
          <cell r="A1029" t="str">
            <v>5321 0</v>
          </cell>
          <cell r="B1029" t="str">
            <v>MILRINONE LACTATE</v>
          </cell>
          <cell r="C1029">
            <v>5321</v>
          </cell>
          <cell r="D1029">
            <v>0</v>
          </cell>
          <cell r="E1029" t="str">
            <v>1 mg/ml</v>
          </cell>
          <cell r="F1029" t="str">
            <v>MILLILITER</v>
          </cell>
          <cell r="G1029" t="str">
            <v>VIAL</v>
          </cell>
          <cell r="H1029">
            <v>0</v>
          </cell>
          <cell r="I1029">
            <v>0.60509999999999997</v>
          </cell>
          <cell r="J1029">
            <v>0</v>
          </cell>
          <cell r="K1029">
            <v>0.60509999999999997</v>
          </cell>
          <cell r="L1029">
            <v>0</v>
          </cell>
          <cell r="M1029">
            <v>20090305</v>
          </cell>
          <cell r="N1029">
            <v>0</v>
          </cell>
          <cell r="O1029">
            <v>20090305</v>
          </cell>
        </row>
        <row r="1030">
          <cell r="A1030" t="str">
            <v>40410 0</v>
          </cell>
          <cell r="B1030" t="str">
            <v>MINOCYCLINE HCL</v>
          </cell>
          <cell r="C1030">
            <v>40410</v>
          </cell>
          <cell r="D1030">
            <v>0</v>
          </cell>
          <cell r="E1030" t="str">
            <v>100 mg</v>
          </cell>
          <cell r="F1030" t="str">
            <v>CAPSULE</v>
          </cell>
          <cell r="G1030" t="str">
            <v>CAP</v>
          </cell>
          <cell r="H1030">
            <v>0</v>
          </cell>
          <cell r="I1030">
            <v>0.41980000000000001</v>
          </cell>
          <cell r="J1030">
            <v>0</v>
          </cell>
          <cell r="K1030">
            <v>0.41980000000000001</v>
          </cell>
          <cell r="L1030">
            <v>0</v>
          </cell>
          <cell r="M1030">
            <v>20090305</v>
          </cell>
          <cell r="N1030">
            <v>0</v>
          </cell>
          <cell r="O1030">
            <v>20090305</v>
          </cell>
        </row>
        <row r="1031">
          <cell r="A1031" t="str">
            <v>40411 0</v>
          </cell>
          <cell r="B1031" t="str">
            <v>MINOCYCLINE HCL</v>
          </cell>
          <cell r="C1031">
            <v>40411</v>
          </cell>
          <cell r="D1031">
            <v>0</v>
          </cell>
          <cell r="E1031" t="str">
            <v>50 mg</v>
          </cell>
          <cell r="F1031" t="str">
            <v>CAPSULE</v>
          </cell>
          <cell r="G1031" t="str">
            <v>CAP</v>
          </cell>
          <cell r="H1031">
            <v>0</v>
          </cell>
          <cell r="I1031">
            <v>0.2099</v>
          </cell>
          <cell r="J1031">
            <v>0</v>
          </cell>
          <cell r="K1031">
            <v>0.2099</v>
          </cell>
          <cell r="L1031">
            <v>0</v>
          </cell>
          <cell r="M1031">
            <v>20090305</v>
          </cell>
          <cell r="N1031">
            <v>0</v>
          </cell>
          <cell r="O1031">
            <v>20090305</v>
          </cell>
        </row>
        <row r="1032">
          <cell r="A1032" t="str">
            <v>93387 0</v>
          </cell>
          <cell r="B1032" t="str">
            <v>MINOCYCLINE HCL</v>
          </cell>
          <cell r="C1032">
            <v>93387</v>
          </cell>
          <cell r="D1032">
            <v>0</v>
          </cell>
          <cell r="E1032" t="str">
            <v>75 mg</v>
          </cell>
          <cell r="F1032" t="str">
            <v>CAPSULE</v>
          </cell>
          <cell r="G1032" t="str">
            <v>CAP</v>
          </cell>
          <cell r="H1032">
            <v>0</v>
          </cell>
          <cell r="I1032">
            <v>0.35220000000000001</v>
          </cell>
          <cell r="J1032">
            <v>0</v>
          </cell>
          <cell r="K1032">
            <v>0.35220000000000001</v>
          </cell>
          <cell r="L1032">
            <v>0</v>
          </cell>
          <cell r="M1032">
            <v>20090305</v>
          </cell>
          <cell r="N1032">
            <v>0</v>
          </cell>
          <cell r="O1032">
            <v>20090305</v>
          </cell>
        </row>
        <row r="1033">
          <cell r="A1033" t="str">
            <v>1290 0</v>
          </cell>
          <cell r="B1033" t="str">
            <v xml:space="preserve">MINOXIDIL </v>
          </cell>
          <cell r="C1033">
            <v>1290</v>
          </cell>
          <cell r="D1033">
            <v>0</v>
          </cell>
          <cell r="E1033" t="str">
            <v>10 mg</v>
          </cell>
          <cell r="F1033" t="str">
            <v>TABLET</v>
          </cell>
          <cell r="G1033" t="str">
            <v>TAB</v>
          </cell>
          <cell r="H1033">
            <v>0</v>
          </cell>
          <cell r="I1033">
            <v>0.35539999999999999</v>
          </cell>
          <cell r="J1033">
            <v>0</v>
          </cell>
          <cell r="K1033">
            <v>0.35539999999999999</v>
          </cell>
          <cell r="L1033">
            <v>0</v>
          </cell>
          <cell r="M1033">
            <v>20090305</v>
          </cell>
          <cell r="N1033">
            <v>0</v>
          </cell>
          <cell r="O1033">
            <v>20090305</v>
          </cell>
        </row>
        <row r="1034">
          <cell r="A1034" t="str">
            <v>1291 0</v>
          </cell>
          <cell r="B1034" t="str">
            <v xml:space="preserve">MINOXIDIL </v>
          </cell>
          <cell r="C1034">
            <v>1291</v>
          </cell>
          <cell r="D1034">
            <v>0</v>
          </cell>
          <cell r="E1034" t="str">
            <v>2.5 mg</v>
          </cell>
          <cell r="F1034" t="str">
            <v>TABLET</v>
          </cell>
          <cell r="G1034" t="str">
            <v>TAB</v>
          </cell>
          <cell r="H1034">
            <v>0</v>
          </cell>
          <cell r="I1034">
            <v>0.20519999999999999</v>
          </cell>
          <cell r="J1034">
            <v>0</v>
          </cell>
          <cell r="K1034">
            <v>0.20519999999999999</v>
          </cell>
          <cell r="L1034">
            <v>0</v>
          </cell>
          <cell r="M1034">
            <v>20090305</v>
          </cell>
          <cell r="N1034">
            <v>0</v>
          </cell>
          <cell r="O1034">
            <v>20090305</v>
          </cell>
        </row>
        <row r="1035">
          <cell r="A1035" t="str">
            <v>16732 0</v>
          </cell>
          <cell r="B1035" t="str">
            <v>MIRTAZAPINE</v>
          </cell>
          <cell r="C1035">
            <v>16732</v>
          </cell>
          <cell r="D1035">
            <v>0</v>
          </cell>
          <cell r="E1035" t="str">
            <v>15 mg</v>
          </cell>
          <cell r="F1035" t="str">
            <v>TABLET</v>
          </cell>
          <cell r="G1035" t="str">
            <v>TAB</v>
          </cell>
          <cell r="H1035">
            <v>0</v>
          </cell>
          <cell r="I1035">
            <v>0.17660000000000001</v>
          </cell>
          <cell r="J1035">
            <v>0</v>
          </cell>
          <cell r="K1035">
            <v>0.17660000000000001</v>
          </cell>
          <cell r="L1035">
            <v>0</v>
          </cell>
          <cell r="M1035">
            <v>20090305</v>
          </cell>
          <cell r="N1035">
            <v>0</v>
          </cell>
          <cell r="O1035">
            <v>20090305</v>
          </cell>
        </row>
        <row r="1036">
          <cell r="A1036" t="str">
            <v>16733 0</v>
          </cell>
          <cell r="B1036" t="str">
            <v>MIRTAZAPINE</v>
          </cell>
          <cell r="C1036">
            <v>16733</v>
          </cell>
          <cell r="D1036">
            <v>0</v>
          </cell>
          <cell r="E1036" t="str">
            <v>30 mg</v>
          </cell>
          <cell r="F1036" t="str">
            <v>TABLET</v>
          </cell>
          <cell r="G1036" t="str">
            <v>TAB</v>
          </cell>
          <cell r="H1036">
            <v>0</v>
          </cell>
          <cell r="I1036">
            <v>0.245</v>
          </cell>
          <cell r="J1036">
            <v>0</v>
          </cell>
          <cell r="K1036">
            <v>0.245</v>
          </cell>
          <cell r="L1036">
            <v>0</v>
          </cell>
          <cell r="M1036">
            <v>20090305</v>
          </cell>
          <cell r="N1036">
            <v>0</v>
          </cell>
          <cell r="O1036">
            <v>20090305</v>
          </cell>
        </row>
        <row r="1037">
          <cell r="A1037" t="str">
            <v>16734 0</v>
          </cell>
          <cell r="B1037" t="str">
            <v>MIRTAZAPINE</v>
          </cell>
          <cell r="C1037">
            <v>16734</v>
          </cell>
          <cell r="D1037">
            <v>0</v>
          </cell>
          <cell r="E1037" t="str">
            <v>45 mg</v>
          </cell>
          <cell r="F1037" t="str">
            <v>TABLET</v>
          </cell>
          <cell r="G1037" t="str">
            <v>TAB</v>
          </cell>
          <cell r="H1037">
            <v>0</v>
          </cell>
          <cell r="I1037">
            <v>0.30649999999999999</v>
          </cell>
          <cell r="J1037">
            <v>0</v>
          </cell>
          <cell r="K1037">
            <v>0.30649999999999999</v>
          </cell>
          <cell r="L1037">
            <v>0</v>
          </cell>
          <cell r="M1037">
            <v>20090305</v>
          </cell>
          <cell r="N1037">
            <v>0</v>
          </cell>
          <cell r="O1037">
            <v>20090305</v>
          </cell>
        </row>
        <row r="1038">
          <cell r="A1038" t="str">
            <v>12529 0</v>
          </cell>
          <cell r="B1038" t="str">
            <v>MIRTAZAPINE SOLTAB</v>
          </cell>
          <cell r="C1038">
            <v>12529</v>
          </cell>
          <cell r="D1038">
            <v>0</v>
          </cell>
          <cell r="E1038" t="str">
            <v>15 mg</v>
          </cell>
          <cell r="F1038" t="str">
            <v>TABLET</v>
          </cell>
          <cell r="G1038" t="str">
            <v>TAB</v>
          </cell>
          <cell r="H1038">
            <v>0</v>
          </cell>
          <cell r="I1038">
            <v>1.569</v>
          </cell>
          <cell r="J1038">
            <v>0</v>
          </cell>
          <cell r="K1038">
            <v>1.569</v>
          </cell>
          <cell r="L1038">
            <v>0</v>
          </cell>
          <cell r="M1038">
            <v>20090305</v>
          </cell>
          <cell r="N1038">
            <v>0</v>
          </cell>
          <cell r="O1038">
            <v>20090305</v>
          </cell>
        </row>
        <row r="1039">
          <cell r="A1039" t="str">
            <v>12531 0</v>
          </cell>
          <cell r="B1039" t="str">
            <v>MIRTAZAPINE SOLTAB</v>
          </cell>
          <cell r="C1039">
            <v>12531</v>
          </cell>
          <cell r="D1039">
            <v>0</v>
          </cell>
          <cell r="E1039" t="str">
            <v>30 mg</v>
          </cell>
          <cell r="F1039" t="str">
            <v>TABLET</v>
          </cell>
          <cell r="G1039" t="str">
            <v>TAB</v>
          </cell>
          <cell r="H1039">
            <v>0</v>
          </cell>
          <cell r="I1039">
            <v>1.4255</v>
          </cell>
          <cell r="J1039">
            <v>0</v>
          </cell>
          <cell r="K1039">
            <v>1.4255</v>
          </cell>
          <cell r="L1039">
            <v>0</v>
          </cell>
          <cell r="M1039">
            <v>20090305</v>
          </cell>
          <cell r="N1039">
            <v>0</v>
          </cell>
          <cell r="O1039">
            <v>20090305</v>
          </cell>
        </row>
        <row r="1040">
          <cell r="A1040" t="str">
            <v>13041 0</v>
          </cell>
          <cell r="B1040" t="str">
            <v>MIRTAZAPINE SOLTAB</v>
          </cell>
          <cell r="C1040">
            <v>13041</v>
          </cell>
          <cell r="D1040">
            <v>0</v>
          </cell>
          <cell r="E1040" t="str">
            <v>45 mg</v>
          </cell>
          <cell r="F1040" t="str">
            <v>TABLET</v>
          </cell>
          <cell r="G1040" t="str">
            <v>TAB</v>
          </cell>
          <cell r="H1040">
            <v>0</v>
          </cell>
          <cell r="I1040">
            <v>1.4255</v>
          </cell>
          <cell r="J1040">
            <v>0</v>
          </cell>
          <cell r="K1040">
            <v>1.4255</v>
          </cell>
          <cell r="L1040">
            <v>0</v>
          </cell>
          <cell r="M1040">
            <v>20090305</v>
          </cell>
          <cell r="N1040">
            <v>0</v>
          </cell>
          <cell r="O1040">
            <v>20090305</v>
          </cell>
        </row>
        <row r="1041">
          <cell r="A1041" t="str">
            <v>48562 0</v>
          </cell>
          <cell r="B1041" t="str">
            <v>MOEXIPRIL HCL</v>
          </cell>
          <cell r="C1041">
            <v>48562</v>
          </cell>
          <cell r="D1041">
            <v>0</v>
          </cell>
          <cell r="E1041" t="str">
            <v>15 mg</v>
          </cell>
          <cell r="F1041" t="str">
            <v>TABLET</v>
          </cell>
          <cell r="G1041" t="str">
            <v>TAB</v>
          </cell>
          <cell r="H1041">
            <v>0</v>
          </cell>
          <cell r="I1041">
            <v>0.65180000000000005</v>
          </cell>
          <cell r="J1041">
            <v>0</v>
          </cell>
          <cell r="K1041">
            <v>0.65180000000000005</v>
          </cell>
          <cell r="L1041">
            <v>0</v>
          </cell>
          <cell r="M1041">
            <v>20090305</v>
          </cell>
          <cell r="N1041">
            <v>0</v>
          </cell>
          <cell r="O1041">
            <v>20090305</v>
          </cell>
        </row>
        <row r="1042">
          <cell r="A1042" t="str">
            <v>48561 0</v>
          </cell>
          <cell r="B1042" t="str">
            <v>MOEXIPRIL HCL</v>
          </cell>
          <cell r="C1042">
            <v>48561</v>
          </cell>
          <cell r="D1042">
            <v>0</v>
          </cell>
          <cell r="E1042" t="str">
            <v>7.5 mg</v>
          </cell>
          <cell r="F1042" t="str">
            <v>TABLET</v>
          </cell>
          <cell r="G1042" t="str">
            <v>TAB</v>
          </cell>
          <cell r="H1042">
            <v>0</v>
          </cell>
          <cell r="I1042">
            <v>0.65180000000000005</v>
          </cell>
          <cell r="J1042">
            <v>0</v>
          </cell>
          <cell r="K1042">
            <v>0.65180000000000005</v>
          </cell>
          <cell r="L1042">
            <v>0</v>
          </cell>
          <cell r="M1042">
            <v>20090305</v>
          </cell>
          <cell r="N1042">
            <v>0</v>
          </cell>
          <cell r="O1042">
            <v>20090305</v>
          </cell>
        </row>
        <row r="1043">
          <cell r="A1043" t="str">
            <v>45930 0</v>
          </cell>
          <cell r="B1043" t="str">
            <v xml:space="preserve">MOMETASONE FUROATE </v>
          </cell>
          <cell r="C1043">
            <v>45930</v>
          </cell>
          <cell r="D1043">
            <v>0</v>
          </cell>
          <cell r="E1043" t="str">
            <v>0.1%</v>
          </cell>
          <cell r="F1043" t="str">
            <v>GRAM</v>
          </cell>
          <cell r="G1043" t="str">
            <v>OINT</v>
          </cell>
          <cell r="H1043">
            <v>0</v>
          </cell>
          <cell r="I1043">
            <v>0.74880000000000002</v>
          </cell>
          <cell r="J1043">
            <v>0</v>
          </cell>
          <cell r="K1043">
            <v>0.74880000000000002</v>
          </cell>
          <cell r="L1043">
            <v>0</v>
          </cell>
          <cell r="M1043">
            <v>20090305</v>
          </cell>
          <cell r="N1043">
            <v>0</v>
          </cell>
          <cell r="O1043">
            <v>20090305</v>
          </cell>
        </row>
        <row r="1044">
          <cell r="A1044" t="str">
            <v>45850 0</v>
          </cell>
          <cell r="B1044" t="str">
            <v xml:space="preserve">MOMETASONE FUROATE </v>
          </cell>
          <cell r="C1044">
            <v>45850</v>
          </cell>
          <cell r="D1044">
            <v>0</v>
          </cell>
          <cell r="E1044" t="str">
            <v>0.1%</v>
          </cell>
          <cell r="F1044" t="str">
            <v>GRAM</v>
          </cell>
          <cell r="G1044" t="str">
            <v>CRM</v>
          </cell>
          <cell r="H1044">
            <v>0</v>
          </cell>
          <cell r="I1044">
            <v>0.59330000000000005</v>
          </cell>
          <cell r="J1044">
            <v>0</v>
          </cell>
          <cell r="K1044">
            <v>0.59330000000000005</v>
          </cell>
          <cell r="L1044">
            <v>0</v>
          </cell>
          <cell r="M1044">
            <v>20090305</v>
          </cell>
          <cell r="N1044">
            <v>0</v>
          </cell>
          <cell r="O1044">
            <v>20090305</v>
          </cell>
        </row>
        <row r="1045">
          <cell r="A1045" t="str">
            <v>16642 0</v>
          </cell>
          <cell r="B1045" t="str">
            <v>MORPHINE SULFATE</v>
          </cell>
          <cell r="C1045">
            <v>16642</v>
          </cell>
          <cell r="D1045">
            <v>0</v>
          </cell>
          <cell r="E1045" t="str">
            <v>100 mg</v>
          </cell>
          <cell r="F1045" t="str">
            <v>TABLET</v>
          </cell>
          <cell r="G1045" t="str">
            <v>TAB, SR</v>
          </cell>
          <cell r="H1045">
            <v>0</v>
          </cell>
          <cell r="I1045">
            <v>1.4334</v>
          </cell>
          <cell r="J1045">
            <v>0</v>
          </cell>
          <cell r="K1045">
            <v>1.4334</v>
          </cell>
          <cell r="L1045">
            <v>0</v>
          </cell>
          <cell r="M1045">
            <v>20090305</v>
          </cell>
          <cell r="N1045">
            <v>0</v>
          </cell>
          <cell r="O1045">
            <v>20090305</v>
          </cell>
        </row>
        <row r="1046">
          <cell r="A1046" t="str">
            <v>16070 0</v>
          </cell>
          <cell r="B1046" t="str">
            <v>MORPHINE SULFATE</v>
          </cell>
          <cell r="C1046">
            <v>16070</v>
          </cell>
          <cell r="D1046">
            <v>0</v>
          </cell>
          <cell r="E1046" t="str">
            <v>15 mg</v>
          </cell>
          <cell r="F1046" t="str">
            <v>TABLET</v>
          </cell>
          <cell r="G1046" t="str">
            <v>TAB</v>
          </cell>
          <cell r="H1046">
            <v>0</v>
          </cell>
          <cell r="I1046">
            <v>8.8700000000000001E-2</v>
          </cell>
          <cell r="J1046">
            <v>0</v>
          </cell>
          <cell r="K1046">
            <v>8.8700000000000001E-2</v>
          </cell>
          <cell r="L1046">
            <v>0</v>
          </cell>
          <cell r="M1046">
            <v>20090305</v>
          </cell>
          <cell r="N1046">
            <v>0</v>
          </cell>
          <cell r="O1046">
            <v>20090305</v>
          </cell>
        </row>
        <row r="1047">
          <cell r="A1047" t="str">
            <v>16643 0</v>
          </cell>
          <cell r="B1047" t="str">
            <v>MORPHINE SULFATE</v>
          </cell>
          <cell r="C1047">
            <v>16643</v>
          </cell>
          <cell r="D1047">
            <v>0</v>
          </cell>
          <cell r="E1047" t="str">
            <v>15 mg</v>
          </cell>
          <cell r="F1047" t="str">
            <v>TABLET</v>
          </cell>
          <cell r="G1047" t="str">
            <v>TAB, SR</v>
          </cell>
          <cell r="H1047">
            <v>0</v>
          </cell>
          <cell r="I1047">
            <v>0.26960000000000001</v>
          </cell>
          <cell r="J1047">
            <v>0</v>
          </cell>
          <cell r="K1047">
            <v>0.26960000000000001</v>
          </cell>
          <cell r="L1047">
            <v>0</v>
          </cell>
          <cell r="M1047">
            <v>20090305</v>
          </cell>
          <cell r="N1047">
            <v>0</v>
          </cell>
          <cell r="O1047">
            <v>20090305</v>
          </cell>
        </row>
        <row r="1048">
          <cell r="A1048" t="str">
            <v>16078 0</v>
          </cell>
          <cell r="B1048" t="str">
            <v>MORPHINE SULFATE</v>
          </cell>
          <cell r="C1048">
            <v>16078</v>
          </cell>
          <cell r="D1048">
            <v>0</v>
          </cell>
          <cell r="E1048" t="str">
            <v>200 mg</v>
          </cell>
          <cell r="F1048" t="str">
            <v>TABLET</v>
          </cell>
          <cell r="G1048" t="str">
            <v>TAB, ER</v>
          </cell>
          <cell r="H1048">
            <v>0</v>
          </cell>
          <cell r="I1048">
            <v>1.8920999999999999</v>
          </cell>
          <cell r="J1048">
            <v>0</v>
          </cell>
          <cell r="K1048">
            <v>1.8920999999999999</v>
          </cell>
          <cell r="L1048">
            <v>0</v>
          </cell>
          <cell r="M1048">
            <v>20090305</v>
          </cell>
          <cell r="N1048">
            <v>20090309</v>
          </cell>
          <cell r="O1048">
            <v>20090309</v>
          </cell>
        </row>
        <row r="1049">
          <cell r="A1049" t="str">
            <v>16071 0</v>
          </cell>
          <cell r="B1049" t="str">
            <v>MORPHINE SULFATE</v>
          </cell>
          <cell r="C1049">
            <v>16071</v>
          </cell>
          <cell r="D1049">
            <v>0</v>
          </cell>
          <cell r="E1049" t="str">
            <v>30 mg</v>
          </cell>
          <cell r="F1049" t="str">
            <v>TABLET</v>
          </cell>
          <cell r="G1049" t="str">
            <v>TAB</v>
          </cell>
          <cell r="H1049">
            <v>0</v>
          </cell>
          <cell r="I1049">
            <v>0.1361</v>
          </cell>
          <cell r="J1049">
            <v>0</v>
          </cell>
          <cell r="K1049">
            <v>0.1361</v>
          </cell>
          <cell r="L1049">
            <v>0</v>
          </cell>
          <cell r="M1049">
            <v>20090305</v>
          </cell>
          <cell r="N1049">
            <v>0</v>
          </cell>
          <cell r="O1049">
            <v>20090305</v>
          </cell>
        </row>
        <row r="1050">
          <cell r="A1050" t="str">
            <v>16640 0</v>
          </cell>
          <cell r="B1050" t="str">
            <v>MORPHINE SULFATE</v>
          </cell>
          <cell r="C1050">
            <v>16640</v>
          </cell>
          <cell r="D1050">
            <v>0</v>
          </cell>
          <cell r="E1050" t="str">
            <v>30 mg</v>
          </cell>
          <cell r="F1050" t="str">
            <v>TABLET</v>
          </cell>
          <cell r="G1050" t="str">
            <v>TAB, SR</v>
          </cell>
          <cell r="H1050" t="str">
            <v>Delete</v>
          </cell>
          <cell r="I1050">
            <v>0.37190000000000001</v>
          </cell>
          <cell r="J1050">
            <v>0</v>
          </cell>
          <cell r="K1050">
            <v>0.37190000000000001</v>
          </cell>
          <cell r="L1050">
            <v>0</v>
          </cell>
          <cell r="M1050">
            <v>20090305</v>
          </cell>
          <cell r="N1050">
            <v>20090424</v>
          </cell>
          <cell r="O1050">
            <v>20090424</v>
          </cell>
        </row>
        <row r="1051">
          <cell r="A1051" t="str">
            <v>16641 0</v>
          </cell>
          <cell r="B1051" t="str">
            <v>MORPHINE SULFATE</v>
          </cell>
          <cell r="C1051">
            <v>16641</v>
          </cell>
          <cell r="D1051">
            <v>0</v>
          </cell>
          <cell r="E1051" t="str">
            <v>60 mg</v>
          </cell>
          <cell r="F1051" t="str">
            <v>TABLET</v>
          </cell>
          <cell r="G1051" t="str">
            <v>TAB, SR</v>
          </cell>
          <cell r="H1051">
            <v>0</v>
          </cell>
          <cell r="I1051">
            <v>0.67190000000000005</v>
          </cell>
          <cell r="J1051">
            <v>0</v>
          </cell>
          <cell r="K1051">
            <v>0.67190000000000005</v>
          </cell>
          <cell r="L1051">
            <v>0</v>
          </cell>
          <cell r="M1051">
            <v>20090305</v>
          </cell>
          <cell r="N1051">
            <v>0</v>
          </cell>
          <cell r="O1051">
            <v>20090305</v>
          </cell>
        </row>
        <row r="1052">
          <cell r="A1052" t="str">
            <v>47450 0</v>
          </cell>
          <cell r="B1052" t="str">
            <v>MUPIROCIN</v>
          </cell>
          <cell r="C1052">
            <v>47450</v>
          </cell>
          <cell r="D1052">
            <v>0</v>
          </cell>
          <cell r="E1052" t="str">
            <v>2%</v>
          </cell>
          <cell r="F1052" t="str">
            <v>GRAM</v>
          </cell>
          <cell r="G1052" t="str">
            <v>OINT</v>
          </cell>
          <cell r="H1052">
            <v>0</v>
          </cell>
          <cell r="I1052">
            <v>0.55420000000000003</v>
          </cell>
          <cell r="J1052">
            <v>0</v>
          </cell>
          <cell r="K1052">
            <v>0.55420000000000003</v>
          </cell>
          <cell r="L1052">
            <v>0</v>
          </cell>
          <cell r="M1052">
            <v>20090305</v>
          </cell>
          <cell r="N1052">
            <v>0</v>
          </cell>
          <cell r="O1052">
            <v>20090305</v>
          </cell>
        </row>
        <row r="1053">
          <cell r="A1053" t="str">
            <v>32961 0</v>
          </cell>
          <cell r="B1053" t="str">
            <v>NABUMETONE</v>
          </cell>
          <cell r="C1053">
            <v>32961</v>
          </cell>
          <cell r="D1053">
            <v>0</v>
          </cell>
          <cell r="E1053" t="str">
            <v>500 mg</v>
          </cell>
          <cell r="F1053" t="str">
            <v>TABLET</v>
          </cell>
          <cell r="G1053" t="str">
            <v>TAB</v>
          </cell>
          <cell r="H1053">
            <v>0</v>
          </cell>
          <cell r="I1053">
            <v>0.54990000000000006</v>
          </cell>
          <cell r="J1053">
            <v>0</v>
          </cell>
          <cell r="K1053">
            <v>0.54990000000000006</v>
          </cell>
          <cell r="L1053">
            <v>0</v>
          </cell>
          <cell r="M1053">
            <v>20090305</v>
          </cell>
          <cell r="N1053">
            <v>0</v>
          </cell>
          <cell r="O1053">
            <v>20090305</v>
          </cell>
        </row>
        <row r="1054">
          <cell r="A1054" t="str">
            <v>32962 0</v>
          </cell>
          <cell r="B1054" t="str">
            <v>NABUMETONE</v>
          </cell>
          <cell r="C1054">
            <v>32962</v>
          </cell>
          <cell r="D1054">
            <v>0</v>
          </cell>
          <cell r="E1054" t="str">
            <v>750 mg</v>
          </cell>
          <cell r="F1054" t="str">
            <v>TABLET</v>
          </cell>
          <cell r="G1054" t="str">
            <v>TAB</v>
          </cell>
          <cell r="H1054">
            <v>0</v>
          </cell>
          <cell r="I1054">
            <v>0.501</v>
          </cell>
          <cell r="J1054">
            <v>0</v>
          </cell>
          <cell r="K1054">
            <v>0.501</v>
          </cell>
          <cell r="L1054">
            <v>0</v>
          </cell>
          <cell r="M1054">
            <v>20090305</v>
          </cell>
          <cell r="N1054">
            <v>0</v>
          </cell>
          <cell r="O1054">
            <v>20090305</v>
          </cell>
        </row>
        <row r="1055">
          <cell r="A1055" t="str">
            <v>20650 0</v>
          </cell>
          <cell r="B1055" t="str">
            <v>NADOLOL</v>
          </cell>
          <cell r="C1055">
            <v>20650</v>
          </cell>
          <cell r="D1055">
            <v>0</v>
          </cell>
          <cell r="E1055" t="str">
            <v>120 mg</v>
          </cell>
          <cell r="F1055" t="str">
            <v>TABLET</v>
          </cell>
          <cell r="G1055" t="str">
            <v>TAB</v>
          </cell>
          <cell r="H1055">
            <v>0</v>
          </cell>
          <cell r="I1055">
            <v>0.62209999999999999</v>
          </cell>
          <cell r="J1055">
            <v>0</v>
          </cell>
          <cell r="K1055">
            <v>0.62209999999999999</v>
          </cell>
          <cell r="L1055">
            <v>0</v>
          </cell>
          <cell r="M1055">
            <v>20051206</v>
          </cell>
          <cell r="N1055">
            <v>20060605</v>
          </cell>
          <cell r="O1055">
            <v>20060605</v>
          </cell>
        </row>
        <row r="1056">
          <cell r="A1056" t="str">
            <v>20651 0</v>
          </cell>
          <cell r="B1056" t="str">
            <v>NADOLOL</v>
          </cell>
          <cell r="C1056">
            <v>20651</v>
          </cell>
          <cell r="D1056">
            <v>0</v>
          </cell>
          <cell r="E1056" t="str">
            <v>160 mg</v>
          </cell>
          <cell r="F1056" t="str">
            <v>TABLET</v>
          </cell>
          <cell r="G1056" t="str">
            <v>TAB</v>
          </cell>
          <cell r="H1056">
            <v>0</v>
          </cell>
          <cell r="I1056">
            <v>0.84970000000000001</v>
          </cell>
          <cell r="J1056">
            <v>0</v>
          </cell>
          <cell r="K1056">
            <v>0.84970000000000001</v>
          </cell>
          <cell r="L1056">
            <v>0</v>
          </cell>
          <cell r="M1056">
            <v>20060605</v>
          </cell>
          <cell r="N1056">
            <v>20061205</v>
          </cell>
          <cell r="O1056">
            <v>20070305</v>
          </cell>
        </row>
        <row r="1057">
          <cell r="A1057" t="str">
            <v>20654 0</v>
          </cell>
          <cell r="B1057" t="str">
            <v>NADOLOL</v>
          </cell>
          <cell r="C1057">
            <v>20654</v>
          </cell>
          <cell r="D1057">
            <v>0</v>
          </cell>
          <cell r="E1057" t="str">
            <v>20 mg</v>
          </cell>
          <cell r="F1057" t="str">
            <v>TABLET</v>
          </cell>
          <cell r="G1057" t="str">
            <v>TAB</v>
          </cell>
          <cell r="H1057">
            <v>0</v>
          </cell>
          <cell r="I1057">
            <v>0.14419999999999999</v>
          </cell>
          <cell r="J1057">
            <v>0</v>
          </cell>
          <cell r="K1057">
            <v>0.14419999999999999</v>
          </cell>
          <cell r="L1057">
            <v>0</v>
          </cell>
          <cell r="M1057">
            <v>20090305</v>
          </cell>
          <cell r="N1057">
            <v>0</v>
          </cell>
          <cell r="O1057">
            <v>20090305</v>
          </cell>
        </row>
        <row r="1058">
          <cell r="A1058" t="str">
            <v>20652 0</v>
          </cell>
          <cell r="B1058" t="str">
            <v>NADOLOL</v>
          </cell>
          <cell r="C1058">
            <v>20652</v>
          </cell>
          <cell r="D1058">
            <v>0</v>
          </cell>
          <cell r="E1058" t="str">
            <v>40 mg</v>
          </cell>
          <cell r="F1058" t="str">
            <v>TABLET</v>
          </cell>
          <cell r="G1058" t="str">
            <v>TAB</v>
          </cell>
          <cell r="H1058">
            <v>0</v>
          </cell>
          <cell r="I1058">
            <v>0.23</v>
          </cell>
          <cell r="J1058">
            <v>0</v>
          </cell>
          <cell r="K1058">
            <v>0.23</v>
          </cell>
          <cell r="L1058">
            <v>0</v>
          </cell>
          <cell r="M1058">
            <v>20090305</v>
          </cell>
          <cell r="N1058">
            <v>0</v>
          </cell>
          <cell r="O1058">
            <v>20090305</v>
          </cell>
        </row>
        <row r="1059">
          <cell r="A1059" t="str">
            <v>20653 0</v>
          </cell>
          <cell r="B1059" t="str">
            <v>NADOLOL</v>
          </cell>
          <cell r="C1059">
            <v>20653</v>
          </cell>
          <cell r="D1059">
            <v>0</v>
          </cell>
          <cell r="E1059" t="str">
            <v>80 mg</v>
          </cell>
          <cell r="F1059" t="str">
            <v>TABLET</v>
          </cell>
          <cell r="G1059" t="str">
            <v>TAB</v>
          </cell>
          <cell r="H1059">
            <v>0</v>
          </cell>
          <cell r="I1059">
            <v>0.38669999999999999</v>
          </cell>
          <cell r="J1059">
            <v>0</v>
          </cell>
          <cell r="K1059">
            <v>0.38669999999999999</v>
          </cell>
          <cell r="L1059">
            <v>0</v>
          </cell>
          <cell r="M1059">
            <v>20090305</v>
          </cell>
          <cell r="N1059">
            <v>0</v>
          </cell>
          <cell r="O1059">
            <v>20090305</v>
          </cell>
        </row>
        <row r="1060">
          <cell r="A1060" t="str">
            <v>17070 0</v>
          </cell>
          <cell r="B1060" t="str">
            <v>NALTREXONE HCL</v>
          </cell>
          <cell r="C1060">
            <v>17070</v>
          </cell>
          <cell r="D1060">
            <v>0</v>
          </cell>
          <cell r="E1060" t="str">
            <v>50 mg</v>
          </cell>
          <cell r="F1060" t="str">
            <v>TABLET</v>
          </cell>
          <cell r="G1060" t="str">
            <v>TAB</v>
          </cell>
          <cell r="H1060">
            <v>0</v>
          </cell>
          <cell r="I1060">
            <v>1.3968</v>
          </cell>
          <cell r="J1060">
            <v>0</v>
          </cell>
          <cell r="K1060">
            <v>1.3968</v>
          </cell>
          <cell r="L1060">
            <v>0</v>
          </cell>
          <cell r="M1060">
            <v>20090305</v>
          </cell>
          <cell r="N1060">
            <v>0</v>
          </cell>
          <cell r="O1060">
            <v>20090305</v>
          </cell>
        </row>
        <row r="1061">
          <cell r="A1061" t="str">
            <v>35790 0</v>
          </cell>
          <cell r="B1061" t="str">
            <v>NAPROXEN</v>
          </cell>
          <cell r="C1061">
            <v>35790</v>
          </cell>
          <cell r="D1061">
            <v>0</v>
          </cell>
          <cell r="E1061" t="str">
            <v>250 mg</v>
          </cell>
          <cell r="F1061" t="str">
            <v>TABLET</v>
          </cell>
          <cell r="G1061" t="str">
            <v>TAB</v>
          </cell>
          <cell r="H1061">
            <v>0</v>
          </cell>
          <cell r="I1061">
            <v>3.6900000000000002E-2</v>
          </cell>
          <cell r="J1061">
            <v>0</v>
          </cell>
          <cell r="K1061">
            <v>3.6900000000000002E-2</v>
          </cell>
          <cell r="L1061">
            <v>0</v>
          </cell>
          <cell r="M1061">
            <v>20090305</v>
          </cell>
          <cell r="N1061">
            <v>0</v>
          </cell>
          <cell r="O1061">
            <v>20090305</v>
          </cell>
        </row>
        <row r="1062">
          <cell r="A1062" t="str">
            <v>35792 0</v>
          </cell>
          <cell r="B1062" t="str">
            <v>NAPROXEN</v>
          </cell>
          <cell r="C1062">
            <v>35792</v>
          </cell>
          <cell r="D1062">
            <v>0</v>
          </cell>
          <cell r="E1062" t="str">
            <v>375 mg</v>
          </cell>
          <cell r="F1062" t="str">
            <v>TABLET</v>
          </cell>
          <cell r="G1062" t="str">
            <v>TAB</v>
          </cell>
          <cell r="H1062">
            <v>0</v>
          </cell>
          <cell r="I1062">
            <v>5.79E-2</v>
          </cell>
          <cell r="J1062">
            <v>0</v>
          </cell>
          <cell r="K1062">
            <v>5.79E-2</v>
          </cell>
          <cell r="L1062">
            <v>0</v>
          </cell>
          <cell r="M1062">
            <v>20090305</v>
          </cell>
          <cell r="N1062">
            <v>0</v>
          </cell>
          <cell r="O1062">
            <v>20090305</v>
          </cell>
        </row>
        <row r="1063">
          <cell r="A1063" t="str">
            <v>35793 0</v>
          </cell>
          <cell r="B1063" t="str">
            <v>NAPROXEN</v>
          </cell>
          <cell r="C1063">
            <v>35793</v>
          </cell>
          <cell r="D1063">
            <v>0</v>
          </cell>
          <cell r="E1063" t="str">
            <v>500 mg</v>
          </cell>
          <cell r="F1063" t="str">
            <v>TABLET</v>
          </cell>
          <cell r="G1063" t="str">
            <v>TAB</v>
          </cell>
          <cell r="H1063">
            <v>0</v>
          </cell>
          <cell r="I1063">
            <v>7.17E-2</v>
          </cell>
          <cell r="J1063">
            <v>0</v>
          </cell>
          <cell r="K1063">
            <v>7.17E-2</v>
          </cell>
          <cell r="L1063">
            <v>0</v>
          </cell>
          <cell r="M1063">
            <v>20090305</v>
          </cell>
          <cell r="N1063">
            <v>0</v>
          </cell>
          <cell r="O1063">
            <v>20090305</v>
          </cell>
        </row>
        <row r="1064">
          <cell r="A1064" t="str">
            <v>61850 0</v>
          </cell>
          <cell r="B1064" t="str">
            <v>NAPROXEN EC</v>
          </cell>
          <cell r="C1064">
            <v>61850</v>
          </cell>
          <cell r="D1064">
            <v>0</v>
          </cell>
          <cell r="E1064" t="str">
            <v>375 mg</v>
          </cell>
          <cell r="F1064" t="str">
            <v>TABLET</v>
          </cell>
          <cell r="G1064" t="str">
            <v>TAB, DR</v>
          </cell>
          <cell r="H1064">
            <v>0</v>
          </cell>
          <cell r="I1064">
            <v>0.22720000000000001</v>
          </cell>
          <cell r="J1064">
            <v>0</v>
          </cell>
          <cell r="K1064">
            <v>0.22720000000000001</v>
          </cell>
          <cell r="L1064">
            <v>0</v>
          </cell>
          <cell r="M1064">
            <v>20090305</v>
          </cell>
          <cell r="N1064">
            <v>0</v>
          </cell>
          <cell r="O1064">
            <v>20090305</v>
          </cell>
        </row>
        <row r="1065">
          <cell r="A1065" t="str">
            <v>61851 0</v>
          </cell>
          <cell r="B1065" t="str">
            <v>NAPROXEN EC</v>
          </cell>
          <cell r="C1065">
            <v>61851</v>
          </cell>
          <cell r="D1065">
            <v>0</v>
          </cell>
          <cell r="E1065" t="str">
            <v>500 mg</v>
          </cell>
          <cell r="F1065" t="str">
            <v>TABLET</v>
          </cell>
          <cell r="G1065" t="str">
            <v>TAB, DR</v>
          </cell>
          <cell r="H1065">
            <v>0</v>
          </cell>
          <cell r="I1065">
            <v>0.24299999999999999</v>
          </cell>
          <cell r="J1065">
            <v>0</v>
          </cell>
          <cell r="K1065">
            <v>0.24299999999999999</v>
          </cell>
          <cell r="L1065">
            <v>0</v>
          </cell>
          <cell r="M1065">
            <v>20090305</v>
          </cell>
          <cell r="N1065">
            <v>0</v>
          </cell>
          <cell r="O1065">
            <v>20090305</v>
          </cell>
        </row>
        <row r="1066">
          <cell r="A1066" t="str">
            <v>47132 0</v>
          </cell>
          <cell r="B1066" t="str">
            <v>NAPROXEN SODIUM</v>
          </cell>
          <cell r="C1066">
            <v>47132</v>
          </cell>
          <cell r="D1066">
            <v>0</v>
          </cell>
          <cell r="E1066" t="str">
            <v>220 mg</v>
          </cell>
          <cell r="F1066" t="str">
            <v>TABLET</v>
          </cell>
          <cell r="G1066" t="str">
            <v>TAB</v>
          </cell>
          <cell r="H1066">
            <v>0</v>
          </cell>
          <cell r="I1066">
            <v>7.9399999999999998E-2</v>
          </cell>
          <cell r="J1066">
            <v>0</v>
          </cell>
          <cell r="K1066">
            <v>7.9399999999999998E-2</v>
          </cell>
          <cell r="L1066">
            <v>0</v>
          </cell>
          <cell r="M1066">
            <v>20020906</v>
          </cell>
          <cell r="N1066">
            <v>20021206</v>
          </cell>
          <cell r="O1066">
            <v>20051206</v>
          </cell>
        </row>
        <row r="1067">
          <cell r="A1067" t="str">
            <v>47130 0</v>
          </cell>
          <cell r="B1067" t="str">
            <v>NAPROXEN SODIUM</v>
          </cell>
          <cell r="C1067">
            <v>47130</v>
          </cell>
          <cell r="D1067">
            <v>0</v>
          </cell>
          <cell r="E1067" t="str">
            <v>275 mg</v>
          </cell>
          <cell r="F1067" t="str">
            <v>TABLET</v>
          </cell>
          <cell r="G1067" t="str">
            <v>TAB</v>
          </cell>
          <cell r="H1067">
            <v>0</v>
          </cell>
          <cell r="I1067">
            <v>0.14960000000000001</v>
          </cell>
          <cell r="J1067">
            <v>0</v>
          </cell>
          <cell r="K1067">
            <v>0.14960000000000001</v>
          </cell>
          <cell r="L1067">
            <v>0</v>
          </cell>
          <cell r="M1067">
            <v>20090305</v>
          </cell>
          <cell r="N1067">
            <v>0</v>
          </cell>
          <cell r="O1067">
            <v>20090305</v>
          </cell>
        </row>
        <row r="1068">
          <cell r="A1068" t="str">
            <v>33813 0</v>
          </cell>
          <cell r="B1068" t="str">
            <v>NAPROXEN SODIUM</v>
          </cell>
          <cell r="C1068">
            <v>33813</v>
          </cell>
          <cell r="D1068">
            <v>0</v>
          </cell>
          <cell r="E1068" t="str">
            <v>500 mg</v>
          </cell>
          <cell r="F1068" t="str">
            <v>TABLET</v>
          </cell>
          <cell r="G1068" t="str">
            <v>TAB, ER</v>
          </cell>
          <cell r="H1068">
            <v>0</v>
          </cell>
          <cell r="I1068">
            <v>2.3934000000000002</v>
          </cell>
          <cell r="J1068">
            <v>0</v>
          </cell>
          <cell r="K1068">
            <v>2.3934000000000002</v>
          </cell>
          <cell r="L1068">
            <v>0</v>
          </cell>
          <cell r="M1068">
            <v>20081205</v>
          </cell>
          <cell r="N1068">
            <v>20090305</v>
          </cell>
          <cell r="O1068">
            <v>20090305</v>
          </cell>
        </row>
        <row r="1069">
          <cell r="A1069" t="str">
            <v>47131 0</v>
          </cell>
          <cell r="B1069" t="str">
            <v>NAPROXEN SODIUM</v>
          </cell>
          <cell r="C1069">
            <v>47131</v>
          </cell>
          <cell r="D1069">
            <v>0</v>
          </cell>
          <cell r="E1069" t="str">
            <v>550 mg</v>
          </cell>
          <cell r="F1069" t="str">
            <v>TABLET</v>
          </cell>
          <cell r="G1069" t="str">
            <v>TAB</v>
          </cell>
          <cell r="H1069">
            <v>0</v>
          </cell>
          <cell r="I1069">
            <v>0.1431</v>
          </cell>
          <cell r="J1069">
            <v>0</v>
          </cell>
          <cell r="K1069">
            <v>0.1431</v>
          </cell>
          <cell r="L1069">
            <v>0</v>
          </cell>
          <cell r="M1069">
            <v>20090305</v>
          </cell>
          <cell r="N1069">
            <v>0</v>
          </cell>
          <cell r="O1069">
            <v>20090305</v>
          </cell>
        </row>
        <row r="1070">
          <cell r="A1070" t="str">
            <v>16406 0</v>
          </cell>
          <cell r="B1070" t="str">
            <v>NEFAZODONE HCL</v>
          </cell>
          <cell r="C1070">
            <v>16406</v>
          </cell>
          <cell r="D1070">
            <v>0</v>
          </cell>
          <cell r="E1070" t="str">
            <v>100 mg</v>
          </cell>
          <cell r="F1070" t="str">
            <v>TABLET</v>
          </cell>
          <cell r="G1070" t="str">
            <v>TAB</v>
          </cell>
          <cell r="H1070">
            <v>0</v>
          </cell>
          <cell r="I1070">
            <v>0.5232</v>
          </cell>
          <cell r="J1070">
            <v>0</v>
          </cell>
          <cell r="K1070">
            <v>0.5232</v>
          </cell>
          <cell r="L1070">
            <v>0</v>
          </cell>
          <cell r="M1070">
            <v>20090305</v>
          </cell>
          <cell r="N1070">
            <v>0</v>
          </cell>
          <cell r="O1070">
            <v>20090305</v>
          </cell>
        </row>
        <row r="1071">
          <cell r="A1071" t="str">
            <v>16407 0</v>
          </cell>
          <cell r="B1071" t="str">
            <v>NEFAZODONE HCL</v>
          </cell>
          <cell r="C1071">
            <v>16407</v>
          </cell>
          <cell r="D1071">
            <v>0</v>
          </cell>
          <cell r="E1071" t="str">
            <v>150 mg</v>
          </cell>
          <cell r="F1071" t="str">
            <v>TABLET</v>
          </cell>
          <cell r="G1071" t="str">
            <v>TAB</v>
          </cell>
          <cell r="H1071">
            <v>0</v>
          </cell>
          <cell r="I1071">
            <v>0.54949999999999999</v>
          </cell>
          <cell r="J1071">
            <v>0</v>
          </cell>
          <cell r="K1071">
            <v>0.54949999999999999</v>
          </cell>
          <cell r="L1071">
            <v>0</v>
          </cell>
          <cell r="M1071">
            <v>20090305</v>
          </cell>
          <cell r="N1071">
            <v>0</v>
          </cell>
          <cell r="O1071">
            <v>20090305</v>
          </cell>
        </row>
        <row r="1072">
          <cell r="A1072" t="str">
            <v>16408 0</v>
          </cell>
          <cell r="B1072" t="str">
            <v>NEFAZODONE HCL</v>
          </cell>
          <cell r="C1072">
            <v>16408</v>
          </cell>
          <cell r="D1072">
            <v>0</v>
          </cell>
          <cell r="E1072" t="str">
            <v>200 mg</v>
          </cell>
          <cell r="F1072" t="str">
            <v>TABLET</v>
          </cell>
          <cell r="G1072" t="str">
            <v>TAB</v>
          </cell>
          <cell r="H1072">
            <v>0</v>
          </cell>
          <cell r="I1072">
            <v>0.57569999999999999</v>
          </cell>
          <cell r="J1072">
            <v>0</v>
          </cell>
          <cell r="K1072">
            <v>0.57569999999999999</v>
          </cell>
          <cell r="L1072">
            <v>0</v>
          </cell>
          <cell r="M1072">
            <v>20090305</v>
          </cell>
          <cell r="N1072">
            <v>0</v>
          </cell>
          <cell r="O1072">
            <v>20090305</v>
          </cell>
        </row>
        <row r="1073">
          <cell r="A1073" t="str">
            <v>16409 0</v>
          </cell>
          <cell r="B1073" t="str">
            <v>NEFAZODONE HCL</v>
          </cell>
          <cell r="C1073">
            <v>16409</v>
          </cell>
          <cell r="D1073">
            <v>0</v>
          </cell>
          <cell r="E1073" t="str">
            <v>250 mg</v>
          </cell>
          <cell r="F1073" t="str">
            <v>TABLET</v>
          </cell>
          <cell r="G1073" t="str">
            <v>TAB</v>
          </cell>
          <cell r="H1073">
            <v>0</v>
          </cell>
          <cell r="I1073">
            <v>0.64170000000000005</v>
          </cell>
          <cell r="J1073">
            <v>0</v>
          </cell>
          <cell r="K1073">
            <v>0.64170000000000005</v>
          </cell>
          <cell r="L1073">
            <v>0</v>
          </cell>
          <cell r="M1073">
            <v>20061205</v>
          </cell>
          <cell r="N1073">
            <v>20071205</v>
          </cell>
          <cell r="O1073">
            <v>20071205</v>
          </cell>
        </row>
        <row r="1074">
          <cell r="A1074" t="str">
            <v>16404 0</v>
          </cell>
          <cell r="B1074" t="str">
            <v>NEFAZODONE HCL</v>
          </cell>
          <cell r="C1074">
            <v>16404</v>
          </cell>
          <cell r="D1074">
            <v>0</v>
          </cell>
          <cell r="E1074" t="str">
            <v>50 mg</v>
          </cell>
          <cell r="F1074" t="str">
            <v>TABLET</v>
          </cell>
          <cell r="G1074" t="str">
            <v>TAB</v>
          </cell>
          <cell r="H1074">
            <v>0</v>
          </cell>
          <cell r="I1074">
            <v>0.53010000000000002</v>
          </cell>
          <cell r="J1074">
            <v>0</v>
          </cell>
          <cell r="K1074">
            <v>0.53010000000000002</v>
          </cell>
          <cell r="L1074">
            <v>0</v>
          </cell>
          <cell r="M1074">
            <v>20061205</v>
          </cell>
          <cell r="N1074">
            <v>20071205</v>
          </cell>
          <cell r="O1074">
            <v>20071205</v>
          </cell>
        </row>
        <row r="1075">
          <cell r="A1075" t="str">
            <v>87270 0</v>
          </cell>
          <cell r="B1075" t="str">
            <v>NEOMY SULF/POLYMYX B SULF/HC</v>
          </cell>
          <cell r="C1075">
            <v>87270</v>
          </cell>
          <cell r="D1075">
            <v>0</v>
          </cell>
          <cell r="E1075" t="str">
            <v>3.5-10,000-10</v>
          </cell>
          <cell r="F1075" t="str">
            <v>MILLILITER</v>
          </cell>
          <cell r="G1075" t="str">
            <v>OPTH SUSP</v>
          </cell>
          <cell r="H1075">
            <v>0</v>
          </cell>
          <cell r="I1075">
            <v>7.9180999999999999</v>
          </cell>
          <cell r="J1075">
            <v>0</v>
          </cell>
          <cell r="K1075">
            <v>7.9180999999999999</v>
          </cell>
          <cell r="L1075">
            <v>0</v>
          </cell>
          <cell r="M1075">
            <v>20090305</v>
          </cell>
          <cell r="N1075">
            <v>0</v>
          </cell>
          <cell r="O1075">
            <v>20090305</v>
          </cell>
        </row>
        <row r="1076">
          <cell r="A1076" t="str">
            <v>14285 0</v>
          </cell>
          <cell r="B1076" t="str">
            <v>NEOMYCIN/POLYMYXIN B/DEXAMETHASONE</v>
          </cell>
          <cell r="C1076">
            <v>14285</v>
          </cell>
          <cell r="D1076">
            <v>0</v>
          </cell>
          <cell r="E1076" t="str">
            <v>0.1%</v>
          </cell>
          <cell r="F1076" t="str">
            <v>GRAM</v>
          </cell>
          <cell r="G1076" t="str">
            <v>OINT</v>
          </cell>
          <cell r="H1076">
            <v>0</v>
          </cell>
          <cell r="I1076">
            <v>0.75860000000000005</v>
          </cell>
          <cell r="J1076">
            <v>0</v>
          </cell>
          <cell r="K1076">
            <v>0.75860000000000005</v>
          </cell>
          <cell r="L1076">
            <v>0</v>
          </cell>
          <cell r="M1076">
            <v>20090305</v>
          </cell>
          <cell r="N1076">
            <v>0</v>
          </cell>
          <cell r="O1076">
            <v>20090305</v>
          </cell>
        </row>
        <row r="1077">
          <cell r="A1077" t="str">
            <v>87329 0</v>
          </cell>
          <cell r="B1077" t="str">
            <v>NEOMYCIN/POLYMYXIN B/DEXAMETHASONE</v>
          </cell>
          <cell r="C1077">
            <v>87329</v>
          </cell>
          <cell r="D1077">
            <v>0</v>
          </cell>
          <cell r="E1077" t="str">
            <v>3.5 mg/10,000 units/0.1% per gm</v>
          </cell>
          <cell r="F1077" t="str">
            <v>GRAM</v>
          </cell>
          <cell r="G1077" t="str">
            <v>OPTH OINT</v>
          </cell>
          <cell r="H1077">
            <v>0</v>
          </cell>
          <cell r="I1077">
            <v>0.94969999999999999</v>
          </cell>
          <cell r="J1077">
            <v>0</v>
          </cell>
          <cell r="K1077">
            <v>0.94969999999999999</v>
          </cell>
          <cell r="L1077">
            <v>0</v>
          </cell>
          <cell r="M1077">
            <v>20021206</v>
          </cell>
          <cell r="N1077">
            <v>20030509</v>
          </cell>
          <cell r="O1077">
            <v>20030606</v>
          </cell>
        </row>
        <row r="1078">
          <cell r="A1078" t="str">
            <v>14286 0</v>
          </cell>
          <cell r="B1078" t="str">
            <v>NEOMYCIN/POLYMYXIN B/DEXAMETHASONE</v>
          </cell>
          <cell r="C1078">
            <v>14286</v>
          </cell>
          <cell r="D1078">
            <v>0</v>
          </cell>
          <cell r="E1078" t="str">
            <v>3.5 mg/10,000 units/0.1% per ml</v>
          </cell>
          <cell r="F1078" t="str">
            <v>MILLILITER</v>
          </cell>
          <cell r="G1078" t="str">
            <v>OPTH SUSP</v>
          </cell>
          <cell r="H1078">
            <v>0</v>
          </cell>
          <cell r="I1078">
            <v>0.70320000000000005</v>
          </cell>
          <cell r="J1078">
            <v>0</v>
          </cell>
          <cell r="K1078">
            <v>0.70320000000000005</v>
          </cell>
          <cell r="L1078">
            <v>0</v>
          </cell>
          <cell r="M1078">
            <v>20090305</v>
          </cell>
          <cell r="N1078">
            <v>0</v>
          </cell>
          <cell r="O1078">
            <v>20090305</v>
          </cell>
        </row>
        <row r="1079">
          <cell r="A1079" t="str">
            <v>14023 0</v>
          </cell>
          <cell r="B1079" t="str">
            <v>NEOMYCIN/POLYMYXIN B/HC</v>
          </cell>
          <cell r="C1079">
            <v>14023</v>
          </cell>
          <cell r="D1079">
            <v>0</v>
          </cell>
          <cell r="E1079">
            <v>0.01</v>
          </cell>
          <cell r="F1079" t="str">
            <v>MILLILITER</v>
          </cell>
          <cell r="G1079" t="str">
            <v>OTIC SOLN</v>
          </cell>
          <cell r="H1079">
            <v>0</v>
          </cell>
          <cell r="I1079">
            <v>1.4924999999999999</v>
          </cell>
          <cell r="J1079">
            <v>0</v>
          </cell>
          <cell r="K1079">
            <v>1.4924999999999999</v>
          </cell>
          <cell r="L1079">
            <v>0</v>
          </cell>
          <cell r="M1079">
            <v>20090305</v>
          </cell>
          <cell r="N1079">
            <v>0</v>
          </cell>
          <cell r="O1079">
            <v>20090305</v>
          </cell>
        </row>
        <row r="1080">
          <cell r="A1080" t="str">
            <v>14025 0</v>
          </cell>
          <cell r="B1080" t="str">
            <v>NEOMYCIN/POLYMYXIN B/HC</v>
          </cell>
          <cell r="C1080">
            <v>14025</v>
          </cell>
          <cell r="D1080">
            <v>0</v>
          </cell>
          <cell r="E1080" t="str">
            <v>5 mg/10,000 units/10 mg per ml</v>
          </cell>
          <cell r="F1080" t="str">
            <v>MILLILITER</v>
          </cell>
          <cell r="G1080" t="str">
            <v>OTIC SUSP</v>
          </cell>
          <cell r="H1080">
            <v>0</v>
          </cell>
          <cell r="I1080">
            <v>1.2929999999999999</v>
          </cell>
          <cell r="J1080">
            <v>0</v>
          </cell>
          <cell r="K1080">
            <v>1.2929999999999999</v>
          </cell>
          <cell r="L1080">
            <v>0</v>
          </cell>
          <cell r="M1080">
            <v>20090305</v>
          </cell>
          <cell r="N1080">
            <v>0</v>
          </cell>
          <cell r="O1080">
            <v>20090305</v>
          </cell>
        </row>
        <row r="1081">
          <cell r="A1081" t="str">
            <v>94874 0</v>
          </cell>
          <cell r="B1081" t="str">
            <v>NIACIN</v>
          </cell>
          <cell r="C1081">
            <v>94874</v>
          </cell>
          <cell r="D1081">
            <v>0</v>
          </cell>
          <cell r="E1081" t="str">
            <v>250 mg</v>
          </cell>
          <cell r="F1081" t="str">
            <v>CAPSULE</v>
          </cell>
          <cell r="G1081" t="str">
            <v>CAP, SR</v>
          </cell>
          <cell r="H1081">
            <v>0</v>
          </cell>
          <cell r="I1081">
            <v>4.0500000000000001E-2</v>
          </cell>
          <cell r="J1081">
            <v>0</v>
          </cell>
          <cell r="K1081">
            <v>4.0500000000000001E-2</v>
          </cell>
          <cell r="L1081">
            <v>0</v>
          </cell>
          <cell r="M1081">
            <v>20020605</v>
          </cell>
          <cell r="N1081">
            <v>20021206</v>
          </cell>
          <cell r="O1081">
            <v>20021206</v>
          </cell>
        </row>
        <row r="1082">
          <cell r="A1082" t="str">
            <v>94891 0</v>
          </cell>
          <cell r="B1082" t="str">
            <v>NIACIN</v>
          </cell>
          <cell r="C1082">
            <v>94891</v>
          </cell>
          <cell r="D1082">
            <v>0</v>
          </cell>
          <cell r="E1082" t="str">
            <v>500 mg</v>
          </cell>
          <cell r="F1082" t="str">
            <v>TABLET</v>
          </cell>
          <cell r="G1082" t="str">
            <v>TAB, SR</v>
          </cell>
          <cell r="H1082">
            <v>0</v>
          </cell>
          <cell r="I1082">
            <v>4.3400000000000001E-2</v>
          </cell>
          <cell r="J1082">
            <v>0</v>
          </cell>
          <cell r="K1082">
            <v>4.3400000000000001E-2</v>
          </cell>
          <cell r="L1082">
            <v>0</v>
          </cell>
          <cell r="M1082">
            <v>20051206</v>
          </cell>
          <cell r="N1082">
            <v>20060303</v>
          </cell>
          <cell r="O1082">
            <v>20060605</v>
          </cell>
        </row>
        <row r="1083">
          <cell r="A1083" t="str">
            <v>2390 0</v>
          </cell>
          <cell r="B1083" t="str">
            <v>NICARDIPINE HCL</v>
          </cell>
          <cell r="C1083">
            <v>2390</v>
          </cell>
          <cell r="D1083">
            <v>0</v>
          </cell>
          <cell r="E1083" t="str">
            <v>20 mg</v>
          </cell>
          <cell r="F1083" t="str">
            <v>CAPSULE</v>
          </cell>
          <cell r="G1083" t="str">
            <v>CAP</v>
          </cell>
          <cell r="H1083">
            <v>0</v>
          </cell>
          <cell r="I1083">
            <v>8.3699999999999997E-2</v>
          </cell>
          <cell r="J1083">
            <v>0</v>
          </cell>
          <cell r="K1083">
            <v>8.3699999999999997E-2</v>
          </cell>
          <cell r="L1083">
            <v>0</v>
          </cell>
          <cell r="M1083">
            <v>20090305</v>
          </cell>
          <cell r="N1083">
            <v>0</v>
          </cell>
          <cell r="O1083">
            <v>20090305</v>
          </cell>
        </row>
        <row r="1084">
          <cell r="A1084" t="str">
            <v>2391 0</v>
          </cell>
          <cell r="B1084" t="str">
            <v>NICARDIPINE HCL</v>
          </cell>
          <cell r="C1084">
            <v>2391</v>
          </cell>
          <cell r="D1084">
            <v>0</v>
          </cell>
          <cell r="E1084" t="str">
            <v>30 mg</v>
          </cell>
          <cell r="F1084" t="str">
            <v>CAPSULE</v>
          </cell>
          <cell r="G1084" t="str">
            <v>CAP</v>
          </cell>
          <cell r="H1084">
            <v>0</v>
          </cell>
          <cell r="I1084">
            <v>0.1323</v>
          </cell>
          <cell r="J1084">
            <v>0</v>
          </cell>
          <cell r="K1084">
            <v>0.1323</v>
          </cell>
          <cell r="L1084">
            <v>0</v>
          </cell>
          <cell r="M1084">
            <v>20090305</v>
          </cell>
          <cell r="N1084">
            <v>0</v>
          </cell>
          <cell r="O1084">
            <v>20090305</v>
          </cell>
        </row>
        <row r="1085">
          <cell r="A1085" t="str">
            <v>3422 0</v>
          </cell>
          <cell r="B1085" t="str">
            <v>NICOTINE</v>
          </cell>
          <cell r="C1085">
            <v>3422</v>
          </cell>
          <cell r="D1085">
            <v>0</v>
          </cell>
          <cell r="E1085" t="str">
            <v>14 mg/24 hr</v>
          </cell>
          <cell r="F1085" t="str">
            <v>PATCH</v>
          </cell>
          <cell r="G1085" t="str">
            <v>PATCH</v>
          </cell>
          <cell r="H1085">
            <v>0</v>
          </cell>
          <cell r="I1085">
            <v>2.492</v>
          </cell>
          <cell r="J1085">
            <v>0</v>
          </cell>
          <cell r="K1085">
            <v>2.492</v>
          </cell>
          <cell r="L1085">
            <v>0</v>
          </cell>
          <cell r="M1085">
            <v>20090305</v>
          </cell>
          <cell r="N1085">
            <v>0</v>
          </cell>
          <cell r="O1085">
            <v>20090305</v>
          </cell>
        </row>
        <row r="1086">
          <cell r="A1086" t="str">
            <v>3423 0</v>
          </cell>
          <cell r="B1086" t="str">
            <v>NICOTINE</v>
          </cell>
          <cell r="C1086">
            <v>3423</v>
          </cell>
          <cell r="D1086">
            <v>0</v>
          </cell>
          <cell r="E1086" t="str">
            <v>21 mg/24 hr</v>
          </cell>
          <cell r="F1086" t="str">
            <v>PATCH</v>
          </cell>
          <cell r="G1086" t="str">
            <v>PATCH</v>
          </cell>
          <cell r="H1086">
            <v>0</v>
          </cell>
          <cell r="I1086">
            <v>2.492</v>
          </cell>
          <cell r="J1086">
            <v>0</v>
          </cell>
          <cell r="K1086">
            <v>2.492</v>
          </cell>
          <cell r="L1086">
            <v>0</v>
          </cell>
          <cell r="M1086">
            <v>20090305</v>
          </cell>
          <cell r="N1086">
            <v>0</v>
          </cell>
          <cell r="O1086">
            <v>20090305</v>
          </cell>
        </row>
        <row r="1087">
          <cell r="A1087" t="str">
            <v>3421 0</v>
          </cell>
          <cell r="B1087" t="str">
            <v>NICOTINE</v>
          </cell>
          <cell r="C1087">
            <v>3421</v>
          </cell>
          <cell r="D1087">
            <v>0</v>
          </cell>
          <cell r="E1087" t="str">
            <v>7 mg/24 hr</v>
          </cell>
          <cell r="F1087" t="str">
            <v>PATCH</v>
          </cell>
          <cell r="G1087" t="str">
            <v>PATCH</v>
          </cell>
          <cell r="H1087">
            <v>0</v>
          </cell>
          <cell r="I1087">
            <v>2.492</v>
          </cell>
          <cell r="J1087">
            <v>0</v>
          </cell>
          <cell r="K1087">
            <v>2.492</v>
          </cell>
          <cell r="L1087">
            <v>0</v>
          </cell>
          <cell r="M1087">
            <v>20090305</v>
          </cell>
          <cell r="N1087">
            <v>0</v>
          </cell>
          <cell r="O1087">
            <v>20090305</v>
          </cell>
        </row>
        <row r="1088">
          <cell r="A1088" t="str">
            <v>2350 0</v>
          </cell>
          <cell r="B1088" t="str">
            <v>NIFEDIPINE</v>
          </cell>
          <cell r="C1088">
            <v>2350</v>
          </cell>
          <cell r="D1088">
            <v>0</v>
          </cell>
          <cell r="E1088" t="str">
            <v>10 mg</v>
          </cell>
          <cell r="F1088" t="str">
            <v>CAPSULE</v>
          </cell>
          <cell r="G1088" t="str">
            <v>CAP</v>
          </cell>
          <cell r="H1088">
            <v>0</v>
          </cell>
          <cell r="I1088">
            <v>0.185</v>
          </cell>
          <cell r="J1088">
            <v>0</v>
          </cell>
          <cell r="K1088">
            <v>0.185</v>
          </cell>
          <cell r="L1088">
            <v>0</v>
          </cell>
          <cell r="M1088">
            <v>20090305</v>
          </cell>
          <cell r="N1088">
            <v>0</v>
          </cell>
          <cell r="O1088">
            <v>20090305</v>
          </cell>
        </row>
        <row r="1089">
          <cell r="A1089" t="str">
            <v>2351 0</v>
          </cell>
          <cell r="B1089" t="str">
            <v>NIFEDIPINE</v>
          </cell>
          <cell r="C1089">
            <v>2351</v>
          </cell>
          <cell r="D1089">
            <v>0</v>
          </cell>
          <cell r="E1089" t="str">
            <v>20 mg</v>
          </cell>
          <cell r="F1089" t="str">
            <v>CAPSULE</v>
          </cell>
          <cell r="G1089" t="str">
            <v>CAP</v>
          </cell>
          <cell r="H1089">
            <v>0</v>
          </cell>
          <cell r="I1089">
            <v>0.36280000000000001</v>
          </cell>
          <cell r="J1089">
            <v>0</v>
          </cell>
          <cell r="K1089">
            <v>0.36280000000000001</v>
          </cell>
          <cell r="L1089">
            <v>0</v>
          </cell>
          <cell r="M1089">
            <v>20061205</v>
          </cell>
          <cell r="N1089">
            <v>20070605</v>
          </cell>
          <cell r="O1089">
            <v>20071205</v>
          </cell>
        </row>
        <row r="1090">
          <cell r="A1090" t="str">
            <v>2226 0</v>
          </cell>
          <cell r="B1090" t="str">
            <v>NIFEDIPINE CC</v>
          </cell>
          <cell r="C1090">
            <v>2226</v>
          </cell>
          <cell r="D1090">
            <v>0</v>
          </cell>
          <cell r="E1090" t="str">
            <v>30 mg</v>
          </cell>
          <cell r="F1090" t="str">
            <v>TABLET</v>
          </cell>
          <cell r="G1090" t="str">
            <v>TAB</v>
          </cell>
          <cell r="H1090">
            <v>0</v>
          </cell>
          <cell r="I1090">
            <v>0.74939999999999996</v>
          </cell>
          <cell r="J1090">
            <v>0</v>
          </cell>
          <cell r="K1090">
            <v>0.74939999999999996</v>
          </cell>
          <cell r="L1090">
            <v>0</v>
          </cell>
          <cell r="M1090">
            <v>20090305</v>
          </cell>
          <cell r="N1090">
            <v>0</v>
          </cell>
          <cell r="O1090">
            <v>20090305</v>
          </cell>
        </row>
        <row r="1091">
          <cell r="A1091" t="str">
            <v>2227 0</v>
          </cell>
          <cell r="B1091" t="str">
            <v>NIFEDIPINE CC</v>
          </cell>
          <cell r="C1091">
            <v>2227</v>
          </cell>
          <cell r="D1091">
            <v>0</v>
          </cell>
          <cell r="E1091" t="str">
            <v>60 mg</v>
          </cell>
          <cell r="F1091" t="str">
            <v>TABLET</v>
          </cell>
          <cell r="G1091" t="str">
            <v>TAB</v>
          </cell>
          <cell r="H1091">
            <v>0</v>
          </cell>
          <cell r="I1091">
            <v>1.47</v>
          </cell>
          <cell r="J1091">
            <v>0</v>
          </cell>
          <cell r="K1091">
            <v>1.47</v>
          </cell>
          <cell r="L1091">
            <v>0</v>
          </cell>
          <cell r="M1091">
            <v>20090305</v>
          </cell>
          <cell r="N1091">
            <v>0</v>
          </cell>
          <cell r="O1091">
            <v>20090305</v>
          </cell>
        </row>
        <row r="1092">
          <cell r="A1092" t="str">
            <v>2228 0</v>
          </cell>
          <cell r="B1092" t="str">
            <v>NIFEDIPINE CC</v>
          </cell>
          <cell r="C1092">
            <v>2228</v>
          </cell>
          <cell r="D1092">
            <v>0</v>
          </cell>
          <cell r="E1092" t="str">
            <v>90 mg</v>
          </cell>
          <cell r="F1092" t="str">
            <v>TABLET</v>
          </cell>
          <cell r="G1092" t="str">
            <v>TAB</v>
          </cell>
          <cell r="H1092">
            <v>0</v>
          </cell>
          <cell r="I1092">
            <v>2.1918000000000002</v>
          </cell>
          <cell r="J1092">
            <v>0</v>
          </cell>
          <cell r="K1092">
            <v>2.1918000000000002</v>
          </cell>
          <cell r="L1092">
            <v>0</v>
          </cell>
          <cell r="M1092">
            <v>20090305</v>
          </cell>
          <cell r="N1092">
            <v>0</v>
          </cell>
          <cell r="O1092">
            <v>20090305</v>
          </cell>
        </row>
        <row r="1093">
          <cell r="A1093" t="str">
            <v>2221 0</v>
          </cell>
          <cell r="B1093" t="str">
            <v>NIFEDIPINE ER</v>
          </cell>
          <cell r="C1093">
            <v>2221</v>
          </cell>
          <cell r="D1093">
            <v>0</v>
          </cell>
          <cell r="E1093" t="str">
            <v>30 mg</v>
          </cell>
          <cell r="F1093" t="str">
            <v>TABLET</v>
          </cell>
          <cell r="G1093" t="str">
            <v>TAB</v>
          </cell>
          <cell r="H1093">
            <v>0</v>
          </cell>
          <cell r="I1093">
            <v>0.98150000000000004</v>
          </cell>
          <cell r="J1093">
            <v>0</v>
          </cell>
          <cell r="K1093">
            <v>0.98150000000000004</v>
          </cell>
          <cell r="L1093">
            <v>0</v>
          </cell>
          <cell r="M1093">
            <v>20090305</v>
          </cell>
          <cell r="N1093">
            <v>0</v>
          </cell>
          <cell r="O1093">
            <v>20090305</v>
          </cell>
        </row>
        <row r="1094">
          <cell r="A1094" t="str">
            <v>2222 0</v>
          </cell>
          <cell r="B1094" t="str">
            <v>NIFEDIPINE ER</v>
          </cell>
          <cell r="C1094">
            <v>2222</v>
          </cell>
          <cell r="D1094">
            <v>0</v>
          </cell>
          <cell r="E1094" t="str">
            <v>60 mg</v>
          </cell>
          <cell r="F1094" t="str">
            <v>TABLET</v>
          </cell>
          <cell r="G1094" t="str">
            <v>TAB</v>
          </cell>
          <cell r="H1094">
            <v>0</v>
          </cell>
          <cell r="I1094">
            <v>1.7024999999999999</v>
          </cell>
          <cell r="J1094">
            <v>0</v>
          </cell>
          <cell r="K1094">
            <v>1.7024999999999999</v>
          </cell>
          <cell r="L1094">
            <v>0</v>
          </cell>
          <cell r="M1094">
            <v>20090305</v>
          </cell>
          <cell r="N1094">
            <v>0</v>
          </cell>
          <cell r="O1094">
            <v>20090305</v>
          </cell>
        </row>
        <row r="1095">
          <cell r="A1095" t="str">
            <v>2223 0</v>
          </cell>
          <cell r="B1095" t="str">
            <v>NIFEDIPINE ER</v>
          </cell>
          <cell r="C1095">
            <v>2223</v>
          </cell>
          <cell r="D1095">
            <v>0</v>
          </cell>
          <cell r="E1095" t="str">
            <v>90 mg</v>
          </cell>
          <cell r="F1095" t="str">
            <v>TABLET</v>
          </cell>
          <cell r="G1095" t="str">
            <v>TAB</v>
          </cell>
          <cell r="H1095">
            <v>0</v>
          </cell>
          <cell r="I1095">
            <v>2.2397999999999998</v>
          </cell>
          <cell r="J1095">
            <v>0</v>
          </cell>
          <cell r="K1095">
            <v>2.2397999999999998</v>
          </cell>
          <cell r="L1095">
            <v>0</v>
          </cell>
          <cell r="M1095">
            <v>20090305</v>
          </cell>
          <cell r="N1095">
            <v>0</v>
          </cell>
          <cell r="O1095">
            <v>20090305</v>
          </cell>
        </row>
        <row r="1096">
          <cell r="A1096" t="str">
            <v>49001 0</v>
          </cell>
          <cell r="B1096" t="str">
            <v>NITROFURANTOIN</v>
          </cell>
          <cell r="C1096">
            <v>49001</v>
          </cell>
          <cell r="D1096">
            <v>0</v>
          </cell>
          <cell r="E1096" t="str">
            <v>100 mg</v>
          </cell>
          <cell r="F1096" t="str">
            <v>CAPSULE</v>
          </cell>
          <cell r="G1096" t="str">
            <v>CAP</v>
          </cell>
          <cell r="H1096">
            <v>0</v>
          </cell>
          <cell r="I1096">
            <v>0.36209999999999998</v>
          </cell>
          <cell r="J1096">
            <v>0</v>
          </cell>
          <cell r="K1096">
            <v>0.36209999999999998</v>
          </cell>
          <cell r="L1096">
            <v>0</v>
          </cell>
          <cell r="M1096">
            <v>20090305</v>
          </cell>
          <cell r="N1096">
            <v>0</v>
          </cell>
          <cell r="O1096">
            <v>20090305</v>
          </cell>
        </row>
        <row r="1097">
          <cell r="A1097" t="str">
            <v>41820 0</v>
          </cell>
          <cell r="B1097" t="str">
            <v>NITROFURANTOIN MACROCRYSTALS</v>
          </cell>
          <cell r="C1097">
            <v>41820</v>
          </cell>
          <cell r="D1097">
            <v>0</v>
          </cell>
          <cell r="E1097" t="str">
            <v>100 mg</v>
          </cell>
          <cell r="F1097" t="str">
            <v>CAPSULE</v>
          </cell>
          <cell r="G1097" t="str">
            <v>CAP</v>
          </cell>
          <cell r="H1097">
            <v>0</v>
          </cell>
          <cell r="I1097">
            <v>1.1261000000000001</v>
          </cell>
          <cell r="J1097">
            <v>0</v>
          </cell>
          <cell r="K1097">
            <v>1.1261000000000001</v>
          </cell>
          <cell r="L1097">
            <v>0</v>
          </cell>
          <cell r="M1097">
            <v>20090305</v>
          </cell>
          <cell r="N1097">
            <v>0</v>
          </cell>
          <cell r="O1097">
            <v>20090305</v>
          </cell>
        </row>
        <row r="1098">
          <cell r="A1098" t="str">
            <v>41822 0</v>
          </cell>
          <cell r="B1098" t="str">
            <v>NITROFURANTOIN MACROCRYSTALS</v>
          </cell>
          <cell r="C1098">
            <v>41822</v>
          </cell>
          <cell r="D1098">
            <v>0</v>
          </cell>
          <cell r="E1098" t="str">
            <v>50 mg</v>
          </cell>
          <cell r="F1098" t="str">
            <v>CAPSULE</v>
          </cell>
          <cell r="G1098" t="str">
            <v>CAP</v>
          </cell>
          <cell r="H1098">
            <v>0</v>
          </cell>
          <cell r="I1098">
            <v>0.62339999999999995</v>
          </cell>
          <cell r="J1098">
            <v>0</v>
          </cell>
          <cell r="K1098">
            <v>0.62339999999999995</v>
          </cell>
          <cell r="L1098">
            <v>0</v>
          </cell>
          <cell r="M1098">
            <v>20090305</v>
          </cell>
          <cell r="N1098">
            <v>0</v>
          </cell>
          <cell r="O1098">
            <v>20090305</v>
          </cell>
        </row>
        <row r="1099">
          <cell r="A1099" t="str">
            <v>1742 0</v>
          </cell>
          <cell r="B1099" t="str">
            <v>NITROGLYCERIN</v>
          </cell>
          <cell r="C1099">
            <v>1742</v>
          </cell>
          <cell r="D1099">
            <v>0</v>
          </cell>
          <cell r="E1099" t="str">
            <v>0.2 mg/HR</v>
          </cell>
          <cell r="F1099" t="str">
            <v>PATCH</v>
          </cell>
          <cell r="G1099" t="str">
            <v>PATCH</v>
          </cell>
          <cell r="H1099">
            <v>0</v>
          </cell>
          <cell r="I1099">
            <v>0.62549999999999994</v>
          </cell>
          <cell r="J1099">
            <v>0</v>
          </cell>
          <cell r="K1099">
            <v>0.62549999999999994</v>
          </cell>
          <cell r="L1099">
            <v>0</v>
          </cell>
          <cell r="M1099">
            <v>20090305</v>
          </cell>
          <cell r="N1099">
            <v>0</v>
          </cell>
          <cell r="O1099">
            <v>20090305</v>
          </cell>
        </row>
        <row r="1100">
          <cell r="A1100" t="str">
            <v>1771 0</v>
          </cell>
          <cell r="B1100" t="str">
            <v>NITROGLYCERIN</v>
          </cell>
          <cell r="C1100">
            <v>1771</v>
          </cell>
          <cell r="D1100">
            <v>0</v>
          </cell>
          <cell r="E1100" t="str">
            <v>0.3 mg</v>
          </cell>
          <cell r="F1100" t="str">
            <v>TABLET</v>
          </cell>
          <cell r="G1100" t="str">
            <v>TAB, sublingual</v>
          </cell>
          <cell r="H1100">
            <v>0</v>
          </cell>
          <cell r="I1100">
            <v>3.5400000000000001E-2</v>
          </cell>
          <cell r="J1100">
            <v>0</v>
          </cell>
          <cell r="K1100">
            <v>3.5400000000000001E-2</v>
          </cell>
          <cell r="L1100">
            <v>0</v>
          </cell>
          <cell r="M1100">
            <v>20090305</v>
          </cell>
          <cell r="N1100">
            <v>0</v>
          </cell>
          <cell r="O1100">
            <v>20090305</v>
          </cell>
        </row>
        <row r="1101">
          <cell r="A1101" t="str">
            <v>1772 0</v>
          </cell>
          <cell r="B1101" t="str">
            <v>NITROGLYCERIN</v>
          </cell>
          <cell r="C1101">
            <v>1772</v>
          </cell>
          <cell r="D1101">
            <v>0</v>
          </cell>
          <cell r="E1101" t="str">
            <v>0.4 mg</v>
          </cell>
          <cell r="F1101" t="str">
            <v>TABLET</v>
          </cell>
          <cell r="G1101" t="str">
            <v>TAB, sublingual</v>
          </cell>
          <cell r="H1101">
            <v>0</v>
          </cell>
          <cell r="I1101">
            <v>3.5000000000000003E-2</v>
          </cell>
          <cell r="J1101">
            <v>0</v>
          </cell>
          <cell r="K1101">
            <v>3.5000000000000003E-2</v>
          </cell>
          <cell r="L1101">
            <v>0</v>
          </cell>
          <cell r="M1101">
            <v>20090305</v>
          </cell>
          <cell r="N1101">
            <v>0</v>
          </cell>
          <cell r="O1101">
            <v>20090305</v>
          </cell>
        </row>
        <row r="1102">
          <cell r="A1102" t="str">
            <v>1740 0</v>
          </cell>
          <cell r="B1102" t="str">
            <v>NITROGLYCERIN</v>
          </cell>
          <cell r="C1102">
            <v>1740</v>
          </cell>
          <cell r="D1102">
            <v>0</v>
          </cell>
          <cell r="E1102" t="str">
            <v>0.4 mg/HR</v>
          </cell>
          <cell r="F1102" t="str">
            <v>PATCH</v>
          </cell>
          <cell r="G1102" t="str">
            <v>PATCH</v>
          </cell>
          <cell r="H1102">
            <v>0</v>
          </cell>
          <cell r="I1102">
            <v>0.71960000000000002</v>
          </cell>
          <cell r="J1102">
            <v>0</v>
          </cell>
          <cell r="K1102">
            <v>0.71960000000000002</v>
          </cell>
          <cell r="L1102">
            <v>0</v>
          </cell>
          <cell r="M1102">
            <v>20090305</v>
          </cell>
          <cell r="N1102">
            <v>0</v>
          </cell>
          <cell r="O1102">
            <v>20090305</v>
          </cell>
        </row>
        <row r="1103">
          <cell r="A1103" t="str">
            <v>1773 0</v>
          </cell>
          <cell r="B1103" t="str">
            <v>NITROGLYCERIN</v>
          </cell>
          <cell r="C1103">
            <v>1773</v>
          </cell>
          <cell r="D1103">
            <v>0</v>
          </cell>
          <cell r="E1103" t="str">
            <v>0.6 mg</v>
          </cell>
          <cell r="F1103" t="str">
            <v>TABLET</v>
          </cell>
          <cell r="G1103" t="str">
            <v>TAB, sublingual</v>
          </cell>
          <cell r="H1103">
            <v>0</v>
          </cell>
          <cell r="I1103">
            <v>3.5400000000000001E-2</v>
          </cell>
          <cell r="J1103">
            <v>0</v>
          </cell>
          <cell r="K1103">
            <v>3.5400000000000001E-2</v>
          </cell>
          <cell r="L1103">
            <v>0</v>
          </cell>
          <cell r="M1103">
            <v>20090305</v>
          </cell>
          <cell r="N1103">
            <v>0</v>
          </cell>
          <cell r="O1103">
            <v>20090305</v>
          </cell>
        </row>
        <row r="1104">
          <cell r="A1104" t="str">
            <v>1744 0</v>
          </cell>
          <cell r="B1104" t="str">
            <v>NITROGLYCERIN</v>
          </cell>
          <cell r="C1104">
            <v>1744</v>
          </cell>
          <cell r="D1104">
            <v>0</v>
          </cell>
          <cell r="E1104" t="str">
            <v>0.6 mg/HR</v>
          </cell>
          <cell r="F1104" t="str">
            <v>PATCH</v>
          </cell>
          <cell r="G1104" t="str">
            <v>PATCH</v>
          </cell>
          <cell r="H1104">
            <v>0</v>
          </cell>
          <cell r="I1104">
            <v>1.1779999999999999</v>
          </cell>
          <cell r="J1104">
            <v>0</v>
          </cell>
          <cell r="K1104">
            <v>1.1779999999999999</v>
          </cell>
          <cell r="L1104">
            <v>0</v>
          </cell>
          <cell r="M1104">
            <v>20090305</v>
          </cell>
          <cell r="N1104">
            <v>0</v>
          </cell>
          <cell r="O1104">
            <v>20090305</v>
          </cell>
        </row>
        <row r="1105">
          <cell r="A1105" t="str">
            <v>1681 0</v>
          </cell>
          <cell r="B1105" t="str">
            <v>NITROGLYCERIN</v>
          </cell>
          <cell r="C1105">
            <v>1681</v>
          </cell>
          <cell r="D1105">
            <v>0</v>
          </cell>
          <cell r="E1105" t="str">
            <v>2.5 mg</v>
          </cell>
          <cell r="F1105" t="str">
            <v>CAPSULE</v>
          </cell>
          <cell r="G1105" t="str">
            <v>CAP, SR</v>
          </cell>
          <cell r="H1105">
            <v>0</v>
          </cell>
          <cell r="I1105">
            <v>8.4599999999999995E-2</v>
          </cell>
          <cell r="J1105">
            <v>0</v>
          </cell>
          <cell r="K1105">
            <v>8.4599999999999995E-2</v>
          </cell>
          <cell r="L1105">
            <v>0</v>
          </cell>
          <cell r="M1105">
            <v>20090305</v>
          </cell>
          <cell r="N1105">
            <v>0</v>
          </cell>
          <cell r="O1105">
            <v>20090305</v>
          </cell>
        </row>
        <row r="1106">
          <cell r="A1106" t="str">
            <v>1682 0</v>
          </cell>
          <cell r="B1106" t="str">
            <v>NITROGLYCERIN</v>
          </cell>
          <cell r="C1106">
            <v>1682</v>
          </cell>
          <cell r="D1106">
            <v>0</v>
          </cell>
          <cell r="E1106" t="str">
            <v>6.5 mg</v>
          </cell>
          <cell r="F1106" t="str">
            <v>CAPSULE</v>
          </cell>
          <cell r="G1106" t="str">
            <v>CAP, SR</v>
          </cell>
          <cell r="H1106">
            <v>0</v>
          </cell>
          <cell r="I1106">
            <v>0.1172</v>
          </cell>
          <cell r="J1106">
            <v>0</v>
          </cell>
          <cell r="K1106">
            <v>0.1172</v>
          </cell>
          <cell r="L1106">
            <v>0</v>
          </cell>
          <cell r="M1106">
            <v>20090305</v>
          </cell>
          <cell r="N1106">
            <v>0</v>
          </cell>
          <cell r="O1106">
            <v>20090305</v>
          </cell>
        </row>
        <row r="1107">
          <cell r="A1107" t="str">
            <v>1684 0</v>
          </cell>
          <cell r="B1107" t="str">
            <v>NITROGLYCERIN</v>
          </cell>
          <cell r="C1107">
            <v>1684</v>
          </cell>
          <cell r="D1107">
            <v>0</v>
          </cell>
          <cell r="E1107" t="str">
            <v>9 mg</v>
          </cell>
          <cell r="F1107" t="str">
            <v>CAPSULE</v>
          </cell>
          <cell r="G1107" t="str">
            <v>CAP, SR</v>
          </cell>
          <cell r="H1107">
            <v>0</v>
          </cell>
          <cell r="I1107">
            <v>0.14360000000000001</v>
          </cell>
          <cell r="J1107">
            <v>0</v>
          </cell>
          <cell r="K1107">
            <v>0.14360000000000001</v>
          </cell>
          <cell r="L1107">
            <v>0</v>
          </cell>
          <cell r="M1107">
            <v>20090305</v>
          </cell>
          <cell r="N1107">
            <v>0</v>
          </cell>
          <cell r="O1107">
            <v>20090305</v>
          </cell>
        </row>
        <row r="1108">
          <cell r="A1108" t="str">
            <v>47710 0</v>
          </cell>
          <cell r="B1108" t="str">
            <v>NIZATIDINE</v>
          </cell>
          <cell r="C1108">
            <v>47710</v>
          </cell>
          <cell r="D1108">
            <v>0</v>
          </cell>
          <cell r="E1108" t="str">
            <v>150 mg</v>
          </cell>
          <cell r="F1108" t="str">
            <v>CAPSULE</v>
          </cell>
          <cell r="G1108" t="str">
            <v>CAP</v>
          </cell>
          <cell r="H1108">
            <v>0</v>
          </cell>
          <cell r="I1108">
            <v>0.34499999999999997</v>
          </cell>
          <cell r="J1108">
            <v>0</v>
          </cell>
          <cell r="K1108">
            <v>0.34499999999999997</v>
          </cell>
          <cell r="L1108">
            <v>0</v>
          </cell>
          <cell r="M1108">
            <v>20090305</v>
          </cell>
          <cell r="N1108">
            <v>0</v>
          </cell>
          <cell r="O1108">
            <v>20090305</v>
          </cell>
        </row>
        <row r="1109">
          <cell r="A1109" t="str">
            <v>47711 0</v>
          </cell>
          <cell r="B1109" t="str">
            <v>NIZATIDINE</v>
          </cell>
          <cell r="C1109">
            <v>47711</v>
          </cell>
          <cell r="D1109">
            <v>0</v>
          </cell>
          <cell r="E1109" t="str">
            <v>300 mg</v>
          </cell>
          <cell r="F1109" t="str">
            <v>CAPSULE</v>
          </cell>
          <cell r="G1109" t="str">
            <v>CAP</v>
          </cell>
          <cell r="H1109">
            <v>0</v>
          </cell>
          <cell r="I1109">
            <v>0.76880000000000004</v>
          </cell>
          <cell r="J1109">
            <v>0</v>
          </cell>
          <cell r="K1109">
            <v>0.76880000000000004</v>
          </cell>
          <cell r="L1109">
            <v>0</v>
          </cell>
          <cell r="M1109">
            <v>20090305</v>
          </cell>
          <cell r="N1109">
            <v>0</v>
          </cell>
          <cell r="O1109">
            <v>20090305</v>
          </cell>
        </row>
        <row r="1110">
          <cell r="A1110" t="str">
            <v>68101 0</v>
          </cell>
          <cell r="B1110" t="str">
            <v>NORETH A-ET ESTRA/FE FUMARATE (LOESTRIN FE, JUNEL FE, MICROGESTIN FE)</v>
          </cell>
          <cell r="C1110">
            <v>68101</v>
          </cell>
          <cell r="D1110">
            <v>0</v>
          </cell>
          <cell r="E1110" t="str">
            <v>1.5-0.03 mg</v>
          </cell>
          <cell r="F1110" t="str">
            <v>TABLET</v>
          </cell>
          <cell r="G1110" t="str">
            <v>TAB</v>
          </cell>
          <cell r="H1110">
            <v>0</v>
          </cell>
          <cell r="I1110">
            <v>0.76549999999999996</v>
          </cell>
          <cell r="J1110">
            <v>0</v>
          </cell>
          <cell r="K1110">
            <v>0.76549999999999996</v>
          </cell>
          <cell r="L1110">
            <v>0</v>
          </cell>
          <cell r="M1110">
            <v>20090305</v>
          </cell>
          <cell r="N1110">
            <v>0</v>
          </cell>
          <cell r="O1110">
            <v>20090305</v>
          </cell>
        </row>
        <row r="1111">
          <cell r="A1111" t="str">
            <v>68102 0</v>
          </cell>
          <cell r="B1111" t="str">
            <v>NORETH A-ET ESTRA/FE FUMARATE (LOESTRIN FE, JUNEL FE, MICROGESTIN FE)</v>
          </cell>
          <cell r="C1111">
            <v>68102</v>
          </cell>
          <cell r="D1111">
            <v>0</v>
          </cell>
          <cell r="E1111" t="str">
            <v>1-0.02mg</v>
          </cell>
          <cell r="F1111" t="str">
            <v>TABLET</v>
          </cell>
          <cell r="G1111" t="str">
            <v>TAB</v>
          </cell>
          <cell r="H1111">
            <v>0</v>
          </cell>
          <cell r="I1111">
            <v>0.76549999999999996</v>
          </cell>
          <cell r="J1111">
            <v>0</v>
          </cell>
          <cell r="K1111">
            <v>0.76549999999999996</v>
          </cell>
          <cell r="L1111">
            <v>0</v>
          </cell>
          <cell r="M1111">
            <v>20090305</v>
          </cell>
          <cell r="N1111">
            <v>0</v>
          </cell>
          <cell r="O1111">
            <v>20090305</v>
          </cell>
        </row>
        <row r="1112">
          <cell r="A1112" t="str">
            <v>11280 0</v>
          </cell>
          <cell r="B1112" t="str">
            <v>NORETHINDRONE ACETATE</v>
          </cell>
          <cell r="C1112">
            <v>11280</v>
          </cell>
          <cell r="D1112">
            <v>0</v>
          </cell>
          <cell r="E1112" t="str">
            <v>5 mg</v>
          </cell>
          <cell r="F1112" t="str">
            <v>TABLET</v>
          </cell>
          <cell r="G1112" t="str">
            <v>TAB</v>
          </cell>
          <cell r="H1112">
            <v>0</v>
          </cell>
          <cell r="I1112">
            <v>2.1231</v>
          </cell>
          <cell r="J1112">
            <v>0</v>
          </cell>
          <cell r="K1112">
            <v>2.1231</v>
          </cell>
          <cell r="L1112">
            <v>0</v>
          </cell>
          <cell r="M1112">
            <v>20090305</v>
          </cell>
          <cell r="N1112">
            <v>0</v>
          </cell>
          <cell r="O1112">
            <v>20090305</v>
          </cell>
        </row>
        <row r="1113">
          <cell r="A1113" t="str">
            <v>11476 0</v>
          </cell>
          <cell r="B1113" t="str">
            <v>NORETHINDRONE ACETATE/ETHINYL ESTRADIOL BIPHASIC (ORTHO-NOVUM 10/11, NECON 10/11)</v>
          </cell>
          <cell r="C1113">
            <v>11476</v>
          </cell>
          <cell r="D1113">
            <v>0</v>
          </cell>
          <cell r="E1113" t="str">
            <v>0.5 mg/35 mcg; 1 mg/35 mcg</v>
          </cell>
          <cell r="F1113" t="str">
            <v>TABLET</v>
          </cell>
          <cell r="G1113" t="str">
            <v>TAB</v>
          </cell>
          <cell r="H1113">
            <v>0</v>
          </cell>
          <cell r="I1113">
            <v>0.80500000000000005</v>
          </cell>
          <cell r="J1113">
            <v>0</v>
          </cell>
          <cell r="K1113">
            <v>0.80500000000000005</v>
          </cell>
          <cell r="L1113">
            <v>0</v>
          </cell>
          <cell r="M1113">
            <v>20090305</v>
          </cell>
          <cell r="N1113">
            <v>0</v>
          </cell>
          <cell r="O1113">
            <v>20090305</v>
          </cell>
        </row>
        <row r="1114">
          <cell r="A1114" t="str">
            <v>11480 0</v>
          </cell>
          <cell r="B1114" t="str">
            <v>NORETHINDRONE A-E ESTRADIOL
(JUNEL, MICROGESTIN, LOESTRIN)</v>
          </cell>
          <cell r="C1114">
            <v>11480</v>
          </cell>
          <cell r="D1114">
            <v>0</v>
          </cell>
          <cell r="E1114" t="str">
            <v>1.5-0.030 mg</v>
          </cell>
          <cell r="F1114" t="str">
            <v>TABLET</v>
          </cell>
          <cell r="G1114" t="str">
            <v>TAB</v>
          </cell>
          <cell r="H1114">
            <v>0</v>
          </cell>
          <cell r="I1114">
            <v>0.99239999999999995</v>
          </cell>
          <cell r="J1114">
            <v>0</v>
          </cell>
          <cell r="K1114">
            <v>0.99239999999999995</v>
          </cell>
          <cell r="L1114">
            <v>0</v>
          </cell>
          <cell r="M1114">
            <v>20090305</v>
          </cell>
          <cell r="N1114">
            <v>0</v>
          </cell>
          <cell r="O1114">
            <v>20090305</v>
          </cell>
        </row>
        <row r="1115">
          <cell r="A1115" t="str">
            <v>11481 0</v>
          </cell>
          <cell r="B1115" t="str">
            <v>NORETHINDRONE A-E ESTRADIOL
(JUNEL, MICROGESTIN, LOESTRIN)</v>
          </cell>
          <cell r="C1115">
            <v>11481</v>
          </cell>
          <cell r="D1115">
            <v>0</v>
          </cell>
          <cell r="E1115" t="str">
            <v>1-0.02mg</v>
          </cell>
          <cell r="F1115" t="str">
            <v>TABLET</v>
          </cell>
          <cell r="G1115" t="str">
            <v>TAB</v>
          </cell>
          <cell r="H1115">
            <v>0</v>
          </cell>
          <cell r="I1115">
            <v>0.99239999999999995</v>
          </cell>
          <cell r="J1115">
            <v>0</v>
          </cell>
          <cell r="K1115">
            <v>0.99239999999999995</v>
          </cell>
          <cell r="L1115">
            <v>0</v>
          </cell>
          <cell r="M1115">
            <v>20090305</v>
          </cell>
          <cell r="N1115">
            <v>0</v>
          </cell>
          <cell r="O1115">
            <v>20090305</v>
          </cell>
        </row>
        <row r="1116">
          <cell r="A1116" t="str">
            <v>68105 0</v>
          </cell>
          <cell r="B1116" t="str">
            <v>NORETHINDRONE A-E ESTRADIOL/FERROUS FUMARATE
(ESTROSTEP FE, TRI-LEGEST FE, TILIA FE)</v>
          </cell>
          <cell r="C1116">
            <v>68105</v>
          </cell>
          <cell r="D1116">
            <v>0</v>
          </cell>
          <cell r="E1116" t="str">
            <v>5-7-9-7</v>
          </cell>
          <cell r="F1116" t="str">
            <v>TABLET</v>
          </cell>
          <cell r="G1116" t="str">
            <v>TAB</v>
          </cell>
          <cell r="H1116">
            <v>0</v>
          </cell>
          <cell r="I1116">
            <v>1.5834999999999999</v>
          </cell>
          <cell r="J1116">
            <v>0</v>
          </cell>
          <cell r="K1116">
            <v>1.5834999999999999</v>
          </cell>
          <cell r="L1116">
            <v>0</v>
          </cell>
          <cell r="M1116">
            <v>20090305</v>
          </cell>
          <cell r="N1116">
            <v>0</v>
          </cell>
          <cell r="O1116">
            <v>20090305</v>
          </cell>
        </row>
        <row r="1117">
          <cell r="A1117" t="str">
            <v>11520 0</v>
          </cell>
          <cell r="B1117" t="str">
            <v>NORETHINDRONE
(ERRIN, CAMILA, JOLIVETTE, ORTHO MICRONOR)</v>
          </cell>
          <cell r="C1117">
            <v>11520</v>
          </cell>
          <cell r="D1117">
            <v>0</v>
          </cell>
          <cell r="E1117" t="str">
            <v>0.35 mg</v>
          </cell>
          <cell r="F1117" t="str">
            <v>TABLET</v>
          </cell>
          <cell r="G1117" t="str">
            <v>TAB</v>
          </cell>
          <cell r="H1117">
            <v>0</v>
          </cell>
          <cell r="I1117">
            <v>0.82750000000000001</v>
          </cell>
          <cell r="J1117">
            <v>0</v>
          </cell>
          <cell r="K1117">
            <v>0.82750000000000001</v>
          </cell>
          <cell r="L1117">
            <v>0</v>
          </cell>
          <cell r="M1117">
            <v>20090305</v>
          </cell>
          <cell r="N1117">
            <v>0</v>
          </cell>
          <cell r="O1117">
            <v>20090305</v>
          </cell>
        </row>
        <row r="1118">
          <cell r="A1118" t="str">
            <v>11470 0</v>
          </cell>
          <cell r="B1118" t="str">
            <v>NORETHINDRONE/ETHINYL ESTRADIOL (BALZIVA, OVCON-35, ZENCHENT)</v>
          </cell>
          <cell r="C1118">
            <v>11470</v>
          </cell>
          <cell r="D1118">
            <v>0</v>
          </cell>
          <cell r="E1118" t="str">
            <v>0.4 mg/35 mcg</v>
          </cell>
          <cell r="F1118" t="str">
            <v>TABLET</v>
          </cell>
          <cell r="G1118" t="str">
            <v>TAB</v>
          </cell>
          <cell r="H1118">
            <v>0</v>
          </cell>
          <cell r="I1118">
            <v>1.2190000000000001</v>
          </cell>
          <cell r="J1118">
            <v>0</v>
          </cell>
          <cell r="K1118">
            <v>1.2190000000000001</v>
          </cell>
          <cell r="L1118">
            <v>0</v>
          </cell>
          <cell r="M1118">
            <v>20090305</v>
          </cell>
          <cell r="N1118">
            <v>0</v>
          </cell>
          <cell r="O1118">
            <v>20090305</v>
          </cell>
        </row>
        <row r="1119">
          <cell r="A1119" t="str">
            <v>11471 0</v>
          </cell>
          <cell r="B1119" t="str">
            <v>NORETHINDRONE/ETHINYL ESTRADIOL (BREVICON, MODICON, NECON 0.5/35)</v>
          </cell>
          <cell r="C1119">
            <v>11471</v>
          </cell>
          <cell r="D1119">
            <v>0</v>
          </cell>
          <cell r="E1119" t="str">
            <v>0.5 mg/35 mcg</v>
          </cell>
          <cell r="F1119" t="str">
            <v>TABLET</v>
          </cell>
          <cell r="G1119" t="str">
            <v>TAB</v>
          </cell>
          <cell r="H1119">
            <v>0</v>
          </cell>
          <cell r="I1119">
            <v>0.8478</v>
          </cell>
          <cell r="J1119">
            <v>0</v>
          </cell>
          <cell r="K1119">
            <v>0.8478</v>
          </cell>
          <cell r="L1119">
            <v>0</v>
          </cell>
          <cell r="M1119">
            <v>20090305</v>
          </cell>
          <cell r="N1119">
            <v>0</v>
          </cell>
          <cell r="O1119">
            <v>20090305</v>
          </cell>
        </row>
        <row r="1120">
          <cell r="A1120" t="str">
            <v>11474 0</v>
          </cell>
          <cell r="B1120" t="str">
            <v>NORETHINDRONE/ETHINYL ESTRADIOL (NECON 1/35, NORINYL 1+35, ORTHO-NOVUM 1/35)</v>
          </cell>
          <cell r="C1120">
            <v>11474</v>
          </cell>
          <cell r="D1120">
            <v>0</v>
          </cell>
          <cell r="E1120" t="str">
            <v>1 mg/35 mcg</v>
          </cell>
          <cell r="F1120" t="str">
            <v>TABLET</v>
          </cell>
          <cell r="G1120" t="str">
            <v>TAB</v>
          </cell>
          <cell r="H1120">
            <v>0</v>
          </cell>
          <cell r="I1120">
            <v>0.72960000000000003</v>
          </cell>
          <cell r="J1120">
            <v>0</v>
          </cell>
          <cell r="K1120">
            <v>0.72960000000000003</v>
          </cell>
          <cell r="L1120">
            <v>0</v>
          </cell>
          <cell r="M1120">
            <v>20090305</v>
          </cell>
          <cell r="N1120">
            <v>0</v>
          </cell>
          <cell r="O1120">
            <v>20090305</v>
          </cell>
        </row>
        <row r="1121">
          <cell r="A1121" t="str">
            <v>11477 0</v>
          </cell>
          <cell r="B1121" t="str">
            <v>NORETHINDRONE/ETHINYL ESTRADIOL (NECON 7/7/7, NORTREL 7/7/7, ORTHO-NOVUM 7/7/7)</v>
          </cell>
          <cell r="C1121">
            <v>11477</v>
          </cell>
          <cell r="D1121">
            <v>0</v>
          </cell>
          <cell r="E1121" t="str">
            <v>.5-35/0.75-35/1-35 mg-mcg</v>
          </cell>
          <cell r="F1121" t="str">
            <v>TABLET</v>
          </cell>
          <cell r="G1121" t="str">
            <v>TAB</v>
          </cell>
          <cell r="H1121">
            <v>0</v>
          </cell>
          <cell r="I1121">
            <v>0.80689999999999995</v>
          </cell>
          <cell r="J1121">
            <v>0</v>
          </cell>
          <cell r="K1121">
            <v>0.80689999999999995</v>
          </cell>
          <cell r="L1121">
            <v>0</v>
          </cell>
          <cell r="M1121">
            <v>20090305</v>
          </cell>
          <cell r="N1121">
            <v>0</v>
          </cell>
          <cell r="O1121">
            <v>20090305</v>
          </cell>
        </row>
        <row r="1122">
          <cell r="A1122" t="str">
            <v>11461 0</v>
          </cell>
          <cell r="B1122" t="str">
            <v>NORETHINDRONE/MESTRANOL (NECON 1/50, NORINYL 1+50, ORTHO-NOVUM 1/50</v>
          </cell>
          <cell r="C1122">
            <v>11461</v>
          </cell>
          <cell r="D1122">
            <v>0</v>
          </cell>
          <cell r="E1122" t="str">
            <v>1 mg/50 mcg</v>
          </cell>
          <cell r="F1122" t="str">
            <v>TABLET</v>
          </cell>
          <cell r="G1122" t="str">
            <v>TAB</v>
          </cell>
          <cell r="H1122">
            <v>0</v>
          </cell>
          <cell r="I1122">
            <v>1.6668000000000001</v>
          </cell>
          <cell r="J1122">
            <v>0</v>
          </cell>
          <cell r="K1122">
            <v>1.6668000000000001</v>
          </cell>
          <cell r="L1122">
            <v>0</v>
          </cell>
          <cell r="M1122">
            <v>20090305</v>
          </cell>
          <cell r="N1122">
            <v>0</v>
          </cell>
          <cell r="O1122">
            <v>20090305</v>
          </cell>
        </row>
        <row r="1123">
          <cell r="A1123" t="str">
            <v>11300 0</v>
          </cell>
          <cell r="B1123" t="str">
            <v>NORGESTIMATE-ETHINYL ESTRADIOL (ORTHO-CYCLEN, SPRINTEC, MONONESSA)</v>
          </cell>
          <cell r="C1123">
            <v>11300</v>
          </cell>
          <cell r="D1123">
            <v>0</v>
          </cell>
          <cell r="E1123" t="str">
            <v>0.25 mg/35 mcg</v>
          </cell>
          <cell r="F1123" t="str">
            <v>TABLET</v>
          </cell>
          <cell r="G1123" t="str">
            <v>TAB</v>
          </cell>
          <cell r="H1123">
            <v>0</v>
          </cell>
          <cell r="I1123">
            <v>0.53090000000000004</v>
          </cell>
          <cell r="J1123">
            <v>0</v>
          </cell>
          <cell r="K1123">
            <v>0.53090000000000004</v>
          </cell>
          <cell r="L1123">
            <v>0</v>
          </cell>
          <cell r="M1123">
            <v>20090305</v>
          </cell>
          <cell r="N1123">
            <v>0</v>
          </cell>
          <cell r="O1123">
            <v>20090305</v>
          </cell>
        </row>
        <row r="1124">
          <cell r="A1124" t="str">
            <v>11301 0</v>
          </cell>
          <cell r="B1124" t="str">
            <v>NORGESTIMATE-ETHINYL ESTRADIOL (TRI-SPRINTEC, ORTHO TRI-CYCLEN, TRINESSA)</v>
          </cell>
          <cell r="C1124">
            <v>11301</v>
          </cell>
          <cell r="D1124">
            <v>0</v>
          </cell>
          <cell r="E1124" t="str">
            <v>7-7-7</v>
          </cell>
          <cell r="F1124" t="str">
            <v>TABLET</v>
          </cell>
          <cell r="G1124" t="str">
            <v>TAB</v>
          </cell>
          <cell r="H1124">
            <v>0</v>
          </cell>
          <cell r="I1124">
            <v>0.68279999999999996</v>
          </cell>
          <cell r="J1124">
            <v>0</v>
          </cell>
          <cell r="K1124">
            <v>0.68279999999999996</v>
          </cell>
          <cell r="L1124">
            <v>0</v>
          </cell>
          <cell r="M1124">
            <v>20090305</v>
          </cell>
          <cell r="N1124">
            <v>0</v>
          </cell>
          <cell r="O1124">
            <v>20090305</v>
          </cell>
        </row>
        <row r="1125">
          <cell r="A1125" t="str">
            <v>11500 0</v>
          </cell>
          <cell r="B1125" t="str">
            <v>NORGESTREL/ETHINYL ESTRADIOL (LO/OVRAL, LOW-OGESTREL)</v>
          </cell>
          <cell r="C1125">
            <v>11500</v>
          </cell>
          <cell r="D1125">
            <v>0</v>
          </cell>
          <cell r="E1125" t="str">
            <v>0.3 mg/30 mcg</v>
          </cell>
          <cell r="F1125" t="str">
            <v>TABLET</v>
          </cell>
          <cell r="G1125" t="str">
            <v>TAB</v>
          </cell>
          <cell r="H1125">
            <v>0</v>
          </cell>
          <cell r="I1125">
            <v>0.88890000000000002</v>
          </cell>
          <cell r="J1125">
            <v>0</v>
          </cell>
          <cell r="K1125">
            <v>0.88890000000000002</v>
          </cell>
          <cell r="L1125">
            <v>0</v>
          </cell>
          <cell r="M1125">
            <v>20090305</v>
          </cell>
          <cell r="N1125">
            <v>0</v>
          </cell>
          <cell r="O1125">
            <v>20090305</v>
          </cell>
        </row>
        <row r="1126">
          <cell r="A1126" t="str">
            <v>11501 0</v>
          </cell>
          <cell r="B1126" t="str">
            <v>NORGESTREL/ETHINYL ESTRADIOL (OGESTREL)</v>
          </cell>
          <cell r="C1126">
            <v>11501</v>
          </cell>
          <cell r="D1126">
            <v>0</v>
          </cell>
          <cell r="E1126" t="str">
            <v>0.5 mg/50 mcg</v>
          </cell>
          <cell r="F1126" t="str">
            <v>TABLET</v>
          </cell>
          <cell r="G1126" t="str">
            <v>TAB</v>
          </cell>
          <cell r="H1126">
            <v>0</v>
          </cell>
          <cell r="I1126">
            <v>1.4400999999999999</v>
          </cell>
          <cell r="J1126">
            <v>0</v>
          </cell>
          <cell r="K1126">
            <v>1.4400999999999999</v>
          </cell>
          <cell r="L1126">
            <v>0</v>
          </cell>
          <cell r="M1126">
            <v>20090305</v>
          </cell>
          <cell r="N1126">
            <v>0</v>
          </cell>
          <cell r="O1126">
            <v>20090305</v>
          </cell>
        </row>
        <row r="1127">
          <cell r="A1127" t="str">
            <v>16529 0</v>
          </cell>
          <cell r="B1127" t="str">
            <v>NORTRIPTYLINE HCL</v>
          </cell>
          <cell r="C1127">
            <v>16529</v>
          </cell>
          <cell r="D1127">
            <v>0</v>
          </cell>
          <cell r="E1127" t="str">
            <v>10 mg</v>
          </cell>
          <cell r="F1127" t="str">
            <v>CAPSULE</v>
          </cell>
          <cell r="G1127" t="str">
            <v>CAP</v>
          </cell>
          <cell r="H1127">
            <v>0</v>
          </cell>
          <cell r="I1127">
            <v>4.5600000000000002E-2</v>
          </cell>
          <cell r="J1127">
            <v>0</v>
          </cell>
          <cell r="K1127">
            <v>4.5600000000000002E-2</v>
          </cell>
          <cell r="L1127">
            <v>0</v>
          </cell>
          <cell r="M1127">
            <v>20090305</v>
          </cell>
          <cell r="N1127">
            <v>0</v>
          </cell>
          <cell r="O1127">
            <v>20090305</v>
          </cell>
        </row>
        <row r="1128">
          <cell r="A1128" t="str">
            <v>16535 0</v>
          </cell>
          <cell r="B1128" t="str">
            <v>NORTRIPTYLINE HCL</v>
          </cell>
          <cell r="C1128">
            <v>16535</v>
          </cell>
          <cell r="D1128">
            <v>0</v>
          </cell>
          <cell r="E1128" t="str">
            <v>10 mg/5 ml</v>
          </cell>
          <cell r="F1128" t="str">
            <v>MILLILITER</v>
          </cell>
          <cell r="G1128" t="str">
            <v>SOLN</v>
          </cell>
          <cell r="H1128">
            <v>0</v>
          </cell>
          <cell r="I1128">
            <v>8.6400000000000005E-2</v>
          </cell>
          <cell r="J1128">
            <v>0</v>
          </cell>
          <cell r="K1128">
            <v>8.6400000000000005E-2</v>
          </cell>
          <cell r="L1128">
            <v>0</v>
          </cell>
          <cell r="M1128">
            <v>20060906</v>
          </cell>
          <cell r="N1128">
            <v>20070305</v>
          </cell>
          <cell r="O1128">
            <v>20070305</v>
          </cell>
        </row>
        <row r="1129">
          <cell r="A1129" t="str">
            <v>16532 0</v>
          </cell>
          <cell r="B1129" t="str">
            <v>NORTRIPTYLINE HCL</v>
          </cell>
          <cell r="C1129">
            <v>16532</v>
          </cell>
          <cell r="D1129">
            <v>0</v>
          </cell>
          <cell r="E1129" t="str">
            <v>25 mg</v>
          </cell>
          <cell r="F1129" t="str">
            <v>CAPSULE</v>
          </cell>
          <cell r="G1129" t="str">
            <v>CAP</v>
          </cell>
          <cell r="H1129">
            <v>0</v>
          </cell>
          <cell r="I1129">
            <v>4.9799999999999997E-2</v>
          </cell>
          <cell r="J1129">
            <v>0</v>
          </cell>
          <cell r="K1129">
            <v>4.9799999999999997E-2</v>
          </cell>
          <cell r="L1129">
            <v>0</v>
          </cell>
          <cell r="M1129">
            <v>20090305</v>
          </cell>
          <cell r="N1129">
            <v>0</v>
          </cell>
          <cell r="O1129">
            <v>20090305</v>
          </cell>
        </row>
        <row r="1130">
          <cell r="A1130" t="str">
            <v>16533 0</v>
          </cell>
          <cell r="B1130" t="str">
            <v>NORTRIPTYLINE HCL</v>
          </cell>
          <cell r="C1130">
            <v>16533</v>
          </cell>
          <cell r="D1130">
            <v>0</v>
          </cell>
          <cell r="E1130" t="str">
            <v>50 mg</v>
          </cell>
          <cell r="F1130" t="str">
            <v>CAPSULE</v>
          </cell>
          <cell r="G1130" t="str">
            <v>CAP</v>
          </cell>
          <cell r="H1130">
            <v>0</v>
          </cell>
          <cell r="I1130">
            <v>0.1361</v>
          </cell>
          <cell r="J1130">
            <v>0</v>
          </cell>
          <cell r="K1130">
            <v>0.1361</v>
          </cell>
          <cell r="L1130">
            <v>0</v>
          </cell>
          <cell r="M1130">
            <v>20090305</v>
          </cell>
          <cell r="N1130">
            <v>0</v>
          </cell>
          <cell r="O1130">
            <v>20090305</v>
          </cell>
        </row>
        <row r="1131">
          <cell r="A1131" t="str">
            <v>16534 0</v>
          </cell>
          <cell r="B1131" t="str">
            <v>NORTRIPTYLINE HCL</v>
          </cell>
          <cell r="C1131">
            <v>16534</v>
          </cell>
          <cell r="D1131">
            <v>0</v>
          </cell>
          <cell r="E1131" t="str">
            <v>75 mg</v>
          </cell>
          <cell r="F1131" t="str">
            <v>CAPSULE</v>
          </cell>
          <cell r="G1131" t="str">
            <v>CAP</v>
          </cell>
          <cell r="H1131">
            <v>0</v>
          </cell>
          <cell r="I1131">
            <v>0.1002</v>
          </cell>
          <cell r="J1131">
            <v>0</v>
          </cell>
          <cell r="K1131">
            <v>0.1002</v>
          </cell>
          <cell r="L1131">
            <v>0</v>
          </cell>
          <cell r="M1131">
            <v>20090305</v>
          </cell>
          <cell r="N1131">
            <v>0</v>
          </cell>
          <cell r="O1131">
            <v>20090305</v>
          </cell>
        </row>
        <row r="1132">
          <cell r="A1132" t="str">
            <v>30140 0</v>
          </cell>
          <cell r="B1132" t="str">
            <v>NYSTATIN</v>
          </cell>
          <cell r="C1132">
            <v>30140</v>
          </cell>
          <cell r="D1132">
            <v>0</v>
          </cell>
          <cell r="E1132" t="str">
            <v>100,000 units/gm</v>
          </cell>
          <cell r="F1132" t="str">
            <v>GRAM</v>
          </cell>
          <cell r="G1132" t="str">
            <v>CRM</v>
          </cell>
          <cell r="H1132">
            <v>0</v>
          </cell>
          <cell r="I1132">
            <v>0.08</v>
          </cell>
          <cell r="J1132">
            <v>0</v>
          </cell>
          <cell r="K1132">
            <v>0.08</v>
          </cell>
          <cell r="L1132">
            <v>0</v>
          </cell>
          <cell r="M1132">
            <v>20090305</v>
          </cell>
          <cell r="N1132">
            <v>0</v>
          </cell>
          <cell r="O1132">
            <v>20090305</v>
          </cell>
        </row>
        <row r="1133">
          <cell r="A1133" t="str">
            <v>30150 0</v>
          </cell>
          <cell r="B1133" t="str">
            <v>NYSTATIN</v>
          </cell>
          <cell r="C1133">
            <v>30150</v>
          </cell>
          <cell r="D1133">
            <v>0</v>
          </cell>
          <cell r="E1133" t="str">
            <v>100,000 units/gm</v>
          </cell>
          <cell r="F1133" t="str">
            <v>GRAM</v>
          </cell>
          <cell r="G1133" t="str">
            <v>OINT</v>
          </cell>
          <cell r="H1133">
            <v>0</v>
          </cell>
          <cell r="I1133">
            <v>8.4400000000000003E-2</v>
          </cell>
          <cell r="J1133">
            <v>0</v>
          </cell>
          <cell r="K1133">
            <v>8.4400000000000003E-2</v>
          </cell>
          <cell r="L1133">
            <v>0</v>
          </cell>
          <cell r="M1133">
            <v>20090305</v>
          </cell>
          <cell r="N1133">
            <v>0</v>
          </cell>
          <cell r="O1133">
            <v>20090305</v>
          </cell>
        </row>
        <row r="1134">
          <cell r="A1134" t="str">
            <v>30160 0</v>
          </cell>
          <cell r="B1134" t="str">
            <v>NYSTATIN</v>
          </cell>
          <cell r="C1134">
            <v>30160</v>
          </cell>
          <cell r="D1134">
            <v>0</v>
          </cell>
          <cell r="E1134" t="str">
            <v>100,000 units/gm</v>
          </cell>
          <cell r="F1134" t="str">
            <v>GRAM</v>
          </cell>
          <cell r="G1134" t="str">
            <v>POWDER</v>
          </cell>
          <cell r="H1134">
            <v>0</v>
          </cell>
          <cell r="I1134">
            <v>0.47520000000000001</v>
          </cell>
          <cell r="J1134">
            <v>0.63839999999999997</v>
          </cell>
          <cell r="K1134">
            <v>0.63839999999999997</v>
          </cell>
          <cell r="L1134">
            <v>0.34343434343434343</v>
          </cell>
          <cell r="M1134">
            <v>20090424</v>
          </cell>
          <cell r="N1134">
            <v>0</v>
          </cell>
          <cell r="O1134">
            <v>20090424</v>
          </cell>
        </row>
        <row r="1135">
          <cell r="A1135" t="str">
            <v>42440 0</v>
          </cell>
          <cell r="B1135" t="str">
            <v>NYSTATIN</v>
          </cell>
          <cell r="C1135">
            <v>42440</v>
          </cell>
          <cell r="D1135">
            <v>0</v>
          </cell>
          <cell r="E1135" t="str">
            <v>100,000 units/ml</v>
          </cell>
          <cell r="F1135" t="str">
            <v>MILLILITER</v>
          </cell>
          <cell r="G1135" t="str">
            <v>SUSP</v>
          </cell>
          <cell r="H1135">
            <v>0</v>
          </cell>
          <cell r="I1135">
            <v>6.4399999999999999E-2</v>
          </cell>
          <cell r="J1135">
            <v>0</v>
          </cell>
          <cell r="K1135">
            <v>6.4399999999999999E-2</v>
          </cell>
          <cell r="L1135">
            <v>0</v>
          </cell>
          <cell r="M1135">
            <v>20090305</v>
          </cell>
          <cell r="N1135">
            <v>0</v>
          </cell>
          <cell r="O1135">
            <v>20090305</v>
          </cell>
        </row>
        <row r="1136">
          <cell r="A1136" t="str">
            <v>42452 0</v>
          </cell>
          <cell r="B1136" t="str">
            <v>NYSTATIN</v>
          </cell>
          <cell r="C1136">
            <v>42452</v>
          </cell>
          <cell r="D1136">
            <v>0</v>
          </cell>
          <cell r="E1136" t="str">
            <v>500,000 units</v>
          </cell>
          <cell r="F1136" t="str">
            <v>TABLET</v>
          </cell>
          <cell r="G1136" t="str">
            <v>TAB</v>
          </cell>
          <cell r="H1136">
            <v>0</v>
          </cell>
          <cell r="I1136">
            <v>0.35630000000000001</v>
          </cell>
          <cell r="J1136">
            <v>0</v>
          </cell>
          <cell r="K1136">
            <v>0.35630000000000001</v>
          </cell>
          <cell r="L1136">
            <v>0</v>
          </cell>
          <cell r="M1136">
            <v>20020405</v>
          </cell>
          <cell r="N1136">
            <v>20020906</v>
          </cell>
          <cell r="O1136">
            <v>20030305</v>
          </cell>
        </row>
        <row r="1137">
          <cell r="A1137" t="str">
            <v>14007 0</v>
          </cell>
          <cell r="B1137" t="str">
            <v>NYSTATIN/TRIAMCINOLONE</v>
          </cell>
          <cell r="C1137">
            <v>14007</v>
          </cell>
          <cell r="D1137">
            <v>0</v>
          </cell>
          <cell r="E1137" t="str">
            <v>100,000 units/gm; 0.1%</v>
          </cell>
          <cell r="F1137" t="str">
            <v>GRAM</v>
          </cell>
          <cell r="G1137" t="str">
            <v>CRM</v>
          </cell>
          <cell r="H1137">
            <v>0</v>
          </cell>
          <cell r="I1137">
            <v>8.4000000000000005E-2</v>
          </cell>
          <cell r="J1137">
            <v>0</v>
          </cell>
          <cell r="K1137">
            <v>8.4000000000000005E-2</v>
          </cell>
          <cell r="L1137">
            <v>0</v>
          </cell>
          <cell r="M1137">
            <v>20090305</v>
          </cell>
          <cell r="N1137">
            <v>0</v>
          </cell>
          <cell r="O1137">
            <v>20090305</v>
          </cell>
        </row>
        <row r="1138">
          <cell r="A1138" t="str">
            <v>14008 0</v>
          </cell>
          <cell r="B1138" t="str">
            <v>NYSTATIN/TRIAMCINOLONE</v>
          </cell>
          <cell r="C1138">
            <v>14008</v>
          </cell>
          <cell r="D1138">
            <v>0</v>
          </cell>
          <cell r="E1138" t="str">
            <v>100,000 units/gm; 0.1%</v>
          </cell>
          <cell r="F1138" t="str">
            <v>GRAM</v>
          </cell>
          <cell r="G1138" t="str">
            <v>OINT</v>
          </cell>
          <cell r="H1138">
            <v>0</v>
          </cell>
          <cell r="I1138">
            <v>0.09</v>
          </cell>
          <cell r="J1138">
            <v>0</v>
          </cell>
          <cell r="K1138">
            <v>0.09</v>
          </cell>
          <cell r="L1138">
            <v>0</v>
          </cell>
          <cell r="M1138">
            <v>20090305</v>
          </cell>
          <cell r="N1138">
            <v>0</v>
          </cell>
          <cell r="O1138">
            <v>20090305</v>
          </cell>
        </row>
        <row r="1139">
          <cell r="A1139" t="str">
            <v>21767 0</v>
          </cell>
          <cell r="B1139" t="str">
            <v>OCTREOTIDE ACETATE</v>
          </cell>
          <cell r="C1139">
            <v>21767</v>
          </cell>
          <cell r="D1139">
            <v>0</v>
          </cell>
          <cell r="E1139" t="str">
            <v>100 mcg/ml</v>
          </cell>
          <cell r="F1139" t="str">
            <v>EACH</v>
          </cell>
          <cell r="G1139" t="str">
            <v>VIAL</v>
          </cell>
          <cell r="H1139">
            <v>0</v>
          </cell>
          <cell r="I1139">
            <v>11.586</v>
          </cell>
          <cell r="J1139">
            <v>0</v>
          </cell>
          <cell r="K1139">
            <v>11.586</v>
          </cell>
          <cell r="L1139">
            <v>0</v>
          </cell>
          <cell r="M1139">
            <v>20090318</v>
          </cell>
          <cell r="N1139">
            <v>0</v>
          </cell>
          <cell r="O1139">
            <v>20090318</v>
          </cell>
        </row>
        <row r="1140">
          <cell r="A1140" t="str">
            <v>26542 0</v>
          </cell>
          <cell r="B1140" t="str">
            <v>OCTREOTIDE ACETATE</v>
          </cell>
          <cell r="C1140">
            <v>26542</v>
          </cell>
          <cell r="D1140">
            <v>0</v>
          </cell>
          <cell r="E1140" t="str">
            <v>1000 mcg/ml</v>
          </cell>
          <cell r="F1140" t="str">
            <v>MILLILITER</v>
          </cell>
          <cell r="G1140" t="str">
            <v>INJ</v>
          </cell>
          <cell r="H1140">
            <v>0</v>
          </cell>
          <cell r="I1140">
            <v>126.372</v>
          </cell>
          <cell r="J1140">
            <v>0</v>
          </cell>
          <cell r="K1140">
            <v>126.372</v>
          </cell>
          <cell r="L1140">
            <v>0</v>
          </cell>
          <cell r="M1140">
            <v>20090318</v>
          </cell>
          <cell r="N1140">
            <v>0</v>
          </cell>
          <cell r="O1140">
            <v>20090318</v>
          </cell>
        </row>
        <row r="1141">
          <cell r="A1141" t="str">
            <v>26541 0</v>
          </cell>
          <cell r="B1141" t="str">
            <v>OCTREOTIDE ACETATE</v>
          </cell>
          <cell r="C1141">
            <v>26541</v>
          </cell>
          <cell r="D1141">
            <v>0</v>
          </cell>
          <cell r="E1141" t="str">
            <v>200 mcg/ml</v>
          </cell>
          <cell r="F1141" t="str">
            <v>MILLILITER</v>
          </cell>
          <cell r="G1141" t="str">
            <v>VIAL</v>
          </cell>
          <cell r="H1141">
            <v>0</v>
          </cell>
          <cell r="I1141">
            <v>20.16</v>
          </cell>
          <cell r="J1141">
            <v>0</v>
          </cell>
          <cell r="K1141">
            <v>20.16</v>
          </cell>
          <cell r="L1141">
            <v>0</v>
          </cell>
          <cell r="M1141">
            <v>20090318</v>
          </cell>
          <cell r="N1141">
            <v>0</v>
          </cell>
          <cell r="O1141">
            <v>20090318</v>
          </cell>
        </row>
        <row r="1142">
          <cell r="A1142" t="str">
            <v>21766 0</v>
          </cell>
          <cell r="B1142" t="str">
            <v>OCTREOTIDE ACETATE</v>
          </cell>
          <cell r="C1142">
            <v>21766</v>
          </cell>
          <cell r="D1142">
            <v>0</v>
          </cell>
          <cell r="E1142" t="str">
            <v>500 mcg/ml</v>
          </cell>
          <cell r="F1142" t="str">
            <v>EACH</v>
          </cell>
          <cell r="G1142" t="str">
            <v>VIAL</v>
          </cell>
          <cell r="H1142">
            <v>0</v>
          </cell>
          <cell r="I1142">
            <v>56.337600000000002</v>
          </cell>
          <cell r="J1142">
            <v>0</v>
          </cell>
          <cell r="K1142">
            <v>56.337600000000002</v>
          </cell>
          <cell r="L1142">
            <v>0</v>
          </cell>
          <cell r="M1142">
            <v>20090318</v>
          </cell>
          <cell r="N1142">
            <v>0</v>
          </cell>
          <cell r="O1142">
            <v>20090318</v>
          </cell>
        </row>
        <row r="1143">
          <cell r="A1143" t="str">
            <v>13880 0</v>
          </cell>
          <cell r="B1143" t="str">
            <v>OFLOXACIN</v>
          </cell>
          <cell r="C1143">
            <v>13880</v>
          </cell>
          <cell r="D1143">
            <v>0</v>
          </cell>
          <cell r="E1143">
            <v>3.0000000000000001E-3</v>
          </cell>
          <cell r="F1143" t="str">
            <v>MILLILITER</v>
          </cell>
          <cell r="G1143" t="str">
            <v>OTIC SOLN</v>
          </cell>
          <cell r="H1143">
            <v>0</v>
          </cell>
          <cell r="I1143">
            <v>4.3895999999999997</v>
          </cell>
          <cell r="J1143">
            <v>0</v>
          </cell>
          <cell r="K1143">
            <v>4.3895999999999997</v>
          </cell>
          <cell r="L1143">
            <v>0</v>
          </cell>
          <cell r="M1143">
            <v>20090305</v>
          </cell>
          <cell r="N1143">
            <v>0</v>
          </cell>
          <cell r="O1143">
            <v>20090305</v>
          </cell>
        </row>
        <row r="1144">
          <cell r="A1144" t="str">
            <v>36600 0</v>
          </cell>
          <cell r="B1144" t="str">
            <v>OFLOXACIN</v>
          </cell>
          <cell r="C1144">
            <v>36600</v>
          </cell>
          <cell r="D1144">
            <v>0</v>
          </cell>
          <cell r="E1144" t="str">
            <v>0.3%</v>
          </cell>
          <cell r="F1144" t="str">
            <v>MILLILITER</v>
          </cell>
          <cell r="G1144" t="str">
            <v>OPTH SOLN</v>
          </cell>
          <cell r="H1144">
            <v>0</v>
          </cell>
          <cell r="I1144">
            <v>0.88319999999999999</v>
          </cell>
          <cell r="J1144">
            <v>0</v>
          </cell>
          <cell r="K1144">
            <v>0.88319999999999999</v>
          </cell>
          <cell r="L1144">
            <v>0</v>
          </cell>
          <cell r="M1144">
            <v>20090305</v>
          </cell>
          <cell r="N1144">
            <v>0</v>
          </cell>
          <cell r="O1144">
            <v>20090305</v>
          </cell>
        </row>
        <row r="1145">
          <cell r="A1145" t="str">
            <v>43691 0</v>
          </cell>
          <cell r="B1145" t="str">
            <v>OFLOXACIN</v>
          </cell>
          <cell r="C1145">
            <v>43691</v>
          </cell>
          <cell r="D1145">
            <v>0</v>
          </cell>
          <cell r="E1145" t="str">
            <v>200 mg</v>
          </cell>
          <cell r="F1145" t="str">
            <v>TABLET</v>
          </cell>
          <cell r="G1145" t="str">
            <v>TAB</v>
          </cell>
          <cell r="H1145">
            <v>0</v>
          </cell>
          <cell r="I1145">
            <v>2.8517000000000001</v>
          </cell>
          <cell r="J1145">
            <v>0</v>
          </cell>
          <cell r="K1145">
            <v>2.8517000000000001</v>
          </cell>
          <cell r="L1145">
            <v>0</v>
          </cell>
          <cell r="M1145">
            <v>20090305</v>
          </cell>
          <cell r="N1145">
            <v>0</v>
          </cell>
          <cell r="O1145">
            <v>20090305</v>
          </cell>
        </row>
        <row r="1146">
          <cell r="A1146" t="str">
            <v>43692 0</v>
          </cell>
          <cell r="B1146" t="str">
            <v>OFLOXACIN</v>
          </cell>
          <cell r="C1146">
            <v>43692</v>
          </cell>
          <cell r="D1146">
            <v>0</v>
          </cell>
          <cell r="E1146" t="str">
            <v>300 mg</v>
          </cell>
          <cell r="F1146" t="str">
            <v>TABLET</v>
          </cell>
          <cell r="G1146" t="str">
            <v>TAB</v>
          </cell>
          <cell r="H1146">
            <v>0</v>
          </cell>
          <cell r="I1146">
            <v>2.5257999999999998</v>
          </cell>
          <cell r="J1146">
            <v>0</v>
          </cell>
          <cell r="K1146">
            <v>2.5257999999999998</v>
          </cell>
          <cell r="L1146">
            <v>0</v>
          </cell>
          <cell r="M1146">
            <v>20090305</v>
          </cell>
          <cell r="N1146">
            <v>0</v>
          </cell>
          <cell r="O1146">
            <v>20090305</v>
          </cell>
        </row>
        <row r="1147">
          <cell r="A1147" t="str">
            <v>43693 0</v>
          </cell>
          <cell r="B1147" t="str">
            <v>OFLOXACIN</v>
          </cell>
          <cell r="C1147">
            <v>43693</v>
          </cell>
          <cell r="D1147">
            <v>0</v>
          </cell>
          <cell r="E1147" t="str">
            <v>400 mg</v>
          </cell>
          <cell r="F1147" t="str">
            <v>TABLET</v>
          </cell>
          <cell r="G1147" t="str">
            <v>TAB</v>
          </cell>
          <cell r="H1147">
            <v>0</v>
          </cell>
          <cell r="I1147">
            <v>3.7886000000000002</v>
          </cell>
          <cell r="J1147">
            <v>0</v>
          </cell>
          <cell r="K1147">
            <v>3.7886000000000002</v>
          </cell>
          <cell r="L1147">
            <v>0</v>
          </cell>
          <cell r="M1147">
            <v>20090305</v>
          </cell>
          <cell r="N1147">
            <v>0</v>
          </cell>
          <cell r="O1147">
            <v>20090305</v>
          </cell>
        </row>
        <row r="1148">
          <cell r="A1148" t="str">
            <v>92989 0</v>
          </cell>
          <cell r="B1148" t="str">
            <v>OMEPRAZOLE</v>
          </cell>
          <cell r="C1148">
            <v>92989</v>
          </cell>
          <cell r="D1148">
            <v>0</v>
          </cell>
          <cell r="E1148" t="str">
            <v>10 mg</v>
          </cell>
          <cell r="F1148" t="str">
            <v>CAPSULE</v>
          </cell>
          <cell r="G1148" t="str">
            <v>CAP, DR</v>
          </cell>
          <cell r="H1148">
            <v>0</v>
          </cell>
          <cell r="I1148">
            <v>0.35930000000000001</v>
          </cell>
          <cell r="J1148">
            <v>0</v>
          </cell>
          <cell r="K1148">
            <v>0.35930000000000001</v>
          </cell>
          <cell r="L1148">
            <v>0</v>
          </cell>
          <cell r="M1148">
            <v>20090305</v>
          </cell>
          <cell r="N1148">
            <v>0</v>
          </cell>
          <cell r="O1148">
            <v>20090305</v>
          </cell>
        </row>
        <row r="1149">
          <cell r="A1149" t="str">
            <v>22228 0</v>
          </cell>
          <cell r="B1149" t="str">
            <v>OMEPRAZOLE</v>
          </cell>
          <cell r="C1149">
            <v>22228</v>
          </cell>
          <cell r="D1149">
            <v>0</v>
          </cell>
          <cell r="E1149" t="str">
            <v>20 mg</v>
          </cell>
          <cell r="F1149" t="str">
            <v>TABLET</v>
          </cell>
          <cell r="G1149" t="str">
            <v>TAB, DR</v>
          </cell>
          <cell r="H1149">
            <v>0</v>
          </cell>
          <cell r="I1149">
            <v>0.70579999999999998</v>
          </cell>
          <cell r="J1149">
            <v>0</v>
          </cell>
          <cell r="K1149">
            <v>0.70579999999999998</v>
          </cell>
          <cell r="L1149">
            <v>0</v>
          </cell>
          <cell r="M1149">
            <v>20090305</v>
          </cell>
          <cell r="N1149">
            <v>0</v>
          </cell>
          <cell r="O1149">
            <v>20090305</v>
          </cell>
        </row>
        <row r="1150">
          <cell r="A1150" t="str">
            <v>4348 0</v>
          </cell>
          <cell r="B1150" t="str">
            <v>OMEPRAZOLE</v>
          </cell>
          <cell r="C1150">
            <v>4348</v>
          </cell>
          <cell r="D1150">
            <v>0</v>
          </cell>
          <cell r="E1150" t="str">
            <v>20 mg</v>
          </cell>
          <cell r="F1150" t="str">
            <v>CAPSULE</v>
          </cell>
          <cell r="G1150" t="str">
            <v>CAP, DR</v>
          </cell>
          <cell r="H1150">
            <v>0</v>
          </cell>
          <cell r="I1150">
            <v>0.34849999999999998</v>
          </cell>
          <cell r="J1150">
            <v>0</v>
          </cell>
          <cell r="K1150">
            <v>0.34849999999999998</v>
          </cell>
          <cell r="L1150">
            <v>0</v>
          </cell>
          <cell r="M1150">
            <v>20090305</v>
          </cell>
          <cell r="N1150">
            <v>0</v>
          </cell>
          <cell r="O1150">
            <v>20090305</v>
          </cell>
        </row>
        <row r="1151">
          <cell r="A1151" t="str">
            <v>92999 0</v>
          </cell>
          <cell r="B1151" t="str">
            <v>OMEPRAZOLE</v>
          </cell>
          <cell r="C1151">
            <v>92999</v>
          </cell>
          <cell r="D1151">
            <v>0</v>
          </cell>
          <cell r="E1151" t="str">
            <v>40 mg</v>
          </cell>
          <cell r="F1151" t="str">
            <v>CAPSULE</v>
          </cell>
          <cell r="G1151" t="str">
            <v>CAP, DR</v>
          </cell>
          <cell r="H1151">
            <v>0</v>
          </cell>
          <cell r="I1151">
            <v>6.7900999999999998</v>
          </cell>
          <cell r="J1151">
            <v>0</v>
          </cell>
          <cell r="K1151">
            <v>6.7900999999999998</v>
          </cell>
          <cell r="L1151">
            <v>0</v>
          </cell>
          <cell r="M1151">
            <v>20090305</v>
          </cell>
          <cell r="N1151">
            <v>0</v>
          </cell>
          <cell r="O1151">
            <v>20090305</v>
          </cell>
        </row>
        <row r="1152">
          <cell r="A1152" t="str">
            <v>8454 0</v>
          </cell>
          <cell r="B1152" t="str">
            <v>OMEPRAZOLE MAGNESIUM</v>
          </cell>
          <cell r="C1152">
            <v>8454</v>
          </cell>
          <cell r="D1152">
            <v>0</v>
          </cell>
          <cell r="E1152" t="str">
            <v>20 mg</v>
          </cell>
          <cell r="F1152" t="str">
            <v>TABLET</v>
          </cell>
          <cell r="G1152" t="str">
            <v>TAB</v>
          </cell>
          <cell r="H1152">
            <v>0</v>
          </cell>
          <cell r="I1152">
            <v>0.70579999999999998</v>
          </cell>
          <cell r="J1152">
            <v>0</v>
          </cell>
          <cell r="K1152">
            <v>0.70579999999999998</v>
          </cell>
          <cell r="L1152">
            <v>0</v>
          </cell>
          <cell r="M1152">
            <v>20090305</v>
          </cell>
          <cell r="N1152">
            <v>0</v>
          </cell>
          <cell r="O1152">
            <v>20090305</v>
          </cell>
        </row>
        <row r="1153">
          <cell r="A1153" t="str">
            <v>20045 0</v>
          </cell>
          <cell r="B1153" t="str">
            <v>ONDANSETRON</v>
          </cell>
          <cell r="C1153">
            <v>20045</v>
          </cell>
          <cell r="D1153">
            <v>0</v>
          </cell>
          <cell r="E1153" t="str">
            <v>4 mg</v>
          </cell>
          <cell r="F1153" t="str">
            <v>TABLET</v>
          </cell>
          <cell r="G1153" t="str">
            <v>TAB, orally disintegrating</v>
          </cell>
          <cell r="H1153">
            <v>0</v>
          </cell>
          <cell r="I1153">
            <v>0.77400000000000002</v>
          </cell>
          <cell r="J1153">
            <v>0</v>
          </cell>
          <cell r="K1153">
            <v>0.77400000000000002</v>
          </cell>
          <cell r="L1153">
            <v>0</v>
          </cell>
          <cell r="M1153">
            <v>20090305</v>
          </cell>
          <cell r="N1153">
            <v>0</v>
          </cell>
          <cell r="O1153">
            <v>20090305</v>
          </cell>
        </row>
        <row r="1154">
          <cell r="A1154" t="str">
            <v>20046 0</v>
          </cell>
          <cell r="B1154" t="str">
            <v>ONDANSETRON</v>
          </cell>
          <cell r="C1154">
            <v>20046</v>
          </cell>
          <cell r="D1154">
            <v>0</v>
          </cell>
          <cell r="E1154" t="str">
            <v>8 mg</v>
          </cell>
          <cell r="F1154" t="str">
            <v>TABLET</v>
          </cell>
          <cell r="G1154" t="str">
            <v>TAB, orally disintegrating</v>
          </cell>
          <cell r="H1154">
            <v>0</v>
          </cell>
          <cell r="I1154">
            <v>0.68100000000000005</v>
          </cell>
          <cell r="J1154">
            <v>0</v>
          </cell>
          <cell r="K1154">
            <v>0.68100000000000005</v>
          </cell>
          <cell r="L1154">
            <v>0</v>
          </cell>
          <cell r="M1154">
            <v>20090305</v>
          </cell>
          <cell r="N1154">
            <v>0</v>
          </cell>
          <cell r="O1154">
            <v>20090305</v>
          </cell>
        </row>
        <row r="1155">
          <cell r="A1155" t="str">
            <v>20011 0</v>
          </cell>
          <cell r="B1155" t="str">
            <v>ONDANSETRON HCL</v>
          </cell>
          <cell r="C1155">
            <v>20011</v>
          </cell>
          <cell r="D1155">
            <v>0</v>
          </cell>
          <cell r="E1155" t="str">
            <v>2 mg/ml; MDV</v>
          </cell>
          <cell r="F1155" t="str">
            <v>MILLILITER</v>
          </cell>
          <cell r="G1155" t="str">
            <v>VIAL</v>
          </cell>
          <cell r="H1155">
            <v>0</v>
          </cell>
          <cell r="I1155">
            <v>0.15959999999999999</v>
          </cell>
          <cell r="J1155">
            <v>0</v>
          </cell>
          <cell r="K1155">
            <v>0.15959999999999999</v>
          </cell>
          <cell r="L1155">
            <v>0</v>
          </cell>
          <cell r="M1155">
            <v>20090305</v>
          </cell>
          <cell r="N1155">
            <v>0</v>
          </cell>
          <cell r="O1155">
            <v>20090305</v>
          </cell>
        </row>
        <row r="1156">
          <cell r="A1156" t="str">
            <v>20041 0</v>
          </cell>
          <cell r="B1156" t="str">
            <v>ONDANSETRON HCL</v>
          </cell>
          <cell r="C1156">
            <v>20041</v>
          </cell>
          <cell r="D1156">
            <v>0</v>
          </cell>
          <cell r="E1156" t="str">
            <v>4 mg</v>
          </cell>
          <cell r="F1156" t="str">
            <v>TABLET</v>
          </cell>
          <cell r="G1156" t="str">
            <v>TAB</v>
          </cell>
          <cell r="H1156">
            <v>0</v>
          </cell>
          <cell r="I1156">
            <v>0.21199999999999999</v>
          </cell>
          <cell r="J1156">
            <v>0.81120000000000003</v>
          </cell>
          <cell r="K1156">
            <v>0.81120000000000003</v>
          </cell>
          <cell r="L1156">
            <v>2.8264150943396227</v>
          </cell>
          <cell r="M1156">
            <v>20090424</v>
          </cell>
          <cell r="N1156">
            <v>0</v>
          </cell>
          <cell r="O1156">
            <v>20090424</v>
          </cell>
        </row>
        <row r="1157">
          <cell r="A1157" t="str">
            <v>97502 0</v>
          </cell>
          <cell r="B1157" t="str">
            <v>ONDANSETRON HCL</v>
          </cell>
          <cell r="C1157">
            <v>97502</v>
          </cell>
          <cell r="D1157">
            <v>0</v>
          </cell>
          <cell r="E1157" t="str">
            <v>4 mg/2 ml; SDV</v>
          </cell>
          <cell r="F1157" t="str">
            <v>MILLILITER</v>
          </cell>
          <cell r="G1157" t="str">
            <v>VIAL</v>
          </cell>
          <cell r="H1157">
            <v>0</v>
          </cell>
          <cell r="I1157">
            <v>0.39900000000000002</v>
          </cell>
          <cell r="J1157">
            <v>0</v>
          </cell>
          <cell r="K1157">
            <v>0.39900000000000002</v>
          </cell>
          <cell r="L1157">
            <v>0</v>
          </cell>
          <cell r="M1157">
            <v>20090305</v>
          </cell>
          <cell r="N1157">
            <v>0</v>
          </cell>
          <cell r="O1157">
            <v>20090305</v>
          </cell>
        </row>
        <row r="1158">
          <cell r="A1158" t="str">
            <v>20042 0</v>
          </cell>
          <cell r="B1158" t="str">
            <v>ONDANSETRON HCL</v>
          </cell>
          <cell r="C1158">
            <v>20042</v>
          </cell>
          <cell r="D1158">
            <v>0</v>
          </cell>
          <cell r="E1158" t="str">
            <v>8 mg</v>
          </cell>
          <cell r="F1158" t="str">
            <v>TABLET</v>
          </cell>
          <cell r="G1158" t="str">
            <v>TAB</v>
          </cell>
          <cell r="H1158">
            <v>0</v>
          </cell>
          <cell r="I1158">
            <v>0.31609999999999999</v>
          </cell>
          <cell r="J1158">
            <v>0</v>
          </cell>
          <cell r="K1158">
            <v>0.31609999999999999</v>
          </cell>
          <cell r="L1158">
            <v>0</v>
          </cell>
          <cell r="M1158">
            <v>20090305</v>
          </cell>
          <cell r="N1158">
            <v>0</v>
          </cell>
          <cell r="O1158">
            <v>20090305</v>
          </cell>
        </row>
        <row r="1159">
          <cell r="A1159" t="str">
            <v>20040 0</v>
          </cell>
          <cell r="B1159" t="str">
            <v xml:space="preserve">ONDANSETRON HCL </v>
          </cell>
          <cell r="C1159">
            <v>20040</v>
          </cell>
          <cell r="D1159">
            <v>0</v>
          </cell>
          <cell r="E1159" t="str">
            <v>4 mg/5 ml</v>
          </cell>
          <cell r="F1159" t="str">
            <v>MILLILITER</v>
          </cell>
          <cell r="G1159" t="str">
            <v>SOLN</v>
          </cell>
          <cell r="H1159">
            <v>0</v>
          </cell>
          <cell r="I1159">
            <v>3.3311999999999999</v>
          </cell>
          <cell r="J1159">
            <v>0</v>
          </cell>
          <cell r="K1159">
            <v>3.3311999999999999</v>
          </cell>
          <cell r="L1159">
            <v>0</v>
          </cell>
          <cell r="M1159">
            <v>20090305</v>
          </cell>
          <cell r="N1159">
            <v>0</v>
          </cell>
          <cell r="O1159">
            <v>20090305</v>
          </cell>
        </row>
        <row r="1160">
          <cell r="A1160" t="str">
            <v>20010 0</v>
          </cell>
          <cell r="B1160" t="str">
            <v>ONDANSETRON HCL/D5W/PF</v>
          </cell>
          <cell r="C1160">
            <v>20010</v>
          </cell>
          <cell r="D1160">
            <v>0</v>
          </cell>
          <cell r="E1160" t="str">
            <v>32 mg/50 ml</v>
          </cell>
          <cell r="F1160" t="str">
            <v>MILLILITER</v>
          </cell>
          <cell r="G1160" t="str">
            <v>IV</v>
          </cell>
          <cell r="H1160">
            <v>0</v>
          </cell>
          <cell r="I1160">
            <v>0.50480000000000003</v>
          </cell>
          <cell r="J1160">
            <v>0</v>
          </cell>
          <cell r="K1160">
            <v>0.50480000000000003</v>
          </cell>
          <cell r="L1160">
            <v>0</v>
          </cell>
          <cell r="M1160">
            <v>20090305</v>
          </cell>
          <cell r="N1160">
            <v>0</v>
          </cell>
          <cell r="O1160">
            <v>20090305</v>
          </cell>
        </row>
        <row r="1161">
          <cell r="A1161" t="str">
            <v>17670 0</v>
          </cell>
          <cell r="B1161" t="str">
            <v>ORPHENADRINE CITRATE</v>
          </cell>
          <cell r="C1161">
            <v>17670</v>
          </cell>
          <cell r="D1161">
            <v>0</v>
          </cell>
          <cell r="E1161" t="str">
            <v>100 mg</v>
          </cell>
          <cell r="F1161" t="str">
            <v>TABLET</v>
          </cell>
          <cell r="G1161" t="str">
            <v>TAB, SR</v>
          </cell>
          <cell r="H1161">
            <v>0</v>
          </cell>
          <cell r="I1161">
            <v>1.0297000000000001</v>
          </cell>
          <cell r="J1161">
            <v>0</v>
          </cell>
          <cell r="K1161">
            <v>1.0297000000000001</v>
          </cell>
          <cell r="L1161">
            <v>0</v>
          </cell>
          <cell r="M1161">
            <v>20090305</v>
          </cell>
          <cell r="N1161">
            <v>0</v>
          </cell>
          <cell r="O1161">
            <v>20090305</v>
          </cell>
        </row>
        <row r="1162">
          <cell r="A1162" t="str">
            <v>71190 0</v>
          </cell>
          <cell r="B1162" t="str">
            <v>ORPHENADRINE WITH ASPIRIN AND CAFFEINE</v>
          </cell>
          <cell r="C1162">
            <v>71190</v>
          </cell>
          <cell r="D1162">
            <v>0</v>
          </cell>
          <cell r="E1162" t="str">
            <v>25 mg; 385 mg; 30 mg</v>
          </cell>
          <cell r="F1162" t="str">
            <v>TABLET</v>
          </cell>
          <cell r="G1162" t="str">
            <v>TAB</v>
          </cell>
          <cell r="H1162">
            <v>0</v>
          </cell>
          <cell r="I1162">
            <v>0.79500000000000004</v>
          </cell>
          <cell r="J1162">
            <v>0</v>
          </cell>
          <cell r="K1162">
            <v>0.79500000000000004</v>
          </cell>
          <cell r="L1162">
            <v>0</v>
          </cell>
          <cell r="M1162">
            <v>20050304</v>
          </cell>
          <cell r="N1162">
            <v>20050902</v>
          </cell>
          <cell r="O1162">
            <v>20070305</v>
          </cell>
        </row>
        <row r="1163">
          <cell r="A1163" t="str">
            <v>71200 0</v>
          </cell>
          <cell r="B1163" t="str">
            <v>ORPHENADRINE WITH ASPIRIN AND CAFFEINE</v>
          </cell>
          <cell r="C1163">
            <v>71200</v>
          </cell>
          <cell r="D1163">
            <v>0</v>
          </cell>
          <cell r="E1163" t="str">
            <v>50 mg; 770 mg; 60 mg</v>
          </cell>
          <cell r="F1163" t="str">
            <v>TABLET</v>
          </cell>
          <cell r="G1163" t="str">
            <v>TAB</v>
          </cell>
          <cell r="H1163">
            <v>0</v>
          </cell>
          <cell r="I1163">
            <v>1.7316</v>
          </cell>
          <cell r="J1163">
            <v>0</v>
          </cell>
          <cell r="K1163">
            <v>1.7316</v>
          </cell>
          <cell r="L1163">
            <v>0</v>
          </cell>
          <cell r="M1163">
            <v>20090305</v>
          </cell>
          <cell r="N1163">
            <v>0</v>
          </cell>
          <cell r="O1163">
            <v>20090305</v>
          </cell>
        </row>
        <row r="1164">
          <cell r="A1164" t="str">
            <v>18265 0</v>
          </cell>
          <cell r="B1164" t="str">
            <v xml:space="preserve">OXANDROLONE </v>
          </cell>
          <cell r="C1164">
            <v>18265</v>
          </cell>
          <cell r="D1164">
            <v>0</v>
          </cell>
          <cell r="E1164" t="str">
            <v>10 mg</v>
          </cell>
          <cell r="F1164" t="str">
            <v>TABLET</v>
          </cell>
          <cell r="G1164" t="str">
            <v>TAB</v>
          </cell>
          <cell r="H1164">
            <v>0</v>
          </cell>
          <cell r="I1164">
            <v>15.593</v>
          </cell>
          <cell r="J1164">
            <v>0</v>
          </cell>
          <cell r="K1164">
            <v>15.593</v>
          </cell>
          <cell r="L1164">
            <v>0</v>
          </cell>
          <cell r="M1164">
            <v>20090305</v>
          </cell>
          <cell r="N1164">
            <v>0</v>
          </cell>
          <cell r="O1164">
            <v>20090305</v>
          </cell>
        </row>
        <row r="1165">
          <cell r="A1165" t="str">
            <v>10561 0</v>
          </cell>
          <cell r="B1165" t="str">
            <v xml:space="preserve">OXANDROLONE </v>
          </cell>
          <cell r="C1165">
            <v>10561</v>
          </cell>
          <cell r="D1165">
            <v>0</v>
          </cell>
          <cell r="E1165" t="str">
            <v>2.5 mg</v>
          </cell>
          <cell r="F1165" t="str">
            <v>TABLET</v>
          </cell>
          <cell r="G1165" t="str">
            <v>TAB</v>
          </cell>
          <cell r="H1165">
            <v>0</v>
          </cell>
          <cell r="I1165">
            <v>4.3304</v>
          </cell>
          <cell r="J1165">
            <v>0</v>
          </cell>
          <cell r="K1165">
            <v>4.3304</v>
          </cell>
          <cell r="L1165">
            <v>0</v>
          </cell>
          <cell r="M1165">
            <v>20090305</v>
          </cell>
          <cell r="N1165">
            <v>0</v>
          </cell>
          <cell r="O1165">
            <v>20090305</v>
          </cell>
        </row>
        <row r="1166">
          <cell r="A1166" t="str">
            <v>1750 0</v>
          </cell>
          <cell r="B1166" t="str">
            <v>OXAPROZIN</v>
          </cell>
          <cell r="C1166">
            <v>1750</v>
          </cell>
          <cell r="D1166">
            <v>0</v>
          </cell>
          <cell r="E1166" t="str">
            <v>600 mg</v>
          </cell>
          <cell r="F1166" t="str">
            <v>TABLET</v>
          </cell>
          <cell r="G1166" t="str">
            <v>TAB</v>
          </cell>
          <cell r="H1166">
            <v>0</v>
          </cell>
          <cell r="I1166">
            <v>0.2334</v>
          </cell>
          <cell r="J1166">
            <v>0</v>
          </cell>
          <cell r="K1166">
            <v>0.2334</v>
          </cell>
          <cell r="L1166">
            <v>0</v>
          </cell>
          <cell r="M1166">
            <v>20090305</v>
          </cell>
          <cell r="N1166">
            <v>0</v>
          </cell>
          <cell r="O1166">
            <v>20090305</v>
          </cell>
        </row>
        <row r="1167">
          <cell r="A1167" t="str">
            <v>14230 0</v>
          </cell>
          <cell r="B1167" t="str">
            <v>OXAZEPAM</v>
          </cell>
          <cell r="C1167">
            <v>14230</v>
          </cell>
          <cell r="D1167">
            <v>0</v>
          </cell>
          <cell r="E1167" t="str">
            <v>10 mg</v>
          </cell>
          <cell r="F1167" t="str">
            <v>CAPSULE</v>
          </cell>
          <cell r="G1167" t="str">
            <v>CAP</v>
          </cell>
          <cell r="H1167">
            <v>0</v>
          </cell>
          <cell r="I1167">
            <v>0.27529999999999999</v>
          </cell>
          <cell r="J1167">
            <v>0</v>
          </cell>
          <cell r="K1167">
            <v>0.27529999999999999</v>
          </cell>
          <cell r="L1167">
            <v>0</v>
          </cell>
          <cell r="M1167">
            <v>20090305</v>
          </cell>
          <cell r="N1167">
            <v>0</v>
          </cell>
          <cell r="O1167">
            <v>20090305</v>
          </cell>
        </row>
        <row r="1168">
          <cell r="A1168" t="str">
            <v>14231 0</v>
          </cell>
          <cell r="B1168" t="str">
            <v>OXAZEPAM</v>
          </cell>
          <cell r="C1168">
            <v>14231</v>
          </cell>
          <cell r="D1168">
            <v>0</v>
          </cell>
          <cell r="E1168" t="str">
            <v>15 mg</v>
          </cell>
          <cell r="F1168" t="str">
            <v>CAPSULE</v>
          </cell>
          <cell r="G1168" t="str">
            <v>CAP</v>
          </cell>
          <cell r="H1168">
            <v>0</v>
          </cell>
          <cell r="I1168">
            <v>0.45319999999999999</v>
          </cell>
          <cell r="J1168">
            <v>0</v>
          </cell>
          <cell r="K1168">
            <v>0.45319999999999999</v>
          </cell>
          <cell r="L1168">
            <v>0</v>
          </cell>
          <cell r="M1168">
            <v>20090305</v>
          </cell>
          <cell r="N1168">
            <v>0</v>
          </cell>
          <cell r="O1168">
            <v>20090305</v>
          </cell>
        </row>
        <row r="1169">
          <cell r="A1169" t="str">
            <v>14232 0</v>
          </cell>
          <cell r="B1169" t="str">
            <v>OXAZEPAM</v>
          </cell>
          <cell r="C1169">
            <v>14232</v>
          </cell>
          <cell r="D1169">
            <v>0</v>
          </cell>
          <cell r="E1169" t="str">
            <v>30 mg</v>
          </cell>
          <cell r="F1169" t="str">
            <v>CAPSULE</v>
          </cell>
          <cell r="G1169" t="str">
            <v>CAP</v>
          </cell>
          <cell r="H1169">
            <v>0</v>
          </cell>
          <cell r="I1169">
            <v>1.0523</v>
          </cell>
          <cell r="J1169">
            <v>0</v>
          </cell>
          <cell r="K1169">
            <v>1.0523</v>
          </cell>
          <cell r="L1169">
            <v>0</v>
          </cell>
          <cell r="M1169">
            <v>20090305</v>
          </cell>
          <cell r="N1169">
            <v>0</v>
          </cell>
          <cell r="O1169">
            <v>20090305</v>
          </cell>
        </row>
        <row r="1170">
          <cell r="A1170" t="str">
            <v>21724 0</v>
          </cell>
          <cell r="B1170" t="str">
            <v>OXCARBAZEPINE</v>
          </cell>
          <cell r="C1170">
            <v>21724</v>
          </cell>
          <cell r="D1170">
            <v>0</v>
          </cell>
          <cell r="E1170" t="str">
            <v>150 mg</v>
          </cell>
          <cell r="F1170" t="str">
            <v>TABLET</v>
          </cell>
          <cell r="G1170" t="str">
            <v>TAB</v>
          </cell>
          <cell r="H1170">
            <v>0</v>
          </cell>
          <cell r="I1170">
            <v>0.27629999999999999</v>
          </cell>
          <cell r="J1170">
            <v>0</v>
          </cell>
          <cell r="K1170">
            <v>0.27629999999999999</v>
          </cell>
          <cell r="L1170">
            <v>0</v>
          </cell>
          <cell r="M1170">
            <v>20090305</v>
          </cell>
          <cell r="N1170">
            <v>0</v>
          </cell>
          <cell r="O1170">
            <v>20090305</v>
          </cell>
        </row>
        <row r="1171">
          <cell r="A1171" t="str">
            <v>21721 0</v>
          </cell>
          <cell r="B1171" t="str">
            <v>OXCARBAZEPINE</v>
          </cell>
          <cell r="C1171">
            <v>21721</v>
          </cell>
          <cell r="D1171">
            <v>0</v>
          </cell>
          <cell r="E1171" t="str">
            <v>300 mg</v>
          </cell>
          <cell r="F1171" t="str">
            <v>TABLET</v>
          </cell>
          <cell r="G1171" t="str">
            <v>TAB</v>
          </cell>
          <cell r="H1171">
            <v>0</v>
          </cell>
          <cell r="I1171">
            <v>0.53480000000000005</v>
          </cell>
          <cell r="J1171">
            <v>0</v>
          </cell>
          <cell r="K1171">
            <v>0.53480000000000005</v>
          </cell>
          <cell r="L1171">
            <v>0</v>
          </cell>
          <cell r="M1171">
            <v>20090305</v>
          </cell>
          <cell r="N1171">
            <v>0</v>
          </cell>
          <cell r="O1171">
            <v>20090305</v>
          </cell>
        </row>
        <row r="1172">
          <cell r="A1172" t="str">
            <v>21722 0</v>
          </cell>
          <cell r="B1172" t="str">
            <v>OXCARBAZEPINE</v>
          </cell>
          <cell r="C1172">
            <v>21722</v>
          </cell>
          <cell r="D1172">
            <v>0</v>
          </cell>
          <cell r="E1172" t="str">
            <v>600 mg</v>
          </cell>
          <cell r="F1172" t="str">
            <v>TABLET</v>
          </cell>
          <cell r="G1172" t="str">
            <v>TAB</v>
          </cell>
          <cell r="H1172">
            <v>0</v>
          </cell>
          <cell r="I1172">
            <v>0.95779999999999998</v>
          </cell>
          <cell r="J1172">
            <v>0</v>
          </cell>
          <cell r="K1172">
            <v>0.95779999999999998</v>
          </cell>
          <cell r="L1172">
            <v>0</v>
          </cell>
          <cell r="M1172">
            <v>20090305</v>
          </cell>
          <cell r="N1172">
            <v>0</v>
          </cell>
          <cell r="O1172">
            <v>20090305</v>
          </cell>
        </row>
        <row r="1173">
          <cell r="A1173" t="str">
            <v>19380 0</v>
          </cell>
          <cell r="B1173" t="str">
            <v>OXYBUTYNIN</v>
          </cell>
          <cell r="C1173">
            <v>19380</v>
          </cell>
          <cell r="D1173">
            <v>0</v>
          </cell>
          <cell r="E1173" t="str">
            <v>5 mg</v>
          </cell>
          <cell r="F1173" t="str">
            <v>TABLET</v>
          </cell>
          <cell r="G1173" t="str">
            <v>TAB</v>
          </cell>
          <cell r="H1173">
            <v>0</v>
          </cell>
          <cell r="I1173">
            <v>4.7699999999999999E-2</v>
          </cell>
          <cell r="J1173">
            <v>0</v>
          </cell>
          <cell r="K1173">
            <v>4.7699999999999999E-2</v>
          </cell>
          <cell r="L1173">
            <v>0</v>
          </cell>
          <cell r="M1173">
            <v>20090305</v>
          </cell>
          <cell r="N1173">
            <v>0</v>
          </cell>
          <cell r="O1173">
            <v>20090305</v>
          </cell>
        </row>
        <row r="1174">
          <cell r="A1174" t="str">
            <v>19370 0</v>
          </cell>
          <cell r="B1174" t="str">
            <v>OXYBUTYNIN</v>
          </cell>
          <cell r="C1174">
            <v>19370</v>
          </cell>
          <cell r="D1174">
            <v>0</v>
          </cell>
          <cell r="E1174" t="str">
            <v>5 mg/5 ml</v>
          </cell>
          <cell r="F1174" t="str">
            <v>MILLILITER</v>
          </cell>
          <cell r="G1174" t="str">
            <v>SYR</v>
          </cell>
          <cell r="H1174">
            <v>0</v>
          </cell>
          <cell r="I1174">
            <v>2.5700000000000001E-2</v>
          </cell>
          <cell r="J1174">
            <v>0</v>
          </cell>
          <cell r="K1174">
            <v>2.5700000000000001E-2</v>
          </cell>
          <cell r="L1174">
            <v>0</v>
          </cell>
          <cell r="M1174">
            <v>20090305</v>
          </cell>
          <cell r="N1174">
            <v>0</v>
          </cell>
          <cell r="O1174">
            <v>20090305</v>
          </cell>
        </row>
        <row r="1175">
          <cell r="A1175" t="str">
            <v>19389 0</v>
          </cell>
          <cell r="B1175" t="str">
            <v xml:space="preserve">OXYBUTYNIN CHLORIDE </v>
          </cell>
          <cell r="C1175">
            <v>19389</v>
          </cell>
          <cell r="D1175">
            <v>0</v>
          </cell>
          <cell r="E1175" t="str">
            <v>10 mg</v>
          </cell>
          <cell r="F1175" t="str">
            <v>TABLET</v>
          </cell>
          <cell r="G1175" t="str">
            <v>TAB, SA</v>
          </cell>
          <cell r="H1175">
            <v>0</v>
          </cell>
          <cell r="I1175">
            <v>2.9436</v>
          </cell>
          <cell r="J1175">
            <v>0</v>
          </cell>
          <cell r="K1175">
            <v>2.9436</v>
          </cell>
          <cell r="L1175">
            <v>0</v>
          </cell>
          <cell r="M1175">
            <v>20090305</v>
          </cell>
          <cell r="N1175">
            <v>0</v>
          </cell>
          <cell r="O1175">
            <v>20090305</v>
          </cell>
        </row>
        <row r="1176">
          <cell r="A1176" t="str">
            <v>93557 0</v>
          </cell>
          <cell r="B1176" t="str">
            <v xml:space="preserve">OXYBUTYNIN CHLORIDE </v>
          </cell>
          <cell r="C1176">
            <v>93557</v>
          </cell>
          <cell r="D1176">
            <v>0</v>
          </cell>
          <cell r="E1176" t="str">
            <v>15 mg</v>
          </cell>
          <cell r="F1176" t="str">
            <v>TABLET</v>
          </cell>
          <cell r="G1176" t="str">
            <v>TAB, SA</v>
          </cell>
          <cell r="H1176">
            <v>0</v>
          </cell>
          <cell r="I1176">
            <v>3.1989000000000001</v>
          </cell>
          <cell r="J1176">
            <v>0</v>
          </cell>
          <cell r="K1176">
            <v>3.1989000000000001</v>
          </cell>
          <cell r="L1176">
            <v>0</v>
          </cell>
          <cell r="M1176">
            <v>20090305</v>
          </cell>
          <cell r="N1176">
            <v>0</v>
          </cell>
          <cell r="O1176">
            <v>20090305</v>
          </cell>
        </row>
        <row r="1177">
          <cell r="A1177" t="str">
            <v>19388 0</v>
          </cell>
          <cell r="B1177" t="str">
            <v xml:space="preserve">OXYBUTYNIN CHLORIDE </v>
          </cell>
          <cell r="C1177">
            <v>19388</v>
          </cell>
          <cell r="D1177">
            <v>0</v>
          </cell>
          <cell r="E1177" t="str">
            <v>5 mg</v>
          </cell>
          <cell r="F1177" t="str">
            <v>TABLET</v>
          </cell>
          <cell r="G1177" t="str">
            <v>TAB, SA</v>
          </cell>
          <cell r="H1177">
            <v>0</v>
          </cell>
          <cell r="I1177">
            <v>2.8692000000000002</v>
          </cell>
          <cell r="J1177">
            <v>0</v>
          </cell>
          <cell r="K1177">
            <v>2.8692000000000002</v>
          </cell>
          <cell r="L1177">
            <v>0</v>
          </cell>
          <cell r="M1177">
            <v>20090305</v>
          </cell>
          <cell r="N1177">
            <v>0</v>
          </cell>
          <cell r="O1177">
            <v>20090305</v>
          </cell>
        </row>
        <row r="1178">
          <cell r="A1178" t="str">
            <v>50766 0</v>
          </cell>
          <cell r="B1178" t="str">
            <v>OXYCODONE  / APAP</v>
          </cell>
          <cell r="C1178">
            <v>50766</v>
          </cell>
          <cell r="D1178">
            <v>0</v>
          </cell>
          <cell r="E1178" t="str">
            <v>10 mg; 650 mg</v>
          </cell>
          <cell r="F1178" t="str">
            <v>TABLET</v>
          </cell>
          <cell r="G1178" t="str">
            <v>TAB</v>
          </cell>
          <cell r="H1178">
            <v>0</v>
          </cell>
          <cell r="I1178">
            <v>0.60660000000000003</v>
          </cell>
          <cell r="J1178">
            <v>0</v>
          </cell>
          <cell r="K1178">
            <v>0.60660000000000003</v>
          </cell>
          <cell r="L1178">
            <v>0</v>
          </cell>
          <cell r="M1178">
            <v>20090305</v>
          </cell>
          <cell r="N1178">
            <v>0</v>
          </cell>
          <cell r="O1178">
            <v>20090305</v>
          </cell>
        </row>
        <row r="1179">
          <cell r="A1179" t="str">
            <v>14966 0</v>
          </cell>
          <cell r="B1179" t="str">
            <v>OXYCODONE  / APAP</v>
          </cell>
          <cell r="C1179">
            <v>14966</v>
          </cell>
          <cell r="D1179">
            <v>0</v>
          </cell>
          <cell r="E1179" t="str">
            <v>10/325 mg</v>
          </cell>
          <cell r="F1179" t="str">
            <v>TABLET</v>
          </cell>
          <cell r="G1179" t="str">
            <v>TAB</v>
          </cell>
          <cell r="H1179">
            <v>0</v>
          </cell>
          <cell r="I1179">
            <v>0.50080000000000002</v>
          </cell>
          <cell r="J1179">
            <v>0</v>
          </cell>
          <cell r="K1179">
            <v>0.50080000000000002</v>
          </cell>
          <cell r="L1179">
            <v>0</v>
          </cell>
          <cell r="M1179">
            <v>20090305</v>
          </cell>
          <cell r="N1179">
            <v>0</v>
          </cell>
          <cell r="O1179">
            <v>20090305</v>
          </cell>
        </row>
        <row r="1180">
          <cell r="A1180" t="str">
            <v>70491 0</v>
          </cell>
          <cell r="B1180" t="str">
            <v>OXYCODONE  / APAP</v>
          </cell>
          <cell r="C1180">
            <v>70491</v>
          </cell>
          <cell r="D1180">
            <v>0</v>
          </cell>
          <cell r="E1180" t="str">
            <v>5 mg; 325 mg</v>
          </cell>
          <cell r="F1180" t="str">
            <v>TABLET</v>
          </cell>
          <cell r="G1180" t="str">
            <v>TAB</v>
          </cell>
          <cell r="H1180">
            <v>0</v>
          </cell>
          <cell r="I1180">
            <v>6.7100000000000007E-2</v>
          </cell>
          <cell r="J1180">
            <v>0</v>
          </cell>
          <cell r="K1180">
            <v>6.7100000000000007E-2</v>
          </cell>
          <cell r="L1180">
            <v>0</v>
          </cell>
          <cell r="M1180">
            <v>20090305</v>
          </cell>
          <cell r="N1180">
            <v>0</v>
          </cell>
          <cell r="O1180">
            <v>20090305</v>
          </cell>
        </row>
        <row r="1181">
          <cell r="A1181" t="str">
            <v>70500 0</v>
          </cell>
          <cell r="B1181" t="str">
            <v>OXYCODONE  / APAP</v>
          </cell>
          <cell r="C1181">
            <v>70500</v>
          </cell>
          <cell r="D1181">
            <v>0</v>
          </cell>
          <cell r="E1181" t="str">
            <v>5 mg; 500 mg</v>
          </cell>
          <cell r="F1181" t="str">
            <v>CAPSULE</v>
          </cell>
          <cell r="G1181" t="str">
            <v>CAP</v>
          </cell>
          <cell r="H1181">
            <v>0</v>
          </cell>
          <cell r="I1181">
            <v>0.1133</v>
          </cell>
          <cell r="J1181">
            <v>0</v>
          </cell>
          <cell r="K1181">
            <v>0.1133</v>
          </cell>
          <cell r="L1181">
            <v>0</v>
          </cell>
          <cell r="M1181">
            <v>20090305</v>
          </cell>
          <cell r="N1181">
            <v>0</v>
          </cell>
          <cell r="O1181">
            <v>20090305</v>
          </cell>
        </row>
        <row r="1182">
          <cell r="A1182" t="str">
            <v>14965 0</v>
          </cell>
          <cell r="B1182" t="str">
            <v>OXYCODONE  / APAP</v>
          </cell>
          <cell r="C1182">
            <v>14965</v>
          </cell>
          <cell r="D1182">
            <v>0</v>
          </cell>
          <cell r="E1182" t="str">
            <v>7.5 mg; 325 mg</v>
          </cell>
          <cell r="F1182" t="str">
            <v>TABLET</v>
          </cell>
          <cell r="G1182" t="str">
            <v>TAB</v>
          </cell>
          <cell r="H1182">
            <v>0</v>
          </cell>
          <cell r="I1182">
            <v>0.44900000000000001</v>
          </cell>
          <cell r="J1182">
            <v>0</v>
          </cell>
          <cell r="K1182">
            <v>0.44900000000000001</v>
          </cell>
          <cell r="L1182">
            <v>0</v>
          </cell>
          <cell r="M1182">
            <v>20090305</v>
          </cell>
          <cell r="N1182">
            <v>0</v>
          </cell>
          <cell r="O1182">
            <v>20090305</v>
          </cell>
        </row>
        <row r="1183">
          <cell r="A1183" t="str">
            <v>50756 0</v>
          </cell>
          <cell r="B1183" t="str">
            <v>OXYCODONE  / APAP</v>
          </cell>
          <cell r="C1183">
            <v>50756</v>
          </cell>
          <cell r="D1183">
            <v>0</v>
          </cell>
          <cell r="E1183" t="str">
            <v>7.5 mg; 500 mg</v>
          </cell>
          <cell r="F1183" t="str">
            <v>TABLET</v>
          </cell>
          <cell r="G1183" t="str">
            <v>TAB</v>
          </cell>
          <cell r="H1183">
            <v>0</v>
          </cell>
          <cell r="I1183">
            <v>0.4128</v>
          </cell>
          <cell r="J1183">
            <v>0</v>
          </cell>
          <cell r="K1183">
            <v>0.4128</v>
          </cell>
          <cell r="L1183">
            <v>0</v>
          </cell>
          <cell r="M1183">
            <v>20090305</v>
          </cell>
          <cell r="N1183">
            <v>0</v>
          </cell>
          <cell r="O1183">
            <v>20090305</v>
          </cell>
        </row>
        <row r="1184">
          <cell r="A1184" t="str">
            <v>16282 0</v>
          </cell>
          <cell r="B1184" t="str">
            <v>OXYCODONE HCL</v>
          </cell>
          <cell r="C1184">
            <v>16282</v>
          </cell>
          <cell r="D1184">
            <v>0</v>
          </cell>
          <cell r="E1184" t="str">
            <v>10 mg</v>
          </cell>
          <cell r="F1184" t="str">
            <v>TABLET</v>
          </cell>
          <cell r="G1184" t="str">
            <v>TAB, SR 12HR</v>
          </cell>
          <cell r="H1184">
            <v>0</v>
          </cell>
          <cell r="I1184">
            <v>0.6089</v>
          </cell>
          <cell r="J1184">
            <v>0</v>
          </cell>
          <cell r="K1184">
            <v>0.6089</v>
          </cell>
          <cell r="L1184">
            <v>0</v>
          </cell>
          <cell r="M1184">
            <v>20060906</v>
          </cell>
          <cell r="N1184">
            <v>20070105</v>
          </cell>
          <cell r="O1184">
            <v>20070105</v>
          </cell>
        </row>
        <row r="1185">
          <cell r="A1185" t="str">
            <v>16283 0</v>
          </cell>
          <cell r="B1185" t="str">
            <v>OXYCODONE HCL</v>
          </cell>
          <cell r="C1185">
            <v>16283</v>
          </cell>
          <cell r="D1185">
            <v>0</v>
          </cell>
          <cell r="E1185" t="str">
            <v>20 mg</v>
          </cell>
          <cell r="F1185" t="str">
            <v>TABLET</v>
          </cell>
          <cell r="G1185" t="str">
            <v>TAB, SR 12HR</v>
          </cell>
          <cell r="H1185">
            <v>0</v>
          </cell>
          <cell r="I1185">
            <v>1.1702999999999999</v>
          </cell>
          <cell r="J1185">
            <v>0</v>
          </cell>
          <cell r="K1185">
            <v>1.1702999999999999</v>
          </cell>
          <cell r="L1185">
            <v>0</v>
          </cell>
          <cell r="M1185">
            <v>20060906</v>
          </cell>
          <cell r="N1185">
            <v>20070105</v>
          </cell>
          <cell r="O1185">
            <v>20070105</v>
          </cell>
        </row>
        <row r="1186">
          <cell r="A1186" t="str">
            <v>20092 0</v>
          </cell>
          <cell r="B1186" t="str">
            <v>OXYCODONE HCL</v>
          </cell>
          <cell r="C1186">
            <v>20092</v>
          </cell>
          <cell r="D1186">
            <v>0</v>
          </cell>
          <cell r="E1186" t="str">
            <v>30 mg</v>
          </cell>
          <cell r="F1186" t="str">
            <v>TABLET</v>
          </cell>
          <cell r="G1186" t="str">
            <v>TAB</v>
          </cell>
          <cell r="H1186" t="str">
            <v>Delete</v>
          </cell>
          <cell r="I1186">
            <v>0.50660000000000005</v>
          </cell>
          <cell r="J1186">
            <v>0</v>
          </cell>
          <cell r="K1186">
            <v>0.50660000000000005</v>
          </cell>
          <cell r="L1186">
            <v>0</v>
          </cell>
          <cell r="M1186">
            <v>20090305</v>
          </cell>
          <cell r="N1186">
            <v>20090424</v>
          </cell>
          <cell r="O1186">
            <v>20090424</v>
          </cell>
        </row>
        <row r="1187">
          <cell r="A1187" t="str">
            <v>16284 0</v>
          </cell>
          <cell r="B1187" t="str">
            <v>OXYCODONE HCL</v>
          </cell>
          <cell r="C1187">
            <v>16284</v>
          </cell>
          <cell r="D1187">
            <v>0</v>
          </cell>
          <cell r="E1187" t="str">
            <v>40 mg</v>
          </cell>
          <cell r="F1187" t="str">
            <v>TABLET</v>
          </cell>
          <cell r="G1187" t="str">
            <v>TAB, SR 12HR</v>
          </cell>
          <cell r="H1187">
            <v>0</v>
          </cell>
          <cell r="I1187">
            <v>2.052</v>
          </cell>
          <cell r="J1187">
            <v>0</v>
          </cell>
          <cell r="K1187">
            <v>2.052</v>
          </cell>
          <cell r="L1187">
            <v>0</v>
          </cell>
          <cell r="M1187">
            <v>20060906</v>
          </cell>
          <cell r="N1187">
            <v>20070105</v>
          </cell>
          <cell r="O1187">
            <v>20070105</v>
          </cell>
        </row>
        <row r="1188">
          <cell r="A1188" t="str">
            <v>16290 0</v>
          </cell>
          <cell r="B1188" t="str">
            <v>OXYCODONE HCL</v>
          </cell>
          <cell r="C1188">
            <v>16290</v>
          </cell>
          <cell r="D1188">
            <v>0</v>
          </cell>
          <cell r="E1188" t="str">
            <v>5 mg</v>
          </cell>
          <cell r="F1188" t="str">
            <v>TABLET</v>
          </cell>
          <cell r="G1188" t="str">
            <v>TAB</v>
          </cell>
          <cell r="H1188" t="str">
            <v>Delete</v>
          </cell>
          <cell r="I1188">
            <v>0.1077</v>
          </cell>
          <cell r="J1188">
            <v>0</v>
          </cell>
          <cell r="K1188">
            <v>0.1077</v>
          </cell>
          <cell r="L1188">
            <v>0</v>
          </cell>
          <cell r="M1188">
            <v>20090305</v>
          </cell>
          <cell r="N1188">
            <v>20090424</v>
          </cell>
          <cell r="O1188">
            <v>20090424</v>
          </cell>
        </row>
        <row r="1189">
          <cell r="A1189" t="str">
            <v>16286 0</v>
          </cell>
          <cell r="B1189" t="str">
            <v>OXYCODONE HCL</v>
          </cell>
          <cell r="C1189">
            <v>16286</v>
          </cell>
          <cell r="D1189">
            <v>0</v>
          </cell>
          <cell r="E1189" t="str">
            <v>80 mg</v>
          </cell>
          <cell r="F1189" t="str">
            <v>TABLET</v>
          </cell>
          <cell r="G1189" t="str">
            <v>TAB, SR</v>
          </cell>
          <cell r="H1189">
            <v>0</v>
          </cell>
          <cell r="I1189">
            <v>3.8927</v>
          </cell>
          <cell r="J1189">
            <v>0</v>
          </cell>
          <cell r="K1189">
            <v>3.8927</v>
          </cell>
          <cell r="L1189">
            <v>0</v>
          </cell>
          <cell r="M1189">
            <v>20060906</v>
          </cell>
          <cell r="N1189">
            <v>20070105</v>
          </cell>
          <cell r="O1189">
            <v>20070105</v>
          </cell>
        </row>
        <row r="1190">
          <cell r="A1190" t="str">
            <v>20091 0</v>
          </cell>
          <cell r="B1190" t="str">
            <v xml:space="preserve">OXYCODONE HCL </v>
          </cell>
          <cell r="C1190">
            <v>20091</v>
          </cell>
          <cell r="D1190">
            <v>0</v>
          </cell>
          <cell r="E1190" t="str">
            <v>15 mg</v>
          </cell>
          <cell r="F1190" t="str">
            <v>TABLET</v>
          </cell>
          <cell r="G1190" t="str">
            <v>TAB</v>
          </cell>
          <cell r="H1190" t="str">
            <v>Delete</v>
          </cell>
          <cell r="I1190">
            <v>0.29549999999999998</v>
          </cell>
          <cell r="J1190">
            <v>0</v>
          </cell>
          <cell r="K1190">
            <v>0.29549999999999998</v>
          </cell>
          <cell r="L1190">
            <v>0</v>
          </cell>
          <cell r="M1190">
            <v>20090305</v>
          </cell>
          <cell r="N1190">
            <v>20090424</v>
          </cell>
          <cell r="O1190">
            <v>20090424</v>
          </cell>
        </row>
        <row r="1191">
          <cell r="A1191" t="str">
            <v>16281 0</v>
          </cell>
          <cell r="B1191" t="str">
            <v xml:space="preserve">OXYCODONE HCL </v>
          </cell>
          <cell r="C1191">
            <v>16281</v>
          </cell>
          <cell r="D1191">
            <v>0</v>
          </cell>
          <cell r="E1191" t="str">
            <v>20 mg/ml</v>
          </cell>
          <cell r="F1191" t="str">
            <v>MILLILITER</v>
          </cell>
          <cell r="G1191" t="str">
            <v>SOLN</v>
          </cell>
          <cell r="H1191" t="str">
            <v>Delete</v>
          </cell>
          <cell r="I1191">
            <v>0.55010000000000003</v>
          </cell>
          <cell r="J1191">
            <v>0</v>
          </cell>
          <cell r="K1191">
            <v>0.55010000000000003</v>
          </cell>
          <cell r="L1191">
            <v>0</v>
          </cell>
          <cell r="M1191">
            <v>20090305</v>
          </cell>
          <cell r="N1191">
            <v>20090424</v>
          </cell>
          <cell r="O1191">
            <v>20090424</v>
          </cell>
        </row>
        <row r="1192">
          <cell r="A1192" t="str">
            <v>16285 0</v>
          </cell>
          <cell r="B1192" t="str">
            <v xml:space="preserve">OXYCODONE HCL </v>
          </cell>
          <cell r="C1192">
            <v>16285</v>
          </cell>
          <cell r="D1192">
            <v>0</v>
          </cell>
          <cell r="E1192" t="str">
            <v>5 mg</v>
          </cell>
          <cell r="F1192" t="str">
            <v>CAPSULE</v>
          </cell>
          <cell r="G1192" t="str">
            <v>CAP</v>
          </cell>
          <cell r="H1192" t="str">
            <v>Delete</v>
          </cell>
          <cell r="I1192">
            <v>0.1109</v>
          </cell>
          <cell r="J1192">
            <v>0</v>
          </cell>
          <cell r="K1192">
            <v>0.1109</v>
          </cell>
          <cell r="L1192">
            <v>0</v>
          </cell>
          <cell r="M1192">
            <v>20090305</v>
          </cell>
          <cell r="N1192">
            <v>20090424</v>
          </cell>
          <cell r="O1192">
            <v>20090424</v>
          </cell>
        </row>
        <row r="1193">
          <cell r="A1193" t="str">
            <v>70481 0</v>
          </cell>
          <cell r="B1193" t="str">
            <v xml:space="preserve">OXYCODONE/ASPIRIN </v>
          </cell>
          <cell r="C1193">
            <v>70481</v>
          </cell>
          <cell r="D1193">
            <v>0</v>
          </cell>
          <cell r="E1193" t="str">
            <v>4.88-325 mg</v>
          </cell>
          <cell r="F1193" t="str">
            <v>TABLET</v>
          </cell>
          <cell r="G1193" t="str">
            <v>TAB</v>
          </cell>
          <cell r="H1193">
            <v>0</v>
          </cell>
          <cell r="I1193">
            <v>0.91039999999999999</v>
          </cell>
          <cell r="J1193">
            <v>0</v>
          </cell>
          <cell r="K1193">
            <v>0.91039999999999999</v>
          </cell>
          <cell r="L1193">
            <v>0</v>
          </cell>
          <cell r="M1193">
            <v>20090305</v>
          </cell>
          <cell r="N1193">
            <v>0</v>
          </cell>
          <cell r="O1193">
            <v>20090305</v>
          </cell>
        </row>
        <row r="1194">
          <cell r="A1194" t="str">
            <v>85997 0</v>
          </cell>
          <cell r="B1194" t="str">
            <v>PAMIDRONATE DISODIUM</v>
          </cell>
          <cell r="C1194">
            <v>85997</v>
          </cell>
          <cell r="D1194">
            <v>0</v>
          </cell>
          <cell r="E1194" t="str">
            <v>3 mg/ml</v>
          </cell>
          <cell r="F1194" t="str">
            <v>MILLILITER</v>
          </cell>
          <cell r="G1194" t="str">
            <v>VIAL</v>
          </cell>
          <cell r="H1194">
            <v>0</v>
          </cell>
          <cell r="I1194">
            <v>2.8965000000000001</v>
          </cell>
          <cell r="J1194">
            <v>0</v>
          </cell>
          <cell r="K1194">
            <v>2.8965000000000001</v>
          </cell>
          <cell r="L1194">
            <v>0</v>
          </cell>
          <cell r="M1194">
            <v>20090305</v>
          </cell>
          <cell r="N1194">
            <v>0</v>
          </cell>
          <cell r="O1194">
            <v>20090305</v>
          </cell>
        </row>
        <row r="1195">
          <cell r="A1195" t="str">
            <v>26511 0</v>
          </cell>
          <cell r="B1195" t="str">
            <v>PAMIDRONATE DISODIUM</v>
          </cell>
          <cell r="C1195">
            <v>26511</v>
          </cell>
          <cell r="D1195">
            <v>0</v>
          </cell>
          <cell r="E1195" t="str">
            <v>30 mg</v>
          </cell>
          <cell r="F1195" t="str">
            <v>EACH</v>
          </cell>
          <cell r="G1195" t="str">
            <v>VIAL</v>
          </cell>
          <cell r="H1195">
            <v>0</v>
          </cell>
          <cell r="I1195">
            <v>28.965</v>
          </cell>
          <cell r="J1195">
            <v>0</v>
          </cell>
          <cell r="K1195">
            <v>28.965</v>
          </cell>
          <cell r="L1195">
            <v>0</v>
          </cell>
          <cell r="M1195">
            <v>20090305</v>
          </cell>
          <cell r="N1195">
            <v>0</v>
          </cell>
          <cell r="O1195">
            <v>20090305</v>
          </cell>
        </row>
        <row r="1196">
          <cell r="A1196" t="str">
            <v>85999 0</v>
          </cell>
          <cell r="B1196" t="str">
            <v>PAMIDRONATE DISODIUM</v>
          </cell>
          <cell r="C1196">
            <v>85999</v>
          </cell>
          <cell r="D1196">
            <v>0</v>
          </cell>
          <cell r="E1196" t="str">
            <v>9 mg/ml</v>
          </cell>
          <cell r="F1196" t="str">
            <v>MILLILITER</v>
          </cell>
          <cell r="G1196" t="str">
            <v>VIAL</v>
          </cell>
          <cell r="H1196">
            <v>0</v>
          </cell>
          <cell r="I1196">
            <v>17.379000000000001</v>
          </cell>
          <cell r="J1196">
            <v>0</v>
          </cell>
          <cell r="K1196">
            <v>17.379000000000001</v>
          </cell>
          <cell r="L1196">
            <v>0</v>
          </cell>
          <cell r="M1196">
            <v>20090305</v>
          </cell>
          <cell r="N1196">
            <v>0</v>
          </cell>
          <cell r="O1196">
            <v>20090305</v>
          </cell>
        </row>
        <row r="1197">
          <cell r="A1197" t="str">
            <v>26514 0</v>
          </cell>
          <cell r="B1197" t="str">
            <v>PAMIDRONATE DISODIUM</v>
          </cell>
          <cell r="C1197">
            <v>26514</v>
          </cell>
          <cell r="D1197">
            <v>0</v>
          </cell>
          <cell r="E1197" t="str">
            <v>90 mg</v>
          </cell>
          <cell r="F1197" t="str">
            <v>EACH</v>
          </cell>
          <cell r="G1197" t="str">
            <v>VIAL</v>
          </cell>
          <cell r="H1197">
            <v>0</v>
          </cell>
          <cell r="I1197">
            <v>86.894999999999996</v>
          </cell>
          <cell r="J1197">
            <v>0</v>
          </cell>
          <cell r="K1197">
            <v>86.894999999999996</v>
          </cell>
          <cell r="L1197">
            <v>0</v>
          </cell>
          <cell r="M1197">
            <v>20090305</v>
          </cell>
          <cell r="N1197">
            <v>0</v>
          </cell>
          <cell r="O1197">
            <v>20090305</v>
          </cell>
        </row>
        <row r="1198">
          <cell r="A1198" t="str">
            <v>95976 0</v>
          </cell>
          <cell r="B1198" t="str">
            <v>PANTOPRAZOLE SODIUM</v>
          </cell>
          <cell r="C1198">
            <v>95976</v>
          </cell>
          <cell r="D1198">
            <v>0</v>
          </cell>
          <cell r="E1198" t="str">
            <v>20 mg</v>
          </cell>
          <cell r="F1198" t="str">
            <v>TABLET</v>
          </cell>
          <cell r="G1198" t="str">
            <v>TAB, EC</v>
          </cell>
          <cell r="H1198">
            <v>0</v>
          </cell>
          <cell r="I1198">
            <v>3.9695</v>
          </cell>
          <cell r="J1198">
            <v>0</v>
          </cell>
          <cell r="K1198">
            <v>3.9695</v>
          </cell>
          <cell r="L1198">
            <v>0</v>
          </cell>
          <cell r="M1198">
            <v>20090305</v>
          </cell>
          <cell r="N1198">
            <v>0</v>
          </cell>
          <cell r="O1198">
            <v>20090305</v>
          </cell>
        </row>
        <row r="1199">
          <cell r="A1199" t="str">
            <v>40120 0</v>
          </cell>
          <cell r="B1199" t="str">
            <v>PANTOPRAZOLE SODIUM</v>
          </cell>
          <cell r="C1199">
            <v>40120</v>
          </cell>
          <cell r="D1199">
            <v>0</v>
          </cell>
          <cell r="E1199" t="str">
            <v>40 mg</v>
          </cell>
          <cell r="F1199" t="str">
            <v>TABLET</v>
          </cell>
          <cell r="G1199" t="str">
            <v>TAB, EC</v>
          </cell>
          <cell r="H1199">
            <v>0</v>
          </cell>
          <cell r="I1199">
            <v>3.9695</v>
          </cell>
          <cell r="J1199">
            <v>0</v>
          </cell>
          <cell r="K1199">
            <v>3.9695</v>
          </cell>
          <cell r="L1199">
            <v>0</v>
          </cell>
          <cell r="M1199">
            <v>20090305</v>
          </cell>
          <cell r="N1199">
            <v>0</v>
          </cell>
          <cell r="O1199">
            <v>20090305</v>
          </cell>
        </row>
        <row r="1200">
          <cell r="A1200" t="str">
            <v>16364 0</v>
          </cell>
          <cell r="B1200" t="str">
            <v>PAROXETINE HCL</v>
          </cell>
          <cell r="C1200">
            <v>16364</v>
          </cell>
          <cell r="D1200">
            <v>0</v>
          </cell>
          <cell r="E1200" t="str">
            <v>10 mg</v>
          </cell>
          <cell r="F1200" t="str">
            <v>TABLET</v>
          </cell>
          <cell r="G1200" t="str">
            <v>TAB</v>
          </cell>
          <cell r="H1200">
            <v>0</v>
          </cell>
          <cell r="I1200">
            <v>0.17399999999999999</v>
          </cell>
          <cell r="J1200">
            <v>0</v>
          </cell>
          <cell r="K1200">
            <v>0.17399999999999999</v>
          </cell>
          <cell r="L1200">
            <v>0</v>
          </cell>
          <cell r="M1200">
            <v>20090305</v>
          </cell>
          <cell r="N1200">
            <v>0</v>
          </cell>
          <cell r="O1200">
            <v>20090305</v>
          </cell>
        </row>
        <row r="1201">
          <cell r="A1201" t="str">
            <v>16369 0</v>
          </cell>
          <cell r="B1201" t="str">
            <v>PAROXETINE HCL</v>
          </cell>
          <cell r="C1201">
            <v>16369</v>
          </cell>
          <cell r="D1201">
            <v>0</v>
          </cell>
          <cell r="E1201" t="str">
            <v>10 mg/5 ml</v>
          </cell>
          <cell r="F1201" t="str">
            <v>MILLILITER</v>
          </cell>
          <cell r="G1201" t="str">
            <v>SUSP</v>
          </cell>
          <cell r="H1201">
            <v>0</v>
          </cell>
          <cell r="I1201">
            <v>0.49569999999999997</v>
          </cell>
          <cell r="J1201">
            <v>0</v>
          </cell>
          <cell r="K1201">
            <v>0.49569999999999997</v>
          </cell>
          <cell r="L1201">
            <v>0</v>
          </cell>
          <cell r="M1201">
            <v>20090305</v>
          </cell>
          <cell r="N1201">
            <v>0</v>
          </cell>
          <cell r="O1201">
            <v>20090305</v>
          </cell>
        </row>
        <row r="1202">
          <cell r="A1202" t="str">
            <v>17078 0</v>
          </cell>
          <cell r="B1202" t="str">
            <v>PAROXETINE HCL</v>
          </cell>
          <cell r="C1202">
            <v>17078</v>
          </cell>
          <cell r="D1202">
            <v>0</v>
          </cell>
          <cell r="E1202" t="str">
            <v>12.5 mg</v>
          </cell>
          <cell r="F1202" t="str">
            <v>TABLET</v>
          </cell>
          <cell r="G1202" t="str">
            <v>TAB</v>
          </cell>
          <cell r="H1202">
            <v>0</v>
          </cell>
          <cell r="I1202">
            <v>2.5756000000000001</v>
          </cell>
          <cell r="J1202">
            <v>0</v>
          </cell>
          <cell r="K1202">
            <v>2.5756000000000001</v>
          </cell>
          <cell r="L1202">
            <v>0</v>
          </cell>
          <cell r="M1202">
            <v>20090305</v>
          </cell>
          <cell r="N1202">
            <v>0</v>
          </cell>
          <cell r="O1202">
            <v>20090305</v>
          </cell>
        </row>
        <row r="1203">
          <cell r="A1203" t="str">
            <v>16366 0</v>
          </cell>
          <cell r="B1203" t="str">
            <v>PAROXETINE HCL</v>
          </cell>
          <cell r="C1203">
            <v>16366</v>
          </cell>
          <cell r="D1203">
            <v>0</v>
          </cell>
          <cell r="E1203" t="str">
            <v>20 mg</v>
          </cell>
          <cell r="F1203" t="str">
            <v>TABLET</v>
          </cell>
          <cell r="G1203" t="str">
            <v>TAB</v>
          </cell>
          <cell r="H1203">
            <v>0</v>
          </cell>
          <cell r="I1203">
            <v>0.21709999999999999</v>
          </cell>
          <cell r="J1203">
            <v>0</v>
          </cell>
          <cell r="K1203">
            <v>0.21709999999999999</v>
          </cell>
          <cell r="L1203">
            <v>0</v>
          </cell>
          <cell r="M1203">
            <v>20090305</v>
          </cell>
          <cell r="N1203">
            <v>0</v>
          </cell>
          <cell r="O1203">
            <v>20090305</v>
          </cell>
        </row>
        <row r="1204">
          <cell r="A1204" t="str">
            <v>17077 0</v>
          </cell>
          <cell r="B1204" t="str">
            <v>PAROXETINE HCL</v>
          </cell>
          <cell r="C1204">
            <v>17077</v>
          </cell>
          <cell r="D1204">
            <v>0</v>
          </cell>
          <cell r="E1204" t="str">
            <v>25 mg</v>
          </cell>
          <cell r="F1204" t="str">
            <v>TABLET</v>
          </cell>
          <cell r="G1204" t="str">
            <v>TAB</v>
          </cell>
          <cell r="H1204">
            <v>0</v>
          </cell>
          <cell r="I1204">
            <v>2.8292000000000002</v>
          </cell>
          <cell r="J1204">
            <v>0</v>
          </cell>
          <cell r="K1204">
            <v>2.8292000000000002</v>
          </cell>
          <cell r="L1204">
            <v>0</v>
          </cell>
          <cell r="M1204">
            <v>20090305</v>
          </cell>
          <cell r="N1204">
            <v>0</v>
          </cell>
          <cell r="O1204">
            <v>20090305</v>
          </cell>
        </row>
        <row r="1205">
          <cell r="A1205" t="str">
            <v>16367 0</v>
          </cell>
          <cell r="B1205" t="str">
            <v>PAROXETINE HCL</v>
          </cell>
          <cell r="C1205">
            <v>16367</v>
          </cell>
          <cell r="D1205">
            <v>0</v>
          </cell>
          <cell r="E1205" t="str">
            <v>30 mg</v>
          </cell>
          <cell r="F1205" t="str">
            <v>TABLET</v>
          </cell>
          <cell r="G1205" t="str">
            <v>TAB</v>
          </cell>
          <cell r="H1205">
            <v>0</v>
          </cell>
          <cell r="I1205">
            <v>0.22070000000000001</v>
          </cell>
          <cell r="J1205">
            <v>0</v>
          </cell>
          <cell r="K1205">
            <v>0.22070000000000001</v>
          </cell>
          <cell r="L1205">
            <v>0</v>
          </cell>
          <cell r="M1205">
            <v>20090305</v>
          </cell>
          <cell r="N1205">
            <v>0</v>
          </cell>
          <cell r="O1205">
            <v>20090305</v>
          </cell>
        </row>
        <row r="1206">
          <cell r="A1206" t="str">
            <v>17079 0</v>
          </cell>
          <cell r="B1206" t="str">
            <v>PAROXETINE HCL</v>
          </cell>
          <cell r="C1206">
            <v>17079</v>
          </cell>
          <cell r="D1206">
            <v>0</v>
          </cell>
          <cell r="E1206" t="str">
            <v>37.5 mg</v>
          </cell>
          <cell r="F1206" t="str">
            <v>TABLET</v>
          </cell>
          <cell r="G1206" t="str">
            <v>TAB, SR</v>
          </cell>
          <cell r="H1206">
            <v>0</v>
          </cell>
          <cell r="I1206">
            <v>3.4171</v>
          </cell>
          <cell r="J1206">
            <v>0</v>
          </cell>
          <cell r="K1206">
            <v>3.4171</v>
          </cell>
          <cell r="L1206">
            <v>0</v>
          </cell>
          <cell r="M1206">
            <v>20090305</v>
          </cell>
          <cell r="N1206">
            <v>0</v>
          </cell>
          <cell r="O1206">
            <v>20090305</v>
          </cell>
        </row>
        <row r="1207">
          <cell r="A1207" t="str">
            <v>16368 0</v>
          </cell>
          <cell r="B1207" t="str">
            <v>PAROXETINE HCL</v>
          </cell>
          <cell r="C1207">
            <v>16368</v>
          </cell>
          <cell r="D1207">
            <v>0</v>
          </cell>
          <cell r="E1207" t="str">
            <v>40 mg</v>
          </cell>
          <cell r="F1207" t="str">
            <v>TABLET</v>
          </cell>
          <cell r="G1207" t="str">
            <v>TAB</v>
          </cell>
          <cell r="H1207">
            <v>0</v>
          </cell>
          <cell r="I1207">
            <v>0.23419999999999999</v>
          </cell>
          <cell r="J1207">
            <v>0</v>
          </cell>
          <cell r="K1207">
            <v>0.23419999999999999</v>
          </cell>
          <cell r="L1207">
            <v>0</v>
          </cell>
          <cell r="M1207">
            <v>20090305</v>
          </cell>
          <cell r="N1207">
            <v>0</v>
          </cell>
          <cell r="O1207">
            <v>20090305</v>
          </cell>
        </row>
        <row r="1208">
          <cell r="A1208" t="str">
            <v>12540 0</v>
          </cell>
          <cell r="B1208" t="str">
            <v>PEMOLINE</v>
          </cell>
          <cell r="C1208">
            <v>12540</v>
          </cell>
          <cell r="D1208">
            <v>0</v>
          </cell>
          <cell r="E1208" t="str">
            <v>18.75 mg</v>
          </cell>
          <cell r="F1208" t="str">
            <v>TABLET</v>
          </cell>
          <cell r="G1208" t="str">
            <v>TAB</v>
          </cell>
          <cell r="H1208">
            <v>0</v>
          </cell>
          <cell r="I1208">
            <v>0.91479999999999995</v>
          </cell>
          <cell r="J1208">
            <v>0</v>
          </cell>
          <cell r="K1208">
            <v>0.91479999999999995</v>
          </cell>
          <cell r="L1208">
            <v>0</v>
          </cell>
          <cell r="M1208">
            <v>20040604</v>
          </cell>
          <cell r="N1208">
            <v>20051206</v>
          </cell>
          <cell r="O1208">
            <v>20051206</v>
          </cell>
        </row>
        <row r="1209">
          <cell r="A1209" t="str">
            <v>12541 0</v>
          </cell>
          <cell r="B1209" t="str">
            <v>PEMOLINE</v>
          </cell>
          <cell r="C1209">
            <v>12541</v>
          </cell>
          <cell r="D1209">
            <v>0</v>
          </cell>
          <cell r="E1209" t="str">
            <v>37.5 mg</v>
          </cell>
          <cell r="F1209" t="str">
            <v>TABLET</v>
          </cell>
          <cell r="G1209" t="str">
            <v>TAB</v>
          </cell>
          <cell r="H1209">
            <v>0</v>
          </cell>
          <cell r="I1209">
            <v>1.4236</v>
          </cell>
          <cell r="J1209">
            <v>0</v>
          </cell>
          <cell r="K1209">
            <v>1.4236</v>
          </cell>
          <cell r="L1209">
            <v>0</v>
          </cell>
          <cell r="M1209">
            <v>20050603</v>
          </cell>
          <cell r="N1209">
            <v>20051206</v>
          </cell>
          <cell r="O1209">
            <v>20051206</v>
          </cell>
        </row>
        <row r="1210">
          <cell r="A1210" t="str">
            <v>12542 0</v>
          </cell>
          <cell r="B1210" t="str">
            <v>PEMOLINE</v>
          </cell>
          <cell r="C1210">
            <v>12542</v>
          </cell>
          <cell r="D1210">
            <v>0</v>
          </cell>
          <cell r="E1210" t="str">
            <v>75 mg</v>
          </cell>
          <cell r="F1210" t="str">
            <v>TABLET</v>
          </cell>
          <cell r="G1210" t="str">
            <v>TAB</v>
          </cell>
          <cell r="H1210">
            <v>0</v>
          </cell>
          <cell r="I1210">
            <v>2.3875000000000002</v>
          </cell>
          <cell r="J1210">
            <v>0</v>
          </cell>
          <cell r="K1210">
            <v>2.3875000000000002</v>
          </cell>
          <cell r="L1210">
            <v>0</v>
          </cell>
          <cell r="M1210">
            <v>20041203</v>
          </cell>
          <cell r="N1210">
            <v>20051206</v>
          </cell>
          <cell r="O1210">
            <v>20051206</v>
          </cell>
        </row>
        <row r="1211">
          <cell r="A1211" t="str">
            <v>39022 100</v>
          </cell>
          <cell r="B1211" t="str">
            <v>PENICILLIN V POTASSIUM</v>
          </cell>
          <cell r="C1211">
            <v>39022</v>
          </cell>
          <cell r="D1211">
            <v>100</v>
          </cell>
          <cell r="E1211" t="str">
            <v>125 mg/5 ml, 100 ml</v>
          </cell>
          <cell r="F1211" t="str">
            <v>MILLILITER</v>
          </cell>
          <cell r="G1211" t="str">
            <v>PWDR for ORAL SOLN</v>
          </cell>
          <cell r="H1211">
            <v>0</v>
          </cell>
          <cell r="I1211">
            <v>1.9199999999999998E-2</v>
          </cell>
          <cell r="J1211">
            <v>0</v>
          </cell>
          <cell r="K1211">
            <v>1.9199999999999998E-2</v>
          </cell>
          <cell r="L1211">
            <v>0</v>
          </cell>
          <cell r="M1211">
            <v>20090305</v>
          </cell>
          <cell r="N1211">
            <v>0</v>
          </cell>
          <cell r="O1211">
            <v>20090305</v>
          </cell>
        </row>
        <row r="1212">
          <cell r="A1212" t="str">
            <v>39053 0</v>
          </cell>
          <cell r="B1212" t="str">
            <v>PENICILLIN V POTASSIUM</v>
          </cell>
          <cell r="C1212">
            <v>39053</v>
          </cell>
          <cell r="D1212">
            <v>0</v>
          </cell>
          <cell r="E1212" t="str">
            <v>250 mg</v>
          </cell>
          <cell r="F1212" t="str">
            <v>TABLET</v>
          </cell>
          <cell r="G1212" t="str">
            <v>TAB</v>
          </cell>
          <cell r="H1212">
            <v>0</v>
          </cell>
          <cell r="I1212">
            <v>0.1143</v>
          </cell>
          <cell r="J1212">
            <v>0</v>
          </cell>
          <cell r="K1212">
            <v>0.1143</v>
          </cell>
          <cell r="L1212">
            <v>0</v>
          </cell>
          <cell r="M1212">
            <v>20090305</v>
          </cell>
          <cell r="N1212">
            <v>0</v>
          </cell>
          <cell r="O1212">
            <v>20090305</v>
          </cell>
        </row>
        <row r="1213">
          <cell r="A1213" t="str">
            <v>39024 0</v>
          </cell>
          <cell r="B1213" t="str">
            <v>PENICILLIN V POTASSIUM</v>
          </cell>
          <cell r="C1213">
            <v>39024</v>
          </cell>
          <cell r="D1213">
            <v>0</v>
          </cell>
          <cell r="E1213" t="str">
            <v>250 mg/5 ml</v>
          </cell>
          <cell r="F1213" t="str">
            <v>MILLILITER</v>
          </cell>
          <cell r="G1213" t="str">
            <v>SUSP RECON</v>
          </cell>
          <cell r="H1213">
            <v>0</v>
          </cell>
          <cell r="I1213">
            <v>3.0599999999999999E-2</v>
          </cell>
          <cell r="J1213">
            <v>0</v>
          </cell>
          <cell r="K1213">
            <v>3.0599999999999999E-2</v>
          </cell>
          <cell r="L1213">
            <v>0</v>
          </cell>
          <cell r="M1213">
            <v>20090305</v>
          </cell>
          <cell r="N1213">
            <v>0</v>
          </cell>
          <cell r="O1213">
            <v>20090305</v>
          </cell>
        </row>
        <row r="1214">
          <cell r="A1214" t="str">
            <v>39055 0</v>
          </cell>
          <cell r="B1214" t="str">
            <v>PENICILLIN V POTASSIUM</v>
          </cell>
          <cell r="C1214">
            <v>39055</v>
          </cell>
          <cell r="D1214">
            <v>0</v>
          </cell>
          <cell r="E1214" t="str">
            <v>500 mg</v>
          </cell>
          <cell r="F1214" t="str">
            <v>TABLET</v>
          </cell>
          <cell r="G1214" t="str">
            <v>TAB</v>
          </cell>
          <cell r="H1214">
            <v>0</v>
          </cell>
          <cell r="I1214">
            <v>0.20280000000000001</v>
          </cell>
          <cell r="J1214">
            <v>0</v>
          </cell>
          <cell r="K1214">
            <v>0.20280000000000001</v>
          </cell>
          <cell r="L1214">
            <v>0</v>
          </cell>
          <cell r="M1214">
            <v>20090305</v>
          </cell>
          <cell r="N1214">
            <v>0</v>
          </cell>
          <cell r="O1214">
            <v>20090305</v>
          </cell>
        </row>
        <row r="1215">
          <cell r="A1215" t="str">
            <v>71060 0</v>
          </cell>
          <cell r="B1215" t="str">
            <v>PENTAZOCINE/NALOXONE HCL</v>
          </cell>
          <cell r="C1215">
            <v>71060</v>
          </cell>
          <cell r="D1215">
            <v>0</v>
          </cell>
          <cell r="E1215" t="str">
            <v>50 mg/0.5 mg</v>
          </cell>
          <cell r="F1215" t="str">
            <v>TABLET</v>
          </cell>
          <cell r="G1215" t="str">
            <v>TAB</v>
          </cell>
          <cell r="H1215">
            <v>0</v>
          </cell>
          <cell r="I1215">
            <v>1.0065999999999999</v>
          </cell>
          <cell r="J1215">
            <v>0</v>
          </cell>
          <cell r="K1215">
            <v>1.0065999999999999</v>
          </cell>
          <cell r="L1215">
            <v>0</v>
          </cell>
          <cell r="M1215">
            <v>20090305</v>
          </cell>
          <cell r="N1215">
            <v>0</v>
          </cell>
          <cell r="O1215">
            <v>20090305</v>
          </cell>
        </row>
        <row r="1216">
          <cell r="A1216" t="str">
            <v>11800 0</v>
          </cell>
          <cell r="B1216" t="str">
            <v>PENTOXIFYLLINE</v>
          </cell>
          <cell r="C1216">
            <v>11800</v>
          </cell>
          <cell r="D1216">
            <v>0</v>
          </cell>
          <cell r="E1216" t="str">
            <v>400 mg</v>
          </cell>
          <cell r="F1216" t="str">
            <v>TABLET</v>
          </cell>
          <cell r="G1216" t="str">
            <v>TAB, CR</v>
          </cell>
          <cell r="H1216">
            <v>0</v>
          </cell>
          <cell r="I1216">
            <v>9.1200000000000003E-2</v>
          </cell>
          <cell r="J1216">
            <v>0</v>
          </cell>
          <cell r="K1216">
            <v>9.1200000000000003E-2</v>
          </cell>
          <cell r="L1216">
            <v>0</v>
          </cell>
          <cell r="M1216">
            <v>20090305</v>
          </cell>
          <cell r="N1216">
            <v>0</v>
          </cell>
          <cell r="O1216">
            <v>20090305</v>
          </cell>
        </row>
        <row r="1217">
          <cell r="A1217" t="str">
            <v>14805 0</v>
          </cell>
          <cell r="B1217" t="str">
            <v>P-EPHED HCL/BROMPHENIRAMIN</v>
          </cell>
          <cell r="C1217">
            <v>14805</v>
          </cell>
          <cell r="D1217">
            <v>0</v>
          </cell>
          <cell r="E1217" t="str">
            <v>45 mg; 4 mg/5 ml</v>
          </cell>
          <cell r="F1217" t="str">
            <v>MILLILITER</v>
          </cell>
          <cell r="G1217" t="str">
            <v>SYR</v>
          </cell>
          <cell r="H1217">
            <v>0</v>
          </cell>
          <cell r="I1217">
            <v>2.24E-2</v>
          </cell>
          <cell r="J1217">
            <v>0</v>
          </cell>
          <cell r="K1217">
            <v>2.24E-2</v>
          </cell>
          <cell r="L1217">
            <v>0</v>
          </cell>
          <cell r="M1217">
            <v>20090305</v>
          </cell>
          <cell r="N1217">
            <v>0</v>
          </cell>
          <cell r="O1217">
            <v>20090305</v>
          </cell>
        </row>
        <row r="1218">
          <cell r="A1218" t="str">
            <v>13855 0</v>
          </cell>
          <cell r="B1218" t="str">
            <v>P-EPHED HCL/CARBINOX MAL</v>
          </cell>
          <cell r="C1218">
            <v>13855</v>
          </cell>
          <cell r="D1218">
            <v>0</v>
          </cell>
          <cell r="E1218" t="str">
            <v>15-1 mg/ml</v>
          </cell>
          <cell r="F1218" t="str">
            <v>MILLILITER</v>
          </cell>
          <cell r="G1218" t="str">
            <v>DROPS</v>
          </cell>
          <cell r="H1218">
            <v>0</v>
          </cell>
          <cell r="I1218">
            <v>0.18559999999999999</v>
          </cell>
          <cell r="J1218">
            <v>0</v>
          </cell>
          <cell r="K1218">
            <v>0.18559999999999999</v>
          </cell>
          <cell r="L1218">
            <v>0</v>
          </cell>
          <cell r="M1218">
            <v>20041203</v>
          </cell>
          <cell r="N1218">
            <v>20050331</v>
          </cell>
          <cell r="O1218">
            <v>20050331</v>
          </cell>
        </row>
        <row r="1219">
          <cell r="A1219" t="str">
            <v>44370 0</v>
          </cell>
          <cell r="B1219" t="str">
            <v>PERMETHRIN</v>
          </cell>
          <cell r="C1219">
            <v>44370</v>
          </cell>
          <cell r="D1219">
            <v>0</v>
          </cell>
          <cell r="E1219" t="str">
            <v>5%</v>
          </cell>
          <cell r="F1219" t="str">
            <v>GRAM</v>
          </cell>
          <cell r="G1219" t="str">
            <v>CRM</v>
          </cell>
          <cell r="H1219">
            <v>0</v>
          </cell>
          <cell r="I1219">
            <v>0.11360000000000001</v>
          </cell>
          <cell r="J1219">
            <v>0</v>
          </cell>
          <cell r="K1219">
            <v>0.11360000000000001</v>
          </cell>
          <cell r="L1219">
            <v>0</v>
          </cell>
          <cell r="M1219">
            <v>20090305</v>
          </cell>
          <cell r="N1219">
            <v>0</v>
          </cell>
          <cell r="O1219">
            <v>20090305</v>
          </cell>
        </row>
        <row r="1220">
          <cell r="A1220" t="str">
            <v>14650 0</v>
          </cell>
          <cell r="B1220" t="str">
            <v>PERPHENAZINE</v>
          </cell>
          <cell r="C1220">
            <v>14650</v>
          </cell>
          <cell r="D1220">
            <v>0</v>
          </cell>
          <cell r="E1220" t="str">
            <v>16 mg</v>
          </cell>
          <cell r="F1220" t="str">
            <v>TABLET</v>
          </cell>
          <cell r="G1220" t="str">
            <v>TAB</v>
          </cell>
          <cell r="H1220">
            <v>0</v>
          </cell>
          <cell r="I1220">
            <v>1.3199000000000001</v>
          </cell>
          <cell r="J1220">
            <v>0</v>
          </cell>
          <cell r="K1220">
            <v>1.3199000000000001</v>
          </cell>
          <cell r="L1220">
            <v>0</v>
          </cell>
          <cell r="M1220">
            <v>20081205</v>
          </cell>
          <cell r="N1220">
            <v>20090305</v>
          </cell>
          <cell r="O1220">
            <v>20090305</v>
          </cell>
        </row>
        <row r="1221">
          <cell r="A1221" t="str">
            <v>14651 0</v>
          </cell>
          <cell r="B1221" t="str">
            <v>PERPHENAZINE</v>
          </cell>
          <cell r="C1221">
            <v>14651</v>
          </cell>
          <cell r="D1221">
            <v>0</v>
          </cell>
          <cell r="E1221" t="str">
            <v>2 mg</v>
          </cell>
          <cell r="F1221" t="str">
            <v>TABLET</v>
          </cell>
          <cell r="G1221" t="str">
            <v>TAB</v>
          </cell>
          <cell r="H1221">
            <v>0</v>
          </cell>
          <cell r="I1221">
            <v>0.59079999999999999</v>
          </cell>
          <cell r="J1221">
            <v>0</v>
          </cell>
          <cell r="K1221">
            <v>0.59079999999999999</v>
          </cell>
          <cell r="L1221">
            <v>0</v>
          </cell>
          <cell r="M1221">
            <v>20081205</v>
          </cell>
          <cell r="N1221">
            <v>20090305</v>
          </cell>
          <cell r="O1221">
            <v>20090305</v>
          </cell>
        </row>
        <row r="1222">
          <cell r="A1222" t="str">
            <v>14652 0</v>
          </cell>
          <cell r="B1222" t="str">
            <v>PERPHENAZINE</v>
          </cell>
          <cell r="C1222">
            <v>14652</v>
          </cell>
          <cell r="D1222">
            <v>0</v>
          </cell>
          <cell r="E1222" t="str">
            <v>4 mg</v>
          </cell>
          <cell r="F1222" t="str">
            <v>TABLET</v>
          </cell>
          <cell r="G1222" t="str">
            <v>TAB</v>
          </cell>
          <cell r="H1222">
            <v>0</v>
          </cell>
          <cell r="I1222">
            <v>0.80879999999999996</v>
          </cell>
          <cell r="J1222">
            <v>0</v>
          </cell>
          <cell r="K1222">
            <v>0.80879999999999996</v>
          </cell>
          <cell r="L1222">
            <v>0</v>
          </cell>
          <cell r="M1222">
            <v>20081205</v>
          </cell>
          <cell r="N1222">
            <v>20090305</v>
          </cell>
          <cell r="O1222">
            <v>20090305</v>
          </cell>
        </row>
        <row r="1223">
          <cell r="A1223" t="str">
            <v>14653 0</v>
          </cell>
          <cell r="B1223" t="str">
            <v>PERPHENAZINE</v>
          </cell>
          <cell r="C1223">
            <v>14653</v>
          </cell>
          <cell r="D1223">
            <v>0</v>
          </cell>
          <cell r="E1223" t="str">
            <v>8 mg</v>
          </cell>
          <cell r="F1223" t="str">
            <v>TABLET</v>
          </cell>
          <cell r="G1223" t="str">
            <v>TAB</v>
          </cell>
          <cell r="H1223">
            <v>0</v>
          </cell>
          <cell r="I1223">
            <v>0.98109999999999997</v>
          </cell>
          <cell r="J1223">
            <v>0</v>
          </cell>
          <cell r="K1223">
            <v>0.98109999999999997</v>
          </cell>
          <cell r="L1223">
            <v>0</v>
          </cell>
          <cell r="M1223">
            <v>20081205</v>
          </cell>
          <cell r="N1223">
            <v>20090305</v>
          </cell>
          <cell r="O1223">
            <v>20090305</v>
          </cell>
        </row>
        <row r="1224">
          <cell r="A1224" t="str">
            <v>42121 0</v>
          </cell>
          <cell r="B1224" t="str">
            <v>PHENAZOPYRIDINE HCL</v>
          </cell>
          <cell r="C1224">
            <v>42121</v>
          </cell>
          <cell r="D1224">
            <v>0</v>
          </cell>
          <cell r="E1224" t="str">
            <v>100 mg</v>
          </cell>
          <cell r="F1224" t="str">
            <v>TABLET</v>
          </cell>
          <cell r="G1224" t="str">
            <v>TAB</v>
          </cell>
          <cell r="H1224">
            <v>0</v>
          </cell>
          <cell r="I1224">
            <v>5.74E-2</v>
          </cell>
          <cell r="J1224">
            <v>0</v>
          </cell>
          <cell r="K1224">
            <v>5.74E-2</v>
          </cell>
          <cell r="L1224">
            <v>0</v>
          </cell>
          <cell r="M1224">
            <v>20090305</v>
          </cell>
          <cell r="N1224">
            <v>0</v>
          </cell>
          <cell r="O1224">
            <v>20090305</v>
          </cell>
        </row>
        <row r="1225">
          <cell r="A1225" t="str">
            <v>42122 0</v>
          </cell>
          <cell r="B1225" t="str">
            <v>PHENAZOPYRIDINE HCL</v>
          </cell>
          <cell r="C1225">
            <v>42122</v>
          </cell>
          <cell r="D1225">
            <v>0</v>
          </cell>
          <cell r="E1225" t="str">
            <v>200 mg</v>
          </cell>
          <cell r="F1225" t="str">
            <v>TABLET</v>
          </cell>
          <cell r="G1225" t="str">
            <v>TAB</v>
          </cell>
          <cell r="H1225">
            <v>0</v>
          </cell>
          <cell r="I1225">
            <v>5.0999999999999997E-2</v>
          </cell>
          <cell r="J1225">
            <v>0</v>
          </cell>
          <cell r="K1225">
            <v>5.0999999999999997E-2</v>
          </cell>
          <cell r="L1225">
            <v>0</v>
          </cell>
          <cell r="M1225">
            <v>20090305</v>
          </cell>
          <cell r="N1225">
            <v>0</v>
          </cell>
          <cell r="O1225">
            <v>20090305</v>
          </cell>
        </row>
        <row r="1226">
          <cell r="A1226" t="str">
            <v>12975 0</v>
          </cell>
          <cell r="B1226" t="str">
            <v>PHENOBARBITAL</v>
          </cell>
          <cell r="C1226">
            <v>12975</v>
          </cell>
          <cell r="D1226">
            <v>0</v>
          </cell>
          <cell r="E1226" t="str">
            <v>100 mg</v>
          </cell>
          <cell r="F1226" t="str">
            <v>TABLET</v>
          </cell>
          <cell r="G1226" t="str">
            <v>TAB</v>
          </cell>
          <cell r="H1226">
            <v>0</v>
          </cell>
          <cell r="I1226">
            <v>4.5400000000000003E-2</v>
          </cell>
          <cell r="J1226">
            <v>0</v>
          </cell>
          <cell r="K1226">
            <v>4.5400000000000003E-2</v>
          </cell>
          <cell r="L1226">
            <v>0</v>
          </cell>
          <cell r="M1226">
            <v>20090305</v>
          </cell>
          <cell r="N1226">
            <v>0</v>
          </cell>
          <cell r="O1226">
            <v>20090305</v>
          </cell>
        </row>
        <row r="1227">
          <cell r="A1227" t="str">
            <v>12971 0</v>
          </cell>
          <cell r="B1227" t="str">
            <v>PHENOBARBITAL</v>
          </cell>
          <cell r="C1227">
            <v>12971</v>
          </cell>
          <cell r="D1227">
            <v>0</v>
          </cell>
          <cell r="E1227" t="str">
            <v>15 mg</v>
          </cell>
          <cell r="F1227" t="str">
            <v>TABLET</v>
          </cell>
          <cell r="G1227" t="str">
            <v>TAB</v>
          </cell>
          <cell r="H1227">
            <v>0</v>
          </cell>
          <cell r="I1227">
            <v>3.1199999999999999E-2</v>
          </cell>
          <cell r="J1227">
            <v>0</v>
          </cell>
          <cell r="K1227">
            <v>3.1199999999999999E-2</v>
          </cell>
          <cell r="L1227">
            <v>0</v>
          </cell>
          <cell r="M1227">
            <v>20090305</v>
          </cell>
          <cell r="N1227">
            <v>0</v>
          </cell>
          <cell r="O1227">
            <v>20090305</v>
          </cell>
        </row>
        <row r="1228">
          <cell r="A1228" t="str">
            <v>12956 0</v>
          </cell>
          <cell r="B1228" t="str">
            <v>PHENOBARBITAL</v>
          </cell>
          <cell r="C1228">
            <v>12956</v>
          </cell>
          <cell r="D1228">
            <v>0</v>
          </cell>
          <cell r="E1228" t="str">
            <v>20 mg/5 ml</v>
          </cell>
          <cell r="F1228" t="str">
            <v>MILLILITER</v>
          </cell>
          <cell r="G1228" t="str">
            <v>ELIXIR</v>
          </cell>
          <cell r="H1228">
            <v>0</v>
          </cell>
          <cell r="I1228">
            <v>1.11E-2</v>
          </cell>
          <cell r="J1228">
            <v>0</v>
          </cell>
          <cell r="K1228">
            <v>1.11E-2</v>
          </cell>
          <cell r="L1228">
            <v>0</v>
          </cell>
          <cell r="M1228">
            <v>20030606</v>
          </cell>
          <cell r="N1228">
            <v>20031205</v>
          </cell>
          <cell r="O1228">
            <v>20090305</v>
          </cell>
        </row>
        <row r="1229">
          <cell r="A1229" t="str">
            <v>12973 0</v>
          </cell>
          <cell r="B1229" t="str">
            <v>PHENOBARBITAL</v>
          </cell>
          <cell r="C1229">
            <v>12973</v>
          </cell>
          <cell r="D1229">
            <v>0</v>
          </cell>
          <cell r="E1229" t="str">
            <v>30 mg</v>
          </cell>
          <cell r="F1229" t="str">
            <v>TABLET</v>
          </cell>
          <cell r="G1229" t="str">
            <v>TAB</v>
          </cell>
          <cell r="H1229">
            <v>0</v>
          </cell>
          <cell r="I1229">
            <v>1.67E-2</v>
          </cell>
          <cell r="J1229">
            <v>0</v>
          </cell>
          <cell r="K1229">
            <v>1.67E-2</v>
          </cell>
          <cell r="L1229">
            <v>0</v>
          </cell>
          <cell r="M1229">
            <v>20090305</v>
          </cell>
          <cell r="N1229">
            <v>0</v>
          </cell>
          <cell r="O1229">
            <v>20090305</v>
          </cell>
        </row>
        <row r="1230">
          <cell r="A1230" t="str">
            <v>12972 0</v>
          </cell>
          <cell r="B1230" t="str">
            <v>PHENOBARBITAL</v>
          </cell>
          <cell r="C1230">
            <v>12972</v>
          </cell>
          <cell r="D1230">
            <v>0</v>
          </cell>
          <cell r="E1230" t="str">
            <v>60 mg</v>
          </cell>
          <cell r="F1230" t="str">
            <v>TABLET</v>
          </cell>
          <cell r="G1230" t="str">
            <v>TAB</v>
          </cell>
          <cell r="H1230">
            <v>0</v>
          </cell>
          <cell r="I1230">
            <v>1.11E-2</v>
          </cell>
          <cell r="J1230">
            <v>0</v>
          </cell>
          <cell r="K1230">
            <v>1.11E-2</v>
          </cell>
          <cell r="L1230">
            <v>0</v>
          </cell>
          <cell r="M1230">
            <v>20090305</v>
          </cell>
          <cell r="N1230">
            <v>0</v>
          </cell>
          <cell r="O1230">
            <v>20090305</v>
          </cell>
        </row>
        <row r="1231">
          <cell r="A1231" t="str">
            <v>20692 0</v>
          </cell>
          <cell r="B1231" t="str">
            <v xml:space="preserve">PHENTERMINE HCL </v>
          </cell>
          <cell r="C1231">
            <v>20692</v>
          </cell>
          <cell r="D1231">
            <v>0</v>
          </cell>
          <cell r="E1231" t="str">
            <v>30 mg</v>
          </cell>
          <cell r="F1231" t="str">
            <v>CAPSULE</v>
          </cell>
          <cell r="G1231" t="str">
            <v>CAP</v>
          </cell>
          <cell r="H1231">
            <v>0</v>
          </cell>
          <cell r="I1231">
            <v>0.3468</v>
          </cell>
          <cell r="J1231">
            <v>0</v>
          </cell>
          <cell r="K1231">
            <v>0.3468</v>
          </cell>
          <cell r="L1231">
            <v>0</v>
          </cell>
          <cell r="M1231">
            <v>20090305</v>
          </cell>
          <cell r="N1231">
            <v>0</v>
          </cell>
          <cell r="O1231">
            <v>20090305</v>
          </cell>
        </row>
        <row r="1232">
          <cell r="A1232" t="str">
            <v>20713 0</v>
          </cell>
          <cell r="B1232" t="str">
            <v xml:space="preserve">PHENTERMINE HCL </v>
          </cell>
          <cell r="C1232">
            <v>20713</v>
          </cell>
          <cell r="D1232">
            <v>0</v>
          </cell>
          <cell r="E1232" t="str">
            <v>37.5 mg</v>
          </cell>
          <cell r="F1232" t="str">
            <v>TABLET</v>
          </cell>
          <cell r="G1232" t="str">
            <v>TAB</v>
          </cell>
          <cell r="H1232">
            <v>0</v>
          </cell>
          <cell r="I1232">
            <v>0.2286</v>
          </cell>
          <cell r="J1232">
            <v>0</v>
          </cell>
          <cell r="K1232">
            <v>0.2286</v>
          </cell>
          <cell r="L1232">
            <v>0</v>
          </cell>
          <cell r="M1232">
            <v>20090305</v>
          </cell>
          <cell r="N1232">
            <v>0</v>
          </cell>
          <cell r="O1232">
            <v>20090305</v>
          </cell>
        </row>
        <row r="1233">
          <cell r="A1233" t="str">
            <v>25732 0</v>
          </cell>
          <cell r="B1233" t="str">
            <v>PHENYLEPHRINE HCL/CHLOR-MAL</v>
          </cell>
          <cell r="C1233">
            <v>25732</v>
          </cell>
          <cell r="D1233">
            <v>0</v>
          </cell>
          <cell r="E1233" t="str">
            <v>12.5-4 mg/5</v>
          </cell>
          <cell r="F1233" t="str">
            <v>MILLILITER</v>
          </cell>
          <cell r="G1233" t="str">
            <v>SYR</v>
          </cell>
          <cell r="H1233">
            <v>0</v>
          </cell>
          <cell r="I1233">
            <v>2.2100000000000002E-2</v>
          </cell>
          <cell r="J1233">
            <v>0</v>
          </cell>
          <cell r="K1233">
            <v>2.2100000000000002E-2</v>
          </cell>
          <cell r="L1233">
            <v>0</v>
          </cell>
          <cell r="M1233">
            <v>20090305</v>
          </cell>
          <cell r="N1233">
            <v>0</v>
          </cell>
          <cell r="O1233">
            <v>20090305</v>
          </cell>
        </row>
        <row r="1234">
          <cell r="A1234" t="str">
            <v>13978 0</v>
          </cell>
          <cell r="B1234" t="str">
            <v>PHENYLEPHRINE HCL/COD/PROMETH</v>
          </cell>
          <cell r="C1234">
            <v>13978</v>
          </cell>
          <cell r="D1234">
            <v>0</v>
          </cell>
          <cell r="E1234" t="str">
            <v>5-10-6.25</v>
          </cell>
          <cell r="F1234" t="str">
            <v>MILLILITER</v>
          </cell>
          <cell r="G1234" t="str">
            <v>SYR</v>
          </cell>
          <cell r="H1234">
            <v>0</v>
          </cell>
          <cell r="I1234">
            <v>8.0399999999999999E-2</v>
          </cell>
          <cell r="J1234">
            <v>0</v>
          </cell>
          <cell r="K1234">
            <v>8.0399999999999999E-2</v>
          </cell>
          <cell r="L1234">
            <v>0</v>
          </cell>
          <cell r="M1234">
            <v>20090305</v>
          </cell>
          <cell r="N1234">
            <v>0</v>
          </cell>
          <cell r="O1234">
            <v>20090305</v>
          </cell>
        </row>
        <row r="1235">
          <cell r="A1235" t="str">
            <v>12746 0</v>
          </cell>
          <cell r="B1235" t="str">
            <v>PHENYLEPHRINE/CHLORPHENIRAMINE</v>
          </cell>
          <cell r="C1235">
            <v>12746</v>
          </cell>
          <cell r="D1235">
            <v>0</v>
          </cell>
          <cell r="E1235" t="str">
            <v>5-4.5 mg/5 ml</v>
          </cell>
          <cell r="F1235" t="str">
            <v>MILLILITER</v>
          </cell>
          <cell r="G1235" t="str">
            <v>SUSP</v>
          </cell>
          <cell r="H1235">
            <v>0</v>
          </cell>
          <cell r="I1235">
            <v>5.0700000000000002E-2</v>
          </cell>
          <cell r="J1235">
            <v>0</v>
          </cell>
          <cell r="K1235">
            <v>5.0700000000000002E-2</v>
          </cell>
          <cell r="L1235">
            <v>0</v>
          </cell>
          <cell r="M1235">
            <v>20090305</v>
          </cell>
          <cell r="N1235">
            <v>0</v>
          </cell>
          <cell r="O1235">
            <v>20090305</v>
          </cell>
        </row>
        <row r="1236">
          <cell r="A1236" t="str">
            <v>96268 0</v>
          </cell>
          <cell r="B1236" t="str">
            <v>PHENYLEPHRINE/HYDROCODONE/CHLORPHENIRAMINE</v>
          </cell>
          <cell r="C1236">
            <v>96268</v>
          </cell>
          <cell r="D1236">
            <v>0</v>
          </cell>
          <cell r="E1236" t="str">
            <v>5-2.5-2 mg/5 ml</v>
          </cell>
          <cell r="F1236" t="str">
            <v>MILLILITER</v>
          </cell>
          <cell r="G1236" t="str">
            <v>SYR</v>
          </cell>
          <cell r="H1236">
            <v>0</v>
          </cell>
          <cell r="I1236">
            <v>1.35E-2</v>
          </cell>
          <cell r="J1236">
            <v>0</v>
          </cell>
          <cell r="K1236">
            <v>1.35E-2</v>
          </cell>
          <cell r="L1236">
            <v>0</v>
          </cell>
          <cell r="M1236">
            <v>20071205</v>
          </cell>
          <cell r="N1236">
            <v>20080919</v>
          </cell>
          <cell r="O1236">
            <v>20081205</v>
          </cell>
        </row>
        <row r="1237">
          <cell r="A1237" t="str">
            <v>95910 0</v>
          </cell>
          <cell r="B1237" t="str">
            <v>PHENYLEPHRINE/PYRIL TAN/CP</v>
          </cell>
          <cell r="C1237">
            <v>95910</v>
          </cell>
          <cell r="D1237">
            <v>0</v>
          </cell>
          <cell r="E1237" t="str">
            <v>5 mg; 12.5 mg; 2 mg/5 ml</v>
          </cell>
          <cell r="F1237" t="str">
            <v>MILLILITER</v>
          </cell>
          <cell r="G1237" t="str">
            <v>SUSP</v>
          </cell>
          <cell r="H1237">
            <v>0</v>
          </cell>
          <cell r="I1237">
            <v>0.17419999999999999</v>
          </cell>
          <cell r="J1237">
            <v>0</v>
          </cell>
          <cell r="K1237">
            <v>0.17419999999999999</v>
          </cell>
          <cell r="L1237">
            <v>0</v>
          </cell>
          <cell r="M1237">
            <v>20061205</v>
          </cell>
          <cell r="N1237">
            <v>20080919</v>
          </cell>
          <cell r="O1237">
            <v>20080919</v>
          </cell>
        </row>
        <row r="1238">
          <cell r="A1238" t="str">
            <v>17700 0</v>
          </cell>
          <cell r="B1238" t="str">
            <v>PHENYTOIN SODIUM</v>
          </cell>
          <cell r="C1238">
            <v>17700</v>
          </cell>
          <cell r="D1238">
            <v>0</v>
          </cell>
          <cell r="E1238" t="str">
            <v>100 mg</v>
          </cell>
          <cell r="F1238" t="str">
            <v>CAPSULE</v>
          </cell>
          <cell r="G1238" t="str">
            <v>CAP, ER</v>
          </cell>
          <cell r="H1238">
            <v>0</v>
          </cell>
          <cell r="I1238">
            <v>0.1925</v>
          </cell>
          <cell r="J1238">
            <v>0</v>
          </cell>
          <cell r="K1238">
            <v>0.1925</v>
          </cell>
          <cell r="L1238">
            <v>0</v>
          </cell>
          <cell r="M1238">
            <v>20090305</v>
          </cell>
          <cell r="N1238">
            <v>0</v>
          </cell>
          <cell r="O1238">
            <v>20090305</v>
          </cell>
        </row>
        <row r="1239">
          <cell r="A1239" t="str">
            <v>17241 0</v>
          </cell>
          <cell r="B1239" t="str">
            <v>PHENYTOIN SODIUM</v>
          </cell>
          <cell r="C1239">
            <v>17241</v>
          </cell>
          <cell r="D1239">
            <v>0</v>
          </cell>
          <cell r="E1239" t="str">
            <v>125 mg/5 ml</v>
          </cell>
          <cell r="F1239" t="str">
            <v>MILLILITER</v>
          </cell>
          <cell r="G1239" t="str">
            <v>SUSP</v>
          </cell>
          <cell r="H1239">
            <v>0</v>
          </cell>
          <cell r="I1239">
            <v>0.1014</v>
          </cell>
          <cell r="J1239">
            <v>0</v>
          </cell>
          <cell r="K1239">
            <v>0.1014</v>
          </cell>
          <cell r="L1239">
            <v>0</v>
          </cell>
          <cell r="M1239">
            <v>20090305</v>
          </cell>
          <cell r="N1239">
            <v>0</v>
          </cell>
          <cell r="O1239">
            <v>20090305</v>
          </cell>
        </row>
        <row r="1240">
          <cell r="A1240" t="str">
            <v>32702 0</v>
          </cell>
          <cell r="B1240" t="str">
            <v>PILOCARPINE HCL</v>
          </cell>
          <cell r="C1240">
            <v>32702</v>
          </cell>
          <cell r="D1240">
            <v>0</v>
          </cell>
          <cell r="E1240" t="str">
            <v>0.5%</v>
          </cell>
          <cell r="F1240" t="str">
            <v>MILLILITER</v>
          </cell>
          <cell r="G1240" t="str">
            <v>OPTH SOLN</v>
          </cell>
          <cell r="H1240">
            <v>0</v>
          </cell>
          <cell r="I1240">
            <v>0.23119999999999999</v>
          </cell>
          <cell r="J1240">
            <v>0</v>
          </cell>
          <cell r="K1240">
            <v>0.23119999999999999</v>
          </cell>
          <cell r="L1240">
            <v>0</v>
          </cell>
          <cell r="M1240">
            <v>20021206</v>
          </cell>
          <cell r="N1240">
            <v>20030509</v>
          </cell>
          <cell r="O1240">
            <v>20030509</v>
          </cell>
        </row>
        <row r="1241">
          <cell r="A1241" t="str">
            <v>32704 0</v>
          </cell>
          <cell r="B1241" t="str">
            <v>PILOCARPINE HCL</v>
          </cell>
          <cell r="C1241">
            <v>32704</v>
          </cell>
          <cell r="D1241">
            <v>0</v>
          </cell>
          <cell r="E1241">
            <v>0.01</v>
          </cell>
          <cell r="F1241" t="str">
            <v>MILLILITER</v>
          </cell>
          <cell r="G1241" t="str">
            <v>OPTH SOLN</v>
          </cell>
          <cell r="H1241">
            <v>0</v>
          </cell>
          <cell r="I1241">
            <v>0.27360000000000001</v>
          </cell>
          <cell r="J1241">
            <v>0</v>
          </cell>
          <cell r="K1241">
            <v>0.27360000000000001</v>
          </cell>
          <cell r="L1241">
            <v>0</v>
          </cell>
          <cell r="M1241">
            <v>20090305</v>
          </cell>
          <cell r="N1241">
            <v>0</v>
          </cell>
          <cell r="O1241">
            <v>20090305</v>
          </cell>
        </row>
        <row r="1242">
          <cell r="A1242" t="str">
            <v>32706 0</v>
          </cell>
          <cell r="B1242" t="str">
            <v>PILOCARPINE HCL</v>
          </cell>
          <cell r="C1242">
            <v>32706</v>
          </cell>
          <cell r="D1242">
            <v>0</v>
          </cell>
          <cell r="E1242" t="str">
            <v>2%</v>
          </cell>
          <cell r="F1242" t="str">
            <v>MILLILITER</v>
          </cell>
          <cell r="G1242" t="str">
            <v>OPTH SOLN</v>
          </cell>
          <cell r="H1242">
            <v>0</v>
          </cell>
          <cell r="I1242">
            <v>0.35120000000000001</v>
          </cell>
          <cell r="J1242">
            <v>0</v>
          </cell>
          <cell r="K1242">
            <v>0.35120000000000001</v>
          </cell>
          <cell r="L1242">
            <v>0</v>
          </cell>
          <cell r="M1242">
            <v>20090305</v>
          </cell>
          <cell r="N1242">
            <v>0</v>
          </cell>
          <cell r="O1242">
            <v>20090305</v>
          </cell>
        </row>
        <row r="1243">
          <cell r="A1243" t="str">
            <v>32752 0</v>
          </cell>
          <cell r="B1243" t="str">
            <v>PILOCARPINE HCL</v>
          </cell>
          <cell r="C1243">
            <v>32752</v>
          </cell>
          <cell r="D1243">
            <v>0</v>
          </cell>
          <cell r="E1243" t="str">
            <v>4%</v>
          </cell>
          <cell r="F1243" t="str">
            <v>MILLILITER</v>
          </cell>
          <cell r="G1243" t="str">
            <v>OPTH SOLN</v>
          </cell>
          <cell r="H1243">
            <v>0</v>
          </cell>
          <cell r="I1243">
            <v>0.50560000000000005</v>
          </cell>
          <cell r="J1243">
            <v>0</v>
          </cell>
          <cell r="K1243">
            <v>0.50560000000000005</v>
          </cell>
          <cell r="L1243">
            <v>0</v>
          </cell>
          <cell r="M1243">
            <v>20090305</v>
          </cell>
          <cell r="N1243">
            <v>0</v>
          </cell>
          <cell r="O1243">
            <v>20090305</v>
          </cell>
        </row>
        <row r="1244">
          <cell r="A1244" t="str">
            <v>32754 0</v>
          </cell>
          <cell r="B1244" t="str">
            <v>PILOCARPINE HCL</v>
          </cell>
          <cell r="C1244">
            <v>32754</v>
          </cell>
          <cell r="D1244">
            <v>0</v>
          </cell>
          <cell r="E1244" t="str">
            <v>6%</v>
          </cell>
          <cell r="F1244" t="str">
            <v>MILLILITER</v>
          </cell>
          <cell r="G1244" t="str">
            <v>OPTH SOLN</v>
          </cell>
          <cell r="H1244">
            <v>0</v>
          </cell>
          <cell r="I1244">
            <v>0.47810000000000002</v>
          </cell>
          <cell r="J1244">
            <v>0</v>
          </cell>
          <cell r="K1244">
            <v>0.47810000000000002</v>
          </cell>
          <cell r="L1244">
            <v>0</v>
          </cell>
          <cell r="M1244">
            <v>20090305</v>
          </cell>
          <cell r="N1244">
            <v>0</v>
          </cell>
          <cell r="O1244">
            <v>20090305</v>
          </cell>
        </row>
        <row r="1245">
          <cell r="A1245" t="str">
            <v>24671 0</v>
          </cell>
          <cell r="B1245" t="str">
            <v xml:space="preserve">PILOCARPINE HCL </v>
          </cell>
          <cell r="C1245">
            <v>24671</v>
          </cell>
          <cell r="D1245">
            <v>0</v>
          </cell>
          <cell r="E1245" t="str">
            <v>5 mg</v>
          </cell>
          <cell r="F1245" t="str">
            <v>TABLET</v>
          </cell>
          <cell r="G1245" t="str">
            <v>TAB</v>
          </cell>
          <cell r="H1245">
            <v>0</v>
          </cell>
          <cell r="I1245">
            <v>0.44900000000000001</v>
          </cell>
          <cell r="J1245">
            <v>0</v>
          </cell>
          <cell r="K1245">
            <v>0.44900000000000001</v>
          </cell>
          <cell r="L1245">
            <v>0</v>
          </cell>
          <cell r="M1245">
            <v>20090305</v>
          </cell>
          <cell r="N1245">
            <v>0</v>
          </cell>
          <cell r="O1245">
            <v>20090305</v>
          </cell>
        </row>
        <row r="1246">
          <cell r="A1246" t="str">
            <v>20680 0</v>
          </cell>
          <cell r="B1246" t="str">
            <v>PINDOLOL</v>
          </cell>
          <cell r="C1246">
            <v>20680</v>
          </cell>
          <cell r="D1246">
            <v>0</v>
          </cell>
          <cell r="E1246" t="str">
            <v>10 mg</v>
          </cell>
          <cell r="F1246" t="str">
            <v>TABLET</v>
          </cell>
          <cell r="G1246" t="str">
            <v>TAB</v>
          </cell>
          <cell r="H1246">
            <v>0</v>
          </cell>
          <cell r="I1246">
            <v>0.15679999999999999</v>
          </cell>
          <cell r="J1246">
            <v>0</v>
          </cell>
          <cell r="K1246">
            <v>0.15679999999999999</v>
          </cell>
          <cell r="L1246">
            <v>0</v>
          </cell>
          <cell r="M1246">
            <v>20090305</v>
          </cell>
          <cell r="N1246">
            <v>0</v>
          </cell>
          <cell r="O1246">
            <v>20090305</v>
          </cell>
        </row>
        <row r="1247">
          <cell r="A1247" t="str">
            <v>20681 0</v>
          </cell>
          <cell r="B1247" t="str">
            <v>PINDOLOL</v>
          </cell>
          <cell r="C1247">
            <v>20681</v>
          </cell>
          <cell r="D1247">
            <v>0</v>
          </cell>
          <cell r="E1247" t="str">
            <v>5 mg</v>
          </cell>
          <cell r="F1247" t="str">
            <v>TABLET</v>
          </cell>
          <cell r="G1247" t="str">
            <v>TAB</v>
          </cell>
          <cell r="H1247">
            <v>0</v>
          </cell>
          <cell r="I1247">
            <v>0.1232</v>
          </cell>
          <cell r="J1247">
            <v>0</v>
          </cell>
          <cell r="K1247">
            <v>0.1232</v>
          </cell>
          <cell r="L1247">
            <v>0</v>
          </cell>
          <cell r="M1247">
            <v>20090305</v>
          </cell>
          <cell r="N1247">
            <v>0</v>
          </cell>
          <cell r="O1247">
            <v>20090305</v>
          </cell>
        </row>
        <row r="1248">
          <cell r="A1248" t="str">
            <v>35820 0</v>
          </cell>
          <cell r="B1248" t="str">
            <v>PIROXICAM</v>
          </cell>
          <cell r="C1248">
            <v>35820</v>
          </cell>
          <cell r="D1248">
            <v>0</v>
          </cell>
          <cell r="E1248" t="str">
            <v>10 mg</v>
          </cell>
          <cell r="F1248" t="str">
            <v>CAPSULE</v>
          </cell>
          <cell r="G1248" t="str">
            <v>CAP</v>
          </cell>
          <cell r="H1248">
            <v>0</v>
          </cell>
          <cell r="I1248">
            <v>7.4099999999999999E-2</v>
          </cell>
          <cell r="J1248">
            <v>0</v>
          </cell>
          <cell r="K1248">
            <v>7.4099999999999999E-2</v>
          </cell>
          <cell r="L1248">
            <v>0</v>
          </cell>
          <cell r="M1248">
            <v>20090305</v>
          </cell>
          <cell r="N1248">
            <v>0</v>
          </cell>
          <cell r="O1248">
            <v>20090305</v>
          </cell>
        </row>
        <row r="1249">
          <cell r="A1249" t="str">
            <v>35821 0</v>
          </cell>
          <cell r="B1249" t="str">
            <v>PIROXICAM</v>
          </cell>
          <cell r="C1249">
            <v>35821</v>
          </cell>
          <cell r="D1249">
            <v>0</v>
          </cell>
          <cell r="E1249" t="str">
            <v>20 mg</v>
          </cell>
          <cell r="F1249" t="str">
            <v>CAPSULE</v>
          </cell>
          <cell r="G1249" t="str">
            <v>CAP</v>
          </cell>
          <cell r="H1249">
            <v>0</v>
          </cell>
          <cell r="I1249">
            <v>7.9399999999999998E-2</v>
          </cell>
          <cell r="J1249">
            <v>0</v>
          </cell>
          <cell r="K1249">
            <v>7.9399999999999998E-2</v>
          </cell>
          <cell r="L1249">
            <v>0</v>
          </cell>
          <cell r="M1249">
            <v>20090305</v>
          </cell>
          <cell r="N1249">
            <v>0</v>
          </cell>
          <cell r="O1249">
            <v>20090305</v>
          </cell>
        </row>
        <row r="1250">
          <cell r="A1250" t="str">
            <v>86211 0</v>
          </cell>
          <cell r="B1250" t="str">
            <v>POLYETHYLENE GLYCOL</v>
          </cell>
          <cell r="C1250">
            <v>86211</v>
          </cell>
          <cell r="D1250">
            <v>0</v>
          </cell>
          <cell r="E1250" t="str">
            <v>17 gm</v>
          </cell>
          <cell r="F1250" t="str">
            <v>EACH</v>
          </cell>
          <cell r="G1250" t="str">
            <v>PACKET</v>
          </cell>
          <cell r="H1250">
            <v>0</v>
          </cell>
          <cell r="I1250">
            <v>1.0355000000000001</v>
          </cell>
          <cell r="J1250">
            <v>0</v>
          </cell>
          <cell r="K1250">
            <v>1.0355000000000001</v>
          </cell>
          <cell r="L1250">
            <v>0</v>
          </cell>
          <cell r="M1250">
            <v>20070919</v>
          </cell>
          <cell r="N1250">
            <v>20080305</v>
          </cell>
          <cell r="O1250">
            <v>20090305</v>
          </cell>
        </row>
        <row r="1251">
          <cell r="A1251" t="str">
            <v>86212 0</v>
          </cell>
          <cell r="B1251" t="str">
            <v>POLYETHYLENE GLYCOL</v>
          </cell>
          <cell r="C1251">
            <v>86212</v>
          </cell>
          <cell r="D1251">
            <v>0</v>
          </cell>
          <cell r="E1251" t="str">
            <v>NA</v>
          </cell>
          <cell r="F1251" t="str">
            <v>GRAM</v>
          </cell>
          <cell r="G1251" t="str">
            <v>POWDER</v>
          </cell>
          <cell r="H1251">
            <v>0</v>
          </cell>
          <cell r="I1251">
            <v>4.2999999999999997E-2</v>
          </cell>
          <cell r="J1251">
            <v>0</v>
          </cell>
          <cell r="K1251">
            <v>4.2999999999999997E-2</v>
          </cell>
          <cell r="L1251">
            <v>0</v>
          </cell>
          <cell r="M1251">
            <v>20090305</v>
          </cell>
          <cell r="N1251">
            <v>0</v>
          </cell>
          <cell r="O1251">
            <v>20090305</v>
          </cell>
        </row>
        <row r="1252">
          <cell r="A1252" t="str">
            <v>56821 0</v>
          </cell>
          <cell r="B1252" t="str">
            <v>POTASSIUM BICARB/CITRATE</v>
          </cell>
          <cell r="C1252">
            <v>56821</v>
          </cell>
          <cell r="D1252">
            <v>0</v>
          </cell>
          <cell r="E1252" t="str">
            <v>25 mEq</v>
          </cell>
          <cell r="F1252" t="str">
            <v>TABLET</v>
          </cell>
          <cell r="G1252" t="str">
            <v>EFFERV TAB</v>
          </cell>
          <cell r="H1252">
            <v>0</v>
          </cell>
          <cell r="I1252">
            <v>0.1532</v>
          </cell>
          <cell r="J1252">
            <v>0</v>
          </cell>
          <cell r="K1252">
            <v>0.1532</v>
          </cell>
          <cell r="L1252">
            <v>0</v>
          </cell>
          <cell r="M1252">
            <v>20090305</v>
          </cell>
          <cell r="N1252">
            <v>0</v>
          </cell>
          <cell r="O1252">
            <v>20090305</v>
          </cell>
        </row>
        <row r="1253">
          <cell r="A1253" t="str">
            <v>3321 0</v>
          </cell>
          <cell r="B1253" t="str">
            <v>POTASSIUM CHLORIDE</v>
          </cell>
          <cell r="C1253">
            <v>3321</v>
          </cell>
          <cell r="D1253">
            <v>0</v>
          </cell>
          <cell r="E1253" t="str">
            <v>10 mEq</v>
          </cell>
          <cell r="F1253" t="str">
            <v>CAPSULE</v>
          </cell>
          <cell r="G1253" t="str">
            <v>CAP, CR</v>
          </cell>
          <cell r="H1253">
            <v>0</v>
          </cell>
          <cell r="I1253">
            <v>0.55579999999999996</v>
          </cell>
          <cell r="J1253">
            <v>0</v>
          </cell>
          <cell r="K1253">
            <v>0.55579999999999996</v>
          </cell>
          <cell r="L1253">
            <v>0</v>
          </cell>
          <cell r="M1253">
            <v>20090305</v>
          </cell>
          <cell r="N1253">
            <v>0</v>
          </cell>
          <cell r="O1253">
            <v>20090305</v>
          </cell>
        </row>
        <row r="1254">
          <cell r="A1254" t="str">
            <v>3510 0</v>
          </cell>
          <cell r="B1254" t="str">
            <v>POTASSIUM CHLORIDE</v>
          </cell>
          <cell r="C1254">
            <v>3510</v>
          </cell>
          <cell r="D1254">
            <v>0</v>
          </cell>
          <cell r="E1254" t="str">
            <v>10 mEq</v>
          </cell>
          <cell r="F1254" t="str">
            <v>TABLET</v>
          </cell>
          <cell r="G1254" t="str">
            <v>TAB, CR</v>
          </cell>
          <cell r="H1254">
            <v>0</v>
          </cell>
          <cell r="I1254">
            <v>0.113</v>
          </cell>
          <cell r="J1254">
            <v>0</v>
          </cell>
          <cell r="K1254">
            <v>0.113</v>
          </cell>
          <cell r="L1254">
            <v>0</v>
          </cell>
          <cell r="M1254">
            <v>20090305</v>
          </cell>
          <cell r="N1254">
            <v>0</v>
          </cell>
          <cell r="O1254">
            <v>20090305</v>
          </cell>
        </row>
        <row r="1255">
          <cell r="A1255" t="str">
            <v>3512 0</v>
          </cell>
          <cell r="B1255" t="str">
            <v>POTASSIUM CHLORIDE</v>
          </cell>
          <cell r="C1255">
            <v>3512</v>
          </cell>
          <cell r="D1255">
            <v>0</v>
          </cell>
          <cell r="E1255" t="str">
            <v>10 mEq</v>
          </cell>
          <cell r="F1255" t="str">
            <v>TABLET</v>
          </cell>
          <cell r="G1255" t="str">
            <v>TAB, ER</v>
          </cell>
          <cell r="H1255">
            <v>0</v>
          </cell>
          <cell r="I1255">
            <v>0.10589999999999999</v>
          </cell>
          <cell r="J1255">
            <v>0</v>
          </cell>
          <cell r="K1255">
            <v>0.10589999999999999</v>
          </cell>
          <cell r="L1255">
            <v>0</v>
          </cell>
          <cell r="M1255">
            <v>20090305</v>
          </cell>
          <cell r="N1255">
            <v>0</v>
          </cell>
          <cell r="O1255">
            <v>20090305</v>
          </cell>
        </row>
        <row r="1256">
          <cell r="A1256" t="str">
            <v>3404 0</v>
          </cell>
          <cell r="B1256" t="str">
            <v>POTASSIUM CHLORIDE</v>
          </cell>
          <cell r="C1256">
            <v>3404</v>
          </cell>
          <cell r="D1256">
            <v>0</v>
          </cell>
          <cell r="E1256" t="str">
            <v>20 mEq</v>
          </cell>
          <cell r="F1256" t="str">
            <v>EACH</v>
          </cell>
          <cell r="G1256" t="str">
            <v>PWDR PACKET</v>
          </cell>
          <cell r="H1256">
            <v>0</v>
          </cell>
          <cell r="I1256">
            <v>0.17760000000000001</v>
          </cell>
          <cell r="J1256">
            <v>0</v>
          </cell>
          <cell r="K1256">
            <v>0.17760000000000001</v>
          </cell>
          <cell r="L1256">
            <v>0</v>
          </cell>
          <cell r="M1256">
            <v>20090305</v>
          </cell>
          <cell r="N1256">
            <v>0</v>
          </cell>
          <cell r="O1256">
            <v>20090305</v>
          </cell>
        </row>
        <row r="1257">
          <cell r="A1257" t="str">
            <v>3513 0</v>
          </cell>
          <cell r="B1257" t="str">
            <v>POTASSIUM CHLORIDE</v>
          </cell>
          <cell r="C1257">
            <v>3513</v>
          </cell>
          <cell r="D1257">
            <v>0</v>
          </cell>
          <cell r="E1257" t="str">
            <v>20 mEq</v>
          </cell>
          <cell r="F1257" t="str">
            <v>TABLET</v>
          </cell>
          <cell r="G1257" t="str">
            <v>TAB, CR</v>
          </cell>
          <cell r="H1257">
            <v>0</v>
          </cell>
          <cell r="I1257">
            <v>0.11360000000000001</v>
          </cell>
          <cell r="J1257">
            <v>0</v>
          </cell>
          <cell r="K1257">
            <v>0.11360000000000001</v>
          </cell>
          <cell r="L1257">
            <v>0</v>
          </cell>
          <cell r="M1257">
            <v>20090305</v>
          </cell>
          <cell r="N1257">
            <v>0</v>
          </cell>
          <cell r="O1257">
            <v>20090305</v>
          </cell>
        </row>
        <row r="1258">
          <cell r="A1258" t="str">
            <v>3443 0</v>
          </cell>
          <cell r="B1258" t="str">
            <v>POTASSIUM CHLORIDE</v>
          </cell>
          <cell r="C1258">
            <v>3443</v>
          </cell>
          <cell r="D1258">
            <v>0</v>
          </cell>
          <cell r="E1258" t="str">
            <v>20 mEq/15 ml</v>
          </cell>
          <cell r="F1258" t="str">
            <v>MILLILITER</v>
          </cell>
          <cell r="G1258" t="str">
            <v>LIQ</v>
          </cell>
          <cell r="H1258">
            <v>0</v>
          </cell>
          <cell r="I1258">
            <v>4.1999999999999997E-3</v>
          </cell>
          <cell r="J1258">
            <v>0</v>
          </cell>
          <cell r="K1258">
            <v>4.1999999999999997E-3</v>
          </cell>
          <cell r="L1258">
            <v>0</v>
          </cell>
          <cell r="M1258">
            <v>20090305</v>
          </cell>
          <cell r="N1258">
            <v>0</v>
          </cell>
          <cell r="O1258">
            <v>20090305</v>
          </cell>
        </row>
        <row r="1259">
          <cell r="A1259" t="str">
            <v>3514 0</v>
          </cell>
          <cell r="B1259" t="str">
            <v>POTASSIUM CHLORIDE</v>
          </cell>
          <cell r="C1259">
            <v>3514</v>
          </cell>
          <cell r="D1259">
            <v>0</v>
          </cell>
          <cell r="E1259" t="str">
            <v>8 mEq</v>
          </cell>
          <cell r="F1259" t="str">
            <v>TABLET</v>
          </cell>
          <cell r="G1259" t="str">
            <v>TAB, CR</v>
          </cell>
          <cell r="H1259">
            <v>0</v>
          </cell>
          <cell r="I1259">
            <v>9.11E-2</v>
          </cell>
          <cell r="J1259">
            <v>0</v>
          </cell>
          <cell r="K1259">
            <v>9.11E-2</v>
          </cell>
          <cell r="L1259">
            <v>0</v>
          </cell>
          <cell r="M1259">
            <v>20090305</v>
          </cell>
          <cell r="N1259">
            <v>0</v>
          </cell>
          <cell r="O1259">
            <v>20090305</v>
          </cell>
        </row>
        <row r="1260">
          <cell r="A1260" t="str">
            <v>3442 0</v>
          </cell>
          <cell r="B1260" t="str">
            <v xml:space="preserve">POTASSIUM CHLORIDE </v>
          </cell>
          <cell r="C1260">
            <v>3442</v>
          </cell>
          <cell r="D1260">
            <v>0</v>
          </cell>
          <cell r="E1260" t="str">
            <v>40 mEq/15 ml</v>
          </cell>
          <cell r="F1260" t="str">
            <v>MILLILITER</v>
          </cell>
          <cell r="G1260" t="str">
            <v>LIQ</v>
          </cell>
          <cell r="H1260">
            <v>0</v>
          </cell>
          <cell r="I1260">
            <v>5.3E-3</v>
          </cell>
          <cell r="J1260">
            <v>0</v>
          </cell>
          <cell r="K1260">
            <v>5.3E-3</v>
          </cell>
          <cell r="L1260">
            <v>0</v>
          </cell>
          <cell r="M1260">
            <v>20090305</v>
          </cell>
          <cell r="N1260">
            <v>0</v>
          </cell>
          <cell r="O1260">
            <v>20090305</v>
          </cell>
        </row>
        <row r="1261">
          <cell r="A1261" t="str">
            <v>55910 0</v>
          </cell>
          <cell r="B1261" t="str">
            <v>POTASSIUM CHLORIDE/BICARB</v>
          </cell>
          <cell r="C1261">
            <v>55910</v>
          </cell>
          <cell r="D1261">
            <v>0</v>
          </cell>
          <cell r="E1261" t="str">
            <v>25 mEq</v>
          </cell>
          <cell r="F1261" t="str">
            <v>TABLET</v>
          </cell>
          <cell r="G1261" t="str">
            <v>EFFERV TAB</v>
          </cell>
          <cell r="H1261">
            <v>0</v>
          </cell>
          <cell r="I1261">
            <v>0.52200000000000002</v>
          </cell>
          <cell r="J1261">
            <v>0</v>
          </cell>
          <cell r="K1261">
            <v>0.52200000000000002</v>
          </cell>
          <cell r="L1261">
            <v>0</v>
          </cell>
          <cell r="M1261">
            <v>20061205</v>
          </cell>
          <cell r="N1261">
            <v>20080919</v>
          </cell>
          <cell r="O1261">
            <v>20080919</v>
          </cell>
        </row>
        <row r="1262">
          <cell r="A1262" t="str">
            <v>29761 0</v>
          </cell>
          <cell r="B1262" t="str">
            <v>POVIDONE IODINE</v>
          </cell>
          <cell r="C1262">
            <v>29761</v>
          </cell>
          <cell r="D1262">
            <v>0</v>
          </cell>
          <cell r="E1262">
            <v>0.1</v>
          </cell>
          <cell r="F1262" t="str">
            <v>GRAM</v>
          </cell>
          <cell r="G1262" t="str">
            <v>OINT</v>
          </cell>
          <cell r="H1262">
            <v>0</v>
          </cell>
          <cell r="I1262">
            <v>6.6799999999999998E-2</v>
          </cell>
          <cell r="J1262">
            <v>0</v>
          </cell>
          <cell r="K1262">
            <v>6.6799999999999998E-2</v>
          </cell>
          <cell r="L1262">
            <v>0</v>
          </cell>
          <cell r="M1262">
            <v>20020605</v>
          </cell>
          <cell r="N1262">
            <v>20021206</v>
          </cell>
          <cell r="O1262">
            <v>20021206</v>
          </cell>
        </row>
        <row r="1263">
          <cell r="A1263" t="str">
            <v>45334 0</v>
          </cell>
          <cell r="B1263" t="str">
            <v xml:space="preserve">POVIDONE IODINE </v>
          </cell>
          <cell r="C1263">
            <v>45334</v>
          </cell>
          <cell r="D1263">
            <v>0</v>
          </cell>
          <cell r="E1263">
            <v>0.1</v>
          </cell>
          <cell r="F1263" t="str">
            <v>MILLILITER</v>
          </cell>
          <cell r="G1263" t="str">
            <v>SOLN</v>
          </cell>
          <cell r="H1263">
            <v>0</v>
          </cell>
          <cell r="I1263">
            <v>1.06E-2</v>
          </cell>
          <cell r="J1263">
            <v>0</v>
          </cell>
          <cell r="K1263">
            <v>1.06E-2</v>
          </cell>
          <cell r="L1263">
            <v>0</v>
          </cell>
          <cell r="M1263">
            <v>20020605</v>
          </cell>
          <cell r="N1263">
            <v>20021206</v>
          </cell>
          <cell r="O1263">
            <v>20021206</v>
          </cell>
        </row>
        <row r="1264">
          <cell r="A1264" t="str">
            <v>48671 0</v>
          </cell>
          <cell r="B1264" t="str">
            <v xml:space="preserve">PRAVASTATIN SODIUM </v>
          </cell>
          <cell r="C1264">
            <v>48671</v>
          </cell>
          <cell r="D1264">
            <v>0</v>
          </cell>
          <cell r="E1264" t="str">
            <v>10 mg</v>
          </cell>
          <cell r="F1264" t="str">
            <v>TABLET</v>
          </cell>
          <cell r="G1264" t="str">
            <v>TAB</v>
          </cell>
          <cell r="H1264">
            <v>0</v>
          </cell>
          <cell r="I1264">
            <v>0.1351</v>
          </cell>
          <cell r="J1264">
            <v>0</v>
          </cell>
          <cell r="K1264">
            <v>0.1351</v>
          </cell>
          <cell r="L1264">
            <v>0</v>
          </cell>
          <cell r="M1264">
            <v>20090305</v>
          </cell>
          <cell r="N1264">
            <v>0</v>
          </cell>
          <cell r="O1264">
            <v>20090305</v>
          </cell>
        </row>
        <row r="1265">
          <cell r="A1265" t="str">
            <v>48672 0</v>
          </cell>
          <cell r="B1265" t="str">
            <v xml:space="preserve">PRAVASTATIN SODIUM </v>
          </cell>
          <cell r="C1265">
            <v>48672</v>
          </cell>
          <cell r="D1265">
            <v>0</v>
          </cell>
          <cell r="E1265" t="str">
            <v>20 mg</v>
          </cell>
          <cell r="F1265" t="str">
            <v>TABLET</v>
          </cell>
          <cell r="G1265" t="str">
            <v>TAB</v>
          </cell>
          <cell r="H1265">
            <v>0</v>
          </cell>
          <cell r="I1265">
            <v>0.1588</v>
          </cell>
          <cell r="J1265">
            <v>0</v>
          </cell>
          <cell r="K1265">
            <v>0.1588</v>
          </cell>
          <cell r="L1265">
            <v>0</v>
          </cell>
          <cell r="M1265">
            <v>20090305</v>
          </cell>
          <cell r="N1265">
            <v>0</v>
          </cell>
          <cell r="O1265">
            <v>20090305</v>
          </cell>
        </row>
        <row r="1266">
          <cell r="A1266" t="str">
            <v>48673 0</v>
          </cell>
          <cell r="B1266" t="str">
            <v xml:space="preserve">PRAVASTATIN SODIUM </v>
          </cell>
          <cell r="C1266">
            <v>48673</v>
          </cell>
          <cell r="D1266">
            <v>0</v>
          </cell>
          <cell r="E1266" t="str">
            <v>40 mg</v>
          </cell>
          <cell r="F1266" t="str">
            <v>TABLET</v>
          </cell>
          <cell r="G1266" t="str">
            <v>TAB</v>
          </cell>
          <cell r="H1266">
            <v>0</v>
          </cell>
          <cell r="I1266">
            <v>0.2349</v>
          </cell>
          <cell r="J1266">
            <v>0</v>
          </cell>
          <cell r="K1266">
            <v>0.2349</v>
          </cell>
          <cell r="L1266">
            <v>0</v>
          </cell>
          <cell r="M1266">
            <v>20090305</v>
          </cell>
          <cell r="N1266">
            <v>0</v>
          </cell>
          <cell r="O1266">
            <v>20090305</v>
          </cell>
        </row>
        <row r="1267">
          <cell r="A1267" t="str">
            <v>15412 0</v>
          </cell>
          <cell r="B1267" t="str">
            <v xml:space="preserve">PRAVASTATIN SODIUM </v>
          </cell>
          <cell r="C1267">
            <v>15412</v>
          </cell>
          <cell r="D1267">
            <v>0</v>
          </cell>
          <cell r="E1267" t="str">
            <v>80 mg</v>
          </cell>
          <cell r="F1267" t="str">
            <v>TABLET</v>
          </cell>
          <cell r="G1267" t="str">
            <v>TAB</v>
          </cell>
          <cell r="H1267">
            <v>0</v>
          </cell>
          <cell r="I1267">
            <v>0.34610000000000002</v>
          </cell>
          <cell r="J1267">
            <v>0</v>
          </cell>
          <cell r="K1267">
            <v>0.34610000000000002</v>
          </cell>
          <cell r="L1267">
            <v>0</v>
          </cell>
          <cell r="M1267">
            <v>20090305</v>
          </cell>
          <cell r="N1267">
            <v>0</v>
          </cell>
          <cell r="O1267">
            <v>20090305</v>
          </cell>
        </row>
        <row r="1268">
          <cell r="A1268" t="str">
            <v>1250 0</v>
          </cell>
          <cell r="B1268" t="str">
            <v>PRAZOSIN HCL</v>
          </cell>
          <cell r="C1268">
            <v>1250</v>
          </cell>
          <cell r="D1268">
            <v>0</v>
          </cell>
          <cell r="E1268" t="str">
            <v>1 mg</v>
          </cell>
          <cell r="F1268" t="str">
            <v>CAPSULE</v>
          </cell>
          <cell r="G1268" t="str">
            <v>CAP</v>
          </cell>
          <cell r="H1268">
            <v>0</v>
          </cell>
          <cell r="I1268">
            <v>0.1167</v>
          </cell>
          <cell r="J1268">
            <v>0</v>
          </cell>
          <cell r="K1268">
            <v>0.1167</v>
          </cell>
          <cell r="L1268">
            <v>0</v>
          </cell>
          <cell r="M1268">
            <v>20090305</v>
          </cell>
          <cell r="N1268">
            <v>0</v>
          </cell>
          <cell r="O1268">
            <v>20090305</v>
          </cell>
        </row>
        <row r="1269">
          <cell r="A1269" t="str">
            <v>1251 0</v>
          </cell>
          <cell r="B1269" t="str">
            <v>PRAZOSIN HCL</v>
          </cell>
          <cell r="C1269">
            <v>1251</v>
          </cell>
          <cell r="D1269">
            <v>0</v>
          </cell>
          <cell r="E1269" t="str">
            <v>2 mg</v>
          </cell>
          <cell r="F1269" t="str">
            <v>CAPSULE</v>
          </cell>
          <cell r="G1269" t="str">
            <v>CAP</v>
          </cell>
          <cell r="H1269">
            <v>0</v>
          </cell>
          <cell r="I1269">
            <v>0.2346</v>
          </cell>
          <cell r="J1269">
            <v>0</v>
          </cell>
          <cell r="K1269">
            <v>0.2346</v>
          </cell>
          <cell r="L1269">
            <v>0</v>
          </cell>
          <cell r="M1269">
            <v>20090305</v>
          </cell>
          <cell r="N1269">
            <v>0</v>
          </cell>
          <cell r="O1269">
            <v>20090305</v>
          </cell>
        </row>
        <row r="1270">
          <cell r="A1270" t="str">
            <v>1252 0</v>
          </cell>
          <cell r="B1270" t="str">
            <v>PRAZOSIN HCL</v>
          </cell>
          <cell r="C1270">
            <v>1252</v>
          </cell>
          <cell r="D1270">
            <v>0</v>
          </cell>
          <cell r="E1270" t="str">
            <v>5 mg</v>
          </cell>
          <cell r="F1270" t="str">
            <v>CAPSULE</v>
          </cell>
          <cell r="G1270" t="str">
            <v>CAP</v>
          </cell>
          <cell r="H1270">
            <v>0</v>
          </cell>
          <cell r="I1270">
            <v>0.38969999999999999</v>
          </cell>
          <cell r="J1270">
            <v>0</v>
          </cell>
          <cell r="K1270">
            <v>0.38969999999999999</v>
          </cell>
          <cell r="L1270">
            <v>0</v>
          </cell>
          <cell r="M1270">
            <v>20090305</v>
          </cell>
          <cell r="N1270">
            <v>0</v>
          </cell>
          <cell r="O1270">
            <v>20090305</v>
          </cell>
        </row>
        <row r="1271">
          <cell r="A1271" t="str">
            <v>26800 0</v>
          </cell>
          <cell r="B1271" t="str">
            <v>PREDNISOLONE</v>
          </cell>
          <cell r="C1271">
            <v>26800</v>
          </cell>
          <cell r="D1271">
            <v>0</v>
          </cell>
          <cell r="E1271" t="str">
            <v>15 mg/5 ml</v>
          </cell>
          <cell r="F1271" t="str">
            <v>MILLILITER</v>
          </cell>
          <cell r="G1271" t="str">
            <v>SYR</v>
          </cell>
          <cell r="H1271">
            <v>0</v>
          </cell>
          <cell r="I1271">
            <v>2.8500000000000001E-2</v>
          </cell>
          <cell r="J1271">
            <v>0</v>
          </cell>
          <cell r="K1271">
            <v>2.8500000000000001E-2</v>
          </cell>
          <cell r="L1271">
            <v>0</v>
          </cell>
          <cell r="M1271">
            <v>20090305</v>
          </cell>
          <cell r="N1271">
            <v>0</v>
          </cell>
          <cell r="O1271">
            <v>20090305</v>
          </cell>
        </row>
        <row r="1272">
          <cell r="A1272" t="str">
            <v>33153 0</v>
          </cell>
          <cell r="B1272" t="str">
            <v xml:space="preserve">PREDNISOLONE ACETATE </v>
          </cell>
          <cell r="C1272">
            <v>33153</v>
          </cell>
          <cell r="D1272">
            <v>0</v>
          </cell>
          <cell r="E1272" t="str">
            <v>1%</v>
          </cell>
          <cell r="F1272" t="str">
            <v>MILLILITER</v>
          </cell>
          <cell r="G1272" t="str">
            <v>OPTH SUSP</v>
          </cell>
          <cell r="H1272">
            <v>0</v>
          </cell>
          <cell r="I1272">
            <v>1.1279999999999999</v>
          </cell>
          <cell r="J1272">
            <v>0</v>
          </cell>
          <cell r="K1272">
            <v>1.1279999999999999</v>
          </cell>
          <cell r="L1272">
            <v>0</v>
          </cell>
          <cell r="M1272">
            <v>20090305</v>
          </cell>
          <cell r="N1272">
            <v>0</v>
          </cell>
          <cell r="O1272">
            <v>20090305</v>
          </cell>
        </row>
        <row r="1273">
          <cell r="A1273" t="str">
            <v>33806 0</v>
          </cell>
          <cell r="B1273" t="str">
            <v xml:space="preserve">PREDNISOLONE SODIUM PHOSPHATE </v>
          </cell>
          <cell r="C1273">
            <v>33806</v>
          </cell>
          <cell r="D1273">
            <v>0</v>
          </cell>
          <cell r="E1273" t="str">
            <v>15 mg/5 ml</v>
          </cell>
          <cell r="F1273" t="str">
            <v>MILLILITER</v>
          </cell>
          <cell r="G1273" t="str">
            <v>SOLN</v>
          </cell>
          <cell r="H1273">
            <v>0</v>
          </cell>
          <cell r="I1273">
            <v>0.12889999999999999</v>
          </cell>
          <cell r="J1273">
            <v>0</v>
          </cell>
          <cell r="K1273">
            <v>0.12889999999999999</v>
          </cell>
          <cell r="L1273">
            <v>0</v>
          </cell>
          <cell r="M1273">
            <v>20090305</v>
          </cell>
          <cell r="N1273">
            <v>0</v>
          </cell>
          <cell r="O1273">
            <v>20090305</v>
          </cell>
        </row>
        <row r="1274">
          <cell r="A1274" t="str">
            <v>27171 0</v>
          </cell>
          <cell r="B1274" t="str">
            <v>PREDNISONE</v>
          </cell>
          <cell r="C1274">
            <v>27171</v>
          </cell>
          <cell r="D1274">
            <v>0</v>
          </cell>
          <cell r="E1274" t="str">
            <v>1 mg</v>
          </cell>
          <cell r="F1274" t="str">
            <v>TABLET</v>
          </cell>
          <cell r="G1274" t="str">
            <v>TAB</v>
          </cell>
          <cell r="H1274">
            <v>0</v>
          </cell>
          <cell r="I1274">
            <v>0.14419999999999999</v>
          </cell>
          <cell r="J1274">
            <v>0</v>
          </cell>
          <cell r="K1274">
            <v>0.14419999999999999</v>
          </cell>
          <cell r="L1274">
            <v>0</v>
          </cell>
          <cell r="M1274">
            <v>20090305</v>
          </cell>
          <cell r="N1274">
            <v>0</v>
          </cell>
          <cell r="O1274">
            <v>20090305</v>
          </cell>
        </row>
        <row r="1275">
          <cell r="A1275" t="str">
            <v>38364 0</v>
          </cell>
          <cell r="B1275" t="str">
            <v>PREDNISONE</v>
          </cell>
          <cell r="C1275">
            <v>38364</v>
          </cell>
          <cell r="D1275">
            <v>0</v>
          </cell>
          <cell r="E1275" t="str">
            <v>10 mg</v>
          </cell>
          <cell r="F1275" t="str">
            <v>TABLET</v>
          </cell>
          <cell r="G1275" t="str">
            <v>TAB, dose pack</v>
          </cell>
          <cell r="H1275">
            <v>0</v>
          </cell>
          <cell r="I1275">
            <v>3.5900000000000001E-2</v>
          </cell>
          <cell r="J1275">
            <v>0</v>
          </cell>
          <cell r="K1275">
            <v>3.5900000000000001E-2</v>
          </cell>
          <cell r="L1275">
            <v>0</v>
          </cell>
          <cell r="M1275">
            <v>20090305</v>
          </cell>
          <cell r="N1275">
            <v>0</v>
          </cell>
          <cell r="O1275">
            <v>20090305</v>
          </cell>
        </row>
        <row r="1276">
          <cell r="A1276" t="str">
            <v>27172 0</v>
          </cell>
          <cell r="B1276" t="str">
            <v>PREDNISONE</v>
          </cell>
          <cell r="C1276">
            <v>27172</v>
          </cell>
          <cell r="D1276">
            <v>0</v>
          </cell>
          <cell r="E1276" t="str">
            <v>10 mg</v>
          </cell>
          <cell r="F1276" t="str">
            <v>TABLET</v>
          </cell>
          <cell r="G1276" t="str">
            <v>TAB</v>
          </cell>
          <cell r="H1276">
            <v>0</v>
          </cell>
          <cell r="I1276">
            <v>3.5400000000000001E-2</v>
          </cell>
          <cell r="J1276">
            <v>0</v>
          </cell>
          <cell r="K1276">
            <v>3.5400000000000001E-2</v>
          </cell>
          <cell r="L1276">
            <v>0</v>
          </cell>
          <cell r="M1276">
            <v>20090305</v>
          </cell>
          <cell r="N1276">
            <v>0</v>
          </cell>
          <cell r="O1276">
            <v>20090305</v>
          </cell>
        </row>
        <row r="1277">
          <cell r="A1277" t="str">
            <v>27174 0</v>
          </cell>
          <cell r="B1277" t="str">
            <v>PREDNISONE</v>
          </cell>
          <cell r="C1277">
            <v>27174</v>
          </cell>
          <cell r="D1277">
            <v>0</v>
          </cell>
          <cell r="E1277" t="str">
            <v>20 mg</v>
          </cell>
          <cell r="F1277" t="str">
            <v>TABLET</v>
          </cell>
          <cell r="G1277" t="str">
            <v>TAB</v>
          </cell>
          <cell r="H1277">
            <v>0</v>
          </cell>
          <cell r="I1277">
            <v>5.3100000000000001E-2</v>
          </cell>
          <cell r="J1277">
            <v>0</v>
          </cell>
          <cell r="K1277">
            <v>5.3100000000000001E-2</v>
          </cell>
          <cell r="L1277">
            <v>0</v>
          </cell>
          <cell r="M1277">
            <v>20090305</v>
          </cell>
          <cell r="N1277">
            <v>0</v>
          </cell>
          <cell r="O1277">
            <v>20090305</v>
          </cell>
        </row>
        <row r="1278">
          <cell r="A1278" t="str">
            <v>27176 0</v>
          </cell>
          <cell r="B1278" t="str">
            <v>PREDNISONE</v>
          </cell>
          <cell r="C1278">
            <v>27176</v>
          </cell>
          <cell r="D1278">
            <v>0</v>
          </cell>
          <cell r="E1278" t="str">
            <v>5 mg</v>
          </cell>
          <cell r="F1278" t="str">
            <v>TABLET</v>
          </cell>
          <cell r="G1278" t="str">
            <v>TAB</v>
          </cell>
          <cell r="H1278">
            <v>0</v>
          </cell>
          <cell r="I1278">
            <v>1.9099999999999999E-2</v>
          </cell>
          <cell r="J1278">
            <v>0</v>
          </cell>
          <cell r="K1278">
            <v>1.9099999999999999E-2</v>
          </cell>
          <cell r="L1278">
            <v>0</v>
          </cell>
          <cell r="M1278">
            <v>20090305</v>
          </cell>
          <cell r="N1278">
            <v>0</v>
          </cell>
          <cell r="O1278">
            <v>20090305</v>
          </cell>
        </row>
        <row r="1279">
          <cell r="A1279" t="str">
            <v>95339 0</v>
          </cell>
          <cell r="B1279" t="str">
            <v>PRENATAL VIT/FE FUMARATE/FA</v>
          </cell>
          <cell r="C1279">
            <v>95339</v>
          </cell>
          <cell r="D1279">
            <v>0</v>
          </cell>
          <cell r="E1279" t="str">
            <v>27 mg; 1 mg</v>
          </cell>
          <cell r="F1279" t="str">
            <v>TABLET</v>
          </cell>
          <cell r="G1279" t="str">
            <v>TAB</v>
          </cell>
          <cell r="H1279">
            <v>0</v>
          </cell>
          <cell r="I1279">
            <v>6.9699999999999998E-2</v>
          </cell>
          <cell r="J1279">
            <v>0</v>
          </cell>
          <cell r="K1279">
            <v>6.9699999999999998E-2</v>
          </cell>
          <cell r="L1279">
            <v>0</v>
          </cell>
          <cell r="M1279">
            <v>20090305</v>
          </cell>
          <cell r="N1279">
            <v>0</v>
          </cell>
          <cell r="O1279">
            <v>20090305</v>
          </cell>
        </row>
        <row r="1280">
          <cell r="A1280" t="str">
            <v>13207 0</v>
          </cell>
          <cell r="B1280" t="str">
            <v>PRENATAL VIT/FE FUMARATE/FA</v>
          </cell>
          <cell r="C1280">
            <v>13207</v>
          </cell>
          <cell r="D1280">
            <v>0</v>
          </cell>
          <cell r="E1280" t="str">
            <v>28-1 mg</v>
          </cell>
          <cell r="F1280" t="str">
            <v>TABLET</v>
          </cell>
          <cell r="G1280" t="str">
            <v>TAB</v>
          </cell>
          <cell r="H1280">
            <v>0</v>
          </cell>
          <cell r="I1280">
            <v>0.1014</v>
          </cell>
          <cell r="J1280">
            <v>0</v>
          </cell>
          <cell r="K1280">
            <v>0.1014</v>
          </cell>
          <cell r="L1280">
            <v>0</v>
          </cell>
          <cell r="M1280">
            <v>20080919</v>
          </cell>
          <cell r="N1280">
            <v>20090305</v>
          </cell>
          <cell r="O1280">
            <v>20090305</v>
          </cell>
        </row>
        <row r="1281">
          <cell r="A1281" t="str">
            <v>95413 0</v>
          </cell>
          <cell r="B1281" t="str">
            <v xml:space="preserve">PRENATAL VIT/IRON,CARB/DOSS/FA </v>
          </cell>
          <cell r="C1281">
            <v>95413</v>
          </cell>
          <cell r="D1281">
            <v>0</v>
          </cell>
          <cell r="E1281" t="str">
            <v>90 mg; 50 mg; 1 mg</v>
          </cell>
          <cell r="F1281" t="str">
            <v>TABLET</v>
          </cell>
          <cell r="G1281" t="str">
            <v>TAB</v>
          </cell>
          <cell r="H1281">
            <v>0</v>
          </cell>
          <cell r="I1281">
            <v>0.16439999999999999</v>
          </cell>
          <cell r="J1281">
            <v>0</v>
          </cell>
          <cell r="K1281">
            <v>0.16439999999999999</v>
          </cell>
          <cell r="L1281">
            <v>0</v>
          </cell>
          <cell r="M1281">
            <v>20070605</v>
          </cell>
          <cell r="N1281">
            <v>20080919</v>
          </cell>
          <cell r="O1281">
            <v>20080919</v>
          </cell>
        </row>
        <row r="1282">
          <cell r="A1282" t="str">
            <v>17321 0</v>
          </cell>
          <cell r="B1282" t="str">
            <v>PRIMIDONE</v>
          </cell>
          <cell r="C1282">
            <v>17321</v>
          </cell>
          <cell r="D1282">
            <v>0</v>
          </cell>
          <cell r="E1282" t="str">
            <v>250 mg</v>
          </cell>
          <cell r="F1282" t="str">
            <v>TABLET</v>
          </cell>
          <cell r="G1282" t="str">
            <v>TAB</v>
          </cell>
          <cell r="H1282">
            <v>0</v>
          </cell>
          <cell r="I1282">
            <v>0.36649999999999999</v>
          </cell>
          <cell r="J1282">
            <v>0</v>
          </cell>
          <cell r="K1282">
            <v>0.36649999999999999</v>
          </cell>
          <cell r="L1282">
            <v>0</v>
          </cell>
          <cell r="M1282">
            <v>20090305</v>
          </cell>
          <cell r="N1282">
            <v>0</v>
          </cell>
          <cell r="O1282">
            <v>20090305</v>
          </cell>
        </row>
        <row r="1283">
          <cell r="A1283" t="str">
            <v>17322 0</v>
          </cell>
          <cell r="B1283" t="str">
            <v xml:space="preserve">PRIMIDONE </v>
          </cell>
          <cell r="C1283">
            <v>17322</v>
          </cell>
          <cell r="D1283">
            <v>0</v>
          </cell>
          <cell r="E1283" t="str">
            <v>50 mg</v>
          </cell>
          <cell r="F1283" t="str">
            <v>TABLET</v>
          </cell>
          <cell r="G1283" t="str">
            <v>TAB</v>
          </cell>
          <cell r="H1283">
            <v>0</v>
          </cell>
          <cell r="I1283">
            <v>0.183</v>
          </cell>
          <cell r="J1283">
            <v>0</v>
          </cell>
          <cell r="K1283">
            <v>0.183</v>
          </cell>
          <cell r="L1283">
            <v>0</v>
          </cell>
          <cell r="M1283">
            <v>20090305</v>
          </cell>
          <cell r="N1283">
            <v>0</v>
          </cell>
          <cell r="O1283">
            <v>20090305</v>
          </cell>
        </row>
        <row r="1284">
          <cell r="A1284" t="str">
            <v>35072 0</v>
          </cell>
          <cell r="B1284" t="str">
            <v>PROBENECID</v>
          </cell>
          <cell r="C1284">
            <v>35072</v>
          </cell>
          <cell r="D1284">
            <v>0</v>
          </cell>
          <cell r="E1284" t="str">
            <v>0.5 gm</v>
          </cell>
          <cell r="F1284" t="str">
            <v>TABLET</v>
          </cell>
          <cell r="G1284" t="str">
            <v>TAB</v>
          </cell>
          <cell r="H1284">
            <v>0</v>
          </cell>
          <cell r="I1284">
            <v>0.50129999999999997</v>
          </cell>
          <cell r="J1284">
            <v>0</v>
          </cell>
          <cell r="K1284">
            <v>0.50129999999999997</v>
          </cell>
          <cell r="L1284">
            <v>0</v>
          </cell>
          <cell r="M1284">
            <v>20090305</v>
          </cell>
          <cell r="N1284">
            <v>0</v>
          </cell>
          <cell r="O1284">
            <v>20090305</v>
          </cell>
        </row>
        <row r="1285">
          <cell r="A1285" t="str">
            <v>88950 0</v>
          </cell>
          <cell r="B1285" t="str">
            <v>PROBENECID W/COLCHICINE</v>
          </cell>
          <cell r="C1285">
            <v>88950</v>
          </cell>
          <cell r="D1285">
            <v>0</v>
          </cell>
          <cell r="E1285" t="str">
            <v>0.5 gm/0.5 mg</v>
          </cell>
          <cell r="F1285" t="str">
            <v>TABLET</v>
          </cell>
          <cell r="G1285" t="str">
            <v>TAB</v>
          </cell>
          <cell r="H1285">
            <v>0</v>
          </cell>
          <cell r="I1285">
            <v>0.73070000000000002</v>
          </cell>
          <cell r="J1285">
            <v>0</v>
          </cell>
          <cell r="K1285">
            <v>0.73070000000000002</v>
          </cell>
          <cell r="L1285">
            <v>0</v>
          </cell>
          <cell r="M1285">
            <v>20020405</v>
          </cell>
          <cell r="N1285">
            <v>20020605</v>
          </cell>
          <cell r="O1285">
            <v>20041203</v>
          </cell>
        </row>
        <row r="1286">
          <cell r="A1286" t="str">
            <v>14771 0</v>
          </cell>
          <cell r="B1286" t="str">
            <v>PROCHLORPERAZINE MALEATE</v>
          </cell>
          <cell r="C1286">
            <v>14771</v>
          </cell>
          <cell r="D1286">
            <v>0</v>
          </cell>
          <cell r="E1286" t="str">
            <v>10 mg</v>
          </cell>
          <cell r="F1286" t="str">
            <v>TABLET</v>
          </cell>
          <cell r="G1286" t="str">
            <v>TAB</v>
          </cell>
          <cell r="H1286">
            <v>0</v>
          </cell>
          <cell r="I1286">
            <v>7.3200000000000001E-2</v>
          </cell>
          <cell r="J1286">
            <v>0</v>
          </cell>
          <cell r="K1286">
            <v>7.3200000000000001E-2</v>
          </cell>
          <cell r="L1286">
            <v>0</v>
          </cell>
          <cell r="M1286">
            <v>20090305</v>
          </cell>
          <cell r="N1286">
            <v>0</v>
          </cell>
          <cell r="O1286">
            <v>20090305</v>
          </cell>
        </row>
        <row r="1287">
          <cell r="A1287" t="str">
            <v>14761 0</v>
          </cell>
          <cell r="B1287" t="str">
            <v>PROCHLORPERAZINE MALEATE</v>
          </cell>
          <cell r="C1287">
            <v>14761</v>
          </cell>
          <cell r="D1287">
            <v>0</v>
          </cell>
          <cell r="E1287" t="str">
            <v>25 mg</v>
          </cell>
          <cell r="F1287" t="str">
            <v>EACH</v>
          </cell>
          <cell r="G1287" t="str">
            <v>SUPP</v>
          </cell>
          <cell r="H1287">
            <v>0</v>
          </cell>
          <cell r="I1287">
            <v>0.98</v>
          </cell>
          <cell r="J1287">
            <v>0</v>
          </cell>
          <cell r="K1287">
            <v>0.98</v>
          </cell>
          <cell r="L1287">
            <v>0</v>
          </cell>
          <cell r="M1287">
            <v>20090305</v>
          </cell>
          <cell r="N1287">
            <v>0</v>
          </cell>
          <cell r="O1287">
            <v>20090305</v>
          </cell>
        </row>
        <row r="1288">
          <cell r="A1288" t="str">
            <v>14773 0</v>
          </cell>
          <cell r="B1288" t="str">
            <v>PROCHLORPERAZINE MALEATE</v>
          </cell>
          <cell r="C1288">
            <v>14773</v>
          </cell>
          <cell r="D1288">
            <v>0</v>
          </cell>
          <cell r="E1288" t="str">
            <v>5 mg</v>
          </cell>
          <cell r="F1288" t="str">
            <v>TABLET</v>
          </cell>
          <cell r="G1288" t="str">
            <v>TAB</v>
          </cell>
          <cell r="H1288">
            <v>0</v>
          </cell>
          <cell r="I1288">
            <v>6.6799999999999998E-2</v>
          </cell>
          <cell r="J1288">
            <v>0</v>
          </cell>
          <cell r="K1288">
            <v>6.6799999999999998E-2</v>
          </cell>
          <cell r="L1288">
            <v>0</v>
          </cell>
          <cell r="M1288">
            <v>20090305</v>
          </cell>
          <cell r="N1288">
            <v>0</v>
          </cell>
          <cell r="O1288">
            <v>20090305</v>
          </cell>
        </row>
        <row r="1289">
          <cell r="A1289" t="str">
            <v>15042 0</v>
          </cell>
          <cell r="B1289" t="str">
            <v>PROMETHAZINE HCL</v>
          </cell>
          <cell r="C1289">
            <v>15042</v>
          </cell>
          <cell r="D1289">
            <v>0</v>
          </cell>
          <cell r="E1289" t="str">
            <v>12.5 mg</v>
          </cell>
          <cell r="F1289" t="str">
            <v>TABLET</v>
          </cell>
          <cell r="G1289" t="str">
            <v>TAB</v>
          </cell>
          <cell r="H1289">
            <v>0</v>
          </cell>
          <cell r="I1289">
            <v>0.29720000000000002</v>
          </cell>
          <cell r="J1289">
            <v>0</v>
          </cell>
          <cell r="K1289">
            <v>0.29720000000000002</v>
          </cell>
          <cell r="L1289">
            <v>0</v>
          </cell>
          <cell r="M1289">
            <v>20090305</v>
          </cell>
          <cell r="N1289">
            <v>0</v>
          </cell>
          <cell r="O1289">
            <v>20090305</v>
          </cell>
        </row>
        <row r="1290">
          <cell r="A1290" t="str">
            <v>15003 0</v>
          </cell>
          <cell r="B1290" t="str">
            <v>PROMETHAZINE HCL</v>
          </cell>
          <cell r="C1290">
            <v>15003</v>
          </cell>
          <cell r="D1290">
            <v>0</v>
          </cell>
          <cell r="E1290" t="str">
            <v>12.5 mg</v>
          </cell>
          <cell r="F1290" t="str">
            <v>EACH</v>
          </cell>
          <cell r="G1290" t="str">
            <v>SUPP</v>
          </cell>
          <cell r="H1290">
            <v>0</v>
          </cell>
          <cell r="I1290">
            <v>0.62629999999999997</v>
          </cell>
          <cell r="J1290">
            <v>0</v>
          </cell>
          <cell r="K1290">
            <v>0.62629999999999997</v>
          </cell>
          <cell r="L1290">
            <v>0</v>
          </cell>
          <cell r="M1290">
            <v>20090305</v>
          </cell>
          <cell r="N1290">
            <v>0</v>
          </cell>
          <cell r="O1290">
            <v>20090305</v>
          </cell>
        </row>
        <row r="1291">
          <cell r="A1291" t="str">
            <v>15043 0</v>
          </cell>
          <cell r="B1291" t="str">
            <v>PROMETHAZINE HCL</v>
          </cell>
          <cell r="C1291">
            <v>15043</v>
          </cell>
          <cell r="D1291">
            <v>0</v>
          </cell>
          <cell r="E1291" t="str">
            <v>25 mg</v>
          </cell>
          <cell r="F1291" t="str">
            <v>TABLET</v>
          </cell>
          <cell r="G1291" t="str">
            <v>TAB</v>
          </cell>
          <cell r="H1291">
            <v>0</v>
          </cell>
          <cell r="I1291">
            <v>0.2366</v>
          </cell>
          <cell r="J1291">
            <v>0</v>
          </cell>
          <cell r="K1291">
            <v>0.2366</v>
          </cell>
          <cell r="L1291">
            <v>0</v>
          </cell>
          <cell r="M1291">
            <v>20090305</v>
          </cell>
          <cell r="N1291">
            <v>0</v>
          </cell>
          <cell r="O1291">
            <v>20090305</v>
          </cell>
        </row>
        <row r="1292">
          <cell r="A1292" t="str">
            <v>15001 0</v>
          </cell>
          <cell r="B1292" t="str">
            <v>PROMETHAZINE HCL</v>
          </cell>
          <cell r="C1292">
            <v>15001</v>
          </cell>
          <cell r="D1292">
            <v>0</v>
          </cell>
          <cell r="E1292" t="str">
            <v>25 mg</v>
          </cell>
          <cell r="F1292" t="str">
            <v>EACH</v>
          </cell>
          <cell r="G1292" t="str">
            <v>SUPP</v>
          </cell>
          <cell r="H1292">
            <v>0</v>
          </cell>
          <cell r="I1292">
            <v>0.63870000000000005</v>
          </cell>
          <cell r="J1292">
            <v>0</v>
          </cell>
          <cell r="K1292">
            <v>0.63870000000000005</v>
          </cell>
          <cell r="L1292">
            <v>0</v>
          </cell>
          <cell r="M1292">
            <v>20090305</v>
          </cell>
          <cell r="N1292">
            <v>0</v>
          </cell>
          <cell r="O1292">
            <v>20090305</v>
          </cell>
        </row>
        <row r="1293">
          <cell r="A1293" t="str">
            <v>14981 0</v>
          </cell>
          <cell r="B1293" t="str">
            <v>PROMETHAZINE HCL</v>
          </cell>
          <cell r="C1293">
            <v>14981</v>
          </cell>
          <cell r="D1293">
            <v>0</v>
          </cell>
          <cell r="E1293" t="str">
            <v>25 mg/ml</v>
          </cell>
          <cell r="F1293" t="str">
            <v>MILLILITER</v>
          </cell>
          <cell r="G1293" t="str">
            <v>VIAL</v>
          </cell>
          <cell r="H1293">
            <v>0</v>
          </cell>
          <cell r="I1293">
            <v>1.0427999999999999</v>
          </cell>
          <cell r="J1293">
            <v>0</v>
          </cell>
          <cell r="K1293">
            <v>1.0427999999999999</v>
          </cell>
          <cell r="L1293">
            <v>0</v>
          </cell>
          <cell r="M1293">
            <v>20090305</v>
          </cell>
          <cell r="N1293">
            <v>0</v>
          </cell>
          <cell r="O1293">
            <v>20090305</v>
          </cell>
        </row>
        <row r="1294">
          <cell r="A1294" t="str">
            <v>14970 0</v>
          </cell>
          <cell r="B1294" t="str">
            <v>PROMETHAZINE HCL</v>
          </cell>
          <cell r="C1294">
            <v>14970</v>
          </cell>
          <cell r="D1294">
            <v>0</v>
          </cell>
          <cell r="E1294" t="str">
            <v>25 mg/ml</v>
          </cell>
          <cell r="F1294" t="str">
            <v>MILLILITER</v>
          </cell>
          <cell r="G1294" t="str">
            <v>AMPUL</v>
          </cell>
          <cell r="H1294">
            <v>0</v>
          </cell>
          <cell r="I1294">
            <v>0.94320000000000004</v>
          </cell>
          <cell r="J1294">
            <v>0</v>
          </cell>
          <cell r="K1294">
            <v>0.94320000000000004</v>
          </cell>
          <cell r="L1294">
            <v>0</v>
          </cell>
          <cell r="M1294">
            <v>20090305</v>
          </cell>
          <cell r="N1294">
            <v>0</v>
          </cell>
          <cell r="O1294">
            <v>20090305</v>
          </cell>
        </row>
        <row r="1295">
          <cell r="A1295" t="str">
            <v>15002 0</v>
          </cell>
          <cell r="B1295" t="str">
            <v>PROMETHAZINE HCL</v>
          </cell>
          <cell r="C1295">
            <v>15002</v>
          </cell>
          <cell r="D1295">
            <v>0</v>
          </cell>
          <cell r="E1295" t="str">
            <v>50 mg</v>
          </cell>
          <cell r="F1295" t="str">
            <v>EACH</v>
          </cell>
          <cell r="G1295" t="str">
            <v>SUPP</v>
          </cell>
          <cell r="H1295">
            <v>0</v>
          </cell>
          <cell r="I1295">
            <v>6.5990000000000002</v>
          </cell>
          <cell r="J1295">
            <v>0</v>
          </cell>
          <cell r="K1295">
            <v>6.5990000000000002</v>
          </cell>
          <cell r="L1295">
            <v>0</v>
          </cell>
          <cell r="M1295">
            <v>20090305</v>
          </cell>
          <cell r="N1295">
            <v>0</v>
          </cell>
          <cell r="O1295">
            <v>20090305</v>
          </cell>
        </row>
        <row r="1296">
          <cell r="A1296" t="str">
            <v>15044 0</v>
          </cell>
          <cell r="B1296" t="str">
            <v>PROMETHAZINE HCL</v>
          </cell>
          <cell r="C1296">
            <v>15044</v>
          </cell>
          <cell r="D1296">
            <v>0</v>
          </cell>
          <cell r="E1296" t="str">
            <v>50 mg</v>
          </cell>
          <cell r="F1296" t="str">
            <v>TABLET</v>
          </cell>
          <cell r="G1296" t="str">
            <v>TAB</v>
          </cell>
          <cell r="H1296">
            <v>0</v>
          </cell>
          <cell r="I1296">
            <v>0.3468</v>
          </cell>
          <cell r="J1296">
            <v>0</v>
          </cell>
          <cell r="K1296">
            <v>0.3468</v>
          </cell>
          <cell r="L1296">
            <v>0</v>
          </cell>
          <cell r="M1296">
            <v>20090305</v>
          </cell>
          <cell r="N1296">
            <v>0</v>
          </cell>
          <cell r="O1296">
            <v>20090305</v>
          </cell>
        </row>
        <row r="1297">
          <cell r="A1297" t="str">
            <v>14983 0</v>
          </cell>
          <cell r="B1297" t="str">
            <v>PROMETHAZINE HCL</v>
          </cell>
          <cell r="C1297">
            <v>14983</v>
          </cell>
          <cell r="D1297">
            <v>0</v>
          </cell>
          <cell r="E1297" t="str">
            <v>50 mg/ml</v>
          </cell>
          <cell r="F1297" t="str">
            <v>MILLILITER</v>
          </cell>
          <cell r="G1297" t="str">
            <v>VIAL</v>
          </cell>
          <cell r="H1297">
            <v>0</v>
          </cell>
          <cell r="I1297">
            <v>2.1520999999999999</v>
          </cell>
          <cell r="J1297">
            <v>0</v>
          </cell>
          <cell r="K1297">
            <v>2.1520999999999999</v>
          </cell>
          <cell r="L1297">
            <v>0</v>
          </cell>
          <cell r="M1297">
            <v>20090305</v>
          </cell>
          <cell r="N1297">
            <v>0</v>
          </cell>
          <cell r="O1297">
            <v>20090305</v>
          </cell>
        </row>
        <row r="1298">
          <cell r="A1298" t="str">
            <v>14971 0</v>
          </cell>
          <cell r="B1298" t="str">
            <v>PROMETHAZINE HCL</v>
          </cell>
          <cell r="C1298">
            <v>14971</v>
          </cell>
          <cell r="D1298">
            <v>0</v>
          </cell>
          <cell r="E1298" t="str">
            <v>50 mg/ml</v>
          </cell>
          <cell r="F1298" t="str">
            <v>MILLILITER</v>
          </cell>
          <cell r="G1298" t="str">
            <v>AMPUL</v>
          </cell>
          <cell r="H1298">
            <v>0</v>
          </cell>
          <cell r="I1298">
            <v>2.1436999999999999</v>
          </cell>
          <cell r="J1298">
            <v>0</v>
          </cell>
          <cell r="K1298">
            <v>2.1436999999999999</v>
          </cell>
          <cell r="L1298">
            <v>0</v>
          </cell>
          <cell r="M1298">
            <v>20090305</v>
          </cell>
          <cell r="N1298">
            <v>0</v>
          </cell>
          <cell r="O1298">
            <v>20090305</v>
          </cell>
        </row>
        <row r="1299">
          <cell r="A1299" t="str">
            <v>15035 0</v>
          </cell>
          <cell r="B1299" t="str">
            <v>PROMETHAZINE HCL</v>
          </cell>
          <cell r="C1299">
            <v>15035</v>
          </cell>
          <cell r="D1299">
            <v>0</v>
          </cell>
          <cell r="E1299" t="str">
            <v>6.25 mg/5 ml</v>
          </cell>
          <cell r="F1299" t="str">
            <v>MILLILITER</v>
          </cell>
          <cell r="G1299" t="str">
            <v>SYR</v>
          </cell>
          <cell r="H1299">
            <v>0</v>
          </cell>
          <cell r="I1299">
            <v>2.1499999999999998E-2</v>
          </cell>
          <cell r="J1299">
            <v>0</v>
          </cell>
          <cell r="K1299">
            <v>2.1499999999999998E-2</v>
          </cell>
          <cell r="L1299">
            <v>0</v>
          </cell>
          <cell r="M1299">
            <v>20090305</v>
          </cell>
          <cell r="N1299">
            <v>0</v>
          </cell>
          <cell r="O1299">
            <v>20090305</v>
          </cell>
        </row>
        <row r="1300">
          <cell r="A1300" t="str">
            <v>52370 0</v>
          </cell>
          <cell r="B1300" t="str">
            <v>PROMETHAZINE VC</v>
          </cell>
          <cell r="C1300">
            <v>52370</v>
          </cell>
          <cell r="D1300">
            <v>0</v>
          </cell>
          <cell r="E1300" t="str">
            <v>6.25 mg/5 mg per 5 ml</v>
          </cell>
          <cell r="F1300" t="str">
            <v>MILLILITER</v>
          </cell>
          <cell r="G1300" t="str">
            <v>SYR</v>
          </cell>
          <cell r="H1300">
            <v>0</v>
          </cell>
          <cell r="I1300">
            <v>1.9400000000000001E-2</v>
          </cell>
          <cell r="J1300">
            <v>0</v>
          </cell>
          <cell r="K1300">
            <v>1.9400000000000001E-2</v>
          </cell>
          <cell r="L1300">
            <v>0</v>
          </cell>
          <cell r="M1300">
            <v>20020405</v>
          </cell>
          <cell r="N1300">
            <v>20020906</v>
          </cell>
          <cell r="O1300">
            <v>20050603</v>
          </cell>
        </row>
        <row r="1301">
          <cell r="A1301" t="str">
            <v>52380 0</v>
          </cell>
          <cell r="B1301" t="str">
            <v>PROMETHAZINE VC W/CODEINE</v>
          </cell>
          <cell r="C1301">
            <v>52380</v>
          </cell>
          <cell r="D1301">
            <v>0</v>
          </cell>
          <cell r="E1301" t="str">
            <v>6.25 mg/5 mg/10 mg per 5 ml</v>
          </cell>
          <cell r="F1301" t="str">
            <v>MILLILITER</v>
          </cell>
          <cell r="G1301" t="str">
            <v>SYR</v>
          </cell>
          <cell r="H1301">
            <v>0</v>
          </cell>
          <cell r="I1301">
            <v>3.0300000000000001E-2</v>
          </cell>
          <cell r="J1301">
            <v>0</v>
          </cell>
          <cell r="K1301">
            <v>3.0300000000000001E-2</v>
          </cell>
          <cell r="L1301">
            <v>0</v>
          </cell>
          <cell r="M1301">
            <v>20020308</v>
          </cell>
          <cell r="N1301">
            <v>20020906</v>
          </cell>
          <cell r="O1301">
            <v>20050603</v>
          </cell>
        </row>
        <row r="1302">
          <cell r="A1302" t="str">
            <v>13975 0</v>
          </cell>
          <cell r="B1302" t="str">
            <v>PROMETHAZINE W/DM</v>
          </cell>
          <cell r="C1302">
            <v>13975</v>
          </cell>
          <cell r="D1302">
            <v>0</v>
          </cell>
          <cell r="E1302" t="str">
            <v>6.25-15/5</v>
          </cell>
          <cell r="F1302" t="str">
            <v>MILLILITER</v>
          </cell>
          <cell r="G1302" t="str">
            <v>SYR</v>
          </cell>
          <cell r="H1302">
            <v>0</v>
          </cell>
          <cell r="I1302">
            <v>1.5599999999999999E-2</v>
          </cell>
          <cell r="J1302">
            <v>0</v>
          </cell>
          <cell r="K1302">
            <v>1.5599999999999999E-2</v>
          </cell>
          <cell r="L1302">
            <v>0</v>
          </cell>
          <cell r="M1302">
            <v>20090305</v>
          </cell>
          <cell r="N1302">
            <v>0</v>
          </cell>
          <cell r="O1302">
            <v>20090305</v>
          </cell>
        </row>
        <row r="1303">
          <cell r="A1303" t="str">
            <v>13971 0</v>
          </cell>
          <cell r="B1303" t="str">
            <v>PROMETHAZINE/CODEINE</v>
          </cell>
          <cell r="C1303">
            <v>13971</v>
          </cell>
          <cell r="D1303">
            <v>0</v>
          </cell>
          <cell r="E1303" t="str">
            <v>10-6.25/5 ml</v>
          </cell>
          <cell r="F1303" t="str">
            <v>MILLILITER</v>
          </cell>
          <cell r="G1303" t="str">
            <v>SYR</v>
          </cell>
          <cell r="H1303">
            <v>0</v>
          </cell>
          <cell r="I1303">
            <v>1.7399999999999999E-2</v>
          </cell>
          <cell r="J1303">
            <v>0</v>
          </cell>
          <cell r="K1303">
            <v>1.7399999999999999E-2</v>
          </cell>
          <cell r="L1303">
            <v>0</v>
          </cell>
          <cell r="M1303">
            <v>20090305</v>
          </cell>
          <cell r="N1303">
            <v>0</v>
          </cell>
          <cell r="O1303">
            <v>20090305</v>
          </cell>
        </row>
        <row r="1304">
          <cell r="A1304" t="str">
            <v>12431 0</v>
          </cell>
          <cell r="B1304" t="str">
            <v>PROPAFENONE HCL</v>
          </cell>
          <cell r="C1304">
            <v>12431</v>
          </cell>
          <cell r="D1304">
            <v>0</v>
          </cell>
          <cell r="E1304" t="str">
            <v>150 mg</v>
          </cell>
          <cell r="F1304" t="str">
            <v>TABLET</v>
          </cell>
          <cell r="G1304" t="str">
            <v>TAB</v>
          </cell>
          <cell r="H1304">
            <v>0</v>
          </cell>
          <cell r="I1304">
            <v>0.2591</v>
          </cell>
          <cell r="J1304">
            <v>0</v>
          </cell>
          <cell r="K1304">
            <v>0.2591</v>
          </cell>
          <cell r="L1304">
            <v>0</v>
          </cell>
          <cell r="M1304">
            <v>20090305</v>
          </cell>
          <cell r="N1304">
            <v>0</v>
          </cell>
          <cell r="O1304">
            <v>20090305</v>
          </cell>
        </row>
        <row r="1305">
          <cell r="A1305" t="str">
            <v>12433 0</v>
          </cell>
          <cell r="B1305" t="str">
            <v>PROPAFENONE HCL</v>
          </cell>
          <cell r="C1305">
            <v>12433</v>
          </cell>
          <cell r="D1305">
            <v>0</v>
          </cell>
          <cell r="E1305" t="str">
            <v>225 mg</v>
          </cell>
          <cell r="F1305" t="str">
            <v>TABLET</v>
          </cell>
          <cell r="G1305" t="str">
            <v>TAB</v>
          </cell>
          <cell r="H1305">
            <v>0</v>
          </cell>
          <cell r="I1305">
            <v>0.37490000000000001</v>
          </cell>
          <cell r="J1305">
            <v>0</v>
          </cell>
          <cell r="K1305">
            <v>0.37490000000000001</v>
          </cell>
          <cell r="L1305">
            <v>0</v>
          </cell>
          <cell r="M1305">
            <v>20090305</v>
          </cell>
          <cell r="N1305">
            <v>0</v>
          </cell>
          <cell r="O1305">
            <v>20090305</v>
          </cell>
        </row>
        <row r="1306">
          <cell r="A1306" t="str">
            <v>12432 0</v>
          </cell>
          <cell r="B1306" t="str">
            <v>PROPAFENONE HCL</v>
          </cell>
          <cell r="C1306">
            <v>12432</v>
          </cell>
          <cell r="D1306">
            <v>0</v>
          </cell>
          <cell r="E1306" t="str">
            <v>300 mg</v>
          </cell>
          <cell r="F1306" t="str">
            <v>TABLET</v>
          </cell>
          <cell r="G1306" t="str">
            <v>TAB</v>
          </cell>
          <cell r="H1306">
            <v>0</v>
          </cell>
          <cell r="I1306">
            <v>1.1870000000000001</v>
          </cell>
          <cell r="J1306">
            <v>0</v>
          </cell>
          <cell r="K1306">
            <v>1.1870000000000001</v>
          </cell>
          <cell r="L1306">
            <v>0</v>
          </cell>
          <cell r="M1306">
            <v>20090305</v>
          </cell>
          <cell r="N1306">
            <v>0</v>
          </cell>
          <cell r="O1306">
            <v>20090305</v>
          </cell>
        </row>
        <row r="1307">
          <cell r="A1307" t="str">
            <v>16481 0</v>
          </cell>
          <cell r="B1307" t="str">
            <v>PROPOXYPHENE HCL</v>
          </cell>
          <cell r="C1307">
            <v>16481</v>
          </cell>
          <cell r="D1307">
            <v>0</v>
          </cell>
          <cell r="E1307" t="str">
            <v>65 mg</v>
          </cell>
          <cell r="F1307" t="str">
            <v>CAPSULE</v>
          </cell>
          <cell r="G1307" t="str">
            <v>CAP</v>
          </cell>
          <cell r="H1307">
            <v>0</v>
          </cell>
          <cell r="I1307">
            <v>0.19700000000000001</v>
          </cell>
          <cell r="J1307">
            <v>0</v>
          </cell>
          <cell r="K1307">
            <v>0.19700000000000001</v>
          </cell>
          <cell r="L1307">
            <v>0</v>
          </cell>
          <cell r="M1307">
            <v>20090305</v>
          </cell>
          <cell r="N1307">
            <v>0</v>
          </cell>
          <cell r="O1307">
            <v>20090305</v>
          </cell>
        </row>
        <row r="1308">
          <cell r="A1308" t="str">
            <v>70931 0</v>
          </cell>
          <cell r="B1308" t="str">
            <v>PROPOXYPHENE NAPSYLATE; APAP</v>
          </cell>
          <cell r="C1308">
            <v>70931</v>
          </cell>
          <cell r="D1308">
            <v>0</v>
          </cell>
          <cell r="E1308" t="str">
            <v>100 mg; 650 mg</v>
          </cell>
          <cell r="F1308" t="str">
            <v>TABLET</v>
          </cell>
          <cell r="G1308" t="str">
            <v>TAB</v>
          </cell>
          <cell r="H1308">
            <v>0</v>
          </cell>
          <cell r="I1308">
            <v>5.0599999999999999E-2</v>
          </cell>
          <cell r="J1308">
            <v>0</v>
          </cell>
          <cell r="K1308">
            <v>5.0599999999999999E-2</v>
          </cell>
          <cell r="L1308">
            <v>0</v>
          </cell>
          <cell r="M1308">
            <v>20090305</v>
          </cell>
          <cell r="N1308">
            <v>0</v>
          </cell>
          <cell r="O1308">
            <v>20090305</v>
          </cell>
        </row>
        <row r="1309">
          <cell r="A1309" t="str">
            <v>70925 0</v>
          </cell>
          <cell r="B1309" t="str">
            <v>PROPOXYPHENE; APAP</v>
          </cell>
          <cell r="C1309">
            <v>70925</v>
          </cell>
          <cell r="D1309">
            <v>0</v>
          </cell>
          <cell r="E1309" t="str">
            <v>65/650 mg</v>
          </cell>
          <cell r="F1309" t="str">
            <v>TABLET</v>
          </cell>
          <cell r="G1309" t="str">
            <v>TAB</v>
          </cell>
          <cell r="H1309">
            <v>0</v>
          </cell>
          <cell r="I1309">
            <v>0.18609999999999999</v>
          </cell>
          <cell r="J1309">
            <v>0</v>
          </cell>
          <cell r="K1309">
            <v>0.18609999999999999</v>
          </cell>
          <cell r="L1309">
            <v>0</v>
          </cell>
          <cell r="M1309">
            <v>20090305</v>
          </cell>
          <cell r="N1309">
            <v>0</v>
          </cell>
          <cell r="O1309">
            <v>20090305</v>
          </cell>
        </row>
        <row r="1310">
          <cell r="A1310" t="str">
            <v>20630 0</v>
          </cell>
          <cell r="B1310" t="str">
            <v>PROPRANOLOL HCL</v>
          </cell>
          <cell r="C1310">
            <v>20630</v>
          </cell>
          <cell r="D1310">
            <v>0</v>
          </cell>
          <cell r="E1310" t="str">
            <v>10 mg</v>
          </cell>
          <cell r="F1310" t="str">
            <v>TABLET</v>
          </cell>
          <cell r="G1310" t="str">
            <v>TAB</v>
          </cell>
          <cell r="H1310">
            <v>0</v>
          </cell>
          <cell r="I1310">
            <v>3.8600000000000002E-2</v>
          </cell>
          <cell r="J1310">
            <v>0</v>
          </cell>
          <cell r="K1310">
            <v>3.8600000000000002E-2</v>
          </cell>
          <cell r="L1310">
            <v>0</v>
          </cell>
          <cell r="M1310">
            <v>20090305</v>
          </cell>
          <cell r="N1310">
            <v>0</v>
          </cell>
          <cell r="O1310">
            <v>20090305</v>
          </cell>
        </row>
        <row r="1311">
          <cell r="A1311" t="str">
            <v>3231 0</v>
          </cell>
          <cell r="B1311" t="str">
            <v>PROPRANOLOL HCL</v>
          </cell>
          <cell r="C1311">
            <v>3231</v>
          </cell>
          <cell r="D1311">
            <v>0</v>
          </cell>
          <cell r="E1311" t="str">
            <v>120 mg</v>
          </cell>
          <cell r="F1311" t="str">
            <v>CAPSULE</v>
          </cell>
          <cell r="G1311" t="str">
            <v>CAP, ER</v>
          </cell>
          <cell r="H1311">
            <v>0</v>
          </cell>
          <cell r="I1311">
            <v>1.3504</v>
          </cell>
          <cell r="J1311">
            <v>0</v>
          </cell>
          <cell r="K1311">
            <v>1.3504</v>
          </cell>
          <cell r="L1311">
            <v>0</v>
          </cell>
          <cell r="M1311">
            <v>20090305</v>
          </cell>
          <cell r="N1311">
            <v>0</v>
          </cell>
          <cell r="O1311">
            <v>20090305</v>
          </cell>
        </row>
        <row r="1312">
          <cell r="A1312" t="str">
            <v>3232 0</v>
          </cell>
          <cell r="B1312" t="str">
            <v>PROPRANOLOL HCL</v>
          </cell>
          <cell r="C1312">
            <v>3232</v>
          </cell>
          <cell r="D1312">
            <v>0</v>
          </cell>
          <cell r="E1312" t="str">
            <v>160 mg</v>
          </cell>
          <cell r="F1312" t="str">
            <v>CAPSULE</v>
          </cell>
          <cell r="G1312" t="str">
            <v>CAP, ER</v>
          </cell>
          <cell r="H1312">
            <v>0</v>
          </cell>
          <cell r="I1312">
            <v>1.8455999999999999</v>
          </cell>
          <cell r="J1312">
            <v>0</v>
          </cell>
          <cell r="K1312">
            <v>1.8455999999999999</v>
          </cell>
          <cell r="L1312">
            <v>0</v>
          </cell>
          <cell r="M1312">
            <v>20090305</v>
          </cell>
          <cell r="N1312">
            <v>0</v>
          </cell>
          <cell r="O1312">
            <v>20090305</v>
          </cell>
        </row>
        <row r="1313">
          <cell r="A1313" t="str">
            <v>20631 0</v>
          </cell>
          <cell r="B1313" t="str">
            <v>PROPRANOLOL HCL</v>
          </cell>
          <cell r="C1313">
            <v>20631</v>
          </cell>
          <cell r="D1313">
            <v>0</v>
          </cell>
          <cell r="E1313" t="str">
            <v>20 mg</v>
          </cell>
          <cell r="F1313" t="str">
            <v>TABLET</v>
          </cell>
          <cell r="G1313" t="str">
            <v>TAB</v>
          </cell>
          <cell r="H1313">
            <v>0</v>
          </cell>
          <cell r="I1313">
            <v>3.1800000000000002E-2</v>
          </cell>
          <cell r="J1313">
            <v>0</v>
          </cell>
          <cell r="K1313">
            <v>3.1800000000000002E-2</v>
          </cell>
          <cell r="L1313">
            <v>0</v>
          </cell>
          <cell r="M1313">
            <v>20090305</v>
          </cell>
          <cell r="N1313">
            <v>0</v>
          </cell>
          <cell r="O1313">
            <v>20090305</v>
          </cell>
        </row>
        <row r="1314">
          <cell r="A1314" t="str">
            <v>20632 0</v>
          </cell>
          <cell r="B1314" t="str">
            <v>PROPRANOLOL HCL</v>
          </cell>
          <cell r="C1314">
            <v>20632</v>
          </cell>
          <cell r="D1314">
            <v>0</v>
          </cell>
          <cell r="E1314" t="str">
            <v>40 mg</v>
          </cell>
          <cell r="F1314" t="str">
            <v>TABLET</v>
          </cell>
          <cell r="G1314" t="str">
            <v>TAB</v>
          </cell>
          <cell r="H1314">
            <v>0</v>
          </cell>
          <cell r="I1314">
            <v>5.04E-2</v>
          </cell>
          <cell r="J1314">
            <v>0</v>
          </cell>
          <cell r="K1314">
            <v>5.04E-2</v>
          </cell>
          <cell r="L1314">
            <v>0</v>
          </cell>
          <cell r="M1314">
            <v>20090305</v>
          </cell>
          <cell r="N1314">
            <v>0</v>
          </cell>
          <cell r="O1314">
            <v>20090305</v>
          </cell>
        </row>
        <row r="1315">
          <cell r="A1315" t="str">
            <v>3233 0</v>
          </cell>
          <cell r="B1315" t="str">
            <v>PROPRANOLOL HCL</v>
          </cell>
          <cell r="C1315">
            <v>3233</v>
          </cell>
          <cell r="D1315">
            <v>0</v>
          </cell>
          <cell r="E1315" t="str">
            <v>60 mg</v>
          </cell>
          <cell r="F1315" t="str">
            <v>CAPSULE</v>
          </cell>
          <cell r="G1315" t="str">
            <v>CAP, ER</v>
          </cell>
          <cell r="H1315">
            <v>0</v>
          </cell>
          <cell r="I1315">
            <v>0.82350000000000001</v>
          </cell>
          <cell r="J1315">
            <v>0</v>
          </cell>
          <cell r="K1315">
            <v>0.82350000000000001</v>
          </cell>
          <cell r="L1315">
            <v>0</v>
          </cell>
          <cell r="M1315">
            <v>20090305</v>
          </cell>
          <cell r="N1315">
            <v>0</v>
          </cell>
          <cell r="O1315">
            <v>20090305</v>
          </cell>
        </row>
        <row r="1316">
          <cell r="A1316" t="str">
            <v>20633 0</v>
          </cell>
          <cell r="B1316" t="str">
            <v>PROPRANOLOL HCL</v>
          </cell>
          <cell r="C1316">
            <v>20633</v>
          </cell>
          <cell r="D1316">
            <v>0</v>
          </cell>
          <cell r="E1316" t="str">
            <v>60 mg</v>
          </cell>
          <cell r="F1316" t="str">
            <v>TABLET</v>
          </cell>
          <cell r="G1316" t="str">
            <v>TAB</v>
          </cell>
          <cell r="H1316">
            <v>0</v>
          </cell>
          <cell r="I1316">
            <v>1.1338999999999999</v>
          </cell>
          <cell r="J1316">
            <v>0</v>
          </cell>
          <cell r="K1316">
            <v>1.1338999999999999</v>
          </cell>
          <cell r="L1316">
            <v>0</v>
          </cell>
          <cell r="M1316">
            <v>20090305</v>
          </cell>
          <cell r="N1316">
            <v>0</v>
          </cell>
          <cell r="O1316">
            <v>20090305</v>
          </cell>
        </row>
        <row r="1317">
          <cell r="A1317" t="str">
            <v>3230 0</v>
          </cell>
          <cell r="B1317" t="str">
            <v>PROPRANOLOL HCL</v>
          </cell>
          <cell r="C1317">
            <v>3230</v>
          </cell>
          <cell r="D1317">
            <v>0</v>
          </cell>
          <cell r="E1317" t="str">
            <v>80 mg</v>
          </cell>
          <cell r="F1317" t="str">
            <v>CAPSULE</v>
          </cell>
          <cell r="G1317" t="str">
            <v>CAP, ER</v>
          </cell>
          <cell r="H1317">
            <v>0</v>
          </cell>
          <cell r="I1317">
            <v>1.3611</v>
          </cell>
          <cell r="J1317">
            <v>0</v>
          </cell>
          <cell r="K1317">
            <v>1.3611</v>
          </cell>
          <cell r="L1317">
            <v>0</v>
          </cell>
          <cell r="M1317">
            <v>20090305</v>
          </cell>
          <cell r="N1317">
            <v>0</v>
          </cell>
          <cell r="O1317">
            <v>20090305</v>
          </cell>
        </row>
        <row r="1318">
          <cell r="A1318" t="str">
            <v>20634 0</v>
          </cell>
          <cell r="B1318" t="str">
            <v>PROPRANOLOL HCL</v>
          </cell>
          <cell r="C1318">
            <v>20634</v>
          </cell>
          <cell r="D1318">
            <v>0</v>
          </cell>
          <cell r="E1318" t="str">
            <v>80 mg</v>
          </cell>
          <cell r="F1318" t="str">
            <v>TABLET</v>
          </cell>
          <cell r="G1318" t="str">
            <v>TAB</v>
          </cell>
          <cell r="H1318">
            <v>0</v>
          </cell>
          <cell r="I1318">
            <v>7.3999999999999996E-2</v>
          </cell>
          <cell r="J1318">
            <v>0</v>
          </cell>
          <cell r="K1318">
            <v>7.3999999999999996E-2</v>
          </cell>
          <cell r="L1318">
            <v>0</v>
          </cell>
          <cell r="M1318">
            <v>20090305</v>
          </cell>
          <cell r="N1318">
            <v>0</v>
          </cell>
          <cell r="O1318">
            <v>20090305</v>
          </cell>
        </row>
        <row r="1319">
          <cell r="A1319" t="str">
            <v>52030 0</v>
          </cell>
          <cell r="B1319" t="str">
            <v>PROPRANOLOL/HCTZ</v>
          </cell>
          <cell r="C1319">
            <v>52030</v>
          </cell>
          <cell r="D1319">
            <v>0</v>
          </cell>
          <cell r="E1319" t="str">
            <v>40 mg; 25 mg</v>
          </cell>
          <cell r="F1319" t="str">
            <v>TABLET</v>
          </cell>
          <cell r="G1319" t="str">
            <v>TAB</v>
          </cell>
          <cell r="H1319">
            <v>0</v>
          </cell>
          <cell r="I1319">
            <v>0.13550000000000001</v>
          </cell>
          <cell r="J1319">
            <v>0</v>
          </cell>
          <cell r="K1319">
            <v>0.13550000000000001</v>
          </cell>
          <cell r="L1319">
            <v>0</v>
          </cell>
          <cell r="M1319">
            <v>20090305</v>
          </cell>
          <cell r="N1319">
            <v>0</v>
          </cell>
          <cell r="O1319">
            <v>20090305</v>
          </cell>
        </row>
        <row r="1320">
          <cell r="A1320" t="str">
            <v>52031 0</v>
          </cell>
          <cell r="B1320" t="str">
            <v>PROPRANOLOL/HCTZ</v>
          </cell>
          <cell r="C1320">
            <v>52031</v>
          </cell>
          <cell r="D1320">
            <v>0</v>
          </cell>
          <cell r="E1320" t="str">
            <v>80 mg; 25 mg</v>
          </cell>
          <cell r="F1320" t="str">
            <v>TABLET</v>
          </cell>
          <cell r="G1320" t="str">
            <v>TAB</v>
          </cell>
          <cell r="H1320">
            <v>0</v>
          </cell>
          <cell r="I1320">
            <v>0.2321</v>
          </cell>
          <cell r="J1320">
            <v>0</v>
          </cell>
          <cell r="K1320">
            <v>0.2321</v>
          </cell>
          <cell r="L1320">
            <v>0</v>
          </cell>
          <cell r="M1320">
            <v>20061205</v>
          </cell>
          <cell r="N1320">
            <v>20080919</v>
          </cell>
          <cell r="O1320">
            <v>20090305</v>
          </cell>
        </row>
        <row r="1321">
          <cell r="A1321" t="str">
            <v>16555 0</v>
          </cell>
          <cell r="B1321" t="str">
            <v>PROTRIPTYLINE HCL</v>
          </cell>
          <cell r="C1321">
            <v>16555</v>
          </cell>
          <cell r="D1321">
            <v>0</v>
          </cell>
          <cell r="E1321" t="str">
            <v>10 mg</v>
          </cell>
          <cell r="F1321" t="str">
            <v>TABLET</v>
          </cell>
          <cell r="G1321" t="str">
            <v>TAB</v>
          </cell>
          <cell r="H1321">
            <v>0</v>
          </cell>
          <cell r="I1321">
            <v>2.8532000000000002</v>
          </cell>
          <cell r="J1321">
            <v>0</v>
          </cell>
          <cell r="K1321">
            <v>2.8532000000000002</v>
          </cell>
          <cell r="L1321">
            <v>0</v>
          </cell>
          <cell r="M1321">
            <v>20090305</v>
          </cell>
          <cell r="N1321">
            <v>0</v>
          </cell>
          <cell r="O1321">
            <v>20090305</v>
          </cell>
        </row>
        <row r="1322">
          <cell r="A1322" t="str">
            <v>16556 0</v>
          </cell>
          <cell r="B1322" t="str">
            <v>PROTRIPTYLINE HCL</v>
          </cell>
          <cell r="C1322">
            <v>16556</v>
          </cell>
          <cell r="D1322">
            <v>0</v>
          </cell>
          <cell r="E1322" t="str">
            <v>5 mg</v>
          </cell>
          <cell r="F1322" t="str">
            <v>TABLET</v>
          </cell>
          <cell r="G1322" t="str">
            <v>TAB</v>
          </cell>
          <cell r="H1322">
            <v>0</v>
          </cell>
          <cell r="I1322">
            <v>1.9688000000000001</v>
          </cell>
          <cell r="J1322">
            <v>0</v>
          </cell>
          <cell r="K1322">
            <v>1.9688000000000001</v>
          </cell>
          <cell r="L1322">
            <v>0</v>
          </cell>
          <cell r="M1322">
            <v>20090305</v>
          </cell>
          <cell r="N1322">
            <v>0</v>
          </cell>
          <cell r="O1322">
            <v>20090305</v>
          </cell>
        </row>
        <row r="1323">
          <cell r="A1323" t="str">
            <v>20481 0</v>
          </cell>
          <cell r="B1323" t="str">
            <v>PSEUDOEPHEDRINE HCL</v>
          </cell>
          <cell r="C1323">
            <v>20481</v>
          </cell>
          <cell r="D1323">
            <v>0</v>
          </cell>
          <cell r="E1323" t="str">
            <v>30 mg</v>
          </cell>
          <cell r="F1323" t="str">
            <v>TABLET</v>
          </cell>
          <cell r="G1323" t="str">
            <v>TAB</v>
          </cell>
          <cell r="H1323">
            <v>0</v>
          </cell>
          <cell r="I1323">
            <v>3.1399999999999997E-2</v>
          </cell>
          <cell r="J1323">
            <v>0</v>
          </cell>
          <cell r="K1323">
            <v>3.1399999999999997E-2</v>
          </cell>
          <cell r="L1323">
            <v>0</v>
          </cell>
          <cell r="M1323">
            <v>20020906</v>
          </cell>
          <cell r="N1323">
            <v>20021206</v>
          </cell>
          <cell r="O1323">
            <v>20021206</v>
          </cell>
        </row>
        <row r="1324">
          <cell r="A1324" t="str">
            <v>20482 0</v>
          </cell>
          <cell r="B1324" t="str">
            <v>PSEUDOEPHEDRINE HCL</v>
          </cell>
          <cell r="C1324">
            <v>20482</v>
          </cell>
          <cell r="D1324">
            <v>0</v>
          </cell>
          <cell r="E1324" t="str">
            <v>60 mg</v>
          </cell>
          <cell r="F1324" t="str">
            <v>TABLET</v>
          </cell>
          <cell r="G1324" t="str">
            <v>TAB</v>
          </cell>
          <cell r="H1324">
            <v>0</v>
          </cell>
          <cell r="I1324">
            <v>0.03</v>
          </cell>
          <cell r="J1324">
            <v>0</v>
          </cell>
          <cell r="K1324">
            <v>0.03</v>
          </cell>
          <cell r="L1324">
            <v>0</v>
          </cell>
          <cell r="M1324">
            <v>20020906</v>
          </cell>
          <cell r="N1324">
            <v>20021206</v>
          </cell>
          <cell r="O1324">
            <v>20021206</v>
          </cell>
        </row>
        <row r="1325">
          <cell r="A1325" t="str">
            <v>13866 0</v>
          </cell>
          <cell r="B1325" t="str">
            <v>PSEUDOEPHEDRINE HCL/CETIRIZINE HCL</v>
          </cell>
          <cell r="C1325">
            <v>13866</v>
          </cell>
          <cell r="D1325">
            <v>0</v>
          </cell>
          <cell r="E1325" t="str">
            <v>120 mg; 5 mg</v>
          </cell>
          <cell r="F1325" t="str">
            <v>TABLET</v>
          </cell>
          <cell r="G1325" t="str">
            <v>TAB</v>
          </cell>
          <cell r="H1325">
            <v>0</v>
          </cell>
          <cell r="I1325">
            <v>0.72589999999999999</v>
          </cell>
          <cell r="J1325">
            <v>0</v>
          </cell>
          <cell r="K1325">
            <v>0.72589999999999999</v>
          </cell>
          <cell r="L1325">
            <v>0</v>
          </cell>
          <cell r="M1325">
            <v>20090305</v>
          </cell>
          <cell r="N1325">
            <v>0</v>
          </cell>
          <cell r="O1325">
            <v>20090305</v>
          </cell>
        </row>
        <row r="1326">
          <cell r="A1326" t="str">
            <v>44022 0</v>
          </cell>
          <cell r="B1326" t="str">
            <v>PSEUDOEPHEDRINE HCL; CHLORPHENIRAMINE MALEATE</v>
          </cell>
          <cell r="C1326">
            <v>44022</v>
          </cell>
          <cell r="D1326">
            <v>0</v>
          </cell>
          <cell r="E1326" t="str">
            <v>120 mg; 8 mg</v>
          </cell>
          <cell r="F1326" t="str">
            <v>CAPSULE</v>
          </cell>
          <cell r="G1326" t="str">
            <v>CAP, SA</v>
          </cell>
          <cell r="H1326">
            <v>0</v>
          </cell>
          <cell r="I1326">
            <v>6.1600000000000002E-2</v>
          </cell>
          <cell r="J1326">
            <v>0</v>
          </cell>
          <cell r="K1326">
            <v>6.1600000000000002E-2</v>
          </cell>
          <cell r="L1326">
            <v>0</v>
          </cell>
          <cell r="M1326">
            <v>20090305</v>
          </cell>
          <cell r="N1326">
            <v>0</v>
          </cell>
          <cell r="O1326">
            <v>20090305</v>
          </cell>
        </row>
        <row r="1327">
          <cell r="A1327" t="str">
            <v>92068 0</v>
          </cell>
          <cell r="B1327" t="str">
            <v>PSEUDOEPHEDRINE HCL; CHLORPHENIRAMINE MALEATE</v>
          </cell>
          <cell r="C1327">
            <v>92068</v>
          </cell>
          <cell r="D1327">
            <v>0</v>
          </cell>
          <cell r="E1327" t="str">
            <v>30 mg; 2 mg per 5 ml</v>
          </cell>
          <cell r="F1327" t="str">
            <v>MILLILITER</v>
          </cell>
          <cell r="G1327" t="str">
            <v>SYR</v>
          </cell>
          <cell r="H1327">
            <v>0</v>
          </cell>
          <cell r="I1327">
            <v>1.2E-2</v>
          </cell>
          <cell r="J1327">
            <v>0</v>
          </cell>
          <cell r="K1327">
            <v>1.2E-2</v>
          </cell>
          <cell r="L1327">
            <v>0</v>
          </cell>
          <cell r="M1327">
            <v>20020405</v>
          </cell>
          <cell r="N1327">
            <v>20021206</v>
          </cell>
          <cell r="O1327">
            <v>20021206</v>
          </cell>
        </row>
        <row r="1328">
          <cell r="A1328" t="str">
            <v>63577 0</v>
          </cell>
          <cell r="B1328" t="str">
            <v>PSEUDOEPHEDRINE SULFATE/LORATADINE</v>
          </cell>
          <cell r="C1328">
            <v>63577</v>
          </cell>
          <cell r="D1328">
            <v>0</v>
          </cell>
          <cell r="E1328" t="str">
            <v>240-10 mg</v>
          </cell>
          <cell r="F1328" t="str">
            <v>TABLET</v>
          </cell>
          <cell r="G1328" t="str">
            <v>TAB, SA</v>
          </cell>
          <cell r="H1328">
            <v>0</v>
          </cell>
          <cell r="I1328">
            <v>0.55579999999999996</v>
          </cell>
          <cell r="J1328">
            <v>0</v>
          </cell>
          <cell r="K1328">
            <v>0.55579999999999996</v>
          </cell>
          <cell r="L1328">
            <v>0</v>
          </cell>
          <cell r="M1328">
            <v>20090305</v>
          </cell>
          <cell r="N1328">
            <v>0</v>
          </cell>
          <cell r="O1328">
            <v>20090305</v>
          </cell>
        </row>
        <row r="1329">
          <cell r="A1329" t="str">
            <v>9440 0</v>
          </cell>
          <cell r="B1329" t="str">
            <v>PSYLLIUM</v>
          </cell>
          <cell r="C1329">
            <v>9440</v>
          </cell>
          <cell r="D1329">
            <v>0</v>
          </cell>
          <cell r="E1329" t="str">
            <v>NA</v>
          </cell>
          <cell r="F1329" t="str">
            <v>GRAM</v>
          </cell>
          <cell r="G1329" t="str">
            <v>ORAL PWDR</v>
          </cell>
          <cell r="H1329">
            <v>0</v>
          </cell>
          <cell r="I1329">
            <v>8.9999999999999993E-3</v>
          </cell>
          <cell r="J1329">
            <v>0</v>
          </cell>
          <cell r="K1329">
            <v>8.9999999999999993E-3</v>
          </cell>
          <cell r="L1329">
            <v>0</v>
          </cell>
          <cell r="M1329">
            <v>20020906</v>
          </cell>
          <cell r="N1329">
            <v>20021206</v>
          </cell>
          <cell r="O1329">
            <v>20021206</v>
          </cell>
        </row>
        <row r="1330">
          <cell r="A1330" t="str">
            <v>66610 0</v>
          </cell>
          <cell r="B1330" t="str">
            <v>PSYLLIUM SEED/SUCROSE ORAL POWDER</v>
          </cell>
          <cell r="C1330">
            <v>66610</v>
          </cell>
          <cell r="D1330">
            <v>0</v>
          </cell>
          <cell r="E1330" t="str">
            <v>NA</v>
          </cell>
          <cell r="F1330" t="str">
            <v>GRAM</v>
          </cell>
          <cell r="G1330" t="str">
            <v>ORAL PWDR</v>
          </cell>
          <cell r="H1330">
            <v>0</v>
          </cell>
          <cell r="I1330">
            <v>0.1134</v>
          </cell>
          <cell r="J1330">
            <v>0</v>
          </cell>
          <cell r="K1330">
            <v>0.1134</v>
          </cell>
          <cell r="L1330">
            <v>0</v>
          </cell>
          <cell r="M1330">
            <v>20020906</v>
          </cell>
          <cell r="N1330">
            <v>20021206</v>
          </cell>
          <cell r="O1330">
            <v>20021206</v>
          </cell>
        </row>
        <row r="1331">
          <cell r="A1331" t="str">
            <v>67700 0</v>
          </cell>
          <cell r="B1331" t="str">
            <v>PSYLLIUM/SUCROSE ORAL PACKET</v>
          </cell>
          <cell r="C1331">
            <v>67700</v>
          </cell>
          <cell r="D1331">
            <v>0</v>
          </cell>
          <cell r="E1331" t="str">
            <v>NA</v>
          </cell>
          <cell r="F1331" t="str">
            <v>EACH</v>
          </cell>
          <cell r="G1331" t="str">
            <v>ORAL PACKETS</v>
          </cell>
          <cell r="H1331">
            <v>0</v>
          </cell>
          <cell r="I1331">
            <v>2.1000000000000001E-2</v>
          </cell>
          <cell r="J1331">
            <v>0</v>
          </cell>
          <cell r="K1331">
            <v>2.1000000000000001E-2</v>
          </cell>
          <cell r="L1331">
            <v>0</v>
          </cell>
          <cell r="M1331">
            <v>20020405</v>
          </cell>
          <cell r="N1331">
            <v>20021206</v>
          </cell>
          <cell r="O1331">
            <v>20021206</v>
          </cell>
        </row>
        <row r="1332">
          <cell r="A1332" t="str">
            <v>18530 0</v>
          </cell>
          <cell r="B1332" t="str">
            <v xml:space="preserve">PYRIDOSTIGMINE BROMIDE </v>
          </cell>
          <cell r="C1332">
            <v>18530</v>
          </cell>
          <cell r="D1332">
            <v>0</v>
          </cell>
          <cell r="E1332" t="str">
            <v>60 mg</v>
          </cell>
          <cell r="F1332" t="str">
            <v>TABLET</v>
          </cell>
          <cell r="G1332" t="str">
            <v>TAB</v>
          </cell>
          <cell r="H1332">
            <v>0</v>
          </cell>
          <cell r="I1332">
            <v>0.5575</v>
          </cell>
          <cell r="J1332">
            <v>0</v>
          </cell>
          <cell r="K1332">
            <v>0.5575</v>
          </cell>
          <cell r="L1332">
            <v>0</v>
          </cell>
          <cell r="M1332">
            <v>20090305</v>
          </cell>
          <cell r="N1332">
            <v>0</v>
          </cell>
          <cell r="O1332">
            <v>20090305</v>
          </cell>
        </row>
        <row r="1333">
          <cell r="A1333" t="str">
            <v>27570 0</v>
          </cell>
          <cell r="B1333" t="str">
            <v>QUINAPRIL HCL</v>
          </cell>
          <cell r="C1333">
            <v>27570</v>
          </cell>
          <cell r="D1333">
            <v>0</v>
          </cell>
          <cell r="E1333" t="str">
            <v>10 mg</v>
          </cell>
          <cell r="F1333" t="str">
            <v>TABLET</v>
          </cell>
          <cell r="G1333" t="str">
            <v>TAB</v>
          </cell>
          <cell r="H1333">
            <v>0</v>
          </cell>
          <cell r="I1333">
            <v>0.1487</v>
          </cell>
          <cell r="J1333">
            <v>0</v>
          </cell>
          <cell r="K1333">
            <v>0.1487</v>
          </cell>
          <cell r="L1333">
            <v>0</v>
          </cell>
          <cell r="M1333">
            <v>20090305</v>
          </cell>
          <cell r="N1333">
            <v>0</v>
          </cell>
          <cell r="O1333">
            <v>20090305</v>
          </cell>
        </row>
        <row r="1334">
          <cell r="A1334" t="str">
            <v>27571 0</v>
          </cell>
          <cell r="B1334" t="str">
            <v>QUINAPRIL HCL</v>
          </cell>
          <cell r="C1334">
            <v>27571</v>
          </cell>
          <cell r="D1334">
            <v>0</v>
          </cell>
          <cell r="E1334" t="str">
            <v>20 mg</v>
          </cell>
          <cell r="F1334" t="str">
            <v>TABLET</v>
          </cell>
          <cell r="G1334" t="str">
            <v>TAB</v>
          </cell>
          <cell r="H1334">
            <v>0</v>
          </cell>
          <cell r="I1334">
            <v>0.14030000000000001</v>
          </cell>
          <cell r="J1334">
            <v>0</v>
          </cell>
          <cell r="K1334">
            <v>0.14030000000000001</v>
          </cell>
          <cell r="L1334">
            <v>0</v>
          </cell>
          <cell r="M1334">
            <v>20090305</v>
          </cell>
          <cell r="N1334">
            <v>0</v>
          </cell>
          <cell r="O1334">
            <v>20090305</v>
          </cell>
        </row>
        <row r="1335">
          <cell r="A1335" t="str">
            <v>27573 0</v>
          </cell>
          <cell r="B1335" t="str">
            <v>QUINAPRIL HCL</v>
          </cell>
          <cell r="C1335">
            <v>27573</v>
          </cell>
          <cell r="D1335">
            <v>0</v>
          </cell>
          <cell r="E1335" t="str">
            <v>40 mg</v>
          </cell>
          <cell r="F1335" t="str">
            <v>TABLET</v>
          </cell>
          <cell r="G1335" t="str">
            <v>TAB</v>
          </cell>
          <cell r="H1335">
            <v>0</v>
          </cell>
          <cell r="I1335">
            <v>0.14219999999999999</v>
          </cell>
          <cell r="J1335">
            <v>0</v>
          </cell>
          <cell r="K1335">
            <v>0.14219999999999999</v>
          </cell>
          <cell r="L1335">
            <v>0</v>
          </cell>
          <cell r="M1335">
            <v>20090305</v>
          </cell>
          <cell r="N1335">
            <v>0</v>
          </cell>
          <cell r="O1335">
            <v>20090305</v>
          </cell>
        </row>
        <row r="1336">
          <cell r="A1336" t="str">
            <v>27572 0</v>
          </cell>
          <cell r="B1336" t="str">
            <v>QUINAPRIL HCL</v>
          </cell>
          <cell r="C1336">
            <v>27572</v>
          </cell>
          <cell r="D1336">
            <v>0</v>
          </cell>
          <cell r="E1336" t="str">
            <v>5 mg</v>
          </cell>
          <cell r="F1336" t="str">
            <v>TABLET</v>
          </cell>
          <cell r="G1336" t="str">
            <v>TAB</v>
          </cell>
          <cell r="H1336">
            <v>0</v>
          </cell>
          <cell r="I1336">
            <v>0.28299999999999997</v>
          </cell>
          <cell r="J1336">
            <v>0</v>
          </cell>
          <cell r="K1336">
            <v>0.28299999999999997</v>
          </cell>
          <cell r="L1336">
            <v>0</v>
          </cell>
          <cell r="M1336">
            <v>20090305</v>
          </cell>
          <cell r="N1336">
            <v>0</v>
          </cell>
          <cell r="O1336">
            <v>20090305</v>
          </cell>
        </row>
        <row r="1337">
          <cell r="A1337" t="str">
            <v>54160 0</v>
          </cell>
          <cell r="B1337" t="str">
            <v>QUINAPRIL HCL/HCTZ</v>
          </cell>
          <cell r="C1337">
            <v>54160</v>
          </cell>
          <cell r="D1337">
            <v>0</v>
          </cell>
          <cell r="E1337" t="str">
            <v>10-12.5 mg</v>
          </cell>
          <cell r="F1337" t="str">
            <v>TABLET</v>
          </cell>
          <cell r="G1337" t="str">
            <v>TAB</v>
          </cell>
          <cell r="H1337">
            <v>0</v>
          </cell>
          <cell r="I1337">
            <v>1.2071000000000001</v>
          </cell>
          <cell r="J1337">
            <v>0</v>
          </cell>
          <cell r="K1337">
            <v>1.2071000000000001</v>
          </cell>
          <cell r="L1337">
            <v>0</v>
          </cell>
          <cell r="M1337">
            <v>20090305</v>
          </cell>
          <cell r="N1337">
            <v>0</v>
          </cell>
          <cell r="O1337">
            <v>20090305</v>
          </cell>
        </row>
        <row r="1338">
          <cell r="A1338" t="str">
            <v>54161 0</v>
          </cell>
          <cell r="B1338" t="str">
            <v>QUINAPRIL HCL/HCTZ</v>
          </cell>
          <cell r="C1338">
            <v>54161</v>
          </cell>
          <cell r="D1338">
            <v>0</v>
          </cell>
          <cell r="E1338" t="str">
            <v>20-12.5 mg</v>
          </cell>
          <cell r="F1338" t="str">
            <v>TABLET</v>
          </cell>
          <cell r="G1338" t="str">
            <v>TAB</v>
          </cell>
          <cell r="H1338">
            <v>0</v>
          </cell>
          <cell r="I1338">
            <v>1.0116000000000001</v>
          </cell>
          <cell r="J1338">
            <v>0</v>
          </cell>
          <cell r="K1338">
            <v>1.0116000000000001</v>
          </cell>
          <cell r="L1338">
            <v>0</v>
          </cell>
          <cell r="M1338">
            <v>20090305</v>
          </cell>
          <cell r="N1338">
            <v>0</v>
          </cell>
          <cell r="O1338">
            <v>20090305</v>
          </cell>
        </row>
        <row r="1339">
          <cell r="A1339" t="str">
            <v>94490 0</v>
          </cell>
          <cell r="B1339" t="str">
            <v>QUINAPRIL HCL/HCTZ</v>
          </cell>
          <cell r="C1339">
            <v>94490</v>
          </cell>
          <cell r="D1339">
            <v>0</v>
          </cell>
          <cell r="E1339" t="str">
            <v>20-25 mg</v>
          </cell>
          <cell r="F1339" t="str">
            <v>TABLET</v>
          </cell>
          <cell r="G1339" t="str">
            <v>TAB</v>
          </cell>
          <cell r="H1339">
            <v>0</v>
          </cell>
          <cell r="I1339">
            <v>1.0496000000000001</v>
          </cell>
          <cell r="J1339">
            <v>0</v>
          </cell>
          <cell r="K1339">
            <v>1.0496000000000001</v>
          </cell>
          <cell r="L1339">
            <v>0</v>
          </cell>
          <cell r="M1339">
            <v>20090305</v>
          </cell>
          <cell r="N1339">
            <v>0</v>
          </cell>
          <cell r="O1339">
            <v>20090305</v>
          </cell>
        </row>
        <row r="1340">
          <cell r="A1340" t="str">
            <v>1011 0</v>
          </cell>
          <cell r="B1340" t="str">
            <v>QUINIDINE GLUCONATE</v>
          </cell>
          <cell r="C1340">
            <v>1011</v>
          </cell>
          <cell r="D1340">
            <v>0</v>
          </cell>
          <cell r="E1340" t="str">
            <v>324 mg</v>
          </cell>
          <cell r="F1340" t="str">
            <v>TABLET</v>
          </cell>
          <cell r="G1340" t="str">
            <v>TAB, SR</v>
          </cell>
          <cell r="H1340">
            <v>0</v>
          </cell>
          <cell r="I1340">
            <v>0.79300000000000004</v>
          </cell>
          <cell r="J1340">
            <v>0</v>
          </cell>
          <cell r="K1340">
            <v>0.79300000000000004</v>
          </cell>
          <cell r="L1340">
            <v>0</v>
          </cell>
          <cell r="M1340">
            <v>20061205</v>
          </cell>
          <cell r="N1340">
            <v>20070605</v>
          </cell>
          <cell r="O1340">
            <v>20070605</v>
          </cell>
        </row>
        <row r="1341">
          <cell r="A1341" t="str">
            <v>1053 0</v>
          </cell>
          <cell r="B1341" t="str">
            <v>QUINIDINE SULFATE</v>
          </cell>
          <cell r="C1341">
            <v>1053</v>
          </cell>
          <cell r="D1341">
            <v>0</v>
          </cell>
          <cell r="E1341" t="str">
            <v>200 mg</v>
          </cell>
          <cell r="F1341" t="str">
            <v>TABLET</v>
          </cell>
          <cell r="G1341" t="str">
            <v>TAB</v>
          </cell>
          <cell r="H1341">
            <v>0</v>
          </cell>
          <cell r="I1341">
            <v>0.16309999999999999</v>
          </cell>
          <cell r="J1341">
            <v>0</v>
          </cell>
          <cell r="K1341">
            <v>0.16309999999999999</v>
          </cell>
          <cell r="L1341">
            <v>0</v>
          </cell>
          <cell r="M1341">
            <v>20061205</v>
          </cell>
          <cell r="N1341">
            <v>20070605</v>
          </cell>
          <cell r="O1341">
            <v>20070605</v>
          </cell>
        </row>
        <row r="1342">
          <cell r="A1342" t="str">
            <v>47472 0</v>
          </cell>
          <cell r="B1342" t="str">
            <v>QUININE SULFATE</v>
          </cell>
          <cell r="C1342">
            <v>47472</v>
          </cell>
          <cell r="D1342">
            <v>0</v>
          </cell>
          <cell r="E1342" t="str">
            <v>260 mg</v>
          </cell>
          <cell r="F1342" t="str">
            <v>TABLET</v>
          </cell>
          <cell r="G1342" t="str">
            <v>TAB</v>
          </cell>
          <cell r="H1342">
            <v>0</v>
          </cell>
          <cell r="I1342">
            <v>0.22339999999999999</v>
          </cell>
          <cell r="J1342">
            <v>0</v>
          </cell>
          <cell r="K1342">
            <v>0.22339999999999999</v>
          </cell>
          <cell r="L1342">
            <v>0</v>
          </cell>
          <cell r="M1342">
            <v>20060906</v>
          </cell>
          <cell r="N1342">
            <v>20070305</v>
          </cell>
          <cell r="O1342">
            <v>20070305</v>
          </cell>
        </row>
        <row r="1343">
          <cell r="A1343" t="str">
            <v>42777 0</v>
          </cell>
          <cell r="B1343" t="str">
            <v>QUININE SULFATE</v>
          </cell>
          <cell r="C1343">
            <v>42777</v>
          </cell>
          <cell r="D1343">
            <v>0</v>
          </cell>
          <cell r="E1343" t="str">
            <v>325 mg</v>
          </cell>
          <cell r="F1343" t="str">
            <v>CAPSULE</v>
          </cell>
          <cell r="G1343" t="str">
            <v>CAP</v>
          </cell>
          <cell r="H1343">
            <v>0</v>
          </cell>
          <cell r="I1343">
            <v>0.22639999999999999</v>
          </cell>
          <cell r="J1343">
            <v>0</v>
          </cell>
          <cell r="K1343">
            <v>0.22639999999999999</v>
          </cell>
          <cell r="L1343">
            <v>0</v>
          </cell>
          <cell r="M1343">
            <v>20060906</v>
          </cell>
          <cell r="N1343">
            <v>20070305</v>
          </cell>
          <cell r="O1343">
            <v>20070305</v>
          </cell>
        </row>
        <row r="1344">
          <cell r="A1344" t="str">
            <v>48544 0</v>
          </cell>
          <cell r="B1344" t="str">
            <v>RAMIPRIL</v>
          </cell>
          <cell r="C1344">
            <v>48544</v>
          </cell>
          <cell r="D1344">
            <v>0</v>
          </cell>
          <cell r="E1344" t="str">
            <v>10 mg</v>
          </cell>
          <cell r="F1344" t="str">
            <v>CAPSULE</v>
          </cell>
          <cell r="G1344" t="str">
            <v>CAP</v>
          </cell>
          <cell r="H1344">
            <v>0</v>
          </cell>
          <cell r="I1344">
            <v>9.0700000000000003E-2</v>
          </cell>
          <cell r="J1344">
            <v>0</v>
          </cell>
          <cell r="K1344">
            <v>9.0700000000000003E-2</v>
          </cell>
          <cell r="L1344">
            <v>0</v>
          </cell>
          <cell r="M1344">
            <v>20090305</v>
          </cell>
          <cell r="N1344">
            <v>0</v>
          </cell>
          <cell r="O1344">
            <v>20090305</v>
          </cell>
        </row>
        <row r="1345">
          <cell r="A1345" t="str">
            <v>48542 0</v>
          </cell>
          <cell r="B1345" t="str">
            <v>RAMIPRIL</v>
          </cell>
          <cell r="C1345">
            <v>48542</v>
          </cell>
          <cell r="D1345">
            <v>0</v>
          </cell>
          <cell r="E1345" t="str">
            <v>2.5 mg</v>
          </cell>
          <cell r="F1345" t="str">
            <v>CAPSULE</v>
          </cell>
          <cell r="G1345" t="str">
            <v>CAP</v>
          </cell>
          <cell r="H1345">
            <v>0</v>
          </cell>
          <cell r="I1345">
            <v>7.6200000000000004E-2</v>
          </cell>
          <cell r="J1345">
            <v>0.107</v>
          </cell>
          <cell r="K1345">
            <v>0.107</v>
          </cell>
          <cell r="L1345">
            <v>0.4041994750656166</v>
          </cell>
          <cell r="M1345">
            <v>20090424</v>
          </cell>
          <cell r="N1345">
            <v>0</v>
          </cell>
          <cell r="O1345">
            <v>20090424</v>
          </cell>
        </row>
        <row r="1346">
          <cell r="A1346" t="str">
            <v>48543 0</v>
          </cell>
          <cell r="B1346" t="str">
            <v>RAMIPRIL</v>
          </cell>
          <cell r="C1346">
            <v>48543</v>
          </cell>
          <cell r="D1346">
            <v>0</v>
          </cell>
          <cell r="E1346" t="str">
            <v>5 mg</v>
          </cell>
          <cell r="F1346" t="str">
            <v>CAPSULE</v>
          </cell>
          <cell r="G1346" t="str">
            <v>CAP</v>
          </cell>
          <cell r="H1346">
            <v>0</v>
          </cell>
          <cell r="I1346">
            <v>7.4099999999999999E-2</v>
          </cell>
          <cell r="J1346">
            <v>0</v>
          </cell>
          <cell r="K1346">
            <v>7.4099999999999999E-2</v>
          </cell>
          <cell r="L1346">
            <v>0</v>
          </cell>
          <cell r="M1346">
            <v>20090305</v>
          </cell>
          <cell r="N1346">
            <v>0</v>
          </cell>
          <cell r="O1346">
            <v>20090305</v>
          </cell>
        </row>
        <row r="1347">
          <cell r="A1347" t="str">
            <v>19551 0</v>
          </cell>
          <cell r="B1347" t="str">
            <v>RANITIDINE HCL</v>
          </cell>
          <cell r="C1347">
            <v>19551</v>
          </cell>
          <cell r="D1347">
            <v>0</v>
          </cell>
          <cell r="E1347" t="str">
            <v>150 mg</v>
          </cell>
          <cell r="F1347" t="str">
            <v>CAPSULE</v>
          </cell>
          <cell r="G1347" t="str">
            <v>CAP</v>
          </cell>
          <cell r="H1347">
            <v>0</v>
          </cell>
          <cell r="I1347">
            <v>0.39079999999999998</v>
          </cell>
          <cell r="J1347">
            <v>0</v>
          </cell>
          <cell r="K1347">
            <v>0.39079999999999998</v>
          </cell>
          <cell r="L1347">
            <v>0</v>
          </cell>
          <cell r="M1347">
            <v>20090305</v>
          </cell>
          <cell r="N1347">
            <v>0</v>
          </cell>
          <cell r="O1347">
            <v>20090305</v>
          </cell>
        </row>
        <row r="1348">
          <cell r="A1348" t="str">
            <v>10200 0</v>
          </cell>
          <cell r="B1348" t="str">
            <v>RANITIDINE HCL</v>
          </cell>
          <cell r="C1348">
            <v>10200</v>
          </cell>
          <cell r="D1348">
            <v>0</v>
          </cell>
          <cell r="E1348" t="str">
            <v>150 mg</v>
          </cell>
          <cell r="F1348" t="str">
            <v>TABLET</v>
          </cell>
          <cell r="G1348" t="str">
            <v>TAB</v>
          </cell>
          <cell r="H1348">
            <v>0</v>
          </cell>
          <cell r="I1348">
            <v>4.2900000000000001E-2</v>
          </cell>
          <cell r="J1348">
            <v>0</v>
          </cell>
          <cell r="K1348">
            <v>4.2900000000000001E-2</v>
          </cell>
          <cell r="L1348">
            <v>0</v>
          </cell>
          <cell r="M1348">
            <v>20090305</v>
          </cell>
          <cell r="N1348">
            <v>0</v>
          </cell>
          <cell r="O1348">
            <v>20090305</v>
          </cell>
        </row>
        <row r="1349">
          <cell r="A1349" t="str">
            <v>12090 0</v>
          </cell>
          <cell r="B1349" t="str">
            <v>RANITIDINE HCL</v>
          </cell>
          <cell r="C1349">
            <v>12090</v>
          </cell>
          <cell r="D1349">
            <v>0</v>
          </cell>
          <cell r="E1349" t="str">
            <v>150 mg/10 ml</v>
          </cell>
          <cell r="F1349" t="str">
            <v>MILLILITER</v>
          </cell>
          <cell r="G1349" t="str">
            <v>SYR</v>
          </cell>
          <cell r="H1349">
            <v>0</v>
          </cell>
          <cell r="I1349">
            <v>0.14860000000000001</v>
          </cell>
          <cell r="J1349">
            <v>0</v>
          </cell>
          <cell r="K1349">
            <v>0.14860000000000001</v>
          </cell>
          <cell r="L1349">
            <v>0</v>
          </cell>
          <cell r="M1349">
            <v>20090305</v>
          </cell>
          <cell r="N1349">
            <v>0</v>
          </cell>
          <cell r="O1349">
            <v>20090305</v>
          </cell>
        </row>
        <row r="1350">
          <cell r="A1350" t="str">
            <v>19552 0</v>
          </cell>
          <cell r="B1350" t="str">
            <v>RANITIDINE HCL</v>
          </cell>
          <cell r="C1350">
            <v>19552</v>
          </cell>
          <cell r="D1350">
            <v>0</v>
          </cell>
          <cell r="E1350" t="str">
            <v>300 mg</v>
          </cell>
          <cell r="F1350" t="str">
            <v>CAPSULE</v>
          </cell>
          <cell r="G1350" t="str">
            <v>CAP</v>
          </cell>
          <cell r="H1350">
            <v>0</v>
          </cell>
          <cell r="I1350">
            <v>0.74680000000000002</v>
          </cell>
          <cell r="J1350">
            <v>0</v>
          </cell>
          <cell r="K1350">
            <v>0.74680000000000002</v>
          </cell>
          <cell r="L1350">
            <v>0</v>
          </cell>
          <cell r="M1350">
            <v>20090305</v>
          </cell>
          <cell r="N1350">
            <v>0</v>
          </cell>
          <cell r="O1350">
            <v>20090305</v>
          </cell>
        </row>
        <row r="1351">
          <cell r="A1351" t="str">
            <v>10201 0</v>
          </cell>
          <cell r="B1351" t="str">
            <v>RANITIDINE HCL</v>
          </cell>
          <cell r="C1351">
            <v>10201</v>
          </cell>
          <cell r="D1351">
            <v>0</v>
          </cell>
          <cell r="E1351" t="str">
            <v>300 mg</v>
          </cell>
          <cell r="F1351" t="str">
            <v>TABLET</v>
          </cell>
          <cell r="G1351" t="str">
            <v>TAB</v>
          </cell>
          <cell r="H1351">
            <v>0</v>
          </cell>
          <cell r="I1351">
            <v>6.9000000000000006E-2</v>
          </cell>
          <cell r="J1351">
            <v>0</v>
          </cell>
          <cell r="K1351">
            <v>6.9000000000000006E-2</v>
          </cell>
          <cell r="L1351">
            <v>0</v>
          </cell>
          <cell r="M1351">
            <v>20090305</v>
          </cell>
          <cell r="N1351">
            <v>0</v>
          </cell>
          <cell r="O1351">
            <v>20090305</v>
          </cell>
        </row>
        <row r="1352">
          <cell r="A1352" t="str">
            <v>18969 0</v>
          </cell>
          <cell r="B1352" t="str">
            <v>RIBAVIRIN</v>
          </cell>
          <cell r="C1352">
            <v>18969</v>
          </cell>
          <cell r="D1352">
            <v>0</v>
          </cell>
          <cell r="E1352" t="str">
            <v>200 mg</v>
          </cell>
          <cell r="F1352" t="str">
            <v>TABLET</v>
          </cell>
          <cell r="G1352" t="str">
            <v>TAB</v>
          </cell>
          <cell r="H1352">
            <v>0</v>
          </cell>
          <cell r="I1352">
            <v>1.1852</v>
          </cell>
          <cell r="J1352">
            <v>0</v>
          </cell>
          <cell r="K1352">
            <v>1.1852</v>
          </cell>
          <cell r="L1352">
            <v>0</v>
          </cell>
          <cell r="M1352">
            <v>20090305</v>
          </cell>
          <cell r="N1352">
            <v>0</v>
          </cell>
          <cell r="O1352">
            <v>20090305</v>
          </cell>
        </row>
        <row r="1353">
          <cell r="A1353" t="str">
            <v>14179 0</v>
          </cell>
          <cell r="B1353" t="str">
            <v>RIBAVIRIN</v>
          </cell>
          <cell r="C1353">
            <v>14179</v>
          </cell>
          <cell r="D1353">
            <v>0</v>
          </cell>
          <cell r="E1353" t="str">
            <v>200 mg</v>
          </cell>
          <cell r="F1353" t="str">
            <v>CAPSULE</v>
          </cell>
          <cell r="G1353" t="str">
            <v>CAP</v>
          </cell>
          <cell r="H1353">
            <v>0</v>
          </cell>
          <cell r="I1353">
            <v>1.1587000000000001</v>
          </cell>
          <cell r="J1353">
            <v>0</v>
          </cell>
          <cell r="K1353">
            <v>1.1587000000000001</v>
          </cell>
          <cell r="L1353">
            <v>0</v>
          </cell>
          <cell r="M1353">
            <v>20090305</v>
          </cell>
          <cell r="N1353">
            <v>0</v>
          </cell>
          <cell r="O1353">
            <v>20090305</v>
          </cell>
        </row>
        <row r="1354">
          <cell r="A1354" t="str">
            <v>41261 0</v>
          </cell>
          <cell r="B1354" t="str">
            <v xml:space="preserve">RIFAMPIN </v>
          </cell>
          <cell r="C1354">
            <v>41261</v>
          </cell>
          <cell r="D1354">
            <v>0</v>
          </cell>
          <cell r="E1354" t="str">
            <v>300 mg</v>
          </cell>
          <cell r="F1354" t="str">
            <v>CAPSULE</v>
          </cell>
          <cell r="G1354" t="str">
            <v>CAP</v>
          </cell>
          <cell r="H1354">
            <v>0</v>
          </cell>
          <cell r="I1354">
            <v>1.4567000000000001</v>
          </cell>
          <cell r="J1354">
            <v>0</v>
          </cell>
          <cell r="K1354">
            <v>1.4567000000000001</v>
          </cell>
          <cell r="L1354">
            <v>0</v>
          </cell>
          <cell r="M1354">
            <v>20090305</v>
          </cell>
          <cell r="N1354">
            <v>0</v>
          </cell>
          <cell r="O1354">
            <v>20090305</v>
          </cell>
        </row>
        <row r="1355">
          <cell r="A1355" t="str">
            <v>92872 0</v>
          </cell>
          <cell r="B1355" t="str">
            <v>RISPERIDONE</v>
          </cell>
          <cell r="C1355">
            <v>92872</v>
          </cell>
          <cell r="D1355">
            <v>0</v>
          </cell>
          <cell r="E1355" t="str">
            <v>0.25 mg</v>
          </cell>
          <cell r="F1355" t="str">
            <v>TABLET</v>
          </cell>
          <cell r="G1355" t="str">
            <v>TAB</v>
          </cell>
          <cell r="H1355">
            <v>0</v>
          </cell>
          <cell r="I1355">
            <v>1.2356</v>
          </cell>
          <cell r="J1355">
            <v>0</v>
          </cell>
          <cell r="K1355">
            <v>1.2356</v>
          </cell>
          <cell r="L1355">
            <v>0</v>
          </cell>
          <cell r="M1355">
            <v>20090305</v>
          </cell>
          <cell r="N1355">
            <v>0</v>
          </cell>
          <cell r="O1355">
            <v>20090305</v>
          </cell>
        </row>
        <row r="1356">
          <cell r="A1356" t="str">
            <v>92892 0</v>
          </cell>
          <cell r="B1356" t="str">
            <v>RISPERIDONE</v>
          </cell>
          <cell r="C1356">
            <v>92892</v>
          </cell>
          <cell r="D1356">
            <v>0</v>
          </cell>
          <cell r="E1356" t="str">
            <v>0.5 mg</v>
          </cell>
          <cell r="F1356" t="str">
            <v>TABLET</v>
          </cell>
          <cell r="G1356" t="str">
            <v>TAB</v>
          </cell>
          <cell r="H1356">
            <v>0</v>
          </cell>
          <cell r="I1356">
            <v>1.5542</v>
          </cell>
          <cell r="J1356">
            <v>0</v>
          </cell>
          <cell r="K1356">
            <v>1.5542</v>
          </cell>
          <cell r="L1356">
            <v>0</v>
          </cell>
          <cell r="M1356">
            <v>20090305</v>
          </cell>
          <cell r="N1356">
            <v>0</v>
          </cell>
          <cell r="O1356">
            <v>20090305</v>
          </cell>
        </row>
        <row r="1357">
          <cell r="A1357" t="str">
            <v>16136 0</v>
          </cell>
          <cell r="B1357" t="str">
            <v>RISPERIDONE</v>
          </cell>
          <cell r="C1357">
            <v>16136</v>
          </cell>
          <cell r="D1357">
            <v>0</v>
          </cell>
          <cell r="E1357" t="str">
            <v>1 mg</v>
          </cell>
          <cell r="F1357" t="str">
            <v>TABLET</v>
          </cell>
          <cell r="G1357" t="str">
            <v>TAB</v>
          </cell>
          <cell r="H1357">
            <v>0</v>
          </cell>
          <cell r="I1357">
            <v>1.3976999999999999</v>
          </cell>
          <cell r="J1357">
            <v>0</v>
          </cell>
          <cell r="K1357">
            <v>1.3976999999999999</v>
          </cell>
          <cell r="L1357">
            <v>0</v>
          </cell>
          <cell r="M1357">
            <v>20090305</v>
          </cell>
          <cell r="N1357">
            <v>0</v>
          </cell>
          <cell r="O1357">
            <v>20090305</v>
          </cell>
        </row>
        <row r="1358">
          <cell r="A1358" t="str">
            <v>16137 0</v>
          </cell>
          <cell r="B1358" t="str">
            <v>RISPERIDONE</v>
          </cell>
          <cell r="C1358">
            <v>16137</v>
          </cell>
          <cell r="D1358">
            <v>0</v>
          </cell>
          <cell r="E1358" t="str">
            <v>2 mg</v>
          </cell>
          <cell r="F1358" t="str">
            <v>TABLET</v>
          </cell>
          <cell r="G1358" t="str">
            <v>TAB</v>
          </cell>
          <cell r="H1358">
            <v>0</v>
          </cell>
          <cell r="I1358">
            <v>1.587</v>
          </cell>
          <cell r="J1358">
            <v>0</v>
          </cell>
          <cell r="K1358">
            <v>1.587</v>
          </cell>
          <cell r="L1358">
            <v>0</v>
          </cell>
          <cell r="M1358">
            <v>20090305</v>
          </cell>
          <cell r="N1358">
            <v>0</v>
          </cell>
          <cell r="O1358">
            <v>20090305</v>
          </cell>
        </row>
        <row r="1359">
          <cell r="A1359" t="str">
            <v>16138 0</v>
          </cell>
          <cell r="B1359" t="str">
            <v>RISPERIDONE</v>
          </cell>
          <cell r="C1359">
            <v>16138</v>
          </cell>
          <cell r="D1359">
            <v>0</v>
          </cell>
          <cell r="E1359" t="str">
            <v>3 mg</v>
          </cell>
          <cell r="F1359" t="str">
            <v>TABLET</v>
          </cell>
          <cell r="G1359" t="str">
            <v>TAB</v>
          </cell>
          <cell r="H1359">
            <v>0</v>
          </cell>
          <cell r="I1359">
            <v>1.6020000000000001</v>
          </cell>
          <cell r="J1359">
            <v>0</v>
          </cell>
          <cell r="K1359">
            <v>1.6020000000000001</v>
          </cell>
          <cell r="L1359">
            <v>0</v>
          </cell>
          <cell r="M1359">
            <v>20090305</v>
          </cell>
          <cell r="N1359">
            <v>0</v>
          </cell>
          <cell r="O1359">
            <v>20090305</v>
          </cell>
        </row>
        <row r="1360">
          <cell r="A1360" t="str">
            <v>16139 0</v>
          </cell>
          <cell r="B1360" t="str">
            <v>RISPERIDONE</v>
          </cell>
          <cell r="C1360">
            <v>16139</v>
          </cell>
          <cell r="D1360">
            <v>0</v>
          </cell>
          <cell r="E1360" t="str">
            <v>4 mg</v>
          </cell>
          <cell r="F1360" t="str">
            <v>TABLET</v>
          </cell>
          <cell r="G1360" t="str">
            <v>TAB</v>
          </cell>
          <cell r="H1360">
            <v>0</v>
          </cell>
          <cell r="I1360">
            <v>3.3456000000000001</v>
          </cell>
          <cell r="J1360">
            <v>0</v>
          </cell>
          <cell r="K1360">
            <v>3.3456000000000001</v>
          </cell>
          <cell r="L1360">
            <v>0</v>
          </cell>
          <cell r="M1360">
            <v>20090305</v>
          </cell>
          <cell r="N1360">
            <v>0</v>
          </cell>
          <cell r="O1360">
            <v>20090305</v>
          </cell>
        </row>
        <row r="1361">
          <cell r="A1361" t="str">
            <v>34100 0</v>
          </cell>
          <cell r="B1361" t="str">
            <v>ROPINIROLE HCL</v>
          </cell>
          <cell r="C1361">
            <v>34100</v>
          </cell>
          <cell r="D1361">
            <v>0</v>
          </cell>
          <cell r="E1361" t="str">
            <v>0.25 mg</v>
          </cell>
          <cell r="F1361" t="str">
            <v>TABLET</v>
          </cell>
          <cell r="G1361" t="str">
            <v>TAB</v>
          </cell>
          <cell r="H1361">
            <v>0</v>
          </cell>
          <cell r="I1361">
            <v>0.64770000000000005</v>
          </cell>
          <cell r="J1361">
            <v>0</v>
          </cell>
          <cell r="K1361">
            <v>0.64770000000000005</v>
          </cell>
          <cell r="L1361">
            <v>0</v>
          </cell>
          <cell r="M1361">
            <v>20090305</v>
          </cell>
          <cell r="N1361">
            <v>0</v>
          </cell>
          <cell r="O1361">
            <v>20090305</v>
          </cell>
        </row>
        <row r="1362">
          <cell r="A1362" t="str">
            <v>34104 0</v>
          </cell>
          <cell r="B1362" t="str">
            <v>ROPINIROLE HCL</v>
          </cell>
          <cell r="C1362">
            <v>34104</v>
          </cell>
          <cell r="D1362">
            <v>0</v>
          </cell>
          <cell r="E1362" t="str">
            <v>0.5 mg</v>
          </cell>
          <cell r="F1362" t="str">
            <v>TABLET</v>
          </cell>
          <cell r="G1362" t="str">
            <v>TAB</v>
          </cell>
          <cell r="H1362">
            <v>0</v>
          </cell>
          <cell r="I1362">
            <v>0.64759999999999995</v>
          </cell>
          <cell r="J1362">
            <v>0</v>
          </cell>
          <cell r="K1362">
            <v>0.64759999999999995</v>
          </cell>
          <cell r="L1362">
            <v>0</v>
          </cell>
          <cell r="M1362">
            <v>20090305</v>
          </cell>
          <cell r="N1362">
            <v>0</v>
          </cell>
          <cell r="O1362">
            <v>20090305</v>
          </cell>
        </row>
        <row r="1363">
          <cell r="A1363" t="str">
            <v>34101 0</v>
          </cell>
          <cell r="B1363" t="str">
            <v>ROPINIROLE HCL</v>
          </cell>
          <cell r="C1363">
            <v>34101</v>
          </cell>
          <cell r="D1363">
            <v>0</v>
          </cell>
          <cell r="E1363" t="str">
            <v>1 mg</v>
          </cell>
          <cell r="F1363" t="str">
            <v>TABLET</v>
          </cell>
          <cell r="G1363" t="str">
            <v>TAB</v>
          </cell>
          <cell r="H1363">
            <v>0</v>
          </cell>
          <cell r="I1363">
            <v>0.64759999999999995</v>
          </cell>
          <cell r="J1363">
            <v>0</v>
          </cell>
          <cell r="K1363">
            <v>0.64759999999999995</v>
          </cell>
          <cell r="L1363">
            <v>0</v>
          </cell>
          <cell r="M1363">
            <v>20090305</v>
          </cell>
          <cell r="N1363">
            <v>0</v>
          </cell>
          <cell r="O1363">
            <v>20090305</v>
          </cell>
        </row>
        <row r="1364">
          <cell r="A1364" t="str">
            <v>34102 0</v>
          </cell>
          <cell r="B1364" t="str">
            <v>ROPINIROLE HCL</v>
          </cell>
          <cell r="C1364">
            <v>34102</v>
          </cell>
          <cell r="D1364">
            <v>0</v>
          </cell>
          <cell r="E1364" t="str">
            <v>2 mg</v>
          </cell>
          <cell r="F1364" t="str">
            <v>TABLET</v>
          </cell>
          <cell r="G1364" t="str">
            <v>TAB</v>
          </cell>
          <cell r="H1364">
            <v>0</v>
          </cell>
          <cell r="I1364">
            <v>0.64759999999999995</v>
          </cell>
          <cell r="J1364">
            <v>0</v>
          </cell>
          <cell r="K1364">
            <v>0.64759999999999995</v>
          </cell>
          <cell r="L1364">
            <v>0</v>
          </cell>
          <cell r="M1364">
            <v>20090305</v>
          </cell>
          <cell r="N1364">
            <v>0</v>
          </cell>
          <cell r="O1364">
            <v>20090305</v>
          </cell>
        </row>
        <row r="1365">
          <cell r="A1365" t="str">
            <v>93048 0</v>
          </cell>
          <cell r="B1365" t="str">
            <v>ROPINIROLE HCL</v>
          </cell>
          <cell r="C1365">
            <v>93048</v>
          </cell>
          <cell r="D1365">
            <v>0</v>
          </cell>
          <cell r="E1365" t="str">
            <v>3 mg</v>
          </cell>
          <cell r="F1365" t="str">
            <v>TABLET</v>
          </cell>
          <cell r="G1365" t="str">
            <v>TAB</v>
          </cell>
          <cell r="H1365">
            <v>0</v>
          </cell>
          <cell r="I1365">
            <v>0.5726</v>
          </cell>
          <cell r="J1365">
            <v>0</v>
          </cell>
          <cell r="K1365">
            <v>0.5726</v>
          </cell>
          <cell r="L1365">
            <v>0</v>
          </cell>
          <cell r="M1365">
            <v>20090305</v>
          </cell>
          <cell r="N1365">
            <v>0</v>
          </cell>
          <cell r="O1365">
            <v>20090305</v>
          </cell>
        </row>
        <row r="1366">
          <cell r="A1366" t="str">
            <v>93038 0</v>
          </cell>
          <cell r="B1366" t="str">
            <v>ROPINIROLE HCL</v>
          </cell>
          <cell r="C1366">
            <v>93038</v>
          </cell>
          <cell r="D1366">
            <v>0</v>
          </cell>
          <cell r="E1366" t="str">
            <v>4 mg</v>
          </cell>
          <cell r="F1366" t="str">
            <v>TABLET</v>
          </cell>
          <cell r="G1366" t="str">
            <v>TAB</v>
          </cell>
          <cell r="H1366">
            <v>0</v>
          </cell>
          <cell r="I1366">
            <v>0.65749999999999997</v>
          </cell>
          <cell r="J1366">
            <v>0</v>
          </cell>
          <cell r="K1366">
            <v>0.65749999999999997</v>
          </cell>
          <cell r="L1366">
            <v>0</v>
          </cell>
          <cell r="M1366">
            <v>20090305</v>
          </cell>
          <cell r="N1366">
            <v>0</v>
          </cell>
          <cell r="O1366">
            <v>20090305</v>
          </cell>
        </row>
        <row r="1367">
          <cell r="A1367" t="str">
            <v>34103 0</v>
          </cell>
          <cell r="B1367" t="str">
            <v>ROPINIROLE HCL</v>
          </cell>
          <cell r="C1367">
            <v>34103</v>
          </cell>
          <cell r="D1367">
            <v>0</v>
          </cell>
          <cell r="E1367" t="str">
            <v>5 mg</v>
          </cell>
          <cell r="F1367" t="str">
            <v>TABLET</v>
          </cell>
          <cell r="G1367" t="str">
            <v>TAB</v>
          </cell>
          <cell r="H1367">
            <v>0</v>
          </cell>
          <cell r="I1367">
            <v>0.47960000000000003</v>
          </cell>
          <cell r="J1367">
            <v>0</v>
          </cell>
          <cell r="K1367">
            <v>0.47960000000000003</v>
          </cell>
          <cell r="L1367">
            <v>0</v>
          </cell>
          <cell r="M1367">
            <v>20090305</v>
          </cell>
          <cell r="N1367">
            <v>0</v>
          </cell>
          <cell r="O1367">
            <v>20090305</v>
          </cell>
        </row>
        <row r="1368">
          <cell r="A1368" t="str">
            <v>16801 0</v>
          </cell>
          <cell r="B1368" t="str">
            <v>SALSALATE</v>
          </cell>
          <cell r="C1368">
            <v>16801</v>
          </cell>
          <cell r="D1368">
            <v>0</v>
          </cell>
          <cell r="E1368" t="str">
            <v>500 mg</v>
          </cell>
          <cell r="F1368" t="str">
            <v>TABLET</v>
          </cell>
          <cell r="G1368" t="str">
            <v>TAB</v>
          </cell>
          <cell r="H1368">
            <v>0</v>
          </cell>
          <cell r="I1368">
            <v>2.9700000000000001E-2</v>
          </cell>
          <cell r="J1368">
            <v>0</v>
          </cell>
          <cell r="K1368">
            <v>2.9700000000000001E-2</v>
          </cell>
          <cell r="L1368">
            <v>0</v>
          </cell>
          <cell r="M1368">
            <v>20090305</v>
          </cell>
          <cell r="N1368">
            <v>0</v>
          </cell>
          <cell r="O1368">
            <v>20090305</v>
          </cell>
        </row>
        <row r="1369">
          <cell r="A1369" t="str">
            <v>16802 0</v>
          </cell>
          <cell r="B1369" t="str">
            <v>SALSALATE</v>
          </cell>
          <cell r="C1369">
            <v>16802</v>
          </cell>
          <cell r="D1369">
            <v>0</v>
          </cell>
          <cell r="E1369" t="str">
            <v>750 mg</v>
          </cell>
          <cell r="F1369" t="str">
            <v>TABLET</v>
          </cell>
          <cell r="G1369" t="str">
            <v>TAB</v>
          </cell>
          <cell r="H1369">
            <v>0</v>
          </cell>
          <cell r="I1369">
            <v>3.6900000000000002E-2</v>
          </cell>
          <cell r="J1369">
            <v>0</v>
          </cell>
          <cell r="K1369">
            <v>3.6900000000000002E-2</v>
          </cell>
          <cell r="L1369">
            <v>0</v>
          </cell>
          <cell r="M1369">
            <v>20090305</v>
          </cell>
          <cell r="N1369">
            <v>0</v>
          </cell>
          <cell r="O1369">
            <v>20090305</v>
          </cell>
        </row>
        <row r="1370">
          <cell r="A1370" t="str">
            <v>15603 0</v>
          </cell>
          <cell r="B1370" t="str">
            <v>SELEGILINE HCL</v>
          </cell>
          <cell r="C1370">
            <v>15603</v>
          </cell>
          <cell r="D1370">
            <v>0</v>
          </cell>
          <cell r="E1370" t="str">
            <v>5 mg</v>
          </cell>
          <cell r="F1370" t="str">
            <v>CAPSULE</v>
          </cell>
          <cell r="G1370" t="str">
            <v>CAP</v>
          </cell>
          <cell r="H1370">
            <v>0</v>
          </cell>
          <cell r="I1370">
            <v>0.33679999999999999</v>
          </cell>
          <cell r="J1370">
            <v>0</v>
          </cell>
          <cell r="K1370">
            <v>0.33679999999999999</v>
          </cell>
          <cell r="L1370">
            <v>0</v>
          </cell>
          <cell r="M1370">
            <v>20090305</v>
          </cell>
          <cell r="N1370">
            <v>0</v>
          </cell>
          <cell r="O1370">
            <v>20090305</v>
          </cell>
        </row>
        <row r="1371">
          <cell r="A1371" t="str">
            <v>15600 0</v>
          </cell>
          <cell r="B1371" t="str">
            <v>SELEGILINE HCL</v>
          </cell>
          <cell r="C1371">
            <v>15600</v>
          </cell>
          <cell r="D1371">
            <v>0</v>
          </cell>
          <cell r="E1371" t="str">
            <v>5 mg</v>
          </cell>
          <cell r="F1371" t="str">
            <v>TABLET</v>
          </cell>
          <cell r="G1371" t="str">
            <v>TAB</v>
          </cell>
          <cell r="H1371">
            <v>0</v>
          </cell>
          <cell r="I1371">
            <v>0.15240000000000001</v>
          </cell>
          <cell r="J1371">
            <v>0</v>
          </cell>
          <cell r="K1371">
            <v>0.15240000000000001</v>
          </cell>
          <cell r="L1371">
            <v>0</v>
          </cell>
          <cell r="M1371">
            <v>20070305</v>
          </cell>
          <cell r="N1371">
            <v>20080305</v>
          </cell>
          <cell r="O1371">
            <v>20090305</v>
          </cell>
        </row>
        <row r="1372">
          <cell r="A1372" t="str">
            <v>24341 0</v>
          </cell>
          <cell r="B1372" t="str">
            <v>SELENIUM SULFIDE</v>
          </cell>
          <cell r="C1372">
            <v>24341</v>
          </cell>
          <cell r="D1372">
            <v>0</v>
          </cell>
          <cell r="E1372" t="str">
            <v>2.5%</v>
          </cell>
          <cell r="F1372" t="str">
            <v>MILLILITER</v>
          </cell>
          <cell r="G1372" t="str">
            <v>LOT/SHAMP</v>
          </cell>
          <cell r="H1372">
            <v>0</v>
          </cell>
          <cell r="I1372">
            <v>5.6000000000000001E-2</v>
          </cell>
          <cell r="J1372">
            <v>0</v>
          </cell>
          <cell r="K1372">
            <v>5.6000000000000001E-2</v>
          </cell>
          <cell r="L1372">
            <v>0</v>
          </cell>
          <cell r="M1372">
            <v>20090305</v>
          </cell>
          <cell r="N1372">
            <v>0</v>
          </cell>
          <cell r="O1372">
            <v>20090305</v>
          </cell>
        </row>
        <row r="1373">
          <cell r="A1373" t="str">
            <v>16375 0</v>
          </cell>
          <cell r="B1373" t="str">
            <v>SERTRALINE HCL</v>
          </cell>
          <cell r="C1373">
            <v>16375</v>
          </cell>
          <cell r="D1373">
            <v>0</v>
          </cell>
          <cell r="E1373" t="str">
            <v>100 mg</v>
          </cell>
          <cell r="F1373" t="str">
            <v>TABLET</v>
          </cell>
          <cell r="G1373" t="str">
            <v>TAB</v>
          </cell>
          <cell r="H1373">
            <v>0</v>
          </cell>
          <cell r="I1373">
            <v>0.13650000000000001</v>
          </cell>
          <cell r="J1373">
            <v>0</v>
          </cell>
          <cell r="K1373">
            <v>0.13650000000000001</v>
          </cell>
          <cell r="L1373">
            <v>0</v>
          </cell>
          <cell r="M1373">
            <v>20090305</v>
          </cell>
          <cell r="N1373">
            <v>0</v>
          </cell>
          <cell r="O1373">
            <v>20090305</v>
          </cell>
        </row>
        <row r="1374">
          <cell r="A1374" t="str">
            <v>16376 0</v>
          </cell>
          <cell r="B1374" t="str">
            <v>SERTRALINE HCL</v>
          </cell>
          <cell r="C1374">
            <v>16376</v>
          </cell>
          <cell r="D1374">
            <v>0</v>
          </cell>
          <cell r="E1374" t="str">
            <v>20 mg/ml</v>
          </cell>
          <cell r="F1374" t="str">
            <v>MILLILITER</v>
          </cell>
          <cell r="G1374" t="str">
            <v>CONC</v>
          </cell>
          <cell r="H1374">
            <v>0</v>
          </cell>
          <cell r="I1374">
            <v>0.75329999999999997</v>
          </cell>
          <cell r="J1374">
            <v>0</v>
          </cell>
          <cell r="K1374">
            <v>0.75329999999999997</v>
          </cell>
          <cell r="L1374">
            <v>0</v>
          </cell>
          <cell r="M1374">
            <v>20090305</v>
          </cell>
          <cell r="N1374">
            <v>0</v>
          </cell>
          <cell r="O1374">
            <v>20090305</v>
          </cell>
        </row>
        <row r="1375">
          <cell r="A1375" t="str">
            <v>16373 0</v>
          </cell>
          <cell r="B1375" t="str">
            <v>SERTRALINE HCL</v>
          </cell>
          <cell r="C1375">
            <v>16373</v>
          </cell>
          <cell r="D1375">
            <v>0</v>
          </cell>
          <cell r="E1375" t="str">
            <v>25 mg</v>
          </cell>
          <cell r="F1375" t="str">
            <v>TABLET</v>
          </cell>
          <cell r="G1375" t="str">
            <v>TAB</v>
          </cell>
          <cell r="H1375">
            <v>0</v>
          </cell>
          <cell r="I1375">
            <v>0.1166</v>
          </cell>
          <cell r="J1375">
            <v>0</v>
          </cell>
          <cell r="K1375">
            <v>0.1166</v>
          </cell>
          <cell r="L1375">
            <v>0</v>
          </cell>
          <cell r="M1375">
            <v>20090305</v>
          </cell>
          <cell r="N1375">
            <v>0</v>
          </cell>
          <cell r="O1375">
            <v>20090305</v>
          </cell>
        </row>
        <row r="1376">
          <cell r="A1376" t="str">
            <v>16374 0</v>
          </cell>
          <cell r="B1376" t="str">
            <v>SERTRALINE HCL</v>
          </cell>
          <cell r="C1376">
            <v>16374</v>
          </cell>
          <cell r="D1376">
            <v>0</v>
          </cell>
          <cell r="E1376" t="str">
            <v>50 mg</v>
          </cell>
          <cell r="F1376" t="str">
            <v>TABLET</v>
          </cell>
          <cell r="G1376" t="str">
            <v>TAB</v>
          </cell>
          <cell r="H1376">
            <v>0</v>
          </cell>
          <cell r="I1376">
            <v>9.0399999999999994E-2</v>
          </cell>
          <cell r="J1376">
            <v>0</v>
          </cell>
          <cell r="K1376">
            <v>9.0399999999999994E-2</v>
          </cell>
          <cell r="L1376">
            <v>0</v>
          </cell>
          <cell r="M1376">
            <v>20090305</v>
          </cell>
          <cell r="N1376">
            <v>0</v>
          </cell>
          <cell r="O1376">
            <v>20090305</v>
          </cell>
        </row>
        <row r="1377">
          <cell r="A1377" t="str">
            <v>31630 0</v>
          </cell>
          <cell r="B1377" t="str">
            <v>SILVER SULFADIAZINE</v>
          </cell>
          <cell r="C1377">
            <v>31630</v>
          </cell>
          <cell r="D1377">
            <v>0</v>
          </cell>
          <cell r="E1377">
            <v>0.01</v>
          </cell>
          <cell r="F1377" t="str">
            <v>GRAM</v>
          </cell>
          <cell r="G1377" t="str">
            <v>CRM</v>
          </cell>
          <cell r="H1377">
            <v>0</v>
          </cell>
          <cell r="I1377">
            <v>7.8E-2</v>
          </cell>
          <cell r="J1377">
            <v>0</v>
          </cell>
          <cell r="K1377">
            <v>7.8E-2</v>
          </cell>
          <cell r="L1377">
            <v>0</v>
          </cell>
          <cell r="M1377">
            <v>20090305</v>
          </cell>
          <cell r="N1377">
            <v>0</v>
          </cell>
          <cell r="O1377">
            <v>20090305</v>
          </cell>
        </row>
        <row r="1378">
          <cell r="A1378" t="str">
            <v>8281 0</v>
          </cell>
          <cell r="B1378" t="str">
            <v>SIMETHICONE</v>
          </cell>
          <cell r="C1378">
            <v>8281</v>
          </cell>
          <cell r="D1378">
            <v>0</v>
          </cell>
          <cell r="E1378" t="str">
            <v>80 mg</v>
          </cell>
          <cell r="F1378" t="str">
            <v>TABLET</v>
          </cell>
          <cell r="G1378" t="str">
            <v>TAB, CHEW</v>
          </cell>
          <cell r="H1378">
            <v>0</v>
          </cell>
          <cell r="I1378">
            <v>2.7799999999999998E-2</v>
          </cell>
          <cell r="J1378">
            <v>0</v>
          </cell>
          <cell r="K1378">
            <v>2.7799999999999998E-2</v>
          </cell>
          <cell r="L1378">
            <v>0</v>
          </cell>
          <cell r="M1378">
            <v>20020906</v>
          </cell>
          <cell r="N1378">
            <v>20021206</v>
          </cell>
          <cell r="O1378">
            <v>20021206</v>
          </cell>
        </row>
        <row r="1379">
          <cell r="A1379" t="str">
            <v>26532 0</v>
          </cell>
          <cell r="B1379" t="str">
            <v>SIMVASTATIN</v>
          </cell>
          <cell r="C1379">
            <v>26532</v>
          </cell>
          <cell r="D1379">
            <v>0</v>
          </cell>
          <cell r="E1379" t="str">
            <v>10 mg</v>
          </cell>
          <cell r="F1379" t="str">
            <v>TABLET</v>
          </cell>
          <cell r="G1379" t="str">
            <v>TAB</v>
          </cell>
          <cell r="H1379">
            <v>0</v>
          </cell>
          <cell r="I1379">
            <v>7.2400000000000006E-2</v>
          </cell>
          <cell r="J1379">
            <v>0</v>
          </cell>
          <cell r="K1379">
            <v>7.2400000000000006E-2</v>
          </cell>
          <cell r="L1379">
            <v>0</v>
          </cell>
          <cell r="M1379">
            <v>20090305</v>
          </cell>
          <cell r="N1379">
            <v>0</v>
          </cell>
          <cell r="O1379">
            <v>20090305</v>
          </cell>
        </row>
        <row r="1380">
          <cell r="A1380" t="str">
            <v>26533 0</v>
          </cell>
          <cell r="B1380" t="str">
            <v>SIMVASTATIN</v>
          </cell>
          <cell r="C1380">
            <v>26533</v>
          </cell>
          <cell r="D1380">
            <v>0</v>
          </cell>
          <cell r="E1380" t="str">
            <v>20 mg</v>
          </cell>
          <cell r="F1380" t="str">
            <v>TABLET</v>
          </cell>
          <cell r="G1380" t="str">
            <v>TAB</v>
          </cell>
          <cell r="H1380">
            <v>0</v>
          </cell>
          <cell r="I1380">
            <v>0.1176</v>
          </cell>
          <cell r="J1380">
            <v>0</v>
          </cell>
          <cell r="K1380">
            <v>0.1176</v>
          </cell>
          <cell r="L1380">
            <v>0</v>
          </cell>
          <cell r="M1380">
            <v>20090305</v>
          </cell>
          <cell r="N1380">
            <v>0</v>
          </cell>
          <cell r="O1380">
            <v>20090305</v>
          </cell>
        </row>
        <row r="1381">
          <cell r="A1381" t="str">
            <v>26534 0</v>
          </cell>
          <cell r="B1381" t="str">
            <v>SIMVASTATIN</v>
          </cell>
          <cell r="C1381">
            <v>26534</v>
          </cell>
          <cell r="D1381">
            <v>0</v>
          </cell>
          <cell r="E1381" t="str">
            <v>40 mg</v>
          </cell>
          <cell r="F1381" t="str">
            <v>TABLET</v>
          </cell>
          <cell r="G1381" t="str">
            <v>TAB</v>
          </cell>
          <cell r="H1381">
            <v>0</v>
          </cell>
          <cell r="I1381">
            <v>0.12670000000000001</v>
          </cell>
          <cell r="J1381">
            <v>0</v>
          </cell>
          <cell r="K1381">
            <v>0.12670000000000001</v>
          </cell>
          <cell r="L1381">
            <v>0</v>
          </cell>
          <cell r="M1381">
            <v>20090305</v>
          </cell>
          <cell r="N1381">
            <v>0</v>
          </cell>
          <cell r="O1381">
            <v>20090305</v>
          </cell>
        </row>
        <row r="1382">
          <cell r="A1382" t="str">
            <v>26531 0</v>
          </cell>
          <cell r="B1382" t="str">
            <v>SIMVASTATIN</v>
          </cell>
          <cell r="C1382">
            <v>26531</v>
          </cell>
          <cell r="D1382">
            <v>0</v>
          </cell>
          <cell r="E1382" t="str">
            <v>5 mg</v>
          </cell>
          <cell r="F1382" t="str">
            <v>TABLET</v>
          </cell>
          <cell r="G1382" t="str">
            <v>TAB</v>
          </cell>
          <cell r="H1382">
            <v>0</v>
          </cell>
          <cell r="I1382">
            <v>7.1599999999999997E-2</v>
          </cell>
          <cell r="J1382">
            <v>0</v>
          </cell>
          <cell r="K1382">
            <v>7.1599999999999997E-2</v>
          </cell>
          <cell r="L1382">
            <v>0</v>
          </cell>
          <cell r="M1382">
            <v>20090305</v>
          </cell>
          <cell r="N1382">
            <v>0</v>
          </cell>
          <cell r="O1382">
            <v>20090305</v>
          </cell>
        </row>
        <row r="1383">
          <cell r="A1383" t="str">
            <v>26535 0</v>
          </cell>
          <cell r="B1383" t="str">
            <v>SIMVASTATIN</v>
          </cell>
          <cell r="C1383">
            <v>26535</v>
          </cell>
          <cell r="D1383">
            <v>0</v>
          </cell>
          <cell r="E1383" t="str">
            <v>80 mg</v>
          </cell>
          <cell r="F1383" t="str">
            <v>TABLET</v>
          </cell>
          <cell r="G1383" t="str">
            <v>TAB</v>
          </cell>
          <cell r="H1383">
            <v>0</v>
          </cell>
          <cell r="I1383">
            <v>0.17599999999999999</v>
          </cell>
          <cell r="J1383">
            <v>0</v>
          </cell>
          <cell r="K1383">
            <v>0.17599999999999999</v>
          </cell>
          <cell r="L1383">
            <v>0</v>
          </cell>
          <cell r="M1383">
            <v>20090305</v>
          </cell>
          <cell r="N1383">
            <v>0</v>
          </cell>
          <cell r="O1383">
            <v>20090305</v>
          </cell>
        </row>
        <row r="1384">
          <cell r="A1384" t="str">
            <v>3034 10</v>
          </cell>
          <cell r="B1384" t="str">
            <v>SODIUM CHLORIDE</v>
          </cell>
          <cell r="C1384">
            <v>3034</v>
          </cell>
          <cell r="D1384">
            <v>10</v>
          </cell>
          <cell r="E1384" t="str">
            <v>0.9%; 10 ml</v>
          </cell>
          <cell r="F1384" t="str">
            <v>MILLILITER</v>
          </cell>
          <cell r="G1384" t="str">
            <v>INJ</v>
          </cell>
          <cell r="H1384">
            <v>0</v>
          </cell>
          <cell r="I1384">
            <v>5.6399999999999999E-2</v>
          </cell>
          <cell r="J1384">
            <v>0</v>
          </cell>
          <cell r="K1384">
            <v>5.6399999999999999E-2</v>
          </cell>
          <cell r="L1384">
            <v>0</v>
          </cell>
          <cell r="M1384">
            <v>20020906</v>
          </cell>
          <cell r="N1384">
            <v>20030305</v>
          </cell>
          <cell r="O1384">
            <v>20030305</v>
          </cell>
        </row>
        <row r="1385">
          <cell r="A1385" t="str">
            <v>2962 100</v>
          </cell>
          <cell r="B1385" t="str">
            <v>SODIUM CHLORIDE</v>
          </cell>
          <cell r="C1385">
            <v>2962</v>
          </cell>
          <cell r="D1385">
            <v>100</v>
          </cell>
          <cell r="E1385" t="str">
            <v>0.9%; 100 ml</v>
          </cell>
          <cell r="F1385" t="str">
            <v>MILLILITER</v>
          </cell>
          <cell r="G1385" t="str">
            <v>IV</v>
          </cell>
          <cell r="H1385">
            <v>0</v>
          </cell>
          <cell r="I1385">
            <v>1.54E-2</v>
          </cell>
          <cell r="J1385">
            <v>0</v>
          </cell>
          <cell r="K1385">
            <v>1.54E-2</v>
          </cell>
          <cell r="L1385">
            <v>0</v>
          </cell>
          <cell r="M1385">
            <v>20090305</v>
          </cell>
          <cell r="N1385">
            <v>0</v>
          </cell>
          <cell r="O1385">
            <v>20090305</v>
          </cell>
        </row>
        <row r="1386">
          <cell r="A1386" t="str">
            <v>2962 1000</v>
          </cell>
          <cell r="B1386" t="str">
            <v>SODIUM CHLORIDE</v>
          </cell>
          <cell r="C1386">
            <v>2962</v>
          </cell>
          <cell r="D1386">
            <v>1000</v>
          </cell>
          <cell r="E1386" t="str">
            <v>0.9%; 1000 ml</v>
          </cell>
          <cell r="F1386" t="str">
            <v>MILLILITER</v>
          </cell>
          <cell r="G1386" t="str">
            <v>IV</v>
          </cell>
          <cell r="H1386">
            <v>0</v>
          </cell>
          <cell r="I1386">
            <v>1.6999999999999999E-3</v>
          </cell>
          <cell r="J1386">
            <v>0</v>
          </cell>
          <cell r="K1386">
            <v>1.6999999999999999E-3</v>
          </cell>
          <cell r="L1386">
            <v>0</v>
          </cell>
          <cell r="M1386">
            <v>20090305</v>
          </cell>
          <cell r="N1386">
            <v>0</v>
          </cell>
          <cell r="O1386">
            <v>20090305</v>
          </cell>
        </row>
        <row r="1387">
          <cell r="A1387" t="str">
            <v>2962 150</v>
          </cell>
          <cell r="B1387" t="str">
            <v>SODIUM CHLORIDE</v>
          </cell>
          <cell r="C1387">
            <v>2962</v>
          </cell>
          <cell r="D1387">
            <v>150</v>
          </cell>
          <cell r="E1387" t="str">
            <v>0.9%; 150 ml</v>
          </cell>
          <cell r="F1387" t="str">
            <v>MILLILITER</v>
          </cell>
          <cell r="G1387" t="str">
            <v>IV</v>
          </cell>
          <cell r="H1387">
            <v>0</v>
          </cell>
          <cell r="I1387">
            <v>6.7000000000000002E-3</v>
          </cell>
          <cell r="J1387">
            <v>0</v>
          </cell>
          <cell r="K1387">
            <v>6.7000000000000002E-3</v>
          </cell>
          <cell r="L1387">
            <v>0</v>
          </cell>
          <cell r="M1387">
            <v>20090305</v>
          </cell>
          <cell r="N1387">
            <v>0</v>
          </cell>
          <cell r="O1387">
            <v>20090305</v>
          </cell>
        </row>
        <row r="1388">
          <cell r="A1388" t="str">
            <v>2962 25</v>
          </cell>
          <cell r="B1388" t="str">
            <v>SODIUM CHLORIDE</v>
          </cell>
          <cell r="C1388">
            <v>2962</v>
          </cell>
          <cell r="D1388">
            <v>25</v>
          </cell>
          <cell r="E1388" t="str">
            <v>0.9%; 25 ml</v>
          </cell>
          <cell r="F1388" t="str">
            <v>MILLILITER</v>
          </cell>
          <cell r="G1388" t="str">
            <v>IV</v>
          </cell>
          <cell r="H1388">
            <v>0</v>
          </cell>
          <cell r="I1388">
            <v>1.66E-2</v>
          </cell>
          <cell r="J1388">
            <v>0</v>
          </cell>
          <cell r="K1388">
            <v>1.66E-2</v>
          </cell>
          <cell r="L1388">
            <v>0</v>
          </cell>
          <cell r="M1388">
            <v>20090305</v>
          </cell>
          <cell r="N1388">
            <v>0</v>
          </cell>
          <cell r="O1388">
            <v>20090305</v>
          </cell>
        </row>
        <row r="1389">
          <cell r="A1389" t="str">
            <v>2962 250</v>
          </cell>
          <cell r="B1389" t="str">
            <v>SODIUM CHLORIDE</v>
          </cell>
          <cell r="C1389">
            <v>2962</v>
          </cell>
          <cell r="D1389">
            <v>250</v>
          </cell>
          <cell r="E1389" t="str">
            <v>0.9%; 250 ml</v>
          </cell>
          <cell r="F1389" t="str">
            <v>MILLILITER</v>
          </cell>
          <cell r="G1389" t="str">
            <v>IV</v>
          </cell>
          <cell r="H1389">
            <v>0</v>
          </cell>
          <cell r="I1389">
            <v>1.8E-3</v>
          </cell>
          <cell r="J1389">
            <v>0</v>
          </cell>
          <cell r="K1389">
            <v>1.8E-3</v>
          </cell>
          <cell r="L1389">
            <v>0</v>
          </cell>
          <cell r="M1389">
            <v>20090305</v>
          </cell>
          <cell r="N1389">
            <v>0</v>
          </cell>
          <cell r="O1389">
            <v>20090305</v>
          </cell>
        </row>
        <row r="1390">
          <cell r="A1390" t="str">
            <v>2371 3</v>
          </cell>
          <cell r="B1390" t="str">
            <v>SODIUM CHLORIDE</v>
          </cell>
          <cell r="C1390">
            <v>2371</v>
          </cell>
          <cell r="D1390">
            <v>3</v>
          </cell>
          <cell r="E1390" t="str">
            <v>0.9%; 3 ml</v>
          </cell>
          <cell r="F1390" t="str">
            <v>MILLILITER</v>
          </cell>
          <cell r="G1390" t="str">
            <v>INH SOLN</v>
          </cell>
          <cell r="H1390">
            <v>0</v>
          </cell>
          <cell r="I1390">
            <v>3.9800000000000002E-2</v>
          </cell>
          <cell r="J1390">
            <v>0</v>
          </cell>
          <cell r="K1390">
            <v>3.9800000000000002E-2</v>
          </cell>
          <cell r="L1390">
            <v>0</v>
          </cell>
          <cell r="M1390">
            <v>20020906</v>
          </cell>
          <cell r="N1390">
            <v>20021206</v>
          </cell>
          <cell r="O1390">
            <v>20021206</v>
          </cell>
        </row>
        <row r="1391">
          <cell r="A1391" t="str">
            <v>2962 50</v>
          </cell>
          <cell r="B1391" t="str">
            <v>SODIUM CHLORIDE</v>
          </cell>
          <cell r="C1391">
            <v>2962</v>
          </cell>
          <cell r="D1391">
            <v>50</v>
          </cell>
          <cell r="E1391" t="str">
            <v>0.9%; 50 ml</v>
          </cell>
          <cell r="F1391" t="str">
            <v>MILLILITER</v>
          </cell>
          <cell r="G1391" t="str">
            <v>IV</v>
          </cell>
          <cell r="H1391">
            <v>0</v>
          </cell>
          <cell r="I1391">
            <v>1.15E-2</v>
          </cell>
          <cell r="J1391">
            <v>0</v>
          </cell>
          <cell r="K1391">
            <v>1.15E-2</v>
          </cell>
          <cell r="L1391">
            <v>0</v>
          </cell>
          <cell r="M1391">
            <v>20090305</v>
          </cell>
          <cell r="N1391">
            <v>0</v>
          </cell>
          <cell r="O1391">
            <v>20090305</v>
          </cell>
        </row>
        <row r="1392">
          <cell r="A1392" t="str">
            <v>2962 500</v>
          </cell>
          <cell r="B1392" t="str">
            <v>SODIUM CHLORIDE</v>
          </cell>
          <cell r="C1392">
            <v>2962</v>
          </cell>
          <cell r="D1392">
            <v>500</v>
          </cell>
          <cell r="E1392" t="str">
            <v>0.9%; 500 ml</v>
          </cell>
          <cell r="F1392" t="str">
            <v>MILLILITER</v>
          </cell>
          <cell r="G1392" t="str">
            <v>IV</v>
          </cell>
          <cell r="H1392">
            <v>0</v>
          </cell>
          <cell r="I1392">
            <v>2.5999999999999999E-3</v>
          </cell>
          <cell r="J1392">
            <v>0</v>
          </cell>
          <cell r="K1392">
            <v>2.5999999999999999E-3</v>
          </cell>
          <cell r="L1392">
            <v>0</v>
          </cell>
          <cell r="M1392">
            <v>20090305</v>
          </cell>
          <cell r="N1392">
            <v>0</v>
          </cell>
          <cell r="O1392">
            <v>20090305</v>
          </cell>
        </row>
        <row r="1393">
          <cell r="A1393" t="str">
            <v>2820 0</v>
          </cell>
          <cell r="B1393" t="str">
            <v>SODIUM FLUORIDE</v>
          </cell>
          <cell r="C1393">
            <v>2820</v>
          </cell>
          <cell r="D1393">
            <v>0</v>
          </cell>
          <cell r="E1393" t="str">
            <v>1.1%</v>
          </cell>
          <cell r="F1393" t="str">
            <v>GRAM</v>
          </cell>
          <cell r="G1393" t="str">
            <v>CRM</v>
          </cell>
          <cell r="H1393">
            <v>0</v>
          </cell>
          <cell r="I1393">
            <v>8.3900000000000002E-2</v>
          </cell>
          <cell r="J1393">
            <v>0</v>
          </cell>
          <cell r="K1393">
            <v>8.3900000000000002E-2</v>
          </cell>
          <cell r="L1393">
            <v>0</v>
          </cell>
          <cell r="M1393">
            <v>20090305</v>
          </cell>
          <cell r="N1393">
            <v>0</v>
          </cell>
          <cell r="O1393">
            <v>20090305</v>
          </cell>
        </row>
        <row r="1394">
          <cell r="A1394" t="str">
            <v>7511 0</v>
          </cell>
          <cell r="B1394" t="str">
            <v>SODIUM FLUORIDE</v>
          </cell>
          <cell r="C1394">
            <v>7511</v>
          </cell>
          <cell r="D1394">
            <v>0</v>
          </cell>
          <cell r="E1394" t="str">
            <v>.5 mg</v>
          </cell>
          <cell r="F1394" t="str">
            <v>TABLET</v>
          </cell>
          <cell r="G1394" t="str">
            <v>TAB, CHEW</v>
          </cell>
          <cell r="H1394">
            <v>0</v>
          </cell>
          <cell r="I1394">
            <v>1.9800000000000002E-2</v>
          </cell>
          <cell r="J1394">
            <v>0</v>
          </cell>
          <cell r="K1394">
            <v>1.9800000000000002E-2</v>
          </cell>
          <cell r="L1394">
            <v>0</v>
          </cell>
          <cell r="M1394">
            <v>20090305</v>
          </cell>
          <cell r="N1394">
            <v>0</v>
          </cell>
          <cell r="O1394">
            <v>20090305</v>
          </cell>
        </row>
        <row r="1395">
          <cell r="A1395" t="str">
            <v>7473 0</v>
          </cell>
          <cell r="B1395" t="str">
            <v>SODIUM FLUORIDE</v>
          </cell>
          <cell r="C1395">
            <v>7473</v>
          </cell>
          <cell r="D1395">
            <v>0</v>
          </cell>
          <cell r="E1395" t="str">
            <v>0.5 mg/ml</v>
          </cell>
          <cell r="F1395" t="str">
            <v>MILLILITER</v>
          </cell>
          <cell r="G1395" t="str">
            <v>DROPS</v>
          </cell>
          <cell r="H1395">
            <v>0</v>
          </cell>
          <cell r="I1395">
            <v>7.5399999999999995E-2</v>
          </cell>
          <cell r="J1395">
            <v>0</v>
          </cell>
          <cell r="K1395">
            <v>7.5399999999999995E-2</v>
          </cell>
          <cell r="L1395">
            <v>0</v>
          </cell>
          <cell r="M1395">
            <v>20090305</v>
          </cell>
          <cell r="N1395">
            <v>0</v>
          </cell>
          <cell r="O1395">
            <v>20090305</v>
          </cell>
        </row>
        <row r="1396">
          <cell r="A1396" t="str">
            <v>7512 0</v>
          </cell>
          <cell r="B1396" t="str">
            <v>SODIUM FLUORIDE</v>
          </cell>
          <cell r="C1396">
            <v>7512</v>
          </cell>
          <cell r="D1396">
            <v>0</v>
          </cell>
          <cell r="E1396" t="str">
            <v>1 mg</v>
          </cell>
          <cell r="F1396" t="str">
            <v>TABLET</v>
          </cell>
          <cell r="G1396" t="str">
            <v>TAB, CHEW</v>
          </cell>
          <cell r="H1396">
            <v>0</v>
          </cell>
          <cell r="I1396">
            <v>1.9800000000000002E-2</v>
          </cell>
          <cell r="J1396">
            <v>0</v>
          </cell>
          <cell r="K1396">
            <v>1.9800000000000002E-2</v>
          </cell>
          <cell r="L1396">
            <v>0</v>
          </cell>
          <cell r="M1396">
            <v>20090305</v>
          </cell>
          <cell r="N1396">
            <v>0</v>
          </cell>
          <cell r="O1396">
            <v>20090305</v>
          </cell>
        </row>
        <row r="1397">
          <cell r="A1397" t="str">
            <v>98433 0</v>
          </cell>
          <cell r="B1397" t="str">
            <v>SODIUM SULFATE/SODIUM CHLORIDE/SODIUM BICARBONATE/POTASSIUM CHLORIDE/POLYETHYLENE GLYCOL</v>
          </cell>
          <cell r="C1397">
            <v>98433</v>
          </cell>
          <cell r="D1397">
            <v>0</v>
          </cell>
          <cell r="E1397" t="str">
            <v>N/A</v>
          </cell>
          <cell r="F1397" t="str">
            <v>MILLILITER</v>
          </cell>
          <cell r="G1397" t="str">
            <v>SOLN</v>
          </cell>
          <cell r="H1397">
            <v>0</v>
          </cell>
          <cell r="I1397">
            <v>6.0000000000000001E-3</v>
          </cell>
          <cell r="J1397">
            <v>0</v>
          </cell>
          <cell r="K1397">
            <v>6.0000000000000001E-3</v>
          </cell>
          <cell r="L1397">
            <v>0</v>
          </cell>
          <cell r="M1397">
            <v>20090305</v>
          </cell>
          <cell r="N1397">
            <v>0</v>
          </cell>
          <cell r="O1397">
            <v>20090305</v>
          </cell>
        </row>
        <row r="1398">
          <cell r="A1398" t="str">
            <v>39516 0</v>
          </cell>
          <cell r="B1398" t="str">
            <v>SOTALOL HCL</v>
          </cell>
          <cell r="C1398">
            <v>39516</v>
          </cell>
          <cell r="D1398">
            <v>0</v>
          </cell>
          <cell r="E1398" t="str">
            <v>120 mg</v>
          </cell>
          <cell r="F1398" t="str">
            <v>TABLET</v>
          </cell>
          <cell r="G1398" t="str">
            <v>TAB</v>
          </cell>
          <cell r="H1398">
            <v>0</v>
          </cell>
          <cell r="I1398">
            <v>0.22009999999999999</v>
          </cell>
          <cell r="J1398">
            <v>0</v>
          </cell>
          <cell r="K1398">
            <v>0.22009999999999999</v>
          </cell>
          <cell r="L1398">
            <v>0</v>
          </cell>
          <cell r="M1398">
            <v>20090305</v>
          </cell>
          <cell r="N1398">
            <v>0</v>
          </cell>
          <cell r="O1398">
            <v>20090305</v>
          </cell>
        </row>
        <row r="1399">
          <cell r="A1399" t="str">
            <v>39511 0</v>
          </cell>
          <cell r="B1399" t="str">
            <v>SOTALOL HCL</v>
          </cell>
          <cell r="C1399">
            <v>39511</v>
          </cell>
          <cell r="D1399">
            <v>0</v>
          </cell>
          <cell r="E1399" t="str">
            <v>160 mg</v>
          </cell>
          <cell r="F1399" t="str">
            <v>TABLET</v>
          </cell>
          <cell r="G1399" t="str">
            <v>TAB</v>
          </cell>
          <cell r="H1399">
            <v>0</v>
          </cell>
          <cell r="I1399">
            <v>0.2288</v>
          </cell>
          <cell r="J1399">
            <v>0</v>
          </cell>
          <cell r="K1399">
            <v>0.2288</v>
          </cell>
          <cell r="L1399">
            <v>0</v>
          </cell>
          <cell r="M1399">
            <v>20090305</v>
          </cell>
          <cell r="N1399">
            <v>0</v>
          </cell>
          <cell r="O1399">
            <v>20090305</v>
          </cell>
        </row>
        <row r="1400">
          <cell r="A1400" t="str">
            <v>39513 0</v>
          </cell>
          <cell r="B1400" t="str">
            <v>SOTALOL HCL</v>
          </cell>
          <cell r="C1400">
            <v>39513</v>
          </cell>
          <cell r="D1400">
            <v>0</v>
          </cell>
          <cell r="E1400" t="str">
            <v>240 mg</v>
          </cell>
          <cell r="F1400" t="str">
            <v>TABLET</v>
          </cell>
          <cell r="G1400" t="str">
            <v>TAB</v>
          </cell>
          <cell r="H1400">
            <v>0</v>
          </cell>
          <cell r="I1400">
            <v>0.53520000000000001</v>
          </cell>
          <cell r="J1400">
            <v>0</v>
          </cell>
          <cell r="K1400">
            <v>0.53520000000000001</v>
          </cell>
          <cell r="L1400">
            <v>0</v>
          </cell>
          <cell r="M1400">
            <v>20020716</v>
          </cell>
          <cell r="N1400">
            <v>20020801</v>
          </cell>
          <cell r="O1400">
            <v>20031205</v>
          </cell>
        </row>
        <row r="1401">
          <cell r="A1401" t="str">
            <v>39512 0</v>
          </cell>
          <cell r="B1401" t="str">
            <v>SOTALOL HCL</v>
          </cell>
          <cell r="C1401">
            <v>39512</v>
          </cell>
          <cell r="D1401">
            <v>0</v>
          </cell>
          <cell r="E1401" t="str">
            <v>80 mg</v>
          </cell>
          <cell r="F1401" t="str">
            <v>TABLET</v>
          </cell>
          <cell r="G1401" t="str">
            <v>TAB</v>
          </cell>
          <cell r="H1401">
            <v>0</v>
          </cell>
          <cell r="I1401">
            <v>0.1215</v>
          </cell>
          <cell r="J1401">
            <v>0</v>
          </cell>
          <cell r="K1401">
            <v>0.1215</v>
          </cell>
          <cell r="L1401">
            <v>0</v>
          </cell>
          <cell r="M1401">
            <v>20090305</v>
          </cell>
          <cell r="N1401">
            <v>0</v>
          </cell>
          <cell r="O1401">
            <v>20090305</v>
          </cell>
        </row>
        <row r="1402">
          <cell r="A1402" t="str">
            <v>27690 0</v>
          </cell>
          <cell r="B1402" t="str">
            <v>SPIRONOLACTONE</v>
          </cell>
          <cell r="C1402">
            <v>27690</v>
          </cell>
          <cell r="D1402">
            <v>0</v>
          </cell>
          <cell r="E1402" t="str">
            <v>100 mg</v>
          </cell>
          <cell r="F1402" t="str">
            <v>TABLET</v>
          </cell>
          <cell r="G1402" t="str">
            <v>TAB</v>
          </cell>
          <cell r="H1402">
            <v>0</v>
          </cell>
          <cell r="I1402">
            <v>0.89870000000000005</v>
          </cell>
          <cell r="J1402">
            <v>0</v>
          </cell>
          <cell r="K1402">
            <v>0.89870000000000005</v>
          </cell>
          <cell r="L1402">
            <v>0</v>
          </cell>
          <cell r="M1402">
            <v>20090305</v>
          </cell>
          <cell r="N1402">
            <v>0</v>
          </cell>
          <cell r="O1402">
            <v>20090305</v>
          </cell>
        </row>
        <row r="1403">
          <cell r="A1403" t="str">
            <v>27691 0</v>
          </cell>
          <cell r="B1403" t="str">
            <v>SPIRONOLACTONE</v>
          </cell>
          <cell r="C1403">
            <v>27691</v>
          </cell>
          <cell r="D1403">
            <v>0</v>
          </cell>
          <cell r="E1403" t="str">
            <v>25 mg</v>
          </cell>
          <cell r="F1403" t="str">
            <v>TABLET</v>
          </cell>
          <cell r="G1403" t="str">
            <v>TAB</v>
          </cell>
          <cell r="H1403">
            <v>0</v>
          </cell>
          <cell r="I1403">
            <v>0.15890000000000001</v>
          </cell>
          <cell r="J1403">
            <v>0</v>
          </cell>
          <cell r="K1403">
            <v>0.15890000000000001</v>
          </cell>
          <cell r="L1403">
            <v>0</v>
          </cell>
          <cell r="M1403">
            <v>20090305</v>
          </cell>
          <cell r="N1403">
            <v>0</v>
          </cell>
          <cell r="O1403">
            <v>20090305</v>
          </cell>
        </row>
        <row r="1404">
          <cell r="A1404" t="str">
            <v>27692 0</v>
          </cell>
          <cell r="B1404" t="str">
            <v>SPIRONOLACTONE</v>
          </cell>
          <cell r="C1404">
            <v>27692</v>
          </cell>
          <cell r="D1404">
            <v>0</v>
          </cell>
          <cell r="E1404" t="str">
            <v>50 mg</v>
          </cell>
          <cell r="F1404" t="str">
            <v>TABLET</v>
          </cell>
          <cell r="G1404" t="str">
            <v>TAB</v>
          </cell>
          <cell r="H1404">
            <v>0</v>
          </cell>
          <cell r="I1404">
            <v>0.48959999999999998</v>
          </cell>
          <cell r="J1404">
            <v>0</v>
          </cell>
          <cell r="K1404">
            <v>0.48959999999999998</v>
          </cell>
          <cell r="L1404">
            <v>0</v>
          </cell>
          <cell r="M1404">
            <v>20090305</v>
          </cell>
          <cell r="N1404">
            <v>0</v>
          </cell>
          <cell r="O1404">
            <v>20090305</v>
          </cell>
        </row>
        <row r="1405">
          <cell r="A1405" t="str">
            <v>82330 0</v>
          </cell>
          <cell r="B1405" t="str">
            <v>SPIRONOLACTONE/HCTZ</v>
          </cell>
          <cell r="C1405">
            <v>82330</v>
          </cell>
          <cell r="D1405">
            <v>0</v>
          </cell>
          <cell r="E1405" t="str">
            <v>25 mg/25 mg</v>
          </cell>
          <cell r="F1405" t="str">
            <v>TABLET</v>
          </cell>
          <cell r="G1405" t="str">
            <v>TAB</v>
          </cell>
          <cell r="H1405">
            <v>0</v>
          </cell>
          <cell r="I1405">
            <v>0.2586</v>
          </cell>
          <cell r="J1405">
            <v>0</v>
          </cell>
          <cell r="K1405">
            <v>0.2586</v>
          </cell>
          <cell r="L1405">
            <v>0</v>
          </cell>
          <cell r="M1405">
            <v>20090305</v>
          </cell>
          <cell r="N1405">
            <v>0</v>
          </cell>
          <cell r="O1405">
            <v>20090305</v>
          </cell>
        </row>
        <row r="1406">
          <cell r="A1406" t="str">
            <v>26711 0</v>
          </cell>
          <cell r="B1406" t="str">
            <v>STAVUDINE</v>
          </cell>
          <cell r="C1406">
            <v>26711</v>
          </cell>
          <cell r="D1406">
            <v>0</v>
          </cell>
          <cell r="E1406" t="str">
            <v>15 mg</v>
          </cell>
          <cell r="F1406" t="str">
            <v>CAPSULE</v>
          </cell>
          <cell r="G1406" t="str">
            <v>CAP</v>
          </cell>
          <cell r="H1406">
            <v>0</v>
          </cell>
          <cell r="I1406">
            <v>1.7375</v>
          </cell>
          <cell r="J1406">
            <v>0</v>
          </cell>
          <cell r="K1406">
            <v>1.7375</v>
          </cell>
          <cell r="L1406">
            <v>0</v>
          </cell>
          <cell r="M1406">
            <v>20090305</v>
          </cell>
          <cell r="N1406">
            <v>0</v>
          </cell>
          <cell r="O1406">
            <v>20090305</v>
          </cell>
        </row>
        <row r="1407">
          <cell r="A1407" t="str">
            <v>26712 0</v>
          </cell>
          <cell r="B1407" t="str">
            <v>STAVUDINE</v>
          </cell>
          <cell r="C1407">
            <v>26712</v>
          </cell>
          <cell r="D1407">
            <v>0</v>
          </cell>
          <cell r="E1407" t="str">
            <v>20 mg</v>
          </cell>
          <cell r="F1407" t="str">
            <v>CAPSULE</v>
          </cell>
          <cell r="G1407" t="str">
            <v>CAP</v>
          </cell>
          <cell r="H1407">
            <v>0</v>
          </cell>
          <cell r="I1407">
            <v>2.8485999999999998</v>
          </cell>
          <cell r="J1407">
            <v>0</v>
          </cell>
          <cell r="K1407">
            <v>2.8485999999999998</v>
          </cell>
          <cell r="L1407">
            <v>0</v>
          </cell>
          <cell r="M1407">
            <v>20090305</v>
          </cell>
          <cell r="N1407">
            <v>0</v>
          </cell>
          <cell r="O1407">
            <v>20090305</v>
          </cell>
        </row>
        <row r="1408">
          <cell r="A1408" t="str">
            <v>26713 0</v>
          </cell>
          <cell r="B1408" t="str">
            <v>STAVUDINE</v>
          </cell>
          <cell r="C1408">
            <v>26713</v>
          </cell>
          <cell r="D1408">
            <v>0</v>
          </cell>
          <cell r="E1408" t="str">
            <v>30 mg</v>
          </cell>
          <cell r="F1408" t="str">
            <v>CAPSULE</v>
          </cell>
          <cell r="G1408" t="str">
            <v>CAP</v>
          </cell>
          <cell r="H1408">
            <v>0</v>
          </cell>
          <cell r="I1408">
            <v>3.0253999999999999</v>
          </cell>
          <cell r="J1408">
            <v>0</v>
          </cell>
          <cell r="K1408">
            <v>3.0253999999999999</v>
          </cell>
          <cell r="L1408">
            <v>0</v>
          </cell>
          <cell r="M1408">
            <v>20090305</v>
          </cell>
          <cell r="N1408">
            <v>0</v>
          </cell>
          <cell r="O1408">
            <v>20090305</v>
          </cell>
        </row>
        <row r="1409">
          <cell r="A1409" t="str">
            <v>26714 0</v>
          </cell>
          <cell r="B1409" t="str">
            <v>STAVUDINE</v>
          </cell>
          <cell r="C1409">
            <v>26714</v>
          </cell>
          <cell r="D1409">
            <v>0</v>
          </cell>
          <cell r="E1409" t="str">
            <v>40 mg</v>
          </cell>
          <cell r="F1409" t="str">
            <v>CAPSULE</v>
          </cell>
          <cell r="G1409" t="str">
            <v>CAP</v>
          </cell>
          <cell r="H1409">
            <v>0</v>
          </cell>
          <cell r="I1409">
            <v>2.0714999999999999</v>
          </cell>
          <cell r="J1409">
            <v>0</v>
          </cell>
          <cell r="K1409">
            <v>2.0714999999999999</v>
          </cell>
          <cell r="L1409">
            <v>0</v>
          </cell>
          <cell r="M1409">
            <v>20090305</v>
          </cell>
          <cell r="N1409">
            <v>0</v>
          </cell>
          <cell r="O1409">
            <v>20090305</v>
          </cell>
        </row>
        <row r="1410">
          <cell r="A1410" t="str">
            <v>8200 0</v>
          </cell>
          <cell r="B1410" t="str">
            <v>SUCRALFATE</v>
          </cell>
          <cell r="C1410">
            <v>8200</v>
          </cell>
          <cell r="D1410">
            <v>0</v>
          </cell>
          <cell r="E1410" t="str">
            <v>1 gm</v>
          </cell>
          <cell r="F1410" t="str">
            <v>TABLET</v>
          </cell>
          <cell r="G1410" t="str">
            <v>TAB</v>
          </cell>
          <cell r="H1410">
            <v>0</v>
          </cell>
          <cell r="I1410">
            <v>0.21929999999999999</v>
          </cell>
          <cell r="J1410">
            <v>0</v>
          </cell>
          <cell r="K1410">
            <v>0.21929999999999999</v>
          </cell>
          <cell r="L1410">
            <v>0</v>
          </cell>
          <cell r="M1410">
            <v>20090305</v>
          </cell>
          <cell r="N1410">
            <v>0</v>
          </cell>
          <cell r="O1410">
            <v>20090305</v>
          </cell>
        </row>
        <row r="1411">
          <cell r="A1411" t="str">
            <v>33340 0</v>
          </cell>
          <cell r="B1411" t="str">
            <v>SULFACETAMIDE SODIUM</v>
          </cell>
          <cell r="C1411">
            <v>33340</v>
          </cell>
          <cell r="D1411">
            <v>0</v>
          </cell>
          <cell r="E1411" t="str">
            <v>10%</v>
          </cell>
          <cell r="F1411" t="str">
            <v>MILLILITER</v>
          </cell>
          <cell r="G1411" t="str">
            <v>OPTH SOLN</v>
          </cell>
          <cell r="H1411">
            <v>0</v>
          </cell>
          <cell r="I1411">
            <v>0.15409999999999999</v>
          </cell>
          <cell r="J1411">
            <v>0</v>
          </cell>
          <cell r="K1411">
            <v>0.15409999999999999</v>
          </cell>
          <cell r="L1411">
            <v>0</v>
          </cell>
          <cell r="M1411">
            <v>20090305</v>
          </cell>
          <cell r="N1411">
            <v>0</v>
          </cell>
          <cell r="O1411">
            <v>20090305</v>
          </cell>
        </row>
        <row r="1412">
          <cell r="A1412" t="str">
            <v>41611 0</v>
          </cell>
          <cell r="B1412" t="str">
            <v>SULFASALAZINE</v>
          </cell>
          <cell r="C1412">
            <v>41611</v>
          </cell>
          <cell r="D1412">
            <v>0</v>
          </cell>
          <cell r="E1412" t="str">
            <v>500 mg</v>
          </cell>
          <cell r="F1412" t="str">
            <v>TABLET</v>
          </cell>
          <cell r="G1412" t="str">
            <v>TAB</v>
          </cell>
          <cell r="H1412">
            <v>0</v>
          </cell>
          <cell r="I1412">
            <v>8.3699999999999997E-2</v>
          </cell>
          <cell r="J1412">
            <v>0</v>
          </cell>
          <cell r="K1412">
            <v>8.3699999999999997E-2</v>
          </cell>
          <cell r="L1412">
            <v>0</v>
          </cell>
          <cell r="M1412">
            <v>20090305</v>
          </cell>
          <cell r="N1412">
            <v>0</v>
          </cell>
          <cell r="O1412">
            <v>20090305</v>
          </cell>
        </row>
        <row r="1413">
          <cell r="A1413" t="str">
            <v>41620 0</v>
          </cell>
          <cell r="B1413" t="str">
            <v>SULFASALAZINE</v>
          </cell>
          <cell r="C1413">
            <v>41620</v>
          </cell>
          <cell r="D1413">
            <v>0</v>
          </cell>
          <cell r="E1413" t="str">
            <v>500 mg</v>
          </cell>
          <cell r="F1413" t="str">
            <v>TABLET</v>
          </cell>
          <cell r="G1413" t="str">
            <v>TAB, DR</v>
          </cell>
          <cell r="H1413">
            <v>0</v>
          </cell>
          <cell r="I1413">
            <v>0.31859999999999999</v>
          </cell>
          <cell r="J1413">
            <v>0</v>
          </cell>
          <cell r="K1413">
            <v>0.31859999999999999</v>
          </cell>
          <cell r="L1413">
            <v>0</v>
          </cell>
          <cell r="M1413">
            <v>20090305</v>
          </cell>
          <cell r="N1413">
            <v>0</v>
          </cell>
          <cell r="O1413">
            <v>20090305</v>
          </cell>
        </row>
        <row r="1414">
          <cell r="A1414" t="str">
            <v>35800 0</v>
          </cell>
          <cell r="B1414" t="str">
            <v>SULINDAC</v>
          </cell>
          <cell r="C1414">
            <v>35800</v>
          </cell>
          <cell r="D1414">
            <v>0</v>
          </cell>
          <cell r="E1414" t="str">
            <v>150 mg</v>
          </cell>
          <cell r="F1414" t="str">
            <v>TABLET</v>
          </cell>
          <cell r="G1414" t="str">
            <v>TAB</v>
          </cell>
          <cell r="H1414">
            <v>0</v>
          </cell>
          <cell r="I1414">
            <v>0.1779</v>
          </cell>
          <cell r="J1414">
            <v>0</v>
          </cell>
          <cell r="K1414">
            <v>0.1779</v>
          </cell>
          <cell r="L1414">
            <v>0</v>
          </cell>
          <cell r="M1414">
            <v>20090305</v>
          </cell>
          <cell r="N1414">
            <v>0</v>
          </cell>
          <cell r="O1414">
            <v>20090305</v>
          </cell>
        </row>
        <row r="1415">
          <cell r="A1415" t="str">
            <v>35801 0</v>
          </cell>
          <cell r="B1415" t="str">
            <v>SULINDAC</v>
          </cell>
          <cell r="C1415">
            <v>35801</v>
          </cell>
          <cell r="D1415">
            <v>0</v>
          </cell>
          <cell r="E1415" t="str">
            <v>200 mg</v>
          </cell>
          <cell r="F1415" t="str">
            <v>TABLET</v>
          </cell>
          <cell r="G1415" t="str">
            <v>TAB</v>
          </cell>
          <cell r="H1415">
            <v>0</v>
          </cell>
          <cell r="I1415">
            <v>0.24060000000000001</v>
          </cell>
          <cell r="J1415">
            <v>0</v>
          </cell>
          <cell r="K1415">
            <v>0.24060000000000001</v>
          </cell>
          <cell r="L1415">
            <v>0</v>
          </cell>
          <cell r="M1415">
            <v>20090305</v>
          </cell>
          <cell r="N1415">
            <v>0</v>
          </cell>
          <cell r="O1415">
            <v>20090305</v>
          </cell>
        </row>
        <row r="1416">
          <cell r="A1416" t="str">
            <v>50744 0</v>
          </cell>
          <cell r="B1416" t="str">
            <v>SUMATRIPTAN</v>
          </cell>
          <cell r="C1416">
            <v>50744</v>
          </cell>
          <cell r="D1416">
            <v>0</v>
          </cell>
          <cell r="E1416" t="str">
            <v>20 mg</v>
          </cell>
          <cell r="F1416" t="str">
            <v>MILLILITER</v>
          </cell>
          <cell r="G1416" t="str">
            <v>NASAL SPRAY</v>
          </cell>
          <cell r="H1416">
            <v>0</v>
          </cell>
          <cell r="I1416">
            <v>36.191000000000003</v>
          </cell>
          <cell r="J1416">
            <v>0</v>
          </cell>
          <cell r="K1416">
            <v>36.191000000000003</v>
          </cell>
          <cell r="L1416">
            <v>0</v>
          </cell>
          <cell r="M1416">
            <v>20090305</v>
          </cell>
          <cell r="N1416">
            <v>0</v>
          </cell>
          <cell r="O1416">
            <v>20090305</v>
          </cell>
        </row>
        <row r="1417">
          <cell r="A1417" t="str">
            <v>50740 0</v>
          </cell>
          <cell r="B1417" t="str">
            <v>SUMATRIPTAN</v>
          </cell>
          <cell r="C1417">
            <v>50740</v>
          </cell>
          <cell r="D1417">
            <v>0</v>
          </cell>
          <cell r="E1417" t="str">
            <v>5 mg</v>
          </cell>
          <cell r="F1417" t="str">
            <v>MILLILITER</v>
          </cell>
          <cell r="G1417" t="str">
            <v>NASAL SPRAY</v>
          </cell>
          <cell r="H1417">
            <v>0</v>
          </cell>
          <cell r="I1417">
            <v>36.191000000000003</v>
          </cell>
          <cell r="J1417">
            <v>0</v>
          </cell>
          <cell r="K1417">
            <v>36.191000000000003</v>
          </cell>
          <cell r="L1417">
            <v>0</v>
          </cell>
          <cell r="M1417">
            <v>20090305</v>
          </cell>
          <cell r="N1417">
            <v>0</v>
          </cell>
          <cell r="O1417">
            <v>20090305</v>
          </cell>
        </row>
        <row r="1418">
          <cell r="A1418" t="str">
            <v>5701 0</v>
          </cell>
          <cell r="B1418" t="str">
            <v>SUMATRIPTAN SUCCINATE</v>
          </cell>
          <cell r="C1418">
            <v>5701</v>
          </cell>
          <cell r="D1418">
            <v>0</v>
          </cell>
          <cell r="E1418" t="str">
            <v>100 mg</v>
          </cell>
          <cell r="F1418" t="str">
            <v>TABLET</v>
          </cell>
          <cell r="G1418" t="str">
            <v>TAB</v>
          </cell>
          <cell r="H1418">
            <v>0</v>
          </cell>
          <cell r="I1418">
            <v>23.397400000000001</v>
          </cell>
          <cell r="J1418">
            <v>0</v>
          </cell>
          <cell r="K1418">
            <v>23.397400000000001</v>
          </cell>
          <cell r="L1418">
            <v>0</v>
          </cell>
          <cell r="M1418">
            <v>20090305</v>
          </cell>
          <cell r="N1418">
            <v>0</v>
          </cell>
          <cell r="O1418">
            <v>20090305</v>
          </cell>
        </row>
        <row r="1419">
          <cell r="A1419" t="str">
            <v>5702 0</v>
          </cell>
          <cell r="B1419" t="str">
            <v>SUMATRIPTAN SUCCINATE</v>
          </cell>
          <cell r="C1419">
            <v>5702</v>
          </cell>
          <cell r="D1419">
            <v>0</v>
          </cell>
          <cell r="E1419" t="str">
            <v>25 mg</v>
          </cell>
          <cell r="F1419" t="str">
            <v>TABLET</v>
          </cell>
          <cell r="G1419" t="str">
            <v>TAB</v>
          </cell>
          <cell r="H1419">
            <v>0</v>
          </cell>
          <cell r="I1419">
            <v>25.177</v>
          </cell>
          <cell r="J1419">
            <v>0</v>
          </cell>
          <cell r="K1419">
            <v>25.177</v>
          </cell>
          <cell r="L1419">
            <v>0</v>
          </cell>
          <cell r="M1419">
            <v>20090305</v>
          </cell>
          <cell r="N1419">
            <v>0</v>
          </cell>
          <cell r="O1419">
            <v>20090305</v>
          </cell>
        </row>
        <row r="1420">
          <cell r="A1420" t="str">
            <v>26667 0</v>
          </cell>
          <cell r="B1420" t="str">
            <v>SUMATRIPTAN SUCCINATE</v>
          </cell>
          <cell r="C1420">
            <v>26667</v>
          </cell>
          <cell r="D1420">
            <v>0</v>
          </cell>
          <cell r="E1420" t="str">
            <v>4 mg/0.5 ml</v>
          </cell>
          <cell r="F1420" t="str">
            <v>EACH</v>
          </cell>
          <cell r="G1420" t="str">
            <v>REFILL</v>
          </cell>
          <cell r="H1420">
            <v>0</v>
          </cell>
          <cell r="I1420">
            <v>171.655</v>
          </cell>
          <cell r="J1420">
            <v>0</v>
          </cell>
          <cell r="K1420">
            <v>171.655</v>
          </cell>
          <cell r="L1420">
            <v>0</v>
          </cell>
          <cell r="M1420">
            <v>20090305</v>
          </cell>
          <cell r="N1420">
            <v>0</v>
          </cell>
          <cell r="O1420">
            <v>20090305</v>
          </cell>
        </row>
        <row r="1421">
          <cell r="A1421" t="str">
            <v>26666 0</v>
          </cell>
          <cell r="B1421" t="str">
            <v>SUMATRIPTAN SUCCINATE</v>
          </cell>
          <cell r="C1421">
            <v>26666</v>
          </cell>
          <cell r="D1421">
            <v>0</v>
          </cell>
          <cell r="E1421" t="str">
            <v>4 mg/0.5 ml</v>
          </cell>
          <cell r="F1421" t="str">
            <v>EACH</v>
          </cell>
          <cell r="G1421" t="str">
            <v>KIT</v>
          </cell>
          <cell r="H1421">
            <v>0</v>
          </cell>
          <cell r="I1421">
            <v>181.23169999999999</v>
          </cell>
          <cell r="J1421">
            <v>0</v>
          </cell>
          <cell r="K1421">
            <v>181.23169999999999</v>
          </cell>
          <cell r="L1421">
            <v>0</v>
          </cell>
          <cell r="M1421">
            <v>20090305</v>
          </cell>
          <cell r="N1421">
            <v>0</v>
          </cell>
          <cell r="O1421">
            <v>20090305</v>
          </cell>
        </row>
        <row r="1422">
          <cell r="A1422" t="str">
            <v>5700 0</v>
          </cell>
          <cell r="B1422" t="str">
            <v>SUMATRIPTAN SUCCINATE</v>
          </cell>
          <cell r="C1422">
            <v>5700</v>
          </cell>
          <cell r="D1422">
            <v>0</v>
          </cell>
          <cell r="E1422" t="str">
            <v>50 mg</v>
          </cell>
          <cell r="F1422" t="str">
            <v>TABLET</v>
          </cell>
          <cell r="G1422" t="str">
            <v>TAB</v>
          </cell>
          <cell r="H1422">
            <v>0</v>
          </cell>
          <cell r="I1422">
            <v>23.397400000000001</v>
          </cell>
          <cell r="J1422">
            <v>0</v>
          </cell>
          <cell r="K1422">
            <v>23.397400000000001</v>
          </cell>
          <cell r="L1422">
            <v>0</v>
          </cell>
          <cell r="M1422">
            <v>20090305</v>
          </cell>
          <cell r="N1422">
            <v>0</v>
          </cell>
          <cell r="O1422">
            <v>20090305</v>
          </cell>
        </row>
        <row r="1423">
          <cell r="A1423" t="str">
            <v>50742 0</v>
          </cell>
          <cell r="B1423" t="str">
            <v>SUMATRIPTAN SUCCINATE</v>
          </cell>
          <cell r="C1423">
            <v>50742</v>
          </cell>
          <cell r="D1423">
            <v>0</v>
          </cell>
          <cell r="E1423" t="str">
            <v>6 mg/0.5 ml</v>
          </cell>
          <cell r="F1423" t="str">
            <v>MILLILITER</v>
          </cell>
          <cell r="G1423" t="str">
            <v>VIAL</v>
          </cell>
          <cell r="H1423">
            <v>0</v>
          </cell>
          <cell r="I1423">
            <v>169.08619999999999</v>
          </cell>
          <cell r="J1423">
            <v>0</v>
          </cell>
          <cell r="K1423">
            <v>169.08619999999999</v>
          </cell>
          <cell r="L1423">
            <v>0</v>
          </cell>
          <cell r="M1423">
            <v>20090305</v>
          </cell>
          <cell r="N1423">
            <v>0</v>
          </cell>
          <cell r="O1423">
            <v>20090305</v>
          </cell>
        </row>
        <row r="1424">
          <cell r="A1424" t="str">
            <v>24708 0</v>
          </cell>
          <cell r="B1424" t="str">
            <v>SUMATRIPTAN SUCCINATE</v>
          </cell>
          <cell r="C1424">
            <v>24708</v>
          </cell>
          <cell r="D1424">
            <v>0</v>
          </cell>
          <cell r="E1424" t="str">
            <v>6 mg/0.5 ml</v>
          </cell>
          <cell r="F1424" t="str">
            <v>EACH</v>
          </cell>
          <cell r="G1424" t="str">
            <v>REFILL</v>
          </cell>
          <cell r="H1424">
            <v>0</v>
          </cell>
          <cell r="I1424">
            <v>171.655</v>
          </cell>
          <cell r="J1424">
            <v>0</v>
          </cell>
          <cell r="K1424">
            <v>171.655</v>
          </cell>
          <cell r="L1424">
            <v>0</v>
          </cell>
          <cell r="M1424">
            <v>20090305</v>
          </cell>
          <cell r="N1424">
            <v>0</v>
          </cell>
          <cell r="O1424">
            <v>20090305</v>
          </cell>
        </row>
        <row r="1425">
          <cell r="A1425" t="str">
            <v>50741 0</v>
          </cell>
          <cell r="B1425" t="str">
            <v>SUMATRIPTAN SUCCINATE</v>
          </cell>
          <cell r="C1425">
            <v>50741</v>
          </cell>
          <cell r="D1425">
            <v>0</v>
          </cell>
          <cell r="E1425" t="str">
            <v>6 mg/0.5 ml</v>
          </cell>
          <cell r="F1425" t="str">
            <v>EACH</v>
          </cell>
          <cell r="G1425" t="str">
            <v>KIT</v>
          </cell>
          <cell r="H1425">
            <v>0</v>
          </cell>
          <cell r="I1425">
            <v>181.23169999999999</v>
          </cell>
          <cell r="J1425">
            <v>0</v>
          </cell>
          <cell r="K1425">
            <v>181.23169999999999</v>
          </cell>
          <cell r="L1425">
            <v>0</v>
          </cell>
          <cell r="M1425">
            <v>20090305</v>
          </cell>
          <cell r="N1425">
            <v>0</v>
          </cell>
          <cell r="O1425">
            <v>20090305</v>
          </cell>
        </row>
        <row r="1426">
          <cell r="A1426" t="str">
            <v>38720 0</v>
          </cell>
          <cell r="B1426" t="str">
            <v>TAMOXIFEN CITRATE</v>
          </cell>
          <cell r="C1426">
            <v>38720</v>
          </cell>
          <cell r="D1426">
            <v>0</v>
          </cell>
          <cell r="E1426" t="str">
            <v>10 mg</v>
          </cell>
          <cell r="F1426" t="str">
            <v>TABLET</v>
          </cell>
          <cell r="G1426" t="str">
            <v>TAB</v>
          </cell>
          <cell r="H1426">
            <v>0</v>
          </cell>
          <cell r="I1426">
            <v>0.1905</v>
          </cell>
          <cell r="J1426">
            <v>0</v>
          </cell>
          <cell r="K1426">
            <v>0.1905</v>
          </cell>
          <cell r="L1426">
            <v>0</v>
          </cell>
          <cell r="M1426">
            <v>20090305</v>
          </cell>
          <cell r="N1426">
            <v>0</v>
          </cell>
          <cell r="O1426">
            <v>20090305</v>
          </cell>
        </row>
        <row r="1427">
          <cell r="A1427" t="str">
            <v>38721 0</v>
          </cell>
          <cell r="B1427" t="str">
            <v>TAMOXIFEN CITRATE</v>
          </cell>
          <cell r="C1427">
            <v>38721</v>
          </cell>
          <cell r="D1427">
            <v>0</v>
          </cell>
          <cell r="E1427" t="str">
            <v>20 mg</v>
          </cell>
          <cell r="F1427" t="str">
            <v>TABLET</v>
          </cell>
          <cell r="G1427" t="str">
            <v>TAB</v>
          </cell>
          <cell r="H1427">
            <v>0</v>
          </cell>
          <cell r="I1427">
            <v>0.37459999999999999</v>
          </cell>
          <cell r="J1427">
            <v>0</v>
          </cell>
          <cell r="K1427">
            <v>0.37459999999999999</v>
          </cell>
          <cell r="L1427">
            <v>0</v>
          </cell>
          <cell r="M1427">
            <v>20090305</v>
          </cell>
          <cell r="N1427">
            <v>0</v>
          </cell>
          <cell r="O1427">
            <v>20090305</v>
          </cell>
        </row>
        <row r="1428">
          <cell r="A1428" t="str">
            <v>13840 0</v>
          </cell>
          <cell r="B1428" t="str">
            <v>TEMAZEPAM</v>
          </cell>
          <cell r="C1428">
            <v>13840</v>
          </cell>
          <cell r="D1428">
            <v>0</v>
          </cell>
          <cell r="E1428" t="str">
            <v>15 mg</v>
          </cell>
          <cell r="F1428" t="str">
            <v>CAPSULE</v>
          </cell>
          <cell r="G1428" t="str">
            <v>CAP</v>
          </cell>
          <cell r="H1428">
            <v>0</v>
          </cell>
          <cell r="I1428">
            <v>7.9500000000000001E-2</v>
          </cell>
          <cell r="J1428">
            <v>0</v>
          </cell>
          <cell r="K1428">
            <v>7.9500000000000001E-2</v>
          </cell>
          <cell r="L1428">
            <v>0</v>
          </cell>
          <cell r="M1428">
            <v>20090305</v>
          </cell>
          <cell r="N1428">
            <v>0</v>
          </cell>
          <cell r="O1428">
            <v>20090305</v>
          </cell>
        </row>
        <row r="1429">
          <cell r="A1429" t="str">
            <v>13841 0</v>
          </cell>
          <cell r="B1429" t="str">
            <v>TEMAZEPAM</v>
          </cell>
          <cell r="C1429">
            <v>13841</v>
          </cell>
          <cell r="D1429">
            <v>0</v>
          </cell>
          <cell r="E1429" t="str">
            <v>30 mg</v>
          </cell>
          <cell r="F1429" t="str">
            <v>CAPSULE</v>
          </cell>
          <cell r="G1429" t="str">
            <v>CAP</v>
          </cell>
          <cell r="H1429">
            <v>0</v>
          </cell>
          <cell r="I1429">
            <v>0.10050000000000001</v>
          </cell>
          <cell r="J1429">
            <v>0</v>
          </cell>
          <cell r="K1429">
            <v>0.10050000000000001</v>
          </cell>
          <cell r="L1429">
            <v>0</v>
          </cell>
          <cell r="M1429">
            <v>20090305</v>
          </cell>
          <cell r="N1429">
            <v>0</v>
          </cell>
          <cell r="O1429">
            <v>20090305</v>
          </cell>
        </row>
        <row r="1430">
          <cell r="A1430" t="str">
            <v>47124 0</v>
          </cell>
          <cell r="B1430" t="str">
            <v>TERAZOSIN</v>
          </cell>
          <cell r="C1430">
            <v>47124</v>
          </cell>
          <cell r="D1430">
            <v>0</v>
          </cell>
          <cell r="E1430" t="str">
            <v>1 mg</v>
          </cell>
          <cell r="F1430" t="str">
            <v>CAPSULE</v>
          </cell>
          <cell r="G1430" t="str">
            <v>CAP</v>
          </cell>
          <cell r="H1430">
            <v>0</v>
          </cell>
          <cell r="I1430">
            <v>0.10199999999999999</v>
          </cell>
          <cell r="J1430">
            <v>0</v>
          </cell>
          <cell r="K1430">
            <v>0.10199999999999999</v>
          </cell>
          <cell r="L1430">
            <v>0</v>
          </cell>
          <cell r="M1430">
            <v>20090305</v>
          </cell>
          <cell r="N1430">
            <v>0</v>
          </cell>
          <cell r="O1430">
            <v>20090305</v>
          </cell>
        </row>
        <row r="1431">
          <cell r="A1431" t="str">
            <v>47127 0</v>
          </cell>
          <cell r="B1431" t="str">
            <v>TERAZOSIN</v>
          </cell>
          <cell r="C1431">
            <v>47127</v>
          </cell>
          <cell r="D1431">
            <v>0</v>
          </cell>
          <cell r="E1431" t="str">
            <v>10 mg</v>
          </cell>
          <cell r="F1431" t="str">
            <v>CAPSULE</v>
          </cell>
          <cell r="G1431" t="str">
            <v>CAP</v>
          </cell>
          <cell r="H1431">
            <v>0</v>
          </cell>
          <cell r="I1431">
            <v>0.10199999999999999</v>
          </cell>
          <cell r="J1431">
            <v>0</v>
          </cell>
          <cell r="K1431">
            <v>0.10199999999999999</v>
          </cell>
          <cell r="L1431">
            <v>0</v>
          </cell>
          <cell r="M1431">
            <v>20090305</v>
          </cell>
          <cell r="N1431">
            <v>0</v>
          </cell>
          <cell r="O1431">
            <v>20090305</v>
          </cell>
        </row>
        <row r="1432">
          <cell r="A1432" t="str">
            <v>47125 0</v>
          </cell>
          <cell r="B1432" t="str">
            <v>TERAZOSIN</v>
          </cell>
          <cell r="C1432">
            <v>47125</v>
          </cell>
          <cell r="D1432">
            <v>0</v>
          </cell>
          <cell r="E1432" t="str">
            <v>2 mg</v>
          </cell>
          <cell r="F1432" t="str">
            <v>CAPSULE</v>
          </cell>
          <cell r="G1432" t="str">
            <v>CAP</v>
          </cell>
          <cell r="H1432">
            <v>0</v>
          </cell>
          <cell r="I1432">
            <v>0.1019</v>
          </cell>
          <cell r="J1432">
            <v>0</v>
          </cell>
          <cell r="K1432">
            <v>0.1019</v>
          </cell>
          <cell r="L1432">
            <v>0</v>
          </cell>
          <cell r="M1432">
            <v>20090305</v>
          </cell>
          <cell r="N1432">
            <v>0</v>
          </cell>
          <cell r="O1432">
            <v>20090305</v>
          </cell>
        </row>
        <row r="1433">
          <cell r="A1433" t="str">
            <v>47126 0</v>
          </cell>
          <cell r="B1433" t="str">
            <v>TERAZOSIN</v>
          </cell>
          <cell r="C1433">
            <v>47126</v>
          </cell>
          <cell r="D1433">
            <v>0</v>
          </cell>
          <cell r="E1433" t="str">
            <v>5 mg</v>
          </cell>
          <cell r="F1433" t="str">
            <v>CAPSULE</v>
          </cell>
          <cell r="G1433" t="str">
            <v>CAP</v>
          </cell>
          <cell r="H1433">
            <v>0</v>
          </cell>
          <cell r="I1433">
            <v>9.7199999999999995E-2</v>
          </cell>
          <cell r="J1433">
            <v>0</v>
          </cell>
          <cell r="K1433">
            <v>9.7199999999999995E-2</v>
          </cell>
          <cell r="L1433">
            <v>0</v>
          </cell>
          <cell r="M1433">
            <v>20090305</v>
          </cell>
          <cell r="N1433">
            <v>0</v>
          </cell>
          <cell r="O1433">
            <v>20090305</v>
          </cell>
        </row>
        <row r="1434">
          <cell r="A1434" t="str">
            <v>60823 0</v>
          </cell>
          <cell r="B1434" t="str">
            <v>TERBINAFINE HCL</v>
          </cell>
          <cell r="C1434">
            <v>60823</v>
          </cell>
          <cell r="D1434">
            <v>0</v>
          </cell>
          <cell r="E1434" t="str">
            <v>250 mg</v>
          </cell>
          <cell r="F1434" t="str">
            <v>TABLET</v>
          </cell>
          <cell r="G1434" t="str">
            <v>TAB</v>
          </cell>
          <cell r="H1434">
            <v>0</v>
          </cell>
          <cell r="I1434">
            <v>0.31319999999999998</v>
          </cell>
          <cell r="J1434">
            <v>0</v>
          </cell>
          <cell r="K1434">
            <v>0.31319999999999998</v>
          </cell>
          <cell r="L1434">
            <v>0</v>
          </cell>
          <cell r="M1434">
            <v>20090305</v>
          </cell>
          <cell r="N1434">
            <v>0</v>
          </cell>
          <cell r="O1434">
            <v>20090305</v>
          </cell>
        </row>
        <row r="1435">
          <cell r="A1435" t="str">
            <v>48380 0</v>
          </cell>
          <cell r="B1435" t="str">
            <v>TERCONAZOLE</v>
          </cell>
          <cell r="C1435">
            <v>48380</v>
          </cell>
          <cell r="D1435">
            <v>0</v>
          </cell>
          <cell r="E1435" t="str">
            <v>0.4%</v>
          </cell>
          <cell r="F1435" t="str">
            <v>GRAM</v>
          </cell>
          <cell r="G1435" t="str">
            <v>CRM</v>
          </cell>
          <cell r="H1435">
            <v>0</v>
          </cell>
          <cell r="I1435">
            <v>0.29649999999999999</v>
          </cell>
          <cell r="J1435">
            <v>0</v>
          </cell>
          <cell r="K1435">
            <v>0.29649999999999999</v>
          </cell>
          <cell r="L1435">
            <v>0</v>
          </cell>
          <cell r="M1435">
            <v>20090305</v>
          </cell>
          <cell r="N1435">
            <v>0</v>
          </cell>
          <cell r="O1435">
            <v>20090305</v>
          </cell>
        </row>
        <row r="1436">
          <cell r="A1436" t="str">
            <v>48381 0</v>
          </cell>
          <cell r="B1436" t="str">
            <v>TERCONAZOLE</v>
          </cell>
          <cell r="C1436">
            <v>48381</v>
          </cell>
          <cell r="D1436">
            <v>0</v>
          </cell>
          <cell r="E1436" t="str">
            <v>0.8%</v>
          </cell>
          <cell r="F1436" t="str">
            <v>GRAM</v>
          </cell>
          <cell r="G1436" t="str">
            <v>CRM</v>
          </cell>
          <cell r="H1436">
            <v>0</v>
          </cell>
          <cell r="I1436">
            <v>1.0694999999999999</v>
          </cell>
          <cell r="J1436">
            <v>0</v>
          </cell>
          <cell r="K1436">
            <v>1.0694999999999999</v>
          </cell>
          <cell r="L1436">
            <v>0</v>
          </cell>
          <cell r="M1436">
            <v>20090305</v>
          </cell>
          <cell r="N1436">
            <v>0</v>
          </cell>
          <cell r="O1436">
            <v>20090305</v>
          </cell>
        </row>
        <row r="1437">
          <cell r="A1437" t="str">
            <v>48370 0</v>
          </cell>
          <cell r="B1437" t="str">
            <v>TERCONAZOLE</v>
          </cell>
          <cell r="C1437">
            <v>48370</v>
          </cell>
          <cell r="D1437">
            <v>0</v>
          </cell>
          <cell r="E1437" t="str">
            <v>80 mg</v>
          </cell>
          <cell r="F1437" t="str">
            <v>EACH</v>
          </cell>
          <cell r="G1437" t="str">
            <v>SUPP</v>
          </cell>
          <cell r="H1437">
            <v>0</v>
          </cell>
          <cell r="I1437">
            <v>15.170199999999999</v>
          </cell>
          <cell r="J1437">
            <v>0</v>
          </cell>
          <cell r="K1437">
            <v>15.170199999999999</v>
          </cell>
          <cell r="L1437">
            <v>0</v>
          </cell>
          <cell r="M1437">
            <v>20090305</v>
          </cell>
          <cell r="N1437">
            <v>0</v>
          </cell>
          <cell r="O1437">
            <v>20090305</v>
          </cell>
        </row>
        <row r="1438">
          <cell r="A1438" t="str">
            <v>40072 0</v>
          </cell>
          <cell r="B1438" t="str">
            <v>TETRACYCLINE HCL</v>
          </cell>
          <cell r="C1438">
            <v>40072</v>
          </cell>
          <cell r="D1438">
            <v>0</v>
          </cell>
          <cell r="E1438" t="str">
            <v>250 mg</v>
          </cell>
          <cell r="F1438" t="str">
            <v>CAPSULE</v>
          </cell>
          <cell r="G1438" t="str">
            <v>CAP</v>
          </cell>
          <cell r="H1438">
            <v>0</v>
          </cell>
          <cell r="I1438">
            <v>4.8500000000000001E-2</v>
          </cell>
          <cell r="J1438">
            <v>0</v>
          </cell>
          <cell r="K1438">
            <v>4.8500000000000001E-2</v>
          </cell>
          <cell r="L1438">
            <v>0</v>
          </cell>
          <cell r="M1438">
            <v>20090305</v>
          </cell>
          <cell r="N1438">
            <v>0</v>
          </cell>
          <cell r="O1438">
            <v>20090305</v>
          </cell>
        </row>
        <row r="1439">
          <cell r="A1439" t="str">
            <v>40073 0</v>
          </cell>
          <cell r="B1439" t="str">
            <v>TETRACYCLINE HCL</v>
          </cell>
          <cell r="C1439">
            <v>40073</v>
          </cell>
          <cell r="D1439">
            <v>0</v>
          </cell>
          <cell r="E1439" t="str">
            <v>500 mg</v>
          </cell>
          <cell r="F1439" t="str">
            <v>CAPSULE</v>
          </cell>
          <cell r="G1439" t="str">
            <v>CAP</v>
          </cell>
          <cell r="H1439">
            <v>0</v>
          </cell>
          <cell r="I1439">
            <v>7.3200000000000001E-2</v>
          </cell>
          <cell r="J1439">
            <v>0</v>
          </cell>
          <cell r="K1439">
            <v>7.3200000000000001E-2</v>
          </cell>
          <cell r="L1439">
            <v>0</v>
          </cell>
          <cell r="M1439">
            <v>20090305</v>
          </cell>
          <cell r="N1439">
            <v>0</v>
          </cell>
          <cell r="O1439">
            <v>20090305</v>
          </cell>
        </row>
        <row r="1440">
          <cell r="A1440" t="str">
            <v>411 0</v>
          </cell>
          <cell r="B1440" t="str">
            <v>THEOPHYLLINE</v>
          </cell>
          <cell r="C1440">
            <v>411</v>
          </cell>
          <cell r="D1440">
            <v>0</v>
          </cell>
          <cell r="E1440" t="str">
            <v>200 mg</v>
          </cell>
          <cell r="F1440" t="str">
            <v>TABLET</v>
          </cell>
          <cell r="G1440" t="str">
            <v>TAB, SR 12HR</v>
          </cell>
          <cell r="H1440">
            <v>0</v>
          </cell>
          <cell r="I1440">
            <v>0.17460000000000001</v>
          </cell>
          <cell r="J1440">
            <v>0</v>
          </cell>
          <cell r="K1440">
            <v>0.17460000000000001</v>
          </cell>
          <cell r="L1440">
            <v>0</v>
          </cell>
          <cell r="M1440">
            <v>20090305</v>
          </cell>
          <cell r="N1440">
            <v>0</v>
          </cell>
          <cell r="O1440">
            <v>20090305</v>
          </cell>
        </row>
        <row r="1441">
          <cell r="A1441" t="str">
            <v>310 0</v>
          </cell>
          <cell r="B1441" t="str">
            <v>THEOPHYLLINE</v>
          </cell>
          <cell r="C1441">
            <v>310</v>
          </cell>
          <cell r="D1441">
            <v>0</v>
          </cell>
          <cell r="E1441" t="str">
            <v>300 mg</v>
          </cell>
          <cell r="F1441" t="str">
            <v>CAPSULE</v>
          </cell>
          <cell r="G1441" t="str">
            <v>CAP, SR 12HR</v>
          </cell>
          <cell r="H1441">
            <v>0</v>
          </cell>
          <cell r="I1441">
            <v>0.59819999999999995</v>
          </cell>
          <cell r="J1441">
            <v>0</v>
          </cell>
          <cell r="K1441">
            <v>0.59819999999999995</v>
          </cell>
          <cell r="L1441">
            <v>0</v>
          </cell>
          <cell r="M1441">
            <v>20070305</v>
          </cell>
          <cell r="N1441">
            <v>20070723</v>
          </cell>
          <cell r="O1441">
            <v>20071205</v>
          </cell>
        </row>
        <row r="1442">
          <cell r="A1442" t="str">
            <v>413 0</v>
          </cell>
          <cell r="B1442" t="str">
            <v>THEOPHYLLINE</v>
          </cell>
          <cell r="C1442">
            <v>413</v>
          </cell>
          <cell r="D1442">
            <v>0</v>
          </cell>
          <cell r="E1442" t="str">
            <v>300 mg</v>
          </cell>
          <cell r="F1442" t="str">
            <v>TABLET</v>
          </cell>
          <cell r="G1442" t="str">
            <v>TAB, SR 12HR</v>
          </cell>
          <cell r="H1442">
            <v>0</v>
          </cell>
          <cell r="I1442">
            <v>0.19769999999999999</v>
          </cell>
          <cell r="J1442">
            <v>0</v>
          </cell>
          <cell r="K1442">
            <v>0.19769999999999999</v>
          </cell>
          <cell r="L1442">
            <v>0</v>
          </cell>
          <cell r="M1442">
            <v>20090305</v>
          </cell>
          <cell r="N1442">
            <v>0</v>
          </cell>
          <cell r="O1442">
            <v>20090305</v>
          </cell>
        </row>
        <row r="1443">
          <cell r="A1443" t="str">
            <v>14882 0</v>
          </cell>
          <cell r="B1443" t="str">
            <v>THIORIDAZINE HCL</v>
          </cell>
          <cell r="C1443">
            <v>14882</v>
          </cell>
          <cell r="D1443">
            <v>0</v>
          </cell>
          <cell r="E1443" t="str">
            <v>10 mg</v>
          </cell>
          <cell r="F1443" t="str">
            <v>TABLET</v>
          </cell>
          <cell r="G1443" t="str">
            <v>TAB</v>
          </cell>
          <cell r="H1443">
            <v>0</v>
          </cell>
          <cell r="I1443">
            <v>0.11990000000000001</v>
          </cell>
          <cell r="J1443">
            <v>0</v>
          </cell>
          <cell r="K1443">
            <v>0.11990000000000001</v>
          </cell>
          <cell r="L1443">
            <v>0</v>
          </cell>
          <cell r="M1443">
            <v>20090305</v>
          </cell>
          <cell r="N1443">
            <v>0</v>
          </cell>
          <cell r="O1443">
            <v>20090305</v>
          </cell>
        </row>
        <row r="1444">
          <cell r="A1444" t="str">
            <v>14883 0</v>
          </cell>
          <cell r="B1444" t="str">
            <v>THIORIDAZINE HCL</v>
          </cell>
          <cell r="C1444">
            <v>14883</v>
          </cell>
          <cell r="D1444">
            <v>0</v>
          </cell>
          <cell r="E1444" t="str">
            <v>100 mg</v>
          </cell>
          <cell r="F1444" t="str">
            <v>TABLET</v>
          </cell>
          <cell r="G1444" t="str">
            <v>TAB</v>
          </cell>
          <cell r="H1444">
            <v>0</v>
          </cell>
          <cell r="I1444">
            <v>0.29899999999999999</v>
          </cell>
          <cell r="J1444">
            <v>0</v>
          </cell>
          <cell r="K1444">
            <v>0.29899999999999999</v>
          </cell>
          <cell r="L1444">
            <v>0</v>
          </cell>
          <cell r="M1444">
            <v>20090305</v>
          </cell>
          <cell r="N1444">
            <v>0</v>
          </cell>
          <cell r="O1444">
            <v>20090305</v>
          </cell>
        </row>
        <row r="1445">
          <cell r="A1445" t="str">
            <v>14860 0</v>
          </cell>
          <cell r="B1445" t="str">
            <v>THIORIDAZINE HCL</v>
          </cell>
          <cell r="C1445">
            <v>14860</v>
          </cell>
          <cell r="D1445">
            <v>0</v>
          </cell>
          <cell r="E1445" t="str">
            <v>100 mg/ml</v>
          </cell>
          <cell r="F1445" t="str">
            <v>MILLILITER</v>
          </cell>
          <cell r="G1445" t="str">
            <v>CONC</v>
          </cell>
          <cell r="H1445">
            <v>0</v>
          </cell>
          <cell r="I1445">
            <v>0.1517</v>
          </cell>
          <cell r="J1445">
            <v>0</v>
          </cell>
          <cell r="K1445">
            <v>0.1517</v>
          </cell>
          <cell r="L1445">
            <v>0</v>
          </cell>
          <cell r="M1445">
            <v>20020906</v>
          </cell>
          <cell r="N1445">
            <v>20030509</v>
          </cell>
          <cell r="O1445">
            <v>20040305</v>
          </cell>
        </row>
        <row r="1446">
          <cell r="A1446" t="str">
            <v>14884 0</v>
          </cell>
          <cell r="B1446" t="str">
            <v>THIORIDAZINE HCL</v>
          </cell>
          <cell r="C1446">
            <v>14884</v>
          </cell>
          <cell r="D1446">
            <v>0</v>
          </cell>
          <cell r="E1446" t="str">
            <v>15 mg</v>
          </cell>
          <cell r="F1446" t="str">
            <v>TABLET</v>
          </cell>
          <cell r="G1446" t="str">
            <v>TAB</v>
          </cell>
          <cell r="H1446">
            <v>0</v>
          </cell>
          <cell r="I1446">
            <v>0.39300000000000002</v>
          </cell>
          <cell r="J1446">
            <v>0</v>
          </cell>
          <cell r="K1446">
            <v>0.39300000000000002</v>
          </cell>
          <cell r="L1446">
            <v>0</v>
          </cell>
          <cell r="M1446">
            <v>20020605</v>
          </cell>
          <cell r="N1446">
            <v>20030509</v>
          </cell>
          <cell r="O1446">
            <v>20050603</v>
          </cell>
        </row>
        <row r="1447">
          <cell r="A1447" t="str">
            <v>14886 0</v>
          </cell>
          <cell r="B1447" t="str">
            <v>THIORIDAZINE HCL</v>
          </cell>
          <cell r="C1447">
            <v>14886</v>
          </cell>
          <cell r="D1447">
            <v>0</v>
          </cell>
          <cell r="E1447" t="str">
            <v>200 mg</v>
          </cell>
          <cell r="F1447" t="str">
            <v>TABLET</v>
          </cell>
          <cell r="G1447" t="str">
            <v>TAB</v>
          </cell>
          <cell r="H1447">
            <v>0</v>
          </cell>
          <cell r="I1447">
            <v>0.98060000000000003</v>
          </cell>
          <cell r="J1447">
            <v>0</v>
          </cell>
          <cell r="K1447">
            <v>0.98060000000000003</v>
          </cell>
          <cell r="L1447">
            <v>0</v>
          </cell>
          <cell r="M1447">
            <v>20020906</v>
          </cell>
          <cell r="N1447">
            <v>20030509</v>
          </cell>
          <cell r="O1447">
            <v>20050902</v>
          </cell>
        </row>
        <row r="1448">
          <cell r="A1448" t="str">
            <v>14880 0</v>
          </cell>
          <cell r="B1448" t="str">
            <v>THIORIDAZINE HCL</v>
          </cell>
          <cell r="C1448">
            <v>14880</v>
          </cell>
          <cell r="D1448">
            <v>0</v>
          </cell>
          <cell r="E1448" t="str">
            <v>25 mg</v>
          </cell>
          <cell r="F1448" t="str">
            <v>TABLET</v>
          </cell>
          <cell r="G1448" t="str">
            <v>TAB</v>
          </cell>
          <cell r="H1448">
            <v>0</v>
          </cell>
          <cell r="I1448">
            <v>0.1837</v>
          </cell>
          <cell r="J1448">
            <v>0</v>
          </cell>
          <cell r="K1448">
            <v>0.1837</v>
          </cell>
          <cell r="L1448">
            <v>0</v>
          </cell>
          <cell r="M1448">
            <v>20090305</v>
          </cell>
          <cell r="N1448">
            <v>0</v>
          </cell>
          <cell r="O1448">
            <v>20090305</v>
          </cell>
        </row>
        <row r="1449">
          <cell r="A1449" t="str">
            <v>14861 0</v>
          </cell>
          <cell r="B1449" t="str">
            <v>THIORIDAZINE HCL</v>
          </cell>
          <cell r="C1449">
            <v>14861</v>
          </cell>
          <cell r="D1449">
            <v>0</v>
          </cell>
          <cell r="E1449" t="str">
            <v>30 mg/ml</v>
          </cell>
          <cell r="F1449" t="str">
            <v>MILLILITER</v>
          </cell>
          <cell r="G1449" t="str">
            <v>CONC</v>
          </cell>
          <cell r="H1449">
            <v>0</v>
          </cell>
          <cell r="I1449">
            <v>0.08</v>
          </cell>
          <cell r="J1449">
            <v>0</v>
          </cell>
          <cell r="K1449">
            <v>0.08</v>
          </cell>
          <cell r="L1449">
            <v>0</v>
          </cell>
          <cell r="M1449">
            <v>20021206</v>
          </cell>
          <cell r="N1449">
            <v>20030509</v>
          </cell>
          <cell r="O1449">
            <v>20040305</v>
          </cell>
        </row>
        <row r="1450">
          <cell r="A1450" t="str">
            <v>14881 0</v>
          </cell>
          <cell r="B1450" t="str">
            <v>THIORIDAZINE HCL</v>
          </cell>
          <cell r="C1450">
            <v>14881</v>
          </cell>
          <cell r="D1450">
            <v>0</v>
          </cell>
          <cell r="E1450" t="str">
            <v>50 mg</v>
          </cell>
          <cell r="F1450" t="str">
            <v>TABLET</v>
          </cell>
          <cell r="G1450" t="str">
            <v>TAB</v>
          </cell>
          <cell r="H1450">
            <v>0</v>
          </cell>
          <cell r="I1450">
            <v>0.1961</v>
          </cell>
          <cell r="J1450">
            <v>0</v>
          </cell>
          <cell r="K1450">
            <v>0.1961</v>
          </cell>
          <cell r="L1450">
            <v>0</v>
          </cell>
          <cell r="M1450">
            <v>20090305</v>
          </cell>
          <cell r="N1450">
            <v>0</v>
          </cell>
          <cell r="O1450">
            <v>20090305</v>
          </cell>
        </row>
        <row r="1451">
          <cell r="A1451" t="str">
            <v>15690 0</v>
          </cell>
          <cell r="B1451" t="str">
            <v>THIOTHIXENE</v>
          </cell>
          <cell r="C1451">
            <v>15690</v>
          </cell>
          <cell r="D1451">
            <v>0</v>
          </cell>
          <cell r="E1451" t="str">
            <v>1 mg</v>
          </cell>
          <cell r="F1451" t="str">
            <v>CAPSULE</v>
          </cell>
          <cell r="G1451" t="str">
            <v>CAP</v>
          </cell>
          <cell r="H1451">
            <v>0</v>
          </cell>
          <cell r="I1451">
            <v>0.1014</v>
          </cell>
          <cell r="J1451">
            <v>0</v>
          </cell>
          <cell r="K1451">
            <v>0.1014</v>
          </cell>
          <cell r="L1451">
            <v>0</v>
          </cell>
          <cell r="M1451">
            <v>20090305</v>
          </cell>
          <cell r="N1451">
            <v>0</v>
          </cell>
          <cell r="O1451">
            <v>20090305</v>
          </cell>
        </row>
        <row r="1452">
          <cell r="A1452" t="str">
            <v>15691 0</v>
          </cell>
          <cell r="B1452" t="str">
            <v>THIOTHIXENE</v>
          </cell>
          <cell r="C1452">
            <v>15691</v>
          </cell>
          <cell r="D1452">
            <v>0</v>
          </cell>
          <cell r="E1452" t="str">
            <v>10 mg</v>
          </cell>
          <cell r="F1452" t="str">
            <v>CAPSULE</v>
          </cell>
          <cell r="G1452" t="str">
            <v>CAP</v>
          </cell>
          <cell r="H1452">
            <v>0</v>
          </cell>
          <cell r="I1452">
            <v>0.2646</v>
          </cell>
          <cell r="J1452">
            <v>0</v>
          </cell>
          <cell r="K1452">
            <v>0.2646</v>
          </cell>
          <cell r="L1452">
            <v>0</v>
          </cell>
          <cell r="M1452">
            <v>20090305</v>
          </cell>
          <cell r="N1452">
            <v>0</v>
          </cell>
          <cell r="O1452">
            <v>20090305</v>
          </cell>
        </row>
        <row r="1453">
          <cell r="A1453" t="str">
            <v>15692 0</v>
          </cell>
          <cell r="B1453" t="str">
            <v>THIOTHIXENE</v>
          </cell>
          <cell r="C1453">
            <v>15692</v>
          </cell>
          <cell r="D1453">
            <v>0</v>
          </cell>
          <cell r="E1453" t="str">
            <v>2 mg</v>
          </cell>
          <cell r="F1453" t="str">
            <v>CAPSULE</v>
          </cell>
          <cell r="G1453" t="str">
            <v>CAP</v>
          </cell>
          <cell r="H1453">
            <v>0</v>
          </cell>
          <cell r="I1453">
            <v>0.13769999999999999</v>
          </cell>
          <cell r="J1453">
            <v>0</v>
          </cell>
          <cell r="K1453">
            <v>0.13769999999999999</v>
          </cell>
          <cell r="L1453">
            <v>0</v>
          </cell>
          <cell r="M1453">
            <v>20090305</v>
          </cell>
          <cell r="N1453">
            <v>0</v>
          </cell>
          <cell r="O1453">
            <v>20090305</v>
          </cell>
        </row>
        <row r="1454">
          <cell r="A1454" t="str">
            <v>15694 0</v>
          </cell>
          <cell r="B1454" t="str">
            <v>THIOTHIXENE</v>
          </cell>
          <cell r="C1454">
            <v>15694</v>
          </cell>
          <cell r="D1454">
            <v>0</v>
          </cell>
          <cell r="E1454" t="str">
            <v>5 mg</v>
          </cell>
          <cell r="F1454" t="str">
            <v>CAPSULE</v>
          </cell>
          <cell r="G1454" t="str">
            <v>CAP</v>
          </cell>
          <cell r="H1454">
            <v>0</v>
          </cell>
          <cell r="I1454">
            <v>0.2072</v>
          </cell>
          <cell r="J1454">
            <v>0</v>
          </cell>
          <cell r="K1454">
            <v>0.2072</v>
          </cell>
          <cell r="L1454">
            <v>0</v>
          </cell>
          <cell r="M1454">
            <v>20090305</v>
          </cell>
          <cell r="N1454">
            <v>0</v>
          </cell>
          <cell r="O1454">
            <v>20090305</v>
          </cell>
        </row>
        <row r="1455">
          <cell r="A1455" t="str">
            <v>26491 0</v>
          </cell>
          <cell r="B1455" t="str">
            <v>TICLOPIDINE HCL</v>
          </cell>
          <cell r="C1455">
            <v>26491</v>
          </cell>
          <cell r="D1455">
            <v>0</v>
          </cell>
          <cell r="E1455" t="str">
            <v>250 mg</v>
          </cell>
          <cell r="F1455" t="str">
            <v>TABLET</v>
          </cell>
          <cell r="G1455" t="str">
            <v>TAB</v>
          </cell>
          <cell r="H1455">
            <v>0</v>
          </cell>
          <cell r="I1455">
            <v>0.12859999999999999</v>
          </cell>
          <cell r="J1455">
            <v>0</v>
          </cell>
          <cell r="K1455">
            <v>0.12859999999999999</v>
          </cell>
          <cell r="L1455">
            <v>0</v>
          </cell>
          <cell r="M1455">
            <v>20090305</v>
          </cell>
          <cell r="N1455">
            <v>0</v>
          </cell>
          <cell r="O1455">
            <v>20090305</v>
          </cell>
        </row>
        <row r="1456">
          <cell r="A1456" t="str">
            <v>32820 0</v>
          </cell>
          <cell r="B1456" t="str">
            <v>TIMOLOL MALEATE</v>
          </cell>
          <cell r="C1456">
            <v>32820</v>
          </cell>
          <cell r="D1456">
            <v>0</v>
          </cell>
          <cell r="E1456">
            <v>2.5000000000000001E-3</v>
          </cell>
          <cell r="F1456" t="str">
            <v>MILLILITER</v>
          </cell>
          <cell r="G1456" t="str">
            <v>OPTH SOLN</v>
          </cell>
          <cell r="H1456">
            <v>0</v>
          </cell>
          <cell r="I1456">
            <v>0.30449999999999999</v>
          </cell>
          <cell r="J1456">
            <v>0</v>
          </cell>
          <cell r="K1456">
            <v>0.30449999999999999</v>
          </cell>
          <cell r="L1456">
            <v>0</v>
          </cell>
          <cell r="M1456">
            <v>20090305</v>
          </cell>
          <cell r="N1456">
            <v>0</v>
          </cell>
          <cell r="O1456">
            <v>20090305</v>
          </cell>
        </row>
        <row r="1457">
          <cell r="A1457" t="str">
            <v>32822 0</v>
          </cell>
          <cell r="B1457" t="str">
            <v>TIMOLOL MALEATE</v>
          </cell>
          <cell r="C1457">
            <v>32822</v>
          </cell>
          <cell r="D1457">
            <v>0</v>
          </cell>
          <cell r="E1457">
            <v>2.5000000000000001E-3</v>
          </cell>
          <cell r="F1457" t="str">
            <v>MILLILITER</v>
          </cell>
          <cell r="G1457" t="str">
            <v>GEL</v>
          </cell>
          <cell r="H1457">
            <v>0</v>
          </cell>
          <cell r="I1457">
            <v>4.3655999999999997</v>
          </cell>
          <cell r="J1457">
            <v>0</v>
          </cell>
          <cell r="K1457">
            <v>4.3655999999999997</v>
          </cell>
          <cell r="L1457">
            <v>0</v>
          </cell>
          <cell r="M1457">
            <v>20090305</v>
          </cell>
          <cell r="N1457">
            <v>0</v>
          </cell>
          <cell r="O1457">
            <v>20090305</v>
          </cell>
        </row>
        <row r="1458">
          <cell r="A1458" t="str">
            <v>32821 0</v>
          </cell>
          <cell r="B1458" t="str">
            <v>TIMOLOL MALEATE</v>
          </cell>
          <cell r="C1458">
            <v>32821</v>
          </cell>
          <cell r="D1458">
            <v>0</v>
          </cell>
          <cell r="E1458">
            <v>5.0000000000000001E-3</v>
          </cell>
          <cell r="F1458" t="str">
            <v>MILLILITER</v>
          </cell>
          <cell r="G1458" t="str">
            <v>OPTH SOLN</v>
          </cell>
          <cell r="H1458">
            <v>0</v>
          </cell>
          <cell r="I1458">
            <v>0.32400000000000001</v>
          </cell>
          <cell r="J1458">
            <v>0</v>
          </cell>
          <cell r="K1458">
            <v>0.32400000000000001</v>
          </cell>
          <cell r="L1458">
            <v>0</v>
          </cell>
          <cell r="M1458">
            <v>20090305</v>
          </cell>
          <cell r="N1458">
            <v>0</v>
          </cell>
          <cell r="O1458">
            <v>20090305</v>
          </cell>
        </row>
        <row r="1459">
          <cell r="A1459" t="str">
            <v>32823 0</v>
          </cell>
          <cell r="B1459" t="str">
            <v>TIMOLOL MALEATE</v>
          </cell>
          <cell r="C1459">
            <v>32823</v>
          </cell>
          <cell r="D1459">
            <v>0</v>
          </cell>
          <cell r="E1459">
            <v>5.0000000000000001E-3</v>
          </cell>
          <cell r="F1459" t="str">
            <v>MILLILITER</v>
          </cell>
          <cell r="G1459" t="str">
            <v>GEL</v>
          </cell>
          <cell r="H1459">
            <v>0</v>
          </cell>
          <cell r="I1459">
            <v>5.3975999999999997</v>
          </cell>
          <cell r="J1459">
            <v>0</v>
          </cell>
          <cell r="K1459">
            <v>5.3975999999999997</v>
          </cell>
          <cell r="L1459">
            <v>0</v>
          </cell>
          <cell r="M1459">
            <v>20090305</v>
          </cell>
          <cell r="N1459">
            <v>0</v>
          </cell>
          <cell r="O1459">
            <v>20090305</v>
          </cell>
        </row>
        <row r="1460">
          <cell r="A1460" t="str">
            <v>32820 10</v>
          </cell>
          <cell r="B1460" t="str">
            <v>TIMOLOL MALEATE</v>
          </cell>
          <cell r="C1460">
            <v>32820</v>
          </cell>
          <cell r="D1460">
            <v>10</v>
          </cell>
          <cell r="E1460" t="str">
            <v>0.25%; 10 cc</v>
          </cell>
          <cell r="F1460" t="str">
            <v>MILLILITER</v>
          </cell>
          <cell r="G1460" t="str">
            <v>SOLN</v>
          </cell>
          <cell r="H1460">
            <v>0</v>
          </cell>
          <cell r="I1460">
            <v>0.66300000000000003</v>
          </cell>
          <cell r="J1460">
            <v>0</v>
          </cell>
          <cell r="K1460">
            <v>0.66300000000000003</v>
          </cell>
          <cell r="L1460">
            <v>0</v>
          </cell>
          <cell r="M1460">
            <v>20011201</v>
          </cell>
          <cell r="N1460">
            <v>20011220</v>
          </cell>
          <cell r="O1460">
            <v>20040922</v>
          </cell>
        </row>
        <row r="1461">
          <cell r="A1461" t="str">
            <v>32820 15</v>
          </cell>
          <cell r="B1461" t="str">
            <v>TIMOLOL MALEATE</v>
          </cell>
          <cell r="C1461">
            <v>32820</v>
          </cell>
          <cell r="D1461">
            <v>15</v>
          </cell>
          <cell r="E1461" t="str">
            <v>0.25%; 15 cc</v>
          </cell>
          <cell r="F1461" t="str">
            <v>MILLILITER</v>
          </cell>
          <cell r="G1461" t="str">
            <v>SOLN</v>
          </cell>
          <cell r="H1461">
            <v>0</v>
          </cell>
          <cell r="I1461">
            <v>0.61040000000000005</v>
          </cell>
          <cell r="J1461">
            <v>0</v>
          </cell>
          <cell r="K1461">
            <v>0.61040000000000005</v>
          </cell>
          <cell r="L1461">
            <v>0</v>
          </cell>
          <cell r="M1461">
            <v>20011201</v>
          </cell>
          <cell r="N1461">
            <v>20011220</v>
          </cell>
          <cell r="O1461">
            <v>20040922</v>
          </cell>
        </row>
        <row r="1462">
          <cell r="A1462" t="str">
            <v>32820 5</v>
          </cell>
          <cell r="B1462" t="str">
            <v>TIMOLOL MALEATE</v>
          </cell>
          <cell r="C1462">
            <v>32820</v>
          </cell>
          <cell r="D1462">
            <v>5</v>
          </cell>
          <cell r="E1462" t="str">
            <v>0.25%; 5 cc</v>
          </cell>
          <cell r="F1462" t="str">
            <v>MILLILITER</v>
          </cell>
          <cell r="G1462" t="str">
            <v>SOLN</v>
          </cell>
          <cell r="H1462">
            <v>0</v>
          </cell>
          <cell r="I1462">
            <v>0.63400000000000001</v>
          </cell>
          <cell r="J1462">
            <v>0</v>
          </cell>
          <cell r="K1462">
            <v>0.63400000000000001</v>
          </cell>
          <cell r="L1462">
            <v>0</v>
          </cell>
          <cell r="M1462">
            <v>20011201</v>
          </cell>
          <cell r="N1462">
            <v>20011220</v>
          </cell>
          <cell r="O1462">
            <v>20040922</v>
          </cell>
        </row>
        <row r="1463">
          <cell r="A1463" t="str">
            <v>32821 10</v>
          </cell>
          <cell r="B1463" t="str">
            <v>TIMOLOL MALEATE</v>
          </cell>
          <cell r="C1463">
            <v>32821</v>
          </cell>
          <cell r="D1463">
            <v>10</v>
          </cell>
          <cell r="E1463" t="str">
            <v>0.5%; 10 cc</v>
          </cell>
          <cell r="F1463" t="str">
            <v>MILLILITER</v>
          </cell>
          <cell r="G1463" t="str">
            <v>SOLN</v>
          </cell>
          <cell r="H1463">
            <v>0</v>
          </cell>
          <cell r="I1463">
            <v>0.80100000000000005</v>
          </cell>
          <cell r="J1463">
            <v>0</v>
          </cell>
          <cell r="K1463">
            <v>0.80100000000000005</v>
          </cell>
          <cell r="L1463">
            <v>0</v>
          </cell>
          <cell r="M1463">
            <v>20011201</v>
          </cell>
          <cell r="N1463">
            <v>20011220</v>
          </cell>
          <cell r="O1463">
            <v>20040922</v>
          </cell>
        </row>
        <row r="1464">
          <cell r="A1464" t="str">
            <v>32821 15</v>
          </cell>
          <cell r="B1464" t="str">
            <v>TIMOLOL MALEATE</v>
          </cell>
          <cell r="C1464">
            <v>32821</v>
          </cell>
          <cell r="D1464">
            <v>15</v>
          </cell>
          <cell r="E1464" t="str">
            <v>0.5%; 15 cc</v>
          </cell>
          <cell r="F1464" t="str">
            <v>MILLILITER</v>
          </cell>
          <cell r="G1464" t="str">
            <v>SOLN</v>
          </cell>
          <cell r="H1464">
            <v>0</v>
          </cell>
          <cell r="I1464">
            <v>0.71299999999999997</v>
          </cell>
          <cell r="J1464">
            <v>0</v>
          </cell>
          <cell r="K1464">
            <v>0.71299999999999997</v>
          </cell>
          <cell r="L1464">
            <v>0</v>
          </cell>
          <cell r="M1464">
            <v>20011201</v>
          </cell>
          <cell r="N1464">
            <v>20011220</v>
          </cell>
          <cell r="O1464">
            <v>20040922</v>
          </cell>
        </row>
        <row r="1465">
          <cell r="A1465" t="str">
            <v>32821 5</v>
          </cell>
          <cell r="B1465" t="str">
            <v>TIMOLOL MALEATE</v>
          </cell>
          <cell r="C1465">
            <v>32821</v>
          </cell>
          <cell r="D1465">
            <v>5</v>
          </cell>
          <cell r="E1465" t="str">
            <v>0.5%; 5 cc</v>
          </cell>
          <cell r="F1465" t="str">
            <v>MILLILITER</v>
          </cell>
          <cell r="G1465" t="str">
            <v>SOLN</v>
          </cell>
          <cell r="H1465">
            <v>0</v>
          </cell>
          <cell r="I1465">
            <v>1.198</v>
          </cell>
          <cell r="J1465">
            <v>0</v>
          </cell>
          <cell r="K1465">
            <v>1.198</v>
          </cell>
          <cell r="L1465">
            <v>0</v>
          </cell>
          <cell r="M1465">
            <v>20011201</v>
          </cell>
          <cell r="N1465">
            <v>20011220</v>
          </cell>
          <cell r="O1465">
            <v>20040922</v>
          </cell>
        </row>
        <row r="1466">
          <cell r="A1466" t="str">
            <v>20670 0</v>
          </cell>
          <cell r="B1466" t="str">
            <v>TIMOLOL MALEATE</v>
          </cell>
          <cell r="C1466">
            <v>20670</v>
          </cell>
          <cell r="D1466">
            <v>0</v>
          </cell>
          <cell r="E1466" t="str">
            <v>10 mg</v>
          </cell>
          <cell r="F1466" t="str">
            <v>TABLET</v>
          </cell>
          <cell r="G1466" t="str">
            <v>TAB</v>
          </cell>
          <cell r="H1466">
            <v>0</v>
          </cell>
          <cell r="I1466">
            <v>0.35720000000000002</v>
          </cell>
          <cell r="J1466">
            <v>0</v>
          </cell>
          <cell r="K1466">
            <v>0.35720000000000002</v>
          </cell>
          <cell r="L1466">
            <v>0</v>
          </cell>
          <cell r="M1466">
            <v>20060906</v>
          </cell>
          <cell r="N1466">
            <v>20070305</v>
          </cell>
          <cell r="O1466">
            <v>20070305</v>
          </cell>
        </row>
        <row r="1467">
          <cell r="A1467" t="str">
            <v>95919 0</v>
          </cell>
          <cell r="B1467" t="str">
            <v>TIMOLOL MALEATE/DORZOLAMIDE HCL</v>
          </cell>
          <cell r="C1467">
            <v>95919</v>
          </cell>
          <cell r="D1467">
            <v>0</v>
          </cell>
          <cell r="E1467" t="str">
            <v>0.5%-2%</v>
          </cell>
          <cell r="F1467" t="str">
            <v>MILLILITER</v>
          </cell>
          <cell r="G1467" t="str">
            <v>DROPS</v>
          </cell>
          <cell r="H1467">
            <v>0</v>
          </cell>
          <cell r="I1467">
            <v>9.8490000000000002</v>
          </cell>
          <cell r="J1467">
            <v>0</v>
          </cell>
          <cell r="K1467">
            <v>9.8490000000000002</v>
          </cell>
          <cell r="L1467">
            <v>0</v>
          </cell>
          <cell r="M1467">
            <v>20090305</v>
          </cell>
          <cell r="N1467">
            <v>0</v>
          </cell>
          <cell r="O1467">
            <v>20090305</v>
          </cell>
        </row>
        <row r="1468">
          <cell r="A1468" t="str">
            <v>14690 0</v>
          </cell>
          <cell r="B1468" t="str">
            <v>TIZANIDINE HCL</v>
          </cell>
          <cell r="C1468">
            <v>14690</v>
          </cell>
          <cell r="D1468">
            <v>0</v>
          </cell>
          <cell r="E1468" t="str">
            <v>2 mg</v>
          </cell>
          <cell r="F1468" t="str">
            <v>TABLET</v>
          </cell>
          <cell r="G1468" t="str">
            <v>TAB</v>
          </cell>
          <cell r="H1468">
            <v>0</v>
          </cell>
          <cell r="I1468">
            <v>8.5800000000000001E-2</v>
          </cell>
          <cell r="J1468">
            <v>0</v>
          </cell>
          <cell r="K1468">
            <v>8.5800000000000001E-2</v>
          </cell>
          <cell r="L1468">
            <v>0</v>
          </cell>
          <cell r="M1468">
            <v>20090305</v>
          </cell>
          <cell r="N1468">
            <v>0</v>
          </cell>
          <cell r="O1468">
            <v>20090305</v>
          </cell>
        </row>
        <row r="1469">
          <cell r="A1469" t="str">
            <v>14693 0</v>
          </cell>
          <cell r="B1469" t="str">
            <v>TIZANIDINE HCL</v>
          </cell>
          <cell r="C1469">
            <v>14693</v>
          </cell>
          <cell r="D1469">
            <v>0</v>
          </cell>
          <cell r="E1469" t="str">
            <v>4 mg</v>
          </cell>
          <cell r="F1469" t="str">
            <v>TABLET</v>
          </cell>
          <cell r="G1469" t="str">
            <v>TAB</v>
          </cell>
          <cell r="H1469">
            <v>0</v>
          </cell>
          <cell r="I1469">
            <v>0.1031</v>
          </cell>
          <cell r="J1469">
            <v>0</v>
          </cell>
          <cell r="K1469">
            <v>0.1031</v>
          </cell>
          <cell r="L1469">
            <v>0</v>
          </cell>
          <cell r="M1469">
            <v>20090305</v>
          </cell>
          <cell r="N1469">
            <v>0</v>
          </cell>
          <cell r="O1469">
            <v>20090305</v>
          </cell>
        </row>
        <row r="1470">
          <cell r="A1470" t="str">
            <v>33630 0</v>
          </cell>
          <cell r="B1470" t="str">
            <v>TOBRAMYCIN</v>
          </cell>
          <cell r="C1470">
            <v>33630</v>
          </cell>
          <cell r="D1470">
            <v>0</v>
          </cell>
          <cell r="E1470">
            <v>3.0000000000000001E-3</v>
          </cell>
          <cell r="F1470" t="str">
            <v>DROPS</v>
          </cell>
          <cell r="G1470" t="str">
            <v>OPTH SOLN</v>
          </cell>
          <cell r="H1470">
            <v>0</v>
          </cell>
          <cell r="I1470">
            <v>0.29399999999999998</v>
          </cell>
          <cell r="J1470">
            <v>0</v>
          </cell>
          <cell r="K1470">
            <v>0.29399999999999998</v>
          </cell>
          <cell r="L1470">
            <v>0</v>
          </cell>
          <cell r="M1470">
            <v>20090305</v>
          </cell>
          <cell r="N1470">
            <v>0</v>
          </cell>
          <cell r="O1470">
            <v>20090305</v>
          </cell>
        </row>
        <row r="1471">
          <cell r="A1471" t="str">
            <v>41160 0</v>
          </cell>
          <cell r="B1471" t="str">
            <v>TOBRAMYCIN SULFATE</v>
          </cell>
          <cell r="C1471">
            <v>41160</v>
          </cell>
          <cell r="D1471">
            <v>0</v>
          </cell>
          <cell r="E1471" t="str">
            <v>1.2 gm</v>
          </cell>
          <cell r="F1471" t="str">
            <v>EACH</v>
          </cell>
          <cell r="G1471" t="str">
            <v>VIAL</v>
          </cell>
          <cell r="H1471">
            <v>0</v>
          </cell>
          <cell r="I1471">
            <v>129.13759999999999</v>
          </cell>
          <cell r="J1471">
            <v>0</v>
          </cell>
          <cell r="K1471">
            <v>129.13759999999999</v>
          </cell>
          <cell r="L1471">
            <v>0</v>
          </cell>
          <cell r="M1471">
            <v>20090305</v>
          </cell>
          <cell r="N1471">
            <v>0</v>
          </cell>
          <cell r="O1471">
            <v>20090305</v>
          </cell>
        </row>
        <row r="1472">
          <cell r="A1472" t="str">
            <v>41185 0</v>
          </cell>
          <cell r="B1472" t="str">
            <v>TOBRAMYCIN SULFATE</v>
          </cell>
          <cell r="C1472">
            <v>41185</v>
          </cell>
          <cell r="D1472">
            <v>0</v>
          </cell>
          <cell r="E1472" t="str">
            <v>40 mg/ml</v>
          </cell>
          <cell r="F1472" t="str">
            <v>MILLILITER</v>
          </cell>
          <cell r="G1472" t="str">
            <v>VIAL</v>
          </cell>
          <cell r="H1472">
            <v>0</v>
          </cell>
          <cell r="I1472">
            <v>0.72450000000000003</v>
          </cell>
          <cell r="J1472">
            <v>0</v>
          </cell>
          <cell r="K1472">
            <v>0.72450000000000003</v>
          </cell>
          <cell r="L1472">
            <v>0</v>
          </cell>
          <cell r="M1472">
            <v>20090305</v>
          </cell>
          <cell r="N1472">
            <v>0</v>
          </cell>
          <cell r="O1472">
            <v>20090305</v>
          </cell>
        </row>
        <row r="1473">
          <cell r="A1473" t="str">
            <v>5724 0</v>
          </cell>
          <cell r="B1473" t="str">
            <v>TOLBUTAMIDE</v>
          </cell>
          <cell r="C1473">
            <v>5724</v>
          </cell>
          <cell r="D1473">
            <v>0</v>
          </cell>
          <cell r="E1473" t="str">
            <v>500 mg</v>
          </cell>
          <cell r="F1473" t="str">
            <v>TABLET</v>
          </cell>
          <cell r="G1473" t="str">
            <v>TAB</v>
          </cell>
          <cell r="H1473">
            <v>0</v>
          </cell>
          <cell r="I1473">
            <v>0.1714</v>
          </cell>
          <cell r="J1473">
            <v>0</v>
          </cell>
          <cell r="K1473">
            <v>0.1714</v>
          </cell>
          <cell r="L1473">
            <v>0</v>
          </cell>
          <cell r="M1473">
            <v>20090305</v>
          </cell>
          <cell r="N1473">
            <v>0</v>
          </cell>
          <cell r="O1473">
            <v>20090305</v>
          </cell>
        </row>
        <row r="1474">
          <cell r="A1474" t="str">
            <v>35780 0</v>
          </cell>
          <cell r="B1474" t="str">
            <v>TOLMETIN SODIUM</v>
          </cell>
          <cell r="C1474">
            <v>35780</v>
          </cell>
          <cell r="D1474">
            <v>0</v>
          </cell>
          <cell r="E1474" t="str">
            <v>200 mg</v>
          </cell>
          <cell r="F1474" t="str">
            <v>TABLET</v>
          </cell>
          <cell r="G1474" t="str">
            <v>TAB</v>
          </cell>
          <cell r="H1474">
            <v>0</v>
          </cell>
          <cell r="I1474">
            <v>0.89100000000000001</v>
          </cell>
          <cell r="J1474">
            <v>0</v>
          </cell>
          <cell r="K1474">
            <v>0.89100000000000001</v>
          </cell>
          <cell r="L1474">
            <v>0</v>
          </cell>
          <cell r="M1474">
            <v>20060605</v>
          </cell>
          <cell r="N1474">
            <v>20061205</v>
          </cell>
          <cell r="O1474">
            <v>20070305</v>
          </cell>
        </row>
        <row r="1475">
          <cell r="A1475" t="str">
            <v>35770 0</v>
          </cell>
          <cell r="B1475" t="str">
            <v>TOLMETIN SODIUM</v>
          </cell>
          <cell r="C1475">
            <v>35770</v>
          </cell>
          <cell r="D1475">
            <v>0</v>
          </cell>
          <cell r="E1475" t="str">
            <v>400 mg</v>
          </cell>
          <cell r="F1475" t="str">
            <v>CAPSULE</v>
          </cell>
          <cell r="G1475" t="str">
            <v>CAP</v>
          </cell>
          <cell r="H1475">
            <v>0</v>
          </cell>
          <cell r="I1475">
            <v>0.94850000000000001</v>
          </cell>
          <cell r="J1475">
            <v>0</v>
          </cell>
          <cell r="K1475">
            <v>0.94850000000000001</v>
          </cell>
          <cell r="L1475">
            <v>0</v>
          </cell>
          <cell r="M1475">
            <v>20090305</v>
          </cell>
          <cell r="N1475">
            <v>0</v>
          </cell>
          <cell r="O1475">
            <v>20090305</v>
          </cell>
        </row>
        <row r="1476">
          <cell r="A1476" t="str">
            <v>35781 0</v>
          </cell>
          <cell r="B1476" t="str">
            <v>TOLMETIN SODIUM</v>
          </cell>
          <cell r="C1476">
            <v>35781</v>
          </cell>
          <cell r="D1476">
            <v>0</v>
          </cell>
          <cell r="E1476" t="str">
            <v>600 mg</v>
          </cell>
          <cell r="F1476" t="str">
            <v>TABLET</v>
          </cell>
          <cell r="G1476" t="str">
            <v>TAB</v>
          </cell>
          <cell r="H1476">
            <v>0</v>
          </cell>
          <cell r="I1476">
            <v>1.4046000000000001</v>
          </cell>
          <cell r="J1476">
            <v>0</v>
          </cell>
          <cell r="K1476">
            <v>1.4046000000000001</v>
          </cell>
          <cell r="L1476">
            <v>0</v>
          </cell>
          <cell r="M1476">
            <v>20090305</v>
          </cell>
          <cell r="N1476">
            <v>0</v>
          </cell>
          <cell r="O1476">
            <v>20090305</v>
          </cell>
        </row>
        <row r="1477">
          <cell r="A1477" t="str">
            <v>21131 0</v>
          </cell>
          <cell r="B1477" t="str">
            <v>TORSEMIDE</v>
          </cell>
          <cell r="C1477">
            <v>21131</v>
          </cell>
          <cell r="D1477">
            <v>0</v>
          </cell>
          <cell r="E1477" t="str">
            <v>10 mg</v>
          </cell>
          <cell r="F1477" t="str">
            <v>TABLET</v>
          </cell>
          <cell r="G1477" t="str">
            <v>TAB</v>
          </cell>
          <cell r="H1477">
            <v>0</v>
          </cell>
          <cell r="I1477">
            <v>0.1105</v>
          </cell>
          <cell r="J1477">
            <v>0</v>
          </cell>
          <cell r="K1477">
            <v>0.1105</v>
          </cell>
          <cell r="L1477">
            <v>0</v>
          </cell>
          <cell r="M1477">
            <v>20090305</v>
          </cell>
          <cell r="N1477">
            <v>0</v>
          </cell>
          <cell r="O1477">
            <v>20090305</v>
          </cell>
        </row>
        <row r="1478">
          <cell r="A1478" t="str">
            <v>21133 0</v>
          </cell>
          <cell r="B1478" t="str">
            <v>TORSEMIDE</v>
          </cell>
          <cell r="C1478">
            <v>21133</v>
          </cell>
          <cell r="D1478">
            <v>0</v>
          </cell>
          <cell r="E1478" t="str">
            <v>100 mg</v>
          </cell>
          <cell r="F1478" t="str">
            <v>TABLET</v>
          </cell>
          <cell r="G1478" t="str">
            <v>TAB</v>
          </cell>
          <cell r="H1478">
            <v>0</v>
          </cell>
          <cell r="I1478">
            <v>0.68300000000000005</v>
          </cell>
          <cell r="J1478">
            <v>0</v>
          </cell>
          <cell r="K1478">
            <v>0.68300000000000005</v>
          </cell>
          <cell r="L1478">
            <v>0</v>
          </cell>
          <cell r="M1478">
            <v>20090305</v>
          </cell>
          <cell r="N1478">
            <v>0</v>
          </cell>
          <cell r="O1478">
            <v>20090305</v>
          </cell>
        </row>
        <row r="1479">
          <cell r="A1479" t="str">
            <v>21132 0</v>
          </cell>
          <cell r="B1479" t="str">
            <v>TORSEMIDE</v>
          </cell>
          <cell r="C1479">
            <v>21132</v>
          </cell>
          <cell r="D1479">
            <v>0</v>
          </cell>
          <cell r="E1479" t="str">
            <v>20 mg</v>
          </cell>
          <cell r="F1479" t="str">
            <v>TABLET</v>
          </cell>
          <cell r="G1479" t="str">
            <v>TAB</v>
          </cell>
          <cell r="H1479">
            <v>0</v>
          </cell>
          <cell r="I1479">
            <v>0.1394</v>
          </cell>
          <cell r="J1479">
            <v>0</v>
          </cell>
          <cell r="K1479">
            <v>0.1394</v>
          </cell>
          <cell r="L1479">
            <v>0</v>
          </cell>
          <cell r="M1479">
            <v>20090305</v>
          </cell>
          <cell r="N1479">
            <v>0</v>
          </cell>
          <cell r="O1479">
            <v>20090305</v>
          </cell>
        </row>
        <row r="1480">
          <cell r="A1480" t="str">
            <v>21130 0</v>
          </cell>
          <cell r="B1480" t="str">
            <v>TORSEMIDE</v>
          </cell>
          <cell r="C1480">
            <v>21130</v>
          </cell>
          <cell r="D1480">
            <v>0</v>
          </cell>
          <cell r="E1480" t="str">
            <v>5 mg</v>
          </cell>
          <cell r="F1480" t="str">
            <v>TABLET</v>
          </cell>
          <cell r="G1480" t="str">
            <v>TAB</v>
          </cell>
          <cell r="H1480">
            <v>0</v>
          </cell>
          <cell r="I1480">
            <v>0.13039999999999999</v>
          </cell>
          <cell r="J1480">
            <v>0</v>
          </cell>
          <cell r="K1480">
            <v>0.13039999999999999</v>
          </cell>
          <cell r="L1480">
            <v>0</v>
          </cell>
          <cell r="M1480">
            <v>20090305</v>
          </cell>
          <cell r="N1480">
            <v>0</v>
          </cell>
          <cell r="O1480">
            <v>20090305</v>
          </cell>
        </row>
        <row r="1481">
          <cell r="A1481" t="str">
            <v>7221 0</v>
          </cell>
          <cell r="B1481" t="str">
            <v>TRAMADOL</v>
          </cell>
          <cell r="C1481">
            <v>7221</v>
          </cell>
          <cell r="D1481">
            <v>0</v>
          </cell>
          <cell r="E1481" t="str">
            <v>50 mg</v>
          </cell>
          <cell r="F1481" t="str">
            <v>TABLET</v>
          </cell>
          <cell r="G1481" t="str">
            <v>TAB</v>
          </cell>
          <cell r="H1481">
            <v>0</v>
          </cell>
          <cell r="I1481">
            <v>3.7900000000000003E-2</v>
          </cell>
          <cell r="J1481">
            <v>0</v>
          </cell>
          <cell r="K1481">
            <v>3.7900000000000003E-2</v>
          </cell>
          <cell r="L1481">
            <v>0</v>
          </cell>
          <cell r="M1481">
            <v>20090305</v>
          </cell>
          <cell r="N1481">
            <v>0</v>
          </cell>
          <cell r="O1481">
            <v>20090305</v>
          </cell>
        </row>
        <row r="1482">
          <cell r="A1482" t="str">
            <v>13909 0</v>
          </cell>
          <cell r="B1482" t="str">
            <v>TRAMADOL HCL/APAP</v>
          </cell>
          <cell r="C1482">
            <v>13909</v>
          </cell>
          <cell r="D1482">
            <v>0</v>
          </cell>
          <cell r="E1482" t="str">
            <v>37.5/325 mg</v>
          </cell>
          <cell r="F1482" t="str">
            <v>TABLET</v>
          </cell>
          <cell r="G1482" t="str">
            <v>TAB</v>
          </cell>
          <cell r="H1482">
            <v>0</v>
          </cell>
          <cell r="I1482">
            <v>0.3911</v>
          </cell>
          <cell r="J1482">
            <v>0</v>
          </cell>
          <cell r="K1482">
            <v>0.3911</v>
          </cell>
          <cell r="L1482">
            <v>0</v>
          </cell>
          <cell r="M1482">
            <v>20090305</v>
          </cell>
          <cell r="N1482">
            <v>0</v>
          </cell>
          <cell r="O1482">
            <v>20090305</v>
          </cell>
        </row>
        <row r="1483">
          <cell r="A1483" t="str">
            <v>32191 0</v>
          </cell>
          <cell r="B1483" t="str">
            <v>TRANDOLAPRIL</v>
          </cell>
          <cell r="C1483">
            <v>32191</v>
          </cell>
          <cell r="D1483">
            <v>0</v>
          </cell>
          <cell r="E1483" t="str">
            <v>1 mg</v>
          </cell>
          <cell r="F1483" t="str">
            <v>TABLET</v>
          </cell>
          <cell r="G1483" t="str">
            <v>TAB</v>
          </cell>
          <cell r="H1483">
            <v>0</v>
          </cell>
          <cell r="I1483">
            <v>0.44600000000000001</v>
          </cell>
          <cell r="J1483">
            <v>0</v>
          </cell>
          <cell r="K1483">
            <v>0.44600000000000001</v>
          </cell>
          <cell r="L1483">
            <v>0</v>
          </cell>
          <cell r="M1483">
            <v>20090305</v>
          </cell>
          <cell r="N1483">
            <v>0</v>
          </cell>
          <cell r="O1483">
            <v>20090305</v>
          </cell>
        </row>
        <row r="1484">
          <cell r="A1484" t="str">
            <v>32192 0</v>
          </cell>
          <cell r="B1484" t="str">
            <v>TRANDOLAPRIL</v>
          </cell>
          <cell r="C1484">
            <v>32192</v>
          </cell>
          <cell r="D1484">
            <v>0</v>
          </cell>
          <cell r="E1484" t="str">
            <v>2 mg</v>
          </cell>
          <cell r="F1484" t="str">
            <v>TABLET</v>
          </cell>
          <cell r="G1484" t="str">
            <v>TAB</v>
          </cell>
          <cell r="H1484">
            <v>0</v>
          </cell>
          <cell r="I1484">
            <v>0.44600000000000001</v>
          </cell>
          <cell r="J1484">
            <v>0</v>
          </cell>
          <cell r="K1484">
            <v>0.44600000000000001</v>
          </cell>
          <cell r="L1484">
            <v>0</v>
          </cell>
          <cell r="M1484">
            <v>20090305</v>
          </cell>
          <cell r="N1484">
            <v>0</v>
          </cell>
          <cell r="O1484">
            <v>20090305</v>
          </cell>
        </row>
        <row r="1485">
          <cell r="A1485" t="str">
            <v>32193 0</v>
          </cell>
          <cell r="B1485" t="str">
            <v>TRANDOLAPRIL</v>
          </cell>
          <cell r="C1485">
            <v>32193</v>
          </cell>
          <cell r="D1485">
            <v>0</v>
          </cell>
          <cell r="E1485" t="str">
            <v>4 mg</v>
          </cell>
          <cell r="F1485" t="str">
            <v>TABLET</v>
          </cell>
          <cell r="G1485" t="str">
            <v>TAB</v>
          </cell>
          <cell r="H1485">
            <v>0</v>
          </cell>
          <cell r="I1485">
            <v>0.37369999999999998</v>
          </cell>
          <cell r="J1485">
            <v>0</v>
          </cell>
          <cell r="K1485">
            <v>0.37369999999999998</v>
          </cell>
          <cell r="L1485">
            <v>0</v>
          </cell>
          <cell r="M1485">
            <v>20090305</v>
          </cell>
          <cell r="N1485">
            <v>0</v>
          </cell>
          <cell r="O1485">
            <v>20090305</v>
          </cell>
        </row>
        <row r="1486">
          <cell r="A1486" t="str">
            <v>16392 0</v>
          </cell>
          <cell r="B1486" t="str">
            <v>TRAZODONE HCL</v>
          </cell>
          <cell r="C1486">
            <v>16392</v>
          </cell>
          <cell r="D1486">
            <v>0</v>
          </cell>
          <cell r="E1486" t="str">
            <v>100 mg</v>
          </cell>
          <cell r="F1486" t="str">
            <v>TABLET</v>
          </cell>
          <cell r="G1486" t="str">
            <v>TAB</v>
          </cell>
          <cell r="H1486">
            <v>0</v>
          </cell>
          <cell r="I1486">
            <v>3.5700000000000003E-2</v>
          </cell>
          <cell r="J1486">
            <v>0</v>
          </cell>
          <cell r="K1486">
            <v>3.5700000000000003E-2</v>
          </cell>
          <cell r="L1486">
            <v>0</v>
          </cell>
          <cell r="M1486">
            <v>20090305</v>
          </cell>
          <cell r="N1486">
            <v>0</v>
          </cell>
          <cell r="O1486">
            <v>20090305</v>
          </cell>
        </row>
        <row r="1487">
          <cell r="A1487" t="str">
            <v>16393 0</v>
          </cell>
          <cell r="B1487" t="str">
            <v>TRAZODONE HCL</v>
          </cell>
          <cell r="C1487">
            <v>16393</v>
          </cell>
          <cell r="D1487">
            <v>0</v>
          </cell>
          <cell r="E1487" t="str">
            <v>150 mg</v>
          </cell>
          <cell r="F1487" t="str">
            <v>TABLET</v>
          </cell>
          <cell r="G1487" t="str">
            <v>TAB</v>
          </cell>
          <cell r="H1487">
            <v>0</v>
          </cell>
          <cell r="I1487">
            <v>0.2046</v>
          </cell>
          <cell r="J1487">
            <v>0</v>
          </cell>
          <cell r="K1487">
            <v>0.2046</v>
          </cell>
          <cell r="L1487">
            <v>0</v>
          </cell>
          <cell r="M1487">
            <v>20090305</v>
          </cell>
          <cell r="N1487">
            <v>0</v>
          </cell>
          <cell r="O1487">
            <v>20090305</v>
          </cell>
        </row>
        <row r="1488">
          <cell r="A1488" t="str">
            <v>16394 0</v>
          </cell>
          <cell r="B1488" t="str">
            <v>TRAZODONE HCL</v>
          </cell>
          <cell r="C1488">
            <v>16394</v>
          </cell>
          <cell r="D1488">
            <v>0</v>
          </cell>
          <cell r="E1488" t="str">
            <v>300 mg</v>
          </cell>
          <cell r="F1488" t="str">
            <v>TABLET</v>
          </cell>
          <cell r="G1488" t="str">
            <v>TAB</v>
          </cell>
          <cell r="H1488">
            <v>0</v>
          </cell>
          <cell r="I1488">
            <v>4.7389999999999999</v>
          </cell>
          <cell r="J1488">
            <v>0</v>
          </cell>
          <cell r="K1488">
            <v>4.7389999999999999</v>
          </cell>
          <cell r="L1488">
            <v>0</v>
          </cell>
          <cell r="M1488">
            <v>20090305</v>
          </cell>
          <cell r="N1488">
            <v>0</v>
          </cell>
          <cell r="O1488">
            <v>20090305</v>
          </cell>
        </row>
        <row r="1489">
          <cell r="A1489" t="str">
            <v>16391 0</v>
          </cell>
          <cell r="B1489" t="str">
            <v>TRAZODONE HCL</v>
          </cell>
          <cell r="C1489">
            <v>16391</v>
          </cell>
          <cell r="D1489">
            <v>0</v>
          </cell>
          <cell r="E1489" t="str">
            <v>50 mg</v>
          </cell>
          <cell r="F1489" t="str">
            <v>TABLET</v>
          </cell>
          <cell r="G1489" t="str">
            <v>TAB</v>
          </cell>
          <cell r="H1489">
            <v>0</v>
          </cell>
          <cell r="I1489">
            <v>3.2300000000000002E-2</v>
          </cell>
          <cell r="J1489">
            <v>0</v>
          </cell>
          <cell r="K1489">
            <v>3.2300000000000002E-2</v>
          </cell>
          <cell r="L1489">
            <v>0</v>
          </cell>
          <cell r="M1489">
            <v>20090305</v>
          </cell>
          <cell r="N1489">
            <v>0</v>
          </cell>
          <cell r="O1489">
            <v>20090305</v>
          </cell>
        </row>
        <row r="1490">
          <cell r="A1490" t="str">
            <v>22870 0</v>
          </cell>
          <cell r="B1490" t="str">
            <v>TRETINOIN</v>
          </cell>
          <cell r="C1490">
            <v>22870</v>
          </cell>
          <cell r="D1490">
            <v>0</v>
          </cell>
          <cell r="E1490">
            <v>1E-4</v>
          </cell>
          <cell r="F1490" t="str">
            <v>GRAM</v>
          </cell>
          <cell r="G1490" t="str">
            <v>GEL</v>
          </cell>
          <cell r="H1490">
            <v>0</v>
          </cell>
          <cell r="I1490">
            <v>1.6384000000000001</v>
          </cell>
          <cell r="J1490">
            <v>0</v>
          </cell>
          <cell r="K1490">
            <v>1.6384000000000001</v>
          </cell>
          <cell r="L1490">
            <v>0</v>
          </cell>
          <cell r="M1490">
            <v>20090305</v>
          </cell>
          <cell r="N1490">
            <v>0</v>
          </cell>
          <cell r="O1490">
            <v>20090305</v>
          </cell>
        </row>
        <row r="1491">
          <cell r="A1491" t="str">
            <v>22871 0</v>
          </cell>
          <cell r="B1491" t="str">
            <v>TRETINOIN</v>
          </cell>
          <cell r="C1491">
            <v>22871</v>
          </cell>
          <cell r="D1491">
            <v>0</v>
          </cell>
          <cell r="E1491">
            <v>2.5000000000000001E-4</v>
          </cell>
          <cell r="F1491" t="str">
            <v>GRAM</v>
          </cell>
          <cell r="G1491" t="str">
            <v>GEL</v>
          </cell>
          <cell r="H1491">
            <v>0</v>
          </cell>
          <cell r="I1491">
            <v>1.0733999999999999</v>
          </cell>
          <cell r="J1491">
            <v>0</v>
          </cell>
          <cell r="K1491">
            <v>1.0733999999999999</v>
          </cell>
          <cell r="L1491">
            <v>0</v>
          </cell>
          <cell r="M1491">
            <v>20090305</v>
          </cell>
          <cell r="N1491">
            <v>0</v>
          </cell>
          <cell r="O1491">
            <v>20090305</v>
          </cell>
        </row>
        <row r="1492">
          <cell r="A1492" t="str">
            <v>22882 0</v>
          </cell>
          <cell r="B1492" t="str">
            <v>TRETINOIN</v>
          </cell>
          <cell r="C1492">
            <v>22882</v>
          </cell>
          <cell r="D1492">
            <v>0</v>
          </cell>
          <cell r="E1492">
            <v>2.5000000000000001E-4</v>
          </cell>
          <cell r="F1492" t="str">
            <v>GRAM</v>
          </cell>
          <cell r="G1492" t="str">
            <v>CRM</v>
          </cell>
          <cell r="H1492">
            <v>0</v>
          </cell>
          <cell r="I1492">
            <v>1.0147999999999999</v>
          </cell>
          <cell r="J1492">
            <v>0</v>
          </cell>
          <cell r="K1492">
            <v>1.0147999999999999</v>
          </cell>
          <cell r="L1492">
            <v>0</v>
          </cell>
          <cell r="M1492">
            <v>20090305</v>
          </cell>
          <cell r="N1492">
            <v>0</v>
          </cell>
          <cell r="O1492">
            <v>20090305</v>
          </cell>
        </row>
        <row r="1493">
          <cell r="A1493" t="str">
            <v>22880 0</v>
          </cell>
          <cell r="B1493" t="str">
            <v>TRETINOIN</v>
          </cell>
          <cell r="C1493">
            <v>22880</v>
          </cell>
          <cell r="D1493">
            <v>0</v>
          </cell>
          <cell r="E1493">
            <v>5.0000000000000001E-4</v>
          </cell>
          <cell r="F1493" t="str">
            <v>GRAM</v>
          </cell>
          <cell r="G1493" t="str">
            <v>CRM</v>
          </cell>
          <cell r="H1493">
            <v>0</v>
          </cell>
          <cell r="I1493">
            <v>1.4843</v>
          </cell>
          <cell r="J1493">
            <v>0</v>
          </cell>
          <cell r="K1493">
            <v>1.4843</v>
          </cell>
          <cell r="L1493">
            <v>0</v>
          </cell>
          <cell r="M1493">
            <v>20090305</v>
          </cell>
          <cell r="N1493">
            <v>0</v>
          </cell>
          <cell r="O1493">
            <v>20090305</v>
          </cell>
        </row>
        <row r="1494">
          <cell r="A1494" t="str">
            <v>22890 0</v>
          </cell>
          <cell r="B1494" t="str">
            <v>TRETINOIN</v>
          </cell>
          <cell r="C1494">
            <v>22890</v>
          </cell>
          <cell r="D1494">
            <v>0</v>
          </cell>
          <cell r="E1494">
            <v>5.0000000000000001E-4</v>
          </cell>
          <cell r="F1494" t="str">
            <v>MILLILITER</v>
          </cell>
          <cell r="G1494" t="str">
            <v>LIQ</v>
          </cell>
          <cell r="H1494">
            <v>0</v>
          </cell>
          <cell r="I1494">
            <v>1.34</v>
          </cell>
          <cell r="J1494">
            <v>0</v>
          </cell>
          <cell r="K1494">
            <v>1.34</v>
          </cell>
          <cell r="L1494">
            <v>0</v>
          </cell>
          <cell r="M1494">
            <v>20020405</v>
          </cell>
          <cell r="N1494">
            <v>20030509</v>
          </cell>
          <cell r="O1494">
            <v>20040305</v>
          </cell>
        </row>
        <row r="1495">
          <cell r="A1495" t="str">
            <v>22881 0</v>
          </cell>
          <cell r="B1495" t="str">
            <v>TRETINOIN</v>
          </cell>
          <cell r="C1495">
            <v>22881</v>
          </cell>
          <cell r="D1495">
            <v>0</v>
          </cell>
          <cell r="E1495">
            <v>1E-3</v>
          </cell>
          <cell r="F1495" t="str">
            <v>GRAM</v>
          </cell>
          <cell r="G1495" t="str">
            <v>CRM</v>
          </cell>
          <cell r="H1495">
            <v>0</v>
          </cell>
          <cell r="I1495">
            <v>1.4363999999999999</v>
          </cell>
          <cell r="J1495">
            <v>0</v>
          </cell>
          <cell r="K1495">
            <v>1.4363999999999999</v>
          </cell>
          <cell r="L1495">
            <v>0</v>
          </cell>
          <cell r="M1495">
            <v>20090305</v>
          </cell>
          <cell r="N1495">
            <v>0</v>
          </cell>
          <cell r="O1495">
            <v>20090305</v>
          </cell>
        </row>
        <row r="1496">
          <cell r="A1496" t="str">
            <v>48590 0</v>
          </cell>
          <cell r="B1496" t="str">
            <v>TRETINOIN</v>
          </cell>
          <cell r="C1496">
            <v>48590</v>
          </cell>
          <cell r="D1496">
            <v>0</v>
          </cell>
          <cell r="E1496" t="str">
            <v>10 mg</v>
          </cell>
          <cell r="F1496" t="str">
            <v>CAPSULE</v>
          </cell>
          <cell r="G1496" t="str">
            <v>CAP</v>
          </cell>
          <cell r="H1496">
            <v>0</v>
          </cell>
          <cell r="I1496">
            <v>17.1922</v>
          </cell>
          <cell r="J1496">
            <v>0</v>
          </cell>
          <cell r="K1496">
            <v>17.1922</v>
          </cell>
          <cell r="L1496">
            <v>0</v>
          </cell>
          <cell r="M1496">
            <v>20090305</v>
          </cell>
          <cell r="N1496">
            <v>0</v>
          </cell>
          <cell r="O1496">
            <v>20090305</v>
          </cell>
        </row>
        <row r="1497">
          <cell r="A1497" t="str">
            <v>31260 0</v>
          </cell>
          <cell r="B1497" t="str">
            <v>TRIAMCINOLONE ACETONIDE</v>
          </cell>
          <cell r="C1497">
            <v>31260</v>
          </cell>
          <cell r="D1497">
            <v>0</v>
          </cell>
          <cell r="E1497">
            <v>2.5000000000000001E-4</v>
          </cell>
          <cell r="F1497" t="str">
            <v>MILLILITER</v>
          </cell>
          <cell r="G1497" t="str">
            <v>LOT</v>
          </cell>
          <cell r="H1497">
            <v>0</v>
          </cell>
          <cell r="I1497">
            <v>0.44340000000000002</v>
          </cell>
          <cell r="J1497">
            <v>0</v>
          </cell>
          <cell r="K1497">
            <v>0.44340000000000002</v>
          </cell>
          <cell r="L1497">
            <v>0</v>
          </cell>
          <cell r="M1497">
            <v>20090305</v>
          </cell>
          <cell r="N1497">
            <v>0</v>
          </cell>
          <cell r="O1497">
            <v>20090305</v>
          </cell>
        </row>
        <row r="1498">
          <cell r="A1498" t="str">
            <v>31232 0</v>
          </cell>
          <cell r="B1498" t="str">
            <v>TRIAMCINOLONE ACETONIDE</v>
          </cell>
          <cell r="C1498">
            <v>31232</v>
          </cell>
          <cell r="D1498">
            <v>0</v>
          </cell>
          <cell r="E1498">
            <v>1E-3</v>
          </cell>
          <cell r="F1498" t="str">
            <v>GRAM</v>
          </cell>
          <cell r="G1498" t="str">
            <v>CRM</v>
          </cell>
          <cell r="H1498">
            <v>0</v>
          </cell>
          <cell r="I1498">
            <v>2.18E-2</v>
          </cell>
          <cell r="J1498">
            <v>0</v>
          </cell>
          <cell r="K1498">
            <v>2.18E-2</v>
          </cell>
          <cell r="L1498">
            <v>0</v>
          </cell>
          <cell r="M1498">
            <v>20090305</v>
          </cell>
          <cell r="N1498">
            <v>0</v>
          </cell>
          <cell r="O1498">
            <v>20090305</v>
          </cell>
        </row>
        <row r="1499">
          <cell r="A1499" t="str">
            <v>31242 0</v>
          </cell>
          <cell r="B1499" t="str">
            <v>TRIAMCINOLONE ACETONIDE</v>
          </cell>
          <cell r="C1499">
            <v>31242</v>
          </cell>
          <cell r="D1499">
            <v>0</v>
          </cell>
          <cell r="E1499">
            <v>1E-3</v>
          </cell>
          <cell r="F1499" t="str">
            <v>GRAM</v>
          </cell>
          <cell r="G1499" t="str">
            <v>OINT</v>
          </cell>
          <cell r="H1499">
            <v>0</v>
          </cell>
          <cell r="I1499">
            <v>6.08E-2</v>
          </cell>
          <cell r="J1499">
            <v>0</v>
          </cell>
          <cell r="K1499">
            <v>6.08E-2</v>
          </cell>
          <cell r="L1499">
            <v>0</v>
          </cell>
          <cell r="M1499">
            <v>20090305</v>
          </cell>
          <cell r="N1499">
            <v>0</v>
          </cell>
          <cell r="O1499">
            <v>20090305</v>
          </cell>
        </row>
        <row r="1500">
          <cell r="A1500" t="str">
            <v>31870 0</v>
          </cell>
          <cell r="B1500" t="str">
            <v>TRIAMCINOLONE ACETONIDE</v>
          </cell>
          <cell r="C1500">
            <v>31870</v>
          </cell>
          <cell r="D1500">
            <v>0</v>
          </cell>
          <cell r="E1500">
            <v>1E-3</v>
          </cell>
          <cell r="F1500" t="str">
            <v>GRAM</v>
          </cell>
          <cell r="G1500" t="str">
            <v>PASTE</v>
          </cell>
          <cell r="H1500">
            <v>0</v>
          </cell>
          <cell r="I1500">
            <v>0.996</v>
          </cell>
          <cell r="J1500">
            <v>0</v>
          </cell>
          <cell r="K1500">
            <v>0.996</v>
          </cell>
          <cell r="L1500">
            <v>0</v>
          </cell>
          <cell r="M1500">
            <v>20021206</v>
          </cell>
          <cell r="N1500">
            <v>20030107</v>
          </cell>
          <cell r="O1500">
            <v>20090305</v>
          </cell>
        </row>
        <row r="1501">
          <cell r="A1501" t="str">
            <v>31261 0</v>
          </cell>
          <cell r="B1501" t="str">
            <v>TRIAMCINOLONE ACETONIDE</v>
          </cell>
          <cell r="C1501">
            <v>31261</v>
          </cell>
          <cell r="D1501">
            <v>0</v>
          </cell>
          <cell r="E1501">
            <v>1E-3</v>
          </cell>
          <cell r="F1501" t="str">
            <v>MILLILITER</v>
          </cell>
          <cell r="G1501" t="str">
            <v>LOT</v>
          </cell>
          <cell r="H1501">
            <v>0</v>
          </cell>
          <cell r="I1501">
            <v>0.43459999999999999</v>
          </cell>
          <cell r="J1501">
            <v>0</v>
          </cell>
          <cell r="K1501">
            <v>0.43459999999999999</v>
          </cell>
          <cell r="L1501">
            <v>0</v>
          </cell>
          <cell r="M1501">
            <v>20090305</v>
          </cell>
          <cell r="N1501">
            <v>0</v>
          </cell>
          <cell r="O1501">
            <v>20090305</v>
          </cell>
        </row>
        <row r="1502">
          <cell r="A1502" t="str">
            <v>31233 0</v>
          </cell>
          <cell r="B1502" t="str">
            <v>TRIAMCINOLONE ACETONIDE</v>
          </cell>
          <cell r="C1502">
            <v>31233</v>
          </cell>
          <cell r="D1502">
            <v>0</v>
          </cell>
          <cell r="E1502">
            <v>5.0000000000000001E-3</v>
          </cell>
          <cell r="F1502" t="str">
            <v>GRAM</v>
          </cell>
          <cell r="G1502" t="str">
            <v>CRM</v>
          </cell>
          <cell r="H1502">
            <v>0</v>
          </cell>
          <cell r="I1502">
            <v>0.12</v>
          </cell>
          <cell r="J1502">
            <v>0</v>
          </cell>
          <cell r="K1502">
            <v>0.12</v>
          </cell>
          <cell r="L1502">
            <v>0</v>
          </cell>
          <cell r="M1502">
            <v>20090305</v>
          </cell>
          <cell r="N1502">
            <v>0</v>
          </cell>
          <cell r="O1502">
            <v>20090305</v>
          </cell>
        </row>
        <row r="1503">
          <cell r="A1503" t="str">
            <v>31231 15</v>
          </cell>
          <cell r="B1503" t="str">
            <v>TRIAMCINOLONE ACETONIDE</v>
          </cell>
          <cell r="C1503">
            <v>31231</v>
          </cell>
          <cell r="D1503">
            <v>15</v>
          </cell>
          <cell r="E1503" t="str">
            <v>0.025%, 15 gm</v>
          </cell>
          <cell r="F1503" t="str">
            <v>GRAM</v>
          </cell>
          <cell r="G1503" t="str">
            <v>CRM</v>
          </cell>
          <cell r="H1503">
            <v>0</v>
          </cell>
          <cell r="I1503">
            <v>3.1099999999999999E-2</v>
          </cell>
          <cell r="J1503">
            <v>0</v>
          </cell>
          <cell r="K1503">
            <v>3.1099999999999999E-2</v>
          </cell>
          <cell r="L1503">
            <v>0</v>
          </cell>
          <cell r="M1503">
            <v>20090305</v>
          </cell>
          <cell r="N1503">
            <v>0</v>
          </cell>
          <cell r="O1503">
            <v>20090305</v>
          </cell>
        </row>
        <row r="1504">
          <cell r="A1504" t="str">
            <v>31260 60</v>
          </cell>
          <cell r="B1504" t="str">
            <v>TRIAMCINOLONE ACETONIDE</v>
          </cell>
          <cell r="C1504">
            <v>31260</v>
          </cell>
          <cell r="D1504">
            <v>60</v>
          </cell>
          <cell r="E1504" t="str">
            <v>0.025%, 60 ml</v>
          </cell>
          <cell r="F1504" t="str">
            <v>MILLILITER</v>
          </cell>
          <cell r="G1504" t="str">
            <v>LOT</v>
          </cell>
          <cell r="H1504">
            <v>0</v>
          </cell>
          <cell r="I1504">
            <v>0.44900000000000001</v>
          </cell>
          <cell r="J1504">
            <v>0</v>
          </cell>
          <cell r="K1504">
            <v>0.44900000000000001</v>
          </cell>
          <cell r="L1504">
            <v>0</v>
          </cell>
          <cell r="M1504">
            <v>20011201</v>
          </cell>
          <cell r="N1504">
            <v>20011220</v>
          </cell>
          <cell r="O1504">
            <v>20060605</v>
          </cell>
        </row>
        <row r="1505">
          <cell r="A1505" t="str">
            <v>31231 80</v>
          </cell>
          <cell r="B1505" t="str">
            <v>TRIAMCINOLONE ACETONIDE</v>
          </cell>
          <cell r="C1505">
            <v>31231</v>
          </cell>
          <cell r="D1505">
            <v>80</v>
          </cell>
          <cell r="E1505" t="str">
            <v>0.025%, 80 gm</v>
          </cell>
          <cell r="F1505" t="str">
            <v>GRAM</v>
          </cell>
          <cell r="G1505" t="str">
            <v>CRM</v>
          </cell>
          <cell r="H1505">
            <v>0</v>
          </cell>
          <cell r="I1505">
            <v>2.2700000000000001E-2</v>
          </cell>
          <cell r="J1505">
            <v>0</v>
          </cell>
          <cell r="K1505">
            <v>2.2700000000000001E-2</v>
          </cell>
          <cell r="L1505">
            <v>0</v>
          </cell>
          <cell r="M1505">
            <v>20090305</v>
          </cell>
          <cell r="N1505">
            <v>0</v>
          </cell>
          <cell r="O1505">
            <v>20090305</v>
          </cell>
        </row>
        <row r="1506">
          <cell r="A1506" t="str">
            <v>31241 80</v>
          </cell>
          <cell r="B1506" t="str">
            <v>TRIAMCINOLONE ACETONIDE</v>
          </cell>
          <cell r="C1506">
            <v>31241</v>
          </cell>
          <cell r="D1506">
            <v>80</v>
          </cell>
          <cell r="E1506" t="str">
            <v>0.025%, 80 gm</v>
          </cell>
          <cell r="F1506" t="str">
            <v>GRAM</v>
          </cell>
          <cell r="G1506" t="str">
            <v>OINT</v>
          </cell>
          <cell r="H1506">
            <v>0</v>
          </cell>
          <cell r="I1506">
            <v>2.0899999999999998E-2</v>
          </cell>
          <cell r="J1506">
            <v>0</v>
          </cell>
          <cell r="K1506">
            <v>2.0899999999999998E-2</v>
          </cell>
          <cell r="L1506">
            <v>0</v>
          </cell>
          <cell r="M1506">
            <v>20090305</v>
          </cell>
          <cell r="N1506">
            <v>0</v>
          </cell>
          <cell r="O1506">
            <v>20090305</v>
          </cell>
        </row>
        <row r="1507">
          <cell r="A1507" t="str">
            <v>31870 5</v>
          </cell>
          <cell r="B1507" t="str">
            <v>TRIAMCINOLONE ACETONIDE</v>
          </cell>
          <cell r="C1507">
            <v>31870</v>
          </cell>
          <cell r="D1507">
            <v>5</v>
          </cell>
          <cell r="E1507" t="str">
            <v>0.1%, 5 gm</v>
          </cell>
          <cell r="F1507" t="str">
            <v>GRAM</v>
          </cell>
          <cell r="G1507" t="str">
            <v>PASTE</v>
          </cell>
          <cell r="H1507">
            <v>0</v>
          </cell>
          <cell r="I1507">
            <v>0.82499999999999996</v>
          </cell>
          <cell r="J1507">
            <v>0</v>
          </cell>
          <cell r="K1507">
            <v>0.82499999999999996</v>
          </cell>
          <cell r="L1507">
            <v>0</v>
          </cell>
          <cell r="M1507">
            <v>20011201</v>
          </cell>
          <cell r="N1507">
            <v>20011220</v>
          </cell>
          <cell r="O1507">
            <v>20060605</v>
          </cell>
        </row>
        <row r="1508">
          <cell r="A1508" t="str">
            <v>31233 15</v>
          </cell>
          <cell r="B1508" t="str">
            <v>TRIAMCINOLONE ACETONIDE</v>
          </cell>
          <cell r="C1508">
            <v>31233</v>
          </cell>
          <cell r="D1508">
            <v>15</v>
          </cell>
          <cell r="E1508" t="str">
            <v>0.5%, 15 gm</v>
          </cell>
          <cell r="F1508" t="str">
            <v>GRAM</v>
          </cell>
          <cell r="G1508" t="str">
            <v>CRM</v>
          </cell>
          <cell r="H1508">
            <v>0</v>
          </cell>
          <cell r="I1508">
            <v>0.1835</v>
          </cell>
          <cell r="J1508">
            <v>0</v>
          </cell>
          <cell r="K1508">
            <v>0.1835</v>
          </cell>
          <cell r="L1508">
            <v>0</v>
          </cell>
          <cell r="M1508">
            <v>20011201</v>
          </cell>
          <cell r="N1508">
            <v>20011220</v>
          </cell>
          <cell r="O1508">
            <v>20030305</v>
          </cell>
        </row>
        <row r="1509">
          <cell r="A1509" t="str">
            <v>88731 0</v>
          </cell>
          <cell r="B1509" t="str">
            <v>TRIAMTERENE &amp; HYDROCHLOROTHIAZIDE</v>
          </cell>
          <cell r="C1509">
            <v>88731</v>
          </cell>
          <cell r="D1509">
            <v>0</v>
          </cell>
          <cell r="E1509" t="str">
            <v>37.5 mg; 25 mg</v>
          </cell>
          <cell r="F1509" t="str">
            <v>CAPSULE</v>
          </cell>
          <cell r="G1509" t="str">
            <v>CAP</v>
          </cell>
          <cell r="H1509">
            <v>0</v>
          </cell>
          <cell r="I1509">
            <v>6.3E-2</v>
          </cell>
          <cell r="J1509">
            <v>0</v>
          </cell>
          <cell r="K1509">
            <v>6.3E-2</v>
          </cell>
          <cell r="L1509">
            <v>0</v>
          </cell>
          <cell r="M1509">
            <v>20090305</v>
          </cell>
          <cell r="N1509">
            <v>0</v>
          </cell>
          <cell r="O1509">
            <v>20090305</v>
          </cell>
        </row>
        <row r="1510">
          <cell r="A1510" t="str">
            <v>88741 0</v>
          </cell>
          <cell r="B1510" t="str">
            <v>TRIAMTERENE &amp; HYDROCHLOROTHIAZIDE</v>
          </cell>
          <cell r="C1510">
            <v>88741</v>
          </cell>
          <cell r="D1510">
            <v>0</v>
          </cell>
          <cell r="E1510" t="str">
            <v>37.5 mg; 25 mg</v>
          </cell>
          <cell r="F1510" t="str">
            <v>TABLET</v>
          </cell>
          <cell r="G1510" t="str">
            <v>TAB</v>
          </cell>
          <cell r="H1510">
            <v>0</v>
          </cell>
          <cell r="I1510">
            <v>6.6900000000000001E-2</v>
          </cell>
          <cell r="J1510">
            <v>0</v>
          </cell>
          <cell r="K1510">
            <v>6.6900000000000001E-2</v>
          </cell>
          <cell r="L1510">
            <v>0</v>
          </cell>
          <cell r="M1510">
            <v>20090305</v>
          </cell>
          <cell r="N1510">
            <v>0</v>
          </cell>
          <cell r="O1510">
            <v>20090305</v>
          </cell>
        </row>
        <row r="1511">
          <cell r="A1511" t="str">
            <v>88730 0</v>
          </cell>
          <cell r="B1511" t="str">
            <v>TRIAMTERENE &amp; HYDROCHLOROTHIAZIDE</v>
          </cell>
          <cell r="C1511">
            <v>88730</v>
          </cell>
          <cell r="D1511">
            <v>0</v>
          </cell>
          <cell r="E1511" t="str">
            <v>50 mg; 25 mg</v>
          </cell>
          <cell r="F1511" t="str">
            <v>CAPSULE</v>
          </cell>
          <cell r="G1511" t="str">
            <v>CAP</v>
          </cell>
          <cell r="H1511">
            <v>0</v>
          </cell>
          <cell r="I1511">
            <v>0.38869999999999999</v>
          </cell>
          <cell r="J1511">
            <v>0</v>
          </cell>
          <cell r="K1511">
            <v>0.38869999999999999</v>
          </cell>
          <cell r="L1511">
            <v>0</v>
          </cell>
          <cell r="M1511">
            <v>20090305</v>
          </cell>
          <cell r="N1511">
            <v>0</v>
          </cell>
          <cell r="O1511">
            <v>20090305</v>
          </cell>
        </row>
        <row r="1512">
          <cell r="A1512" t="str">
            <v>88740 0</v>
          </cell>
          <cell r="B1512" t="str">
            <v>TRIAMTERENE &amp; HYDROCHLOROTHIAZIDE</v>
          </cell>
          <cell r="C1512">
            <v>88740</v>
          </cell>
          <cell r="D1512">
            <v>0</v>
          </cell>
          <cell r="E1512" t="str">
            <v>75 mg; 50 mg</v>
          </cell>
          <cell r="F1512" t="str">
            <v>TABLET</v>
          </cell>
          <cell r="G1512" t="str">
            <v>TAB</v>
          </cell>
          <cell r="H1512">
            <v>0</v>
          </cell>
          <cell r="I1512">
            <v>4.6199999999999998E-2</v>
          </cell>
          <cell r="J1512">
            <v>0</v>
          </cell>
          <cell r="K1512">
            <v>4.6199999999999998E-2</v>
          </cell>
          <cell r="L1512">
            <v>0</v>
          </cell>
          <cell r="M1512">
            <v>20090305</v>
          </cell>
          <cell r="N1512">
            <v>0</v>
          </cell>
          <cell r="O1512">
            <v>20090305</v>
          </cell>
        </row>
        <row r="1513">
          <cell r="A1513" t="str">
            <v>14282 0</v>
          </cell>
          <cell r="B1513" t="str">
            <v>TRIAZOLAM</v>
          </cell>
          <cell r="C1513">
            <v>14282</v>
          </cell>
          <cell r="D1513">
            <v>0</v>
          </cell>
          <cell r="E1513" t="str">
            <v>0.125 mg</v>
          </cell>
          <cell r="F1513" t="str">
            <v>TABLET</v>
          </cell>
          <cell r="G1513" t="str">
            <v>TAB</v>
          </cell>
          <cell r="H1513">
            <v>0</v>
          </cell>
          <cell r="I1513">
            <v>0.1691</v>
          </cell>
          <cell r="J1513">
            <v>0</v>
          </cell>
          <cell r="K1513">
            <v>0.1691</v>
          </cell>
          <cell r="L1513">
            <v>0</v>
          </cell>
          <cell r="M1513">
            <v>20090305</v>
          </cell>
          <cell r="N1513">
            <v>0</v>
          </cell>
          <cell r="O1513">
            <v>20090305</v>
          </cell>
        </row>
        <row r="1514">
          <cell r="A1514" t="str">
            <v>14280 0</v>
          </cell>
          <cell r="B1514" t="str">
            <v>TRIAZOLAM</v>
          </cell>
          <cell r="C1514">
            <v>14280</v>
          </cell>
          <cell r="D1514">
            <v>0</v>
          </cell>
          <cell r="E1514" t="str">
            <v>0.25 mg</v>
          </cell>
          <cell r="F1514" t="str">
            <v>TABLET</v>
          </cell>
          <cell r="G1514" t="str">
            <v>TAB</v>
          </cell>
          <cell r="H1514">
            <v>0</v>
          </cell>
          <cell r="I1514">
            <v>0.29620000000000002</v>
          </cell>
          <cell r="J1514">
            <v>0</v>
          </cell>
          <cell r="K1514">
            <v>0.29620000000000002</v>
          </cell>
          <cell r="L1514">
            <v>0</v>
          </cell>
          <cell r="M1514">
            <v>20090305</v>
          </cell>
          <cell r="N1514">
            <v>0</v>
          </cell>
          <cell r="O1514">
            <v>20090305</v>
          </cell>
        </row>
        <row r="1515">
          <cell r="A1515" t="str">
            <v>14830 0</v>
          </cell>
          <cell r="B1515" t="str">
            <v>TRIFLUOPERAZINE HCL</v>
          </cell>
          <cell r="C1515">
            <v>14830</v>
          </cell>
          <cell r="D1515">
            <v>0</v>
          </cell>
          <cell r="E1515" t="str">
            <v>1 mg</v>
          </cell>
          <cell r="F1515" t="str">
            <v>TABLET</v>
          </cell>
          <cell r="G1515" t="str">
            <v>TAB</v>
          </cell>
          <cell r="H1515">
            <v>0</v>
          </cell>
          <cell r="I1515">
            <v>0.3165</v>
          </cell>
          <cell r="J1515">
            <v>0</v>
          </cell>
          <cell r="K1515">
            <v>0.3165</v>
          </cell>
          <cell r="L1515">
            <v>0</v>
          </cell>
          <cell r="M1515">
            <v>20090305</v>
          </cell>
          <cell r="N1515">
            <v>0</v>
          </cell>
          <cell r="O1515">
            <v>20090305</v>
          </cell>
        </row>
        <row r="1516">
          <cell r="A1516" t="str">
            <v>14831 0</v>
          </cell>
          <cell r="B1516" t="str">
            <v>TRIFLUOPERAZINE HCL</v>
          </cell>
          <cell r="C1516">
            <v>14831</v>
          </cell>
          <cell r="D1516">
            <v>0</v>
          </cell>
          <cell r="E1516" t="str">
            <v>10 mg</v>
          </cell>
          <cell r="F1516" t="str">
            <v>TABLET</v>
          </cell>
          <cell r="G1516" t="str">
            <v>TAB</v>
          </cell>
          <cell r="H1516">
            <v>0</v>
          </cell>
          <cell r="I1516">
            <v>0.54469999999999996</v>
          </cell>
          <cell r="J1516">
            <v>0</v>
          </cell>
          <cell r="K1516">
            <v>0.54469999999999996</v>
          </cell>
          <cell r="L1516">
            <v>0</v>
          </cell>
          <cell r="M1516">
            <v>20090305</v>
          </cell>
          <cell r="N1516">
            <v>0</v>
          </cell>
          <cell r="O1516">
            <v>20090305</v>
          </cell>
        </row>
        <row r="1517">
          <cell r="A1517" t="str">
            <v>14832 0</v>
          </cell>
          <cell r="B1517" t="str">
            <v>TRIFLUOPERAZINE HCL</v>
          </cell>
          <cell r="C1517">
            <v>14832</v>
          </cell>
          <cell r="D1517">
            <v>0</v>
          </cell>
          <cell r="E1517" t="str">
            <v>2 mg</v>
          </cell>
          <cell r="F1517" t="str">
            <v>TABLET</v>
          </cell>
          <cell r="G1517" t="str">
            <v>TAB</v>
          </cell>
          <cell r="H1517">
            <v>0</v>
          </cell>
          <cell r="I1517">
            <v>0.38369999999999999</v>
          </cell>
          <cell r="J1517">
            <v>0</v>
          </cell>
          <cell r="K1517">
            <v>0.38369999999999999</v>
          </cell>
          <cell r="L1517">
            <v>0</v>
          </cell>
          <cell r="M1517">
            <v>20090305</v>
          </cell>
          <cell r="N1517">
            <v>0</v>
          </cell>
          <cell r="O1517">
            <v>20090305</v>
          </cell>
        </row>
        <row r="1518">
          <cell r="A1518" t="str">
            <v>14833 0</v>
          </cell>
          <cell r="B1518" t="str">
            <v>TRIFLUOPERAZINE HCL</v>
          </cell>
          <cell r="C1518">
            <v>14833</v>
          </cell>
          <cell r="D1518">
            <v>0</v>
          </cell>
          <cell r="E1518" t="str">
            <v>5 mg</v>
          </cell>
          <cell r="F1518" t="str">
            <v>TABLET</v>
          </cell>
          <cell r="G1518" t="str">
            <v>TAB</v>
          </cell>
          <cell r="H1518">
            <v>0</v>
          </cell>
          <cell r="I1518">
            <v>0.58879999999999999</v>
          </cell>
          <cell r="J1518">
            <v>0</v>
          </cell>
          <cell r="K1518">
            <v>0.58879999999999999</v>
          </cell>
          <cell r="L1518">
            <v>0</v>
          </cell>
          <cell r="M1518">
            <v>20090305</v>
          </cell>
          <cell r="N1518">
            <v>0</v>
          </cell>
          <cell r="O1518">
            <v>20090305</v>
          </cell>
        </row>
        <row r="1519">
          <cell r="A1519" t="str">
            <v>17561 0</v>
          </cell>
          <cell r="B1519" t="str">
            <v>TRIHEXYPHENIDYL HCL</v>
          </cell>
          <cell r="C1519">
            <v>17561</v>
          </cell>
          <cell r="D1519">
            <v>0</v>
          </cell>
          <cell r="E1519" t="str">
            <v>2 mg</v>
          </cell>
          <cell r="F1519" t="str">
            <v>TABLET</v>
          </cell>
          <cell r="G1519" t="str">
            <v>TAB</v>
          </cell>
          <cell r="H1519">
            <v>0</v>
          </cell>
          <cell r="I1519">
            <v>6.0600000000000001E-2</v>
          </cell>
          <cell r="J1519">
            <v>0</v>
          </cell>
          <cell r="K1519">
            <v>6.0600000000000001E-2</v>
          </cell>
          <cell r="L1519">
            <v>0</v>
          </cell>
          <cell r="M1519">
            <v>20090305</v>
          </cell>
          <cell r="N1519">
            <v>0</v>
          </cell>
          <cell r="O1519">
            <v>20090305</v>
          </cell>
        </row>
        <row r="1520">
          <cell r="A1520" t="str">
            <v>17563 0</v>
          </cell>
          <cell r="B1520" t="str">
            <v>TRIHEXYPHENIDYL HCL</v>
          </cell>
          <cell r="C1520">
            <v>17563</v>
          </cell>
          <cell r="D1520">
            <v>0</v>
          </cell>
          <cell r="E1520" t="str">
            <v>5 mg</v>
          </cell>
          <cell r="F1520" t="str">
            <v>TABLET</v>
          </cell>
          <cell r="G1520" t="str">
            <v>TAB</v>
          </cell>
          <cell r="H1520">
            <v>0</v>
          </cell>
          <cell r="I1520">
            <v>0.14660000000000001</v>
          </cell>
          <cell r="J1520">
            <v>0</v>
          </cell>
          <cell r="K1520">
            <v>0.14660000000000001</v>
          </cell>
          <cell r="L1520">
            <v>0</v>
          </cell>
          <cell r="M1520">
            <v>20090305</v>
          </cell>
          <cell r="N1520">
            <v>0</v>
          </cell>
          <cell r="O1520">
            <v>20090305</v>
          </cell>
        </row>
        <row r="1521">
          <cell r="A1521" t="str">
            <v>73670 0</v>
          </cell>
          <cell r="B1521" t="str">
            <v>TRIMETHOBENZAMIDE</v>
          </cell>
          <cell r="C1521">
            <v>73670</v>
          </cell>
          <cell r="D1521">
            <v>0</v>
          </cell>
          <cell r="E1521" t="str">
            <v>100 mg</v>
          </cell>
          <cell r="F1521" t="str">
            <v>EACH</v>
          </cell>
          <cell r="G1521" t="str">
            <v>SUPP</v>
          </cell>
          <cell r="H1521">
            <v>0</v>
          </cell>
          <cell r="I1521">
            <v>0.41249999999999998</v>
          </cell>
          <cell r="J1521">
            <v>0</v>
          </cell>
          <cell r="K1521">
            <v>0.41249999999999998</v>
          </cell>
          <cell r="L1521">
            <v>0</v>
          </cell>
          <cell r="M1521">
            <v>20050902</v>
          </cell>
          <cell r="N1521">
            <v>20060303</v>
          </cell>
          <cell r="O1521">
            <v>20060605</v>
          </cell>
        </row>
        <row r="1522">
          <cell r="A1522" t="str">
            <v>73671 0</v>
          </cell>
          <cell r="B1522" t="str">
            <v>TRIMETHOBENZAMIDE</v>
          </cell>
          <cell r="C1522">
            <v>73671</v>
          </cell>
          <cell r="D1522">
            <v>0</v>
          </cell>
          <cell r="E1522" t="str">
            <v>200 mg</v>
          </cell>
          <cell r="F1522" t="str">
            <v>EACH</v>
          </cell>
          <cell r="G1522" t="str">
            <v>SUPP</v>
          </cell>
          <cell r="H1522">
            <v>0</v>
          </cell>
          <cell r="I1522">
            <v>0.46500000000000002</v>
          </cell>
          <cell r="J1522">
            <v>0</v>
          </cell>
          <cell r="K1522">
            <v>0.46500000000000002</v>
          </cell>
          <cell r="L1522">
            <v>0</v>
          </cell>
          <cell r="M1522">
            <v>20050902</v>
          </cell>
          <cell r="N1522">
            <v>20060303</v>
          </cell>
          <cell r="O1522">
            <v>20060605</v>
          </cell>
        </row>
        <row r="1523">
          <cell r="A1523" t="str">
            <v>42200 0</v>
          </cell>
          <cell r="B1523" t="str">
            <v>TRIMETHOPRIM</v>
          </cell>
          <cell r="C1523">
            <v>42200</v>
          </cell>
          <cell r="D1523">
            <v>0</v>
          </cell>
          <cell r="E1523" t="str">
            <v>100 mg</v>
          </cell>
          <cell r="F1523" t="str">
            <v>TABLET</v>
          </cell>
          <cell r="G1523" t="str">
            <v>TAB</v>
          </cell>
          <cell r="H1523">
            <v>0</v>
          </cell>
          <cell r="I1523">
            <v>0.38219999999999998</v>
          </cell>
          <cell r="J1523">
            <v>0</v>
          </cell>
          <cell r="K1523">
            <v>0.38219999999999998</v>
          </cell>
          <cell r="L1523">
            <v>0</v>
          </cell>
          <cell r="M1523">
            <v>20090305</v>
          </cell>
          <cell r="N1523">
            <v>0</v>
          </cell>
          <cell r="O1523">
            <v>20090305</v>
          </cell>
        </row>
        <row r="1524">
          <cell r="A1524" t="str">
            <v>42201 0</v>
          </cell>
          <cell r="B1524" t="str">
            <v>TRIMETHOPRIM</v>
          </cell>
          <cell r="C1524">
            <v>42201</v>
          </cell>
          <cell r="D1524">
            <v>0</v>
          </cell>
          <cell r="E1524" t="str">
            <v>200 mg</v>
          </cell>
          <cell r="F1524" t="str">
            <v>TABLET</v>
          </cell>
          <cell r="G1524" t="str">
            <v>TAB</v>
          </cell>
          <cell r="H1524">
            <v>0</v>
          </cell>
          <cell r="I1524">
            <v>0.3</v>
          </cell>
          <cell r="J1524">
            <v>0</v>
          </cell>
          <cell r="K1524">
            <v>0.3</v>
          </cell>
          <cell r="L1524">
            <v>0</v>
          </cell>
          <cell r="M1524">
            <v>20011201</v>
          </cell>
          <cell r="N1524">
            <v>20020308</v>
          </cell>
          <cell r="O1524">
            <v>20020308</v>
          </cell>
        </row>
        <row r="1525">
          <cell r="A1525" t="str">
            <v>90150 0</v>
          </cell>
          <cell r="B1525" t="str">
            <v>TRIMETHOPRIM AND SULFAMETHOXAZOLE</v>
          </cell>
          <cell r="C1525">
            <v>90150</v>
          </cell>
          <cell r="D1525">
            <v>0</v>
          </cell>
          <cell r="E1525" t="str">
            <v>40 mg; 200 mg per 5 ml</v>
          </cell>
          <cell r="F1525" t="str">
            <v>MILLILITER</v>
          </cell>
          <cell r="G1525" t="str">
            <v>SUSP</v>
          </cell>
          <cell r="H1525">
            <v>0</v>
          </cell>
          <cell r="I1525">
            <v>2.9700000000000001E-2</v>
          </cell>
          <cell r="J1525">
            <v>0</v>
          </cell>
          <cell r="K1525">
            <v>2.9700000000000001E-2</v>
          </cell>
          <cell r="L1525">
            <v>0</v>
          </cell>
          <cell r="M1525">
            <v>20090305</v>
          </cell>
          <cell r="N1525">
            <v>0</v>
          </cell>
          <cell r="O1525">
            <v>20090305</v>
          </cell>
        </row>
        <row r="1526">
          <cell r="A1526" t="str">
            <v>90163 0</v>
          </cell>
          <cell r="B1526" t="str">
            <v>TRIMETHOPRIM AND SULFAMETHOXAZOLE DS</v>
          </cell>
          <cell r="C1526">
            <v>90163</v>
          </cell>
          <cell r="D1526">
            <v>0</v>
          </cell>
          <cell r="E1526" t="str">
            <v>160 mg; 800 mg</v>
          </cell>
          <cell r="F1526" t="str">
            <v>TABLET</v>
          </cell>
          <cell r="G1526" t="str">
            <v>TAB</v>
          </cell>
          <cell r="H1526">
            <v>0</v>
          </cell>
          <cell r="I1526">
            <v>8.48E-2</v>
          </cell>
          <cell r="J1526">
            <v>0</v>
          </cell>
          <cell r="K1526">
            <v>8.48E-2</v>
          </cell>
          <cell r="L1526">
            <v>0</v>
          </cell>
          <cell r="M1526">
            <v>20090305</v>
          </cell>
          <cell r="N1526">
            <v>0</v>
          </cell>
          <cell r="O1526">
            <v>20090305</v>
          </cell>
        </row>
        <row r="1527">
          <cell r="A1527" t="str">
            <v>90161 0</v>
          </cell>
          <cell r="B1527" t="str">
            <v>TRIMETHOPRIM AND SULFAMETHOXAZOLE SS</v>
          </cell>
          <cell r="C1527">
            <v>90161</v>
          </cell>
          <cell r="D1527">
            <v>0</v>
          </cell>
          <cell r="E1527" t="str">
            <v>80 mg; 400 mg</v>
          </cell>
          <cell r="F1527" t="str">
            <v>TABLET</v>
          </cell>
          <cell r="G1527" t="str">
            <v>TAB</v>
          </cell>
          <cell r="H1527">
            <v>0</v>
          </cell>
          <cell r="I1527">
            <v>0.1027</v>
          </cell>
          <cell r="J1527">
            <v>0</v>
          </cell>
          <cell r="K1527">
            <v>0.1027</v>
          </cell>
          <cell r="L1527">
            <v>0</v>
          </cell>
          <cell r="M1527">
            <v>20090305</v>
          </cell>
          <cell r="N1527">
            <v>0</v>
          </cell>
          <cell r="O1527">
            <v>20090305</v>
          </cell>
        </row>
        <row r="1528">
          <cell r="A1528" t="str">
            <v>14294 0</v>
          </cell>
          <cell r="B1528" t="str">
            <v>TRIMETHOPRIM/POLYMYXIN B</v>
          </cell>
          <cell r="C1528">
            <v>14294</v>
          </cell>
          <cell r="D1528">
            <v>0</v>
          </cell>
          <cell r="E1528" t="str">
            <v>1 mg/10,000 units/ml</v>
          </cell>
          <cell r="F1528" t="str">
            <v>MILLILITER</v>
          </cell>
          <cell r="G1528" t="str">
            <v>OPTH SOLN</v>
          </cell>
          <cell r="H1528">
            <v>0</v>
          </cell>
          <cell r="I1528">
            <v>0.20100000000000001</v>
          </cell>
          <cell r="J1528">
            <v>0</v>
          </cell>
          <cell r="K1528">
            <v>0.20100000000000001</v>
          </cell>
          <cell r="L1528">
            <v>0</v>
          </cell>
          <cell r="M1528">
            <v>20090305</v>
          </cell>
          <cell r="N1528">
            <v>0</v>
          </cell>
          <cell r="O1528">
            <v>20090305</v>
          </cell>
        </row>
        <row r="1529">
          <cell r="A1529" t="str">
            <v>1070 0</v>
          </cell>
          <cell r="B1529" t="str">
            <v>URSODIOL</v>
          </cell>
          <cell r="C1529">
            <v>1070</v>
          </cell>
          <cell r="D1529">
            <v>0</v>
          </cell>
          <cell r="E1529" t="str">
            <v>300 mg</v>
          </cell>
          <cell r="F1529" t="str">
            <v>CAPSULE</v>
          </cell>
          <cell r="G1529" t="str">
            <v>CAP</v>
          </cell>
          <cell r="H1529">
            <v>0</v>
          </cell>
          <cell r="I1529">
            <v>0.49880000000000002</v>
          </cell>
          <cell r="J1529">
            <v>0</v>
          </cell>
          <cell r="K1529">
            <v>0.49880000000000002</v>
          </cell>
          <cell r="L1529">
            <v>0</v>
          </cell>
          <cell r="M1529">
            <v>20090305</v>
          </cell>
          <cell r="N1529">
            <v>0</v>
          </cell>
          <cell r="O1529">
            <v>20090305</v>
          </cell>
        </row>
        <row r="1530">
          <cell r="A1530" t="str">
            <v>17270 0</v>
          </cell>
          <cell r="B1530" t="str">
            <v>VALPROIC ACID</v>
          </cell>
          <cell r="C1530">
            <v>17270</v>
          </cell>
          <cell r="D1530">
            <v>0</v>
          </cell>
          <cell r="E1530" t="str">
            <v>250 mg</v>
          </cell>
          <cell r="F1530" t="str">
            <v>CAPSULE</v>
          </cell>
          <cell r="G1530" t="str">
            <v>CAP</v>
          </cell>
          <cell r="H1530">
            <v>0</v>
          </cell>
          <cell r="I1530">
            <v>0.20280000000000001</v>
          </cell>
          <cell r="J1530">
            <v>0</v>
          </cell>
          <cell r="K1530">
            <v>0.20280000000000001</v>
          </cell>
          <cell r="L1530">
            <v>0</v>
          </cell>
          <cell r="M1530">
            <v>20090305</v>
          </cell>
          <cell r="N1530">
            <v>0</v>
          </cell>
          <cell r="O1530">
            <v>20090305</v>
          </cell>
        </row>
        <row r="1531">
          <cell r="A1531" t="str">
            <v>17280 0</v>
          </cell>
          <cell r="B1531" t="str">
            <v>VALPROIC ACID</v>
          </cell>
          <cell r="C1531">
            <v>17280</v>
          </cell>
          <cell r="D1531">
            <v>0</v>
          </cell>
          <cell r="E1531" t="str">
            <v>250 mg/5 ml</v>
          </cell>
          <cell r="F1531" t="str">
            <v>MILLILITER</v>
          </cell>
          <cell r="G1531" t="str">
            <v>SYR</v>
          </cell>
          <cell r="H1531">
            <v>0</v>
          </cell>
          <cell r="I1531">
            <v>1.9400000000000001E-2</v>
          </cell>
          <cell r="J1531">
            <v>0</v>
          </cell>
          <cell r="K1531">
            <v>1.9400000000000001E-2</v>
          </cell>
          <cell r="L1531">
            <v>0</v>
          </cell>
          <cell r="M1531">
            <v>20090305</v>
          </cell>
          <cell r="N1531">
            <v>0</v>
          </cell>
          <cell r="O1531">
            <v>20090305</v>
          </cell>
        </row>
        <row r="1532">
          <cell r="A1532" t="str">
            <v>41281 0</v>
          </cell>
          <cell r="B1532" t="str">
            <v>VANCOMYCIN HCL</v>
          </cell>
          <cell r="C1532">
            <v>41281</v>
          </cell>
          <cell r="D1532">
            <v>0</v>
          </cell>
          <cell r="E1532" t="str">
            <v>1 gm</v>
          </cell>
          <cell r="F1532" t="str">
            <v>EACH</v>
          </cell>
          <cell r="G1532" t="str">
            <v>VIAL</v>
          </cell>
          <cell r="H1532">
            <v>0</v>
          </cell>
          <cell r="I1532">
            <v>7.4160000000000004</v>
          </cell>
          <cell r="J1532">
            <v>0</v>
          </cell>
          <cell r="K1532">
            <v>7.4160000000000004</v>
          </cell>
          <cell r="L1532">
            <v>0</v>
          </cell>
          <cell r="M1532">
            <v>20090305</v>
          </cell>
          <cell r="N1532">
            <v>0</v>
          </cell>
          <cell r="O1532">
            <v>20090305</v>
          </cell>
        </row>
        <row r="1533">
          <cell r="A1533" t="str">
            <v>41283 0</v>
          </cell>
          <cell r="B1533" t="str">
            <v>VANCOMYCIN HCL</v>
          </cell>
          <cell r="C1533">
            <v>41283</v>
          </cell>
          <cell r="D1533">
            <v>0</v>
          </cell>
          <cell r="E1533" t="str">
            <v>5 gm</v>
          </cell>
          <cell r="F1533" t="str">
            <v>EACH</v>
          </cell>
          <cell r="G1533" t="str">
            <v>VIAL</v>
          </cell>
          <cell r="H1533">
            <v>0</v>
          </cell>
          <cell r="I1533">
            <v>46.235999999999997</v>
          </cell>
          <cell r="J1533">
            <v>0</v>
          </cell>
          <cell r="K1533">
            <v>46.235999999999997</v>
          </cell>
          <cell r="L1533">
            <v>0</v>
          </cell>
          <cell r="M1533">
            <v>20090305</v>
          </cell>
          <cell r="N1533">
            <v>0</v>
          </cell>
          <cell r="O1533">
            <v>20090305</v>
          </cell>
        </row>
        <row r="1534">
          <cell r="A1534" t="str">
            <v>25548 0</v>
          </cell>
          <cell r="B1534" t="str">
            <v>VANCOMYCIN HCL</v>
          </cell>
          <cell r="C1534">
            <v>25548</v>
          </cell>
          <cell r="D1534">
            <v>0</v>
          </cell>
          <cell r="E1534" t="str">
            <v>500 mg</v>
          </cell>
          <cell r="F1534" t="str">
            <v>EACH</v>
          </cell>
          <cell r="G1534" t="str">
            <v>VIAL, threaded port</v>
          </cell>
          <cell r="H1534">
            <v>0</v>
          </cell>
          <cell r="I1534">
            <v>3.9540000000000002</v>
          </cell>
          <cell r="J1534">
            <v>0</v>
          </cell>
          <cell r="K1534">
            <v>3.9540000000000002</v>
          </cell>
          <cell r="L1534">
            <v>0</v>
          </cell>
          <cell r="M1534">
            <v>20090305</v>
          </cell>
          <cell r="N1534">
            <v>0</v>
          </cell>
          <cell r="O1534">
            <v>20090305</v>
          </cell>
        </row>
        <row r="1535">
          <cell r="A1535" t="str">
            <v>41280 0</v>
          </cell>
          <cell r="B1535" t="str">
            <v>VANCOMYCIN HCL</v>
          </cell>
          <cell r="C1535">
            <v>41280</v>
          </cell>
          <cell r="D1535">
            <v>0</v>
          </cell>
          <cell r="E1535" t="str">
            <v>500 mg</v>
          </cell>
          <cell r="F1535" t="str">
            <v>EACH</v>
          </cell>
          <cell r="G1535" t="str">
            <v>VIAL</v>
          </cell>
          <cell r="H1535">
            <v>0</v>
          </cell>
          <cell r="I1535">
            <v>4.4260999999999999</v>
          </cell>
          <cell r="J1535">
            <v>0</v>
          </cell>
          <cell r="K1535">
            <v>4.4260999999999999</v>
          </cell>
          <cell r="L1535">
            <v>0</v>
          </cell>
          <cell r="M1535">
            <v>20090305</v>
          </cell>
          <cell r="N1535">
            <v>0</v>
          </cell>
          <cell r="O1535">
            <v>20090305</v>
          </cell>
        </row>
        <row r="1536">
          <cell r="A1536" t="str">
            <v>16815 0</v>
          </cell>
          <cell r="B1536" t="str">
            <v>VENLAFAXINE HCL</v>
          </cell>
          <cell r="C1536">
            <v>16815</v>
          </cell>
          <cell r="D1536">
            <v>0</v>
          </cell>
          <cell r="E1536" t="str">
            <v>100 mg</v>
          </cell>
          <cell r="F1536" t="str">
            <v>TABLET</v>
          </cell>
          <cell r="G1536" t="str">
            <v>TAB</v>
          </cell>
          <cell r="H1536">
            <v>0</v>
          </cell>
          <cell r="I1536">
            <v>1.0645</v>
          </cell>
          <cell r="J1536">
            <v>0</v>
          </cell>
          <cell r="K1536">
            <v>1.0645</v>
          </cell>
          <cell r="L1536">
            <v>0</v>
          </cell>
          <cell r="M1536">
            <v>20090305</v>
          </cell>
          <cell r="N1536">
            <v>0</v>
          </cell>
          <cell r="O1536">
            <v>20090305</v>
          </cell>
        </row>
        <row r="1537">
          <cell r="A1537" t="str">
            <v>16811 0</v>
          </cell>
          <cell r="B1537" t="str">
            <v>VENLAFAXINE HCL</v>
          </cell>
          <cell r="C1537">
            <v>16811</v>
          </cell>
          <cell r="D1537">
            <v>0</v>
          </cell>
          <cell r="E1537" t="str">
            <v>25 mg</v>
          </cell>
          <cell r="F1537" t="str">
            <v>TABLET</v>
          </cell>
          <cell r="G1537" t="str">
            <v>TAB</v>
          </cell>
          <cell r="H1537">
            <v>0</v>
          </cell>
          <cell r="I1537">
            <v>1.4157999999999999</v>
          </cell>
          <cell r="J1537">
            <v>0</v>
          </cell>
          <cell r="K1537">
            <v>1.4157999999999999</v>
          </cell>
          <cell r="L1537">
            <v>0</v>
          </cell>
          <cell r="M1537">
            <v>20090305</v>
          </cell>
          <cell r="N1537">
            <v>0</v>
          </cell>
          <cell r="O1537">
            <v>20090305</v>
          </cell>
        </row>
        <row r="1538">
          <cell r="A1538" t="str">
            <v>16813 0</v>
          </cell>
          <cell r="B1538" t="str">
            <v>VENLAFAXINE HCL</v>
          </cell>
          <cell r="C1538">
            <v>16813</v>
          </cell>
          <cell r="D1538">
            <v>0</v>
          </cell>
          <cell r="E1538" t="str">
            <v>50 mg</v>
          </cell>
          <cell r="F1538" t="str">
            <v>TABLET</v>
          </cell>
          <cell r="G1538" t="str">
            <v>TAB</v>
          </cell>
          <cell r="H1538">
            <v>0</v>
          </cell>
          <cell r="I1538">
            <v>0.45619999999999999</v>
          </cell>
          <cell r="J1538">
            <v>0</v>
          </cell>
          <cell r="K1538">
            <v>0.45619999999999999</v>
          </cell>
          <cell r="L1538">
            <v>0</v>
          </cell>
          <cell r="M1538">
            <v>20090305</v>
          </cell>
          <cell r="N1538">
            <v>0</v>
          </cell>
          <cell r="O1538">
            <v>20090305</v>
          </cell>
        </row>
        <row r="1539">
          <cell r="A1539" t="str">
            <v>16812 0</v>
          </cell>
          <cell r="B1539" t="str">
            <v xml:space="preserve">VENLAFAXINE HCL </v>
          </cell>
          <cell r="C1539">
            <v>16812</v>
          </cell>
          <cell r="D1539">
            <v>0</v>
          </cell>
          <cell r="E1539" t="str">
            <v>37.5 mg</v>
          </cell>
          <cell r="F1539" t="str">
            <v>TABLET</v>
          </cell>
          <cell r="G1539" t="str">
            <v>TAB</v>
          </cell>
          <cell r="H1539">
            <v>0</v>
          </cell>
          <cell r="I1539">
            <v>0.52839999999999998</v>
          </cell>
          <cell r="J1539">
            <v>0</v>
          </cell>
          <cell r="K1539">
            <v>0.52839999999999998</v>
          </cell>
          <cell r="L1539">
            <v>0</v>
          </cell>
          <cell r="M1539">
            <v>20090305</v>
          </cell>
          <cell r="N1539">
            <v>0</v>
          </cell>
          <cell r="O1539">
            <v>20090305</v>
          </cell>
        </row>
        <row r="1540">
          <cell r="A1540" t="str">
            <v>16814 0</v>
          </cell>
          <cell r="B1540" t="str">
            <v xml:space="preserve">VENLAFAXINE HCL </v>
          </cell>
          <cell r="C1540">
            <v>16814</v>
          </cell>
          <cell r="D1540">
            <v>0</v>
          </cell>
          <cell r="E1540" t="str">
            <v>75 mg</v>
          </cell>
          <cell r="F1540" t="str">
            <v>TABLET</v>
          </cell>
          <cell r="G1540" t="str">
            <v>TAB</v>
          </cell>
          <cell r="H1540">
            <v>0</v>
          </cell>
          <cell r="I1540">
            <v>1.6609</v>
          </cell>
          <cell r="J1540">
            <v>0</v>
          </cell>
          <cell r="K1540">
            <v>1.6609</v>
          </cell>
          <cell r="L1540">
            <v>0</v>
          </cell>
          <cell r="M1540">
            <v>20090305</v>
          </cell>
          <cell r="N1540">
            <v>0</v>
          </cell>
          <cell r="O1540">
            <v>20090305</v>
          </cell>
        </row>
        <row r="1541">
          <cell r="A1541" t="str">
            <v>94122 0</v>
          </cell>
          <cell r="B1541" t="str">
            <v>VERAPAMIL HCL</v>
          </cell>
          <cell r="C1541">
            <v>94122</v>
          </cell>
          <cell r="D1541">
            <v>0</v>
          </cell>
          <cell r="E1541" t="str">
            <v>100 mg</v>
          </cell>
          <cell r="F1541" t="str">
            <v>CAPSULE</v>
          </cell>
          <cell r="G1541" t="str">
            <v>CAP, ER</v>
          </cell>
          <cell r="H1541">
            <v>0</v>
          </cell>
          <cell r="I1541">
            <v>1.8227</v>
          </cell>
          <cell r="J1541">
            <v>0</v>
          </cell>
          <cell r="K1541">
            <v>1.8227</v>
          </cell>
          <cell r="L1541">
            <v>0</v>
          </cell>
          <cell r="M1541">
            <v>20090305</v>
          </cell>
          <cell r="N1541">
            <v>0</v>
          </cell>
          <cell r="O1541">
            <v>20090305</v>
          </cell>
        </row>
        <row r="1542">
          <cell r="A1542" t="str">
            <v>3003 0</v>
          </cell>
          <cell r="B1542" t="str">
            <v>VERAPAMIL HCL</v>
          </cell>
          <cell r="C1542">
            <v>3003</v>
          </cell>
          <cell r="D1542">
            <v>0</v>
          </cell>
          <cell r="E1542" t="str">
            <v>120 mg</v>
          </cell>
          <cell r="F1542" t="str">
            <v>CAPSULE</v>
          </cell>
          <cell r="G1542" t="str">
            <v>CAP, SR</v>
          </cell>
          <cell r="H1542">
            <v>0</v>
          </cell>
          <cell r="I1542">
            <v>0.35659999999999997</v>
          </cell>
          <cell r="J1542">
            <v>0</v>
          </cell>
          <cell r="K1542">
            <v>0.35659999999999997</v>
          </cell>
          <cell r="L1542">
            <v>0</v>
          </cell>
          <cell r="M1542">
            <v>20090305</v>
          </cell>
          <cell r="N1542">
            <v>0</v>
          </cell>
          <cell r="O1542">
            <v>20090305</v>
          </cell>
        </row>
        <row r="1543">
          <cell r="A1543" t="str">
            <v>2341 0</v>
          </cell>
          <cell r="B1543" t="str">
            <v>VERAPAMIL HCL</v>
          </cell>
          <cell r="C1543">
            <v>2341</v>
          </cell>
          <cell r="D1543">
            <v>0</v>
          </cell>
          <cell r="E1543" t="str">
            <v>120 mg</v>
          </cell>
          <cell r="F1543" t="str">
            <v>TABLET</v>
          </cell>
          <cell r="G1543" t="str">
            <v>TAB</v>
          </cell>
          <cell r="H1543">
            <v>0</v>
          </cell>
          <cell r="I1543">
            <v>7.4899999999999994E-2</v>
          </cell>
          <cell r="J1543">
            <v>0</v>
          </cell>
          <cell r="K1543">
            <v>7.4899999999999994E-2</v>
          </cell>
          <cell r="L1543">
            <v>0</v>
          </cell>
          <cell r="M1543">
            <v>20090305</v>
          </cell>
          <cell r="N1543">
            <v>0</v>
          </cell>
          <cell r="O1543">
            <v>20090305</v>
          </cell>
        </row>
        <row r="1544">
          <cell r="A1544" t="str">
            <v>32472 0</v>
          </cell>
          <cell r="B1544" t="str">
            <v>VERAPAMIL HCL</v>
          </cell>
          <cell r="C1544">
            <v>32472</v>
          </cell>
          <cell r="D1544">
            <v>0</v>
          </cell>
          <cell r="E1544" t="str">
            <v>120 mg</v>
          </cell>
          <cell r="F1544" t="str">
            <v>TABLET</v>
          </cell>
          <cell r="G1544" t="str">
            <v>TAB, SR</v>
          </cell>
          <cell r="H1544">
            <v>0</v>
          </cell>
          <cell r="I1544">
            <v>0.4622</v>
          </cell>
          <cell r="J1544">
            <v>0</v>
          </cell>
          <cell r="K1544">
            <v>0.4622</v>
          </cell>
          <cell r="L1544">
            <v>0</v>
          </cell>
          <cell r="M1544">
            <v>20090305</v>
          </cell>
          <cell r="N1544">
            <v>0</v>
          </cell>
          <cell r="O1544">
            <v>20090305</v>
          </cell>
        </row>
        <row r="1545">
          <cell r="A1545" t="str">
            <v>3001 0</v>
          </cell>
          <cell r="B1545" t="str">
            <v>VERAPAMIL HCL</v>
          </cell>
          <cell r="C1545">
            <v>3001</v>
          </cell>
          <cell r="D1545">
            <v>0</v>
          </cell>
          <cell r="E1545" t="str">
            <v>180 mg</v>
          </cell>
          <cell r="F1545" t="str">
            <v>CAPSULE</v>
          </cell>
          <cell r="G1545" t="str">
            <v>CAP, SR</v>
          </cell>
          <cell r="H1545">
            <v>0</v>
          </cell>
          <cell r="I1545">
            <v>0.40949999999999998</v>
          </cell>
          <cell r="J1545">
            <v>0</v>
          </cell>
          <cell r="K1545">
            <v>0.40949999999999998</v>
          </cell>
          <cell r="L1545">
            <v>0</v>
          </cell>
          <cell r="M1545">
            <v>20090305</v>
          </cell>
          <cell r="N1545">
            <v>0</v>
          </cell>
          <cell r="O1545">
            <v>20090305</v>
          </cell>
        </row>
        <row r="1546">
          <cell r="A1546" t="str">
            <v>32471 0</v>
          </cell>
          <cell r="B1546" t="str">
            <v>VERAPAMIL HCL</v>
          </cell>
          <cell r="C1546">
            <v>32471</v>
          </cell>
          <cell r="D1546">
            <v>0</v>
          </cell>
          <cell r="E1546" t="str">
            <v>180 mg</v>
          </cell>
          <cell r="F1546" t="str">
            <v>TABLET</v>
          </cell>
          <cell r="G1546" t="str">
            <v>TAB, SR</v>
          </cell>
          <cell r="H1546">
            <v>0</v>
          </cell>
          <cell r="I1546">
            <v>0.26729999999999998</v>
          </cell>
          <cell r="J1546">
            <v>0</v>
          </cell>
          <cell r="K1546">
            <v>0.26729999999999998</v>
          </cell>
          <cell r="L1546">
            <v>0</v>
          </cell>
          <cell r="M1546">
            <v>20090305</v>
          </cell>
          <cell r="N1546">
            <v>0</v>
          </cell>
          <cell r="O1546">
            <v>20090305</v>
          </cell>
        </row>
        <row r="1547">
          <cell r="A1547" t="str">
            <v>94123 0</v>
          </cell>
          <cell r="B1547" t="str">
            <v>VERAPAMIL HCL</v>
          </cell>
          <cell r="C1547">
            <v>94123</v>
          </cell>
          <cell r="D1547">
            <v>0</v>
          </cell>
          <cell r="E1547" t="str">
            <v>200 mg</v>
          </cell>
          <cell r="F1547" t="str">
            <v>CAPSULE</v>
          </cell>
          <cell r="G1547" t="str">
            <v>CAP, ER</v>
          </cell>
          <cell r="H1547">
            <v>0</v>
          </cell>
          <cell r="I1547">
            <v>2.0448</v>
          </cell>
          <cell r="J1547">
            <v>0</v>
          </cell>
          <cell r="K1547">
            <v>2.0448</v>
          </cell>
          <cell r="L1547">
            <v>0</v>
          </cell>
          <cell r="M1547">
            <v>20090305</v>
          </cell>
          <cell r="N1547">
            <v>0</v>
          </cell>
          <cell r="O1547">
            <v>20090305</v>
          </cell>
        </row>
        <row r="1548">
          <cell r="A1548" t="str">
            <v>3002 0</v>
          </cell>
          <cell r="B1548" t="str">
            <v>VERAPAMIL HCL</v>
          </cell>
          <cell r="C1548">
            <v>3002</v>
          </cell>
          <cell r="D1548">
            <v>0</v>
          </cell>
          <cell r="E1548" t="str">
            <v>240 mg</v>
          </cell>
          <cell r="F1548" t="str">
            <v>CAPSULE</v>
          </cell>
          <cell r="G1548" t="str">
            <v>CAP, SR</v>
          </cell>
          <cell r="H1548">
            <v>0</v>
          </cell>
          <cell r="I1548">
            <v>0.50729999999999997</v>
          </cell>
          <cell r="J1548">
            <v>0</v>
          </cell>
          <cell r="K1548">
            <v>0.50729999999999997</v>
          </cell>
          <cell r="L1548">
            <v>0</v>
          </cell>
          <cell r="M1548">
            <v>20090305</v>
          </cell>
          <cell r="N1548">
            <v>0</v>
          </cell>
          <cell r="O1548">
            <v>20090305</v>
          </cell>
        </row>
        <row r="1549">
          <cell r="A1549" t="str">
            <v>32470 0</v>
          </cell>
          <cell r="B1549" t="str">
            <v>VERAPAMIL HCL</v>
          </cell>
          <cell r="C1549">
            <v>32470</v>
          </cell>
          <cell r="D1549">
            <v>0</v>
          </cell>
          <cell r="E1549" t="str">
            <v>240 mg</v>
          </cell>
          <cell r="F1549" t="str">
            <v>TABLET</v>
          </cell>
          <cell r="G1549" t="str">
            <v>TAB, SR</v>
          </cell>
          <cell r="H1549">
            <v>0</v>
          </cell>
          <cell r="I1549">
            <v>0.2802</v>
          </cell>
          <cell r="J1549">
            <v>0</v>
          </cell>
          <cell r="K1549">
            <v>0.2802</v>
          </cell>
          <cell r="L1549">
            <v>0</v>
          </cell>
          <cell r="M1549">
            <v>20090305</v>
          </cell>
          <cell r="N1549">
            <v>0</v>
          </cell>
          <cell r="O1549">
            <v>20090305</v>
          </cell>
        </row>
        <row r="1550">
          <cell r="A1550" t="str">
            <v>94124 0</v>
          </cell>
          <cell r="B1550" t="str">
            <v>VERAPAMIL HCL</v>
          </cell>
          <cell r="C1550">
            <v>94124</v>
          </cell>
          <cell r="D1550">
            <v>0</v>
          </cell>
          <cell r="E1550" t="str">
            <v>300 mg</v>
          </cell>
          <cell r="F1550" t="str">
            <v>CAPSULE</v>
          </cell>
          <cell r="G1550" t="str">
            <v>CAP, ER</v>
          </cell>
          <cell r="H1550">
            <v>0</v>
          </cell>
          <cell r="I1550">
            <v>3.4154</v>
          </cell>
          <cell r="J1550">
            <v>0</v>
          </cell>
          <cell r="K1550">
            <v>3.4154</v>
          </cell>
          <cell r="L1550">
            <v>0</v>
          </cell>
          <cell r="M1550">
            <v>20090305</v>
          </cell>
          <cell r="N1550">
            <v>0</v>
          </cell>
          <cell r="O1550">
            <v>20090305</v>
          </cell>
        </row>
        <row r="1551">
          <cell r="A1551" t="str">
            <v>3004 0</v>
          </cell>
          <cell r="B1551" t="str">
            <v>VERAPAMIL HCL</v>
          </cell>
          <cell r="C1551">
            <v>3004</v>
          </cell>
          <cell r="D1551">
            <v>0</v>
          </cell>
          <cell r="E1551" t="str">
            <v>360 mg</v>
          </cell>
          <cell r="F1551" t="str">
            <v>CAPSULE</v>
          </cell>
          <cell r="G1551" t="str">
            <v>CAP, SR</v>
          </cell>
          <cell r="H1551">
            <v>0</v>
          </cell>
          <cell r="I1551">
            <v>1.9262999999999999</v>
          </cell>
          <cell r="J1551">
            <v>0</v>
          </cell>
          <cell r="K1551">
            <v>1.9262999999999999</v>
          </cell>
          <cell r="L1551">
            <v>0</v>
          </cell>
          <cell r="M1551">
            <v>20090305</v>
          </cell>
          <cell r="N1551">
            <v>0</v>
          </cell>
          <cell r="O1551">
            <v>20090305</v>
          </cell>
        </row>
        <row r="1552">
          <cell r="A1552" t="str">
            <v>2342 0</v>
          </cell>
          <cell r="B1552" t="str">
            <v>VERAPAMIL HCL</v>
          </cell>
          <cell r="C1552">
            <v>2342</v>
          </cell>
          <cell r="D1552">
            <v>0</v>
          </cell>
          <cell r="E1552" t="str">
            <v>80 mg</v>
          </cell>
          <cell r="F1552" t="str">
            <v>TABLET</v>
          </cell>
          <cell r="G1552" t="str">
            <v>TAB</v>
          </cell>
          <cell r="H1552">
            <v>0</v>
          </cell>
          <cell r="I1552">
            <v>5.5199999999999999E-2</v>
          </cell>
          <cell r="J1552">
            <v>0</v>
          </cell>
          <cell r="K1552">
            <v>5.5199999999999999E-2</v>
          </cell>
          <cell r="L1552">
            <v>0</v>
          </cell>
          <cell r="M1552">
            <v>20090305</v>
          </cell>
          <cell r="N1552">
            <v>0</v>
          </cell>
          <cell r="O1552">
            <v>20090305</v>
          </cell>
        </row>
        <row r="1553">
          <cell r="A1553" t="str">
            <v>38572 0</v>
          </cell>
          <cell r="B1553" t="str">
            <v xml:space="preserve">VINCRISTINE SULFATE      </v>
          </cell>
          <cell r="C1553">
            <v>38572</v>
          </cell>
          <cell r="D1553">
            <v>0</v>
          </cell>
          <cell r="E1553" t="str">
            <v>1 mg/ ml</v>
          </cell>
          <cell r="F1553" t="str">
            <v>MILLILITER</v>
          </cell>
          <cell r="G1553" t="str">
            <v>VIAL</v>
          </cell>
          <cell r="H1553">
            <v>0</v>
          </cell>
          <cell r="I1553">
            <v>10.725</v>
          </cell>
          <cell r="J1553">
            <v>0</v>
          </cell>
          <cell r="K1553">
            <v>10.725</v>
          </cell>
          <cell r="L1553">
            <v>0</v>
          </cell>
          <cell r="M1553">
            <v>20090305</v>
          </cell>
          <cell r="N1553">
            <v>0</v>
          </cell>
          <cell r="O1553">
            <v>20090305</v>
          </cell>
        </row>
        <row r="1554">
          <cell r="A1554" t="str">
            <v>25792 0</v>
          </cell>
          <cell r="B1554" t="str">
            <v>WARFARIN SODIUM</v>
          </cell>
          <cell r="C1554">
            <v>25792</v>
          </cell>
          <cell r="D1554">
            <v>0</v>
          </cell>
          <cell r="E1554" t="str">
            <v>1 mg</v>
          </cell>
          <cell r="F1554" t="str">
            <v>TABLET</v>
          </cell>
          <cell r="G1554" t="str">
            <v>TAB</v>
          </cell>
          <cell r="H1554">
            <v>0</v>
          </cell>
          <cell r="I1554">
            <v>0.12959999999999999</v>
          </cell>
          <cell r="J1554">
            <v>0</v>
          </cell>
          <cell r="K1554">
            <v>0.12959999999999999</v>
          </cell>
          <cell r="L1554">
            <v>0</v>
          </cell>
          <cell r="M1554">
            <v>20090305</v>
          </cell>
          <cell r="N1554">
            <v>0</v>
          </cell>
          <cell r="O1554">
            <v>20090305</v>
          </cell>
        </row>
        <row r="1555">
          <cell r="A1555" t="str">
            <v>25790 0</v>
          </cell>
          <cell r="B1555" t="str">
            <v>WARFARIN SODIUM</v>
          </cell>
          <cell r="C1555">
            <v>25790</v>
          </cell>
          <cell r="D1555">
            <v>0</v>
          </cell>
          <cell r="E1555" t="str">
            <v>10 mg</v>
          </cell>
          <cell r="F1555" t="str">
            <v>TABLET</v>
          </cell>
          <cell r="G1555" t="str">
            <v>TAB</v>
          </cell>
          <cell r="H1555">
            <v>0</v>
          </cell>
          <cell r="I1555">
            <v>0.15870000000000001</v>
          </cell>
          <cell r="J1555">
            <v>0</v>
          </cell>
          <cell r="K1555">
            <v>0.15870000000000001</v>
          </cell>
          <cell r="L1555">
            <v>0</v>
          </cell>
          <cell r="M1555">
            <v>20090305</v>
          </cell>
          <cell r="N1555">
            <v>0</v>
          </cell>
          <cell r="O1555">
            <v>20090305</v>
          </cell>
        </row>
        <row r="1556">
          <cell r="A1556" t="str">
            <v>25791 0</v>
          </cell>
          <cell r="B1556" t="str">
            <v>WARFARIN SODIUM</v>
          </cell>
          <cell r="C1556">
            <v>25791</v>
          </cell>
          <cell r="D1556">
            <v>0</v>
          </cell>
          <cell r="E1556" t="str">
            <v>2 mg</v>
          </cell>
          <cell r="F1556" t="str">
            <v>TABLET</v>
          </cell>
          <cell r="G1556" t="str">
            <v>TAB</v>
          </cell>
          <cell r="H1556">
            <v>0</v>
          </cell>
          <cell r="I1556">
            <v>0.12959999999999999</v>
          </cell>
          <cell r="J1556">
            <v>0</v>
          </cell>
          <cell r="K1556">
            <v>0.12959999999999999</v>
          </cell>
          <cell r="L1556">
            <v>0</v>
          </cell>
          <cell r="M1556">
            <v>20090305</v>
          </cell>
          <cell r="N1556">
            <v>0</v>
          </cell>
          <cell r="O1556">
            <v>20090305</v>
          </cell>
        </row>
        <row r="1557">
          <cell r="A1557" t="str">
            <v>25794 0</v>
          </cell>
          <cell r="B1557" t="str">
            <v>WARFARIN SODIUM</v>
          </cell>
          <cell r="C1557">
            <v>25794</v>
          </cell>
          <cell r="D1557">
            <v>0</v>
          </cell>
          <cell r="E1557" t="str">
            <v>2.5 mg</v>
          </cell>
          <cell r="F1557" t="str">
            <v>TABLET</v>
          </cell>
          <cell r="G1557" t="str">
            <v>TAB</v>
          </cell>
          <cell r="H1557">
            <v>0</v>
          </cell>
          <cell r="I1557">
            <v>0.1298</v>
          </cell>
          <cell r="J1557">
            <v>0</v>
          </cell>
          <cell r="K1557">
            <v>0.1298</v>
          </cell>
          <cell r="L1557">
            <v>0</v>
          </cell>
          <cell r="M1557">
            <v>20090305</v>
          </cell>
          <cell r="N1557">
            <v>0</v>
          </cell>
          <cell r="O1557">
            <v>20090305</v>
          </cell>
        </row>
        <row r="1558">
          <cell r="A1558" t="str">
            <v>25796 0</v>
          </cell>
          <cell r="B1558" t="str">
            <v>WARFARIN SODIUM</v>
          </cell>
          <cell r="C1558">
            <v>25796</v>
          </cell>
          <cell r="D1558">
            <v>0</v>
          </cell>
          <cell r="E1558" t="str">
            <v>3 mg</v>
          </cell>
          <cell r="F1558" t="str">
            <v>TABLET</v>
          </cell>
          <cell r="G1558" t="str">
            <v>TAB</v>
          </cell>
          <cell r="H1558">
            <v>0</v>
          </cell>
          <cell r="I1558">
            <v>0.1298</v>
          </cell>
          <cell r="J1558">
            <v>0</v>
          </cell>
          <cell r="K1558">
            <v>0.1298</v>
          </cell>
          <cell r="L1558">
            <v>0</v>
          </cell>
          <cell r="M1558">
            <v>20090305</v>
          </cell>
          <cell r="N1558">
            <v>0</v>
          </cell>
          <cell r="O1558">
            <v>20090305</v>
          </cell>
        </row>
        <row r="1559">
          <cell r="A1559" t="str">
            <v>25797 0</v>
          </cell>
          <cell r="B1559" t="str">
            <v>WARFARIN SODIUM</v>
          </cell>
          <cell r="C1559">
            <v>25797</v>
          </cell>
          <cell r="D1559">
            <v>0</v>
          </cell>
          <cell r="E1559" t="str">
            <v>4 mg</v>
          </cell>
          <cell r="F1559" t="str">
            <v>TABLET</v>
          </cell>
          <cell r="G1559" t="str">
            <v>TAB</v>
          </cell>
          <cell r="H1559">
            <v>0</v>
          </cell>
          <cell r="I1559">
            <v>0.12959999999999999</v>
          </cell>
          <cell r="J1559">
            <v>0</v>
          </cell>
          <cell r="K1559">
            <v>0.12959999999999999</v>
          </cell>
          <cell r="L1559">
            <v>0</v>
          </cell>
          <cell r="M1559">
            <v>20090305</v>
          </cell>
          <cell r="N1559">
            <v>0</v>
          </cell>
          <cell r="O1559">
            <v>20090305</v>
          </cell>
        </row>
        <row r="1560">
          <cell r="A1560" t="str">
            <v>25793 0</v>
          </cell>
          <cell r="B1560" t="str">
            <v>WARFARIN SODIUM</v>
          </cell>
          <cell r="C1560">
            <v>25793</v>
          </cell>
          <cell r="D1560">
            <v>0</v>
          </cell>
          <cell r="E1560" t="str">
            <v>5 mg</v>
          </cell>
          <cell r="F1560" t="str">
            <v>TABLET</v>
          </cell>
          <cell r="G1560" t="str">
            <v>TAB</v>
          </cell>
          <cell r="H1560">
            <v>0</v>
          </cell>
          <cell r="I1560">
            <v>0.1424</v>
          </cell>
          <cell r="J1560">
            <v>0</v>
          </cell>
          <cell r="K1560">
            <v>0.1424</v>
          </cell>
          <cell r="L1560">
            <v>0</v>
          </cell>
          <cell r="M1560">
            <v>20090305</v>
          </cell>
          <cell r="N1560">
            <v>0</v>
          </cell>
          <cell r="O1560">
            <v>20090305</v>
          </cell>
        </row>
        <row r="1561">
          <cell r="A1561" t="str">
            <v>25798 0</v>
          </cell>
          <cell r="B1561" t="str">
            <v>WARFARIN SODIUM</v>
          </cell>
          <cell r="C1561">
            <v>25798</v>
          </cell>
          <cell r="D1561">
            <v>0</v>
          </cell>
          <cell r="E1561" t="str">
            <v>6 mg</v>
          </cell>
          <cell r="F1561" t="str">
            <v>TABLET</v>
          </cell>
          <cell r="G1561" t="str">
            <v>TAB</v>
          </cell>
          <cell r="H1561">
            <v>0</v>
          </cell>
          <cell r="I1561">
            <v>0.15870000000000001</v>
          </cell>
          <cell r="J1561">
            <v>0</v>
          </cell>
          <cell r="K1561">
            <v>0.15870000000000001</v>
          </cell>
          <cell r="L1561">
            <v>0</v>
          </cell>
          <cell r="M1561">
            <v>20090305</v>
          </cell>
          <cell r="N1561">
            <v>0</v>
          </cell>
          <cell r="O1561">
            <v>20090305</v>
          </cell>
        </row>
        <row r="1562">
          <cell r="A1562" t="str">
            <v>25795 0</v>
          </cell>
          <cell r="B1562" t="str">
            <v>WARFARIN SODIUM</v>
          </cell>
          <cell r="C1562">
            <v>25795</v>
          </cell>
          <cell r="D1562">
            <v>0</v>
          </cell>
          <cell r="E1562" t="str">
            <v>7.5 mg</v>
          </cell>
          <cell r="F1562" t="str">
            <v>TABLET</v>
          </cell>
          <cell r="G1562" t="str">
            <v>TAB</v>
          </cell>
          <cell r="H1562">
            <v>0</v>
          </cell>
          <cell r="I1562">
            <v>0.15870000000000001</v>
          </cell>
          <cell r="J1562">
            <v>0</v>
          </cell>
          <cell r="K1562">
            <v>0.15870000000000001</v>
          </cell>
          <cell r="L1562">
            <v>0</v>
          </cell>
          <cell r="M1562">
            <v>20090305</v>
          </cell>
          <cell r="N1562">
            <v>0</v>
          </cell>
          <cell r="O1562">
            <v>20090305</v>
          </cell>
        </row>
        <row r="1563">
          <cell r="A1563" t="str">
            <v>62334 0</v>
          </cell>
          <cell r="B1563" t="str">
            <v>WATER FOR INJECTION, BACTERIOSTATIC VIAL</v>
          </cell>
          <cell r="C1563">
            <v>62334</v>
          </cell>
          <cell r="D1563">
            <v>0</v>
          </cell>
          <cell r="E1563" t="str">
            <v>NA</v>
          </cell>
          <cell r="F1563" t="str">
            <v>MILLILITER</v>
          </cell>
          <cell r="G1563" t="str">
            <v>INJ</v>
          </cell>
          <cell r="H1563">
            <v>0</v>
          </cell>
          <cell r="I1563">
            <v>8.4699999999999998E-2</v>
          </cell>
          <cell r="J1563">
            <v>0</v>
          </cell>
          <cell r="K1563">
            <v>8.4699999999999998E-2</v>
          </cell>
          <cell r="L1563">
            <v>0</v>
          </cell>
          <cell r="M1563">
            <v>20020906</v>
          </cell>
          <cell r="N1563">
            <v>20030305</v>
          </cell>
          <cell r="O1563">
            <v>20030305</v>
          </cell>
        </row>
        <row r="1564">
          <cell r="A1564" t="str">
            <v>2729 0</v>
          </cell>
          <cell r="B1564" t="str">
            <v>WATER FOR INJECTION, STERILE IV SOLUTION</v>
          </cell>
          <cell r="C1564">
            <v>2729</v>
          </cell>
          <cell r="D1564">
            <v>0</v>
          </cell>
          <cell r="E1564" t="str">
            <v>NA</v>
          </cell>
          <cell r="F1564" t="str">
            <v>MILLILITER</v>
          </cell>
          <cell r="G1564" t="str">
            <v>IV</v>
          </cell>
          <cell r="H1564">
            <v>0</v>
          </cell>
          <cell r="I1564">
            <v>3.0999999999999999E-3</v>
          </cell>
          <cell r="J1564">
            <v>0</v>
          </cell>
          <cell r="K1564">
            <v>3.0999999999999999E-3</v>
          </cell>
          <cell r="L1564">
            <v>0</v>
          </cell>
          <cell r="M1564">
            <v>20020605</v>
          </cell>
          <cell r="N1564">
            <v>20021206</v>
          </cell>
          <cell r="O1564">
            <v>20031205</v>
          </cell>
        </row>
        <row r="1565">
          <cell r="A1565" t="str">
            <v>45340 0</v>
          </cell>
          <cell r="B1565" t="str">
            <v>WATER FOR IRRIGATION, STERILE SOLUTION</v>
          </cell>
          <cell r="C1565">
            <v>45340</v>
          </cell>
          <cell r="D1565">
            <v>0</v>
          </cell>
          <cell r="E1565" t="str">
            <v>NA</v>
          </cell>
          <cell r="F1565" t="str">
            <v>MILLILITER</v>
          </cell>
          <cell r="G1565" t="str">
            <v>IRRIG</v>
          </cell>
          <cell r="H1565">
            <v>0</v>
          </cell>
          <cell r="I1565">
            <v>6.4000000000000003E-3</v>
          </cell>
          <cell r="J1565">
            <v>0</v>
          </cell>
          <cell r="K1565">
            <v>6.4000000000000003E-3</v>
          </cell>
          <cell r="L1565">
            <v>0</v>
          </cell>
          <cell r="M1565">
            <v>20020605</v>
          </cell>
          <cell r="N1565">
            <v>20021206</v>
          </cell>
          <cell r="O1565">
            <v>20030305</v>
          </cell>
        </row>
        <row r="1566">
          <cell r="A1566" t="str">
            <v>92723 0</v>
          </cell>
          <cell r="B1566" t="str">
            <v>ZALEPLON</v>
          </cell>
          <cell r="C1566">
            <v>92723</v>
          </cell>
          <cell r="D1566">
            <v>0</v>
          </cell>
          <cell r="E1566" t="str">
            <v>10 mg</v>
          </cell>
          <cell r="F1566" t="str">
            <v>CAPSULE</v>
          </cell>
          <cell r="G1566" t="str">
            <v>CAP</v>
          </cell>
          <cell r="H1566">
            <v>0</v>
          </cell>
          <cell r="I1566">
            <v>0.34410000000000002</v>
          </cell>
          <cell r="J1566">
            <v>0</v>
          </cell>
          <cell r="K1566">
            <v>0.34410000000000002</v>
          </cell>
          <cell r="L1566">
            <v>0</v>
          </cell>
          <cell r="M1566">
            <v>20090305</v>
          </cell>
          <cell r="N1566">
            <v>0</v>
          </cell>
          <cell r="O1566">
            <v>20090305</v>
          </cell>
        </row>
        <row r="1567">
          <cell r="A1567" t="str">
            <v>92713 0</v>
          </cell>
          <cell r="B1567" t="str">
            <v>ZALEPLON</v>
          </cell>
          <cell r="C1567">
            <v>92713</v>
          </cell>
          <cell r="D1567">
            <v>0</v>
          </cell>
          <cell r="E1567" t="str">
            <v>5 mg</v>
          </cell>
          <cell r="F1567" t="str">
            <v>CAPSULE</v>
          </cell>
          <cell r="G1567" t="str">
            <v>CAP</v>
          </cell>
          <cell r="H1567">
            <v>0</v>
          </cell>
          <cell r="I1567">
            <v>0.36930000000000002</v>
          </cell>
          <cell r="J1567">
            <v>0</v>
          </cell>
          <cell r="K1567">
            <v>0.36930000000000002</v>
          </cell>
          <cell r="L1567">
            <v>0</v>
          </cell>
          <cell r="M1567">
            <v>20090305</v>
          </cell>
          <cell r="N1567">
            <v>0</v>
          </cell>
          <cell r="O1567">
            <v>20090305</v>
          </cell>
        </row>
        <row r="1568">
          <cell r="A1568" t="str">
            <v>44530 0</v>
          </cell>
          <cell r="B1568" t="str">
            <v>ZIDOVUDINE</v>
          </cell>
          <cell r="C1568">
            <v>44530</v>
          </cell>
          <cell r="D1568">
            <v>0</v>
          </cell>
          <cell r="E1568" t="str">
            <v>100 mg</v>
          </cell>
          <cell r="F1568" t="str">
            <v>CAPSULE</v>
          </cell>
          <cell r="G1568" t="str">
            <v>CAP</v>
          </cell>
          <cell r="H1568">
            <v>0</v>
          </cell>
          <cell r="I1568">
            <v>1.3325</v>
          </cell>
          <cell r="J1568">
            <v>0</v>
          </cell>
          <cell r="K1568">
            <v>1.3325</v>
          </cell>
          <cell r="L1568">
            <v>0</v>
          </cell>
          <cell r="M1568">
            <v>20090305</v>
          </cell>
          <cell r="N1568">
            <v>0</v>
          </cell>
          <cell r="O1568">
            <v>20090305</v>
          </cell>
        </row>
        <row r="1569">
          <cell r="A1569" t="str">
            <v>44533 0</v>
          </cell>
          <cell r="B1569" t="str">
            <v>ZIDOVUDINE</v>
          </cell>
          <cell r="C1569">
            <v>44533</v>
          </cell>
          <cell r="D1569">
            <v>0</v>
          </cell>
          <cell r="E1569" t="str">
            <v>300 mg</v>
          </cell>
          <cell r="F1569" t="str">
            <v>TABLET</v>
          </cell>
          <cell r="G1569" t="str">
            <v>TAB</v>
          </cell>
          <cell r="H1569">
            <v>0</v>
          </cell>
          <cell r="I1569">
            <v>0.60870000000000002</v>
          </cell>
          <cell r="J1569">
            <v>0</v>
          </cell>
          <cell r="K1569">
            <v>0.60870000000000002</v>
          </cell>
          <cell r="L1569">
            <v>0</v>
          </cell>
          <cell r="M1569">
            <v>20090305</v>
          </cell>
          <cell r="N1569">
            <v>0</v>
          </cell>
          <cell r="O1569">
            <v>20090305</v>
          </cell>
        </row>
        <row r="1570">
          <cell r="A1570" t="str">
            <v>44410 0</v>
          </cell>
          <cell r="B1570" t="str">
            <v>ZIDOVUDINE</v>
          </cell>
          <cell r="C1570">
            <v>44410</v>
          </cell>
          <cell r="D1570">
            <v>0</v>
          </cell>
          <cell r="E1570" t="str">
            <v>50 mg/5 ml</v>
          </cell>
          <cell r="F1570" t="str">
            <v>MILLILITER</v>
          </cell>
          <cell r="G1570" t="str">
            <v>SYR</v>
          </cell>
          <cell r="H1570">
            <v>0</v>
          </cell>
          <cell r="I1570">
            <v>0.1472</v>
          </cell>
          <cell r="J1570">
            <v>0</v>
          </cell>
          <cell r="K1570">
            <v>0.1472</v>
          </cell>
          <cell r="L1570">
            <v>0</v>
          </cell>
          <cell r="M1570">
            <v>20090305</v>
          </cell>
          <cell r="N1570">
            <v>0</v>
          </cell>
          <cell r="O1570">
            <v>20090305</v>
          </cell>
        </row>
        <row r="1571">
          <cell r="A1571" t="str">
            <v>871 0</v>
          </cell>
          <cell r="B1571" t="str">
            <v>ZOLPIDEM TARTRATE</v>
          </cell>
          <cell r="C1571">
            <v>871</v>
          </cell>
          <cell r="D1571">
            <v>0</v>
          </cell>
          <cell r="E1571" t="str">
            <v>10 mg</v>
          </cell>
          <cell r="F1571" t="str">
            <v>TABLET</v>
          </cell>
          <cell r="G1571" t="str">
            <v>TAB</v>
          </cell>
          <cell r="H1571">
            <v>0</v>
          </cell>
          <cell r="I1571">
            <v>5.9400000000000001E-2</v>
          </cell>
          <cell r="J1571">
            <v>0</v>
          </cell>
          <cell r="K1571">
            <v>5.9400000000000001E-2</v>
          </cell>
          <cell r="L1571">
            <v>0</v>
          </cell>
          <cell r="M1571">
            <v>20090305</v>
          </cell>
          <cell r="N1571">
            <v>0</v>
          </cell>
          <cell r="O1571">
            <v>20090305</v>
          </cell>
        </row>
        <row r="1572">
          <cell r="A1572" t="str">
            <v>870 0</v>
          </cell>
          <cell r="B1572" t="str">
            <v>ZOLPIDEM TARTRATE</v>
          </cell>
          <cell r="C1572">
            <v>870</v>
          </cell>
          <cell r="D1572">
            <v>0</v>
          </cell>
          <cell r="E1572" t="str">
            <v>5 mg</v>
          </cell>
          <cell r="F1572" t="str">
            <v>TABLET</v>
          </cell>
          <cell r="G1572" t="str">
            <v>TAB</v>
          </cell>
          <cell r="H1572">
            <v>0</v>
          </cell>
          <cell r="I1572">
            <v>5.0299999999999997E-2</v>
          </cell>
          <cell r="J1572">
            <v>0</v>
          </cell>
          <cell r="K1572">
            <v>5.0299999999999997E-2</v>
          </cell>
          <cell r="L1572">
            <v>0</v>
          </cell>
          <cell r="M1572">
            <v>20090305</v>
          </cell>
          <cell r="N1572">
            <v>0</v>
          </cell>
          <cell r="O1572">
            <v>20090305</v>
          </cell>
        </row>
        <row r="1573">
          <cell r="A1573" t="str">
            <v>92219 0</v>
          </cell>
          <cell r="B1573" t="str">
            <v>ZONISAMIDE</v>
          </cell>
          <cell r="C1573">
            <v>92219</v>
          </cell>
          <cell r="D1573">
            <v>0</v>
          </cell>
          <cell r="E1573" t="str">
            <v>100 mg</v>
          </cell>
          <cell r="F1573" t="str">
            <v>CAPSULE</v>
          </cell>
          <cell r="G1573" t="str">
            <v>CAP</v>
          </cell>
          <cell r="H1573">
            <v>0</v>
          </cell>
          <cell r="I1573">
            <v>0.31490000000000001</v>
          </cell>
          <cell r="J1573">
            <v>0</v>
          </cell>
          <cell r="K1573">
            <v>0.31490000000000001</v>
          </cell>
          <cell r="L1573">
            <v>0</v>
          </cell>
          <cell r="M1573">
            <v>20090305</v>
          </cell>
          <cell r="N1573">
            <v>0</v>
          </cell>
          <cell r="O1573">
            <v>20090305</v>
          </cell>
        </row>
        <row r="1574">
          <cell r="A1574" t="str">
            <v>20831 0</v>
          </cell>
          <cell r="B1574" t="str">
            <v>ZONISAMIDE</v>
          </cell>
          <cell r="C1574">
            <v>20831</v>
          </cell>
          <cell r="D1574">
            <v>0</v>
          </cell>
          <cell r="E1574" t="str">
            <v>25 mg</v>
          </cell>
          <cell r="F1574" t="str">
            <v>CAPSULE</v>
          </cell>
          <cell r="G1574" t="str">
            <v>CAP</v>
          </cell>
          <cell r="H1574">
            <v>0</v>
          </cell>
          <cell r="I1574">
            <v>0.21790000000000001</v>
          </cell>
          <cell r="J1574">
            <v>0</v>
          </cell>
          <cell r="K1574">
            <v>0.21790000000000001</v>
          </cell>
          <cell r="L1574">
            <v>0</v>
          </cell>
          <cell r="M1574">
            <v>20090305</v>
          </cell>
          <cell r="N1574">
            <v>0</v>
          </cell>
          <cell r="O1574">
            <v>20090305</v>
          </cell>
        </row>
        <row r="1575">
          <cell r="A1575" t="str">
            <v>20833 0</v>
          </cell>
          <cell r="B1575" t="str">
            <v>ZONISAMIDE</v>
          </cell>
          <cell r="C1575">
            <v>20833</v>
          </cell>
          <cell r="D1575">
            <v>0</v>
          </cell>
          <cell r="E1575" t="str">
            <v>50 mg</v>
          </cell>
          <cell r="F1575" t="str">
            <v>CAPSULE</v>
          </cell>
          <cell r="G1575" t="str">
            <v>CAP</v>
          </cell>
          <cell r="H1575">
            <v>0</v>
          </cell>
          <cell r="I1575">
            <v>0.25640000000000002</v>
          </cell>
          <cell r="J1575">
            <v>0</v>
          </cell>
          <cell r="K1575">
            <v>0.25640000000000002</v>
          </cell>
          <cell r="L1575">
            <v>0</v>
          </cell>
          <cell r="M1575">
            <v>20090305</v>
          </cell>
          <cell r="N1575">
            <v>0</v>
          </cell>
          <cell r="O1575">
            <v>20090305</v>
          </cell>
        </row>
      </sheetData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P Scenarios"/>
      <sheetName val="Base (SD + no Lerid)"/>
      <sheetName val="Scenario Builder"/>
    </sheetNames>
    <sheetDataSet>
      <sheetData sheetId="0" refreshError="1">
        <row r="25">
          <cell r="D25">
            <v>11</v>
          </cell>
        </row>
      </sheetData>
      <sheetData sheetId="1" refreshError="1"/>
      <sheetData sheetId="2" refreshError="1">
        <row r="33">
          <cell r="C33">
            <v>0.85</v>
          </cell>
          <cell r="D33">
            <v>0.61</v>
          </cell>
          <cell r="E33">
            <v>0.46</v>
          </cell>
          <cell r="F33">
            <v>0.45500000000000002</v>
          </cell>
          <cell r="G33">
            <v>0.45</v>
          </cell>
          <cell r="H33">
            <v>0.44500000000000001</v>
          </cell>
          <cell r="I33">
            <v>0.44</v>
          </cell>
          <cell r="J33">
            <v>0.435</v>
          </cell>
          <cell r="K33">
            <v>0.43</v>
          </cell>
          <cell r="L33">
            <v>0.42499999999999999</v>
          </cell>
        </row>
        <row r="34">
          <cell r="C34">
            <v>0.85</v>
          </cell>
          <cell r="D34">
            <v>0.61</v>
          </cell>
          <cell r="E34">
            <v>0.46</v>
          </cell>
          <cell r="F34">
            <v>0.45500000000000002</v>
          </cell>
          <cell r="G34">
            <v>0.45</v>
          </cell>
          <cell r="H34">
            <v>0.44500000000000001</v>
          </cell>
          <cell r="I34">
            <v>0.44</v>
          </cell>
          <cell r="J34">
            <v>0.435</v>
          </cell>
          <cell r="K34">
            <v>0.43</v>
          </cell>
          <cell r="L34">
            <v>0.42499999999999999</v>
          </cell>
        </row>
        <row r="35">
          <cell r="C35">
            <v>0.9</v>
          </cell>
          <cell r="D35">
            <v>0.75</v>
          </cell>
          <cell r="E35">
            <v>0.4</v>
          </cell>
          <cell r="F35">
            <v>0.4</v>
          </cell>
          <cell r="G35">
            <v>0.4</v>
          </cell>
          <cell r="H35">
            <v>0.37</v>
          </cell>
          <cell r="I35">
            <v>0.35</v>
          </cell>
          <cell r="J35">
            <v>0.33</v>
          </cell>
          <cell r="K35">
            <v>0.35</v>
          </cell>
          <cell r="L35">
            <v>0.25</v>
          </cell>
        </row>
        <row r="36">
          <cell r="C36">
            <v>0.9</v>
          </cell>
          <cell r="D36">
            <v>0.75</v>
          </cell>
          <cell r="E36">
            <v>0.65</v>
          </cell>
          <cell r="F36">
            <v>0.3</v>
          </cell>
          <cell r="G36">
            <v>0.25</v>
          </cell>
          <cell r="H36">
            <v>0.27</v>
          </cell>
          <cell r="I36">
            <v>0.3</v>
          </cell>
          <cell r="J36">
            <v>0.33</v>
          </cell>
          <cell r="K36">
            <v>0.35</v>
          </cell>
          <cell r="L36">
            <v>0.25</v>
          </cell>
        </row>
        <row r="37">
          <cell r="C37">
            <v>0.85</v>
          </cell>
          <cell r="D37">
            <v>0.61</v>
          </cell>
          <cell r="E37">
            <v>0.46</v>
          </cell>
          <cell r="F37">
            <v>0.45500000000000002</v>
          </cell>
          <cell r="G37">
            <v>0.45</v>
          </cell>
          <cell r="H37">
            <v>0.44500000000000001</v>
          </cell>
          <cell r="I37">
            <v>0.44</v>
          </cell>
          <cell r="J37">
            <v>0.435</v>
          </cell>
          <cell r="K37">
            <v>0.43</v>
          </cell>
          <cell r="L37">
            <v>0.42499999999999999</v>
          </cell>
        </row>
        <row r="38">
          <cell r="C38">
            <v>0.85</v>
          </cell>
          <cell r="D38">
            <v>0.61</v>
          </cell>
          <cell r="E38">
            <v>0.46</v>
          </cell>
          <cell r="F38">
            <v>0.45500000000000002</v>
          </cell>
          <cell r="G38">
            <v>0.45</v>
          </cell>
          <cell r="H38">
            <v>0.44500000000000001</v>
          </cell>
          <cell r="I38">
            <v>0.44</v>
          </cell>
          <cell r="J38">
            <v>0.435</v>
          </cell>
          <cell r="K38">
            <v>0.43</v>
          </cell>
          <cell r="L38">
            <v>0.42499999999999999</v>
          </cell>
        </row>
        <row r="39">
          <cell r="C39">
            <v>0.85</v>
          </cell>
          <cell r="D39">
            <v>0.61</v>
          </cell>
          <cell r="E39">
            <v>0.46</v>
          </cell>
          <cell r="F39">
            <v>0.45500000000000002</v>
          </cell>
          <cell r="G39">
            <v>0.45</v>
          </cell>
          <cell r="H39">
            <v>0.44500000000000001</v>
          </cell>
          <cell r="I39">
            <v>0.44</v>
          </cell>
          <cell r="J39">
            <v>0.435</v>
          </cell>
          <cell r="K39">
            <v>0.43</v>
          </cell>
          <cell r="L39">
            <v>0.42499999999999999</v>
          </cell>
        </row>
        <row r="40">
          <cell r="C40">
            <v>0.9</v>
          </cell>
          <cell r="D40">
            <v>0.75</v>
          </cell>
          <cell r="E40">
            <v>0.4</v>
          </cell>
          <cell r="F40">
            <v>0.4</v>
          </cell>
          <cell r="G40">
            <v>0.4</v>
          </cell>
          <cell r="H40">
            <v>0.37</v>
          </cell>
          <cell r="I40">
            <v>0.35</v>
          </cell>
          <cell r="J40">
            <v>0.33</v>
          </cell>
          <cell r="K40">
            <v>0.35</v>
          </cell>
          <cell r="L40">
            <v>0.25</v>
          </cell>
        </row>
        <row r="41">
          <cell r="C41">
            <v>0.9</v>
          </cell>
          <cell r="D41">
            <v>0.75</v>
          </cell>
          <cell r="E41">
            <v>0.4</v>
          </cell>
          <cell r="F41">
            <v>0.4</v>
          </cell>
          <cell r="G41">
            <v>0.4</v>
          </cell>
          <cell r="H41">
            <v>0.37</v>
          </cell>
          <cell r="I41">
            <v>0.35</v>
          </cell>
          <cell r="J41">
            <v>0.33</v>
          </cell>
          <cell r="K41">
            <v>0.35</v>
          </cell>
          <cell r="L41">
            <v>0.25</v>
          </cell>
        </row>
        <row r="42">
          <cell r="C42">
            <v>0.85</v>
          </cell>
          <cell r="D42">
            <v>0.61</v>
          </cell>
          <cell r="E42">
            <v>0.46</v>
          </cell>
          <cell r="F42">
            <v>0.45500000000000002</v>
          </cell>
          <cell r="G42">
            <v>0.45</v>
          </cell>
          <cell r="H42">
            <v>0.44500000000000001</v>
          </cell>
          <cell r="I42">
            <v>0.44</v>
          </cell>
          <cell r="J42">
            <v>0.435</v>
          </cell>
          <cell r="K42">
            <v>0.43</v>
          </cell>
          <cell r="L42">
            <v>0.42499999999999999</v>
          </cell>
        </row>
        <row r="43">
          <cell r="C43">
            <v>0.9</v>
          </cell>
          <cell r="D43">
            <v>0.75</v>
          </cell>
          <cell r="E43">
            <v>0.65</v>
          </cell>
          <cell r="F43">
            <v>0.6</v>
          </cell>
          <cell r="G43">
            <v>0.55000000000000004</v>
          </cell>
          <cell r="H43">
            <v>0.5</v>
          </cell>
          <cell r="I43">
            <v>0.5</v>
          </cell>
          <cell r="J43">
            <v>0.5</v>
          </cell>
          <cell r="K43">
            <v>0.5</v>
          </cell>
          <cell r="L43">
            <v>0.5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20090305</v>
          </cell>
          <cell r="J4">
            <v>0</v>
          </cell>
          <cell r="K4">
            <v>20090305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20090305</v>
          </cell>
          <cell r="Q4">
            <v>0</v>
          </cell>
          <cell r="R4">
            <v>20090305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20090305</v>
          </cell>
          <cell r="J5">
            <v>0</v>
          </cell>
          <cell r="K5">
            <v>20090305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20090305</v>
          </cell>
          <cell r="Q5">
            <v>0</v>
          </cell>
          <cell r="R5">
            <v>20090305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20090305</v>
          </cell>
          <cell r="J6">
            <v>0</v>
          </cell>
          <cell r="K6">
            <v>20090305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20090305</v>
          </cell>
          <cell r="Q6">
            <v>0</v>
          </cell>
          <cell r="R6">
            <v>20090305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20090305</v>
          </cell>
          <cell r="J7">
            <v>0</v>
          </cell>
          <cell r="K7">
            <v>20090305</v>
          </cell>
          <cell r="L7" t="str">
            <v>Active</v>
          </cell>
          <cell r="N7">
            <v>0</v>
          </cell>
          <cell r="O7" t="str">
            <v>no</v>
          </cell>
          <cell r="P7">
            <v>20090305</v>
          </cell>
          <cell r="Q7">
            <v>0</v>
          </cell>
          <cell r="R7">
            <v>20090305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20090305</v>
          </cell>
          <cell r="J8">
            <v>0</v>
          </cell>
          <cell r="K8">
            <v>20090305</v>
          </cell>
          <cell r="L8" t="str">
            <v>Active</v>
          </cell>
          <cell r="N8">
            <v>0</v>
          </cell>
          <cell r="O8" t="str">
            <v>no</v>
          </cell>
          <cell r="P8">
            <v>20090305</v>
          </cell>
          <cell r="Q8">
            <v>0</v>
          </cell>
          <cell r="R8">
            <v>20090305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Delete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Delete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Delete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Delete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Delete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Delete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Delete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Delete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20090305</v>
          </cell>
          <cell r="J17">
            <v>0</v>
          </cell>
          <cell r="K17">
            <v>20090305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20090305</v>
          </cell>
          <cell r="Q17">
            <v>0</v>
          </cell>
          <cell r="R17">
            <v>20090305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20090305</v>
          </cell>
          <cell r="J18">
            <v>0</v>
          </cell>
          <cell r="K18">
            <v>20090305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20090305</v>
          </cell>
          <cell r="Q18">
            <v>0</v>
          </cell>
          <cell r="R18">
            <v>20090305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20090305</v>
          </cell>
          <cell r="J19">
            <v>0</v>
          </cell>
          <cell r="K19">
            <v>20090305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20090305</v>
          </cell>
          <cell r="Q19">
            <v>0</v>
          </cell>
          <cell r="R19">
            <v>20090305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20090305</v>
          </cell>
          <cell r="J20">
            <v>0</v>
          </cell>
          <cell r="K20">
            <v>20090305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20090305</v>
          </cell>
          <cell r="Q20">
            <v>0</v>
          </cell>
          <cell r="R20">
            <v>20090305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20090305</v>
          </cell>
          <cell r="J21">
            <v>0</v>
          </cell>
          <cell r="K21">
            <v>20090305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20090305</v>
          </cell>
          <cell r="Q21">
            <v>0</v>
          </cell>
          <cell r="R21">
            <v>20090305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Delete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20090305</v>
          </cell>
          <cell r="L23" t="str">
            <v>Delete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20090305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20090305</v>
          </cell>
          <cell r="J24">
            <v>0</v>
          </cell>
          <cell r="K24">
            <v>20090305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20090305</v>
          </cell>
          <cell r="Q24">
            <v>0</v>
          </cell>
          <cell r="R24">
            <v>20090305</v>
          </cell>
          <cell r="S24">
            <v>0</v>
          </cell>
        </row>
        <row r="25">
          <cell r="B25" t="str">
            <v>ACETIC ACID 2%34341015 mlMILLILITERSOLN</v>
          </cell>
          <cell r="C25" t="str">
            <v>ACETIC ACID 2%</v>
          </cell>
          <cell r="D25">
            <v>34341</v>
          </cell>
          <cell r="E25">
            <v>0</v>
          </cell>
          <cell r="F25" t="str">
            <v>15 ml</v>
          </cell>
          <cell r="G25" t="str">
            <v>MILLILITER</v>
          </cell>
          <cell r="H25" t="str">
            <v>SOLN</v>
          </cell>
          <cell r="I25">
            <v>20021206</v>
          </cell>
          <cell r="J25">
            <v>20030509</v>
          </cell>
          <cell r="K25">
            <v>20030606</v>
          </cell>
          <cell r="L25" t="str">
            <v>Delete</v>
          </cell>
          <cell r="N25">
            <v>0</v>
          </cell>
          <cell r="O25" t="str">
            <v>no</v>
          </cell>
          <cell r="P25">
            <v>20021206</v>
          </cell>
          <cell r="Q25">
            <v>20030509</v>
          </cell>
          <cell r="R25">
            <v>20030606</v>
          </cell>
          <cell r="S25">
            <v>0</v>
          </cell>
        </row>
        <row r="26">
          <cell r="B26" t="str">
            <v>ACETYLCYSTEINE 10%24001010 mlMILLILITERSOLN</v>
          </cell>
          <cell r="C26" t="str">
            <v>ACETYLCYSTEINE 10%</v>
          </cell>
          <cell r="D26">
            <v>2400</v>
          </cell>
          <cell r="E26">
            <v>10</v>
          </cell>
          <cell r="F26" t="str">
            <v>10 ml</v>
          </cell>
          <cell r="G26" t="str">
            <v>MILLILITER</v>
          </cell>
          <cell r="H26" t="str">
            <v>SOLN</v>
          </cell>
          <cell r="I26">
            <v>20020906</v>
          </cell>
          <cell r="J26">
            <v>20021206</v>
          </cell>
          <cell r="K26">
            <v>20030606</v>
          </cell>
          <cell r="L26" t="str">
            <v>Delete</v>
          </cell>
          <cell r="N26">
            <v>0</v>
          </cell>
          <cell r="O26" t="str">
            <v>no</v>
          </cell>
          <cell r="P26">
            <v>20020906</v>
          </cell>
          <cell r="Q26">
            <v>20021206</v>
          </cell>
          <cell r="R26">
            <v>20030606</v>
          </cell>
          <cell r="S26">
            <v>0</v>
          </cell>
        </row>
        <row r="27">
          <cell r="B27" t="str">
            <v>ACETYLCYSTEINE 10%24003030 mlMILLILITERSOLN</v>
          </cell>
          <cell r="C27" t="str">
            <v>ACETYLCYSTEINE 10%</v>
          </cell>
          <cell r="D27">
            <v>2400</v>
          </cell>
          <cell r="E27">
            <v>30</v>
          </cell>
          <cell r="F27" t="str">
            <v>30 ml</v>
          </cell>
          <cell r="G27" t="str">
            <v>MILLILITER</v>
          </cell>
          <cell r="H27" t="str">
            <v>SOLN</v>
          </cell>
          <cell r="I27">
            <v>20020605</v>
          </cell>
          <cell r="J27">
            <v>20021206</v>
          </cell>
          <cell r="K27">
            <v>20030606</v>
          </cell>
          <cell r="L27" t="str">
            <v>Delete</v>
          </cell>
          <cell r="N27">
            <v>0</v>
          </cell>
          <cell r="O27" t="str">
            <v>no</v>
          </cell>
          <cell r="P27">
            <v>20020605</v>
          </cell>
          <cell r="Q27">
            <v>20021206</v>
          </cell>
          <cell r="R27">
            <v>20030606</v>
          </cell>
          <cell r="S27">
            <v>0</v>
          </cell>
        </row>
        <row r="28">
          <cell r="B28" t="str">
            <v>ACETYLCYSTEINE 10%240044 mlMILLILITERSOLN</v>
          </cell>
          <cell r="C28" t="str">
            <v>ACETYLCYSTEINE 10%</v>
          </cell>
          <cell r="D28">
            <v>2400</v>
          </cell>
          <cell r="E28">
            <v>4</v>
          </cell>
          <cell r="F28" t="str">
            <v>4 ml</v>
          </cell>
          <cell r="G28" t="str">
            <v>MILLILITER</v>
          </cell>
          <cell r="H28" t="str">
            <v>SOLN</v>
          </cell>
          <cell r="I28">
            <v>20020605</v>
          </cell>
          <cell r="J28">
            <v>20021206</v>
          </cell>
          <cell r="K28">
            <v>20030606</v>
          </cell>
          <cell r="L28" t="str">
            <v>Delete</v>
          </cell>
          <cell r="N28">
            <v>0</v>
          </cell>
          <cell r="O28" t="str">
            <v>no</v>
          </cell>
          <cell r="P28">
            <v>20020605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20%24011010 mlMILLILITERSOLN</v>
          </cell>
          <cell r="C29" t="str">
            <v>ACETYLCYSTEINE 20%</v>
          </cell>
          <cell r="D29">
            <v>2401</v>
          </cell>
          <cell r="E29">
            <v>10</v>
          </cell>
          <cell r="F29" t="str">
            <v>10 ml</v>
          </cell>
          <cell r="G29" t="str">
            <v>MILLILITER</v>
          </cell>
          <cell r="H29" t="str">
            <v>SOLN</v>
          </cell>
          <cell r="I29">
            <v>20020405</v>
          </cell>
          <cell r="J29">
            <v>20021206</v>
          </cell>
          <cell r="K29">
            <v>20021206</v>
          </cell>
          <cell r="L29" t="str">
            <v>Delete</v>
          </cell>
          <cell r="N29">
            <v>0</v>
          </cell>
          <cell r="O29" t="str">
            <v>no</v>
          </cell>
          <cell r="P29">
            <v>20020405</v>
          </cell>
          <cell r="Q29">
            <v>20021206</v>
          </cell>
          <cell r="R29">
            <v>20021206</v>
          </cell>
          <cell r="S29">
            <v>0</v>
          </cell>
        </row>
        <row r="30">
          <cell r="B30" t="str">
            <v>ACETYLCYSTEINE 20%24013030 mlMILLILITERSOLN</v>
          </cell>
          <cell r="C30" t="str">
            <v>ACETYLCYSTEINE 20%</v>
          </cell>
          <cell r="D30">
            <v>2401</v>
          </cell>
          <cell r="E30">
            <v>30</v>
          </cell>
          <cell r="F30" t="str">
            <v>30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20021206</v>
          </cell>
          <cell r="L30" t="str">
            <v>Delete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20021206</v>
          </cell>
          <cell r="S30">
            <v>0</v>
          </cell>
        </row>
        <row r="31">
          <cell r="B31" t="str">
            <v>ACETYLCYSTEINE 20%240144 mlMILLILITERSOLN</v>
          </cell>
          <cell r="C31" t="str">
            <v>ACETYLCYSTEINE 20%</v>
          </cell>
          <cell r="D31">
            <v>2401</v>
          </cell>
          <cell r="E31">
            <v>4</v>
          </cell>
          <cell r="F31" t="str">
            <v>4 ml</v>
          </cell>
          <cell r="G31" t="str">
            <v>MILLILITER</v>
          </cell>
          <cell r="H31" t="str">
            <v>SOLN</v>
          </cell>
          <cell r="I31">
            <v>20020605</v>
          </cell>
          <cell r="J31">
            <v>20021206</v>
          </cell>
          <cell r="K31">
            <v>20021206</v>
          </cell>
          <cell r="L31" t="str">
            <v>Delete</v>
          </cell>
          <cell r="N31">
            <v>0</v>
          </cell>
          <cell r="O31" t="str">
            <v>no</v>
          </cell>
          <cell r="P31">
            <v>20020605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ACYCLOVIR437900200 mgCAPSULECAP</v>
          </cell>
          <cell r="C32" t="str">
            <v>ACYCLOVIR</v>
          </cell>
          <cell r="D32">
            <v>43790</v>
          </cell>
          <cell r="E32">
            <v>0</v>
          </cell>
          <cell r="F32" t="str">
            <v>200 mg</v>
          </cell>
          <cell r="G32" t="str">
            <v>CAPSULE</v>
          </cell>
          <cell r="H32" t="str">
            <v>CAP</v>
          </cell>
          <cell r="I32">
            <v>20090305</v>
          </cell>
          <cell r="J32">
            <v>0</v>
          </cell>
          <cell r="K32">
            <v>20090305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20090305</v>
          </cell>
          <cell r="Q32">
            <v>0</v>
          </cell>
          <cell r="R32">
            <v>20090305</v>
          </cell>
          <cell r="S32">
            <v>0</v>
          </cell>
        </row>
        <row r="33">
          <cell r="B33" t="str">
            <v>ACYCLOVIR437310200 mg/5 mlMILLILITERSOLN</v>
          </cell>
          <cell r="C33" t="str">
            <v>ACYCLOVIR</v>
          </cell>
          <cell r="D33">
            <v>43731</v>
          </cell>
          <cell r="E33">
            <v>0</v>
          </cell>
          <cell r="F33" t="str">
            <v>200 mg/5 ml</v>
          </cell>
          <cell r="G33" t="str">
            <v>MILLILITER</v>
          </cell>
          <cell r="H33" t="str">
            <v>SOLN</v>
          </cell>
          <cell r="I33">
            <v>20090305</v>
          </cell>
          <cell r="J33">
            <v>0</v>
          </cell>
          <cell r="K33">
            <v>20090305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20090305</v>
          </cell>
          <cell r="Q33">
            <v>0</v>
          </cell>
          <cell r="R33">
            <v>20090305</v>
          </cell>
          <cell r="S33">
            <v>0</v>
          </cell>
        </row>
        <row r="34">
          <cell r="B34" t="str">
            <v>ACYCLOVIR137240400 mgTABLETTAB</v>
          </cell>
          <cell r="C34" t="str">
            <v>ACYCLOVIR</v>
          </cell>
          <cell r="D34">
            <v>13724</v>
          </cell>
          <cell r="E34">
            <v>0</v>
          </cell>
          <cell r="F34" t="str">
            <v>400 mg</v>
          </cell>
          <cell r="G34" t="str">
            <v>TABLET</v>
          </cell>
          <cell r="H34" t="str">
            <v>TAB</v>
          </cell>
          <cell r="I34">
            <v>20090305</v>
          </cell>
          <cell r="J34">
            <v>0</v>
          </cell>
          <cell r="K34">
            <v>20090305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20090305</v>
          </cell>
          <cell r="Q34">
            <v>0</v>
          </cell>
          <cell r="R34">
            <v>20090305</v>
          </cell>
          <cell r="S34">
            <v>0</v>
          </cell>
        </row>
        <row r="35">
          <cell r="B35" t="str">
            <v>ACYCLOVIR137210800 mgTABLETTAB</v>
          </cell>
          <cell r="C35" t="str">
            <v>ACYCLOVIR</v>
          </cell>
          <cell r="D35">
            <v>13721</v>
          </cell>
          <cell r="E35">
            <v>0</v>
          </cell>
          <cell r="F35" t="str">
            <v>800 mg</v>
          </cell>
          <cell r="G35" t="str">
            <v>TABLET</v>
          </cell>
          <cell r="H35" t="str">
            <v>TAB</v>
          </cell>
          <cell r="I35">
            <v>20090305</v>
          </cell>
          <cell r="J35">
            <v>0</v>
          </cell>
          <cell r="K35">
            <v>20090305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20090305</v>
          </cell>
          <cell r="Q35">
            <v>0</v>
          </cell>
          <cell r="R35">
            <v>20090305</v>
          </cell>
          <cell r="S35">
            <v>0</v>
          </cell>
        </row>
        <row r="36">
          <cell r="B36" t="str">
            <v>ACYCLOVIR SODIUM4339101 gm/vialGRAMPWDR for INJ</v>
          </cell>
          <cell r="C36" t="str">
            <v>ACYCLOVIR SODIUM</v>
          </cell>
          <cell r="D36">
            <v>43391</v>
          </cell>
          <cell r="E36">
            <v>0</v>
          </cell>
          <cell r="F36" t="str">
            <v>1 gm/vial</v>
          </cell>
          <cell r="G36" t="str">
            <v>GRAM</v>
          </cell>
          <cell r="H36" t="str">
            <v>PWDR for INJ</v>
          </cell>
          <cell r="I36">
            <v>20020405</v>
          </cell>
          <cell r="J36">
            <v>20020605</v>
          </cell>
          <cell r="K36">
            <v>20020605</v>
          </cell>
          <cell r="L36" t="str">
            <v>Delete</v>
          </cell>
          <cell r="N36">
            <v>0</v>
          </cell>
          <cell r="O36" t="str">
            <v>no</v>
          </cell>
          <cell r="P36">
            <v>20020405</v>
          </cell>
          <cell r="Q36">
            <v>20020605</v>
          </cell>
          <cell r="R36">
            <v>20020605</v>
          </cell>
          <cell r="S36">
            <v>0</v>
          </cell>
        </row>
        <row r="37">
          <cell r="B37" t="str">
            <v>ACYCLOVIR SODIUM433900500 mg/vialGRAMPWDR for INJ</v>
          </cell>
          <cell r="C37" t="str">
            <v>ACYCLOVIR SODIUM</v>
          </cell>
          <cell r="D37">
            <v>43390</v>
          </cell>
          <cell r="E37">
            <v>0</v>
          </cell>
          <cell r="F37" t="str">
            <v>500 mg/vial</v>
          </cell>
          <cell r="G37" t="str">
            <v>GRAM</v>
          </cell>
          <cell r="H37" t="str">
            <v>PWDR for INJ</v>
          </cell>
          <cell r="I37">
            <v>20020405</v>
          </cell>
          <cell r="J37">
            <v>20020605</v>
          </cell>
          <cell r="K37">
            <v>20020605</v>
          </cell>
          <cell r="L37" t="str">
            <v>Delete</v>
          </cell>
          <cell r="N37">
            <v>0</v>
          </cell>
          <cell r="O37" t="str">
            <v>no</v>
          </cell>
          <cell r="P37">
            <v>20020405</v>
          </cell>
          <cell r="Q37">
            <v>20020605</v>
          </cell>
          <cell r="R37">
            <v>20020605</v>
          </cell>
          <cell r="S37">
            <v>0</v>
          </cell>
        </row>
        <row r="38">
          <cell r="B38" t="str">
            <v>ALBUTEROL20110090 mcgGRAMAER</v>
          </cell>
          <cell r="C38" t="str">
            <v>ALBUTEROL</v>
          </cell>
          <cell r="D38">
            <v>20110</v>
          </cell>
          <cell r="E38">
            <v>0</v>
          </cell>
          <cell r="F38" t="str">
            <v>90 mcg</v>
          </cell>
          <cell r="G38" t="str">
            <v>GRAM</v>
          </cell>
          <cell r="H38" t="str">
            <v>AER</v>
          </cell>
          <cell r="I38">
            <v>20060505</v>
          </cell>
          <cell r="J38">
            <v>20060929</v>
          </cell>
          <cell r="K38">
            <v>20090305</v>
          </cell>
          <cell r="L38" t="str">
            <v>Delete</v>
          </cell>
          <cell r="N38">
            <v>0</v>
          </cell>
          <cell r="O38" t="str">
            <v>no</v>
          </cell>
          <cell r="P38">
            <v>20060505</v>
          </cell>
          <cell r="Q38">
            <v>20060929</v>
          </cell>
          <cell r="R38">
            <v>20090305</v>
          </cell>
          <cell r="S38">
            <v>0</v>
          </cell>
        </row>
        <row r="39">
          <cell r="B39" t="str">
            <v>ALBUTEROL SULFATE4168100.083%MILLILITERINH SOLN</v>
          </cell>
          <cell r="C39" t="str">
            <v>ALBUTEROL SULFATE</v>
          </cell>
          <cell r="D39">
            <v>41681</v>
          </cell>
          <cell r="E39">
            <v>0</v>
          </cell>
          <cell r="F39" t="str">
            <v>0.083%</v>
          </cell>
          <cell r="G39" t="str">
            <v>MILLILITER</v>
          </cell>
          <cell r="H39" t="str">
            <v>INH SOLN</v>
          </cell>
          <cell r="I39">
            <v>20090305</v>
          </cell>
          <cell r="J39">
            <v>0</v>
          </cell>
          <cell r="K39">
            <v>20090305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20090305</v>
          </cell>
          <cell r="Q39">
            <v>0</v>
          </cell>
          <cell r="R39">
            <v>20090305</v>
          </cell>
          <cell r="S39">
            <v>0</v>
          </cell>
        </row>
        <row r="40">
          <cell r="B40" t="str">
            <v>ALBUTEROL SULFATE4168000.5% (5mg/ml)MILLILITERINH SOLN</v>
          </cell>
          <cell r="C40" t="str">
            <v>ALBUTEROL SULFATE</v>
          </cell>
          <cell r="D40">
            <v>41680</v>
          </cell>
          <cell r="E40">
            <v>0</v>
          </cell>
          <cell r="F40" t="str">
            <v>0.5% (5mg/ml)</v>
          </cell>
          <cell r="G40" t="str">
            <v>MILLILITER</v>
          </cell>
          <cell r="H40" t="str">
            <v>INH SOLN</v>
          </cell>
          <cell r="I40">
            <v>20090305</v>
          </cell>
          <cell r="J40">
            <v>0</v>
          </cell>
          <cell r="K40">
            <v>20090305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20090305</v>
          </cell>
          <cell r="Q40">
            <v>0</v>
          </cell>
          <cell r="R40">
            <v>20090305</v>
          </cell>
          <cell r="S40">
            <v>0</v>
          </cell>
        </row>
        <row r="41">
          <cell r="B41" t="str">
            <v>ALBUTEROL SULFATE1463300.63 mg/3 mlMILLILITERINH SOLN</v>
          </cell>
          <cell r="C41" t="str">
            <v>ALBUTEROL SULFATE</v>
          </cell>
          <cell r="D41">
            <v>14633</v>
          </cell>
          <cell r="E41">
            <v>0</v>
          </cell>
          <cell r="F41" t="str">
            <v>0.63 mg/3 ml</v>
          </cell>
          <cell r="G41" t="str">
            <v>MILLILITER</v>
          </cell>
          <cell r="H41" t="str">
            <v>INH SOLN</v>
          </cell>
          <cell r="I41">
            <v>20090305</v>
          </cell>
          <cell r="J41">
            <v>0</v>
          </cell>
          <cell r="K41">
            <v>20090305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20090305</v>
          </cell>
          <cell r="Q41">
            <v>0</v>
          </cell>
          <cell r="R41">
            <v>20090305</v>
          </cell>
          <cell r="S41">
            <v>0</v>
          </cell>
        </row>
        <row r="42">
          <cell r="B42" t="str">
            <v>ALBUTEROL SULFATE1463401.25 mg/3 mlMILLILITERINH SOLN</v>
          </cell>
          <cell r="C42" t="str">
            <v>ALBUTEROL SULFATE</v>
          </cell>
          <cell r="D42">
            <v>14634</v>
          </cell>
          <cell r="E42">
            <v>0</v>
          </cell>
          <cell r="F42" t="str">
            <v>1.25 mg/3 ml</v>
          </cell>
          <cell r="G42" t="str">
            <v>MILLILITER</v>
          </cell>
          <cell r="H42" t="str">
            <v>INH SOLN</v>
          </cell>
          <cell r="I42">
            <v>20090305</v>
          </cell>
          <cell r="J42">
            <v>0</v>
          </cell>
          <cell r="K42">
            <v>20090305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20090305</v>
          </cell>
          <cell r="Q42">
            <v>0</v>
          </cell>
          <cell r="R42">
            <v>20090305</v>
          </cell>
          <cell r="S42">
            <v>0</v>
          </cell>
        </row>
        <row r="43">
          <cell r="B43" t="str">
            <v>ALBUTEROL SULFATE2010002 mgTABLETTAB</v>
          </cell>
          <cell r="C43" t="str">
            <v>ALBUTEROL SULFATE</v>
          </cell>
          <cell r="D43">
            <v>20100</v>
          </cell>
          <cell r="E43">
            <v>0</v>
          </cell>
          <cell r="F43" t="str">
            <v>2 mg</v>
          </cell>
          <cell r="G43" t="str">
            <v>TABLET</v>
          </cell>
          <cell r="H43" t="str">
            <v>TAB</v>
          </cell>
          <cell r="I43">
            <v>20090305</v>
          </cell>
          <cell r="J43">
            <v>0</v>
          </cell>
          <cell r="K43">
            <v>20090305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20090305</v>
          </cell>
          <cell r="Q43">
            <v>0</v>
          </cell>
          <cell r="R43">
            <v>20090305</v>
          </cell>
          <cell r="S43">
            <v>0</v>
          </cell>
        </row>
        <row r="44">
          <cell r="B44" t="str">
            <v>ALBUTEROL SULFATE2278002 mg/5 mlMILLILITERSYR</v>
          </cell>
          <cell r="C44" t="str">
            <v>ALBUTEROL SULFATE</v>
          </cell>
          <cell r="D44">
            <v>22780</v>
          </cell>
          <cell r="E44">
            <v>0</v>
          </cell>
          <cell r="F44" t="str">
            <v>2 mg/5 ml</v>
          </cell>
          <cell r="G44" t="str">
            <v>MILLILITER</v>
          </cell>
          <cell r="H44" t="str">
            <v>SYR</v>
          </cell>
          <cell r="I44">
            <v>20090305</v>
          </cell>
          <cell r="J44">
            <v>0</v>
          </cell>
          <cell r="K44">
            <v>20090305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20090305</v>
          </cell>
          <cell r="Q44">
            <v>0</v>
          </cell>
          <cell r="R44">
            <v>20090305</v>
          </cell>
          <cell r="S44">
            <v>0</v>
          </cell>
        </row>
        <row r="45">
          <cell r="B45" t="str">
            <v>ALBUTEROL SULFATE2010104 mgTABLETTAB</v>
          </cell>
          <cell r="C45" t="str">
            <v>ALBUTEROL SULFATE</v>
          </cell>
          <cell r="D45">
            <v>20101</v>
          </cell>
          <cell r="E45">
            <v>0</v>
          </cell>
          <cell r="F45" t="str">
            <v>4 mg</v>
          </cell>
          <cell r="G45" t="str">
            <v>TABLET</v>
          </cell>
          <cell r="H45" t="str">
            <v>TAB</v>
          </cell>
          <cell r="I45">
            <v>20090305</v>
          </cell>
          <cell r="J45">
            <v>0</v>
          </cell>
          <cell r="K45">
            <v>20090305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20090305</v>
          </cell>
          <cell r="Q45">
            <v>0</v>
          </cell>
          <cell r="R45">
            <v>20090305</v>
          </cell>
          <cell r="S45">
            <v>0</v>
          </cell>
        </row>
        <row r="46">
          <cell r="B46" t="str">
            <v>ALBUTEROL SULFATE 2485804 mgTABLETTAB, ER</v>
          </cell>
          <cell r="C46" t="str">
            <v xml:space="preserve">ALBUTEROL SULFATE </v>
          </cell>
          <cell r="D46">
            <v>24858</v>
          </cell>
          <cell r="E46">
            <v>0</v>
          </cell>
          <cell r="F46" t="str">
            <v>4 mg</v>
          </cell>
          <cell r="G46" t="str">
            <v>TABLET</v>
          </cell>
          <cell r="H46" t="str">
            <v>TAB, ER</v>
          </cell>
          <cell r="I46">
            <v>20090305</v>
          </cell>
          <cell r="J46">
            <v>0</v>
          </cell>
          <cell r="K46">
            <v>20090305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20090305</v>
          </cell>
          <cell r="Q46">
            <v>0</v>
          </cell>
          <cell r="R46">
            <v>20090305</v>
          </cell>
          <cell r="S46">
            <v>0</v>
          </cell>
        </row>
        <row r="47">
          <cell r="B47" t="str">
            <v>ALBUTEROL SULFATE 2485908 mgTABLETTAB, ER</v>
          </cell>
          <cell r="C47" t="str">
            <v xml:space="preserve">ALBUTEROL SULFATE </v>
          </cell>
          <cell r="D47">
            <v>24859</v>
          </cell>
          <cell r="E47">
            <v>0</v>
          </cell>
          <cell r="F47" t="str">
            <v>8 mg</v>
          </cell>
          <cell r="G47" t="str">
            <v>TABLET</v>
          </cell>
          <cell r="H47" t="str">
            <v>TAB, ER</v>
          </cell>
          <cell r="I47">
            <v>20090305</v>
          </cell>
          <cell r="J47">
            <v>0</v>
          </cell>
          <cell r="K47">
            <v>20090305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20090305</v>
          </cell>
          <cell r="Q47">
            <v>0</v>
          </cell>
          <cell r="R47">
            <v>20090305</v>
          </cell>
          <cell r="S47">
            <v>0</v>
          </cell>
        </row>
        <row r="48">
          <cell r="B48" t="str">
            <v>ALCLOMETASONE DIPROPIONATE3371000.05%GRAMCRM</v>
          </cell>
          <cell r="C48" t="str">
            <v>ALCLOMETASONE DIPROPIONATE</v>
          </cell>
          <cell r="D48">
            <v>33710</v>
          </cell>
          <cell r="E48">
            <v>0</v>
          </cell>
          <cell r="F48" t="str">
            <v>0.05%</v>
          </cell>
          <cell r="G48" t="str">
            <v>GRAM</v>
          </cell>
          <cell r="H48" t="str">
            <v>CRM</v>
          </cell>
          <cell r="I48">
            <v>20090305</v>
          </cell>
          <cell r="J48">
            <v>0</v>
          </cell>
          <cell r="K48">
            <v>20090305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20090305</v>
          </cell>
          <cell r="Q48">
            <v>0</v>
          </cell>
          <cell r="R48">
            <v>20090305</v>
          </cell>
          <cell r="S48">
            <v>0</v>
          </cell>
        </row>
        <row r="49">
          <cell r="B49" t="str">
            <v>ALENDRONATE SODIUM21680010 mgTABLETTAB</v>
          </cell>
          <cell r="C49" t="str">
            <v>ALENDRONATE SODIUM</v>
          </cell>
          <cell r="D49">
            <v>21680</v>
          </cell>
          <cell r="E49">
            <v>0</v>
          </cell>
          <cell r="F49" t="str">
            <v>10 mg</v>
          </cell>
          <cell r="G49" t="str">
            <v>TABLET</v>
          </cell>
          <cell r="H49" t="str">
            <v>TAB</v>
          </cell>
          <cell r="I49">
            <v>20090305</v>
          </cell>
          <cell r="J49">
            <v>0</v>
          </cell>
          <cell r="K49">
            <v>20090305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20090305</v>
          </cell>
          <cell r="Q49">
            <v>0</v>
          </cell>
          <cell r="R49">
            <v>20090305</v>
          </cell>
          <cell r="S49">
            <v>0</v>
          </cell>
        </row>
        <row r="50">
          <cell r="B50" t="str">
            <v>ALENDRONATE SODIUM12389035 mgTABLETTAB</v>
          </cell>
          <cell r="C50" t="str">
            <v>ALENDRONATE SODIUM</v>
          </cell>
          <cell r="D50">
            <v>12389</v>
          </cell>
          <cell r="E50">
            <v>0</v>
          </cell>
          <cell r="F50" t="str">
            <v>35 mg</v>
          </cell>
          <cell r="G50" t="str">
            <v>TABLET</v>
          </cell>
          <cell r="H50" t="str">
            <v>TAB</v>
          </cell>
          <cell r="I50">
            <v>20090305</v>
          </cell>
          <cell r="J50">
            <v>0</v>
          </cell>
          <cell r="K50">
            <v>20090305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20090305</v>
          </cell>
          <cell r="Q50">
            <v>0</v>
          </cell>
          <cell r="R50">
            <v>20090305</v>
          </cell>
          <cell r="S50">
            <v>0</v>
          </cell>
        </row>
        <row r="51">
          <cell r="B51" t="str">
            <v>ALENDRONATE SODIUM21681040 mgTABLETTAB</v>
          </cell>
          <cell r="C51" t="str">
            <v>ALENDRONATE SODIUM</v>
          </cell>
          <cell r="D51">
            <v>21681</v>
          </cell>
          <cell r="E51">
            <v>0</v>
          </cell>
          <cell r="F51" t="str">
            <v>40 mg</v>
          </cell>
          <cell r="G51" t="str">
            <v>TABLET</v>
          </cell>
          <cell r="H51" t="str">
            <v>TAB</v>
          </cell>
          <cell r="I51">
            <v>20090305</v>
          </cell>
          <cell r="J51">
            <v>0</v>
          </cell>
          <cell r="K51">
            <v>20090305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20090305</v>
          </cell>
          <cell r="Q51">
            <v>0</v>
          </cell>
          <cell r="R51">
            <v>20090305</v>
          </cell>
          <cell r="S51">
            <v>0</v>
          </cell>
        </row>
        <row r="52">
          <cell r="B52" t="str">
            <v>ALENDRONATE SODIUM2168205 mgTABLETTAB</v>
          </cell>
          <cell r="C52" t="str">
            <v>ALENDRONATE SODIUM</v>
          </cell>
          <cell r="D52">
            <v>21682</v>
          </cell>
          <cell r="E52">
            <v>0</v>
          </cell>
          <cell r="F52" t="str">
            <v>5 mg</v>
          </cell>
          <cell r="G52" t="str">
            <v>TABLET</v>
          </cell>
          <cell r="H52" t="str">
            <v>TAB</v>
          </cell>
          <cell r="I52">
            <v>20090305</v>
          </cell>
          <cell r="J52">
            <v>0</v>
          </cell>
          <cell r="K52">
            <v>20090305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20090305</v>
          </cell>
          <cell r="Q52">
            <v>0</v>
          </cell>
          <cell r="R52">
            <v>20090305</v>
          </cell>
          <cell r="S52">
            <v>0</v>
          </cell>
        </row>
        <row r="53">
          <cell r="B53" t="str">
            <v>ALENDRONATE SODIUM85361070 mgTABLETTAB</v>
          </cell>
          <cell r="C53" t="str">
            <v>ALENDRONATE SODIUM</v>
          </cell>
          <cell r="D53">
            <v>85361</v>
          </cell>
          <cell r="E53">
            <v>0</v>
          </cell>
          <cell r="F53" t="str">
            <v>70 mg</v>
          </cell>
          <cell r="G53" t="str">
            <v>TABLET</v>
          </cell>
          <cell r="H53" t="str">
            <v>TAB</v>
          </cell>
          <cell r="I53">
            <v>20090305</v>
          </cell>
          <cell r="J53">
            <v>0</v>
          </cell>
          <cell r="K53">
            <v>20090305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20090305</v>
          </cell>
          <cell r="Q53">
            <v>0</v>
          </cell>
          <cell r="R53">
            <v>20090305</v>
          </cell>
          <cell r="S53">
            <v>0</v>
          </cell>
        </row>
        <row r="54">
          <cell r="B54" t="str">
            <v>ALLOPURINOL70700100 mgTABLETTAB</v>
          </cell>
          <cell r="C54" t="str">
            <v>ALLOPURINOL</v>
          </cell>
          <cell r="D54">
            <v>7070</v>
          </cell>
          <cell r="E54">
            <v>0</v>
          </cell>
          <cell r="F54" t="str">
            <v>100 mg</v>
          </cell>
          <cell r="G54" t="str">
            <v>TABLET</v>
          </cell>
          <cell r="H54" t="str">
            <v>TAB</v>
          </cell>
          <cell r="I54">
            <v>20090305</v>
          </cell>
          <cell r="J54">
            <v>0</v>
          </cell>
          <cell r="K54">
            <v>20090305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20090305</v>
          </cell>
          <cell r="Q54">
            <v>0</v>
          </cell>
          <cell r="R54">
            <v>20090305</v>
          </cell>
          <cell r="S54">
            <v>0</v>
          </cell>
        </row>
        <row r="55">
          <cell r="B55" t="str">
            <v>ALLOPURINOL70710300 mgTABLETTAB</v>
          </cell>
          <cell r="C55" t="str">
            <v>ALLOPURINOL</v>
          </cell>
          <cell r="D55">
            <v>7071</v>
          </cell>
          <cell r="E55">
            <v>0</v>
          </cell>
          <cell r="F55" t="str">
            <v>300 mg</v>
          </cell>
          <cell r="G55" t="str">
            <v>TABLET</v>
          </cell>
          <cell r="H55" t="str">
            <v>TAB</v>
          </cell>
          <cell r="I55">
            <v>20090305</v>
          </cell>
          <cell r="J55">
            <v>0</v>
          </cell>
          <cell r="K55">
            <v>20090305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20090305</v>
          </cell>
          <cell r="Q55">
            <v>0</v>
          </cell>
          <cell r="R55">
            <v>20090305</v>
          </cell>
          <cell r="S55">
            <v>0</v>
          </cell>
        </row>
        <row r="56">
          <cell r="B56" t="str">
            <v>ALPRAZOLAM1426000.25 mgTABLETTAB</v>
          </cell>
          <cell r="C56" t="str">
            <v>ALPRAZOLAM</v>
          </cell>
          <cell r="D56">
            <v>14260</v>
          </cell>
          <cell r="E56">
            <v>0</v>
          </cell>
          <cell r="F56" t="str">
            <v>0.25 mg</v>
          </cell>
          <cell r="G56" t="str">
            <v>TABLET</v>
          </cell>
          <cell r="H56" t="str">
            <v>TAB</v>
          </cell>
          <cell r="I56">
            <v>20090305</v>
          </cell>
          <cell r="J56">
            <v>0</v>
          </cell>
          <cell r="K56">
            <v>20090305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20090305</v>
          </cell>
          <cell r="Q56">
            <v>0</v>
          </cell>
          <cell r="R56">
            <v>20090305</v>
          </cell>
          <cell r="S56">
            <v>0</v>
          </cell>
        </row>
        <row r="57">
          <cell r="B57" t="str">
            <v>ALPRAZOLAM1426100.5 mgTABLETTAB</v>
          </cell>
          <cell r="C57" t="str">
            <v>ALPRAZOLAM</v>
          </cell>
          <cell r="D57">
            <v>14261</v>
          </cell>
          <cell r="E57">
            <v>0</v>
          </cell>
          <cell r="F57" t="str">
            <v>0.5 mg</v>
          </cell>
          <cell r="G57" t="str">
            <v>TABLET</v>
          </cell>
          <cell r="H57" t="str">
            <v>TAB</v>
          </cell>
          <cell r="I57">
            <v>20090305</v>
          </cell>
          <cell r="J57">
            <v>0</v>
          </cell>
          <cell r="K57">
            <v>20090305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20090305</v>
          </cell>
          <cell r="Q57">
            <v>0</v>
          </cell>
          <cell r="R57">
            <v>20090305</v>
          </cell>
          <cell r="S57">
            <v>0</v>
          </cell>
        </row>
        <row r="58">
          <cell r="B58" t="str">
            <v>ALPRAZOLAM1742300.5 mgTABLETTAB, ER</v>
          </cell>
          <cell r="C58" t="str">
            <v>ALPRAZOLAM</v>
          </cell>
          <cell r="D58">
            <v>17423</v>
          </cell>
          <cell r="E58">
            <v>0</v>
          </cell>
          <cell r="F58" t="str">
            <v>0.5 mg</v>
          </cell>
          <cell r="G58" t="str">
            <v>TABLET</v>
          </cell>
          <cell r="H58" t="str">
            <v>TAB, ER</v>
          </cell>
          <cell r="I58">
            <v>20090305</v>
          </cell>
          <cell r="J58">
            <v>0</v>
          </cell>
          <cell r="K58">
            <v>20090305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20090305</v>
          </cell>
          <cell r="Q58">
            <v>0</v>
          </cell>
          <cell r="R58">
            <v>20090305</v>
          </cell>
          <cell r="S58">
            <v>0</v>
          </cell>
        </row>
        <row r="59">
          <cell r="B59" t="str">
            <v>ALPRAZOLAM1426201 mgTABLETTAB</v>
          </cell>
          <cell r="C59" t="str">
            <v>ALPRAZOLAM</v>
          </cell>
          <cell r="D59">
            <v>14262</v>
          </cell>
          <cell r="E59">
            <v>0</v>
          </cell>
          <cell r="F59" t="str">
            <v>1 mg</v>
          </cell>
          <cell r="G59" t="str">
            <v>TABLET</v>
          </cell>
          <cell r="H59" t="str">
            <v>TAB</v>
          </cell>
          <cell r="I59">
            <v>20090305</v>
          </cell>
          <cell r="J59">
            <v>0</v>
          </cell>
          <cell r="K59">
            <v>20090305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20090305</v>
          </cell>
          <cell r="Q59">
            <v>0</v>
          </cell>
          <cell r="R59">
            <v>20090305</v>
          </cell>
          <cell r="S59">
            <v>0</v>
          </cell>
        </row>
        <row r="60">
          <cell r="B60" t="str">
            <v>ALPRAZOLAM1742401 mgTABLETTAB, ER</v>
          </cell>
          <cell r="C60" t="str">
            <v>ALPRAZOLAM</v>
          </cell>
          <cell r="D60">
            <v>17424</v>
          </cell>
          <cell r="E60">
            <v>0</v>
          </cell>
          <cell r="F60" t="str">
            <v>1 mg</v>
          </cell>
          <cell r="G60" t="str">
            <v>TABLET</v>
          </cell>
          <cell r="H60" t="str">
            <v>TAB, ER</v>
          </cell>
          <cell r="I60">
            <v>20090305</v>
          </cell>
          <cell r="J60">
            <v>0</v>
          </cell>
          <cell r="K60">
            <v>20090305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20090305</v>
          </cell>
          <cell r="Q60">
            <v>0</v>
          </cell>
          <cell r="R60">
            <v>20090305</v>
          </cell>
          <cell r="S60">
            <v>0</v>
          </cell>
        </row>
        <row r="61">
          <cell r="B61" t="str">
            <v>ALPRAZOLAM1426302 mgTABLETTAB</v>
          </cell>
          <cell r="C61" t="str">
            <v>ALPRAZOLAM</v>
          </cell>
          <cell r="D61">
            <v>14263</v>
          </cell>
          <cell r="E61">
            <v>0</v>
          </cell>
          <cell r="F61" t="str">
            <v>2 mg</v>
          </cell>
          <cell r="G61" t="str">
            <v>TABLET</v>
          </cell>
          <cell r="H61" t="str">
            <v>TAB</v>
          </cell>
          <cell r="I61">
            <v>20090305</v>
          </cell>
          <cell r="J61">
            <v>0</v>
          </cell>
          <cell r="K61">
            <v>20090305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20090305</v>
          </cell>
          <cell r="Q61">
            <v>0</v>
          </cell>
          <cell r="R61">
            <v>20090305</v>
          </cell>
          <cell r="S61">
            <v>0</v>
          </cell>
        </row>
        <row r="62">
          <cell r="B62" t="str">
            <v>ALPRAZOLAM 1742502 mgTABLETTAB, ER</v>
          </cell>
          <cell r="C62" t="str">
            <v xml:space="preserve">ALPRAZOLAM </v>
          </cell>
          <cell r="D62">
            <v>17425</v>
          </cell>
          <cell r="E62">
            <v>0</v>
          </cell>
          <cell r="F62" t="str">
            <v>2 mg</v>
          </cell>
          <cell r="G62" t="str">
            <v>TABLET</v>
          </cell>
          <cell r="H62" t="str">
            <v>TAB, ER</v>
          </cell>
          <cell r="I62">
            <v>20090305</v>
          </cell>
          <cell r="J62">
            <v>0</v>
          </cell>
          <cell r="K62">
            <v>20090305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20090305</v>
          </cell>
          <cell r="Q62">
            <v>0</v>
          </cell>
          <cell r="R62">
            <v>20090305</v>
          </cell>
          <cell r="S62">
            <v>0</v>
          </cell>
        </row>
        <row r="63">
          <cell r="B63" t="str">
            <v>ALPRAZOLAM 1968103 mgTABLETTAB, ER</v>
          </cell>
          <cell r="C63" t="str">
            <v xml:space="preserve">ALPRAZOLAM </v>
          </cell>
          <cell r="D63">
            <v>19681</v>
          </cell>
          <cell r="E63">
            <v>0</v>
          </cell>
          <cell r="F63" t="str">
            <v>3 mg</v>
          </cell>
          <cell r="G63" t="str">
            <v>TABLET</v>
          </cell>
          <cell r="H63" t="str">
            <v>TAB, ER</v>
          </cell>
          <cell r="I63">
            <v>20090305</v>
          </cell>
          <cell r="J63">
            <v>0</v>
          </cell>
          <cell r="K63">
            <v>20090305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20090305</v>
          </cell>
          <cell r="Q63">
            <v>0</v>
          </cell>
          <cell r="R63">
            <v>20090305</v>
          </cell>
          <cell r="S63">
            <v>0</v>
          </cell>
        </row>
        <row r="64">
          <cell r="B64" t="str">
            <v>AMANTADINE HCL175200100 mgCAPSULECAP</v>
          </cell>
          <cell r="C64" t="str">
            <v>AMANTADINE HCL</v>
          </cell>
          <cell r="D64">
            <v>17520</v>
          </cell>
          <cell r="E64">
            <v>0</v>
          </cell>
          <cell r="F64" t="str">
            <v>100 mg</v>
          </cell>
          <cell r="G64" t="str">
            <v>CAPSULE</v>
          </cell>
          <cell r="H64" t="str">
            <v>CAP</v>
          </cell>
          <cell r="I64">
            <v>20090305</v>
          </cell>
          <cell r="J64">
            <v>0</v>
          </cell>
          <cell r="K64">
            <v>20090305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20090305</v>
          </cell>
          <cell r="Q64">
            <v>0</v>
          </cell>
          <cell r="R64">
            <v>20090305</v>
          </cell>
          <cell r="S64">
            <v>0</v>
          </cell>
        </row>
        <row r="65">
          <cell r="B65" t="str">
            <v>AMANTADINE HCL17530050 mg/5 mlMILLILITERSYR</v>
          </cell>
          <cell r="C65" t="str">
            <v>AMANTADINE HCL</v>
          </cell>
          <cell r="D65">
            <v>17530</v>
          </cell>
          <cell r="E65">
            <v>0</v>
          </cell>
          <cell r="F65" t="str">
            <v>50 mg/5 ml</v>
          </cell>
          <cell r="G65" t="str">
            <v>MILLILITER</v>
          </cell>
          <cell r="H65" t="str">
            <v>SYR</v>
          </cell>
          <cell r="I65">
            <v>20090305</v>
          </cell>
          <cell r="J65">
            <v>0</v>
          </cell>
          <cell r="K65">
            <v>20090305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20090305</v>
          </cell>
          <cell r="Q65">
            <v>0</v>
          </cell>
          <cell r="R65">
            <v>20090305</v>
          </cell>
          <cell r="S65">
            <v>0</v>
          </cell>
        </row>
        <row r="66">
          <cell r="B66" t="str">
            <v>AMINOPHYLLINE5640200 mgTABLETTAB</v>
          </cell>
          <cell r="C66" t="str">
            <v>AMINOPHYLLINE</v>
          </cell>
          <cell r="D66">
            <v>564</v>
          </cell>
          <cell r="E66">
            <v>0</v>
          </cell>
          <cell r="F66" t="str">
            <v>200 mg</v>
          </cell>
          <cell r="G66" t="str">
            <v>TABLET</v>
          </cell>
          <cell r="H66" t="str">
            <v>TAB</v>
          </cell>
          <cell r="I66">
            <v>20030606</v>
          </cell>
          <cell r="J66">
            <v>20031205</v>
          </cell>
          <cell r="K66">
            <v>20050902</v>
          </cell>
          <cell r="L66" t="str">
            <v>Delete</v>
          </cell>
          <cell r="N66">
            <v>0</v>
          </cell>
          <cell r="O66" t="str">
            <v>no</v>
          </cell>
          <cell r="P66">
            <v>20030606</v>
          </cell>
          <cell r="Q66">
            <v>20031205</v>
          </cell>
          <cell r="R66">
            <v>20050902</v>
          </cell>
          <cell r="S66">
            <v>0</v>
          </cell>
        </row>
        <row r="67">
          <cell r="B67" t="str">
            <v>AMIODARONE HCL109200200 mgTABLETTAB</v>
          </cell>
          <cell r="C67" t="str">
            <v>AMIODARONE HCL</v>
          </cell>
          <cell r="D67">
            <v>10920</v>
          </cell>
          <cell r="E67">
            <v>0</v>
          </cell>
          <cell r="F67" t="str">
            <v>200 mg</v>
          </cell>
          <cell r="G67" t="str">
            <v>TABLET</v>
          </cell>
          <cell r="H67" t="str">
            <v>TAB</v>
          </cell>
          <cell r="I67">
            <v>20090305</v>
          </cell>
          <cell r="J67">
            <v>0</v>
          </cell>
          <cell r="K67">
            <v>20090305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20090305</v>
          </cell>
          <cell r="Q67">
            <v>0</v>
          </cell>
          <cell r="R67">
            <v>20090305</v>
          </cell>
          <cell r="S67">
            <v>0</v>
          </cell>
        </row>
        <row r="68">
          <cell r="B68" t="str">
            <v>AMITRIPTYLINE HCL16512010 mgTABLETTAB</v>
          </cell>
          <cell r="C68" t="str">
            <v>AMITRIPTYLINE HCL</v>
          </cell>
          <cell r="D68">
            <v>16512</v>
          </cell>
          <cell r="E68">
            <v>0</v>
          </cell>
          <cell r="F68" t="str">
            <v>10 mg</v>
          </cell>
          <cell r="G68" t="str">
            <v>TABLET</v>
          </cell>
          <cell r="H68" t="str">
            <v>TAB</v>
          </cell>
          <cell r="I68">
            <v>20090305</v>
          </cell>
          <cell r="J68">
            <v>0</v>
          </cell>
          <cell r="K68">
            <v>20090305</v>
          </cell>
          <cell r="L68" t="str">
            <v>Active</v>
          </cell>
          <cell r="N68">
            <v>0</v>
          </cell>
          <cell r="O68" t="str">
            <v>no</v>
          </cell>
          <cell r="P68">
            <v>20090305</v>
          </cell>
          <cell r="Q68">
            <v>0</v>
          </cell>
          <cell r="R68">
            <v>20090305</v>
          </cell>
          <cell r="S68">
            <v>0</v>
          </cell>
        </row>
        <row r="69">
          <cell r="B69" t="str">
            <v>AMITRIPTYLINE HCL165130100 mgTABLETTAB</v>
          </cell>
          <cell r="C69" t="str">
            <v>AMITRIPTYLINE HCL</v>
          </cell>
          <cell r="D69">
            <v>16513</v>
          </cell>
          <cell r="E69">
            <v>0</v>
          </cell>
          <cell r="F69" t="str">
            <v>100 mg</v>
          </cell>
          <cell r="G69" t="str">
            <v>TABLET</v>
          </cell>
          <cell r="H69" t="str">
            <v>TAB</v>
          </cell>
          <cell r="I69">
            <v>20090305</v>
          </cell>
          <cell r="J69">
            <v>0</v>
          </cell>
          <cell r="K69">
            <v>20090305</v>
          </cell>
          <cell r="L69" t="str">
            <v>Active</v>
          </cell>
          <cell r="N69">
            <v>0</v>
          </cell>
          <cell r="O69" t="str">
            <v>no</v>
          </cell>
          <cell r="P69">
            <v>20090305</v>
          </cell>
          <cell r="Q69">
            <v>0</v>
          </cell>
          <cell r="R69">
            <v>20090305</v>
          </cell>
          <cell r="S69">
            <v>0</v>
          </cell>
        </row>
        <row r="70">
          <cell r="B70" t="str">
            <v>AMITRIPTYLINE HCL165140150 mgTABLETTAB</v>
          </cell>
          <cell r="C70" t="str">
            <v>AMITRIPTYLINE HCL</v>
          </cell>
          <cell r="D70">
            <v>16514</v>
          </cell>
          <cell r="E70">
            <v>0</v>
          </cell>
          <cell r="F70" t="str">
            <v>150 mg</v>
          </cell>
          <cell r="G70" t="str">
            <v>TABLET</v>
          </cell>
          <cell r="H70" t="str">
            <v>TAB</v>
          </cell>
          <cell r="I70">
            <v>20090305</v>
          </cell>
          <cell r="J70">
            <v>0</v>
          </cell>
          <cell r="K70">
            <v>20090305</v>
          </cell>
          <cell r="L70" t="str">
            <v>Active</v>
          </cell>
          <cell r="N70">
            <v>0</v>
          </cell>
          <cell r="O70" t="str">
            <v>no</v>
          </cell>
          <cell r="P70">
            <v>20090305</v>
          </cell>
          <cell r="Q70">
            <v>0</v>
          </cell>
          <cell r="R70">
            <v>20090305</v>
          </cell>
          <cell r="S70">
            <v>0</v>
          </cell>
        </row>
        <row r="71">
          <cell r="B71" t="str">
            <v>AMITRIPTYLINE HCL16515025 mgTABLETTAB</v>
          </cell>
          <cell r="C71" t="str">
            <v>AMITRIPTYLINE HCL</v>
          </cell>
          <cell r="D71">
            <v>16515</v>
          </cell>
          <cell r="E71">
            <v>0</v>
          </cell>
          <cell r="F71" t="str">
            <v>25 mg</v>
          </cell>
          <cell r="G71" t="str">
            <v>TABLET</v>
          </cell>
          <cell r="H71" t="str">
            <v>TAB</v>
          </cell>
          <cell r="I71">
            <v>20090305</v>
          </cell>
          <cell r="J71">
            <v>0</v>
          </cell>
          <cell r="K71">
            <v>20090305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20090305</v>
          </cell>
          <cell r="Q71">
            <v>0</v>
          </cell>
          <cell r="R71">
            <v>20090305</v>
          </cell>
          <cell r="S71">
            <v>0</v>
          </cell>
        </row>
        <row r="72">
          <cell r="B72" t="str">
            <v>AMITRIPTYLINE HCL16516050 mgTABLETTAB</v>
          </cell>
          <cell r="C72" t="str">
            <v>AMITRIPTYLINE HCL</v>
          </cell>
          <cell r="D72">
            <v>16516</v>
          </cell>
          <cell r="E72">
            <v>0</v>
          </cell>
          <cell r="F72" t="str">
            <v>50 mg</v>
          </cell>
          <cell r="G72" t="str">
            <v>TABLET</v>
          </cell>
          <cell r="H72" t="str">
            <v>TAB</v>
          </cell>
          <cell r="I72">
            <v>20090305</v>
          </cell>
          <cell r="J72">
            <v>0</v>
          </cell>
          <cell r="K72">
            <v>20090305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20090305</v>
          </cell>
          <cell r="Q72">
            <v>0</v>
          </cell>
          <cell r="R72">
            <v>20090305</v>
          </cell>
          <cell r="S72">
            <v>0</v>
          </cell>
        </row>
        <row r="73">
          <cell r="B73" t="str">
            <v>AMITRIPTYLINE HCL16517075 mgTABLETTAB</v>
          </cell>
          <cell r="C73" t="str">
            <v>AMITRIPTYLINE HCL</v>
          </cell>
          <cell r="D73">
            <v>16517</v>
          </cell>
          <cell r="E73">
            <v>0</v>
          </cell>
          <cell r="F73" t="str">
            <v>75 mg</v>
          </cell>
          <cell r="G73" t="str">
            <v>TABLET</v>
          </cell>
          <cell r="H73" t="str">
            <v>TAB</v>
          </cell>
          <cell r="I73">
            <v>20090305</v>
          </cell>
          <cell r="J73">
            <v>0</v>
          </cell>
          <cell r="K73">
            <v>20090305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20090305</v>
          </cell>
          <cell r="Q73">
            <v>0</v>
          </cell>
          <cell r="R73">
            <v>20090305</v>
          </cell>
          <cell r="S73">
            <v>0</v>
          </cell>
        </row>
        <row r="74">
          <cell r="B74" t="str">
            <v>AMITRIPTYLINE; PERPHENAZINE16674010 mg; 2 mgTABLETTAB</v>
          </cell>
          <cell r="C74" t="str">
            <v>AMITRIPTYLINE; PERPHENAZINE</v>
          </cell>
          <cell r="D74">
            <v>16674</v>
          </cell>
          <cell r="E74">
            <v>0</v>
          </cell>
          <cell r="F74" t="str">
            <v>10 mg; 2 mg</v>
          </cell>
          <cell r="G74" t="str">
            <v>TABLET</v>
          </cell>
          <cell r="H74" t="str">
            <v>TAB</v>
          </cell>
          <cell r="I74">
            <v>20070605</v>
          </cell>
          <cell r="J74">
            <v>20080919</v>
          </cell>
          <cell r="K74">
            <v>20090305</v>
          </cell>
          <cell r="L74" t="str">
            <v>Delete</v>
          </cell>
          <cell r="N74">
            <v>0</v>
          </cell>
          <cell r="O74" t="str">
            <v>no</v>
          </cell>
          <cell r="P74">
            <v>20070605</v>
          </cell>
          <cell r="Q74">
            <v>20080919</v>
          </cell>
          <cell r="R74">
            <v>20090305</v>
          </cell>
          <cell r="S74">
            <v>0</v>
          </cell>
        </row>
        <row r="75">
          <cell r="B75" t="str">
            <v>AMITRIPTYLINE; PERPHENAZINE15433010 mg; 4 mgTABLETTAB</v>
          </cell>
          <cell r="C75" t="str">
            <v>AMITRIPTYLINE; PERPHENAZINE</v>
          </cell>
          <cell r="D75">
            <v>15433</v>
          </cell>
          <cell r="E75">
            <v>0</v>
          </cell>
          <cell r="F75" t="str">
            <v>10 mg; 4 mg</v>
          </cell>
          <cell r="G75" t="str">
            <v>TABLET</v>
          </cell>
          <cell r="H75" t="str">
            <v>TAB</v>
          </cell>
          <cell r="I75">
            <v>20051206</v>
          </cell>
          <cell r="J75">
            <v>20060505</v>
          </cell>
          <cell r="K75">
            <v>20060505</v>
          </cell>
          <cell r="L75" t="str">
            <v>Delete</v>
          </cell>
          <cell r="N75">
            <v>0</v>
          </cell>
          <cell r="O75" t="str">
            <v>no</v>
          </cell>
          <cell r="P75">
            <v>20051206</v>
          </cell>
          <cell r="Q75">
            <v>20060505</v>
          </cell>
          <cell r="R75">
            <v>20060505</v>
          </cell>
          <cell r="S75">
            <v>0</v>
          </cell>
        </row>
        <row r="76">
          <cell r="B76" t="str">
            <v>AMITRIPTYLINE; PERPHENAZINE16676025 mg; 2 mgTABLETTAB</v>
          </cell>
          <cell r="C76" t="str">
            <v>AMITRIPTYLINE; PERPHENAZINE</v>
          </cell>
          <cell r="D76">
            <v>16676</v>
          </cell>
          <cell r="E76">
            <v>0</v>
          </cell>
          <cell r="F76" t="str">
            <v>25 mg; 2 mg</v>
          </cell>
          <cell r="G76" t="str">
            <v>TABLET</v>
          </cell>
          <cell r="H76" t="str">
            <v>TAB</v>
          </cell>
          <cell r="I76">
            <v>20070605</v>
          </cell>
          <cell r="J76">
            <v>20080919</v>
          </cell>
          <cell r="K76">
            <v>20090305</v>
          </cell>
          <cell r="L76" t="str">
            <v>Delete</v>
          </cell>
          <cell r="N76">
            <v>0</v>
          </cell>
          <cell r="O76" t="str">
            <v>no</v>
          </cell>
          <cell r="P76">
            <v>20070605</v>
          </cell>
          <cell r="Q76">
            <v>20080919</v>
          </cell>
          <cell r="R76">
            <v>20090305</v>
          </cell>
          <cell r="S76">
            <v>0</v>
          </cell>
        </row>
        <row r="77">
          <cell r="B77" t="str">
            <v>AMITRIPTYLINE; PERPHENAZINE16677025 mg; 4 mgTABLETTAB</v>
          </cell>
          <cell r="C77" t="str">
            <v>AMITRIPTYLINE; PERPHENAZINE</v>
          </cell>
          <cell r="D77">
            <v>16677</v>
          </cell>
          <cell r="E77">
            <v>0</v>
          </cell>
          <cell r="F77" t="str">
            <v>25 mg; 4 mg</v>
          </cell>
          <cell r="G77" t="str">
            <v>TABLET</v>
          </cell>
          <cell r="H77" t="str">
            <v>TAB</v>
          </cell>
          <cell r="I77">
            <v>20070605</v>
          </cell>
          <cell r="J77">
            <v>20080919</v>
          </cell>
          <cell r="K77">
            <v>20090305</v>
          </cell>
          <cell r="L77" t="str">
            <v>Delete</v>
          </cell>
          <cell r="N77">
            <v>0</v>
          </cell>
          <cell r="O77" t="str">
            <v>no</v>
          </cell>
          <cell r="P77">
            <v>20070605</v>
          </cell>
          <cell r="Q77">
            <v>20080919</v>
          </cell>
          <cell r="R77">
            <v>20090305</v>
          </cell>
          <cell r="S77">
            <v>0</v>
          </cell>
        </row>
        <row r="78">
          <cell r="B78" t="str">
            <v>AMITRIPTYLINE; PERPHENAZINE16678050 mg; 4 mgTABLETTAB</v>
          </cell>
          <cell r="C78" t="str">
            <v>AMITRIPTYLINE; PERPHENAZINE</v>
          </cell>
          <cell r="D78">
            <v>16678</v>
          </cell>
          <cell r="E78">
            <v>0</v>
          </cell>
          <cell r="F78" t="str">
            <v>50 mg; 4 mg</v>
          </cell>
          <cell r="G78" t="str">
            <v>TABLET</v>
          </cell>
          <cell r="H78" t="str">
            <v>TAB</v>
          </cell>
          <cell r="I78">
            <v>20070605</v>
          </cell>
          <cell r="J78">
            <v>20080919</v>
          </cell>
          <cell r="K78">
            <v>20090305</v>
          </cell>
          <cell r="L78" t="str">
            <v>Delete</v>
          </cell>
          <cell r="N78">
            <v>0</v>
          </cell>
          <cell r="O78" t="str">
            <v>no</v>
          </cell>
          <cell r="P78">
            <v>20070605</v>
          </cell>
          <cell r="Q78">
            <v>20080919</v>
          </cell>
          <cell r="R78">
            <v>20090305</v>
          </cell>
          <cell r="S78">
            <v>0</v>
          </cell>
        </row>
        <row r="79">
          <cell r="B79" t="str">
            <v>AMLODIPINE BESYLATE2682010 mgTABLETTAB</v>
          </cell>
          <cell r="C79" t="str">
            <v>AMLODIPINE BESYLATE</v>
          </cell>
          <cell r="D79">
            <v>2682</v>
          </cell>
          <cell r="E79">
            <v>0</v>
          </cell>
          <cell r="F79" t="str">
            <v>10 mg</v>
          </cell>
          <cell r="G79" t="str">
            <v>TABLET</v>
          </cell>
          <cell r="H79" t="str">
            <v>TAB</v>
          </cell>
          <cell r="I79">
            <v>20090305</v>
          </cell>
          <cell r="J79">
            <v>0</v>
          </cell>
          <cell r="K79">
            <v>20090305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20090305</v>
          </cell>
          <cell r="Q79">
            <v>0</v>
          </cell>
          <cell r="R79">
            <v>20090305</v>
          </cell>
          <cell r="S79">
            <v>0</v>
          </cell>
        </row>
        <row r="80">
          <cell r="B80" t="str">
            <v>AMLODIPINE BESYLATE268102.5 mgTABLETTAB</v>
          </cell>
          <cell r="C80" t="str">
            <v>AMLODIPINE BESYLATE</v>
          </cell>
          <cell r="D80">
            <v>2681</v>
          </cell>
          <cell r="E80">
            <v>0</v>
          </cell>
          <cell r="F80" t="str">
            <v>2.5 mg</v>
          </cell>
          <cell r="G80" t="str">
            <v>TABLET</v>
          </cell>
          <cell r="H80" t="str">
            <v>TAB</v>
          </cell>
          <cell r="I80">
            <v>20090305</v>
          </cell>
          <cell r="J80">
            <v>0</v>
          </cell>
          <cell r="K80">
            <v>20090305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20090305</v>
          </cell>
          <cell r="Q80">
            <v>0</v>
          </cell>
          <cell r="R80">
            <v>20090305</v>
          </cell>
          <cell r="S80">
            <v>0</v>
          </cell>
        </row>
        <row r="81">
          <cell r="B81" t="str">
            <v>AMLODIPINE BESYLATE268305 mgTABLETTAB</v>
          </cell>
          <cell r="C81" t="str">
            <v>AMLODIPINE BESYLATE</v>
          </cell>
          <cell r="D81">
            <v>2683</v>
          </cell>
          <cell r="E81">
            <v>0</v>
          </cell>
          <cell r="F81" t="str">
            <v>5 mg</v>
          </cell>
          <cell r="G81" t="str">
            <v>TABLET</v>
          </cell>
          <cell r="H81" t="str">
            <v>TAB</v>
          </cell>
          <cell r="I81">
            <v>20090305</v>
          </cell>
          <cell r="J81">
            <v>0</v>
          </cell>
          <cell r="K81">
            <v>20090305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20090305</v>
          </cell>
          <cell r="Q81">
            <v>0</v>
          </cell>
          <cell r="R81">
            <v>20090305</v>
          </cell>
          <cell r="S81">
            <v>0</v>
          </cell>
        </row>
        <row r="82">
          <cell r="B82" t="str">
            <v>AMLODIPINE BESYLATE/BENAZEPRIL17604010 mg; 20 mgCAPSULECAP</v>
          </cell>
          <cell r="C82" t="str">
            <v>AMLODIPINE BESYLATE/BENAZEPRIL</v>
          </cell>
          <cell r="D82">
            <v>17604</v>
          </cell>
          <cell r="E82">
            <v>0</v>
          </cell>
          <cell r="F82" t="str">
            <v>10 mg; 20 mg</v>
          </cell>
          <cell r="G82" t="str">
            <v>CAPSULE</v>
          </cell>
          <cell r="H82" t="str">
            <v>CAP</v>
          </cell>
          <cell r="I82">
            <v>20090305</v>
          </cell>
          <cell r="J82">
            <v>0</v>
          </cell>
          <cell r="K82">
            <v>20090305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20090305</v>
          </cell>
          <cell r="Q82">
            <v>0</v>
          </cell>
          <cell r="R82">
            <v>20090305</v>
          </cell>
          <cell r="S82">
            <v>0</v>
          </cell>
        </row>
        <row r="83">
          <cell r="B83" t="str">
            <v>AMLODIPINE BESYLATE/BENAZEPRIL3309302.5 mg; 10 mgCAPSULECAP</v>
          </cell>
          <cell r="C83" t="str">
            <v>AMLODIPINE BESYLATE/BENAZEPRIL</v>
          </cell>
          <cell r="D83">
            <v>33093</v>
          </cell>
          <cell r="E83">
            <v>0</v>
          </cell>
          <cell r="F83" t="str">
            <v>2.5 mg; 10 mg</v>
          </cell>
          <cell r="G83" t="str">
            <v>CAPSULE</v>
          </cell>
          <cell r="H83" t="str">
            <v>CAP</v>
          </cell>
          <cell r="I83">
            <v>20090305</v>
          </cell>
          <cell r="J83">
            <v>0</v>
          </cell>
          <cell r="K83">
            <v>20090305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20090305</v>
          </cell>
          <cell r="Q83">
            <v>0</v>
          </cell>
          <cell r="R83">
            <v>20090305</v>
          </cell>
          <cell r="S83">
            <v>0</v>
          </cell>
        </row>
        <row r="84">
          <cell r="B84" t="str">
            <v>AMLODIPINE BESYLATE/BENAZEPRIL3309205 mg; 10 mgCAPSULECAP</v>
          </cell>
          <cell r="C84" t="str">
            <v>AMLODIPINE BESYLATE/BENAZEPRIL</v>
          </cell>
          <cell r="D84">
            <v>33092</v>
          </cell>
          <cell r="E84">
            <v>0</v>
          </cell>
          <cell r="F84" t="str">
            <v>5 mg; 10 mg</v>
          </cell>
          <cell r="G84" t="str">
            <v>CAPSULE</v>
          </cell>
          <cell r="H84" t="str">
            <v>CAP</v>
          </cell>
          <cell r="I84">
            <v>20090305</v>
          </cell>
          <cell r="J84">
            <v>0</v>
          </cell>
          <cell r="K84">
            <v>20090305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20090305</v>
          </cell>
          <cell r="Q84">
            <v>0</v>
          </cell>
          <cell r="R84">
            <v>20090305</v>
          </cell>
          <cell r="S84">
            <v>0</v>
          </cell>
        </row>
        <row r="85">
          <cell r="B85" t="str">
            <v>AMLODIPINE BESYLATE/BENAZEPRIL3309005 mg; 20 mgCAPSULECAP</v>
          </cell>
          <cell r="C85" t="str">
            <v>AMLODIPINE BESYLATE/BENAZEPRIL</v>
          </cell>
          <cell r="D85">
            <v>33090</v>
          </cell>
          <cell r="E85">
            <v>0</v>
          </cell>
          <cell r="F85" t="str">
            <v>5 mg; 20 mg</v>
          </cell>
          <cell r="G85" t="str">
            <v>CAPSULE</v>
          </cell>
          <cell r="H85" t="str">
            <v>CAP</v>
          </cell>
          <cell r="I85">
            <v>20090305</v>
          </cell>
          <cell r="J85">
            <v>0</v>
          </cell>
          <cell r="K85">
            <v>20090305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20090305</v>
          </cell>
          <cell r="Q85">
            <v>0</v>
          </cell>
          <cell r="R85">
            <v>20090305</v>
          </cell>
          <cell r="S85">
            <v>0</v>
          </cell>
        </row>
        <row r="86">
          <cell r="B86" t="str">
            <v>AMMONIUM LACTATE23043012%GRAMCRM</v>
          </cell>
          <cell r="C86" t="str">
            <v>AMMONIUM LACTATE</v>
          </cell>
          <cell r="D86">
            <v>23043</v>
          </cell>
          <cell r="E86">
            <v>0</v>
          </cell>
          <cell r="F86" t="str">
            <v>12%</v>
          </cell>
          <cell r="G86" t="str">
            <v>GRAM</v>
          </cell>
          <cell r="H86" t="str">
            <v>CRM</v>
          </cell>
          <cell r="I86">
            <v>20090305</v>
          </cell>
          <cell r="J86">
            <v>0</v>
          </cell>
          <cell r="K86">
            <v>20090305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20090305</v>
          </cell>
          <cell r="Q86">
            <v>0</v>
          </cell>
          <cell r="R86">
            <v>20090305</v>
          </cell>
          <cell r="S86">
            <v>0</v>
          </cell>
        </row>
        <row r="87">
          <cell r="B87" t="str">
            <v>AMOX/POTASSIUM CLAVULANATE671540200-28.5/5MILLILITERPWDR for ORAL SUSP</v>
          </cell>
          <cell r="C87" t="str">
            <v>AMOX/POTASSIUM CLAVULANATE</v>
          </cell>
          <cell r="D87">
            <v>67154</v>
          </cell>
          <cell r="E87">
            <v>0</v>
          </cell>
          <cell r="F87" t="str">
            <v>200-28.5/5</v>
          </cell>
          <cell r="G87" t="str">
            <v>MILLILITER</v>
          </cell>
          <cell r="H87" t="str">
            <v>PWDR for ORAL SUSP</v>
          </cell>
          <cell r="I87">
            <v>20090305</v>
          </cell>
          <cell r="J87">
            <v>0</v>
          </cell>
          <cell r="K87">
            <v>20090305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20090305</v>
          </cell>
          <cell r="Q87">
            <v>0</v>
          </cell>
          <cell r="R87">
            <v>20090305</v>
          </cell>
          <cell r="S87">
            <v>0</v>
          </cell>
        </row>
        <row r="88">
          <cell r="B88" t="str">
            <v>AMOX/POTASSIUM CLAVULANATE670780200-28.5mgTABLETTAB, CHEW</v>
          </cell>
          <cell r="C88" t="str">
            <v>AMOX/POTASSIUM CLAVULANATE</v>
          </cell>
          <cell r="D88">
            <v>67078</v>
          </cell>
          <cell r="E88">
            <v>0</v>
          </cell>
          <cell r="F88" t="str">
            <v>200-28.5mg</v>
          </cell>
          <cell r="G88" t="str">
            <v>TABLET</v>
          </cell>
          <cell r="H88" t="str">
            <v>TAB, CHEW</v>
          </cell>
          <cell r="I88">
            <v>20090305</v>
          </cell>
          <cell r="J88">
            <v>0</v>
          </cell>
          <cell r="K88">
            <v>20090305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20090305</v>
          </cell>
          <cell r="Q88">
            <v>0</v>
          </cell>
          <cell r="R88">
            <v>20090305</v>
          </cell>
          <cell r="S88">
            <v>0</v>
          </cell>
        </row>
        <row r="89">
          <cell r="B89" t="str">
            <v>AMOX/POTASSIUM CLAVULANATE670770400-57 mgTABLETTAB, CHEW</v>
          </cell>
          <cell r="C89" t="str">
            <v>AMOX/POTASSIUM CLAVULANATE</v>
          </cell>
          <cell r="D89">
            <v>67077</v>
          </cell>
          <cell r="E89">
            <v>0</v>
          </cell>
          <cell r="F89" t="str">
            <v>400-57 mg</v>
          </cell>
          <cell r="G89" t="str">
            <v>TABLET</v>
          </cell>
          <cell r="H89" t="str">
            <v>TAB, CHEW</v>
          </cell>
          <cell r="I89">
            <v>20090305</v>
          </cell>
          <cell r="J89">
            <v>0</v>
          </cell>
          <cell r="K89">
            <v>20090305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20090305</v>
          </cell>
          <cell r="Q89">
            <v>0</v>
          </cell>
          <cell r="R89">
            <v>20090305</v>
          </cell>
          <cell r="S89">
            <v>0</v>
          </cell>
        </row>
        <row r="90">
          <cell r="B90" t="str">
            <v>AMOX/POTASSIUM CLAVULANATE671530400-57/5MILLILITERPWDR for ORAL SUSP</v>
          </cell>
          <cell r="C90" t="str">
            <v>AMOX/POTASSIUM CLAVULANATE</v>
          </cell>
          <cell r="D90">
            <v>67153</v>
          </cell>
          <cell r="E90">
            <v>0</v>
          </cell>
          <cell r="F90" t="str">
            <v>400-57/5</v>
          </cell>
          <cell r="G90" t="str">
            <v>MILLILITER</v>
          </cell>
          <cell r="H90" t="str">
            <v>PWDR for ORAL SUSP</v>
          </cell>
          <cell r="I90">
            <v>20090424</v>
          </cell>
          <cell r="J90">
            <v>0</v>
          </cell>
          <cell r="K90">
            <v>20090424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20090424</v>
          </cell>
          <cell r="Q90">
            <v>0</v>
          </cell>
          <cell r="R90">
            <v>20090424</v>
          </cell>
          <cell r="S90">
            <v>0</v>
          </cell>
        </row>
        <row r="91">
          <cell r="B91" t="str">
            <v>AMOX/POTASSIUM CLAVULANATE670710500-125 mgTABLETTAB</v>
          </cell>
          <cell r="C91" t="str">
            <v>AMOX/POTASSIUM CLAVULANATE</v>
          </cell>
          <cell r="D91">
            <v>67071</v>
          </cell>
          <cell r="E91">
            <v>0</v>
          </cell>
          <cell r="F91" t="str">
            <v>500-125 mg</v>
          </cell>
          <cell r="G91" t="str">
            <v>TABLET</v>
          </cell>
          <cell r="H91" t="str">
            <v>TAB</v>
          </cell>
          <cell r="I91">
            <v>20090305</v>
          </cell>
          <cell r="J91">
            <v>0</v>
          </cell>
          <cell r="K91">
            <v>20090305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20090305</v>
          </cell>
          <cell r="Q91">
            <v>0</v>
          </cell>
          <cell r="R91">
            <v>20090305</v>
          </cell>
          <cell r="S91">
            <v>0</v>
          </cell>
        </row>
        <row r="92">
          <cell r="B92" t="str">
            <v>AMOX/POTASSIUM CLAVULANATE280200600-42.9/5MILLILITERPWDR for ORAL SUSP</v>
          </cell>
          <cell r="C92" t="str">
            <v>AMOX/POTASSIUM CLAVULANATE</v>
          </cell>
          <cell r="D92">
            <v>28020</v>
          </cell>
          <cell r="E92">
            <v>0</v>
          </cell>
          <cell r="F92" t="str">
            <v>600-42.9/5</v>
          </cell>
          <cell r="G92" t="str">
            <v>MILLILITER</v>
          </cell>
          <cell r="H92" t="str">
            <v>PWDR for ORAL SUSP</v>
          </cell>
          <cell r="I92">
            <v>20090305</v>
          </cell>
          <cell r="J92">
            <v>0</v>
          </cell>
          <cell r="K92">
            <v>20090305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20090305</v>
          </cell>
          <cell r="Q92">
            <v>0</v>
          </cell>
          <cell r="R92">
            <v>20090305</v>
          </cell>
          <cell r="S92">
            <v>0</v>
          </cell>
        </row>
        <row r="93">
          <cell r="B93" t="str">
            <v>AMOX/POTASSIUM CLAVULANATE670760875-125 mgTABLETTAB</v>
          </cell>
          <cell r="C93" t="str">
            <v>AMOX/POTASSIUM CLAVULANATE</v>
          </cell>
          <cell r="D93">
            <v>67076</v>
          </cell>
          <cell r="E93">
            <v>0</v>
          </cell>
          <cell r="F93" t="str">
            <v>875-125 mg</v>
          </cell>
          <cell r="G93" t="str">
            <v>TABLET</v>
          </cell>
          <cell r="H93" t="str">
            <v>TAB</v>
          </cell>
          <cell r="I93">
            <v>20090305</v>
          </cell>
          <cell r="J93">
            <v>0</v>
          </cell>
          <cell r="K93">
            <v>20090305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20090305</v>
          </cell>
          <cell r="Q93">
            <v>0</v>
          </cell>
          <cell r="R93">
            <v>20090305</v>
          </cell>
          <cell r="S93">
            <v>0</v>
          </cell>
        </row>
        <row r="94">
          <cell r="B94" t="str">
            <v>AMOXAPINE153300100 mgTABLETTAB</v>
          </cell>
          <cell r="C94" t="str">
            <v>AMOXAPINE</v>
          </cell>
          <cell r="D94">
            <v>15330</v>
          </cell>
          <cell r="E94">
            <v>0</v>
          </cell>
          <cell r="F94" t="str">
            <v>100 mg</v>
          </cell>
          <cell r="G94" t="str">
            <v>TABLET</v>
          </cell>
          <cell r="H94" t="str">
            <v>TAB</v>
          </cell>
          <cell r="I94">
            <v>20020906</v>
          </cell>
          <cell r="J94">
            <v>20021206</v>
          </cell>
          <cell r="K94">
            <v>20021206</v>
          </cell>
          <cell r="L94" t="str">
            <v>Delete</v>
          </cell>
          <cell r="N94">
            <v>0</v>
          </cell>
          <cell r="O94" t="str">
            <v>no</v>
          </cell>
          <cell r="P94">
            <v>20020906</v>
          </cell>
          <cell r="Q94">
            <v>20021206</v>
          </cell>
          <cell r="R94">
            <v>20021206</v>
          </cell>
          <cell r="S94">
            <v>0</v>
          </cell>
        </row>
        <row r="95">
          <cell r="B95" t="str">
            <v>AMOXAPINE165580150 mgTABLETTAB</v>
          </cell>
          <cell r="C95" t="str">
            <v>AMOXAPINE</v>
          </cell>
          <cell r="D95">
            <v>16558</v>
          </cell>
          <cell r="E95">
            <v>0</v>
          </cell>
          <cell r="F95" t="str">
            <v>150 mg</v>
          </cell>
          <cell r="G95" t="str">
            <v>TABLET</v>
          </cell>
          <cell r="H95" t="str">
            <v>TAB</v>
          </cell>
          <cell r="I95">
            <v>20061205</v>
          </cell>
          <cell r="J95">
            <v>20071205</v>
          </cell>
          <cell r="K95">
            <v>20080305</v>
          </cell>
          <cell r="L95" t="str">
            <v>Delete</v>
          </cell>
          <cell r="N95">
            <v>0</v>
          </cell>
          <cell r="O95" t="str">
            <v>no</v>
          </cell>
          <cell r="P95">
            <v>20061205</v>
          </cell>
          <cell r="Q95">
            <v>20071205</v>
          </cell>
          <cell r="R95">
            <v>20080305</v>
          </cell>
          <cell r="S95">
            <v>0</v>
          </cell>
        </row>
        <row r="96">
          <cell r="B96" t="str">
            <v>AMOXAPINE15332025 mgTABLETTAB</v>
          </cell>
          <cell r="C96" t="str">
            <v>AMOXAPINE</v>
          </cell>
          <cell r="D96">
            <v>15332</v>
          </cell>
          <cell r="E96">
            <v>0</v>
          </cell>
          <cell r="F96" t="str">
            <v>25 mg</v>
          </cell>
          <cell r="G96" t="str">
            <v>TABLET</v>
          </cell>
          <cell r="H96" t="str">
            <v>TAB</v>
          </cell>
          <cell r="I96">
            <v>20020906</v>
          </cell>
          <cell r="J96">
            <v>20021206</v>
          </cell>
          <cell r="K96">
            <v>20021206</v>
          </cell>
          <cell r="L96" t="str">
            <v>Delete</v>
          </cell>
          <cell r="N96">
            <v>0</v>
          </cell>
          <cell r="O96" t="str">
            <v>no</v>
          </cell>
          <cell r="P96">
            <v>20020906</v>
          </cell>
          <cell r="Q96">
            <v>20021206</v>
          </cell>
          <cell r="R96">
            <v>20021206</v>
          </cell>
          <cell r="S96">
            <v>0</v>
          </cell>
        </row>
        <row r="97">
          <cell r="B97" t="str">
            <v>AMOXAPINE15333050 mgTABLETTAB</v>
          </cell>
          <cell r="C97" t="str">
            <v>AMOXAPINE</v>
          </cell>
          <cell r="D97">
            <v>15333</v>
          </cell>
          <cell r="E97">
            <v>0</v>
          </cell>
          <cell r="F97" t="str">
            <v>50 mg</v>
          </cell>
          <cell r="G97" t="str">
            <v>TABLET</v>
          </cell>
          <cell r="H97" t="str">
            <v>TAB</v>
          </cell>
          <cell r="I97">
            <v>20020906</v>
          </cell>
          <cell r="J97">
            <v>20021206</v>
          </cell>
          <cell r="K97">
            <v>20021206</v>
          </cell>
          <cell r="L97" t="str">
            <v>Delete</v>
          </cell>
          <cell r="N97">
            <v>0</v>
          </cell>
          <cell r="O97" t="str">
            <v>no</v>
          </cell>
          <cell r="P97">
            <v>20020906</v>
          </cell>
          <cell r="Q97">
            <v>20021206</v>
          </cell>
          <cell r="R97">
            <v>20021206</v>
          </cell>
          <cell r="S97">
            <v>0</v>
          </cell>
        </row>
        <row r="98">
          <cell r="B98" t="str">
            <v>AMOXICILLIN396500125 mgTABLETTAB, CHEW</v>
          </cell>
          <cell r="C98" t="str">
            <v>AMOXICILLIN</v>
          </cell>
          <cell r="D98">
            <v>39650</v>
          </cell>
          <cell r="E98">
            <v>0</v>
          </cell>
          <cell r="F98" t="str">
            <v>125 mg</v>
          </cell>
          <cell r="G98" t="str">
            <v>TABLET</v>
          </cell>
          <cell r="H98" t="str">
            <v>TAB, CHEW</v>
          </cell>
          <cell r="I98">
            <v>20050603</v>
          </cell>
          <cell r="J98">
            <v>20051206</v>
          </cell>
          <cell r="K98">
            <v>20070305</v>
          </cell>
          <cell r="L98" t="str">
            <v>Delete</v>
          </cell>
          <cell r="N98">
            <v>0</v>
          </cell>
          <cell r="O98" t="str">
            <v>no</v>
          </cell>
          <cell r="P98">
            <v>20050603</v>
          </cell>
          <cell r="Q98">
            <v>20051206</v>
          </cell>
          <cell r="R98">
            <v>20070305</v>
          </cell>
          <cell r="S98">
            <v>0</v>
          </cell>
        </row>
        <row r="99">
          <cell r="B99" t="str">
            <v>AMOXICILLIN396810125 mg/5 mlMILLILITERPWDR for ORAL SUSP</v>
          </cell>
          <cell r="C99" t="str">
            <v>AMOXICILLIN</v>
          </cell>
          <cell r="D99">
            <v>39681</v>
          </cell>
          <cell r="E99">
            <v>0</v>
          </cell>
          <cell r="F99" t="str">
            <v>125 mg/5 ml</v>
          </cell>
          <cell r="G99" t="str">
            <v>MILLILITER</v>
          </cell>
          <cell r="H99" t="str">
            <v>PWDR for ORAL SUSP</v>
          </cell>
          <cell r="I99">
            <v>20090305</v>
          </cell>
          <cell r="J99">
            <v>0</v>
          </cell>
          <cell r="K99">
            <v>20090305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20090305</v>
          </cell>
          <cell r="Q99">
            <v>0</v>
          </cell>
          <cell r="R99">
            <v>20090305</v>
          </cell>
          <cell r="S99">
            <v>0</v>
          </cell>
        </row>
        <row r="100">
          <cell r="B100" t="str">
            <v>AMOXICILLIN933850200 mg/5 mlMILLILITERSUSP</v>
          </cell>
          <cell r="C100" t="str">
            <v>AMOXICILLIN</v>
          </cell>
          <cell r="D100">
            <v>93385</v>
          </cell>
          <cell r="E100">
            <v>0</v>
          </cell>
          <cell r="F100" t="str">
            <v>200 mg/5 ml</v>
          </cell>
          <cell r="G100" t="str">
            <v>MILLILITER</v>
          </cell>
          <cell r="H100" t="str">
            <v>SUSP</v>
          </cell>
          <cell r="I100">
            <v>20090305</v>
          </cell>
          <cell r="J100">
            <v>0</v>
          </cell>
          <cell r="K100">
            <v>20090305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20090305</v>
          </cell>
          <cell r="Q100">
            <v>0</v>
          </cell>
          <cell r="R100">
            <v>20090305</v>
          </cell>
          <cell r="S100">
            <v>0</v>
          </cell>
        </row>
        <row r="101">
          <cell r="B101" t="str">
            <v>AMOXICILLIN396510250 mgTABLETTAB, CHEW</v>
          </cell>
          <cell r="C101" t="str">
            <v>AMOXICILLIN</v>
          </cell>
          <cell r="D101">
            <v>39651</v>
          </cell>
          <cell r="E101">
            <v>0</v>
          </cell>
          <cell r="F101" t="str">
            <v>250 mg</v>
          </cell>
          <cell r="G101" t="str">
            <v>TABLET</v>
          </cell>
          <cell r="H101" t="str">
            <v>TAB, CHEW</v>
          </cell>
          <cell r="I101">
            <v>20090305</v>
          </cell>
          <cell r="J101">
            <v>0</v>
          </cell>
          <cell r="K101">
            <v>20090305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20090305</v>
          </cell>
          <cell r="Q101">
            <v>0</v>
          </cell>
          <cell r="R101">
            <v>20090305</v>
          </cell>
          <cell r="S101">
            <v>0</v>
          </cell>
        </row>
        <row r="102">
          <cell r="B102" t="str">
            <v>AMOXICILLIN396830250 mg/5 mlMILLILITERPWDR for ORAL SUSP</v>
          </cell>
          <cell r="C102" t="str">
            <v>AMOXICILLIN</v>
          </cell>
          <cell r="D102">
            <v>39683</v>
          </cell>
          <cell r="E102">
            <v>0</v>
          </cell>
          <cell r="F102" t="str">
            <v>250 mg/5 ml</v>
          </cell>
          <cell r="G102" t="str">
            <v>MILLILITER</v>
          </cell>
          <cell r="H102" t="str">
            <v>PWDR for ORAL SUSP</v>
          </cell>
          <cell r="I102">
            <v>20090424</v>
          </cell>
          <cell r="J102">
            <v>0</v>
          </cell>
          <cell r="K102">
            <v>20090424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20090424</v>
          </cell>
          <cell r="Q102">
            <v>0</v>
          </cell>
          <cell r="R102">
            <v>20090424</v>
          </cell>
          <cell r="S102">
            <v>0</v>
          </cell>
        </row>
        <row r="103">
          <cell r="B103" t="str">
            <v>AMOXICILLIN933650400 mgTABLETTAB, CHEW</v>
          </cell>
          <cell r="C103" t="str">
            <v>AMOXICILLIN</v>
          </cell>
          <cell r="D103">
            <v>93365</v>
          </cell>
          <cell r="E103">
            <v>0</v>
          </cell>
          <cell r="F103" t="str">
            <v>400 mg</v>
          </cell>
          <cell r="G103" t="str">
            <v>TABLET</v>
          </cell>
          <cell r="H103" t="str">
            <v>TAB, CHEW</v>
          </cell>
          <cell r="I103">
            <v>20090305</v>
          </cell>
          <cell r="J103">
            <v>0</v>
          </cell>
          <cell r="K103">
            <v>20090305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20090305</v>
          </cell>
          <cell r="Q103">
            <v>0</v>
          </cell>
          <cell r="R103">
            <v>20090305</v>
          </cell>
          <cell r="S103">
            <v>0</v>
          </cell>
        </row>
        <row r="104">
          <cell r="B104" t="str">
            <v>AMOXICILLIN396320875 mgTABLETTAB</v>
          </cell>
          <cell r="C104" t="str">
            <v>AMOXICILLIN</v>
          </cell>
          <cell r="D104">
            <v>39632</v>
          </cell>
          <cell r="E104">
            <v>0</v>
          </cell>
          <cell r="F104" t="str">
            <v>875 mg</v>
          </cell>
          <cell r="G104" t="str">
            <v>TABLET</v>
          </cell>
          <cell r="H104" t="str">
            <v>TAB</v>
          </cell>
          <cell r="I104">
            <v>20090305</v>
          </cell>
          <cell r="J104">
            <v>0</v>
          </cell>
          <cell r="K104">
            <v>20090305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20090305</v>
          </cell>
          <cell r="Q104">
            <v>0</v>
          </cell>
          <cell r="R104">
            <v>20090305</v>
          </cell>
          <cell r="S104">
            <v>0</v>
          </cell>
        </row>
        <row r="105">
          <cell r="B105" t="str">
            <v>AMOXICILLIN (TRIHYDRATE)396600250 mgCAPSULECAP</v>
          </cell>
          <cell r="C105" t="str">
            <v>AMOXICILLIN (TRIHYDRATE)</v>
          </cell>
          <cell r="D105">
            <v>39660</v>
          </cell>
          <cell r="E105">
            <v>0</v>
          </cell>
          <cell r="F105" t="str">
            <v>250 mg</v>
          </cell>
          <cell r="G105" t="str">
            <v>CAPSULE</v>
          </cell>
          <cell r="H105" t="str">
            <v>CAP</v>
          </cell>
          <cell r="I105">
            <v>20090305</v>
          </cell>
          <cell r="J105">
            <v>0</v>
          </cell>
          <cell r="K105">
            <v>20090305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20090305</v>
          </cell>
          <cell r="Q105">
            <v>0</v>
          </cell>
          <cell r="R105">
            <v>20090305</v>
          </cell>
          <cell r="S105">
            <v>0</v>
          </cell>
        </row>
        <row r="106">
          <cell r="B106" t="str">
            <v>AMOXICILLIN (TRIHYDRATE)396610500 mgCAPSULECAP</v>
          </cell>
          <cell r="C106" t="str">
            <v>AMOXICILLIN (TRIHYDRATE)</v>
          </cell>
          <cell r="D106">
            <v>39661</v>
          </cell>
          <cell r="E106">
            <v>0</v>
          </cell>
          <cell r="F106" t="str">
            <v>500 mg</v>
          </cell>
          <cell r="G106" t="str">
            <v>CAPSULE</v>
          </cell>
          <cell r="H106" t="str">
            <v>CAP</v>
          </cell>
          <cell r="I106">
            <v>20090305</v>
          </cell>
          <cell r="J106">
            <v>0</v>
          </cell>
          <cell r="K106">
            <v>20090305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20090305</v>
          </cell>
          <cell r="Q106">
            <v>0</v>
          </cell>
          <cell r="R106">
            <v>20090305</v>
          </cell>
          <cell r="S106">
            <v>0</v>
          </cell>
        </row>
        <row r="107">
          <cell r="B107" t="str">
            <v>AMOXICILLIN OS933750400 mg/5 mlMILLILITERSUSP RECON</v>
          </cell>
          <cell r="C107" t="str">
            <v>AMOXICILLIN OS</v>
          </cell>
          <cell r="D107">
            <v>93375</v>
          </cell>
          <cell r="E107">
            <v>0</v>
          </cell>
          <cell r="F107" t="str">
            <v>400 mg/5 ml</v>
          </cell>
          <cell r="G107" t="str">
            <v>MILLILITER</v>
          </cell>
          <cell r="H107" t="str">
            <v>SUSP RECON</v>
          </cell>
          <cell r="I107">
            <v>20090305</v>
          </cell>
          <cell r="J107">
            <v>0</v>
          </cell>
          <cell r="K107">
            <v>20090305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20090305</v>
          </cell>
          <cell r="Q107">
            <v>0</v>
          </cell>
          <cell r="R107">
            <v>20090305</v>
          </cell>
          <cell r="S107">
            <v>0</v>
          </cell>
        </row>
        <row r="108">
          <cell r="B108" t="str">
            <v>AMPHET ASP/AMPHET/D-AMPHET29009015 mgTABLETTAB</v>
          </cell>
          <cell r="C108" t="str">
            <v>AMPHET ASP/AMPHET/D-AMPHET</v>
          </cell>
          <cell r="D108">
            <v>29009</v>
          </cell>
          <cell r="E108">
            <v>0</v>
          </cell>
          <cell r="F108" t="str">
            <v>15 mg</v>
          </cell>
          <cell r="G108" t="str">
            <v>TABLET</v>
          </cell>
          <cell r="H108" t="str">
            <v>TAB</v>
          </cell>
          <cell r="I108">
            <v>20090305</v>
          </cell>
          <cell r="J108">
            <v>0</v>
          </cell>
          <cell r="K108">
            <v>20090305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20090305</v>
          </cell>
          <cell r="Q108">
            <v>0</v>
          </cell>
          <cell r="R108">
            <v>20090305</v>
          </cell>
          <cell r="S108">
            <v>0</v>
          </cell>
        </row>
        <row r="109">
          <cell r="B109" t="str">
            <v>AMPHETAMINE/D-AMPHETAMINE SALTS56971010 mgTABLETTAB</v>
          </cell>
          <cell r="C109" t="str">
            <v>AMPHETAMINE/D-AMPHETAMINE SALTS</v>
          </cell>
          <cell r="D109">
            <v>56971</v>
          </cell>
          <cell r="E109">
            <v>0</v>
          </cell>
          <cell r="F109" t="str">
            <v>10 mg</v>
          </cell>
          <cell r="G109" t="str">
            <v>TABLET</v>
          </cell>
          <cell r="H109" t="str">
            <v>TAB</v>
          </cell>
          <cell r="I109">
            <v>20090305</v>
          </cell>
          <cell r="J109">
            <v>0</v>
          </cell>
          <cell r="K109">
            <v>20090305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20090305</v>
          </cell>
          <cell r="Q109">
            <v>0</v>
          </cell>
          <cell r="R109">
            <v>20090305</v>
          </cell>
          <cell r="S109">
            <v>0</v>
          </cell>
        </row>
        <row r="110">
          <cell r="B110" t="str">
            <v>AMPHETAMINE/D-AMPHETAMINE SALTS29008012.5 mgTABLETTAB</v>
          </cell>
          <cell r="C110" t="str">
            <v>AMPHETAMINE/D-AMPHETAMINE SALTS</v>
          </cell>
          <cell r="D110">
            <v>29008</v>
          </cell>
          <cell r="E110">
            <v>0</v>
          </cell>
          <cell r="F110" t="str">
            <v>12.5 mg</v>
          </cell>
          <cell r="G110" t="str">
            <v>TABLET</v>
          </cell>
          <cell r="H110" t="str">
            <v>TAB</v>
          </cell>
          <cell r="I110">
            <v>20090305</v>
          </cell>
          <cell r="J110">
            <v>0</v>
          </cell>
          <cell r="K110">
            <v>20090305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20090305</v>
          </cell>
          <cell r="Q110">
            <v>0</v>
          </cell>
          <cell r="R110">
            <v>20090305</v>
          </cell>
          <cell r="S110">
            <v>0</v>
          </cell>
        </row>
        <row r="111">
          <cell r="B111" t="str">
            <v>AMPHETAMINE/D-AMPHETAMINE SALTS56973020 mgTABLETTAB</v>
          </cell>
          <cell r="C111" t="str">
            <v>AMPHETAMINE/D-AMPHETAMINE SALTS</v>
          </cell>
          <cell r="D111">
            <v>56973</v>
          </cell>
          <cell r="E111">
            <v>0</v>
          </cell>
          <cell r="F111" t="str">
            <v>20 mg</v>
          </cell>
          <cell r="G111" t="str">
            <v>TABLET</v>
          </cell>
          <cell r="H111" t="str">
            <v>TAB</v>
          </cell>
          <cell r="I111">
            <v>20090305</v>
          </cell>
          <cell r="J111">
            <v>0</v>
          </cell>
          <cell r="K111">
            <v>20090305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20090305</v>
          </cell>
          <cell r="Q111">
            <v>0</v>
          </cell>
          <cell r="R111">
            <v>20090305</v>
          </cell>
          <cell r="S111">
            <v>0</v>
          </cell>
        </row>
        <row r="112">
          <cell r="B112" t="str">
            <v>AMPHETAMINE/D-AMPHETAMINE SALTS56972030 mgTABLETTAB</v>
          </cell>
          <cell r="C112" t="str">
            <v>AMPHETAMINE/D-AMPHETAMINE SALTS</v>
          </cell>
          <cell r="D112">
            <v>56972</v>
          </cell>
          <cell r="E112">
            <v>0</v>
          </cell>
          <cell r="F112" t="str">
            <v>30 mg</v>
          </cell>
          <cell r="G112" t="str">
            <v>TABLET</v>
          </cell>
          <cell r="H112" t="str">
            <v>TAB</v>
          </cell>
          <cell r="I112">
            <v>20090305</v>
          </cell>
          <cell r="J112">
            <v>0</v>
          </cell>
          <cell r="K112">
            <v>20090305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20090305</v>
          </cell>
          <cell r="Q112">
            <v>0</v>
          </cell>
          <cell r="R112">
            <v>20090305</v>
          </cell>
          <cell r="S112">
            <v>0</v>
          </cell>
        </row>
        <row r="113">
          <cell r="B113" t="str">
            <v>AMPHETAMINE/D-AMPHETAMINE SALTS5697005 mgTABLETTAB</v>
          </cell>
          <cell r="C113" t="str">
            <v>AMPHETAMINE/D-AMPHETAMINE SALTS</v>
          </cell>
          <cell r="D113">
            <v>56970</v>
          </cell>
          <cell r="E113">
            <v>0</v>
          </cell>
          <cell r="F113" t="str">
            <v>5 mg</v>
          </cell>
          <cell r="G113" t="str">
            <v>TABLET</v>
          </cell>
          <cell r="H113" t="str">
            <v>TAB</v>
          </cell>
          <cell r="I113">
            <v>20090305</v>
          </cell>
          <cell r="J113">
            <v>0</v>
          </cell>
          <cell r="K113">
            <v>20090305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20090305</v>
          </cell>
          <cell r="Q113">
            <v>0</v>
          </cell>
          <cell r="R113">
            <v>20090305</v>
          </cell>
          <cell r="S113">
            <v>0</v>
          </cell>
        </row>
        <row r="114">
          <cell r="B114" t="str">
            <v>AMPHETAMINE/D-AMPHETAMINE SALTS2900707.5 mgTABLETTAB</v>
          </cell>
          <cell r="C114" t="str">
            <v>AMPHETAMINE/D-AMPHETAMINE SALTS</v>
          </cell>
          <cell r="D114">
            <v>29007</v>
          </cell>
          <cell r="E114">
            <v>0</v>
          </cell>
          <cell r="F114" t="str">
            <v>7.5 mg</v>
          </cell>
          <cell r="G114" t="str">
            <v>TABLET</v>
          </cell>
          <cell r="H114" t="str">
            <v>TAB</v>
          </cell>
          <cell r="I114">
            <v>20090305</v>
          </cell>
          <cell r="J114">
            <v>0</v>
          </cell>
          <cell r="K114">
            <v>20090305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20090305</v>
          </cell>
          <cell r="Q114">
            <v>0</v>
          </cell>
          <cell r="R114">
            <v>20090305</v>
          </cell>
          <cell r="S114">
            <v>0</v>
          </cell>
        </row>
        <row r="115">
          <cell r="B115" t="str">
            <v>AMPICILLIN SODIUM/SULBACTAM SODIUM8952103 gmEACHVIAL</v>
          </cell>
          <cell r="C115" t="str">
            <v>AMPICILLIN SODIUM/SULBACTAM SODIUM</v>
          </cell>
          <cell r="D115">
            <v>89521</v>
          </cell>
          <cell r="E115">
            <v>0</v>
          </cell>
          <cell r="F115" t="str">
            <v>3 gm</v>
          </cell>
          <cell r="G115" t="str">
            <v>EACH</v>
          </cell>
          <cell r="H115" t="str">
            <v>VIAL</v>
          </cell>
          <cell r="I115">
            <v>20090305</v>
          </cell>
          <cell r="J115">
            <v>0</v>
          </cell>
          <cell r="K115">
            <v>20090305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20090305</v>
          </cell>
          <cell r="Q115">
            <v>0</v>
          </cell>
          <cell r="R115">
            <v>20090305</v>
          </cell>
          <cell r="S115">
            <v>0</v>
          </cell>
        </row>
        <row r="116">
          <cell r="B116" t="str">
            <v>AMPICILLIN TRIHYDRATE393130125 mg/5 mlMILLILITERPWDR for ORAL SUSP</v>
          </cell>
          <cell r="C116" t="str">
            <v>AMPICILLIN TRIHYDRATE</v>
          </cell>
          <cell r="D116">
            <v>39313</v>
          </cell>
          <cell r="E116">
            <v>0</v>
          </cell>
          <cell r="F116" t="str">
            <v>125 mg/5 ml</v>
          </cell>
          <cell r="G116" t="str">
            <v>MILLILITER</v>
          </cell>
          <cell r="H116" t="str">
            <v>PWDR for ORAL SUSP</v>
          </cell>
          <cell r="I116">
            <v>20020405</v>
          </cell>
          <cell r="J116">
            <v>20020906</v>
          </cell>
          <cell r="K116">
            <v>20020906</v>
          </cell>
          <cell r="L116" t="str">
            <v>Delete</v>
          </cell>
          <cell r="N116">
            <v>0</v>
          </cell>
          <cell r="O116" t="str">
            <v>no</v>
          </cell>
          <cell r="P116">
            <v>20020405</v>
          </cell>
          <cell r="Q116">
            <v>20020906</v>
          </cell>
          <cell r="R116">
            <v>20020906</v>
          </cell>
          <cell r="S116">
            <v>0</v>
          </cell>
        </row>
        <row r="117">
          <cell r="B117" t="str">
            <v>AMPICILLIN TRIHYDRATE392710250 mgCAPSULECAP</v>
          </cell>
          <cell r="C117" t="str">
            <v>AMPICILLIN TRIHYDRATE</v>
          </cell>
          <cell r="D117">
            <v>39271</v>
          </cell>
          <cell r="E117">
            <v>0</v>
          </cell>
          <cell r="F117" t="str">
            <v>250 mg</v>
          </cell>
          <cell r="G117" t="str">
            <v>CAPSULE</v>
          </cell>
          <cell r="H117" t="str">
            <v>CAP</v>
          </cell>
          <cell r="I117">
            <v>20080905</v>
          </cell>
          <cell r="J117">
            <v>0</v>
          </cell>
          <cell r="K117">
            <v>20090305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20080905</v>
          </cell>
          <cell r="Q117">
            <v>0</v>
          </cell>
          <cell r="R117">
            <v>20090305</v>
          </cell>
          <cell r="S117">
            <v>0</v>
          </cell>
        </row>
        <row r="118">
          <cell r="B118" t="str">
            <v>AMPICILLIN TRIHYDRATE392720500 mgCAPSULECAP</v>
          </cell>
          <cell r="C118" t="str">
            <v>AMPICILLIN TRIHYDRATE</v>
          </cell>
          <cell r="D118">
            <v>39272</v>
          </cell>
          <cell r="E118">
            <v>0</v>
          </cell>
          <cell r="F118" t="str">
            <v>500 mg</v>
          </cell>
          <cell r="G118" t="str">
            <v>CAPSULE</v>
          </cell>
          <cell r="H118" t="str">
            <v>CAP</v>
          </cell>
          <cell r="I118">
            <v>20090305</v>
          </cell>
          <cell r="J118">
            <v>0</v>
          </cell>
          <cell r="K118">
            <v>20090305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20090305</v>
          </cell>
          <cell r="Q118">
            <v>0</v>
          </cell>
          <cell r="R118">
            <v>20090305</v>
          </cell>
          <cell r="S118">
            <v>0</v>
          </cell>
        </row>
        <row r="119">
          <cell r="B119" t="str">
            <v>AMYLASE/LIPASE/PROTEASE50393020,000 units; 4,500 units; 25,000 unitsCAPSULECAP, DR</v>
          </cell>
          <cell r="C119" t="str">
            <v>AMYLASE/LIPASE/PROTEASE</v>
          </cell>
          <cell r="D119">
            <v>50393</v>
          </cell>
          <cell r="E119">
            <v>0</v>
          </cell>
          <cell r="F119" t="str">
            <v>20,000 units; 4,500 units; 25,000 units</v>
          </cell>
          <cell r="G119" t="str">
            <v>CAPSULE</v>
          </cell>
          <cell r="H119" t="str">
            <v>CAP, DR</v>
          </cell>
          <cell r="I119">
            <v>20090305</v>
          </cell>
          <cell r="J119">
            <v>0</v>
          </cell>
          <cell r="K119">
            <v>20090305</v>
          </cell>
          <cell r="L119" t="str">
            <v>Active</v>
          </cell>
          <cell r="M119" t="str">
            <v>Delete</v>
          </cell>
          <cell r="N119">
            <v>0</v>
          </cell>
          <cell r="O119" t="str">
            <v>yes</v>
          </cell>
          <cell r="P119">
            <v>20090305</v>
          </cell>
          <cell r="Q119">
            <v>20090430</v>
          </cell>
          <cell r="R119">
            <v>20090430</v>
          </cell>
          <cell r="S119" t="str">
            <v>Delete</v>
          </cell>
        </row>
        <row r="120">
          <cell r="B120" t="str">
            <v>AMYLASE/LIPASE/PROTEASE11014033,200 units; 10,000 units; 38,000 unitsCAPSULECAP, DR</v>
          </cell>
          <cell r="C120" t="str">
            <v>AMYLASE/LIPASE/PROTEASE</v>
          </cell>
          <cell r="D120">
            <v>11014</v>
          </cell>
          <cell r="E120">
            <v>0</v>
          </cell>
          <cell r="F120" t="str">
            <v>33,200 units; 10,000 units; 38,000 units</v>
          </cell>
          <cell r="G120" t="str">
            <v>CAPSULE</v>
          </cell>
          <cell r="H120" t="str">
            <v>CAP, DR</v>
          </cell>
          <cell r="I120">
            <v>20090305</v>
          </cell>
          <cell r="J120">
            <v>0</v>
          </cell>
          <cell r="K120">
            <v>20090305</v>
          </cell>
          <cell r="L120" t="str">
            <v>Active</v>
          </cell>
          <cell r="M120" t="str">
            <v>Delete</v>
          </cell>
          <cell r="N120">
            <v>0</v>
          </cell>
          <cell r="O120" t="str">
            <v>yes</v>
          </cell>
          <cell r="P120">
            <v>20090305</v>
          </cell>
          <cell r="Q120">
            <v>20090430</v>
          </cell>
          <cell r="R120">
            <v>20090430</v>
          </cell>
          <cell r="S120" t="str">
            <v>Delete</v>
          </cell>
        </row>
        <row r="121">
          <cell r="B121" t="str">
            <v>AMYLASE/LIPASE/PROTEASE10003048,000 units; 16,000 units; 48,000 unitsCAPSULECAP, DR</v>
          </cell>
          <cell r="C121" t="str">
            <v>AMYLASE/LIPASE/PROTEASE</v>
          </cell>
          <cell r="D121">
            <v>10003</v>
          </cell>
          <cell r="E121">
            <v>0</v>
          </cell>
          <cell r="F121" t="str">
            <v>48,000 units; 16,000 units; 48,000 units</v>
          </cell>
          <cell r="G121" t="str">
            <v>CAPSULE</v>
          </cell>
          <cell r="H121" t="str">
            <v>CAP, DR</v>
          </cell>
          <cell r="I121">
            <v>20090305</v>
          </cell>
          <cell r="J121">
            <v>0</v>
          </cell>
          <cell r="K121">
            <v>20090305</v>
          </cell>
          <cell r="L121" t="str">
            <v>Active</v>
          </cell>
          <cell r="M121" t="str">
            <v>Delete</v>
          </cell>
          <cell r="N121">
            <v>0</v>
          </cell>
          <cell r="O121" t="str">
            <v>yes</v>
          </cell>
          <cell r="P121">
            <v>20090305</v>
          </cell>
          <cell r="Q121">
            <v>20090430</v>
          </cell>
          <cell r="R121">
            <v>20090430</v>
          </cell>
          <cell r="S121" t="str">
            <v>Delete</v>
          </cell>
        </row>
        <row r="122">
          <cell r="B122" t="str">
            <v>AMYLASE/LIPASE/PROTEASE10016056,000 units; 20,000 units; 44,000 unitsCAPSULECAP, DR</v>
          </cell>
          <cell r="C122" t="str">
            <v>AMYLASE/LIPASE/PROTEASE</v>
          </cell>
          <cell r="D122">
            <v>10016</v>
          </cell>
          <cell r="E122">
            <v>0</v>
          </cell>
          <cell r="F122" t="str">
            <v>56,000 units; 20,000 units; 44,000 units</v>
          </cell>
          <cell r="G122" t="str">
            <v>CAPSULE</v>
          </cell>
          <cell r="H122" t="str">
            <v>CAP, DR</v>
          </cell>
          <cell r="I122">
            <v>20090305</v>
          </cell>
          <cell r="J122">
            <v>0</v>
          </cell>
          <cell r="K122">
            <v>20090305</v>
          </cell>
          <cell r="L122" t="str">
            <v>Active</v>
          </cell>
          <cell r="M122" t="str">
            <v>Delete</v>
          </cell>
          <cell r="N122">
            <v>0</v>
          </cell>
          <cell r="O122" t="str">
            <v>yes</v>
          </cell>
          <cell r="P122">
            <v>20090305</v>
          </cell>
          <cell r="Q122">
            <v>20090430</v>
          </cell>
          <cell r="R122">
            <v>20090430</v>
          </cell>
          <cell r="S122" t="str">
            <v>Delete</v>
          </cell>
        </row>
        <row r="123">
          <cell r="B123" t="str">
            <v>AMYLASE/LIPASE/PROTEASE10009065,000 units; 20,000 units; 65,000 unitsCAPSULECAP, DR</v>
          </cell>
          <cell r="C123" t="str">
            <v>AMYLASE/LIPASE/PROTEASE</v>
          </cell>
          <cell r="D123">
            <v>10009</v>
          </cell>
          <cell r="E123">
            <v>0</v>
          </cell>
          <cell r="F123" t="str">
            <v>65,000 units; 20,000 units; 65,000 units</v>
          </cell>
          <cell r="G123" t="str">
            <v>CAPSULE</v>
          </cell>
          <cell r="H123" t="str">
            <v>CAP, DR</v>
          </cell>
          <cell r="I123">
            <v>20090305</v>
          </cell>
          <cell r="J123">
            <v>0</v>
          </cell>
          <cell r="K123">
            <v>20090305</v>
          </cell>
          <cell r="L123" t="str">
            <v>Active</v>
          </cell>
          <cell r="M123" t="str">
            <v>Delete</v>
          </cell>
          <cell r="N123">
            <v>0</v>
          </cell>
          <cell r="O123" t="str">
            <v>yes</v>
          </cell>
          <cell r="P123">
            <v>20090305</v>
          </cell>
          <cell r="Q123">
            <v>20090430</v>
          </cell>
          <cell r="R123">
            <v>20090430</v>
          </cell>
          <cell r="S123" t="str">
            <v>Delete</v>
          </cell>
        </row>
        <row r="124">
          <cell r="B124" t="str">
            <v>AMYLASE/LIPASE/PROTEASE91492066,400 units; 20,000 units; 75,000 unitsCAPSULECAP, DR</v>
          </cell>
          <cell r="C124" t="str">
            <v>AMYLASE/LIPASE/PROTEASE</v>
          </cell>
          <cell r="D124">
            <v>91492</v>
          </cell>
          <cell r="E124">
            <v>0</v>
          </cell>
          <cell r="F124" t="str">
            <v>66,400 units; 20,000 units; 75,000 units</v>
          </cell>
          <cell r="G124" t="str">
            <v>CAPSULE</v>
          </cell>
          <cell r="H124" t="str">
            <v>CAP, DR</v>
          </cell>
          <cell r="I124">
            <v>20090305</v>
          </cell>
          <cell r="J124">
            <v>0</v>
          </cell>
          <cell r="K124">
            <v>20090305</v>
          </cell>
          <cell r="L124" t="str">
            <v>Active</v>
          </cell>
          <cell r="M124" t="str">
            <v>Delete</v>
          </cell>
          <cell r="N124">
            <v>0</v>
          </cell>
          <cell r="O124" t="str">
            <v>yes</v>
          </cell>
          <cell r="P124">
            <v>20090305</v>
          </cell>
          <cell r="Q124">
            <v>20090430</v>
          </cell>
          <cell r="R124">
            <v>20090430</v>
          </cell>
          <cell r="S124" t="str">
            <v>Delete</v>
          </cell>
        </row>
        <row r="125">
          <cell r="B125" t="str">
            <v>ANAGRELIDE HCL2239100.5 mgCAPSULECAP</v>
          </cell>
          <cell r="C125" t="str">
            <v>ANAGRELIDE HCL</v>
          </cell>
          <cell r="D125">
            <v>22391</v>
          </cell>
          <cell r="E125">
            <v>0</v>
          </cell>
          <cell r="F125" t="str">
            <v>0.5 mg</v>
          </cell>
          <cell r="G125" t="str">
            <v>CAPSULE</v>
          </cell>
          <cell r="H125" t="str">
            <v>CAP</v>
          </cell>
          <cell r="I125">
            <v>20090305</v>
          </cell>
          <cell r="J125">
            <v>0</v>
          </cell>
          <cell r="K125">
            <v>20090305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20090305</v>
          </cell>
          <cell r="Q125">
            <v>0</v>
          </cell>
          <cell r="R125">
            <v>20090305</v>
          </cell>
          <cell r="S125">
            <v>0</v>
          </cell>
        </row>
        <row r="126">
          <cell r="B126" t="str">
            <v>ANAGRELIDE HCL2239201 mgCAPSULECAP</v>
          </cell>
          <cell r="C126" t="str">
            <v>ANAGRELIDE HCL</v>
          </cell>
          <cell r="D126">
            <v>22392</v>
          </cell>
          <cell r="E126">
            <v>0</v>
          </cell>
          <cell r="F126" t="str">
            <v>1 mg</v>
          </cell>
          <cell r="G126" t="str">
            <v>CAPSULE</v>
          </cell>
          <cell r="H126" t="str">
            <v>CAP</v>
          </cell>
          <cell r="I126">
            <v>20090305</v>
          </cell>
          <cell r="J126">
            <v>0</v>
          </cell>
          <cell r="K126">
            <v>20090305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20090305</v>
          </cell>
          <cell r="Q126">
            <v>0</v>
          </cell>
          <cell r="R126">
            <v>20090305</v>
          </cell>
          <cell r="S126">
            <v>0</v>
          </cell>
        </row>
        <row r="127">
          <cell r="B127" t="str">
            <v>ANTIPYRINE/BENZOCAINE OTIC1401905.4%/1.4%MILLILITEROTIC SOLN</v>
          </cell>
          <cell r="C127" t="str">
            <v>ANTIPYRINE/BENZOCAINE OTIC</v>
          </cell>
          <cell r="D127">
            <v>14019</v>
          </cell>
          <cell r="E127">
            <v>0</v>
          </cell>
          <cell r="F127" t="str">
            <v>5.4%/1.4%</v>
          </cell>
          <cell r="G127" t="str">
            <v>MILLILITER</v>
          </cell>
          <cell r="H127" t="str">
            <v>OTIC SOLN</v>
          </cell>
          <cell r="I127">
            <v>20090305</v>
          </cell>
          <cell r="J127">
            <v>0</v>
          </cell>
          <cell r="K127">
            <v>20090305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20090305</v>
          </cell>
          <cell r="Q127">
            <v>0</v>
          </cell>
          <cell r="R127">
            <v>20090305</v>
          </cell>
          <cell r="S127">
            <v>0</v>
          </cell>
        </row>
        <row r="128">
          <cell r="B128" t="str">
            <v>ASPIRIN167010325 mgTABLETTAB</v>
          </cell>
          <cell r="C128" t="str">
            <v>ASPIRIN</v>
          </cell>
          <cell r="D128">
            <v>16701</v>
          </cell>
          <cell r="E128">
            <v>0</v>
          </cell>
          <cell r="F128" t="str">
            <v>325 mg</v>
          </cell>
          <cell r="G128" t="str">
            <v>TABLET</v>
          </cell>
          <cell r="H128" t="str">
            <v>TAB</v>
          </cell>
          <cell r="I128">
            <v>20020906</v>
          </cell>
          <cell r="J128">
            <v>20021206</v>
          </cell>
          <cell r="K128">
            <v>20021206</v>
          </cell>
          <cell r="L128" t="str">
            <v>Delete</v>
          </cell>
          <cell r="N128">
            <v>0</v>
          </cell>
          <cell r="O128" t="str">
            <v>no</v>
          </cell>
          <cell r="P128">
            <v>20020906</v>
          </cell>
          <cell r="Q128">
            <v>20021206</v>
          </cell>
          <cell r="R128">
            <v>20021206</v>
          </cell>
          <cell r="S128">
            <v>0</v>
          </cell>
        </row>
        <row r="129">
          <cell r="B129" t="str">
            <v>ASPIRIN1672005 grTABLETTAB, EC</v>
          </cell>
          <cell r="C129" t="str">
            <v>ASPIRIN</v>
          </cell>
          <cell r="D129">
            <v>16720</v>
          </cell>
          <cell r="E129">
            <v>0</v>
          </cell>
          <cell r="F129" t="str">
            <v>5 gr</v>
          </cell>
          <cell r="G129" t="str">
            <v>TABLET</v>
          </cell>
          <cell r="H129" t="str">
            <v>TAB, EC</v>
          </cell>
          <cell r="I129">
            <v>20020906</v>
          </cell>
          <cell r="J129">
            <v>20021206</v>
          </cell>
          <cell r="K129">
            <v>20021206</v>
          </cell>
          <cell r="L129" t="str">
            <v>Delete</v>
          </cell>
          <cell r="N129">
            <v>0</v>
          </cell>
          <cell r="O129" t="str">
            <v>no</v>
          </cell>
          <cell r="P129">
            <v>20020906</v>
          </cell>
          <cell r="Q129">
            <v>20021206</v>
          </cell>
          <cell r="R129">
            <v>20021206</v>
          </cell>
          <cell r="S129">
            <v>0</v>
          </cell>
        </row>
        <row r="130">
          <cell r="B130" t="str">
            <v>ASPIRIN BUFFERED714170325 mgTABLETTAB</v>
          </cell>
          <cell r="C130" t="str">
            <v>ASPIRIN BUFFERED</v>
          </cell>
          <cell r="D130">
            <v>71417</v>
          </cell>
          <cell r="E130">
            <v>0</v>
          </cell>
          <cell r="F130" t="str">
            <v>325 mg</v>
          </cell>
          <cell r="G130" t="str">
            <v>TABLET</v>
          </cell>
          <cell r="H130" t="str">
            <v>TAB</v>
          </cell>
          <cell r="I130">
            <v>20020906</v>
          </cell>
          <cell r="J130">
            <v>20021206</v>
          </cell>
          <cell r="K130">
            <v>20021206</v>
          </cell>
          <cell r="L130" t="str">
            <v>Delete</v>
          </cell>
          <cell r="N130">
            <v>0</v>
          </cell>
          <cell r="O130" t="str">
            <v>no</v>
          </cell>
          <cell r="P130">
            <v>20020906</v>
          </cell>
          <cell r="Q130">
            <v>20021206</v>
          </cell>
          <cell r="R130">
            <v>20021206</v>
          </cell>
          <cell r="S130">
            <v>0</v>
          </cell>
        </row>
        <row r="131">
          <cell r="B131" t="str">
            <v>ASPIRIN W/CODEINE699130325 mg; 30 mgTABLETTAB</v>
          </cell>
          <cell r="C131" t="str">
            <v>ASPIRIN W/CODEINE</v>
          </cell>
          <cell r="D131">
            <v>69913</v>
          </cell>
          <cell r="E131">
            <v>0</v>
          </cell>
          <cell r="F131" t="str">
            <v>325 mg; 30 mg</v>
          </cell>
          <cell r="G131" t="str">
            <v>TABLET</v>
          </cell>
          <cell r="H131" t="str">
            <v>TAB</v>
          </cell>
          <cell r="I131">
            <v>20030305</v>
          </cell>
          <cell r="J131">
            <v>20040305</v>
          </cell>
          <cell r="K131">
            <v>20040305</v>
          </cell>
          <cell r="L131" t="str">
            <v>Delete</v>
          </cell>
          <cell r="N131">
            <v>0</v>
          </cell>
          <cell r="O131" t="str">
            <v>no</v>
          </cell>
          <cell r="P131">
            <v>20030305</v>
          </cell>
          <cell r="Q131">
            <v>20040305</v>
          </cell>
          <cell r="R131">
            <v>20040305</v>
          </cell>
          <cell r="S131">
            <v>0</v>
          </cell>
        </row>
        <row r="132">
          <cell r="B132" t="str">
            <v>ASPIRIN W/CODEINE699160325 mg; 60 mgTABLETTAB</v>
          </cell>
          <cell r="C132" t="str">
            <v>ASPIRIN W/CODEINE</v>
          </cell>
          <cell r="D132">
            <v>69916</v>
          </cell>
          <cell r="E132">
            <v>0</v>
          </cell>
          <cell r="F132" t="str">
            <v>325 mg; 60 mg</v>
          </cell>
          <cell r="G132" t="str">
            <v>TABLET</v>
          </cell>
          <cell r="H132" t="str">
            <v>TAB</v>
          </cell>
          <cell r="I132">
            <v>20020405</v>
          </cell>
          <cell r="J132">
            <v>20020906</v>
          </cell>
          <cell r="K132">
            <v>20020906</v>
          </cell>
          <cell r="L132" t="str">
            <v>Delete</v>
          </cell>
          <cell r="N132">
            <v>0</v>
          </cell>
          <cell r="O132" t="str">
            <v>no</v>
          </cell>
          <cell r="P132">
            <v>20020405</v>
          </cell>
          <cell r="Q132">
            <v>20020906</v>
          </cell>
          <cell r="R132">
            <v>20020906</v>
          </cell>
          <cell r="S132">
            <v>0</v>
          </cell>
        </row>
        <row r="133">
          <cell r="B133" t="str">
            <v>ASPIRIN/BUTALBITAL/CAFFEINE/CODEINE69500030 mgCAPSULECAP</v>
          </cell>
          <cell r="C133" t="str">
            <v>ASPIRIN/BUTALBITAL/CAFFEINE/CODEINE</v>
          </cell>
          <cell r="D133">
            <v>69500</v>
          </cell>
          <cell r="E133">
            <v>0</v>
          </cell>
          <cell r="F133" t="str">
            <v>30 mg</v>
          </cell>
          <cell r="G133" t="str">
            <v>CAPSULE</v>
          </cell>
          <cell r="H133" t="str">
            <v>CAP</v>
          </cell>
          <cell r="I133">
            <v>20090305</v>
          </cell>
          <cell r="J133">
            <v>0</v>
          </cell>
          <cell r="K133">
            <v>20090305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0</v>
          </cell>
          <cell r="R133">
            <v>20090305</v>
          </cell>
          <cell r="S133">
            <v>0</v>
          </cell>
        </row>
        <row r="134">
          <cell r="B134" t="str">
            <v>ATENOLOL206600100 mgTABLETTAB</v>
          </cell>
          <cell r="C134" t="str">
            <v>ATENOLOL</v>
          </cell>
          <cell r="D134">
            <v>20660</v>
          </cell>
          <cell r="E134">
            <v>0</v>
          </cell>
          <cell r="F134" t="str">
            <v>100 mg</v>
          </cell>
          <cell r="G134" t="str">
            <v>TABLET</v>
          </cell>
          <cell r="H134" t="str">
            <v>TAB</v>
          </cell>
          <cell r="I134">
            <v>20090305</v>
          </cell>
          <cell r="J134">
            <v>0</v>
          </cell>
          <cell r="K134">
            <v>20090305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0</v>
          </cell>
          <cell r="R134">
            <v>20090305</v>
          </cell>
          <cell r="S134">
            <v>0</v>
          </cell>
        </row>
        <row r="135">
          <cell r="B135" t="str">
            <v>ATENOLOL20662025 mgTABLETTAB</v>
          </cell>
          <cell r="C135" t="str">
            <v>ATENOLOL</v>
          </cell>
          <cell r="D135">
            <v>20662</v>
          </cell>
          <cell r="E135">
            <v>0</v>
          </cell>
          <cell r="F135" t="str">
            <v>25 mg</v>
          </cell>
          <cell r="G135" t="str">
            <v>TABLET</v>
          </cell>
          <cell r="H135" t="str">
            <v>TAB</v>
          </cell>
          <cell r="I135">
            <v>20090305</v>
          </cell>
          <cell r="J135">
            <v>0</v>
          </cell>
          <cell r="K135">
            <v>20090305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0</v>
          </cell>
          <cell r="R135">
            <v>20090305</v>
          </cell>
          <cell r="S135">
            <v>0</v>
          </cell>
        </row>
        <row r="136">
          <cell r="B136" t="str">
            <v>ATENOLOL20661050 mgTABLETTAB</v>
          </cell>
          <cell r="C136" t="str">
            <v>ATENOLOL</v>
          </cell>
          <cell r="D136">
            <v>20661</v>
          </cell>
          <cell r="E136">
            <v>0</v>
          </cell>
          <cell r="F136" t="str">
            <v>50 mg</v>
          </cell>
          <cell r="G136" t="str">
            <v>TABLET</v>
          </cell>
          <cell r="H136" t="str">
            <v>TAB</v>
          </cell>
          <cell r="I136">
            <v>20090305</v>
          </cell>
          <cell r="J136">
            <v>0</v>
          </cell>
          <cell r="K136">
            <v>20090305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20090305</v>
          </cell>
          <cell r="Q136">
            <v>0</v>
          </cell>
          <cell r="R136">
            <v>20090305</v>
          </cell>
          <cell r="S136">
            <v>0</v>
          </cell>
        </row>
        <row r="137">
          <cell r="B137" t="str">
            <v>ATENOLOL; CHLORTHAL669910100 mg; 25 mgTABLETTAB</v>
          </cell>
          <cell r="C137" t="str">
            <v>ATENOLOL; CHLORTHAL</v>
          </cell>
          <cell r="D137">
            <v>66991</v>
          </cell>
          <cell r="E137">
            <v>0</v>
          </cell>
          <cell r="F137" t="str">
            <v>100 mg; 25 mg</v>
          </cell>
          <cell r="G137" t="str">
            <v>TABLET</v>
          </cell>
          <cell r="H137" t="str">
            <v>TAB</v>
          </cell>
          <cell r="I137">
            <v>20090305</v>
          </cell>
          <cell r="J137">
            <v>0</v>
          </cell>
          <cell r="K137">
            <v>20090305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20090305</v>
          </cell>
          <cell r="Q137">
            <v>0</v>
          </cell>
          <cell r="R137">
            <v>20090305</v>
          </cell>
          <cell r="S137">
            <v>0</v>
          </cell>
        </row>
        <row r="138">
          <cell r="B138" t="str">
            <v>ATENOLOL; CHLORTHAL66990050 mg; 25 mgTABLETTAB</v>
          </cell>
          <cell r="C138" t="str">
            <v>ATENOLOL; CHLORTHAL</v>
          </cell>
          <cell r="D138">
            <v>66990</v>
          </cell>
          <cell r="E138">
            <v>0</v>
          </cell>
          <cell r="F138" t="str">
            <v>50 mg; 25 mg</v>
          </cell>
          <cell r="G138" t="str">
            <v>TABLET</v>
          </cell>
          <cell r="H138" t="str">
            <v>TAB</v>
          </cell>
          <cell r="I138">
            <v>20090305</v>
          </cell>
          <cell r="J138">
            <v>0</v>
          </cell>
          <cell r="K138">
            <v>20090305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20090305</v>
          </cell>
          <cell r="Q138">
            <v>0</v>
          </cell>
          <cell r="R138">
            <v>20090305</v>
          </cell>
          <cell r="S138">
            <v>0</v>
          </cell>
        </row>
        <row r="139">
          <cell r="B139" t="str">
            <v>ATROPINE SULFATE3295200.01MILLILITEROPTH SOLN</v>
          </cell>
          <cell r="C139" t="str">
            <v>ATROPINE SULFATE</v>
          </cell>
          <cell r="D139">
            <v>32952</v>
          </cell>
          <cell r="E139">
            <v>0</v>
          </cell>
          <cell r="F139">
            <v>0.01</v>
          </cell>
          <cell r="G139" t="str">
            <v>MILLILITER</v>
          </cell>
          <cell r="H139" t="str">
            <v>OPTH SOLN</v>
          </cell>
          <cell r="I139">
            <v>20090305</v>
          </cell>
          <cell r="J139">
            <v>0</v>
          </cell>
          <cell r="K139">
            <v>20090305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20090305</v>
          </cell>
          <cell r="Q139">
            <v>0</v>
          </cell>
          <cell r="R139">
            <v>20090305</v>
          </cell>
          <cell r="S139">
            <v>0</v>
          </cell>
        </row>
        <row r="140">
          <cell r="B140" t="str">
            <v>ATROPINE SULFATE32952151%, 15 mlMILLILITEROPTH SOLN</v>
          </cell>
          <cell r="C140" t="str">
            <v>ATROPINE SULFATE</v>
          </cell>
          <cell r="D140">
            <v>32952</v>
          </cell>
          <cell r="E140">
            <v>15</v>
          </cell>
          <cell r="F140" t="str">
            <v>1%, 15 ml</v>
          </cell>
          <cell r="G140" t="str">
            <v>MILLILITER</v>
          </cell>
          <cell r="H140" t="str">
            <v>OPTH SOLN</v>
          </cell>
          <cell r="I140">
            <v>20030825</v>
          </cell>
          <cell r="J140">
            <v>20050304</v>
          </cell>
          <cell r="K140">
            <v>20050304</v>
          </cell>
          <cell r="L140" t="str">
            <v>Delete</v>
          </cell>
          <cell r="N140">
            <v>0</v>
          </cell>
          <cell r="O140" t="str">
            <v>no</v>
          </cell>
          <cell r="P140">
            <v>20030825</v>
          </cell>
          <cell r="Q140">
            <v>20050304</v>
          </cell>
          <cell r="R140">
            <v>20050304</v>
          </cell>
          <cell r="S140">
            <v>0</v>
          </cell>
        </row>
        <row r="141">
          <cell r="B141" t="str">
            <v>AZATHIOPRINE46771050 mgTABLETTAB</v>
          </cell>
          <cell r="C141" t="str">
            <v>AZATHIOPRINE</v>
          </cell>
          <cell r="D141">
            <v>46771</v>
          </cell>
          <cell r="E141">
            <v>0</v>
          </cell>
          <cell r="F141" t="str">
            <v>50 mg</v>
          </cell>
          <cell r="G141" t="str">
            <v>TABLET</v>
          </cell>
          <cell r="H141" t="str">
            <v>TAB</v>
          </cell>
          <cell r="I141">
            <v>20090305</v>
          </cell>
          <cell r="J141">
            <v>0</v>
          </cell>
          <cell r="K141">
            <v>20090305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20090305</v>
          </cell>
          <cell r="Q141">
            <v>0</v>
          </cell>
          <cell r="R141">
            <v>20090305</v>
          </cell>
          <cell r="S141">
            <v>0</v>
          </cell>
        </row>
        <row r="142">
          <cell r="B142" t="str">
            <v>AZITHROMYCIN487920100 mg/5 mlMILLILITERSUSP</v>
          </cell>
          <cell r="C142" t="str">
            <v>AZITHROMYCIN</v>
          </cell>
          <cell r="D142">
            <v>48792</v>
          </cell>
          <cell r="E142">
            <v>0</v>
          </cell>
          <cell r="F142" t="str">
            <v>100 mg/5 ml</v>
          </cell>
          <cell r="G142" t="str">
            <v>MILLILITER</v>
          </cell>
          <cell r="H142" t="str">
            <v>SUSP</v>
          </cell>
          <cell r="I142">
            <v>20090305</v>
          </cell>
          <cell r="J142">
            <v>0</v>
          </cell>
          <cell r="K142">
            <v>20090305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20090305</v>
          </cell>
          <cell r="Q142">
            <v>0</v>
          </cell>
          <cell r="R142">
            <v>20090305</v>
          </cell>
          <cell r="S142">
            <v>0</v>
          </cell>
        </row>
        <row r="143">
          <cell r="B143" t="str">
            <v>AZITHROMYCIN611990200 mg/5 mlMILLILITERSUSP</v>
          </cell>
          <cell r="C143" t="str">
            <v>AZITHROMYCIN</v>
          </cell>
          <cell r="D143">
            <v>61199</v>
          </cell>
          <cell r="E143">
            <v>0</v>
          </cell>
          <cell r="F143" t="str">
            <v>200 mg/5 ml</v>
          </cell>
          <cell r="G143" t="str">
            <v>MILLILITER</v>
          </cell>
          <cell r="H143" t="str">
            <v>SUSP</v>
          </cell>
          <cell r="I143">
            <v>20090424</v>
          </cell>
          <cell r="J143">
            <v>0</v>
          </cell>
          <cell r="K143">
            <v>20090424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20090424</v>
          </cell>
          <cell r="Q143">
            <v>0</v>
          </cell>
          <cell r="R143">
            <v>20090424</v>
          </cell>
          <cell r="S143">
            <v>0</v>
          </cell>
        </row>
        <row r="144">
          <cell r="B144" t="str">
            <v>AZITHROMYCIN487930250 mgTABLETTAB</v>
          </cell>
          <cell r="C144" t="str">
            <v>AZITHROMYCIN</v>
          </cell>
          <cell r="D144">
            <v>48793</v>
          </cell>
          <cell r="E144">
            <v>0</v>
          </cell>
          <cell r="F144" t="str">
            <v>250 mg</v>
          </cell>
          <cell r="G144" t="str">
            <v>TABLET</v>
          </cell>
          <cell r="H144" t="str">
            <v>TAB</v>
          </cell>
          <cell r="I144">
            <v>20090305</v>
          </cell>
          <cell r="J144">
            <v>0</v>
          </cell>
          <cell r="K144">
            <v>20090305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20090305</v>
          </cell>
          <cell r="Q144">
            <v>0</v>
          </cell>
          <cell r="R144">
            <v>20090305</v>
          </cell>
          <cell r="S144">
            <v>0</v>
          </cell>
        </row>
        <row r="145">
          <cell r="B145" t="str">
            <v>AZITHROMYCIN611980500 mgTABLETTAB</v>
          </cell>
          <cell r="C145" t="str">
            <v>AZITHROMYCIN</v>
          </cell>
          <cell r="D145">
            <v>61198</v>
          </cell>
          <cell r="E145">
            <v>0</v>
          </cell>
          <cell r="F145" t="str">
            <v>500 mg</v>
          </cell>
          <cell r="G145" t="str">
            <v>TABLET</v>
          </cell>
          <cell r="H145" t="str">
            <v>TAB</v>
          </cell>
          <cell r="I145">
            <v>20090305</v>
          </cell>
          <cell r="J145">
            <v>0</v>
          </cell>
          <cell r="K145">
            <v>20090305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20090305</v>
          </cell>
          <cell r="Q145">
            <v>0</v>
          </cell>
          <cell r="R145">
            <v>20090305</v>
          </cell>
          <cell r="S145">
            <v>0</v>
          </cell>
        </row>
        <row r="146">
          <cell r="B146" t="str">
            <v>AZITHROMYCIN487940600 mgTABLETTAB</v>
          </cell>
          <cell r="C146" t="str">
            <v>AZITHROMYCIN</v>
          </cell>
          <cell r="D146">
            <v>48794</v>
          </cell>
          <cell r="E146">
            <v>0</v>
          </cell>
          <cell r="F146" t="str">
            <v>600 mg</v>
          </cell>
          <cell r="G146" t="str">
            <v>TABLET</v>
          </cell>
          <cell r="H146" t="str">
            <v>TAB</v>
          </cell>
          <cell r="I146">
            <v>20090305</v>
          </cell>
          <cell r="J146">
            <v>0</v>
          </cell>
          <cell r="K146">
            <v>20090305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20090305</v>
          </cell>
          <cell r="Q146">
            <v>0</v>
          </cell>
          <cell r="R146">
            <v>20090305</v>
          </cell>
          <cell r="S146">
            <v>0</v>
          </cell>
        </row>
        <row r="147">
          <cell r="B147" t="str">
            <v>BACITRACIN318120500 units/gmGRAMOINT</v>
          </cell>
          <cell r="C147" t="str">
            <v>BACITRACIN</v>
          </cell>
          <cell r="D147">
            <v>31812</v>
          </cell>
          <cell r="E147">
            <v>0</v>
          </cell>
          <cell r="F147" t="str">
            <v>500 units/gm</v>
          </cell>
          <cell r="G147" t="str">
            <v>GRAM</v>
          </cell>
          <cell r="H147" t="str">
            <v>OINT</v>
          </cell>
          <cell r="I147">
            <v>20020906</v>
          </cell>
          <cell r="J147">
            <v>20021206</v>
          </cell>
          <cell r="K147">
            <v>20031205</v>
          </cell>
          <cell r="L147" t="str">
            <v>Delete</v>
          </cell>
          <cell r="N147">
            <v>0</v>
          </cell>
          <cell r="O147" t="str">
            <v>no</v>
          </cell>
          <cell r="P147">
            <v>20020906</v>
          </cell>
          <cell r="Q147">
            <v>20021206</v>
          </cell>
          <cell r="R147">
            <v>20031205</v>
          </cell>
          <cell r="S147">
            <v>0</v>
          </cell>
        </row>
        <row r="148">
          <cell r="B148" t="str">
            <v>BACITRACIN/NEOMYCIN SULFATE/POLYMYXIN B854590400 units/3.5 mg/5,000 units per gmGRAMOINT</v>
          </cell>
          <cell r="C148" t="str">
            <v>BACITRACIN/NEOMYCIN SULFATE/POLYMYXIN B</v>
          </cell>
          <cell r="D148">
            <v>85459</v>
          </cell>
          <cell r="E148">
            <v>0</v>
          </cell>
          <cell r="F148" t="str">
            <v>400 units/3.5 mg/5,000 units per gm</v>
          </cell>
          <cell r="G148" t="str">
            <v>GRAM</v>
          </cell>
          <cell r="H148" t="str">
            <v>OINT</v>
          </cell>
          <cell r="I148">
            <v>20020405</v>
          </cell>
          <cell r="J148">
            <v>20021206</v>
          </cell>
          <cell r="K148">
            <v>20060605</v>
          </cell>
          <cell r="L148" t="str">
            <v>Delete</v>
          </cell>
          <cell r="N148">
            <v>0</v>
          </cell>
          <cell r="O148" t="str">
            <v>no</v>
          </cell>
          <cell r="P148">
            <v>20020405</v>
          </cell>
          <cell r="Q148">
            <v>20021206</v>
          </cell>
          <cell r="R148">
            <v>20060605</v>
          </cell>
          <cell r="S148">
            <v>0</v>
          </cell>
        </row>
        <row r="149">
          <cell r="B149" t="str">
            <v>BACITRACIN/NEOMYCIN/POLYMYXIN B/HC8726903.5 grGRAMOPTH OINT</v>
          </cell>
          <cell r="C149" t="str">
            <v>BACITRACIN/NEOMYCIN/POLYMYXIN B/HC</v>
          </cell>
          <cell r="D149">
            <v>87269</v>
          </cell>
          <cell r="E149">
            <v>0</v>
          </cell>
          <cell r="F149" t="str">
            <v>3.5 gr</v>
          </cell>
          <cell r="G149" t="str">
            <v>GRAM</v>
          </cell>
          <cell r="H149" t="str">
            <v>OPTH OINT</v>
          </cell>
          <cell r="I149">
            <v>20020906</v>
          </cell>
          <cell r="J149">
            <v>20021206</v>
          </cell>
          <cell r="K149">
            <v>20021206</v>
          </cell>
          <cell r="L149" t="str">
            <v>Delete</v>
          </cell>
          <cell r="N149">
            <v>0</v>
          </cell>
          <cell r="O149" t="str">
            <v>no</v>
          </cell>
          <cell r="P149">
            <v>20020906</v>
          </cell>
          <cell r="Q149">
            <v>20021206</v>
          </cell>
          <cell r="R149">
            <v>20021206</v>
          </cell>
          <cell r="S149">
            <v>0</v>
          </cell>
        </row>
        <row r="150">
          <cell r="B150" t="str">
            <v>BACITRACIN/POLYMYXIN B SULFATE85879015 grGRAMOINT</v>
          </cell>
          <cell r="C150" t="str">
            <v>BACITRACIN/POLYMYXIN B SULFATE</v>
          </cell>
          <cell r="D150">
            <v>85879</v>
          </cell>
          <cell r="E150">
            <v>0</v>
          </cell>
          <cell r="F150" t="str">
            <v>15 gr</v>
          </cell>
          <cell r="G150" t="str">
            <v>GRAM</v>
          </cell>
          <cell r="H150" t="str">
            <v>OINT</v>
          </cell>
          <cell r="I150">
            <v>20020405</v>
          </cell>
          <cell r="J150">
            <v>20021005</v>
          </cell>
          <cell r="K150">
            <v>20021005</v>
          </cell>
          <cell r="L150" t="str">
            <v>Delete</v>
          </cell>
          <cell r="N150">
            <v>0</v>
          </cell>
          <cell r="O150" t="str">
            <v>no</v>
          </cell>
          <cell r="P150">
            <v>20020405</v>
          </cell>
          <cell r="Q150">
            <v>20021005</v>
          </cell>
          <cell r="R150">
            <v>20021005</v>
          </cell>
          <cell r="S150">
            <v>0</v>
          </cell>
        </row>
        <row r="151">
          <cell r="B151" t="str">
            <v>BACLOFEN18010010 mgTABLETTAB</v>
          </cell>
          <cell r="C151" t="str">
            <v>BACLOFEN</v>
          </cell>
          <cell r="D151">
            <v>18010</v>
          </cell>
          <cell r="E151">
            <v>0</v>
          </cell>
          <cell r="F151" t="str">
            <v>10 mg</v>
          </cell>
          <cell r="G151" t="str">
            <v>TABLET</v>
          </cell>
          <cell r="H151" t="str">
            <v>TAB</v>
          </cell>
          <cell r="I151">
            <v>20090305</v>
          </cell>
          <cell r="J151">
            <v>0</v>
          </cell>
          <cell r="K151">
            <v>20090305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20090305</v>
          </cell>
          <cell r="Q151">
            <v>0</v>
          </cell>
          <cell r="R151">
            <v>20090305</v>
          </cell>
          <cell r="S151">
            <v>0</v>
          </cell>
        </row>
        <row r="152">
          <cell r="B152" t="str">
            <v>BACLOFEN18011020 mgTABLETTAB</v>
          </cell>
          <cell r="C152" t="str">
            <v>BACLOFEN</v>
          </cell>
          <cell r="D152">
            <v>18011</v>
          </cell>
          <cell r="E152">
            <v>0</v>
          </cell>
          <cell r="F152" t="str">
            <v>20 mg</v>
          </cell>
          <cell r="G152" t="str">
            <v>TABLET</v>
          </cell>
          <cell r="H152" t="str">
            <v>TAB</v>
          </cell>
          <cell r="I152">
            <v>20090305</v>
          </cell>
          <cell r="J152">
            <v>0</v>
          </cell>
          <cell r="K152">
            <v>20090305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20090305</v>
          </cell>
          <cell r="Q152">
            <v>0</v>
          </cell>
          <cell r="R152">
            <v>20090305</v>
          </cell>
          <cell r="S152">
            <v>0</v>
          </cell>
        </row>
        <row r="153">
          <cell r="B153" t="str">
            <v>BALSALAZIDE DISODIUM953480750 mgCAPSULECAP</v>
          </cell>
          <cell r="C153" t="str">
            <v>BALSALAZIDE DISODIUM</v>
          </cell>
          <cell r="D153">
            <v>95348</v>
          </cell>
          <cell r="E153">
            <v>0</v>
          </cell>
          <cell r="F153" t="str">
            <v>750 mg</v>
          </cell>
          <cell r="G153" t="str">
            <v>CAPSULE</v>
          </cell>
          <cell r="H153" t="str">
            <v>CAP</v>
          </cell>
          <cell r="I153">
            <v>20090305</v>
          </cell>
          <cell r="J153">
            <v>0</v>
          </cell>
          <cell r="K153">
            <v>20090305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20090305</v>
          </cell>
          <cell r="Q153">
            <v>0</v>
          </cell>
          <cell r="R153">
            <v>20090305</v>
          </cell>
          <cell r="S153">
            <v>0</v>
          </cell>
        </row>
        <row r="154">
          <cell r="B154" t="str">
            <v>BENAZEPRIL HCL48612010 mgTABLETTAB</v>
          </cell>
          <cell r="C154" t="str">
            <v>BENAZEPRIL HCL</v>
          </cell>
          <cell r="D154">
            <v>48612</v>
          </cell>
          <cell r="E154">
            <v>0</v>
          </cell>
          <cell r="F154" t="str">
            <v>10 mg</v>
          </cell>
          <cell r="G154" t="str">
            <v>TABLET</v>
          </cell>
          <cell r="H154" t="str">
            <v>TAB</v>
          </cell>
          <cell r="I154">
            <v>20090305</v>
          </cell>
          <cell r="J154">
            <v>0</v>
          </cell>
          <cell r="K154">
            <v>20090305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20090305</v>
          </cell>
          <cell r="Q154">
            <v>0</v>
          </cell>
          <cell r="R154">
            <v>20090305</v>
          </cell>
          <cell r="S154">
            <v>0</v>
          </cell>
        </row>
        <row r="155">
          <cell r="B155" t="str">
            <v>BENAZEPRIL HCL48613020 mgTABLETTAB</v>
          </cell>
          <cell r="C155" t="str">
            <v>BENAZEPRIL HCL</v>
          </cell>
          <cell r="D155">
            <v>48613</v>
          </cell>
          <cell r="E155">
            <v>0</v>
          </cell>
          <cell r="F155" t="str">
            <v>20 mg</v>
          </cell>
          <cell r="G155" t="str">
            <v>TABLET</v>
          </cell>
          <cell r="H155" t="str">
            <v>TAB</v>
          </cell>
          <cell r="I155">
            <v>20090305</v>
          </cell>
          <cell r="J155">
            <v>0</v>
          </cell>
          <cell r="K155">
            <v>20090305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20090305</v>
          </cell>
          <cell r="Q155">
            <v>0</v>
          </cell>
          <cell r="R155">
            <v>20090305</v>
          </cell>
          <cell r="S155">
            <v>0</v>
          </cell>
        </row>
        <row r="156">
          <cell r="B156" t="str">
            <v>BENAZEPRIL HCL48614040 mgTABLETTAB</v>
          </cell>
          <cell r="C156" t="str">
            <v>BENAZEPRIL HCL</v>
          </cell>
          <cell r="D156">
            <v>48614</v>
          </cell>
          <cell r="E156">
            <v>0</v>
          </cell>
          <cell r="F156" t="str">
            <v>40 mg</v>
          </cell>
          <cell r="G156" t="str">
            <v>TABLET</v>
          </cell>
          <cell r="H156" t="str">
            <v>TAB</v>
          </cell>
          <cell r="I156">
            <v>20090305</v>
          </cell>
          <cell r="J156">
            <v>0</v>
          </cell>
          <cell r="K156">
            <v>20090305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20090305</v>
          </cell>
          <cell r="Q156">
            <v>0</v>
          </cell>
          <cell r="R156">
            <v>20090305</v>
          </cell>
          <cell r="S156">
            <v>0</v>
          </cell>
        </row>
        <row r="157">
          <cell r="B157" t="str">
            <v>BENAZEPRIL HCL4861105 mgTABLETTAB</v>
          </cell>
          <cell r="C157" t="str">
            <v>BENAZEPRIL HCL</v>
          </cell>
          <cell r="D157">
            <v>48611</v>
          </cell>
          <cell r="E157">
            <v>0</v>
          </cell>
          <cell r="F157" t="str">
            <v>5 mg</v>
          </cell>
          <cell r="G157" t="str">
            <v>TABLET</v>
          </cell>
          <cell r="H157" t="str">
            <v>TAB</v>
          </cell>
          <cell r="I157">
            <v>20090305</v>
          </cell>
          <cell r="J157">
            <v>0</v>
          </cell>
          <cell r="K157">
            <v>20090305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20090305</v>
          </cell>
          <cell r="Q157">
            <v>0</v>
          </cell>
          <cell r="R157">
            <v>20090305</v>
          </cell>
          <cell r="S157">
            <v>0</v>
          </cell>
        </row>
        <row r="158">
          <cell r="B158" t="str">
            <v>BENAZEPRIL/HCTZ33192010-12.5 mgTABLETTAB</v>
          </cell>
          <cell r="C158" t="str">
            <v>BENAZEPRIL/HCTZ</v>
          </cell>
          <cell r="D158">
            <v>33192</v>
          </cell>
          <cell r="E158">
            <v>0</v>
          </cell>
          <cell r="F158" t="str">
            <v>10-12.5 mg</v>
          </cell>
          <cell r="G158" t="str">
            <v>TABLET</v>
          </cell>
          <cell r="H158" t="str">
            <v>TAB</v>
          </cell>
          <cell r="I158">
            <v>20090305</v>
          </cell>
          <cell r="J158">
            <v>0</v>
          </cell>
          <cell r="K158">
            <v>20090305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20090305</v>
          </cell>
          <cell r="Q158">
            <v>0</v>
          </cell>
          <cell r="R158">
            <v>20090305</v>
          </cell>
          <cell r="S158">
            <v>0</v>
          </cell>
        </row>
        <row r="159">
          <cell r="B159" t="str">
            <v>BENAZEPRIL/HCTZ33193020-12.5 mgTABLETTAB</v>
          </cell>
          <cell r="C159" t="str">
            <v>BENAZEPRIL/HCTZ</v>
          </cell>
          <cell r="D159">
            <v>33193</v>
          </cell>
          <cell r="E159">
            <v>0</v>
          </cell>
          <cell r="F159" t="str">
            <v>20-12.5 mg</v>
          </cell>
          <cell r="G159" t="str">
            <v>TABLET</v>
          </cell>
          <cell r="H159" t="str">
            <v>TAB</v>
          </cell>
          <cell r="I159">
            <v>20090305</v>
          </cell>
          <cell r="J159">
            <v>0</v>
          </cell>
          <cell r="K159">
            <v>20090305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20090305</v>
          </cell>
          <cell r="Q159">
            <v>0</v>
          </cell>
          <cell r="R159">
            <v>20090305</v>
          </cell>
          <cell r="S159">
            <v>0</v>
          </cell>
        </row>
        <row r="160">
          <cell r="B160" t="str">
            <v>BENAZEPRIL/HCTZ33194020-25 mgTABLETTAB</v>
          </cell>
          <cell r="C160" t="str">
            <v>BENAZEPRIL/HCTZ</v>
          </cell>
          <cell r="D160">
            <v>33194</v>
          </cell>
          <cell r="E160">
            <v>0</v>
          </cell>
          <cell r="F160" t="str">
            <v>20-25 mg</v>
          </cell>
          <cell r="G160" t="str">
            <v>TABLET</v>
          </cell>
          <cell r="H160" t="str">
            <v>TAB</v>
          </cell>
          <cell r="I160">
            <v>20090305</v>
          </cell>
          <cell r="J160">
            <v>0</v>
          </cell>
          <cell r="K160">
            <v>20090305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20090305</v>
          </cell>
          <cell r="Q160">
            <v>0</v>
          </cell>
          <cell r="R160">
            <v>20090305</v>
          </cell>
          <cell r="S160">
            <v>0</v>
          </cell>
        </row>
        <row r="161">
          <cell r="B161" t="str">
            <v>BENAZEPRIL/HCTZ3319105-6.25 mgTABLETTAB</v>
          </cell>
          <cell r="C161" t="str">
            <v>BENAZEPRIL/HCTZ</v>
          </cell>
          <cell r="D161">
            <v>33191</v>
          </cell>
          <cell r="E161">
            <v>0</v>
          </cell>
          <cell r="F161" t="str">
            <v>5-6.25 mg</v>
          </cell>
          <cell r="G161" t="str">
            <v>TABLET</v>
          </cell>
          <cell r="H161" t="str">
            <v>TAB</v>
          </cell>
          <cell r="I161">
            <v>20090305</v>
          </cell>
          <cell r="J161">
            <v>0</v>
          </cell>
          <cell r="K161">
            <v>20090305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20090305</v>
          </cell>
          <cell r="Q161">
            <v>0</v>
          </cell>
          <cell r="R161">
            <v>20090305</v>
          </cell>
          <cell r="S161">
            <v>0</v>
          </cell>
        </row>
        <row r="162">
          <cell r="B162" t="str">
            <v>BENZONATATE298400100 mgCAPSULECAP</v>
          </cell>
          <cell r="C162" t="str">
            <v>BENZONATATE</v>
          </cell>
          <cell r="D162">
            <v>29840</v>
          </cell>
          <cell r="E162">
            <v>0</v>
          </cell>
          <cell r="F162" t="str">
            <v>100 mg</v>
          </cell>
          <cell r="G162" t="str">
            <v>CAPSULE</v>
          </cell>
          <cell r="H162" t="str">
            <v>CAP</v>
          </cell>
          <cell r="I162">
            <v>20090305</v>
          </cell>
          <cell r="J162">
            <v>0</v>
          </cell>
          <cell r="K162">
            <v>20090305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20090305</v>
          </cell>
          <cell r="Q162">
            <v>0</v>
          </cell>
          <cell r="R162">
            <v>20090305</v>
          </cell>
          <cell r="S162">
            <v>0</v>
          </cell>
        </row>
        <row r="163">
          <cell r="B163" t="str">
            <v>BENZONATATE930070200 mgCAPSULECAP</v>
          </cell>
          <cell r="C163" t="str">
            <v>BENZONATATE</v>
          </cell>
          <cell r="D163">
            <v>93007</v>
          </cell>
          <cell r="E163">
            <v>0</v>
          </cell>
          <cell r="F163" t="str">
            <v>200 mg</v>
          </cell>
          <cell r="G163" t="str">
            <v>CAPSULE</v>
          </cell>
          <cell r="H163" t="str">
            <v>CAP</v>
          </cell>
          <cell r="I163">
            <v>20090305</v>
          </cell>
          <cell r="J163">
            <v>0</v>
          </cell>
          <cell r="K163">
            <v>20090305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20090305</v>
          </cell>
          <cell r="Q163">
            <v>0</v>
          </cell>
          <cell r="R163">
            <v>20090305</v>
          </cell>
          <cell r="S163">
            <v>0</v>
          </cell>
        </row>
        <row r="164">
          <cell r="B164" t="str">
            <v>BENZTROPINE MESYLATE1762000.5 mgTABLETTAB</v>
          </cell>
          <cell r="C164" t="str">
            <v>BENZTROPINE MESYLATE</v>
          </cell>
          <cell r="D164">
            <v>17620</v>
          </cell>
          <cell r="E164">
            <v>0</v>
          </cell>
          <cell r="F164" t="str">
            <v>0.5 mg</v>
          </cell>
          <cell r="G164" t="str">
            <v>TABLET</v>
          </cell>
          <cell r="H164" t="str">
            <v>TAB</v>
          </cell>
          <cell r="I164">
            <v>20090305</v>
          </cell>
          <cell r="J164">
            <v>0</v>
          </cell>
          <cell r="K164">
            <v>20090305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20090305</v>
          </cell>
          <cell r="Q164">
            <v>0</v>
          </cell>
          <cell r="R164">
            <v>20090305</v>
          </cell>
          <cell r="S164">
            <v>0</v>
          </cell>
        </row>
        <row r="165">
          <cell r="B165" t="str">
            <v>BENZTROPINE MESYLATE1762101 mgTABLETTAB</v>
          </cell>
          <cell r="C165" t="str">
            <v>BENZTROPINE MESYLATE</v>
          </cell>
          <cell r="D165">
            <v>17621</v>
          </cell>
          <cell r="E165">
            <v>0</v>
          </cell>
          <cell r="F165" t="str">
            <v>1 mg</v>
          </cell>
          <cell r="G165" t="str">
            <v>TABLET</v>
          </cell>
          <cell r="H165" t="str">
            <v>TAB</v>
          </cell>
          <cell r="I165">
            <v>20090305</v>
          </cell>
          <cell r="J165">
            <v>0</v>
          </cell>
          <cell r="K165">
            <v>20090305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20090305</v>
          </cell>
          <cell r="Q165">
            <v>0</v>
          </cell>
          <cell r="R165">
            <v>20090305</v>
          </cell>
          <cell r="S165">
            <v>0</v>
          </cell>
        </row>
        <row r="166">
          <cell r="B166" t="str">
            <v>BENZTROPINE MESYLATE1762202 mgTABLETTAB</v>
          </cell>
          <cell r="C166" t="str">
            <v>BENZTROPINE MESYLATE</v>
          </cell>
          <cell r="D166">
            <v>17622</v>
          </cell>
          <cell r="E166">
            <v>0</v>
          </cell>
          <cell r="F166" t="str">
            <v>2 mg</v>
          </cell>
          <cell r="G166" t="str">
            <v>TABLET</v>
          </cell>
          <cell r="H166" t="str">
            <v>TAB</v>
          </cell>
          <cell r="I166">
            <v>20090305</v>
          </cell>
          <cell r="J166">
            <v>0</v>
          </cell>
          <cell r="K166">
            <v>20090305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20090305</v>
          </cell>
          <cell r="Q166">
            <v>0</v>
          </cell>
          <cell r="R166">
            <v>20090305</v>
          </cell>
          <cell r="S166">
            <v>0</v>
          </cell>
        </row>
        <row r="167">
          <cell r="B167" t="str">
            <v>BETAMETHASONE DIPROPIONATE3107000.0005GRAMOINT</v>
          </cell>
          <cell r="C167" t="str">
            <v>BETAMETHASONE DIPROPIONATE</v>
          </cell>
          <cell r="D167">
            <v>31070</v>
          </cell>
          <cell r="E167">
            <v>0</v>
          </cell>
          <cell r="F167">
            <v>5.0000000000000001E-4</v>
          </cell>
          <cell r="G167" t="str">
            <v>GRAM</v>
          </cell>
          <cell r="H167" t="str">
            <v>OINT</v>
          </cell>
          <cell r="I167">
            <v>20060605</v>
          </cell>
          <cell r="J167">
            <v>20061205</v>
          </cell>
          <cell r="K167">
            <v>20061205</v>
          </cell>
          <cell r="L167" t="str">
            <v>Delete</v>
          </cell>
          <cell r="N167">
            <v>0</v>
          </cell>
          <cell r="O167" t="str">
            <v>no</v>
          </cell>
          <cell r="P167">
            <v>20060605</v>
          </cell>
          <cell r="Q167">
            <v>20061205</v>
          </cell>
          <cell r="R167">
            <v>20061205</v>
          </cell>
          <cell r="S167">
            <v>0</v>
          </cell>
        </row>
        <row r="168">
          <cell r="B168" t="str">
            <v>BETAMETHASONE DIPROPIONATE3209100.0005GRAMGEL</v>
          </cell>
          <cell r="C168" t="str">
            <v>BETAMETHASONE DIPROPIONATE</v>
          </cell>
          <cell r="D168">
            <v>32091</v>
          </cell>
          <cell r="E168">
            <v>0</v>
          </cell>
          <cell r="F168">
            <v>5.0000000000000001E-4</v>
          </cell>
          <cell r="G168" t="str">
            <v>GRAM</v>
          </cell>
          <cell r="H168" t="str">
            <v>GEL</v>
          </cell>
          <cell r="I168">
            <v>20090305</v>
          </cell>
          <cell r="J168">
            <v>0</v>
          </cell>
          <cell r="K168">
            <v>20090305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20090305</v>
          </cell>
          <cell r="Q168">
            <v>0</v>
          </cell>
          <cell r="R168">
            <v>20090305</v>
          </cell>
          <cell r="S168">
            <v>0</v>
          </cell>
        </row>
        <row r="169">
          <cell r="B169" t="str">
            <v>BETAMETHASONE DIPROPIONATE31060150.05%, 15 gmGRAMCRM</v>
          </cell>
          <cell r="C169" t="str">
            <v>BETAMETHASONE DIPROPIONATE</v>
          </cell>
          <cell r="D169">
            <v>31060</v>
          </cell>
          <cell r="E169">
            <v>15</v>
          </cell>
          <cell r="F169" t="str">
            <v>0.05%, 15 gm</v>
          </cell>
          <cell r="G169" t="str">
            <v>GRAM</v>
          </cell>
          <cell r="H169" t="str">
            <v>CRM</v>
          </cell>
          <cell r="I169">
            <v>20090305</v>
          </cell>
          <cell r="J169">
            <v>0</v>
          </cell>
          <cell r="K169">
            <v>20090305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20090305</v>
          </cell>
          <cell r="Q169">
            <v>0</v>
          </cell>
          <cell r="R169">
            <v>20090305</v>
          </cell>
          <cell r="S169">
            <v>0</v>
          </cell>
        </row>
        <row r="170">
          <cell r="B170" t="str">
            <v>BETAMETHASONE DIPROPIONATE31070150.05%, 15 gmGRAMOINT</v>
          </cell>
          <cell r="C170" t="str">
            <v>BETAMETHASONE DIPROPIONATE</v>
          </cell>
          <cell r="D170">
            <v>31070</v>
          </cell>
          <cell r="E170">
            <v>15</v>
          </cell>
          <cell r="F170" t="str">
            <v>0.05%, 15 gm</v>
          </cell>
          <cell r="G170" t="str">
            <v>GRAM</v>
          </cell>
          <cell r="H170" t="str">
            <v>OINT</v>
          </cell>
          <cell r="I170">
            <v>20090305</v>
          </cell>
          <cell r="J170">
            <v>0</v>
          </cell>
          <cell r="K170">
            <v>20090305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20090305</v>
          </cell>
          <cell r="Q170">
            <v>0</v>
          </cell>
          <cell r="R170">
            <v>20090305</v>
          </cell>
          <cell r="S170">
            <v>0</v>
          </cell>
        </row>
        <row r="171">
          <cell r="B171" t="str">
            <v>BETAMETHASONE DIPROPIONATE31060450.05%, 45 gmGRAMCRM</v>
          </cell>
          <cell r="C171" t="str">
            <v>BETAMETHASONE DIPROPIONATE</v>
          </cell>
          <cell r="D171">
            <v>31060</v>
          </cell>
          <cell r="E171">
            <v>45</v>
          </cell>
          <cell r="F171" t="str">
            <v>0.05%, 45 gm</v>
          </cell>
          <cell r="G171" t="str">
            <v>GRAM</v>
          </cell>
          <cell r="H171" t="str">
            <v>CRM</v>
          </cell>
          <cell r="I171">
            <v>20090305</v>
          </cell>
          <cell r="J171">
            <v>0</v>
          </cell>
          <cell r="K171">
            <v>20090305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20090305</v>
          </cell>
          <cell r="Q171">
            <v>0</v>
          </cell>
          <cell r="R171">
            <v>20090305</v>
          </cell>
          <cell r="S171">
            <v>0</v>
          </cell>
        </row>
        <row r="172">
          <cell r="B172" t="str">
            <v>BETAMETHASONE DIPROPIONATE31070450.05%, 45 gmGRAMOINT</v>
          </cell>
          <cell r="C172" t="str">
            <v>BETAMETHASONE DIPROPIONATE</v>
          </cell>
          <cell r="D172">
            <v>31070</v>
          </cell>
          <cell r="E172">
            <v>45</v>
          </cell>
          <cell r="F172" t="str">
            <v>0.05%, 45 gm</v>
          </cell>
          <cell r="G172" t="str">
            <v>GRAM</v>
          </cell>
          <cell r="H172" t="str">
            <v>OINT</v>
          </cell>
          <cell r="I172">
            <v>20090305</v>
          </cell>
          <cell r="J172">
            <v>0</v>
          </cell>
          <cell r="K172">
            <v>20090305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20090305</v>
          </cell>
          <cell r="Q172">
            <v>0</v>
          </cell>
          <cell r="R172">
            <v>20090305</v>
          </cell>
          <cell r="S172">
            <v>0</v>
          </cell>
        </row>
        <row r="173">
          <cell r="B173" t="str">
            <v>BETAMETHASONE DIPROPIONATE31070500.05%, 50 gmGRAMOINT</v>
          </cell>
          <cell r="C173" t="str">
            <v>BETAMETHASONE DIPROPIONATE</v>
          </cell>
          <cell r="D173">
            <v>31070</v>
          </cell>
          <cell r="E173">
            <v>50</v>
          </cell>
          <cell r="F173" t="str">
            <v>0.05%, 50 gm</v>
          </cell>
          <cell r="G173" t="str">
            <v>GRAM</v>
          </cell>
          <cell r="H173" t="str">
            <v>OINT</v>
          </cell>
          <cell r="I173">
            <v>20020605</v>
          </cell>
          <cell r="J173">
            <v>20021206</v>
          </cell>
          <cell r="K173">
            <v>20030606</v>
          </cell>
          <cell r="L173" t="str">
            <v>Delete</v>
          </cell>
          <cell r="N173">
            <v>0</v>
          </cell>
          <cell r="O173" t="str">
            <v>no</v>
          </cell>
          <cell r="P173">
            <v>20020605</v>
          </cell>
          <cell r="Q173">
            <v>20021206</v>
          </cell>
          <cell r="R173">
            <v>20030606</v>
          </cell>
          <cell r="S173">
            <v>0</v>
          </cell>
        </row>
        <row r="174">
          <cell r="B174" t="str">
            <v>BETAMETHASONE DIPROPIONATE31080600.05%, 60 mlMILLILITERLOT</v>
          </cell>
          <cell r="C174" t="str">
            <v>BETAMETHASONE DIPROPIONATE</v>
          </cell>
          <cell r="D174">
            <v>31080</v>
          </cell>
          <cell r="E174">
            <v>60</v>
          </cell>
          <cell r="F174" t="str">
            <v>0.05%, 60 ml</v>
          </cell>
          <cell r="G174" t="str">
            <v>MILLILITER</v>
          </cell>
          <cell r="H174" t="str">
            <v>LOT</v>
          </cell>
          <cell r="I174">
            <v>20090305</v>
          </cell>
          <cell r="J174">
            <v>0</v>
          </cell>
          <cell r="K174">
            <v>20090305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20090305</v>
          </cell>
          <cell r="Q174">
            <v>0</v>
          </cell>
          <cell r="R174">
            <v>20090305</v>
          </cell>
          <cell r="S174">
            <v>0</v>
          </cell>
        </row>
        <row r="175">
          <cell r="B175" t="str">
            <v>BETAMETHASONE DIPROPIONATE AUGMENTED3191000.0005GRAMOINT</v>
          </cell>
          <cell r="C175" t="str">
            <v>BETAMETHASONE DIPROPIONATE AUGMENTED</v>
          </cell>
          <cell r="D175">
            <v>31910</v>
          </cell>
          <cell r="E175">
            <v>0</v>
          </cell>
          <cell r="F175">
            <v>5.0000000000000001E-4</v>
          </cell>
          <cell r="G175" t="str">
            <v>GRAM</v>
          </cell>
          <cell r="H175" t="str">
            <v>OINT</v>
          </cell>
          <cell r="I175">
            <v>20090305</v>
          </cell>
          <cell r="J175">
            <v>0</v>
          </cell>
          <cell r="K175">
            <v>20090305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20090305</v>
          </cell>
          <cell r="Q175">
            <v>0</v>
          </cell>
          <cell r="R175">
            <v>20090305</v>
          </cell>
          <cell r="S175">
            <v>0</v>
          </cell>
        </row>
        <row r="176">
          <cell r="B176" t="str">
            <v>BETAMETHASONE DIPROPIONATE AUGMENTED3189000.05%GRAMCRM</v>
          </cell>
          <cell r="C176" t="str">
            <v>BETAMETHASONE DIPROPIONATE AUGMENTED</v>
          </cell>
          <cell r="D176">
            <v>31890</v>
          </cell>
          <cell r="E176">
            <v>0</v>
          </cell>
          <cell r="F176" t="str">
            <v>0.05%</v>
          </cell>
          <cell r="G176" t="str">
            <v>GRAM</v>
          </cell>
          <cell r="H176" t="str">
            <v>CRM</v>
          </cell>
          <cell r="I176">
            <v>20090305</v>
          </cell>
          <cell r="J176">
            <v>0</v>
          </cell>
          <cell r="K176">
            <v>20090305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20090305</v>
          </cell>
          <cell r="Q176">
            <v>0</v>
          </cell>
          <cell r="R176">
            <v>20090305</v>
          </cell>
          <cell r="S176">
            <v>0</v>
          </cell>
        </row>
        <row r="177">
          <cell r="B177" t="str">
            <v>BETAMETHASONE VALERATE3111000.001GRAMOINT</v>
          </cell>
          <cell r="C177" t="str">
            <v>BETAMETHASONE VALERATE</v>
          </cell>
          <cell r="D177">
            <v>31110</v>
          </cell>
          <cell r="E177">
            <v>0</v>
          </cell>
          <cell r="F177">
            <v>1E-3</v>
          </cell>
          <cell r="G177" t="str">
            <v>GRAM</v>
          </cell>
          <cell r="H177" t="str">
            <v>OINT</v>
          </cell>
          <cell r="I177">
            <v>20050603</v>
          </cell>
          <cell r="J177">
            <v>20051206</v>
          </cell>
          <cell r="K177">
            <v>20051206</v>
          </cell>
          <cell r="L177" t="str">
            <v>Delete</v>
          </cell>
          <cell r="N177">
            <v>0</v>
          </cell>
          <cell r="O177" t="str">
            <v>no</v>
          </cell>
          <cell r="P177">
            <v>20050603</v>
          </cell>
          <cell r="Q177">
            <v>20051206</v>
          </cell>
          <cell r="R177">
            <v>20051206</v>
          </cell>
          <cell r="S177">
            <v>0</v>
          </cell>
        </row>
        <row r="178">
          <cell r="B178" t="str">
            <v>BETAMETHASONE VALERATE31110150.001GRAMOINT</v>
          </cell>
          <cell r="C178" t="str">
            <v>BETAMETHASONE VALERATE</v>
          </cell>
          <cell r="D178">
            <v>31110</v>
          </cell>
          <cell r="E178">
            <v>15</v>
          </cell>
          <cell r="F178">
            <v>1E-3</v>
          </cell>
          <cell r="G178" t="str">
            <v>GRAM</v>
          </cell>
          <cell r="H178" t="str">
            <v>OINT</v>
          </cell>
          <cell r="I178">
            <v>20090305</v>
          </cell>
          <cell r="J178">
            <v>0</v>
          </cell>
          <cell r="K178">
            <v>20090305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20090305</v>
          </cell>
          <cell r="Q178">
            <v>0</v>
          </cell>
          <cell r="R178">
            <v>20090305</v>
          </cell>
          <cell r="S178">
            <v>0</v>
          </cell>
        </row>
        <row r="179">
          <cell r="B179" t="str">
            <v>BETAMETHASONE VALERATE31110450.001GRAMOINT</v>
          </cell>
          <cell r="C179" t="str">
            <v>BETAMETHASONE VALERATE</v>
          </cell>
          <cell r="D179">
            <v>31110</v>
          </cell>
          <cell r="E179">
            <v>45</v>
          </cell>
          <cell r="F179">
            <v>1E-3</v>
          </cell>
          <cell r="G179" t="str">
            <v>GRAM</v>
          </cell>
          <cell r="H179" t="str">
            <v>OINT</v>
          </cell>
          <cell r="I179">
            <v>20090305</v>
          </cell>
          <cell r="J179">
            <v>0</v>
          </cell>
          <cell r="K179">
            <v>20090305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0</v>
          </cell>
          <cell r="R179">
            <v>20090305</v>
          </cell>
          <cell r="S179">
            <v>0</v>
          </cell>
        </row>
        <row r="180">
          <cell r="B180" t="str">
            <v>BETAMETHASONE VALERATE31101150.1%, 15 gmGRAMCRM</v>
          </cell>
          <cell r="C180" t="str">
            <v>BETAMETHASONE VALERATE</v>
          </cell>
          <cell r="D180">
            <v>31101</v>
          </cell>
          <cell r="E180">
            <v>15</v>
          </cell>
          <cell r="F180" t="str">
            <v>0.1%, 15 gm</v>
          </cell>
          <cell r="G180" t="str">
            <v>GRAM</v>
          </cell>
          <cell r="H180" t="str">
            <v>CRM</v>
          </cell>
          <cell r="I180">
            <v>20090305</v>
          </cell>
          <cell r="J180">
            <v>0</v>
          </cell>
          <cell r="K180">
            <v>20090305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20090305</v>
          </cell>
          <cell r="Q180">
            <v>0</v>
          </cell>
          <cell r="R180">
            <v>20090305</v>
          </cell>
          <cell r="S180">
            <v>0</v>
          </cell>
        </row>
        <row r="181">
          <cell r="B181" t="str">
            <v>BETAMETHASONE VALERATE31101450.1%, 45 gmGRAMCRM</v>
          </cell>
          <cell r="C181" t="str">
            <v>BETAMETHASONE VALERATE</v>
          </cell>
          <cell r="D181">
            <v>31101</v>
          </cell>
          <cell r="E181">
            <v>45</v>
          </cell>
          <cell r="F181" t="str">
            <v>0.1%, 45 gm</v>
          </cell>
          <cell r="G181" t="str">
            <v>GRAM</v>
          </cell>
          <cell r="H181" t="str">
            <v>CRM</v>
          </cell>
          <cell r="I181">
            <v>20090305</v>
          </cell>
          <cell r="J181">
            <v>0</v>
          </cell>
          <cell r="K181">
            <v>20090305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20090305</v>
          </cell>
          <cell r="Q181">
            <v>0</v>
          </cell>
          <cell r="R181">
            <v>20090305</v>
          </cell>
          <cell r="S181">
            <v>0</v>
          </cell>
        </row>
        <row r="182">
          <cell r="B182" t="str">
            <v>BETAMETHASONE VALERATE31120600.1%, 60 mlMILLILITERLOT</v>
          </cell>
          <cell r="C182" t="str">
            <v>BETAMETHASONE VALERATE</v>
          </cell>
          <cell r="D182">
            <v>31120</v>
          </cell>
          <cell r="E182">
            <v>60</v>
          </cell>
          <cell r="F182" t="str">
            <v>0.1%, 60 ml</v>
          </cell>
          <cell r="G182" t="str">
            <v>MILLILITER</v>
          </cell>
          <cell r="H182" t="str">
            <v>LOT</v>
          </cell>
          <cell r="I182">
            <v>20090305</v>
          </cell>
          <cell r="J182">
            <v>0</v>
          </cell>
          <cell r="K182">
            <v>20090305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20090305</v>
          </cell>
          <cell r="Q182">
            <v>0</v>
          </cell>
          <cell r="R182">
            <v>20090305</v>
          </cell>
          <cell r="S182">
            <v>0</v>
          </cell>
        </row>
        <row r="183">
          <cell r="B183" t="str">
            <v>BETHANECHOL CHLORIDE 18351010 mgTABLETTAB</v>
          </cell>
          <cell r="C183" t="str">
            <v xml:space="preserve">BETHANECHOL CHLORIDE </v>
          </cell>
          <cell r="D183">
            <v>18351</v>
          </cell>
          <cell r="E183">
            <v>0</v>
          </cell>
          <cell r="F183" t="str">
            <v>10 mg</v>
          </cell>
          <cell r="G183" t="str">
            <v>TABLET</v>
          </cell>
          <cell r="H183" t="str">
            <v>TAB</v>
          </cell>
          <cell r="I183">
            <v>20090305</v>
          </cell>
          <cell r="J183">
            <v>0</v>
          </cell>
          <cell r="K183">
            <v>20090305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20090305</v>
          </cell>
          <cell r="Q183">
            <v>0</v>
          </cell>
          <cell r="R183">
            <v>20090305</v>
          </cell>
          <cell r="S183">
            <v>0</v>
          </cell>
        </row>
        <row r="184">
          <cell r="B184" t="str">
            <v>BETHANECHOL CHLORIDE 18352025 mgTABLETTAB</v>
          </cell>
          <cell r="C184" t="str">
            <v xml:space="preserve">BETHANECHOL CHLORIDE </v>
          </cell>
          <cell r="D184">
            <v>18352</v>
          </cell>
          <cell r="E184">
            <v>0</v>
          </cell>
          <cell r="F184" t="str">
            <v>25 mg</v>
          </cell>
          <cell r="G184" t="str">
            <v>TABLET</v>
          </cell>
          <cell r="H184" t="str">
            <v>TAB</v>
          </cell>
          <cell r="I184">
            <v>20090305</v>
          </cell>
          <cell r="J184">
            <v>0</v>
          </cell>
          <cell r="K184">
            <v>20090305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20090305</v>
          </cell>
          <cell r="Q184">
            <v>0</v>
          </cell>
          <cell r="R184">
            <v>20090305</v>
          </cell>
          <cell r="S184">
            <v>0</v>
          </cell>
        </row>
        <row r="185">
          <cell r="B185" t="str">
            <v>BETHANECHOL CHLORIDE 1835305 mgTABLETTAB</v>
          </cell>
          <cell r="C185" t="str">
            <v xml:space="preserve">BETHANECHOL CHLORIDE </v>
          </cell>
          <cell r="D185">
            <v>18353</v>
          </cell>
          <cell r="E185">
            <v>0</v>
          </cell>
          <cell r="F185" t="str">
            <v>5 mg</v>
          </cell>
          <cell r="G185" t="str">
            <v>TABLET</v>
          </cell>
          <cell r="H185" t="str">
            <v>TAB</v>
          </cell>
          <cell r="I185">
            <v>20090305</v>
          </cell>
          <cell r="J185">
            <v>0</v>
          </cell>
          <cell r="K185">
            <v>20090305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20090305</v>
          </cell>
          <cell r="Q185">
            <v>0</v>
          </cell>
          <cell r="R185">
            <v>20090305</v>
          </cell>
          <cell r="S185">
            <v>0</v>
          </cell>
        </row>
        <row r="186">
          <cell r="B186" t="str">
            <v>BETHANECHOL CHLORIDE 18354050 mgTABLETTAB</v>
          </cell>
          <cell r="C186" t="str">
            <v xml:space="preserve">BETHANECHOL CHLORIDE </v>
          </cell>
          <cell r="D186">
            <v>18354</v>
          </cell>
          <cell r="E186">
            <v>0</v>
          </cell>
          <cell r="F186" t="str">
            <v>50 mg</v>
          </cell>
          <cell r="G186" t="str">
            <v>TABLET</v>
          </cell>
          <cell r="H186" t="str">
            <v>TAB</v>
          </cell>
          <cell r="I186">
            <v>20090305</v>
          </cell>
          <cell r="J186">
            <v>0</v>
          </cell>
          <cell r="K186">
            <v>20090305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20090305</v>
          </cell>
          <cell r="Q186">
            <v>0</v>
          </cell>
          <cell r="R186">
            <v>20090305</v>
          </cell>
          <cell r="S186">
            <v>0</v>
          </cell>
        </row>
        <row r="187">
          <cell r="B187" t="str">
            <v>BISACODYL8731010 mgEACHSUPP</v>
          </cell>
          <cell r="C187" t="str">
            <v>BISACODYL</v>
          </cell>
          <cell r="D187">
            <v>8731</v>
          </cell>
          <cell r="E187">
            <v>0</v>
          </cell>
          <cell r="F187" t="str">
            <v>10 mg</v>
          </cell>
          <cell r="G187" t="str">
            <v>EACH</v>
          </cell>
          <cell r="H187" t="str">
            <v>SUPP</v>
          </cell>
          <cell r="I187">
            <v>20020906</v>
          </cell>
          <cell r="J187">
            <v>20021206</v>
          </cell>
          <cell r="K187">
            <v>20021206</v>
          </cell>
          <cell r="L187" t="str">
            <v>Delete</v>
          </cell>
          <cell r="N187">
            <v>0</v>
          </cell>
          <cell r="O187" t="str">
            <v>no</v>
          </cell>
          <cell r="P187">
            <v>20020906</v>
          </cell>
          <cell r="Q187">
            <v>20021206</v>
          </cell>
          <cell r="R187">
            <v>20021206</v>
          </cell>
          <cell r="S187">
            <v>0</v>
          </cell>
        </row>
        <row r="188">
          <cell r="B188" t="str">
            <v>BISACODYL29505 mgTABLETTAB, EC</v>
          </cell>
          <cell r="C188" t="str">
            <v>BISACODYL</v>
          </cell>
          <cell r="D188">
            <v>295</v>
          </cell>
          <cell r="E188">
            <v>0</v>
          </cell>
          <cell r="F188" t="str">
            <v>5 mg</v>
          </cell>
          <cell r="G188" t="str">
            <v>TABLET</v>
          </cell>
          <cell r="H188" t="str">
            <v>TAB, EC</v>
          </cell>
          <cell r="I188">
            <v>20020906</v>
          </cell>
          <cell r="J188">
            <v>20021206</v>
          </cell>
          <cell r="K188">
            <v>20021206</v>
          </cell>
          <cell r="L188" t="str">
            <v>Delete</v>
          </cell>
          <cell r="N188">
            <v>0</v>
          </cell>
          <cell r="O188" t="str">
            <v>no</v>
          </cell>
          <cell r="P188">
            <v>20020906</v>
          </cell>
          <cell r="Q188">
            <v>20021206</v>
          </cell>
          <cell r="R188">
            <v>20021206</v>
          </cell>
          <cell r="S188">
            <v>0</v>
          </cell>
        </row>
        <row r="189">
          <cell r="B189" t="str">
            <v>BISOPROLOL FUMARATE63820010 mgTABLETTAB</v>
          </cell>
          <cell r="C189" t="str">
            <v>BISOPROLOL FUMARATE</v>
          </cell>
          <cell r="D189">
            <v>63820</v>
          </cell>
          <cell r="E189">
            <v>0</v>
          </cell>
          <cell r="F189" t="str">
            <v>10 mg</v>
          </cell>
          <cell r="G189" t="str">
            <v>TABLET</v>
          </cell>
          <cell r="H189" t="str">
            <v>TAB</v>
          </cell>
          <cell r="I189">
            <v>20090305</v>
          </cell>
          <cell r="J189">
            <v>0</v>
          </cell>
          <cell r="K189">
            <v>20090305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20090305</v>
          </cell>
          <cell r="Q189">
            <v>0</v>
          </cell>
          <cell r="R189">
            <v>20090305</v>
          </cell>
          <cell r="S189">
            <v>0</v>
          </cell>
        </row>
        <row r="190">
          <cell r="B190" t="str">
            <v>BISOPROLOL FUMARATE6382105 mgTABLETTAB</v>
          </cell>
          <cell r="C190" t="str">
            <v>BISOPROLOL FUMARATE</v>
          </cell>
          <cell r="D190">
            <v>63821</v>
          </cell>
          <cell r="E190">
            <v>0</v>
          </cell>
          <cell r="F190" t="str">
            <v>5 mg</v>
          </cell>
          <cell r="G190" t="str">
            <v>TABLET</v>
          </cell>
          <cell r="H190" t="str">
            <v>TAB</v>
          </cell>
          <cell r="I190">
            <v>20090305</v>
          </cell>
          <cell r="J190">
            <v>0</v>
          </cell>
          <cell r="K190">
            <v>20090305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20090305</v>
          </cell>
          <cell r="Q190">
            <v>0</v>
          </cell>
          <cell r="R190">
            <v>20090305</v>
          </cell>
          <cell r="S190">
            <v>0</v>
          </cell>
        </row>
        <row r="191">
          <cell r="B191" t="str">
            <v>BISOPROLOL/HCTZ45063010/6.25TABLETTAB</v>
          </cell>
          <cell r="C191" t="str">
            <v>BISOPROLOL/HCTZ</v>
          </cell>
          <cell r="D191">
            <v>45063</v>
          </cell>
          <cell r="E191">
            <v>0</v>
          </cell>
          <cell r="F191" t="str">
            <v>10/6.25</v>
          </cell>
          <cell r="G191" t="str">
            <v>TABLET</v>
          </cell>
          <cell r="H191" t="str">
            <v>TAB</v>
          </cell>
          <cell r="I191">
            <v>20090305</v>
          </cell>
          <cell r="J191">
            <v>0</v>
          </cell>
          <cell r="K191">
            <v>20090305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20090305</v>
          </cell>
          <cell r="Q191">
            <v>0</v>
          </cell>
          <cell r="R191">
            <v>20090305</v>
          </cell>
          <cell r="S191">
            <v>0</v>
          </cell>
        </row>
        <row r="192">
          <cell r="B192" t="str">
            <v>BISOPROLOL/HCTZ4506102.5/6.25TABLETTAB</v>
          </cell>
          <cell r="C192" t="str">
            <v>BISOPROLOL/HCTZ</v>
          </cell>
          <cell r="D192">
            <v>45061</v>
          </cell>
          <cell r="E192">
            <v>0</v>
          </cell>
          <cell r="F192" t="str">
            <v>2.5/6.25</v>
          </cell>
          <cell r="G192" t="str">
            <v>TABLET</v>
          </cell>
          <cell r="H192" t="str">
            <v>TAB</v>
          </cell>
          <cell r="I192">
            <v>20090305</v>
          </cell>
          <cell r="J192">
            <v>0</v>
          </cell>
          <cell r="K192">
            <v>20090305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20090305</v>
          </cell>
          <cell r="Q192">
            <v>0</v>
          </cell>
          <cell r="R192">
            <v>20090305</v>
          </cell>
          <cell r="S192">
            <v>0</v>
          </cell>
        </row>
        <row r="193">
          <cell r="B193" t="str">
            <v>BISOPROLOL/HCTZ4506205/6.25TABLETTAB</v>
          </cell>
          <cell r="C193" t="str">
            <v>BISOPROLOL/HCTZ</v>
          </cell>
          <cell r="D193">
            <v>45062</v>
          </cell>
          <cell r="E193">
            <v>0</v>
          </cell>
          <cell r="F193" t="str">
            <v>5/6.25</v>
          </cell>
          <cell r="G193" t="str">
            <v>TABLET</v>
          </cell>
          <cell r="H193" t="str">
            <v>TAB</v>
          </cell>
          <cell r="I193">
            <v>20090305</v>
          </cell>
          <cell r="J193">
            <v>0</v>
          </cell>
          <cell r="K193">
            <v>20090305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20090305</v>
          </cell>
          <cell r="Q193">
            <v>0</v>
          </cell>
          <cell r="R193">
            <v>20090305</v>
          </cell>
          <cell r="S193">
            <v>0</v>
          </cell>
        </row>
        <row r="194">
          <cell r="B194" t="str">
            <v>BRIMONIDINE TARTRATE3628100.002MILLILITERDROPS</v>
          </cell>
          <cell r="C194" t="str">
            <v>BRIMONIDINE TARTRATE</v>
          </cell>
          <cell r="D194">
            <v>36281</v>
          </cell>
          <cell r="E194">
            <v>0</v>
          </cell>
          <cell r="F194">
            <v>2E-3</v>
          </cell>
          <cell r="G194" t="str">
            <v>MILLILITER</v>
          </cell>
          <cell r="H194" t="str">
            <v>DROPS</v>
          </cell>
          <cell r="I194">
            <v>20090305</v>
          </cell>
          <cell r="J194">
            <v>0</v>
          </cell>
          <cell r="K194">
            <v>20090305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20090305</v>
          </cell>
          <cell r="Q194">
            <v>0</v>
          </cell>
          <cell r="R194">
            <v>20090305</v>
          </cell>
          <cell r="S194">
            <v>0</v>
          </cell>
        </row>
        <row r="195">
          <cell r="B195" t="str">
            <v>BROMOCRIPTINE MESYLATE2608102.5 mgTABLETTAB</v>
          </cell>
          <cell r="C195" t="str">
            <v>BROMOCRIPTINE MESYLATE</v>
          </cell>
          <cell r="D195">
            <v>26081</v>
          </cell>
          <cell r="E195">
            <v>0</v>
          </cell>
          <cell r="F195" t="str">
            <v>2.5 mg</v>
          </cell>
          <cell r="G195" t="str">
            <v>TABLET</v>
          </cell>
          <cell r="H195" t="str">
            <v>TAB</v>
          </cell>
          <cell r="I195">
            <v>20090305</v>
          </cell>
          <cell r="J195">
            <v>0</v>
          </cell>
          <cell r="K195">
            <v>20090305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20090305</v>
          </cell>
          <cell r="Q195">
            <v>0</v>
          </cell>
          <cell r="R195">
            <v>20090305</v>
          </cell>
          <cell r="S195">
            <v>0</v>
          </cell>
        </row>
        <row r="196">
          <cell r="B196" t="str">
            <v>BROMOCRIPTINE MESYLATE2607005 mgCAPSULECAP</v>
          </cell>
          <cell r="C196" t="str">
            <v>BROMOCRIPTINE MESYLATE</v>
          </cell>
          <cell r="D196">
            <v>26070</v>
          </cell>
          <cell r="E196">
            <v>0</v>
          </cell>
          <cell r="F196" t="str">
            <v>5 mg</v>
          </cell>
          <cell r="G196" t="str">
            <v>CAPSULE</v>
          </cell>
          <cell r="H196" t="str">
            <v>CAP</v>
          </cell>
          <cell r="I196">
            <v>20090305</v>
          </cell>
          <cell r="J196">
            <v>0</v>
          </cell>
          <cell r="K196">
            <v>20090305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20090305</v>
          </cell>
          <cell r="Q196">
            <v>0</v>
          </cell>
          <cell r="R196">
            <v>20090305</v>
          </cell>
          <cell r="S196">
            <v>0</v>
          </cell>
        </row>
        <row r="197">
          <cell r="B197" t="str">
            <v>BUDESONIDE1795700.25 mg/2 mlMILLILITERAMPUL</v>
          </cell>
          <cell r="C197" t="str">
            <v>BUDESONIDE</v>
          </cell>
          <cell r="D197">
            <v>17957</v>
          </cell>
          <cell r="E197">
            <v>0</v>
          </cell>
          <cell r="F197" t="str">
            <v>0.25 mg/2 ml</v>
          </cell>
          <cell r="G197" t="str">
            <v>MILLILITER</v>
          </cell>
          <cell r="H197" t="str">
            <v>AMPUL</v>
          </cell>
          <cell r="I197">
            <v>20090305</v>
          </cell>
          <cell r="J197">
            <v>20090312</v>
          </cell>
          <cell r="K197">
            <v>20090312</v>
          </cell>
          <cell r="L197" t="str">
            <v>Delete</v>
          </cell>
          <cell r="N197">
            <v>0</v>
          </cell>
          <cell r="O197" t="str">
            <v>no</v>
          </cell>
          <cell r="P197">
            <v>20090305</v>
          </cell>
          <cell r="Q197">
            <v>20090312</v>
          </cell>
          <cell r="R197">
            <v>20090312</v>
          </cell>
          <cell r="S197">
            <v>0</v>
          </cell>
        </row>
        <row r="198">
          <cell r="B198" t="str">
            <v>BUDESONIDE1795800.5 mg/2 mlMILLILITERAMPUL</v>
          </cell>
          <cell r="C198" t="str">
            <v>BUDESONIDE</v>
          </cell>
          <cell r="D198">
            <v>17958</v>
          </cell>
          <cell r="E198">
            <v>0</v>
          </cell>
          <cell r="F198" t="str">
            <v>0.5 mg/2 ml</v>
          </cell>
          <cell r="G198" t="str">
            <v>MILLILITER</v>
          </cell>
          <cell r="H198" t="str">
            <v>AMPUL</v>
          </cell>
          <cell r="I198">
            <v>20090305</v>
          </cell>
          <cell r="J198">
            <v>20090312</v>
          </cell>
          <cell r="K198">
            <v>20090312</v>
          </cell>
          <cell r="L198" t="str">
            <v>Delete</v>
          </cell>
          <cell r="N198">
            <v>0</v>
          </cell>
          <cell r="O198" t="str">
            <v>no</v>
          </cell>
          <cell r="P198">
            <v>20090305</v>
          </cell>
          <cell r="Q198">
            <v>20090312</v>
          </cell>
          <cell r="R198">
            <v>20090312</v>
          </cell>
          <cell r="S198">
            <v>0</v>
          </cell>
        </row>
        <row r="199">
          <cell r="B199" t="str">
            <v>BUMETANIDE3502000.5 mgTABLETTAB</v>
          </cell>
          <cell r="C199" t="str">
            <v>BUMETANIDE</v>
          </cell>
          <cell r="D199">
            <v>35020</v>
          </cell>
          <cell r="E199">
            <v>0</v>
          </cell>
          <cell r="F199" t="str">
            <v>0.5 mg</v>
          </cell>
          <cell r="G199" t="str">
            <v>TABLET</v>
          </cell>
          <cell r="H199" t="str">
            <v>TAB</v>
          </cell>
          <cell r="I199">
            <v>20090305</v>
          </cell>
          <cell r="J199">
            <v>0</v>
          </cell>
          <cell r="K199">
            <v>20090305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20090305</v>
          </cell>
          <cell r="Q199">
            <v>0</v>
          </cell>
          <cell r="R199">
            <v>20090305</v>
          </cell>
          <cell r="S199">
            <v>0</v>
          </cell>
        </row>
        <row r="200">
          <cell r="B200" t="str">
            <v>BUMETANIDE3502101 mgTABLETTAB</v>
          </cell>
          <cell r="C200" t="str">
            <v>BUMETANIDE</v>
          </cell>
          <cell r="D200">
            <v>35021</v>
          </cell>
          <cell r="E200">
            <v>0</v>
          </cell>
          <cell r="F200" t="str">
            <v>1 mg</v>
          </cell>
          <cell r="G200" t="str">
            <v>TABLET</v>
          </cell>
          <cell r="H200" t="str">
            <v>TAB</v>
          </cell>
          <cell r="I200">
            <v>20090305</v>
          </cell>
          <cell r="J200">
            <v>0</v>
          </cell>
          <cell r="K200">
            <v>20090305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20090305</v>
          </cell>
          <cell r="Q200">
            <v>0</v>
          </cell>
          <cell r="R200">
            <v>20090305</v>
          </cell>
          <cell r="S200">
            <v>0</v>
          </cell>
        </row>
        <row r="201">
          <cell r="B201" t="str">
            <v>BUMETANIDE3502202 mgTABLETTAB</v>
          </cell>
          <cell r="C201" t="str">
            <v>BUMETANIDE</v>
          </cell>
          <cell r="D201">
            <v>35022</v>
          </cell>
          <cell r="E201">
            <v>0</v>
          </cell>
          <cell r="F201" t="str">
            <v>2 mg</v>
          </cell>
          <cell r="G201" t="str">
            <v>TABLET</v>
          </cell>
          <cell r="H201" t="str">
            <v>TAB</v>
          </cell>
          <cell r="I201">
            <v>20090305</v>
          </cell>
          <cell r="J201">
            <v>0</v>
          </cell>
          <cell r="K201">
            <v>20090305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20090305</v>
          </cell>
          <cell r="Q201">
            <v>0</v>
          </cell>
          <cell r="R201">
            <v>20090305</v>
          </cell>
          <cell r="S201">
            <v>0</v>
          </cell>
        </row>
        <row r="202">
          <cell r="B202" t="str">
            <v>BUPROPION HCL163850100 mgTABLETTAB</v>
          </cell>
          <cell r="C202" t="str">
            <v>BUPROPION HCL</v>
          </cell>
          <cell r="D202">
            <v>16385</v>
          </cell>
          <cell r="E202">
            <v>0</v>
          </cell>
          <cell r="F202" t="str">
            <v>100 mg</v>
          </cell>
          <cell r="G202" t="str">
            <v>TABLET</v>
          </cell>
          <cell r="H202" t="str">
            <v>TAB</v>
          </cell>
          <cell r="I202">
            <v>20090305</v>
          </cell>
          <cell r="J202">
            <v>0</v>
          </cell>
          <cell r="K202">
            <v>20090305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20090305</v>
          </cell>
          <cell r="Q202">
            <v>0</v>
          </cell>
          <cell r="R202">
            <v>20090305</v>
          </cell>
          <cell r="S202">
            <v>0</v>
          </cell>
        </row>
        <row r="203">
          <cell r="B203" t="str">
            <v>BUPROPION HCL163870100 mgTABLETTAB, SR</v>
          </cell>
          <cell r="C203" t="str">
            <v>BUPROPION HCL</v>
          </cell>
          <cell r="D203">
            <v>16387</v>
          </cell>
          <cell r="E203">
            <v>0</v>
          </cell>
          <cell r="F203" t="str">
            <v>100 mg</v>
          </cell>
          <cell r="G203" t="str">
            <v>TABLET</v>
          </cell>
          <cell r="H203" t="str">
            <v>TAB, SR</v>
          </cell>
          <cell r="I203">
            <v>20090305</v>
          </cell>
          <cell r="J203">
            <v>0</v>
          </cell>
          <cell r="K203">
            <v>20090305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20090305</v>
          </cell>
          <cell r="Q203">
            <v>0</v>
          </cell>
          <cell r="R203">
            <v>20090305</v>
          </cell>
          <cell r="S203">
            <v>0</v>
          </cell>
        </row>
        <row r="204">
          <cell r="B204" t="str">
            <v>BUPROPION HCL163860150 mgTABLETTAB, SR</v>
          </cell>
          <cell r="C204" t="str">
            <v>BUPROPION HCL</v>
          </cell>
          <cell r="D204">
            <v>16386</v>
          </cell>
          <cell r="E204">
            <v>0</v>
          </cell>
          <cell r="F204" t="str">
            <v>150 mg</v>
          </cell>
          <cell r="G204" t="str">
            <v>TABLET</v>
          </cell>
          <cell r="H204" t="str">
            <v>TAB, SR</v>
          </cell>
          <cell r="I204">
            <v>20090305</v>
          </cell>
          <cell r="J204">
            <v>0</v>
          </cell>
          <cell r="K204">
            <v>20090305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20090305</v>
          </cell>
          <cell r="Q204">
            <v>0</v>
          </cell>
          <cell r="R204">
            <v>20090305</v>
          </cell>
          <cell r="S204">
            <v>0</v>
          </cell>
        </row>
        <row r="205">
          <cell r="B205" t="str">
            <v>BUPROPION HCL279010150 mgTABLETTAB, SA</v>
          </cell>
          <cell r="C205" t="str">
            <v>BUPROPION HCL</v>
          </cell>
          <cell r="D205">
            <v>27901</v>
          </cell>
          <cell r="E205">
            <v>0</v>
          </cell>
          <cell r="F205" t="str">
            <v>150 mg</v>
          </cell>
          <cell r="G205" t="str">
            <v>TABLET</v>
          </cell>
          <cell r="H205" t="str">
            <v>TAB, SA</v>
          </cell>
          <cell r="I205">
            <v>20090305</v>
          </cell>
          <cell r="J205">
            <v>0</v>
          </cell>
          <cell r="K205">
            <v>20090305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20090305</v>
          </cell>
          <cell r="Q205">
            <v>0</v>
          </cell>
          <cell r="R205">
            <v>20090305</v>
          </cell>
          <cell r="S205">
            <v>0</v>
          </cell>
        </row>
        <row r="206">
          <cell r="B206" t="str">
            <v>BUPROPION HCL203170150 mgTABLETTAB, ER</v>
          </cell>
          <cell r="C206" t="str">
            <v>BUPROPION HCL</v>
          </cell>
          <cell r="D206">
            <v>20317</v>
          </cell>
          <cell r="E206">
            <v>0</v>
          </cell>
          <cell r="F206" t="str">
            <v>150 mg</v>
          </cell>
          <cell r="G206" t="str">
            <v>TABLET</v>
          </cell>
          <cell r="H206" t="str">
            <v>TAB, ER</v>
          </cell>
          <cell r="I206">
            <v>20090305</v>
          </cell>
          <cell r="J206">
            <v>0</v>
          </cell>
          <cell r="K206">
            <v>20090305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20090305</v>
          </cell>
          <cell r="Q206">
            <v>0</v>
          </cell>
          <cell r="R206">
            <v>20090305</v>
          </cell>
          <cell r="S206">
            <v>0</v>
          </cell>
        </row>
        <row r="207">
          <cell r="B207" t="str">
            <v>BUPROPION HCL175730200 mgTABLETTAB, SR</v>
          </cell>
          <cell r="C207" t="str">
            <v>BUPROPION HCL</v>
          </cell>
          <cell r="D207">
            <v>17573</v>
          </cell>
          <cell r="E207">
            <v>0</v>
          </cell>
          <cell r="F207" t="str">
            <v>200 mg</v>
          </cell>
          <cell r="G207" t="str">
            <v>TABLET</v>
          </cell>
          <cell r="H207" t="str">
            <v>TAB, SR</v>
          </cell>
          <cell r="I207">
            <v>20090305</v>
          </cell>
          <cell r="J207">
            <v>0</v>
          </cell>
          <cell r="K207">
            <v>20090305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20090305</v>
          </cell>
          <cell r="Q207">
            <v>0</v>
          </cell>
          <cell r="R207">
            <v>20090305</v>
          </cell>
          <cell r="S207">
            <v>0</v>
          </cell>
        </row>
        <row r="208">
          <cell r="B208" t="str">
            <v>BUPROPION HCL203180300 mgTABLETTAB, ER</v>
          </cell>
          <cell r="C208" t="str">
            <v>BUPROPION HCL</v>
          </cell>
          <cell r="D208">
            <v>20318</v>
          </cell>
          <cell r="E208">
            <v>0</v>
          </cell>
          <cell r="F208" t="str">
            <v>300 mg</v>
          </cell>
          <cell r="G208" t="str">
            <v>TABLET</v>
          </cell>
          <cell r="H208" t="str">
            <v>TAB, ER</v>
          </cell>
          <cell r="I208">
            <v>20090305</v>
          </cell>
          <cell r="J208">
            <v>0</v>
          </cell>
          <cell r="K208">
            <v>20090305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0</v>
          </cell>
          <cell r="R208">
            <v>20090305</v>
          </cell>
          <cell r="S208">
            <v>0</v>
          </cell>
        </row>
        <row r="209">
          <cell r="B209" t="str">
            <v>BUPROPION HCL16384075 mgTABLETTAB</v>
          </cell>
          <cell r="C209" t="str">
            <v>BUPROPION HCL</v>
          </cell>
          <cell r="D209">
            <v>16384</v>
          </cell>
          <cell r="E209">
            <v>0</v>
          </cell>
          <cell r="F209" t="str">
            <v>75 mg</v>
          </cell>
          <cell r="G209" t="str">
            <v>TABLET</v>
          </cell>
          <cell r="H209" t="str">
            <v>TAB</v>
          </cell>
          <cell r="I209">
            <v>20090305</v>
          </cell>
          <cell r="J209">
            <v>0</v>
          </cell>
          <cell r="K209">
            <v>20090305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0</v>
          </cell>
          <cell r="R209">
            <v>20090305</v>
          </cell>
          <cell r="S209">
            <v>0</v>
          </cell>
        </row>
        <row r="210">
          <cell r="B210" t="str">
            <v>BUSPIRONE HCL28891010 mgTABLETTAB</v>
          </cell>
          <cell r="C210" t="str">
            <v>BUSPIRONE HCL</v>
          </cell>
          <cell r="D210">
            <v>28891</v>
          </cell>
          <cell r="E210">
            <v>0</v>
          </cell>
          <cell r="F210" t="str">
            <v>10 mg</v>
          </cell>
          <cell r="G210" t="str">
            <v>TABLET</v>
          </cell>
          <cell r="H210" t="str">
            <v>TAB</v>
          </cell>
          <cell r="I210">
            <v>20090305</v>
          </cell>
          <cell r="J210">
            <v>0</v>
          </cell>
          <cell r="K210">
            <v>20090305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20090305</v>
          </cell>
          <cell r="Q210">
            <v>0</v>
          </cell>
          <cell r="R210">
            <v>20090305</v>
          </cell>
          <cell r="S210">
            <v>0</v>
          </cell>
        </row>
        <row r="211">
          <cell r="B211" t="str">
            <v>BUSPIRONE HCL28892015 mgTABLETTAB</v>
          </cell>
          <cell r="C211" t="str">
            <v>BUSPIRONE HCL</v>
          </cell>
          <cell r="D211">
            <v>28892</v>
          </cell>
          <cell r="E211">
            <v>0</v>
          </cell>
          <cell r="F211" t="str">
            <v>15 mg</v>
          </cell>
          <cell r="G211" t="str">
            <v>TABLET</v>
          </cell>
          <cell r="H211" t="str">
            <v>TAB</v>
          </cell>
          <cell r="I211">
            <v>20090305</v>
          </cell>
          <cell r="J211">
            <v>0</v>
          </cell>
          <cell r="K211">
            <v>20090305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20090305</v>
          </cell>
          <cell r="Q211">
            <v>0</v>
          </cell>
          <cell r="R211">
            <v>20090305</v>
          </cell>
          <cell r="S211">
            <v>0</v>
          </cell>
        </row>
        <row r="212">
          <cell r="B212" t="str">
            <v>BUSPIRONE HCL92121030 mgTABLETTAB</v>
          </cell>
          <cell r="C212" t="str">
            <v>BUSPIRONE HCL</v>
          </cell>
          <cell r="D212">
            <v>92121</v>
          </cell>
          <cell r="E212">
            <v>0</v>
          </cell>
          <cell r="F212" t="str">
            <v>30 mg</v>
          </cell>
          <cell r="G212" t="str">
            <v>TABLET</v>
          </cell>
          <cell r="H212" t="str">
            <v>TAB</v>
          </cell>
          <cell r="I212">
            <v>20090305</v>
          </cell>
          <cell r="J212">
            <v>0</v>
          </cell>
          <cell r="K212">
            <v>20090305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20090305</v>
          </cell>
          <cell r="Q212">
            <v>0</v>
          </cell>
          <cell r="R212">
            <v>20090305</v>
          </cell>
          <cell r="S212">
            <v>0</v>
          </cell>
        </row>
        <row r="213">
          <cell r="B213" t="str">
            <v>BUSPIRONE HCL2889005 mgTABLETTAB</v>
          </cell>
          <cell r="C213" t="str">
            <v>BUSPIRONE HCL</v>
          </cell>
          <cell r="D213">
            <v>28890</v>
          </cell>
          <cell r="E213">
            <v>0</v>
          </cell>
          <cell r="F213" t="str">
            <v>5 mg</v>
          </cell>
          <cell r="G213" t="str">
            <v>TABLET</v>
          </cell>
          <cell r="H213" t="str">
            <v>TAB</v>
          </cell>
          <cell r="I213">
            <v>20090305</v>
          </cell>
          <cell r="J213">
            <v>0</v>
          </cell>
          <cell r="K213">
            <v>20090305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20090305</v>
          </cell>
          <cell r="Q213">
            <v>0</v>
          </cell>
          <cell r="R213">
            <v>20090305</v>
          </cell>
          <cell r="S213">
            <v>0</v>
          </cell>
        </row>
        <row r="214">
          <cell r="B214" t="str">
            <v>BUTALBITAL/APAP/CAFFEINE COMPOUND72530050 mg/325 mg/40 mgTABLETTAB</v>
          </cell>
          <cell r="C214" t="str">
            <v>BUTALBITAL/APAP/CAFFEINE COMPOUND</v>
          </cell>
          <cell r="D214">
            <v>72530</v>
          </cell>
          <cell r="E214">
            <v>0</v>
          </cell>
          <cell r="F214" t="str">
            <v>50 mg/325 mg/40 mg</v>
          </cell>
          <cell r="G214" t="str">
            <v>TABLET</v>
          </cell>
          <cell r="H214" t="str">
            <v>TAB</v>
          </cell>
          <cell r="I214">
            <v>20090305</v>
          </cell>
          <cell r="J214">
            <v>0</v>
          </cell>
          <cell r="K214">
            <v>20090305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20090305</v>
          </cell>
          <cell r="Q214">
            <v>0</v>
          </cell>
          <cell r="R214">
            <v>20090305</v>
          </cell>
          <cell r="S214">
            <v>0</v>
          </cell>
        </row>
        <row r="215">
          <cell r="B215" t="str">
            <v>BUTALBITAL/APAP/CAFFEINE/CODEINE70140050 mg/325 mg/40 mg/30 mgCAPSULECAP</v>
          </cell>
          <cell r="C215" t="str">
            <v>BUTALBITAL/APAP/CAFFEINE/CODEINE</v>
          </cell>
          <cell r="D215">
            <v>70140</v>
          </cell>
          <cell r="E215">
            <v>0</v>
          </cell>
          <cell r="F215" t="str">
            <v>50 mg/325 mg/40 mg/30 mg</v>
          </cell>
          <cell r="G215" t="str">
            <v>CAPSULE</v>
          </cell>
          <cell r="H215" t="str">
            <v>CAP</v>
          </cell>
          <cell r="I215">
            <v>20090305</v>
          </cell>
          <cell r="J215">
            <v>0</v>
          </cell>
          <cell r="K215">
            <v>20090305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20090305</v>
          </cell>
          <cell r="Q215">
            <v>0</v>
          </cell>
          <cell r="R215">
            <v>20090305</v>
          </cell>
          <cell r="S215">
            <v>0</v>
          </cell>
        </row>
        <row r="216">
          <cell r="B216" t="str">
            <v>BUTALBITAL/ASPIRIN/CAFF71150050 mg/325 mg/40 mgCAPSULECAP</v>
          </cell>
          <cell r="C216" t="str">
            <v>BUTALBITAL/ASPIRIN/CAFF</v>
          </cell>
          <cell r="D216">
            <v>71150</v>
          </cell>
          <cell r="E216">
            <v>0</v>
          </cell>
          <cell r="F216" t="str">
            <v>50 mg/325 mg/40 mg</v>
          </cell>
          <cell r="G216" t="str">
            <v>CAPSULE</v>
          </cell>
          <cell r="H216" t="str">
            <v>CAP</v>
          </cell>
          <cell r="I216">
            <v>20090305</v>
          </cell>
          <cell r="J216">
            <v>0</v>
          </cell>
          <cell r="K216">
            <v>20090305</v>
          </cell>
          <cell r="L216" t="str">
            <v>Active</v>
          </cell>
          <cell r="M216">
            <v>0.38869999999999999</v>
          </cell>
          <cell r="N216">
            <v>0.38869999999999999</v>
          </cell>
          <cell r="O216" t="str">
            <v>yes</v>
          </cell>
          <cell r="P216">
            <v>20090430</v>
          </cell>
          <cell r="Q216">
            <v>0</v>
          </cell>
          <cell r="R216">
            <v>20090430</v>
          </cell>
          <cell r="S216">
            <v>0</v>
          </cell>
        </row>
        <row r="217">
          <cell r="B217" t="str">
            <v>BUTALBITAL/ASPIRIN/CAFFEINE71160050 mg/325 mg/40 mgTABLETTAB</v>
          </cell>
          <cell r="C217" t="str">
            <v>BUTALBITAL/ASPIRIN/CAFFEINE</v>
          </cell>
          <cell r="D217">
            <v>71160</v>
          </cell>
          <cell r="E217">
            <v>0</v>
          </cell>
          <cell r="F217" t="str">
            <v>50 mg/325 mg/40 mg</v>
          </cell>
          <cell r="G217" t="str">
            <v>TABLET</v>
          </cell>
          <cell r="H217" t="str">
            <v>TAB</v>
          </cell>
          <cell r="I217">
            <v>20090305</v>
          </cell>
          <cell r="J217">
            <v>0</v>
          </cell>
          <cell r="K217">
            <v>20090305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20090305</v>
          </cell>
          <cell r="Q217">
            <v>0</v>
          </cell>
          <cell r="R217">
            <v>20090305</v>
          </cell>
          <cell r="S217">
            <v>0</v>
          </cell>
        </row>
        <row r="218">
          <cell r="B218" t="str">
            <v>BUTORPHANOL TARTRATE 20351010 mg/mlMILLILITERNASAL SPRAY</v>
          </cell>
          <cell r="C218" t="str">
            <v xml:space="preserve">BUTORPHANOL TARTRATE </v>
          </cell>
          <cell r="D218">
            <v>20351</v>
          </cell>
          <cell r="E218">
            <v>0</v>
          </cell>
          <cell r="F218" t="str">
            <v>10 mg/ml</v>
          </cell>
          <cell r="G218" t="str">
            <v>MILLILITER</v>
          </cell>
          <cell r="H218" t="str">
            <v>NASAL SPRAY</v>
          </cell>
          <cell r="I218">
            <v>20090305</v>
          </cell>
          <cell r="J218">
            <v>0</v>
          </cell>
          <cell r="K218">
            <v>20090305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20090305</v>
          </cell>
          <cell r="Q218">
            <v>0</v>
          </cell>
          <cell r="R218">
            <v>20090305</v>
          </cell>
          <cell r="S218">
            <v>0</v>
          </cell>
        </row>
        <row r="219">
          <cell r="B219" t="str">
            <v>CABERGOLINE2605100.5 mgTABLETTAB</v>
          </cell>
          <cell r="C219" t="str">
            <v>CABERGOLINE</v>
          </cell>
          <cell r="D219">
            <v>26051</v>
          </cell>
          <cell r="E219">
            <v>0</v>
          </cell>
          <cell r="F219" t="str">
            <v>0.5 mg</v>
          </cell>
          <cell r="G219" t="str">
            <v>TABLET</v>
          </cell>
          <cell r="H219" t="str">
            <v>TAB</v>
          </cell>
          <cell r="I219">
            <v>20090305</v>
          </cell>
          <cell r="J219">
            <v>0</v>
          </cell>
          <cell r="K219">
            <v>20090305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20090305</v>
          </cell>
          <cell r="Q219">
            <v>0</v>
          </cell>
          <cell r="R219">
            <v>20090305</v>
          </cell>
          <cell r="S219">
            <v>0</v>
          </cell>
        </row>
        <row r="220">
          <cell r="B220" t="str">
            <v>CALCIPOTRIENE185200.00005MILLILITERSOLN</v>
          </cell>
          <cell r="C220" t="str">
            <v>CALCIPOTRIENE</v>
          </cell>
          <cell r="D220">
            <v>1852</v>
          </cell>
          <cell r="E220">
            <v>0</v>
          </cell>
          <cell r="F220">
            <v>5.0000000000000002E-5</v>
          </cell>
          <cell r="G220" t="str">
            <v>MILLILITER</v>
          </cell>
          <cell r="H220" t="str">
            <v>SOLN</v>
          </cell>
          <cell r="I220">
            <v>20090305</v>
          </cell>
          <cell r="J220">
            <v>0</v>
          </cell>
          <cell r="K220">
            <v>20090305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20090305</v>
          </cell>
          <cell r="Q220">
            <v>0</v>
          </cell>
          <cell r="R220">
            <v>20090305</v>
          </cell>
          <cell r="S220">
            <v>0</v>
          </cell>
        </row>
        <row r="221">
          <cell r="B221" t="str">
            <v>CALCITONIN,SALMON,SYNTHETIC232810200 units/doseMILLILITERSPRAY</v>
          </cell>
          <cell r="C221" t="str">
            <v>CALCITONIN,SALMON,SYNTHETIC</v>
          </cell>
          <cell r="D221">
            <v>23281</v>
          </cell>
          <cell r="E221">
            <v>0</v>
          </cell>
          <cell r="F221" t="str">
            <v>200 units/dose</v>
          </cell>
          <cell r="G221" t="str">
            <v>MILLILITER</v>
          </cell>
          <cell r="H221" t="str">
            <v>SPRAY</v>
          </cell>
          <cell r="I221">
            <v>20090305</v>
          </cell>
          <cell r="J221">
            <v>0</v>
          </cell>
          <cell r="K221">
            <v>20090305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20090305</v>
          </cell>
          <cell r="Q221">
            <v>0</v>
          </cell>
          <cell r="R221">
            <v>20090305</v>
          </cell>
          <cell r="S221">
            <v>0</v>
          </cell>
        </row>
        <row r="222">
          <cell r="B222" t="str">
            <v>CALCITRIOL9448100.25 mcgCAPSULECAP</v>
          </cell>
          <cell r="C222" t="str">
            <v>CALCITRIOL</v>
          </cell>
          <cell r="D222">
            <v>94481</v>
          </cell>
          <cell r="E222">
            <v>0</v>
          </cell>
          <cell r="F222" t="str">
            <v>0.25 mcg</v>
          </cell>
          <cell r="G222" t="str">
            <v>CAPSULE</v>
          </cell>
          <cell r="H222" t="str">
            <v>CAP</v>
          </cell>
          <cell r="I222">
            <v>20090305</v>
          </cell>
          <cell r="J222">
            <v>0</v>
          </cell>
          <cell r="K222">
            <v>20090305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20090305</v>
          </cell>
          <cell r="Q222">
            <v>0</v>
          </cell>
          <cell r="R222">
            <v>20090305</v>
          </cell>
          <cell r="S222">
            <v>0</v>
          </cell>
        </row>
        <row r="223">
          <cell r="B223" t="str">
            <v>CALCITRIOL9448200.5 mcgCAPSULECAP</v>
          </cell>
          <cell r="C223" t="str">
            <v>CALCITRIOL</v>
          </cell>
          <cell r="D223">
            <v>94482</v>
          </cell>
          <cell r="E223">
            <v>0</v>
          </cell>
          <cell r="F223" t="str">
            <v>0.5 mcg</v>
          </cell>
          <cell r="G223" t="str">
            <v>CAPSULE</v>
          </cell>
          <cell r="H223" t="str">
            <v>CAP</v>
          </cell>
          <cell r="I223">
            <v>20090305</v>
          </cell>
          <cell r="J223">
            <v>0</v>
          </cell>
          <cell r="K223">
            <v>20090305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20090305</v>
          </cell>
          <cell r="Q223">
            <v>0</v>
          </cell>
          <cell r="R223">
            <v>20090305</v>
          </cell>
          <cell r="S223">
            <v>0</v>
          </cell>
        </row>
        <row r="224">
          <cell r="B224" t="str">
            <v>CALCIUM CARBONATE372101250 mgTABLETTAB</v>
          </cell>
          <cell r="C224" t="str">
            <v>CALCIUM CARBONATE</v>
          </cell>
          <cell r="D224">
            <v>3721</v>
          </cell>
          <cell r="E224">
            <v>0</v>
          </cell>
          <cell r="F224" t="str">
            <v>1250 mg</v>
          </cell>
          <cell r="G224" t="str">
            <v>TABLET</v>
          </cell>
          <cell r="H224" t="str">
            <v>TAB</v>
          </cell>
          <cell r="I224">
            <v>20020405</v>
          </cell>
          <cell r="J224">
            <v>20020906</v>
          </cell>
          <cell r="K224">
            <v>20020906</v>
          </cell>
          <cell r="L224" t="str">
            <v>Delete</v>
          </cell>
          <cell r="N224">
            <v>0</v>
          </cell>
          <cell r="O224" t="str">
            <v>no</v>
          </cell>
          <cell r="P224">
            <v>20020405</v>
          </cell>
          <cell r="Q224">
            <v>20020906</v>
          </cell>
          <cell r="R224">
            <v>20020906</v>
          </cell>
          <cell r="S224">
            <v>0</v>
          </cell>
        </row>
        <row r="225">
          <cell r="B225" t="str">
            <v>CALCIUM POLYCARBOPHIL83420625 mgTABLETTAB</v>
          </cell>
          <cell r="C225" t="str">
            <v>CALCIUM POLYCARBOPHIL</v>
          </cell>
          <cell r="D225">
            <v>8342</v>
          </cell>
          <cell r="E225">
            <v>0</v>
          </cell>
          <cell r="F225" t="str">
            <v>625 mg</v>
          </cell>
          <cell r="G225" t="str">
            <v>TABLET</v>
          </cell>
          <cell r="H225" t="str">
            <v>TAB</v>
          </cell>
          <cell r="I225">
            <v>20020405</v>
          </cell>
          <cell r="J225">
            <v>20021206</v>
          </cell>
          <cell r="K225">
            <v>20021206</v>
          </cell>
          <cell r="L225" t="str">
            <v>Delete</v>
          </cell>
          <cell r="N225">
            <v>0</v>
          </cell>
          <cell r="O225" t="str">
            <v>no</v>
          </cell>
          <cell r="P225">
            <v>20020405</v>
          </cell>
          <cell r="Q225">
            <v>20021206</v>
          </cell>
          <cell r="R225">
            <v>20021206</v>
          </cell>
          <cell r="S225">
            <v>0</v>
          </cell>
        </row>
        <row r="226">
          <cell r="B226" t="str">
            <v>CAPTOPRIL14800100 mgTABLETTAB</v>
          </cell>
          <cell r="C226" t="str">
            <v>CAPTOPRIL</v>
          </cell>
          <cell r="D226">
            <v>1480</v>
          </cell>
          <cell r="E226">
            <v>0</v>
          </cell>
          <cell r="F226" t="str">
            <v>100 mg</v>
          </cell>
          <cell r="G226" t="str">
            <v>TABLET</v>
          </cell>
          <cell r="H226" t="str">
            <v>TAB</v>
          </cell>
          <cell r="I226">
            <v>20090305</v>
          </cell>
          <cell r="J226">
            <v>0</v>
          </cell>
          <cell r="K226">
            <v>20090305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20090305</v>
          </cell>
          <cell r="Q226">
            <v>0</v>
          </cell>
          <cell r="R226">
            <v>20090305</v>
          </cell>
          <cell r="S226">
            <v>0</v>
          </cell>
        </row>
        <row r="227">
          <cell r="B227" t="str">
            <v>CAPTOPRIL1483012.5 mgTABLETTAB</v>
          </cell>
          <cell r="C227" t="str">
            <v>CAPTOPRIL</v>
          </cell>
          <cell r="D227">
            <v>1483</v>
          </cell>
          <cell r="E227">
            <v>0</v>
          </cell>
          <cell r="F227" t="str">
            <v>12.5 mg</v>
          </cell>
          <cell r="G227" t="str">
            <v>TABLET</v>
          </cell>
          <cell r="H227" t="str">
            <v>TAB</v>
          </cell>
          <cell r="I227">
            <v>20090305</v>
          </cell>
          <cell r="J227">
            <v>0</v>
          </cell>
          <cell r="K227">
            <v>20090305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20090305</v>
          </cell>
          <cell r="Q227">
            <v>0</v>
          </cell>
          <cell r="R227">
            <v>20090305</v>
          </cell>
          <cell r="S227">
            <v>0</v>
          </cell>
        </row>
        <row r="228">
          <cell r="B228" t="str">
            <v>CAPTOPRIL1481025 mgTABLETTAB</v>
          </cell>
          <cell r="C228" t="str">
            <v>CAPTOPRIL</v>
          </cell>
          <cell r="D228">
            <v>1481</v>
          </cell>
          <cell r="E228">
            <v>0</v>
          </cell>
          <cell r="F228" t="str">
            <v>25 mg</v>
          </cell>
          <cell r="G228" t="str">
            <v>TABLET</v>
          </cell>
          <cell r="H228" t="str">
            <v>TAB</v>
          </cell>
          <cell r="I228">
            <v>20090305</v>
          </cell>
          <cell r="J228">
            <v>0</v>
          </cell>
          <cell r="K228">
            <v>20090305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20090305</v>
          </cell>
          <cell r="Q228">
            <v>0</v>
          </cell>
          <cell r="R228">
            <v>20090305</v>
          </cell>
          <cell r="S228">
            <v>0</v>
          </cell>
        </row>
        <row r="229">
          <cell r="B229" t="str">
            <v>CAPTOPRIL1482050 mgTABLETTAB</v>
          </cell>
          <cell r="C229" t="str">
            <v>CAPTOPRIL</v>
          </cell>
          <cell r="D229">
            <v>1482</v>
          </cell>
          <cell r="E229">
            <v>0</v>
          </cell>
          <cell r="F229" t="str">
            <v>50 mg</v>
          </cell>
          <cell r="G229" t="str">
            <v>TABLET</v>
          </cell>
          <cell r="H229" t="str">
            <v>TAB</v>
          </cell>
          <cell r="I229">
            <v>20090305</v>
          </cell>
          <cell r="J229">
            <v>0</v>
          </cell>
          <cell r="K229">
            <v>20090305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20090305</v>
          </cell>
          <cell r="Q229">
            <v>0</v>
          </cell>
          <cell r="R229">
            <v>20090305</v>
          </cell>
          <cell r="S229">
            <v>0</v>
          </cell>
        </row>
        <row r="230">
          <cell r="B230" t="str">
            <v>CAPTOPRIL; HYDROCHLOROTHIAZIDE54940025 mg; 15 mgTABLETTAB</v>
          </cell>
          <cell r="C230" t="str">
            <v>CAPTOPRIL; HYDROCHLOROTHIAZIDE</v>
          </cell>
          <cell r="D230">
            <v>54940</v>
          </cell>
          <cell r="E230">
            <v>0</v>
          </cell>
          <cell r="F230" t="str">
            <v>25 mg; 15 mg</v>
          </cell>
          <cell r="G230" t="str">
            <v>TABLET</v>
          </cell>
          <cell r="H230" t="str">
            <v>TAB</v>
          </cell>
          <cell r="I230">
            <v>20090305</v>
          </cell>
          <cell r="J230">
            <v>0</v>
          </cell>
          <cell r="K230">
            <v>20090305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20090305</v>
          </cell>
          <cell r="Q230">
            <v>0</v>
          </cell>
          <cell r="R230">
            <v>20090305</v>
          </cell>
          <cell r="S230">
            <v>0</v>
          </cell>
        </row>
        <row r="231">
          <cell r="B231" t="str">
            <v>CAPTOPRIL; HYDROCHLOROTHIAZIDE54941025 mg; 25 mgTABLETTAB</v>
          </cell>
          <cell r="C231" t="str">
            <v>CAPTOPRIL; HYDROCHLOROTHIAZIDE</v>
          </cell>
          <cell r="D231">
            <v>54941</v>
          </cell>
          <cell r="E231">
            <v>0</v>
          </cell>
          <cell r="F231" t="str">
            <v>25 mg; 25 mg</v>
          </cell>
          <cell r="G231" t="str">
            <v>TABLET</v>
          </cell>
          <cell r="H231" t="str">
            <v>TAB</v>
          </cell>
          <cell r="I231">
            <v>20090305</v>
          </cell>
          <cell r="J231">
            <v>0</v>
          </cell>
          <cell r="K231">
            <v>20090305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20090305</v>
          </cell>
          <cell r="Q231">
            <v>0</v>
          </cell>
          <cell r="R231">
            <v>20090305</v>
          </cell>
          <cell r="S231">
            <v>0</v>
          </cell>
        </row>
        <row r="232">
          <cell r="B232" t="str">
            <v>CAPTOPRIL; HYDROCHLOROTHIAZIDE54942050 mg; 15 mgTABLETTAB</v>
          </cell>
          <cell r="C232" t="str">
            <v>CAPTOPRIL; HYDROCHLOROTHIAZIDE</v>
          </cell>
          <cell r="D232">
            <v>54942</v>
          </cell>
          <cell r="E232">
            <v>0</v>
          </cell>
          <cell r="F232" t="str">
            <v>50 mg; 15 mg</v>
          </cell>
          <cell r="G232" t="str">
            <v>TABLET</v>
          </cell>
          <cell r="H232" t="str">
            <v>TAB</v>
          </cell>
          <cell r="I232">
            <v>20090305</v>
          </cell>
          <cell r="J232">
            <v>0</v>
          </cell>
          <cell r="K232">
            <v>20090305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20090305</v>
          </cell>
          <cell r="Q232">
            <v>0</v>
          </cell>
          <cell r="R232">
            <v>20090305</v>
          </cell>
          <cell r="S232">
            <v>0</v>
          </cell>
        </row>
        <row r="233">
          <cell r="B233" t="str">
            <v>CAPTOPRIL; HYDROCHLOROTHIAZIDE54943050 mg; 25 mgTABLETTAB</v>
          </cell>
          <cell r="C233" t="str">
            <v>CAPTOPRIL; HYDROCHLOROTHIAZIDE</v>
          </cell>
          <cell r="D233">
            <v>54943</v>
          </cell>
          <cell r="E233">
            <v>0</v>
          </cell>
          <cell r="F233" t="str">
            <v>50 mg; 25 mg</v>
          </cell>
          <cell r="G233" t="str">
            <v>TABLET</v>
          </cell>
          <cell r="H233" t="str">
            <v>TAB</v>
          </cell>
          <cell r="I233">
            <v>20090305</v>
          </cell>
          <cell r="J233">
            <v>0</v>
          </cell>
          <cell r="K233">
            <v>20090305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20090305</v>
          </cell>
          <cell r="Q233">
            <v>0</v>
          </cell>
          <cell r="R233">
            <v>20090305</v>
          </cell>
          <cell r="S233">
            <v>0</v>
          </cell>
        </row>
        <row r="234">
          <cell r="B234" t="str">
            <v>CARBAMAZEPINE174600100 mgTABLETTAB, CHEW</v>
          </cell>
          <cell r="C234" t="str">
            <v>CARBAMAZEPINE</v>
          </cell>
          <cell r="D234">
            <v>17460</v>
          </cell>
          <cell r="E234">
            <v>0</v>
          </cell>
          <cell r="F234" t="str">
            <v>100 mg</v>
          </cell>
          <cell r="G234" t="str">
            <v>TABLET</v>
          </cell>
          <cell r="H234" t="str">
            <v>TAB, CHEW</v>
          </cell>
          <cell r="I234">
            <v>20090305</v>
          </cell>
          <cell r="J234">
            <v>0</v>
          </cell>
          <cell r="K234">
            <v>20090305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20090305</v>
          </cell>
          <cell r="Q234">
            <v>0</v>
          </cell>
          <cell r="R234">
            <v>20090305</v>
          </cell>
          <cell r="S234">
            <v>0</v>
          </cell>
        </row>
        <row r="235">
          <cell r="B235" t="str">
            <v>CARBAMAZEPINE475000100 mg/5 mlMILLILITERSUSP</v>
          </cell>
          <cell r="C235" t="str">
            <v>CARBAMAZEPINE</v>
          </cell>
          <cell r="D235">
            <v>47500</v>
          </cell>
          <cell r="E235">
            <v>0</v>
          </cell>
          <cell r="F235" t="str">
            <v>100 mg/5 ml</v>
          </cell>
          <cell r="G235" t="str">
            <v>MILLILITER</v>
          </cell>
          <cell r="H235" t="str">
            <v>SUSP</v>
          </cell>
          <cell r="I235">
            <v>20081205</v>
          </cell>
          <cell r="J235">
            <v>20090213</v>
          </cell>
          <cell r="K235">
            <v>20090305</v>
          </cell>
          <cell r="L235" t="str">
            <v>Delete</v>
          </cell>
          <cell r="N235">
            <v>0</v>
          </cell>
          <cell r="O235" t="str">
            <v>no</v>
          </cell>
          <cell r="P235">
            <v>20081205</v>
          </cell>
          <cell r="Q235">
            <v>20090213</v>
          </cell>
          <cell r="R235">
            <v>20090305</v>
          </cell>
          <cell r="S235">
            <v>0</v>
          </cell>
        </row>
        <row r="236">
          <cell r="B236" t="str">
            <v>CARBAMAZEPINE174500200 mgTABLETTAB</v>
          </cell>
          <cell r="C236" t="str">
            <v>CARBAMAZEPINE</v>
          </cell>
          <cell r="D236">
            <v>17450</v>
          </cell>
          <cell r="E236">
            <v>0</v>
          </cell>
          <cell r="F236" t="str">
            <v>200 mg</v>
          </cell>
          <cell r="G236" t="str">
            <v>TABLET</v>
          </cell>
          <cell r="H236" t="str">
            <v>TAB</v>
          </cell>
          <cell r="I236">
            <v>20090305</v>
          </cell>
          <cell r="J236">
            <v>0</v>
          </cell>
          <cell r="K236">
            <v>20090305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20090305</v>
          </cell>
          <cell r="Q236">
            <v>0</v>
          </cell>
          <cell r="R236">
            <v>20090305</v>
          </cell>
          <cell r="S236">
            <v>0</v>
          </cell>
        </row>
        <row r="237">
          <cell r="B237" t="str">
            <v>CARBETAPENTANE/EPHEDRINE/PHENYLEPHRINE/CHLORPHENIRAMINE96191030-5-5-4 mg/5 mlMILLILITERSUSP</v>
          </cell>
          <cell r="C237" t="str">
            <v>CARBETAPENTANE/EPHEDRINE/PHENYLEPHRINE/CHLORPHENIRAMINE</v>
          </cell>
          <cell r="D237">
            <v>96191</v>
          </cell>
          <cell r="E237">
            <v>0</v>
          </cell>
          <cell r="F237" t="str">
            <v>30-5-5-4 mg/5 ml</v>
          </cell>
          <cell r="G237" t="str">
            <v>MILLILITER</v>
          </cell>
          <cell r="H237" t="str">
            <v>SUSP</v>
          </cell>
          <cell r="I237">
            <v>20071205</v>
          </cell>
          <cell r="J237">
            <v>20080404</v>
          </cell>
          <cell r="K237">
            <v>20080605</v>
          </cell>
          <cell r="L237" t="str">
            <v>Delete</v>
          </cell>
          <cell r="N237">
            <v>0</v>
          </cell>
          <cell r="O237" t="str">
            <v>no</v>
          </cell>
          <cell r="P237">
            <v>20071205</v>
          </cell>
          <cell r="Q237">
            <v>20080404</v>
          </cell>
          <cell r="R237">
            <v>20080605</v>
          </cell>
          <cell r="S237">
            <v>0</v>
          </cell>
        </row>
        <row r="238">
          <cell r="B238" t="str">
            <v>CARBIDOPA; LEVODOPA62740010 mg; 100 mgTABLETTAB</v>
          </cell>
          <cell r="C238" t="str">
            <v>CARBIDOPA; LEVODOPA</v>
          </cell>
          <cell r="D238">
            <v>62740</v>
          </cell>
          <cell r="E238">
            <v>0</v>
          </cell>
          <cell r="F238" t="str">
            <v>10 mg; 100 mg</v>
          </cell>
          <cell r="G238" t="str">
            <v>TABLET</v>
          </cell>
          <cell r="H238" t="str">
            <v>TAB</v>
          </cell>
          <cell r="I238">
            <v>20090305</v>
          </cell>
          <cell r="J238">
            <v>0</v>
          </cell>
          <cell r="K238">
            <v>20090305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20090305</v>
          </cell>
          <cell r="Q238">
            <v>0</v>
          </cell>
          <cell r="R238">
            <v>20090305</v>
          </cell>
          <cell r="S238">
            <v>0</v>
          </cell>
        </row>
        <row r="239">
          <cell r="B239" t="str">
            <v>CARBIDOPA; LEVODOPA62741025 mg; 100 mgTABLETTAB</v>
          </cell>
          <cell r="C239" t="str">
            <v>CARBIDOPA; LEVODOPA</v>
          </cell>
          <cell r="D239">
            <v>62741</v>
          </cell>
          <cell r="E239">
            <v>0</v>
          </cell>
          <cell r="F239" t="str">
            <v>25 mg; 100 mg</v>
          </cell>
          <cell r="G239" t="str">
            <v>TABLET</v>
          </cell>
          <cell r="H239" t="str">
            <v>TAB</v>
          </cell>
          <cell r="I239">
            <v>20090305</v>
          </cell>
          <cell r="J239">
            <v>0</v>
          </cell>
          <cell r="K239">
            <v>20090305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20090305</v>
          </cell>
          <cell r="Q239">
            <v>0</v>
          </cell>
          <cell r="R239">
            <v>20090305</v>
          </cell>
          <cell r="S239">
            <v>0</v>
          </cell>
        </row>
        <row r="240">
          <cell r="B240" t="str">
            <v>CARBIDOPA; LEVODOPA62742025 mg; 250 mgTABLETTAB</v>
          </cell>
          <cell r="C240" t="str">
            <v>CARBIDOPA; LEVODOPA</v>
          </cell>
          <cell r="D240">
            <v>62742</v>
          </cell>
          <cell r="E240">
            <v>0</v>
          </cell>
          <cell r="F240" t="str">
            <v>25 mg; 250 mg</v>
          </cell>
          <cell r="G240" t="str">
            <v>TABLET</v>
          </cell>
          <cell r="H240" t="str">
            <v>TAB</v>
          </cell>
          <cell r="I240">
            <v>20090305</v>
          </cell>
          <cell r="J240">
            <v>0</v>
          </cell>
          <cell r="K240">
            <v>20090305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20090305</v>
          </cell>
          <cell r="Q240">
            <v>0</v>
          </cell>
          <cell r="R240">
            <v>20090305</v>
          </cell>
          <cell r="S240">
            <v>0</v>
          </cell>
        </row>
        <row r="241">
          <cell r="B241" t="str">
            <v>CARBIDOPA; LEVODOPA ER62592025 mg; 100 mgTABLETTAB, ER</v>
          </cell>
          <cell r="C241" t="str">
            <v>CARBIDOPA; LEVODOPA ER</v>
          </cell>
          <cell r="D241">
            <v>62592</v>
          </cell>
          <cell r="E241">
            <v>0</v>
          </cell>
          <cell r="F241" t="str">
            <v>25 mg; 100 mg</v>
          </cell>
          <cell r="G241" t="str">
            <v>TABLET</v>
          </cell>
          <cell r="H241" t="str">
            <v>TAB, ER</v>
          </cell>
          <cell r="I241">
            <v>20090305</v>
          </cell>
          <cell r="J241">
            <v>0</v>
          </cell>
          <cell r="K241">
            <v>20090305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20090305</v>
          </cell>
          <cell r="Q241">
            <v>0</v>
          </cell>
          <cell r="R241">
            <v>20090305</v>
          </cell>
          <cell r="S241">
            <v>0</v>
          </cell>
        </row>
        <row r="242">
          <cell r="B242" t="str">
            <v>CARBIDOPA; LEVODOPA ER62591050 mg; 200 mgTABLETTAB, ER</v>
          </cell>
          <cell r="C242" t="str">
            <v>CARBIDOPA; LEVODOPA ER</v>
          </cell>
          <cell r="D242">
            <v>62591</v>
          </cell>
          <cell r="E242">
            <v>0</v>
          </cell>
          <cell r="F242" t="str">
            <v>50 mg; 200 mg</v>
          </cell>
          <cell r="G242" t="str">
            <v>TABLET</v>
          </cell>
          <cell r="H242" t="str">
            <v>TAB, ER</v>
          </cell>
          <cell r="I242">
            <v>20090305</v>
          </cell>
          <cell r="J242">
            <v>0</v>
          </cell>
          <cell r="K242">
            <v>20090305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20090305</v>
          </cell>
          <cell r="Q242">
            <v>0</v>
          </cell>
          <cell r="R242">
            <v>20090305</v>
          </cell>
          <cell r="S242">
            <v>0</v>
          </cell>
        </row>
        <row r="243">
          <cell r="B243" t="str">
            <v>CARBINOXAMINE MALEATE1494904 mg/5 mlMILLILITERLIQ</v>
          </cell>
          <cell r="C243" t="str">
            <v>CARBINOXAMINE MALEATE</v>
          </cell>
          <cell r="D243">
            <v>14949</v>
          </cell>
          <cell r="E243">
            <v>0</v>
          </cell>
          <cell r="F243" t="str">
            <v>4 mg/5 ml</v>
          </cell>
          <cell r="G243" t="str">
            <v>MILLILITER</v>
          </cell>
          <cell r="H243" t="str">
            <v>LIQ</v>
          </cell>
          <cell r="I243">
            <v>20090305</v>
          </cell>
          <cell r="J243">
            <v>0</v>
          </cell>
          <cell r="K243">
            <v>20090305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20090305</v>
          </cell>
          <cell r="Q243">
            <v>0</v>
          </cell>
          <cell r="R243">
            <v>20090305</v>
          </cell>
          <cell r="S243">
            <v>0</v>
          </cell>
        </row>
        <row r="244">
          <cell r="B244" t="str">
            <v>CARBINOXAMINE MALEATE; PSEUDOEPHEDRINE; DEXTROMETH HBR1384904-15-1MILLILITERDROPS</v>
          </cell>
          <cell r="C244" t="str">
            <v>CARBINOXAMINE MALEATE; PSEUDOEPHEDRINE; DEXTROMETH HBR</v>
          </cell>
          <cell r="D244">
            <v>13849</v>
          </cell>
          <cell r="E244">
            <v>0</v>
          </cell>
          <cell r="F244" t="str">
            <v>4-15-1</v>
          </cell>
          <cell r="G244" t="str">
            <v>MILLILITER</v>
          </cell>
          <cell r="H244" t="str">
            <v>DROPS</v>
          </cell>
          <cell r="I244">
            <v>20050603</v>
          </cell>
          <cell r="J244">
            <v>20051206</v>
          </cell>
          <cell r="K244">
            <v>20051206</v>
          </cell>
          <cell r="L244" t="str">
            <v>Delete</v>
          </cell>
          <cell r="N244">
            <v>0</v>
          </cell>
          <cell r="O244" t="str">
            <v>no</v>
          </cell>
          <cell r="P244">
            <v>20050603</v>
          </cell>
          <cell r="Q244">
            <v>20051206</v>
          </cell>
          <cell r="R244">
            <v>20051206</v>
          </cell>
          <cell r="S244">
            <v>0</v>
          </cell>
        </row>
        <row r="245">
          <cell r="B245" t="str">
            <v>CARBINOXAMINE MALEATE; PSEUDOEPHEDRINE; DEXTROMETH HBR8985504-15-2MILLILITERDROPS</v>
          </cell>
          <cell r="C245" t="str">
            <v>CARBINOXAMINE MALEATE; PSEUDOEPHEDRINE; DEXTROMETH HBR</v>
          </cell>
          <cell r="D245">
            <v>89855</v>
          </cell>
          <cell r="E245">
            <v>0</v>
          </cell>
          <cell r="F245" t="str">
            <v>4-15-2</v>
          </cell>
          <cell r="G245" t="str">
            <v>MILLILITER</v>
          </cell>
          <cell r="H245" t="str">
            <v>DROPS</v>
          </cell>
          <cell r="I245">
            <v>20040305</v>
          </cell>
          <cell r="J245">
            <v>20041203</v>
          </cell>
          <cell r="K245">
            <v>20041203</v>
          </cell>
          <cell r="L245" t="str">
            <v>Delete</v>
          </cell>
          <cell r="N245">
            <v>0</v>
          </cell>
          <cell r="O245" t="str">
            <v>no</v>
          </cell>
          <cell r="P245">
            <v>20040305</v>
          </cell>
          <cell r="Q245">
            <v>20041203</v>
          </cell>
          <cell r="R245">
            <v>20041203</v>
          </cell>
          <cell r="S245">
            <v>0</v>
          </cell>
        </row>
        <row r="246">
          <cell r="B246" t="str">
            <v>CARBINOXAMINE MALEATE; PSEUDOEPHEDRINE; DEXTROMETH HBR12778015-60-4/5SYRUPSYR</v>
          </cell>
          <cell r="C246" t="str">
            <v>CARBINOXAMINE MALEATE; PSEUDOEPHEDRINE; DEXTROMETH HBR</v>
          </cell>
          <cell r="D246">
            <v>12778</v>
          </cell>
          <cell r="E246">
            <v>0</v>
          </cell>
          <cell r="F246" t="str">
            <v>15-60-4/5</v>
          </cell>
          <cell r="G246" t="str">
            <v>SYRUP</v>
          </cell>
          <cell r="H246" t="str">
            <v>SYR</v>
          </cell>
          <cell r="I246">
            <v>20040305</v>
          </cell>
          <cell r="J246">
            <v>20041203</v>
          </cell>
          <cell r="K246">
            <v>20041203</v>
          </cell>
          <cell r="L246" t="str">
            <v>Delete</v>
          </cell>
          <cell r="N246">
            <v>0</v>
          </cell>
          <cell r="O246" t="str">
            <v>no</v>
          </cell>
          <cell r="P246">
            <v>20040305</v>
          </cell>
          <cell r="Q246">
            <v>20041203</v>
          </cell>
          <cell r="R246">
            <v>20041203</v>
          </cell>
          <cell r="S246">
            <v>0</v>
          </cell>
        </row>
        <row r="247">
          <cell r="B247" t="str">
            <v>CARBINOXAMINE MALEATE; PSEUDOEPHEDRINE; DEXTROMETH HBR9621104 mg; 60 mg; 15 mg per 5 mlMILLILITERSYR</v>
          </cell>
          <cell r="C247" t="str">
            <v>CARBINOXAMINE MALEATE; PSEUDOEPHEDRINE; DEXTROMETH HBR</v>
          </cell>
          <cell r="D247">
            <v>96211</v>
          </cell>
          <cell r="E247">
            <v>0</v>
          </cell>
          <cell r="F247" t="str">
            <v>4 mg; 60 mg; 15 mg per 5 ml</v>
          </cell>
          <cell r="G247" t="str">
            <v>MILLILITER</v>
          </cell>
          <cell r="H247" t="str">
            <v>SYR</v>
          </cell>
          <cell r="I247">
            <v>20020405</v>
          </cell>
          <cell r="J247">
            <v>20020906</v>
          </cell>
          <cell r="K247">
            <v>20040305</v>
          </cell>
          <cell r="L247" t="str">
            <v>Delete</v>
          </cell>
          <cell r="N247">
            <v>0</v>
          </cell>
          <cell r="O247" t="str">
            <v>no</v>
          </cell>
          <cell r="P247">
            <v>20020405</v>
          </cell>
          <cell r="Q247">
            <v>20020906</v>
          </cell>
          <cell r="R247">
            <v>20040305</v>
          </cell>
          <cell r="S247">
            <v>0</v>
          </cell>
        </row>
        <row r="248">
          <cell r="B248" t="str">
            <v>CARBOPLATIN  9217010 mg/ mlMILLILITERVIAL</v>
          </cell>
          <cell r="C248" t="str">
            <v xml:space="preserve">CARBOPLATIN  </v>
          </cell>
          <cell r="D248">
            <v>9217</v>
          </cell>
          <cell r="E248">
            <v>0</v>
          </cell>
          <cell r="F248" t="str">
            <v>10 mg/ ml</v>
          </cell>
          <cell r="G248" t="str">
            <v>MILLILITER</v>
          </cell>
          <cell r="H248" t="str">
            <v>VIAL</v>
          </cell>
          <cell r="I248">
            <v>20090305</v>
          </cell>
          <cell r="J248">
            <v>0</v>
          </cell>
          <cell r="K248">
            <v>20090305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20090305</v>
          </cell>
          <cell r="Q248">
            <v>0</v>
          </cell>
          <cell r="R248">
            <v>20090305</v>
          </cell>
          <cell r="S248">
            <v>0</v>
          </cell>
        </row>
        <row r="249">
          <cell r="B249" t="str">
            <v>CARBOPLATIN  389110150 mgEACHVIAL</v>
          </cell>
          <cell r="C249" t="str">
            <v xml:space="preserve">CARBOPLATIN  </v>
          </cell>
          <cell r="D249">
            <v>38911</v>
          </cell>
          <cell r="E249">
            <v>0</v>
          </cell>
          <cell r="F249" t="str">
            <v>150 mg</v>
          </cell>
          <cell r="G249" t="str">
            <v>EACH</v>
          </cell>
          <cell r="H249" t="str">
            <v>VIAL</v>
          </cell>
          <cell r="I249">
            <v>20090305</v>
          </cell>
          <cell r="J249">
            <v>0</v>
          </cell>
          <cell r="K249">
            <v>20090305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20090305</v>
          </cell>
          <cell r="Q249">
            <v>0</v>
          </cell>
          <cell r="R249">
            <v>20090305</v>
          </cell>
          <cell r="S249">
            <v>0</v>
          </cell>
        </row>
        <row r="250">
          <cell r="B250" t="str">
            <v>CARBOPLATIN  389120450 mgEACHVIAL</v>
          </cell>
          <cell r="C250" t="str">
            <v xml:space="preserve">CARBOPLATIN  </v>
          </cell>
          <cell r="D250">
            <v>38912</v>
          </cell>
          <cell r="E250">
            <v>0</v>
          </cell>
          <cell r="F250" t="str">
            <v>450 mg</v>
          </cell>
          <cell r="G250" t="str">
            <v>EACH</v>
          </cell>
          <cell r="H250" t="str">
            <v>VIAL</v>
          </cell>
          <cell r="I250">
            <v>20090305</v>
          </cell>
          <cell r="J250">
            <v>0</v>
          </cell>
          <cell r="K250">
            <v>20090305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20090305</v>
          </cell>
          <cell r="Q250">
            <v>0</v>
          </cell>
          <cell r="R250">
            <v>20090305</v>
          </cell>
          <cell r="S250">
            <v>0</v>
          </cell>
        </row>
        <row r="251">
          <cell r="B251" t="str">
            <v>CARBOPLATIN  38910050 mgEACHVIAL</v>
          </cell>
          <cell r="C251" t="str">
            <v xml:space="preserve">CARBOPLATIN  </v>
          </cell>
          <cell r="D251">
            <v>38910</v>
          </cell>
          <cell r="E251">
            <v>0</v>
          </cell>
          <cell r="F251" t="str">
            <v>50 mg</v>
          </cell>
          <cell r="G251" t="str">
            <v>EACH</v>
          </cell>
          <cell r="H251" t="str">
            <v>VIAL</v>
          </cell>
          <cell r="I251">
            <v>20090305</v>
          </cell>
          <cell r="J251">
            <v>0</v>
          </cell>
          <cell r="K251">
            <v>20090305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20090305</v>
          </cell>
          <cell r="Q251">
            <v>0</v>
          </cell>
          <cell r="R251">
            <v>20090305</v>
          </cell>
          <cell r="S251">
            <v>0</v>
          </cell>
        </row>
        <row r="252">
          <cell r="B252" t="str">
            <v>CAR-B-PEN TA/PHENYLEPHRINE/PYR17759030 mg; 5 mg; 30 mg/5 mlMILLILITERSUSP</v>
          </cell>
          <cell r="C252" t="str">
            <v>CAR-B-PEN TA/PHENYLEPHRINE/PYR</v>
          </cell>
          <cell r="D252">
            <v>17759</v>
          </cell>
          <cell r="E252">
            <v>0</v>
          </cell>
          <cell r="F252" t="str">
            <v>30 mg; 5 mg; 30 mg/5 ml</v>
          </cell>
          <cell r="G252" t="str">
            <v>MILLILITER</v>
          </cell>
          <cell r="H252" t="str">
            <v>SUSP</v>
          </cell>
          <cell r="I252">
            <v>20070605</v>
          </cell>
          <cell r="J252">
            <v>20071005</v>
          </cell>
          <cell r="K252">
            <v>20071005</v>
          </cell>
          <cell r="L252" t="str">
            <v>Delete</v>
          </cell>
          <cell r="N252">
            <v>0</v>
          </cell>
          <cell r="O252" t="str">
            <v>no</v>
          </cell>
          <cell r="P252">
            <v>20070605</v>
          </cell>
          <cell r="Q252">
            <v>20071005</v>
          </cell>
          <cell r="R252">
            <v>20071005</v>
          </cell>
          <cell r="S252">
            <v>0</v>
          </cell>
        </row>
        <row r="253">
          <cell r="B253" t="str">
            <v>CARISOPRODOL179120350 mgTABLETTAB</v>
          </cell>
          <cell r="C253" t="str">
            <v>CARISOPRODOL</v>
          </cell>
          <cell r="D253">
            <v>17912</v>
          </cell>
          <cell r="E253">
            <v>0</v>
          </cell>
          <cell r="F253" t="str">
            <v>350 mg</v>
          </cell>
          <cell r="G253" t="str">
            <v>TABLET</v>
          </cell>
          <cell r="H253" t="str">
            <v>TAB</v>
          </cell>
          <cell r="I253">
            <v>20090305</v>
          </cell>
          <cell r="J253">
            <v>0</v>
          </cell>
          <cell r="K253">
            <v>20090305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20090305</v>
          </cell>
          <cell r="Q253">
            <v>0</v>
          </cell>
          <cell r="R253">
            <v>20090305</v>
          </cell>
          <cell r="S253">
            <v>0</v>
          </cell>
        </row>
        <row r="254">
          <cell r="B254" t="str">
            <v>CARISOPRODOL/ASA COMPOUND943800200 mg; 325 mgTABLETTAB</v>
          </cell>
          <cell r="C254" t="str">
            <v>CARISOPRODOL/ASA COMPOUND</v>
          </cell>
          <cell r="D254">
            <v>94380</v>
          </cell>
          <cell r="E254">
            <v>0</v>
          </cell>
          <cell r="F254" t="str">
            <v>200 mg; 325 mg</v>
          </cell>
          <cell r="G254" t="str">
            <v>TABLET</v>
          </cell>
          <cell r="H254" t="str">
            <v>TAB</v>
          </cell>
          <cell r="I254">
            <v>20090305</v>
          </cell>
          <cell r="J254">
            <v>0</v>
          </cell>
          <cell r="K254">
            <v>20090305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20090305</v>
          </cell>
          <cell r="S254">
            <v>0</v>
          </cell>
        </row>
        <row r="255">
          <cell r="B255" t="str">
            <v>CARTEOLOL HCL3226100.01MILLILITERSOLN</v>
          </cell>
          <cell r="C255" t="str">
            <v>CARTEOLOL HCL</v>
          </cell>
          <cell r="D255">
            <v>32261</v>
          </cell>
          <cell r="E255">
            <v>0</v>
          </cell>
          <cell r="F255">
            <v>0.01</v>
          </cell>
          <cell r="G255" t="str">
            <v>MILLILITER</v>
          </cell>
          <cell r="H255" t="str">
            <v>SOLN</v>
          </cell>
          <cell r="I255">
            <v>20090305</v>
          </cell>
          <cell r="J255">
            <v>0</v>
          </cell>
          <cell r="K255">
            <v>20090305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20090305</v>
          </cell>
          <cell r="Q255">
            <v>0</v>
          </cell>
          <cell r="R255">
            <v>20090305</v>
          </cell>
          <cell r="S255">
            <v>0</v>
          </cell>
        </row>
        <row r="256">
          <cell r="B256" t="str">
            <v>CARVEDILOL1552012.5 mgTABLETTAB</v>
          </cell>
          <cell r="C256" t="str">
            <v>CARVEDILOL</v>
          </cell>
          <cell r="D256">
            <v>1552</v>
          </cell>
          <cell r="E256">
            <v>0</v>
          </cell>
          <cell r="F256" t="str">
            <v>12.5 mg</v>
          </cell>
          <cell r="G256" t="str">
            <v>TABLET</v>
          </cell>
          <cell r="H256" t="str">
            <v>TAB</v>
          </cell>
          <cell r="I256">
            <v>20090305</v>
          </cell>
          <cell r="J256">
            <v>0</v>
          </cell>
          <cell r="K256">
            <v>20090305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20090305</v>
          </cell>
          <cell r="Q256">
            <v>0</v>
          </cell>
          <cell r="R256">
            <v>20090305</v>
          </cell>
          <cell r="S256">
            <v>0</v>
          </cell>
        </row>
        <row r="257">
          <cell r="B257" t="str">
            <v>CARVEDILOL1551025 mgTABLETTAB</v>
          </cell>
          <cell r="C257" t="str">
            <v>CARVEDILOL</v>
          </cell>
          <cell r="D257">
            <v>1551</v>
          </cell>
          <cell r="E257">
            <v>0</v>
          </cell>
          <cell r="F257" t="str">
            <v>25 mg</v>
          </cell>
          <cell r="G257" t="str">
            <v>TABLET</v>
          </cell>
          <cell r="H257" t="str">
            <v>TAB</v>
          </cell>
          <cell r="I257">
            <v>20090305</v>
          </cell>
          <cell r="J257">
            <v>0</v>
          </cell>
          <cell r="K257">
            <v>20090305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20090305</v>
          </cell>
          <cell r="Q257">
            <v>0</v>
          </cell>
          <cell r="R257">
            <v>20090305</v>
          </cell>
          <cell r="S257">
            <v>0</v>
          </cell>
        </row>
        <row r="258">
          <cell r="B258" t="str">
            <v>CARVEDILOL155303.125 mgTABLETTAB</v>
          </cell>
          <cell r="C258" t="str">
            <v>CARVEDILOL</v>
          </cell>
          <cell r="D258">
            <v>1553</v>
          </cell>
          <cell r="E258">
            <v>0</v>
          </cell>
          <cell r="F258" t="str">
            <v>3.125 mg</v>
          </cell>
          <cell r="G258" t="str">
            <v>TABLET</v>
          </cell>
          <cell r="H258" t="str">
            <v>TAB</v>
          </cell>
          <cell r="I258">
            <v>20090305</v>
          </cell>
          <cell r="J258">
            <v>0</v>
          </cell>
          <cell r="K258">
            <v>20090305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20090305</v>
          </cell>
          <cell r="Q258">
            <v>0</v>
          </cell>
          <cell r="R258">
            <v>20090305</v>
          </cell>
          <cell r="S258">
            <v>0</v>
          </cell>
        </row>
        <row r="259">
          <cell r="B259" t="str">
            <v>CARVEDILOL155406.25 mgTABLETTAB</v>
          </cell>
          <cell r="C259" t="str">
            <v>CARVEDILOL</v>
          </cell>
          <cell r="D259">
            <v>1554</v>
          </cell>
          <cell r="E259">
            <v>0</v>
          </cell>
          <cell r="F259" t="str">
            <v>6.25 mg</v>
          </cell>
          <cell r="G259" t="str">
            <v>TABLET</v>
          </cell>
          <cell r="H259" t="str">
            <v>TAB</v>
          </cell>
          <cell r="I259">
            <v>20090305</v>
          </cell>
          <cell r="J259">
            <v>0</v>
          </cell>
          <cell r="K259">
            <v>20090305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20090305</v>
          </cell>
          <cell r="Q259">
            <v>0</v>
          </cell>
          <cell r="R259">
            <v>20090305</v>
          </cell>
          <cell r="S259">
            <v>0</v>
          </cell>
        </row>
        <row r="260">
          <cell r="B260" t="str">
            <v>CEFACLOR400300125 mg/5 mlMILLILITERPWDR for ORAL SUSP</v>
          </cell>
          <cell r="C260" t="str">
            <v>CEFACLOR</v>
          </cell>
          <cell r="D260">
            <v>40030</v>
          </cell>
          <cell r="E260">
            <v>0</v>
          </cell>
          <cell r="F260" t="str">
            <v>125 mg/5 ml</v>
          </cell>
          <cell r="G260" t="str">
            <v>MILLILITER</v>
          </cell>
          <cell r="H260" t="str">
            <v>PWDR for ORAL SUSP</v>
          </cell>
          <cell r="I260">
            <v>20070919</v>
          </cell>
          <cell r="J260">
            <v>20080305</v>
          </cell>
          <cell r="K260">
            <v>20080305</v>
          </cell>
          <cell r="L260" t="str">
            <v>Delete</v>
          </cell>
          <cell r="N260">
            <v>0</v>
          </cell>
          <cell r="O260" t="str">
            <v>no</v>
          </cell>
          <cell r="P260">
            <v>20070919</v>
          </cell>
          <cell r="Q260">
            <v>20080305</v>
          </cell>
          <cell r="R260">
            <v>20080305</v>
          </cell>
          <cell r="S260">
            <v>0</v>
          </cell>
        </row>
        <row r="261">
          <cell r="B261" t="str">
            <v>CEFACLOR400320187 mg/5 mlMILLILITERPWDR for ORAL SUSP</v>
          </cell>
          <cell r="C261" t="str">
            <v>CEFACLOR</v>
          </cell>
          <cell r="D261">
            <v>40032</v>
          </cell>
          <cell r="E261">
            <v>0</v>
          </cell>
          <cell r="F261" t="str">
            <v>187 mg/5 ml</v>
          </cell>
          <cell r="G261" t="str">
            <v>MILLILITER</v>
          </cell>
          <cell r="H261" t="str">
            <v>PWDR for ORAL SUSP</v>
          </cell>
          <cell r="I261">
            <v>20070305</v>
          </cell>
          <cell r="J261">
            <v>20080305</v>
          </cell>
          <cell r="K261">
            <v>20080305</v>
          </cell>
          <cell r="L261" t="str">
            <v>Delete</v>
          </cell>
          <cell r="N261">
            <v>0</v>
          </cell>
          <cell r="O261" t="str">
            <v>no</v>
          </cell>
          <cell r="P261">
            <v>20070305</v>
          </cell>
          <cell r="Q261">
            <v>20080305</v>
          </cell>
          <cell r="R261">
            <v>20080305</v>
          </cell>
          <cell r="S261">
            <v>0</v>
          </cell>
        </row>
        <row r="262">
          <cell r="B262" t="str">
            <v>CEFACLOR400200250 mgCAPSULECAP</v>
          </cell>
          <cell r="C262" t="str">
            <v>CEFACLOR</v>
          </cell>
          <cell r="D262">
            <v>40020</v>
          </cell>
          <cell r="E262">
            <v>0</v>
          </cell>
          <cell r="F262" t="str">
            <v>250 mg</v>
          </cell>
          <cell r="G262" t="str">
            <v>CAPSULE</v>
          </cell>
          <cell r="H262" t="str">
            <v>CAP</v>
          </cell>
          <cell r="I262">
            <v>20070919</v>
          </cell>
          <cell r="J262">
            <v>20080305</v>
          </cell>
          <cell r="K262">
            <v>20080305</v>
          </cell>
          <cell r="L262" t="str">
            <v>Delete</v>
          </cell>
          <cell r="N262">
            <v>0</v>
          </cell>
          <cell r="O262" t="str">
            <v>no</v>
          </cell>
          <cell r="P262">
            <v>20070919</v>
          </cell>
          <cell r="Q262">
            <v>20080305</v>
          </cell>
          <cell r="R262">
            <v>20080305</v>
          </cell>
          <cell r="S262">
            <v>0</v>
          </cell>
        </row>
        <row r="263">
          <cell r="B263" t="str">
            <v>CEFACLOR400310250 mg/5 mlMILLILITERPWDR for ORAL SUSP</v>
          </cell>
          <cell r="C263" t="str">
            <v>CEFACLOR</v>
          </cell>
          <cell r="D263">
            <v>40031</v>
          </cell>
          <cell r="E263">
            <v>0</v>
          </cell>
          <cell r="F263" t="str">
            <v>250 mg/5 ml</v>
          </cell>
          <cell r="G263" t="str">
            <v>MILLILITER</v>
          </cell>
          <cell r="H263" t="str">
            <v>PWDR for ORAL SUSP</v>
          </cell>
          <cell r="I263">
            <v>20060605</v>
          </cell>
          <cell r="J263">
            <v>20061205</v>
          </cell>
          <cell r="K263">
            <v>20080305</v>
          </cell>
          <cell r="L263" t="str">
            <v>Delete</v>
          </cell>
          <cell r="N263">
            <v>0</v>
          </cell>
          <cell r="O263" t="str">
            <v>no</v>
          </cell>
          <cell r="P263">
            <v>20060605</v>
          </cell>
          <cell r="Q263">
            <v>20061205</v>
          </cell>
          <cell r="R263">
            <v>20080305</v>
          </cell>
          <cell r="S263">
            <v>0</v>
          </cell>
        </row>
        <row r="264">
          <cell r="B264" t="str">
            <v>CEFACLOR400330375 mg/5 mlMILLILITERPWDR for ORAL SUSP</v>
          </cell>
          <cell r="C264" t="str">
            <v>CEFACLOR</v>
          </cell>
          <cell r="D264">
            <v>40033</v>
          </cell>
          <cell r="E264">
            <v>0</v>
          </cell>
          <cell r="F264" t="str">
            <v>375 mg/5 ml</v>
          </cell>
          <cell r="G264" t="str">
            <v>MILLILITER</v>
          </cell>
          <cell r="H264" t="str">
            <v>PWDR for ORAL SUSP</v>
          </cell>
          <cell r="I264">
            <v>20060605</v>
          </cell>
          <cell r="J264">
            <v>20061205</v>
          </cell>
          <cell r="K264">
            <v>20080305</v>
          </cell>
          <cell r="L264" t="str">
            <v>Delete</v>
          </cell>
          <cell r="N264">
            <v>0</v>
          </cell>
          <cell r="O264" t="str">
            <v>no</v>
          </cell>
          <cell r="P264">
            <v>20060605</v>
          </cell>
          <cell r="Q264">
            <v>20061205</v>
          </cell>
          <cell r="R264">
            <v>20080305</v>
          </cell>
          <cell r="S264">
            <v>0</v>
          </cell>
        </row>
        <row r="265">
          <cell r="B265" t="str">
            <v>CEFACLOR121710500 mgTABLETTAB, ER</v>
          </cell>
          <cell r="C265" t="str">
            <v>CEFACLOR</v>
          </cell>
          <cell r="D265">
            <v>12171</v>
          </cell>
          <cell r="E265">
            <v>0</v>
          </cell>
          <cell r="F265" t="str">
            <v>500 mg</v>
          </cell>
          <cell r="G265" t="str">
            <v>TABLET</v>
          </cell>
          <cell r="H265" t="str">
            <v>TAB, ER</v>
          </cell>
          <cell r="I265">
            <v>20031205</v>
          </cell>
          <cell r="J265">
            <v>20050331</v>
          </cell>
          <cell r="K265">
            <v>20051206</v>
          </cell>
          <cell r="L265" t="str">
            <v>Delete</v>
          </cell>
          <cell r="N265">
            <v>0</v>
          </cell>
          <cell r="O265" t="str">
            <v>no</v>
          </cell>
          <cell r="P265">
            <v>20031205</v>
          </cell>
          <cell r="Q265">
            <v>20050331</v>
          </cell>
          <cell r="R265">
            <v>20051206</v>
          </cell>
          <cell r="S265">
            <v>0</v>
          </cell>
        </row>
        <row r="266">
          <cell r="B266" t="str">
            <v>CEFACLOR400210500 mgCAPSULECAP</v>
          </cell>
          <cell r="C266" t="str">
            <v>CEFACLOR</v>
          </cell>
          <cell r="D266">
            <v>40021</v>
          </cell>
          <cell r="E266">
            <v>0</v>
          </cell>
          <cell r="F266" t="str">
            <v>500 mg</v>
          </cell>
          <cell r="G266" t="str">
            <v>CAPSULE</v>
          </cell>
          <cell r="H266" t="str">
            <v>CAP</v>
          </cell>
          <cell r="I266">
            <v>20070919</v>
          </cell>
          <cell r="J266">
            <v>20080305</v>
          </cell>
          <cell r="K266">
            <v>20080305</v>
          </cell>
          <cell r="L266" t="str">
            <v>Delete</v>
          </cell>
          <cell r="N266">
            <v>0</v>
          </cell>
          <cell r="O266" t="str">
            <v>no</v>
          </cell>
          <cell r="P266">
            <v>20070919</v>
          </cell>
          <cell r="Q266">
            <v>20080305</v>
          </cell>
          <cell r="R266">
            <v>20080305</v>
          </cell>
          <cell r="S266">
            <v>0</v>
          </cell>
        </row>
        <row r="267">
          <cell r="B267" t="str">
            <v>CEFADROXIL4534501 gmTABLETTAB</v>
          </cell>
          <cell r="C267" t="str">
            <v>CEFADROXIL</v>
          </cell>
          <cell r="D267">
            <v>45345</v>
          </cell>
          <cell r="E267">
            <v>0</v>
          </cell>
          <cell r="F267" t="str">
            <v>1 gm</v>
          </cell>
          <cell r="G267" t="str">
            <v>TABLET</v>
          </cell>
          <cell r="H267" t="str">
            <v>TAB</v>
          </cell>
          <cell r="I267">
            <v>20030905</v>
          </cell>
          <cell r="J267">
            <v>20040305</v>
          </cell>
          <cell r="K267">
            <v>20050902</v>
          </cell>
          <cell r="L267" t="str">
            <v>Delete</v>
          </cell>
          <cell r="N267">
            <v>0</v>
          </cell>
          <cell r="O267" t="str">
            <v>no</v>
          </cell>
          <cell r="P267">
            <v>20030905</v>
          </cell>
          <cell r="Q267">
            <v>20040305</v>
          </cell>
          <cell r="R267">
            <v>20050902</v>
          </cell>
          <cell r="S267">
            <v>0</v>
          </cell>
        </row>
        <row r="268">
          <cell r="B268" t="str">
            <v>CEFADROXIL453410500 mgCAPSULECAP</v>
          </cell>
          <cell r="C268" t="str">
            <v>CEFADROXIL</v>
          </cell>
          <cell r="D268">
            <v>45341</v>
          </cell>
          <cell r="E268">
            <v>0</v>
          </cell>
          <cell r="F268" t="str">
            <v>500 mg</v>
          </cell>
          <cell r="G268" t="str">
            <v>CAPSULE</v>
          </cell>
          <cell r="H268" t="str">
            <v>CAP</v>
          </cell>
          <cell r="I268">
            <v>20090305</v>
          </cell>
          <cell r="J268">
            <v>0</v>
          </cell>
          <cell r="K268">
            <v>20090305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20090305</v>
          </cell>
          <cell r="Q268">
            <v>0</v>
          </cell>
          <cell r="R268">
            <v>20090305</v>
          </cell>
          <cell r="S268">
            <v>0</v>
          </cell>
        </row>
        <row r="269">
          <cell r="B269" t="str">
            <v>CEFADROXIL HYDRATE453430250 mg/5 ml MILLILITERSUSP</v>
          </cell>
          <cell r="C269" t="str">
            <v>CEFADROXIL HYDRATE</v>
          </cell>
          <cell r="D269">
            <v>45343</v>
          </cell>
          <cell r="E269">
            <v>0</v>
          </cell>
          <cell r="F269" t="str">
            <v xml:space="preserve">250 mg/5 ml </v>
          </cell>
          <cell r="G269" t="str">
            <v>MILLILITER</v>
          </cell>
          <cell r="H269" t="str">
            <v>SUSP</v>
          </cell>
          <cell r="I269">
            <v>20090305</v>
          </cell>
          <cell r="J269">
            <v>0</v>
          </cell>
          <cell r="K269">
            <v>20090305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20090305</v>
          </cell>
          <cell r="Q269">
            <v>0</v>
          </cell>
          <cell r="R269">
            <v>20090305</v>
          </cell>
          <cell r="S269">
            <v>0</v>
          </cell>
        </row>
        <row r="270">
          <cell r="B270" t="str">
            <v>CEFADROXIL HYDRATE453440500 mg/5 ml MILLILITERSUSP</v>
          </cell>
          <cell r="C270" t="str">
            <v>CEFADROXIL HYDRATE</v>
          </cell>
          <cell r="D270">
            <v>45344</v>
          </cell>
          <cell r="E270">
            <v>0</v>
          </cell>
          <cell r="F270" t="str">
            <v xml:space="preserve">500 mg/5 ml </v>
          </cell>
          <cell r="G270" t="str">
            <v>MILLILITER</v>
          </cell>
          <cell r="H270" t="str">
            <v>SUSP</v>
          </cell>
          <cell r="I270">
            <v>20090305</v>
          </cell>
          <cell r="J270">
            <v>0</v>
          </cell>
          <cell r="K270">
            <v>20090305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20090305</v>
          </cell>
          <cell r="Q270">
            <v>0</v>
          </cell>
          <cell r="R270">
            <v>20090305</v>
          </cell>
          <cell r="S270">
            <v>0</v>
          </cell>
        </row>
        <row r="271">
          <cell r="B271" t="str">
            <v>CEFAZOLIN SODIUM3990301 gmEACHVIAL</v>
          </cell>
          <cell r="C271" t="str">
            <v>CEFAZOLIN SODIUM</v>
          </cell>
          <cell r="D271">
            <v>39903</v>
          </cell>
          <cell r="E271">
            <v>0</v>
          </cell>
          <cell r="F271" t="str">
            <v>1 gm</v>
          </cell>
          <cell r="G271" t="str">
            <v>EACH</v>
          </cell>
          <cell r="H271" t="str">
            <v>VIAL</v>
          </cell>
          <cell r="I271">
            <v>20090305</v>
          </cell>
          <cell r="J271">
            <v>0</v>
          </cell>
          <cell r="K271">
            <v>20090305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20090305</v>
          </cell>
          <cell r="Q271">
            <v>0</v>
          </cell>
          <cell r="R271">
            <v>20090305</v>
          </cell>
          <cell r="S271">
            <v>0</v>
          </cell>
        </row>
        <row r="272">
          <cell r="B272" t="str">
            <v>CEFAZOLIN SODIUM39904010 gmEACHVIAL</v>
          </cell>
          <cell r="C272" t="str">
            <v>CEFAZOLIN SODIUM</v>
          </cell>
          <cell r="D272">
            <v>39904</v>
          </cell>
          <cell r="E272">
            <v>0</v>
          </cell>
          <cell r="F272" t="str">
            <v>10 gm</v>
          </cell>
          <cell r="G272" t="str">
            <v>EACH</v>
          </cell>
          <cell r="H272" t="str">
            <v>VIAL</v>
          </cell>
          <cell r="I272">
            <v>20090305</v>
          </cell>
          <cell r="J272">
            <v>0</v>
          </cell>
          <cell r="K272">
            <v>20090305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20090305</v>
          </cell>
          <cell r="Q272">
            <v>0</v>
          </cell>
          <cell r="R272">
            <v>20090305</v>
          </cell>
          <cell r="S272">
            <v>0</v>
          </cell>
        </row>
        <row r="273">
          <cell r="B273" t="str">
            <v>CEFDINIR322320125 mg/5 mlMILLILITERSUSP</v>
          </cell>
          <cell r="C273" t="str">
            <v>CEFDINIR</v>
          </cell>
          <cell r="D273">
            <v>32232</v>
          </cell>
          <cell r="E273">
            <v>0</v>
          </cell>
          <cell r="F273" t="str">
            <v>125 mg/5 ml</v>
          </cell>
          <cell r="G273" t="str">
            <v>MILLILITER</v>
          </cell>
          <cell r="H273" t="str">
            <v>SUSP</v>
          </cell>
          <cell r="I273">
            <v>20090305</v>
          </cell>
          <cell r="J273">
            <v>0</v>
          </cell>
          <cell r="K273">
            <v>20090305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20090305</v>
          </cell>
          <cell r="Q273">
            <v>0</v>
          </cell>
          <cell r="R273">
            <v>20090305</v>
          </cell>
          <cell r="S273">
            <v>0</v>
          </cell>
        </row>
        <row r="274">
          <cell r="B274" t="str">
            <v>CEFDINIR233080250 mg/5 mlMILLILITERSUSP</v>
          </cell>
          <cell r="C274" t="str">
            <v>CEFDINIR</v>
          </cell>
          <cell r="D274">
            <v>23308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SUSP</v>
          </cell>
          <cell r="I274">
            <v>20090305</v>
          </cell>
          <cell r="J274">
            <v>0</v>
          </cell>
          <cell r="K274">
            <v>20090305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20090305</v>
          </cell>
          <cell r="Q274">
            <v>0</v>
          </cell>
          <cell r="R274">
            <v>20090305</v>
          </cell>
          <cell r="S274">
            <v>0</v>
          </cell>
        </row>
        <row r="275">
          <cell r="B275" t="str">
            <v>CEFDINIR322310300 mgCAPSULECAP</v>
          </cell>
          <cell r="C275" t="str">
            <v>CEFDINIR</v>
          </cell>
          <cell r="D275">
            <v>32231</v>
          </cell>
          <cell r="E275">
            <v>0</v>
          </cell>
          <cell r="F275" t="str">
            <v>300 mg</v>
          </cell>
          <cell r="G275" t="str">
            <v>CAPSULE</v>
          </cell>
          <cell r="H275" t="str">
            <v>CAP</v>
          </cell>
          <cell r="I275">
            <v>20090305</v>
          </cell>
          <cell r="J275">
            <v>0</v>
          </cell>
          <cell r="K275">
            <v>20090305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20090305</v>
          </cell>
          <cell r="Q275">
            <v>0</v>
          </cell>
          <cell r="R275">
            <v>20090305</v>
          </cell>
          <cell r="S275">
            <v>0</v>
          </cell>
        </row>
        <row r="276">
          <cell r="B276" t="str">
            <v>CEFEPIME HCL4912302 gmMILLILITERVIAL</v>
          </cell>
          <cell r="C276" t="str">
            <v>CEFEPIME HCL</v>
          </cell>
          <cell r="D276">
            <v>49123</v>
          </cell>
          <cell r="E276">
            <v>0</v>
          </cell>
          <cell r="F276" t="str">
            <v>2 gm</v>
          </cell>
          <cell r="G276" t="str">
            <v>MILLILITER</v>
          </cell>
          <cell r="H276" t="str">
            <v>VIAL</v>
          </cell>
          <cell r="I276">
            <v>20090305</v>
          </cell>
          <cell r="J276">
            <v>0</v>
          </cell>
          <cell r="K276">
            <v>20090305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20090305</v>
          </cell>
          <cell r="Q276">
            <v>0</v>
          </cell>
          <cell r="R276">
            <v>20090305</v>
          </cell>
          <cell r="S276">
            <v>0</v>
          </cell>
        </row>
        <row r="277">
          <cell r="B277" t="str">
            <v>CEFPODOXIME488210100 mgTABLETTAB</v>
          </cell>
          <cell r="C277" t="str">
            <v>CEFPODOXIME</v>
          </cell>
          <cell r="D277">
            <v>48821</v>
          </cell>
          <cell r="E277">
            <v>0</v>
          </cell>
          <cell r="F277" t="str">
            <v>100 mg</v>
          </cell>
          <cell r="G277" t="str">
            <v>TABLET</v>
          </cell>
          <cell r="H277" t="str">
            <v>TAB</v>
          </cell>
          <cell r="I277">
            <v>20090305</v>
          </cell>
          <cell r="J277">
            <v>0</v>
          </cell>
          <cell r="K277">
            <v>20090305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20090305</v>
          </cell>
          <cell r="Q277">
            <v>0</v>
          </cell>
          <cell r="R277">
            <v>20090305</v>
          </cell>
          <cell r="S277">
            <v>0</v>
          </cell>
        </row>
        <row r="278">
          <cell r="B278" t="str">
            <v>CEFPODOXIME488220200 mgTABLETTAB</v>
          </cell>
          <cell r="C278" t="str">
            <v>CEFPODOXIME</v>
          </cell>
          <cell r="D278">
            <v>48822</v>
          </cell>
          <cell r="E278">
            <v>0</v>
          </cell>
          <cell r="F278" t="str">
            <v>200 mg</v>
          </cell>
          <cell r="G278" t="str">
            <v>TABLET</v>
          </cell>
          <cell r="H278" t="str">
            <v>TAB</v>
          </cell>
          <cell r="I278">
            <v>20090305</v>
          </cell>
          <cell r="J278">
            <v>0</v>
          </cell>
          <cell r="K278">
            <v>20090305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20090305</v>
          </cell>
          <cell r="Q278">
            <v>0</v>
          </cell>
          <cell r="R278">
            <v>20090305</v>
          </cell>
          <cell r="S278">
            <v>0</v>
          </cell>
        </row>
        <row r="279">
          <cell r="B279" t="str">
            <v>CEFPODOXIME PROXETIL493020100 mg/5 ml MILLILITERSUSP</v>
          </cell>
          <cell r="C279" t="str">
            <v>CEFPODOXIME PROXETIL</v>
          </cell>
          <cell r="D279">
            <v>49302</v>
          </cell>
          <cell r="E279">
            <v>0</v>
          </cell>
          <cell r="F279" t="str">
            <v xml:space="preserve">100 mg/5 ml </v>
          </cell>
          <cell r="G279" t="str">
            <v>MILLILITER</v>
          </cell>
          <cell r="H279" t="str">
            <v>SUSP</v>
          </cell>
          <cell r="I279">
            <v>20090305</v>
          </cell>
          <cell r="J279">
            <v>0</v>
          </cell>
          <cell r="K279">
            <v>20090305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20090305</v>
          </cell>
          <cell r="Q279">
            <v>0</v>
          </cell>
          <cell r="R279">
            <v>20090305</v>
          </cell>
          <cell r="S279">
            <v>0</v>
          </cell>
        </row>
        <row r="280">
          <cell r="B280" t="str">
            <v>CEFPROZIL292910125 mg/5 mlMILLILITERSUSP</v>
          </cell>
          <cell r="C280" t="str">
            <v>CEFPROZIL</v>
          </cell>
          <cell r="D280">
            <v>29291</v>
          </cell>
          <cell r="E280">
            <v>0</v>
          </cell>
          <cell r="F280" t="str">
            <v>125 mg/5 ml</v>
          </cell>
          <cell r="G280" t="str">
            <v>MILLILITER</v>
          </cell>
          <cell r="H280" t="str">
            <v>SUSP</v>
          </cell>
          <cell r="I280">
            <v>20090305</v>
          </cell>
          <cell r="J280">
            <v>0</v>
          </cell>
          <cell r="K280">
            <v>20090305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20090305</v>
          </cell>
          <cell r="Q280">
            <v>0</v>
          </cell>
          <cell r="R280">
            <v>20090305</v>
          </cell>
          <cell r="S280">
            <v>0</v>
          </cell>
        </row>
        <row r="281">
          <cell r="B281" t="str">
            <v>CEFPROZIL292710250 mgTABLETTAB</v>
          </cell>
          <cell r="C281" t="str">
            <v>CEFPROZIL</v>
          </cell>
          <cell r="D281">
            <v>29271</v>
          </cell>
          <cell r="E281">
            <v>0</v>
          </cell>
          <cell r="F281" t="str">
            <v>250 mg</v>
          </cell>
          <cell r="G281" t="str">
            <v>TABLET</v>
          </cell>
          <cell r="H281" t="str">
            <v>TAB</v>
          </cell>
          <cell r="I281">
            <v>20090305</v>
          </cell>
          <cell r="J281">
            <v>0</v>
          </cell>
          <cell r="K281">
            <v>20090305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20090305</v>
          </cell>
          <cell r="Q281">
            <v>0</v>
          </cell>
          <cell r="R281">
            <v>20090305</v>
          </cell>
          <cell r="S281">
            <v>0</v>
          </cell>
        </row>
        <row r="282">
          <cell r="B282" t="str">
            <v>CEFPROZIL292920250 mg/5 mlMILLILITERSUSP</v>
          </cell>
          <cell r="C282" t="str">
            <v>CEFPROZIL</v>
          </cell>
          <cell r="D282">
            <v>29292</v>
          </cell>
          <cell r="E282">
            <v>0</v>
          </cell>
          <cell r="F282" t="str">
            <v>250 mg/5 ml</v>
          </cell>
          <cell r="G282" t="str">
            <v>MILLILITER</v>
          </cell>
          <cell r="H282" t="str">
            <v>SUSP</v>
          </cell>
          <cell r="I282">
            <v>20090305</v>
          </cell>
          <cell r="J282">
            <v>0</v>
          </cell>
          <cell r="K282">
            <v>20090305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20090305</v>
          </cell>
          <cell r="Q282">
            <v>0</v>
          </cell>
          <cell r="R282">
            <v>20090305</v>
          </cell>
          <cell r="S282">
            <v>0</v>
          </cell>
        </row>
        <row r="283">
          <cell r="B283" t="str">
            <v>CEFPROZIL292720500 mgTABLETTAB</v>
          </cell>
          <cell r="C283" t="str">
            <v>CEFPROZIL</v>
          </cell>
          <cell r="D283">
            <v>29272</v>
          </cell>
          <cell r="E283">
            <v>0</v>
          </cell>
          <cell r="F283" t="str">
            <v>500 mg</v>
          </cell>
          <cell r="G283" t="str">
            <v>TABLET</v>
          </cell>
          <cell r="H283" t="str">
            <v>TAB</v>
          </cell>
          <cell r="I283">
            <v>20090305</v>
          </cell>
          <cell r="J283">
            <v>0</v>
          </cell>
          <cell r="K283">
            <v>20090305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20090305</v>
          </cell>
          <cell r="Q283">
            <v>0</v>
          </cell>
          <cell r="R283">
            <v>20090305</v>
          </cell>
          <cell r="S283">
            <v>0</v>
          </cell>
        </row>
        <row r="284">
          <cell r="B284" t="str">
            <v>CEFTAZIDIME PENTAHYDRATE3235101 gmEACHVIAL</v>
          </cell>
          <cell r="C284" t="str">
            <v>CEFTAZIDIME PENTAHYDRATE</v>
          </cell>
          <cell r="D284">
            <v>32351</v>
          </cell>
          <cell r="E284">
            <v>0</v>
          </cell>
          <cell r="F284" t="str">
            <v>1 gm</v>
          </cell>
          <cell r="G284" t="str">
            <v>EACH</v>
          </cell>
          <cell r="H284" t="str">
            <v>VIAL</v>
          </cell>
          <cell r="I284">
            <v>20090305</v>
          </cell>
          <cell r="J284">
            <v>0</v>
          </cell>
          <cell r="K284">
            <v>20090305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20090305</v>
          </cell>
          <cell r="Q284">
            <v>0</v>
          </cell>
          <cell r="R284">
            <v>20090305</v>
          </cell>
          <cell r="S284">
            <v>0</v>
          </cell>
        </row>
        <row r="285">
          <cell r="B285" t="str">
            <v>CEFTAZIDIME PENTAHYDRATE3235202 gmEACHVIAL</v>
          </cell>
          <cell r="C285" t="str">
            <v>CEFTAZIDIME PENTAHYDRATE</v>
          </cell>
          <cell r="D285">
            <v>32352</v>
          </cell>
          <cell r="E285">
            <v>0</v>
          </cell>
          <cell r="F285" t="str">
            <v>2 gm</v>
          </cell>
          <cell r="G285" t="str">
            <v>EACH</v>
          </cell>
          <cell r="H285" t="str">
            <v>VIAL</v>
          </cell>
          <cell r="I285">
            <v>20090305</v>
          </cell>
          <cell r="J285">
            <v>0</v>
          </cell>
          <cell r="K285">
            <v>20090305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20090305</v>
          </cell>
          <cell r="Q285">
            <v>0</v>
          </cell>
          <cell r="R285">
            <v>20090305</v>
          </cell>
          <cell r="S285">
            <v>0</v>
          </cell>
        </row>
        <row r="286">
          <cell r="B286" t="str">
            <v>CEFTAZIDIME PENTAHYDRATE3235306 gmEACHVIAL</v>
          </cell>
          <cell r="C286" t="str">
            <v>CEFTAZIDIME PENTAHYDRATE</v>
          </cell>
          <cell r="D286">
            <v>32353</v>
          </cell>
          <cell r="E286">
            <v>0</v>
          </cell>
          <cell r="F286" t="str">
            <v>6 gm</v>
          </cell>
          <cell r="G286" t="str">
            <v>EACH</v>
          </cell>
          <cell r="H286" t="str">
            <v>VIAL</v>
          </cell>
          <cell r="I286">
            <v>20090305</v>
          </cell>
          <cell r="J286">
            <v>0</v>
          </cell>
          <cell r="K286">
            <v>20090305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20090305</v>
          </cell>
          <cell r="Q286">
            <v>0</v>
          </cell>
          <cell r="R286">
            <v>20090305</v>
          </cell>
          <cell r="S286">
            <v>0</v>
          </cell>
        </row>
        <row r="287">
          <cell r="B287" t="str">
            <v>CEFTRIAXONE SODIUM3996201 gmEACHVIAL</v>
          </cell>
          <cell r="C287" t="str">
            <v>CEFTRIAXONE SODIUM</v>
          </cell>
          <cell r="D287">
            <v>39962</v>
          </cell>
          <cell r="E287">
            <v>0</v>
          </cell>
          <cell r="F287" t="str">
            <v>1 gm</v>
          </cell>
          <cell r="G287" t="str">
            <v>EACH</v>
          </cell>
          <cell r="H287" t="str">
            <v>VIAL</v>
          </cell>
          <cell r="I287">
            <v>20090305</v>
          </cell>
          <cell r="J287">
            <v>0</v>
          </cell>
          <cell r="K287">
            <v>20090305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20090305</v>
          </cell>
          <cell r="Q287">
            <v>0</v>
          </cell>
          <cell r="R287">
            <v>20090305</v>
          </cell>
          <cell r="S287">
            <v>0</v>
          </cell>
        </row>
        <row r="288">
          <cell r="B288" t="str">
            <v>CEFTRIAXONE SODIUM39964010 gmEACHVIAL</v>
          </cell>
          <cell r="C288" t="str">
            <v>CEFTRIAXONE SODIUM</v>
          </cell>
          <cell r="D288">
            <v>39964</v>
          </cell>
          <cell r="E288">
            <v>0</v>
          </cell>
          <cell r="F288" t="str">
            <v>10 gm</v>
          </cell>
          <cell r="G288" t="str">
            <v>EACH</v>
          </cell>
          <cell r="H288" t="str">
            <v>VIAL</v>
          </cell>
          <cell r="I288">
            <v>20090305</v>
          </cell>
          <cell r="J288">
            <v>0</v>
          </cell>
          <cell r="K288">
            <v>20090305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20090305</v>
          </cell>
          <cell r="Q288">
            <v>0</v>
          </cell>
          <cell r="R288">
            <v>20090305</v>
          </cell>
          <cell r="S288">
            <v>0</v>
          </cell>
        </row>
        <row r="289">
          <cell r="B289" t="str">
            <v>CEFTRIAXONE SODIUM3996302 gmEACHVIAL</v>
          </cell>
          <cell r="C289" t="str">
            <v>CEFTRIAXONE SODIUM</v>
          </cell>
          <cell r="D289">
            <v>39963</v>
          </cell>
          <cell r="E289">
            <v>0</v>
          </cell>
          <cell r="F289" t="str">
            <v>2 gm</v>
          </cell>
          <cell r="G289" t="str">
            <v>EACH</v>
          </cell>
          <cell r="H289" t="str">
            <v>VIAL</v>
          </cell>
          <cell r="I289">
            <v>20090305</v>
          </cell>
          <cell r="J289">
            <v>0</v>
          </cell>
          <cell r="K289">
            <v>20090305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20090305</v>
          </cell>
          <cell r="Q289">
            <v>0</v>
          </cell>
          <cell r="R289">
            <v>20090305</v>
          </cell>
          <cell r="S289">
            <v>0</v>
          </cell>
        </row>
        <row r="290">
          <cell r="B290" t="str">
            <v>CEFTRIAXONE SODIUM399600250 mgEACHVIAL</v>
          </cell>
          <cell r="C290" t="str">
            <v>CEFTRIAXONE SODIUM</v>
          </cell>
          <cell r="D290">
            <v>39960</v>
          </cell>
          <cell r="E290">
            <v>0</v>
          </cell>
          <cell r="F290" t="str">
            <v>250 mg</v>
          </cell>
          <cell r="G290" t="str">
            <v>EACH</v>
          </cell>
          <cell r="H290" t="str">
            <v>VIAL</v>
          </cell>
          <cell r="I290">
            <v>20090305</v>
          </cell>
          <cell r="J290">
            <v>0</v>
          </cell>
          <cell r="K290">
            <v>20090305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20090305</v>
          </cell>
          <cell r="Q290">
            <v>0</v>
          </cell>
          <cell r="R290">
            <v>20090305</v>
          </cell>
          <cell r="S290">
            <v>0</v>
          </cell>
        </row>
        <row r="291">
          <cell r="B291" t="str">
            <v>CEFTRIAXONE SODIUM399610500 mgEACHVIAL</v>
          </cell>
          <cell r="C291" t="str">
            <v>CEFTRIAXONE SODIUM</v>
          </cell>
          <cell r="D291">
            <v>39961</v>
          </cell>
          <cell r="E291">
            <v>0</v>
          </cell>
          <cell r="F291" t="str">
            <v>500 mg</v>
          </cell>
          <cell r="G291" t="str">
            <v>EACH</v>
          </cell>
          <cell r="H291" t="str">
            <v>VIAL</v>
          </cell>
          <cell r="I291">
            <v>20090305</v>
          </cell>
          <cell r="J291">
            <v>0</v>
          </cell>
          <cell r="K291">
            <v>20090305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20090305</v>
          </cell>
          <cell r="Q291">
            <v>0</v>
          </cell>
          <cell r="R291">
            <v>20090305</v>
          </cell>
          <cell r="S291">
            <v>0</v>
          </cell>
        </row>
        <row r="292">
          <cell r="B292" t="str">
            <v>CEFUROXIME472810250 mgTABLETTAB</v>
          </cell>
          <cell r="C292" t="str">
            <v>CEFUROXIME</v>
          </cell>
          <cell r="D292">
            <v>47281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20090305</v>
          </cell>
          <cell r="J292">
            <v>0</v>
          </cell>
          <cell r="K292">
            <v>20090305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20090305</v>
          </cell>
          <cell r="Q292">
            <v>0</v>
          </cell>
          <cell r="R292">
            <v>20090305</v>
          </cell>
          <cell r="S292">
            <v>0</v>
          </cell>
        </row>
        <row r="293">
          <cell r="B293" t="str">
            <v>CEFUROXIME472820500 mgTABLETTAB</v>
          </cell>
          <cell r="C293" t="str">
            <v>CEFUROXIME</v>
          </cell>
          <cell r="D293">
            <v>47282</v>
          </cell>
          <cell r="E293">
            <v>0</v>
          </cell>
          <cell r="F293" t="str">
            <v>500 mg</v>
          </cell>
          <cell r="G293" t="str">
            <v>TABLET</v>
          </cell>
          <cell r="H293" t="str">
            <v>TAB</v>
          </cell>
          <cell r="I293">
            <v>20090305</v>
          </cell>
          <cell r="J293">
            <v>0</v>
          </cell>
          <cell r="K293">
            <v>20090305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20090305</v>
          </cell>
          <cell r="Q293">
            <v>0</v>
          </cell>
          <cell r="R293">
            <v>20090305</v>
          </cell>
          <cell r="S293">
            <v>0</v>
          </cell>
        </row>
        <row r="294">
          <cell r="B294" t="str">
            <v>CEFUROXIME AXETIL612210125 mg/5 mlMILLILITERSUSP</v>
          </cell>
          <cell r="C294" t="str">
            <v>CEFUROXIME AXETIL</v>
          </cell>
          <cell r="D294">
            <v>61221</v>
          </cell>
          <cell r="E294">
            <v>0</v>
          </cell>
          <cell r="F294" t="str">
            <v>125 mg/5 ml</v>
          </cell>
          <cell r="G294" t="str">
            <v>MILLILITER</v>
          </cell>
          <cell r="H294" t="str">
            <v>SUSP</v>
          </cell>
          <cell r="I294">
            <v>20090305</v>
          </cell>
          <cell r="J294">
            <v>0</v>
          </cell>
          <cell r="K294">
            <v>20090305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20090305</v>
          </cell>
          <cell r="Q294">
            <v>0</v>
          </cell>
          <cell r="R294">
            <v>20090305</v>
          </cell>
          <cell r="S294">
            <v>0</v>
          </cell>
        </row>
        <row r="295">
          <cell r="B295" t="str">
            <v>CEFUROXIME AXETIL472840250 mg/5 mlMILLILITERSUSP</v>
          </cell>
          <cell r="C295" t="str">
            <v>CEFUROXIME AXETIL</v>
          </cell>
          <cell r="D295">
            <v>47284</v>
          </cell>
          <cell r="E295">
            <v>0</v>
          </cell>
          <cell r="F295" t="str">
            <v>250 mg/5 ml</v>
          </cell>
          <cell r="G295" t="str">
            <v>MILLILITER</v>
          </cell>
          <cell r="H295" t="str">
            <v>SUSP</v>
          </cell>
          <cell r="I295">
            <v>20090305</v>
          </cell>
          <cell r="J295">
            <v>0</v>
          </cell>
          <cell r="K295">
            <v>20090305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20090305</v>
          </cell>
          <cell r="Q295">
            <v>0</v>
          </cell>
          <cell r="R295">
            <v>20090305</v>
          </cell>
          <cell r="S295">
            <v>0</v>
          </cell>
        </row>
        <row r="296">
          <cell r="B296" t="str">
            <v>CEPHALEXIN398110125 mg/5 mlMILLILITERSUSP</v>
          </cell>
          <cell r="C296" t="str">
            <v>CEPHALEXIN</v>
          </cell>
          <cell r="D296">
            <v>39811</v>
          </cell>
          <cell r="E296">
            <v>0</v>
          </cell>
          <cell r="F296" t="str">
            <v>125 mg/5 ml</v>
          </cell>
          <cell r="G296" t="str">
            <v>MILLILITER</v>
          </cell>
          <cell r="H296" t="str">
            <v>SUSP</v>
          </cell>
          <cell r="I296">
            <v>20090305</v>
          </cell>
          <cell r="J296">
            <v>0</v>
          </cell>
          <cell r="K296">
            <v>20090305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20090305</v>
          </cell>
          <cell r="Q296">
            <v>0</v>
          </cell>
          <cell r="R296">
            <v>20090305</v>
          </cell>
          <cell r="S296">
            <v>0</v>
          </cell>
        </row>
        <row r="297">
          <cell r="B297" t="str">
            <v>CEPHALEXIN398010250 mgCAPSULECAP</v>
          </cell>
          <cell r="C297" t="str">
            <v>CEPHALEXIN</v>
          </cell>
          <cell r="D297">
            <v>39801</v>
          </cell>
          <cell r="E297">
            <v>0</v>
          </cell>
          <cell r="F297" t="str">
            <v>250 mg</v>
          </cell>
          <cell r="G297" t="str">
            <v>CAPSULE</v>
          </cell>
          <cell r="H297" t="str">
            <v>CAP</v>
          </cell>
          <cell r="I297">
            <v>20090305</v>
          </cell>
          <cell r="J297">
            <v>0</v>
          </cell>
          <cell r="K297">
            <v>20090305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20090305</v>
          </cell>
          <cell r="Q297">
            <v>0</v>
          </cell>
          <cell r="R297">
            <v>20090305</v>
          </cell>
          <cell r="S297">
            <v>0</v>
          </cell>
        </row>
        <row r="298">
          <cell r="B298" t="str">
            <v>CEPHALEXIN398120250 mg/5 mlMILLILITERSUSP RECON</v>
          </cell>
          <cell r="C298" t="str">
            <v>CEPHALEXIN</v>
          </cell>
          <cell r="D298">
            <v>39812</v>
          </cell>
          <cell r="E298">
            <v>0</v>
          </cell>
          <cell r="F298" t="str">
            <v>250 mg/5 ml</v>
          </cell>
          <cell r="G298" t="str">
            <v>MILLILITER</v>
          </cell>
          <cell r="H298" t="str">
            <v>SUSP RECON</v>
          </cell>
          <cell r="I298">
            <v>20090305</v>
          </cell>
          <cell r="J298">
            <v>0</v>
          </cell>
          <cell r="K298">
            <v>20090305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20090305</v>
          </cell>
          <cell r="Q298">
            <v>0</v>
          </cell>
          <cell r="R298">
            <v>20090305</v>
          </cell>
          <cell r="S298">
            <v>0</v>
          </cell>
        </row>
        <row r="299">
          <cell r="B299" t="str">
            <v>CEPHALEXIN398020500 mgCAPSULECAP</v>
          </cell>
          <cell r="C299" t="str">
            <v>CEPHALEXIN</v>
          </cell>
          <cell r="D299">
            <v>39802</v>
          </cell>
          <cell r="E299">
            <v>0</v>
          </cell>
          <cell r="F299" t="str">
            <v>500 mg</v>
          </cell>
          <cell r="G299" t="str">
            <v>CAPSULE</v>
          </cell>
          <cell r="H299" t="str">
            <v>CAP</v>
          </cell>
          <cell r="I299">
            <v>20090424</v>
          </cell>
          <cell r="J299">
            <v>0</v>
          </cell>
          <cell r="K299">
            <v>20090424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20090424</v>
          </cell>
          <cell r="Q299">
            <v>0</v>
          </cell>
          <cell r="R299">
            <v>20090424</v>
          </cell>
          <cell r="S299">
            <v>0</v>
          </cell>
        </row>
        <row r="300">
          <cell r="B300" t="str">
            <v>CETIRIZINE HCL4929001 mg/mlMILLILITERSYR</v>
          </cell>
          <cell r="C300" t="str">
            <v>CETIRIZINE HCL</v>
          </cell>
          <cell r="D300">
            <v>49290</v>
          </cell>
          <cell r="E300">
            <v>0</v>
          </cell>
          <cell r="F300" t="str">
            <v>1 mg/ml</v>
          </cell>
          <cell r="G300" t="str">
            <v>MILLILITER</v>
          </cell>
          <cell r="H300" t="str">
            <v>SYR</v>
          </cell>
          <cell r="I300">
            <v>20090305</v>
          </cell>
          <cell r="J300">
            <v>0</v>
          </cell>
          <cell r="K300">
            <v>20090305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20090305</v>
          </cell>
          <cell r="Q300">
            <v>0</v>
          </cell>
          <cell r="R300">
            <v>20090305</v>
          </cell>
          <cell r="S300">
            <v>0</v>
          </cell>
        </row>
        <row r="301">
          <cell r="B301" t="str">
            <v>CETIRIZINE HCL49291010 mgTABLETTAB</v>
          </cell>
          <cell r="C301" t="str">
            <v>CETIRIZINE HCL</v>
          </cell>
          <cell r="D301">
            <v>49291</v>
          </cell>
          <cell r="E301">
            <v>0</v>
          </cell>
          <cell r="F301" t="str">
            <v>10 mg</v>
          </cell>
          <cell r="G301" t="str">
            <v>TABLET</v>
          </cell>
          <cell r="H301" t="str">
            <v>TAB</v>
          </cell>
          <cell r="I301">
            <v>20090305</v>
          </cell>
          <cell r="J301">
            <v>0</v>
          </cell>
          <cell r="K301">
            <v>20090305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20090305</v>
          </cell>
          <cell r="Q301">
            <v>0</v>
          </cell>
          <cell r="R301">
            <v>20090305</v>
          </cell>
          <cell r="S301">
            <v>0</v>
          </cell>
        </row>
        <row r="302">
          <cell r="B302" t="str">
            <v>CETIRIZINE HCL21771010 mgTABLETTAB, CHEW</v>
          </cell>
          <cell r="C302" t="str">
            <v>CETIRIZINE HCL</v>
          </cell>
          <cell r="D302">
            <v>21771</v>
          </cell>
          <cell r="E302">
            <v>0</v>
          </cell>
          <cell r="F302" t="str">
            <v>10 mg</v>
          </cell>
          <cell r="G302" t="str">
            <v>TABLET</v>
          </cell>
          <cell r="H302" t="str">
            <v>TAB, CHEW</v>
          </cell>
          <cell r="I302">
            <v>20090305</v>
          </cell>
          <cell r="J302">
            <v>0</v>
          </cell>
          <cell r="K302">
            <v>20090305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20090305</v>
          </cell>
          <cell r="Q302">
            <v>0</v>
          </cell>
          <cell r="R302">
            <v>20090305</v>
          </cell>
          <cell r="S302">
            <v>0</v>
          </cell>
        </row>
        <row r="303">
          <cell r="B303" t="str">
            <v>CETIRIZINE HCL4929205 mgTABLETTAB</v>
          </cell>
          <cell r="C303" t="str">
            <v>CETIRIZINE HCL</v>
          </cell>
          <cell r="D303">
            <v>49292</v>
          </cell>
          <cell r="E303">
            <v>0</v>
          </cell>
          <cell r="F303" t="str">
            <v>5 mg</v>
          </cell>
          <cell r="G303" t="str">
            <v>TABLET</v>
          </cell>
          <cell r="H303" t="str">
            <v>TAB</v>
          </cell>
          <cell r="I303">
            <v>20090305</v>
          </cell>
          <cell r="J303">
            <v>0</v>
          </cell>
          <cell r="K303">
            <v>20090305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20090305</v>
          </cell>
          <cell r="Q303">
            <v>0</v>
          </cell>
          <cell r="R303">
            <v>20090305</v>
          </cell>
          <cell r="S303">
            <v>0</v>
          </cell>
        </row>
        <row r="304">
          <cell r="B304" t="str">
            <v>CETIRIZINE HCL2176905 mgTABLETTAB, CHEW</v>
          </cell>
          <cell r="C304" t="str">
            <v>CETIRIZINE HCL</v>
          </cell>
          <cell r="D304">
            <v>21769</v>
          </cell>
          <cell r="E304">
            <v>0</v>
          </cell>
          <cell r="F304" t="str">
            <v>5 mg</v>
          </cell>
          <cell r="G304" t="str">
            <v>TABLET</v>
          </cell>
          <cell r="H304" t="str">
            <v>TAB, CHEW</v>
          </cell>
          <cell r="I304">
            <v>20090305</v>
          </cell>
          <cell r="J304">
            <v>0</v>
          </cell>
          <cell r="K304">
            <v>20090305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20090305</v>
          </cell>
          <cell r="Q304">
            <v>0</v>
          </cell>
          <cell r="R304">
            <v>20090305</v>
          </cell>
          <cell r="S304">
            <v>0</v>
          </cell>
        </row>
        <row r="305">
          <cell r="B305" t="str">
            <v>CHLORAL HYDRATE134330500 mgCAPSULECAP</v>
          </cell>
          <cell r="C305" t="str">
            <v>CHLORAL HYDRATE</v>
          </cell>
          <cell r="D305">
            <v>13433</v>
          </cell>
          <cell r="E305">
            <v>0</v>
          </cell>
          <cell r="F305" t="str">
            <v>500 mg</v>
          </cell>
          <cell r="G305" t="str">
            <v>CAPSULE</v>
          </cell>
          <cell r="H305" t="str">
            <v>CAP</v>
          </cell>
          <cell r="I305">
            <v>20020405</v>
          </cell>
          <cell r="J305">
            <v>20020424</v>
          </cell>
          <cell r="K305">
            <v>20020424</v>
          </cell>
          <cell r="L305" t="str">
            <v>Delete</v>
          </cell>
          <cell r="N305">
            <v>0</v>
          </cell>
          <cell r="O305" t="str">
            <v>no</v>
          </cell>
          <cell r="P305">
            <v>20020405</v>
          </cell>
          <cell r="Q305">
            <v>20020424</v>
          </cell>
          <cell r="R305">
            <v>20020424</v>
          </cell>
          <cell r="S305">
            <v>0</v>
          </cell>
        </row>
        <row r="306">
          <cell r="B306" t="str">
            <v>CHLORDIAZEPOXIDE14031010 mgCAPSULECAP</v>
          </cell>
          <cell r="C306" t="str">
            <v>CHLORDIAZEPOXIDE</v>
          </cell>
          <cell r="D306">
            <v>14031</v>
          </cell>
          <cell r="E306">
            <v>0</v>
          </cell>
          <cell r="F306" t="str">
            <v>10 mg</v>
          </cell>
          <cell r="G306" t="str">
            <v>CAPSULE</v>
          </cell>
          <cell r="H306" t="str">
            <v>CAP</v>
          </cell>
          <cell r="I306">
            <v>20090305</v>
          </cell>
          <cell r="J306">
            <v>0</v>
          </cell>
          <cell r="K306">
            <v>20090305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20090305</v>
          </cell>
          <cell r="Q306">
            <v>0</v>
          </cell>
          <cell r="R306">
            <v>20090305</v>
          </cell>
          <cell r="S306">
            <v>0</v>
          </cell>
        </row>
        <row r="307">
          <cell r="B307" t="str">
            <v>CHLORDIAZEPOXIDE14032025 mgCAPSULECAP</v>
          </cell>
          <cell r="C307" t="str">
            <v>CHLORDIAZEPOXIDE</v>
          </cell>
          <cell r="D307">
            <v>14032</v>
          </cell>
          <cell r="E307">
            <v>0</v>
          </cell>
          <cell r="F307" t="str">
            <v>25 mg</v>
          </cell>
          <cell r="G307" t="str">
            <v>CAPSULE</v>
          </cell>
          <cell r="H307" t="str">
            <v>CAP</v>
          </cell>
          <cell r="I307">
            <v>20090305</v>
          </cell>
          <cell r="J307">
            <v>0</v>
          </cell>
          <cell r="K307">
            <v>20090305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20090305</v>
          </cell>
          <cell r="Q307">
            <v>0</v>
          </cell>
          <cell r="R307">
            <v>20090305</v>
          </cell>
          <cell r="S307">
            <v>0</v>
          </cell>
        </row>
        <row r="308">
          <cell r="B308" t="str">
            <v>CHLORDIAZEPOXIDE1403305 mgCAPSULECAP</v>
          </cell>
          <cell r="C308" t="str">
            <v>CHLORDIAZEPOXIDE</v>
          </cell>
          <cell r="D308">
            <v>14033</v>
          </cell>
          <cell r="E308">
            <v>0</v>
          </cell>
          <cell r="F308" t="str">
            <v>5 mg</v>
          </cell>
          <cell r="G308" t="str">
            <v>CAPSULE</v>
          </cell>
          <cell r="H308" t="str">
            <v>CAP</v>
          </cell>
          <cell r="I308">
            <v>20090305</v>
          </cell>
          <cell r="J308">
            <v>0</v>
          </cell>
          <cell r="K308">
            <v>20090305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20090305</v>
          </cell>
          <cell r="Q308">
            <v>0</v>
          </cell>
          <cell r="R308">
            <v>20090305</v>
          </cell>
          <cell r="S308">
            <v>0</v>
          </cell>
        </row>
        <row r="309">
          <cell r="B309" t="str">
            <v>CHLORHEXIDINE2324800.12%MILLILITERORAL RINSE</v>
          </cell>
          <cell r="C309" t="str">
            <v>CHLORHEXIDINE</v>
          </cell>
          <cell r="D309">
            <v>23248</v>
          </cell>
          <cell r="E309">
            <v>0</v>
          </cell>
          <cell r="F309" t="str">
            <v>0.12%</v>
          </cell>
          <cell r="G309" t="str">
            <v>MILLILITER</v>
          </cell>
          <cell r="H309" t="str">
            <v>ORAL RINSE</v>
          </cell>
          <cell r="I309">
            <v>20090305</v>
          </cell>
          <cell r="J309">
            <v>0</v>
          </cell>
          <cell r="K309">
            <v>20090305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20090305</v>
          </cell>
          <cell r="Q309">
            <v>0</v>
          </cell>
          <cell r="R309">
            <v>20090305</v>
          </cell>
          <cell r="S309">
            <v>0</v>
          </cell>
        </row>
        <row r="310">
          <cell r="B310" t="str">
            <v>CHLOROTHIAZIDE348020250 mgTABLETTAB</v>
          </cell>
          <cell r="C310" t="str">
            <v>CHLOROTHIAZIDE</v>
          </cell>
          <cell r="D310">
            <v>34802</v>
          </cell>
          <cell r="E310">
            <v>0</v>
          </cell>
          <cell r="F310" t="str">
            <v>250 mg</v>
          </cell>
          <cell r="G310" t="str">
            <v>TABLET</v>
          </cell>
          <cell r="H310" t="str">
            <v>TAB</v>
          </cell>
          <cell r="I310">
            <v>20021206</v>
          </cell>
          <cell r="J310">
            <v>20030509</v>
          </cell>
          <cell r="K310">
            <v>20031205</v>
          </cell>
          <cell r="L310" t="str">
            <v>Delete</v>
          </cell>
          <cell r="N310">
            <v>0</v>
          </cell>
          <cell r="O310" t="str">
            <v>no</v>
          </cell>
          <cell r="P310">
            <v>20021206</v>
          </cell>
          <cell r="Q310">
            <v>20030509</v>
          </cell>
          <cell r="R310">
            <v>20031205</v>
          </cell>
          <cell r="S310">
            <v>0</v>
          </cell>
        </row>
        <row r="311">
          <cell r="B311" t="str">
            <v>CHLOROTHIAZIDE348030500 mgTABLETTAB</v>
          </cell>
          <cell r="C311" t="str">
            <v>CHLOROTHIAZIDE</v>
          </cell>
          <cell r="D311">
            <v>34803</v>
          </cell>
          <cell r="E311">
            <v>0</v>
          </cell>
          <cell r="F311" t="str">
            <v>500 mg</v>
          </cell>
          <cell r="G311" t="str">
            <v>TABLET</v>
          </cell>
          <cell r="H311" t="str">
            <v>TAB</v>
          </cell>
          <cell r="I311">
            <v>20021206</v>
          </cell>
          <cell r="J311">
            <v>20030509</v>
          </cell>
          <cell r="K311">
            <v>20031205</v>
          </cell>
          <cell r="L311" t="str">
            <v>Delete</v>
          </cell>
          <cell r="N311">
            <v>0</v>
          </cell>
          <cell r="O311" t="str">
            <v>no</v>
          </cell>
          <cell r="P311">
            <v>20021206</v>
          </cell>
          <cell r="Q311">
            <v>20030509</v>
          </cell>
          <cell r="R311">
            <v>20031205</v>
          </cell>
          <cell r="S311">
            <v>0</v>
          </cell>
        </row>
        <row r="312">
          <cell r="B312" t="str">
            <v>CHLORPHENIRAMINE MALEATE4651204 mgTABLETTAB</v>
          </cell>
          <cell r="C312" t="str">
            <v>CHLORPHENIRAMINE MALEATE</v>
          </cell>
          <cell r="D312">
            <v>46512</v>
          </cell>
          <cell r="E312">
            <v>0</v>
          </cell>
          <cell r="F312" t="str">
            <v>4 mg</v>
          </cell>
          <cell r="G312" t="str">
            <v>TABLET</v>
          </cell>
          <cell r="H312" t="str">
            <v>TAB</v>
          </cell>
          <cell r="I312">
            <v>20020906</v>
          </cell>
          <cell r="J312">
            <v>20021206</v>
          </cell>
          <cell r="K312">
            <v>20021206</v>
          </cell>
          <cell r="L312" t="str">
            <v>Delete</v>
          </cell>
          <cell r="N312">
            <v>0</v>
          </cell>
          <cell r="O312" t="str">
            <v>no</v>
          </cell>
          <cell r="P312">
            <v>20020906</v>
          </cell>
          <cell r="Q312">
            <v>20021206</v>
          </cell>
          <cell r="R312">
            <v>20021206</v>
          </cell>
          <cell r="S312">
            <v>0</v>
          </cell>
        </row>
        <row r="313">
          <cell r="B313" t="str">
            <v>CHLORPROMAZINE HCL14431010 mgTABLETTAB</v>
          </cell>
          <cell r="C313" t="str">
            <v>CHLORPROMAZINE HCL</v>
          </cell>
          <cell r="D313">
            <v>14431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</v>
          </cell>
          <cell r="I313">
            <v>20090305</v>
          </cell>
          <cell r="J313">
            <v>0</v>
          </cell>
          <cell r="K313">
            <v>20090305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20090305</v>
          </cell>
          <cell r="Q313">
            <v>0</v>
          </cell>
          <cell r="R313">
            <v>20090305</v>
          </cell>
          <cell r="S313">
            <v>0</v>
          </cell>
        </row>
        <row r="314">
          <cell r="B314" t="str">
            <v>CHLORPROMAZINE HCL144340100 mgTABLETTAB</v>
          </cell>
          <cell r="C314" t="str">
            <v>CHLORPROMAZINE HCL</v>
          </cell>
          <cell r="D314">
            <v>14434</v>
          </cell>
          <cell r="E314">
            <v>0</v>
          </cell>
          <cell r="F314" t="str">
            <v>100 mg</v>
          </cell>
          <cell r="G314" t="str">
            <v>TABLET</v>
          </cell>
          <cell r="H314" t="str">
            <v>TAB</v>
          </cell>
          <cell r="I314">
            <v>20090305</v>
          </cell>
          <cell r="J314">
            <v>0</v>
          </cell>
          <cell r="K314">
            <v>20090305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20090305</v>
          </cell>
          <cell r="Q314">
            <v>0</v>
          </cell>
          <cell r="R314">
            <v>20090305</v>
          </cell>
          <cell r="S314">
            <v>0</v>
          </cell>
        </row>
        <row r="315">
          <cell r="B315" t="str">
            <v>CHLORPROMAZINE HCL144350200 mgTABLETTAB</v>
          </cell>
          <cell r="C315" t="str">
            <v>CHLORPROMAZINE HCL</v>
          </cell>
          <cell r="D315">
            <v>14435</v>
          </cell>
          <cell r="E315">
            <v>0</v>
          </cell>
          <cell r="F315" t="str">
            <v>200 mg</v>
          </cell>
          <cell r="G315" t="str">
            <v>TABLET</v>
          </cell>
          <cell r="H315" t="str">
            <v>TAB</v>
          </cell>
          <cell r="I315">
            <v>20090305</v>
          </cell>
          <cell r="J315">
            <v>0</v>
          </cell>
          <cell r="K315">
            <v>20090305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20090305</v>
          </cell>
          <cell r="Q315">
            <v>0</v>
          </cell>
          <cell r="R315">
            <v>20090305</v>
          </cell>
          <cell r="S315">
            <v>0</v>
          </cell>
        </row>
        <row r="316">
          <cell r="B316" t="str">
            <v>CHLORPROMAZINE HCL14432025 mgTABLETTAB</v>
          </cell>
          <cell r="C316" t="str">
            <v>CHLORPROMAZINE HCL</v>
          </cell>
          <cell r="D316">
            <v>14432</v>
          </cell>
          <cell r="E316">
            <v>0</v>
          </cell>
          <cell r="F316" t="str">
            <v>25 mg</v>
          </cell>
          <cell r="G316" t="str">
            <v>TABLET</v>
          </cell>
          <cell r="H316" t="str">
            <v>TAB</v>
          </cell>
          <cell r="I316">
            <v>20090305</v>
          </cell>
          <cell r="J316">
            <v>0</v>
          </cell>
          <cell r="K316">
            <v>20090305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20090305</v>
          </cell>
          <cell r="Q316">
            <v>0</v>
          </cell>
          <cell r="R316">
            <v>20090305</v>
          </cell>
          <cell r="S316">
            <v>0</v>
          </cell>
        </row>
        <row r="317">
          <cell r="B317" t="str">
            <v>CHLORPROMAZINE HCL14433050 mgTABLETTAB</v>
          </cell>
          <cell r="C317" t="str">
            <v>CHLORPROMAZINE HCL</v>
          </cell>
          <cell r="D317">
            <v>14433</v>
          </cell>
          <cell r="E317">
            <v>0</v>
          </cell>
          <cell r="F317" t="str">
            <v>50 mg</v>
          </cell>
          <cell r="G317" t="str">
            <v>TABLET</v>
          </cell>
          <cell r="H317" t="str">
            <v>TAB</v>
          </cell>
          <cell r="I317">
            <v>20090305</v>
          </cell>
          <cell r="J317">
            <v>0</v>
          </cell>
          <cell r="K317">
            <v>20090305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20090305</v>
          </cell>
          <cell r="Q317">
            <v>0</v>
          </cell>
          <cell r="R317">
            <v>20090305</v>
          </cell>
          <cell r="S317">
            <v>0</v>
          </cell>
        </row>
        <row r="318">
          <cell r="B318" t="str">
            <v>CHLORPROPAMIDE57310100 mgTABLETTAB</v>
          </cell>
          <cell r="C318" t="str">
            <v>CHLORPROPAMIDE</v>
          </cell>
          <cell r="D318">
            <v>5731</v>
          </cell>
          <cell r="E318">
            <v>0</v>
          </cell>
          <cell r="F318" t="str">
            <v>100 mg</v>
          </cell>
          <cell r="G318" t="str">
            <v>TABLET</v>
          </cell>
          <cell r="H318" t="str">
            <v>TAB</v>
          </cell>
          <cell r="I318">
            <v>20020308</v>
          </cell>
          <cell r="J318">
            <v>20020705</v>
          </cell>
          <cell r="K318">
            <v>20051206</v>
          </cell>
          <cell r="L318" t="str">
            <v>Delete</v>
          </cell>
          <cell r="N318">
            <v>0</v>
          </cell>
          <cell r="O318" t="str">
            <v>no</v>
          </cell>
          <cell r="P318">
            <v>20020308</v>
          </cell>
          <cell r="Q318">
            <v>20020705</v>
          </cell>
          <cell r="R318">
            <v>20051206</v>
          </cell>
          <cell r="S318">
            <v>0</v>
          </cell>
        </row>
        <row r="319">
          <cell r="B319" t="str">
            <v>CHLORPROPAMIDE57320250 mgTABLETTAB</v>
          </cell>
          <cell r="C319" t="str">
            <v>CHLORPROPAMIDE</v>
          </cell>
          <cell r="D319">
            <v>5732</v>
          </cell>
          <cell r="E319">
            <v>0</v>
          </cell>
          <cell r="F319" t="str">
            <v>250 mg</v>
          </cell>
          <cell r="G319" t="str">
            <v>TABLET</v>
          </cell>
          <cell r="H319" t="str">
            <v>TAB</v>
          </cell>
          <cell r="I319">
            <v>20070605</v>
          </cell>
          <cell r="J319">
            <v>20090305</v>
          </cell>
          <cell r="K319">
            <v>20090305</v>
          </cell>
          <cell r="L319" t="str">
            <v>Delete</v>
          </cell>
          <cell r="N319">
            <v>0</v>
          </cell>
          <cell r="O319" t="str">
            <v>no</v>
          </cell>
          <cell r="P319">
            <v>20070605</v>
          </cell>
          <cell r="Q319">
            <v>20090305</v>
          </cell>
          <cell r="R319">
            <v>20090305</v>
          </cell>
          <cell r="S319">
            <v>0</v>
          </cell>
        </row>
        <row r="320">
          <cell r="B320" t="str">
            <v>CHLORTHALIDONE349810100 mgTABLETTAB</v>
          </cell>
          <cell r="C320" t="str">
            <v>CHLORTHALIDONE</v>
          </cell>
          <cell r="D320">
            <v>34981</v>
          </cell>
          <cell r="E320">
            <v>0</v>
          </cell>
          <cell r="F320" t="str">
            <v>100 mg</v>
          </cell>
          <cell r="G320" t="str">
            <v>TABLET</v>
          </cell>
          <cell r="H320" t="str">
            <v>TAB</v>
          </cell>
          <cell r="I320">
            <v>20020605</v>
          </cell>
          <cell r="J320">
            <v>20021206</v>
          </cell>
          <cell r="K320">
            <v>20031205</v>
          </cell>
          <cell r="L320" t="str">
            <v>Delete</v>
          </cell>
          <cell r="N320">
            <v>0</v>
          </cell>
          <cell r="O320" t="str">
            <v>no</v>
          </cell>
          <cell r="P320">
            <v>20020605</v>
          </cell>
          <cell r="Q320">
            <v>20021206</v>
          </cell>
          <cell r="R320">
            <v>20031205</v>
          </cell>
          <cell r="S320">
            <v>0</v>
          </cell>
        </row>
        <row r="321">
          <cell r="B321" t="str">
            <v>CHLORTHALIDONE34982025 mgTABLETTAB</v>
          </cell>
          <cell r="C321" t="str">
            <v>CHLORTHALIDONE</v>
          </cell>
          <cell r="D321">
            <v>34982</v>
          </cell>
          <cell r="E321">
            <v>0</v>
          </cell>
          <cell r="F321" t="str">
            <v>25 mg</v>
          </cell>
          <cell r="G321" t="str">
            <v>TABLET</v>
          </cell>
          <cell r="H321" t="str">
            <v>TAB</v>
          </cell>
          <cell r="I321">
            <v>20090305</v>
          </cell>
          <cell r="J321">
            <v>0</v>
          </cell>
          <cell r="K321">
            <v>20090305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20090305</v>
          </cell>
          <cell r="Q321">
            <v>0</v>
          </cell>
          <cell r="R321">
            <v>20090305</v>
          </cell>
          <cell r="S321">
            <v>0</v>
          </cell>
        </row>
        <row r="322">
          <cell r="B322" t="str">
            <v>CHLORTHALIDONE34984050 mgTABLETTAB</v>
          </cell>
          <cell r="C322" t="str">
            <v>CHLORTHALIDONE</v>
          </cell>
          <cell r="D322">
            <v>34984</v>
          </cell>
          <cell r="E322">
            <v>0</v>
          </cell>
          <cell r="F322" t="str">
            <v>50 mg</v>
          </cell>
          <cell r="G322" t="str">
            <v>TABLET</v>
          </cell>
          <cell r="H322" t="str">
            <v>TAB</v>
          </cell>
          <cell r="I322">
            <v>20090305</v>
          </cell>
          <cell r="J322">
            <v>0</v>
          </cell>
          <cell r="K322">
            <v>20090305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20090305</v>
          </cell>
          <cell r="Q322">
            <v>0</v>
          </cell>
          <cell r="R322">
            <v>20090305</v>
          </cell>
          <cell r="S322">
            <v>0</v>
          </cell>
        </row>
        <row r="323">
          <cell r="B323" t="str">
            <v>CHLORZOXAZONE179010500 mgTABLETTAB</v>
          </cell>
          <cell r="C323" t="str">
            <v>CHLORZOXAZONE</v>
          </cell>
          <cell r="D323">
            <v>17901</v>
          </cell>
          <cell r="E323">
            <v>0</v>
          </cell>
          <cell r="F323" t="str">
            <v>500 mg</v>
          </cell>
          <cell r="G323" t="str">
            <v>TABLET</v>
          </cell>
          <cell r="H323" t="str">
            <v>TAB</v>
          </cell>
          <cell r="I323">
            <v>20090305</v>
          </cell>
          <cell r="J323">
            <v>0</v>
          </cell>
          <cell r="K323">
            <v>20090305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20090305</v>
          </cell>
          <cell r="Q323">
            <v>0</v>
          </cell>
          <cell r="R323">
            <v>20090305</v>
          </cell>
          <cell r="S323">
            <v>0</v>
          </cell>
        </row>
        <row r="324">
          <cell r="B324" t="str">
            <v>CHOLESTYRAMINE1429504 gmGRAMPWDR for ORAL SUSP</v>
          </cell>
          <cell r="C324" t="str">
            <v>CHOLESTYRAMINE</v>
          </cell>
          <cell r="D324">
            <v>14295</v>
          </cell>
          <cell r="E324">
            <v>0</v>
          </cell>
          <cell r="F324" t="str">
            <v>4 gm</v>
          </cell>
          <cell r="G324" t="str">
            <v>GRAM</v>
          </cell>
          <cell r="H324" t="str">
            <v>PWDR for ORAL SUSP</v>
          </cell>
          <cell r="I324">
            <v>20090305</v>
          </cell>
          <cell r="J324">
            <v>0</v>
          </cell>
          <cell r="K324">
            <v>20090305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20090305</v>
          </cell>
          <cell r="Q324">
            <v>0</v>
          </cell>
          <cell r="R324">
            <v>20090305</v>
          </cell>
          <cell r="S324">
            <v>0</v>
          </cell>
        </row>
        <row r="325">
          <cell r="B325" t="str">
            <v>CHOLESTYRAMINE LITE9865404 gmGRAMPWDR for ORAL SUSP</v>
          </cell>
          <cell r="C325" t="str">
            <v>CHOLESTYRAMINE LITE</v>
          </cell>
          <cell r="D325">
            <v>98654</v>
          </cell>
          <cell r="E325">
            <v>0</v>
          </cell>
          <cell r="F325" t="str">
            <v>4 gm</v>
          </cell>
          <cell r="G325" t="str">
            <v>GRAM</v>
          </cell>
          <cell r="H325" t="str">
            <v>PWDR for ORAL SUSP</v>
          </cell>
          <cell r="I325">
            <v>20090305</v>
          </cell>
          <cell r="J325">
            <v>0</v>
          </cell>
          <cell r="K325">
            <v>20090305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20090305</v>
          </cell>
          <cell r="Q325">
            <v>0</v>
          </cell>
          <cell r="R325">
            <v>20090305</v>
          </cell>
          <cell r="S325">
            <v>0</v>
          </cell>
        </row>
        <row r="326">
          <cell r="B326" t="str">
            <v>CHOLESTYRAMINE LITE985004 gm EACHPWDR PACKET</v>
          </cell>
          <cell r="C326" t="str">
            <v>CHOLESTYRAMINE LITE</v>
          </cell>
          <cell r="D326">
            <v>9850</v>
          </cell>
          <cell r="E326">
            <v>0</v>
          </cell>
          <cell r="F326" t="str">
            <v xml:space="preserve">4 gm </v>
          </cell>
          <cell r="G326" t="str">
            <v>EACH</v>
          </cell>
          <cell r="H326" t="str">
            <v>PWDR PACKET</v>
          </cell>
          <cell r="I326">
            <v>20090305</v>
          </cell>
          <cell r="J326">
            <v>0</v>
          </cell>
          <cell r="K326">
            <v>20090305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20090305</v>
          </cell>
          <cell r="Q326">
            <v>0</v>
          </cell>
          <cell r="R326">
            <v>20090305</v>
          </cell>
          <cell r="S326">
            <v>0</v>
          </cell>
        </row>
        <row r="327">
          <cell r="B327" t="str">
            <v>CHOLESTYRAMINE/SUCROSE992004 gmEACHPWDR PACKET</v>
          </cell>
          <cell r="C327" t="str">
            <v>CHOLESTYRAMINE/SUCROSE</v>
          </cell>
          <cell r="D327">
            <v>9920</v>
          </cell>
          <cell r="E327">
            <v>0</v>
          </cell>
          <cell r="F327" t="str">
            <v>4 gm</v>
          </cell>
          <cell r="G327" t="str">
            <v>EACH</v>
          </cell>
          <cell r="H327" t="str">
            <v>PWDR PACKET</v>
          </cell>
          <cell r="I327">
            <v>20090305</v>
          </cell>
          <cell r="J327">
            <v>0</v>
          </cell>
          <cell r="K327">
            <v>20090305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20090305</v>
          </cell>
          <cell r="Q327">
            <v>0</v>
          </cell>
          <cell r="R327">
            <v>20090305</v>
          </cell>
          <cell r="S327">
            <v>0</v>
          </cell>
        </row>
        <row r="328">
          <cell r="B328" t="str">
            <v>CHOLINE MAGNESIUM TRISALICYLATE7246201000 mgTABLETTAB</v>
          </cell>
          <cell r="C328" t="str">
            <v>CHOLINE MAGNESIUM TRISALICYLATE</v>
          </cell>
          <cell r="D328">
            <v>72462</v>
          </cell>
          <cell r="E328">
            <v>0</v>
          </cell>
          <cell r="F328" t="str">
            <v>1000 mg</v>
          </cell>
          <cell r="G328" t="str">
            <v>TABLET</v>
          </cell>
          <cell r="H328" t="str">
            <v>TAB</v>
          </cell>
          <cell r="I328">
            <v>20080905</v>
          </cell>
          <cell r="J328">
            <v>20090305</v>
          </cell>
          <cell r="K328">
            <v>20090305</v>
          </cell>
          <cell r="L328" t="str">
            <v>Delete</v>
          </cell>
          <cell r="N328">
            <v>0</v>
          </cell>
          <cell r="O328" t="str">
            <v>no</v>
          </cell>
          <cell r="P328">
            <v>20080905</v>
          </cell>
          <cell r="Q328">
            <v>20090305</v>
          </cell>
          <cell r="R328">
            <v>20090305</v>
          </cell>
          <cell r="S328">
            <v>0</v>
          </cell>
        </row>
        <row r="329">
          <cell r="B329" t="str">
            <v>CHOLINE MAGNESIUM TRISALICYLATE724600500 mgTABLETTAB</v>
          </cell>
          <cell r="C329" t="str">
            <v>CHOLINE MAGNESIUM TRISALICYLATE</v>
          </cell>
          <cell r="D329">
            <v>72460</v>
          </cell>
          <cell r="E329">
            <v>0</v>
          </cell>
          <cell r="F329" t="str">
            <v>500 mg</v>
          </cell>
          <cell r="G329" t="str">
            <v>TABLET</v>
          </cell>
          <cell r="H329" t="str">
            <v>TAB</v>
          </cell>
          <cell r="I329">
            <v>20080905</v>
          </cell>
          <cell r="J329">
            <v>20090305</v>
          </cell>
          <cell r="K329">
            <v>20090305</v>
          </cell>
          <cell r="L329" t="str">
            <v>Delete</v>
          </cell>
          <cell r="N329">
            <v>0</v>
          </cell>
          <cell r="O329" t="str">
            <v>no</v>
          </cell>
          <cell r="P329">
            <v>20080905</v>
          </cell>
          <cell r="Q329">
            <v>20090305</v>
          </cell>
          <cell r="R329">
            <v>20090305</v>
          </cell>
          <cell r="S329">
            <v>0</v>
          </cell>
        </row>
        <row r="330">
          <cell r="B330" t="str">
            <v>CHOLINE MAGNESIUM TRISALICYLATE724610750 mgTABLETTAB</v>
          </cell>
          <cell r="C330" t="str">
            <v>CHOLINE MAGNESIUM TRISALICYLATE</v>
          </cell>
          <cell r="D330">
            <v>72461</v>
          </cell>
          <cell r="E330">
            <v>0</v>
          </cell>
          <cell r="F330" t="str">
            <v>750 mg</v>
          </cell>
          <cell r="G330" t="str">
            <v>TABLET</v>
          </cell>
          <cell r="H330" t="str">
            <v>TAB</v>
          </cell>
          <cell r="I330">
            <v>20080905</v>
          </cell>
          <cell r="J330">
            <v>20090305</v>
          </cell>
          <cell r="K330">
            <v>20090305</v>
          </cell>
          <cell r="L330" t="str">
            <v>Delete</v>
          </cell>
          <cell r="N330">
            <v>0</v>
          </cell>
          <cell r="O330" t="str">
            <v>no</v>
          </cell>
          <cell r="P330">
            <v>20080905</v>
          </cell>
          <cell r="Q330">
            <v>20090305</v>
          </cell>
          <cell r="R330">
            <v>20090305</v>
          </cell>
          <cell r="S330">
            <v>0</v>
          </cell>
        </row>
        <row r="331">
          <cell r="B331" t="str">
            <v>CICLOPIROX9535300.77%MILLILITERTOP SUSP</v>
          </cell>
          <cell r="C331" t="str">
            <v>CICLOPIROX</v>
          </cell>
          <cell r="D331">
            <v>95353</v>
          </cell>
          <cell r="E331">
            <v>0</v>
          </cell>
          <cell r="F331" t="str">
            <v>0.77%</v>
          </cell>
          <cell r="G331" t="str">
            <v>MILLILITER</v>
          </cell>
          <cell r="H331" t="str">
            <v>TOP SUSP</v>
          </cell>
          <cell r="I331">
            <v>20090305</v>
          </cell>
          <cell r="J331">
            <v>0</v>
          </cell>
          <cell r="K331">
            <v>20090305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20090305</v>
          </cell>
          <cell r="Q331">
            <v>0</v>
          </cell>
          <cell r="R331">
            <v>20090305</v>
          </cell>
          <cell r="S331">
            <v>0</v>
          </cell>
        </row>
        <row r="332">
          <cell r="B332" t="str">
            <v>CICLOPIROX9467700.77%GRAMCRM</v>
          </cell>
          <cell r="C332" t="str">
            <v>CICLOPIROX</v>
          </cell>
          <cell r="D332">
            <v>94677</v>
          </cell>
          <cell r="E332">
            <v>0</v>
          </cell>
          <cell r="F332" t="str">
            <v>0.77%</v>
          </cell>
          <cell r="G332" t="str">
            <v>GRAM</v>
          </cell>
          <cell r="H332" t="str">
            <v>CRM</v>
          </cell>
          <cell r="I332">
            <v>20090305</v>
          </cell>
          <cell r="J332">
            <v>0</v>
          </cell>
          <cell r="K332">
            <v>20090305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20090305</v>
          </cell>
          <cell r="Q332">
            <v>0</v>
          </cell>
          <cell r="R332">
            <v>20090305</v>
          </cell>
          <cell r="S332">
            <v>0</v>
          </cell>
        </row>
        <row r="333">
          <cell r="B333" t="str">
            <v>CICLOPIROX1261800.0077GRAMGEL</v>
          </cell>
          <cell r="C333" t="str">
            <v>CICLOPIROX</v>
          </cell>
          <cell r="D333">
            <v>12618</v>
          </cell>
          <cell r="E333">
            <v>0</v>
          </cell>
          <cell r="F333">
            <v>7.7000000000000002E-3</v>
          </cell>
          <cell r="G333" t="str">
            <v>GRAM</v>
          </cell>
          <cell r="H333" t="str">
            <v>GEL</v>
          </cell>
          <cell r="I333">
            <v>20090305</v>
          </cell>
          <cell r="J333">
            <v>0</v>
          </cell>
          <cell r="K333">
            <v>20090305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20090305</v>
          </cell>
          <cell r="Q333">
            <v>0</v>
          </cell>
          <cell r="R333">
            <v>20090305</v>
          </cell>
          <cell r="S333">
            <v>0</v>
          </cell>
        </row>
        <row r="334">
          <cell r="B334" t="str">
            <v>CICLOPIROX804000.08MILLILITERTOP SOLN</v>
          </cell>
          <cell r="C334" t="str">
            <v>CICLOPIROX</v>
          </cell>
          <cell r="D334">
            <v>8040</v>
          </cell>
          <cell r="E334">
            <v>0</v>
          </cell>
          <cell r="F334">
            <v>0.08</v>
          </cell>
          <cell r="G334" t="str">
            <v>MILLILITER</v>
          </cell>
          <cell r="H334" t="str">
            <v>TOP SOLN</v>
          </cell>
          <cell r="I334">
            <v>20090305</v>
          </cell>
          <cell r="J334">
            <v>0</v>
          </cell>
          <cell r="K334">
            <v>20090305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20090305</v>
          </cell>
          <cell r="Q334">
            <v>0</v>
          </cell>
          <cell r="R334">
            <v>20090305</v>
          </cell>
          <cell r="S334">
            <v>0</v>
          </cell>
        </row>
        <row r="335">
          <cell r="B335" t="str">
            <v>CILOSTAZOL86020100 mgTABLETTAB</v>
          </cell>
          <cell r="C335" t="str">
            <v>CILOSTAZOL</v>
          </cell>
          <cell r="D335">
            <v>8602</v>
          </cell>
          <cell r="E335">
            <v>0</v>
          </cell>
          <cell r="F335" t="str">
            <v>100 mg</v>
          </cell>
          <cell r="G335" t="str">
            <v>TABLET</v>
          </cell>
          <cell r="H335" t="str">
            <v>TAB</v>
          </cell>
          <cell r="I335">
            <v>20090305</v>
          </cell>
          <cell r="J335">
            <v>0</v>
          </cell>
          <cell r="K335">
            <v>20090305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20090305</v>
          </cell>
          <cell r="Q335">
            <v>0</v>
          </cell>
          <cell r="R335">
            <v>20090305</v>
          </cell>
          <cell r="S335">
            <v>0</v>
          </cell>
        </row>
        <row r="336">
          <cell r="B336" t="str">
            <v>CILOSTAZOL8603050 mgTABLETTAB</v>
          </cell>
          <cell r="C336" t="str">
            <v>CILOSTAZOL</v>
          </cell>
          <cell r="D336">
            <v>8603</v>
          </cell>
          <cell r="E336">
            <v>0</v>
          </cell>
          <cell r="F336" t="str">
            <v>50 mg</v>
          </cell>
          <cell r="G336" t="str">
            <v>TABLET</v>
          </cell>
          <cell r="H336" t="str">
            <v>TAB</v>
          </cell>
          <cell r="I336">
            <v>20090305</v>
          </cell>
          <cell r="J336">
            <v>0</v>
          </cell>
          <cell r="K336">
            <v>20090305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20090305</v>
          </cell>
          <cell r="Q336">
            <v>0</v>
          </cell>
          <cell r="R336">
            <v>20090305</v>
          </cell>
          <cell r="S336">
            <v>0</v>
          </cell>
        </row>
        <row r="337">
          <cell r="B337" t="str">
            <v>CIMETIDINE467500200 mgTABLETTAB</v>
          </cell>
          <cell r="C337" t="str">
            <v>CIMETIDINE</v>
          </cell>
          <cell r="D337">
            <v>46750</v>
          </cell>
          <cell r="E337">
            <v>0</v>
          </cell>
          <cell r="F337" t="str">
            <v>200 mg</v>
          </cell>
          <cell r="G337" t="str">
            <v>TABLET</v>
          </cell>
          <cell r="H337" t="str">
            <v>TAB</v>
          </cell>
          <cell r="I337">
            <v>20090305</v>
          </cell>
          <cell r="J337">
            <v>0</v>
          </cell>
          <cell r="K337">
            <v>20090305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20090305</v>
          </cell>
          <cell r="Q337">
            <v>0</v>
          </cell>
          <cell r="R337">
            <v>20090305</v>
          </cell>
          <cell r="S337">
            <v>0</v>
          </cell>
        </row>
        <row r="338">
          <cell r="B338" t="str">
            <v>CIMETIDINE467510300 mgTABLETTAB</v>
          </cell>
          <cell r="C338" t="str">
            <v>CIMETIDINE</v>
          </cell>
          <cell r="D338">
            <v>46751</v>
          </cell>
          <cell r="E338">
            <v>0</v>
          </cell>
          <cell r="F338" t="str">
            <v>300 mg</v>
          </cell>
          <cell r="G338" t="str">
            <v>TABLET</v>
          </cell>
          <cell r="H338" t="str">
            <v>TAB</v>
          </cell>
          <cell r="I338">
            <v>20090305</v>
          </cell>
          <cell r="J338">
            <v>0</v>
          </cell>
          <cell r="K338">
            <v>20090305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20090305</v>
          </cell>
          <cell r="Q338">
            <v>0</v>
          </cell>
          <cell r="R338">
            <v>20090305</v>
          </cell>
          <cell r="S338">
            <v>0</v>
          </cell>
        </row>
        <row r="339">
          <cell r="B339" t="str">
            <v>CIMETIDINE467520400 mgTABLETTAB</v>
          </cell>
          <cell r="C339" t="str">
            <v>CIMETIDINE</v>
          </cell>
          <cell r="D339">
            <v>46752</v>
          </cell>
          <cell r="E339">
            <v>0</v>
          </cell>
          <cell r="F339" t="str">
            <v>400 mg</v>
          </cell>
          <cell r="G339" t="str">
            <v>TABLET</v>
          </cell>
          <cell r="H339" t="str">
            <v>TAB</v>
          </cell>
          <cell r="I339">
            <v>20090305</v>
          </cell>
          <cell r="J339">
            <v>0</v>
          </cell>
          <cell r="K339">
            <v>20090305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20090305</v>
          </cell>
          <cell r="Q339">
            <v>0</v>
          </cell>
          <cell r="R339">
            <v>20090305</v>
          </cell>
          <cell r="S339">
            <v>0</v>
          </cell>
        </row>
        <row r="340">
          <cell r="B340" t="str">
            <v>CIMETIDINE467530800 mgTABLETTAB</v>
          </cell>
          <cell r="C340" t="str">
            <v>CIMETIDINE</v>
          </cell>
          <cell r="D340">
            <v>46753</v>
          </cell>
          <cell r="E340">
            <v>0</v>
          </cell>
          <cell r="F340" t="str">
            <v>800 mg</v>
          </cell>
          <cell r="G340" t="str">
            <v>TABLET</v>
          </cell>
          <cell r="H340" t="str">
            <v>TAB</v>
          </cell>
          <cell r="I340">
            <v>20090305</v>
          </cell>
          <cell r="J340">
            <v>0</v>
          </cell>
          <cell r="K340">
            <v>20090305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20090305</v>
          </cell>
          <cell r="Q340">
            <v>0</v>
          </cell>
          <cell r="R340">
            <v>20090305</v>
          </cell>
          <cell r="S340">
            <v>0</v>
          </cell>
        </row>
        <row r="341">
          <cell r="B341" t="str">
            <v>CIPROFLOXACIN3358000.003MILLILITERSOLN</v>
          </cell>
          <cell r="C341" t="str">
            <v>CIPROFLOXACIN</v>
          </cell>
          <cell r="D341">
            <v>33580</v>
          </cell>
          <cell r="E341">
            <v>0</v>
          </cell>
          <cell r="F341">
            <v>3.0000000000000001E-3</v>
          </cell>
          <cell r="G341" t="str">
            <v>MILLILITER</v>
          </cell>
          <cell r="H341" t="str">
            <v>SOLN</v>
          </cell>
          <cell r="I341">
            <v>20090305</v>
          </cell>
          <cell r="J341">
            <v>0</v>
          </cell>
          <cell r="K341">
            <v>20090305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20090305</v>
          </cell>
          <cell r="Q341">
            <v>0</v>
          </cell>
          <cell r="R341">
            <v>20090305</v>
          </cell>
          <cell r="S341">
            <v>0</v>
          </cell>
        </row>
        <row r="342">
          <cell r="B342" t="str">
            <v>CIPROFLOXACIN470500250 mgTABLETTAB</v>
          </cell>
          <cell r="C342" t="str">
            <v>CIPROFLOXACIN</v>
          </cell>
          <cell r="D342">
            <v>47050</v>
          </cell>
          <cell r="E342">
            <v>0</v>
          </cell>
          <cell r="F342" t="str">
            <v>250 mg</v>
          </cell>
          <cell r="G342" t="str">
            <v>TABLET</v>
          </cell>
          <cell r="H342" t="str">
            <v>TAB</v>
          </cell>
          <cell r="I342">
            <v>20090305</v>
          </cell>
          <cell r="J342">
            <v>0</v>
          </cell>
          <cell r="K342">
            <v>20090305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20090305</v>
          </cell>
          <cell r="Q342">
            <v>0</v>
          </cell>
          <cell r="R342">
            <v>20090305</v>
          </cell>
          <cell r="S342">
            <v>0</v>
          </cell>
        </row>
        <row r="343">
          <cell r="B343" t="str">
            <v>CIPROFLOXACIN470510500 mgTABLETTAB</v>
          </cell>
          <cell r="C343" t="str">
            <v>CIPROFLOXACIN</v>
          </cell>
          <cell r="D343">
            <v>47051</v>
          </cell>
          <cell r="E343">
            <v>0</v>
          </cell>
          <cell r="F343" t="str">
            <v>500 mg</v>
          </cell>
          <cell r="G343" t="str">
            <v>TABLET</v>
          </cell>
          <cell r="H343" t="str">
            <v>TAB</v>
          </cell>
          <cell r="I343">
            <v>20090305</v>
          </cell>
          <cell r="J343">
            <v>0</v>
          </cell>
          <cell r="K343">
            <v>20090305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20090305</v>
          </cell>
          <cell r="Q343">
            <v>0</v>
          </cell>
          <cell r="R343">
            <v>20090305</v>
          </cell>
          <cell r="S343">
            <v>0</v>
          </cell>
        </row>
        <row r="344">
          <cell r="B344" t="str">
            <v>CIPROFLOXACIN470520750 mgTABLETTAB</v>
          </cell>
          <cell r="C344" t="str">
            <v>CIPROFLOXACIN</v>
          </cell>
          <cell r="D344">
            <v>47052</v>
          </cell>
          <cell r="E344">
            <v>0</v>
          </cell>
          <cell r="F344" t="str">
            <v>750 mg</v>
          </cell>
          <cell r="G344" t="str">
            <v>TABLET</v>
          </cell>
          <cell r="H344" t="str">
            <v>TAB</v>
          </cell>
          <cell r="I344">
            <v>20090305</v>
          </cell>
          <cell r="J344">
            <v>0</v>
          </cell>
          <cell r="K344">
            <v>20090305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20090305</v>
          </cell>
          <cell r="Q344">
            <v>0</v>
          </cell>
          <cell r="R344">
            <v>20090305</v>
          </cell>
          <cell r="S344">
            <v>0</v>
          </cell>
        </row>
        <row r="345">
          <cell r="B345" t="str">
            <v>CIPROFLOXACIN LACTATE/D5W521220400 mg/200 mlMILLILITERIV</v>
          </cell>
          <cell r="C345" t="str">
            <v>CIPROFLOXACIN LACTATE/D5W</v>
          </cell>
          <cell r="D345">
            <v>52122</v>
          </cell>
          <cell r="E345">
            <v>0</v>
          </cell>
          <cell r="F345" t="str">
            <v>400 mg/200 ml</v>
          </cell>
          <cell r="G345" t="str">
            <v>MILLILITER</v>
          </cell>
          <cell r="H345" t="str">
            <v>IV</v>
          </cell>
          <cell r="I345">
            <v>20090305</v>
          </cell>
          <cell r="J345">
            <v>0</v>
          </cell>
          <cell r="K345">
            <v>20090305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20090305</v>
          </cell>
          <cell r="Q345">
            <v>0</v>
          </cell>
          <cell r="R345">
            <v>20090305</v>
          </cell>
          <cell r="S345">
            <v>0</v>
          </cell>
        </row>
        <row r="346">
          <cell r="B346" t="str">
            <v>CIPROFLOXACIN/CIPROFLOXA HCL2031501000 mgTABLETTAB, ER</v>
          </cell>
          <cell r="C346" t="str">
            <v>CIPROFLOXACIN/CIPROFLOXA HCL</v>
          </cell>
          <cell r="D346">
            <v>20315</v>
          </cell>
          <cell r="E346">
            <v>0</v>
          </cell>
          <cell r="F346" t="str">
            <v>1000 mg</v>
          </cell>
          <cell r="G346" t="str">
            <v>TABLET</v>
          </cell>
          <cell r="H346" t="str">
            <v>TAB, ER</v>
          </cell>
          <cell r="I346">
            <v>20090305</v>
          </cell>
          <cell r="J346">
            <v>0</v>
          </cell>
          <cell r="K346">
            <v>20090305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20090305</v>
          </cell>
          <cell r="Q346">
            <v>0</v>
          </cell>
          <cell r="R346">
            <v>20090305</v>
          </cell>
          <cell r="S346">
            <v>0</v>
          </cell>
        </row>
        <row r="347">
          <cell r="B347" t="str">
            <v>CIPROFLOXACIN/CIPROFLOXA HCL188980500 mgTABLETTAB, ER</v>
          </cell>
          <cell r="C347" t="str">
            <v>CIPROFLOXACIN/CIPROFLOXA HCL</v>
          </cell>
          <cell r="D347">
            <v>18898</v>
          </cell>
          <cell r="E347">
            <v>0</v>
          </cell>
          <cell r="F347" t="str">
            <v>500 mg</v>
          </cell>
          <cell r="G347" t="str">
            <v>TABLET</v>
          </cell>
          <cell r="H347" t="str">
            <v>TAB, ER</v>
          </cell>
          <cell r="I347">
            <v>20090305</v>
          </cell>
          <cell r="J347">
            <v>0</v>
          </cell>
          <cell r="K347">
            <v>20090305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20090305</v>
          </cell>
          <cell r="Q347">
            <v>0</v>
          </cell>
          <cell r="R347">
            <v>20090305</v>
          </cell>
          <cell r="S347">
            <v>0</v>
          </cell>
        </row>
        <row r="348">
          <cell r="B348" t="str">
            <v>CITALOPRAM16345010 mgTABLETTAB</v>
          </cell>
          <cell r="C348" t="str">
            <v>CITALOPRAM</v>
          </cell>
          <cell r="D348">
            <v>16345</v>
          </cell>
          <cell r="E348">
            <v>0</v>
          </cell>
          <cell r="F348" t="str">
            <v>10 mg</v>
          </cell>
          <cell r="G348" t="str">
            <v>TABLET</v>
          </cell>
          <cell r="H348" t="str">
            <v>TAB</v>
          </cell>
          <cell r="I348">
            <v>20090305</v>
          </cell>
          <cell r="J348">
            <v>0</v>
          </cell>
          <cell r="K348">
            <v>20090305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20090305</v>
          </cell>
          <cell r="Q348">
            <v>0</v>
          </cell>
          <cell r="R348">
            <v>20090305</v>
          </cell>
          <cell r="S348">
            <v>0</v>
          </cell>
        </row>
        <row r="349">
          <cell r="B349" t="str">
            <v>CITALOPRAM16344010 mg/5 mlMILLILITERSOLN</v>
          </cell>
          <cell r="C349" t="str">
            <v>CITALOPRAM</v>
          </cell>
          <cell r="D349">
            <v>16344</v>
          </cell>
          <cell r="E349">
            <v>0</v>
          </cell>
          <cell r="F349" t="str">
            <v>10 mg/5 ml</v>
          </cell>
          <cell r="G349" t="str">
            <v>MILLILITER</v>
          </cell>
          <cell r="H349" t="str">
            <v>SOLN</v>
          </cell>
          <cell r="I349">
            <v>20090305</v>
          </cell>
          <cell r="J349">
            <v>0</v>
          </cell>
          <cell r="K349">
            <v>20090305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20090305</v>
          </cell>
          <cell r="Q349">
            <v>0</v>
          </cell>
          <cell r="R349">
            <v>20090305</v>
          </cell>
          <cell r="S349">
            <v>0</v>
          </cell>
        </row>
        <row r="350">
          <cell r="B350" t="str">
            <v>CITALOPRAM16342020 mgTABLETTAB</v>
          </cell>
          <cell r="C350" t="str">
            <v>CITALOPRAM</v>
          </cell>
          <cell r="D350">
            <v>16342</v>
          </cell>
          <cell r="E350">
            <v>0</v>
          </cell>
          <cell r="F350" t="str">
            <v>20 mg</v>
          </cell>
          <cell r="G350" t="str">
            <v>TABLET</v>
          </cell>
          <cell r="H350" t="str">
            <v>TAB</v>
          </cell>
          <cell r="I350">
            <v>20090305</v>
          </cell>
          <cell r="J350">
            <v>0</v>
          </cell>
          <cell r="K350">
            <v>20090305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20090305</v>
          </cell>
          <cell r="Q350">
            <v>0</v>
          </cell>
          <cell r="R350">
            <v>20090305</v>
          </cell>
          <cell r="S350">
            <v>0</v>
          </cell>
        </row>
        <row r="351">
          <cell r="B351" t="str">
            <v>CITALOPRAM16343040 mgTABLETTAB</v>
          </cell>
          <cell r="C351" t="str">
            <v>CITALOPRAM</v>
          </cell>
          <cell r="D351">
            <v>16343</v>
          </cell>
          <cell r="E351">
            <v>0</v>
          </cell>
          <cell r="F351" t="str">
            <v>40 mg</v>
          </cell>
          <cell r="G351" t="str">
            <v>TABLET</v>
          </cell>
          <cell r="H351" t="str">
            <v>TAB</v>
          </cell>
          <cell r="I351">
            <v>20090305</v>
          </cell>
          <cell r="J351">
            <v>0</v>
          </cell>
          <cell r="K351">
            <v>20090305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20090305</v>
          </cell>
          <cell r="Q351">
            <v>0</v>
          </cell>
          <cell r="R351">
            <v>20090305</v>
          </cell>
          <cell r="S351">
            <v>0</v>
          </cell>
        </row>
        <row r="352">
          <cell r="B352" t="str">
            <v>CLARITHROMYCIN116700125 mg/5 mlMILLILITERSUSP</v>
          </cell>
          <cell r="C352" t="str">
            <v>CLARITHROMYCIN</v>
          </cell>
          <cell r="D352">
            <v>11670</v>
          </cell>
          <cell r="E352">
            <v>0</v>
          </cell>
          <cell r="F352" t="str">
            <v>125 mg/5 ml</v>
          </cell>
          <cell r="G352" t="str">
            <v>MILLILITER</v>
          </cell>
          <cell r="H352" t="str">
            <v>SUSP</v>
          </cell>
          <cell r="I352">
            <v>20090305</v>
          </cell>
          <cell r="J352">
            <v>0</v>
          </cell>
          <cell r="K352">
            <v>20090305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20090305</v>
          </cell>
          <cell r="Q352">
            <v>0</v>
          </cell>
          <cell r="R352">
            <v>20090305</v>
          </cell>
          <cell r="S352">
            <v>0</v>
          </cell>
        </row>
        <row r="353">
          <cell r="B353" t="str">
            <v>CLARITHROMYCIN488520250 mgTABLETTAB</v>
          </cell>
          <cell r="C353" t="str">
            <v>CLARITHROMYCIN</v>
          </cell>
          <cell r="D353">
            <v>48852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20090305</v>
          </cell>
          <cell r="J353">
            <v>0</v>
          </cell>
          <cell r="K353">
            <v>20090305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20090305</v>
          </cell>
          <cell r="Q353">
            <v>0</v>
          </cell>
          <cell r="R353">
            <v>20090305</v>
          </cell>
          <cell r="S353">
            <v>0</v>
          </cell>
        </row>
        <row r="354">
          <cell r="B354" t="str">
            <v>CLARITHROMYCIN116710250 mg/5 mlMILLILITERSUSP</v>
          </cell>
          <cell r="C354" t="str">
            <v>CLARITHROMYCIN</v>
          </cell>
          <cell r="D354">
            <v>11671</v>
          </cell>
          <cell r="E354">
            <v>0</v>
          </cell>
          <cell r="F354" t="str">
            <v>250 mg/5 ml</v>
          </cell>
          <cell r="G354" t="str">
            <v>MILLILITER</v>
          </cell>
          <cell r="H354" t="str">
            <v>SUSP</v>
          </cell>
          <cell r="I354">
            <v>20090305</v>
          </cell>
          <cell r="J354">
            <v>0</v>
          </cell>
          <cell r="K354">
            <v>20090305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20090305</v>
          </cell>
          <cell r="Q354">
            <v>0</v>
          </cell>
          <cell r="R354">
            <v>20090305</v>
          </cell>
          <cell r="S354">
            <v>0</v>
          </cell>
        </row>
        <row r="355">
          <cell r="B355" t="str">
            <v>CLARITHROMYCIN488510500 mgTABLETTAB</v>
          </cell>
          <cell r="C355" t="str">
            <v>CLARITHROMYCIN</v>
          </cell>
          <cell r="D355">
            <v>48851</v>
          </cell>
          <cell r="E355">
            <v>0</v>
          </cell>
          <cell r="F355" t="str">
            <v>500 mg</v>
          </cell>
          <cell r="G355" t="str">
            <v>TABLET</v>
          </cell>
          <cell r="H355" t="str">
            <v>TAB</v>
          </cell>
          <cell r="I355">
            <v>20090305</v>
          </cell>
          <cell r="J355">
            <v>0</v>
          </cell>
          <cell r="K355">
            <v>20090305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20090305</v>
          </cell>
          <cell r="Q355">
            <v>0</v>
          </cell>
          <cell r="R355">
            <v>20090305</v>
          </cell>
          <cell r="S355">
            <v>0</v>
          </cell>
        </row>
        <row r="356">
          <cell r="B356" t="str">
            <v>CLARITHROMYCIN 488500500 mgTABLETTAB, ER</v>
          </cell>
          <cell r="C356" t="str">
            <v xml:space="preserve">CLARITHROMYCIN </v>
          </cell>
          <cell r="D356">
            <v>48850</v>
          </cell>
          <cell r="E356">
            <v>0</v>
          </cell>
          <cell r="F356" t="str">
            <v>500 mg</v>
          </cell>
          <cell r="G356" t="str">
            <v>TABLET</v>
          </cell>
          <cell r="H356" t="str">
            <v>TAB, ER</v>
          </cell>
          <cell r="I356">
            <v>20090305</v>
          </cell>
          <cell r="J356">
            <v>0</v>
          </cell>
          <cell r="K356">
            <v>20090305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20090305</v>
          </cell>
          <cell r="Q356">
            <v>0</v>
          </cell>
          <cell r="R356">
            <v>20090305</v>
          </cell>
          <cell r="S356">
            <v>0</v>
          </cell>
        </row>
        <row r="357">
          <cell r="B357" t="str">
            <v>CLIDINIUM/CHLORDIAZEPOXIDE7480102.5 mg/5 mgCAPSULECAP</v>
          </cell>
          <cell r="C357" t="str">
            <v>CLIDINIUM/CHLORDIAZEPOXIDE</v>
          </cell>
          <cell r="D357">
            <v>74801</v>
          </cell>
          <cell r="E357">
            <v>0</v>
          </cell>
          <cell r="F357" t="str">
            <v>2.5 mg/5 mg</v>
          </cell>
          <cell r="G357" t="str">
            <v>CAPSULE</v>
          </cell>
          <cell r="H357" t="str">
            <v>CAP</v>
          </cell>
          <cell r="I357">
            <v>20030606</v>
          </cell>
          <cell r="J357">
            <v>20050331</v>
          </cell>
          <cell r="K357">
            <v>20060605</v>
          </cell>
          <cell r="L357" t="str">
            <v>Delete</v>
          </cell>
          <cell r="N357">
            <v>0</v>
          </cell>
          <cell r="O357" t="str">
            <v>no</v>
          </cell>
          <cell r="P357">
            <v>20030606</v>
          </cell>
          <cell r="Q357">
            <v>20050331</v>
          </cell>
          <cell r="R357">
            <v>20060605</v>
          </cell>
          <cell r="S357">
            <v>0</v>
          </cell>
        </row>
        <row r="358">
          <cell r="B358" t="str">
            <v>CLINDAMYCIN HCL408300150 mgCAPSULECAP</v>
          </cell>
          <cell r="C358" t="str">
            <v>CLINDAMYCIN HCL</v>
          </cell>
          <cell r="D358">
            <v>40830</v>
          </cell>
          <cell r="E358">
            <v>0</v>
          </cell>
          <cell r="F358" t="str">
            <v>150 mg</v>
          </cell>
          <cell r="G358" t="str">
            <v>CAPSULE</v>
          </cell>
          <cell r="H358" t="str">
            <v>CAP</v>
          </cell>
          <cell r="I358">
            <v>20090305</v>
          </cell>
          <cell r="J358">
            <v>0</v>
          </cell>
          <cell r="K358">
            <v>20090305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20090305</v>
          </cell>
          <cell r="Q358">
            <v>0</v>
          </cell>
          <cell r="R358">
            <v>20090305</v>
          </cell>
          <cell r="S358">
            <v>0</v>
          </cell>
        </row>
        <row r="359">
          <cell r="B359" t="str">
            <v>CLINDAMYCIN HCL408320300 mgCAPSULECAP</v>
          </cell>
          <cell r="C359" t="str">
            <v>CLINDAMYCIN HCL</v>
          </cell>
          <cell r="D359">
            <v>40832</v>
          </cell>
          <cell r="E359">
            <v>0</v>
          </cell>
          <cell r="F359" t="str">
            <v>300 mg</v>
          </cell>
          <cell r="G359" t="str">
            <v>CAPSULE</v>
          </cell>
          <cell r="H359" t="str">
            <v>CAP</v>
          </cell>
          <cell r="I359">
            <v>20090305</v>
          </cell>
          <cell r="J359">
            <v>0</v>
          </cell>
          <cell r="K359">
            <v>20090305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20090305</v>
          </cell>
          <cell r="Q359">
            <v>0</v>
          </cell>
          <cell r="R359">
            <v>20090305</v>
          </cell>
          <cell r="S359">
            <v>0</v>
          </cell>
        </row>
        <row r="360">
          <cell r="B360" t="str">
            <v>CLINDAMYCIN PHOSPHATE2858100.02GRAMVAG CRM</v>
          </cell>
          <cell r="C360" t="str">
            <v>CLINDAMYCIN PHOSPHATE</v>
          </cell>
          <cell r="D360">
            <v>28581</v>
          </cell>
          <cell r="E360">
            <v>0</v>
          </cell>
          <cell r="F360">
            <v>0.02</v>
          </cell>
          <cell r="G360" t="str">
            <v>GRAM</v>
          </cell>
          <cell r="H360" t="str">
            <v>VAG CRM</v>
          </cell>
          <cell r="I360">
            <v>20090305</v>
          </cell>
          <cell r="J360">
            <v>0</v>
          </cell>
          <cell r="K360">
            <v>20090305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20090305</v>
          </cell>
          <cell r="Q360">
            <v>0</v>
          </cell>
          <cell r="R360">
            <v>20090305</v>
          </cell>
          <cell r="S360">
            <v>0</v>
          </cell>
        </row>
        <row r="361">
          <cell r="B361" t="str">
            <v>CLINDAMYCIN PHOSPHATE 1%3172000.01MILLILITERTOP SOLN</v>
          </cell>
          <cell r="C361" t="str">
            <v>CLINDAMYCIN PHOSPHATE 1%</v>
          </cell>
          <cell r="D361">
            <v>31720</v>
          </cell>
          <cell r="E361">
            <v>0</v>
          </cell>
          <cell r="F361">
            <v>0.01</v>
          </cell>
          <cell r="G361" t="str">
            <v>MILLILITER</v>
          </cell>
          <cell r="H361" t="str">
            <v>TOP SOLN</v>
          </cell>
          <cell r="I361">
            <v>20090305</v>
          </cell>
          <cell r="J361">
            <v>0</v>
          </cell>
          <cell r="K361">
            <v>20090305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20090305</v>
          </cell>
          <cell r="Q361">
            <v>0</v>
          </cell>
          <cell r="R361">
            <v>20090305</v>
          </cell>
          <cell r="S361">
            <v>0</v>
          </cell>
        </row>
        <row r="362">
          <cell r="B362" t="str">
            <v>CLINDAMYCIN PHOSPHATE 1%3177000.01MILLILITERTOP LOTION</v>
          </cell>
          <cell r="C362" t="str">
            <v>CLINDAMYCIN PHOSPHATE 1%</v>
          </cell>
          <cell r="D362">
            <v>31770</v>
          </cell>
          <cell r="E362">
            <v>0</v>
          </cell>
          <cell r="F362">
            <v>0.01</v>
          </cell>
          <cell r="G362" t="str">
            <v>MILLILITER</v>
          </cell>
          <cell r="H362" t="str">
            <v>TOP LOTION</v>
          </cell>
          <cell r="I362">
            <v>20090305</v>
          </cell>
          <cell r="J362">
            <v>0</v>
          </cell>
          <cell r="K362">
            <v>20090305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20090305</v>
          </cell>
          <cell r="Q362">
            <v>0</v>
          </cell>
          <cell r="R362">
            <v>20090305</v>
          </cell>
          <cell r="S362">
            <v>0</v>
          </cell>
        </row>
        <row r="363">
          <cell r="B363" t="str">
            <v>CLINDAMYCIN PHOSPHATE 1%4541000.01GRAMTOP GEL</v>
          </cell>
          <cell r="C363" t="str">
            <v>CLINDAMYCIN PHOSPHATE 1%</v>
          </cell>
          <cell r="D363">
            <v>45410</v>
          </cell>
          <cell r="E363">
            <v>0</v>
          </cell>
          <cell r="F363">
            <v>0.01</v>
          </cell>
          <cell r="G363" t="str">
            <v>GRAM</v>
          </cell>
          <cell r="H363" t="str">
            <v>TOP GEL</v>
          </cell>
          <cell r="I363">
            <v>20090305</v>
          </cell>
          <cell r="J363">
            <v>0</v>
          </cell>
          <cell r="K363">
            <v>20090305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20090305</v>
          </cell>
          <cell r="Q363">
            <v>0</v>
          </cell>
          <cell r="R363">
            <v>20090305</v>
          </cell>
          <cell r="S363">
            <v>0</v>
          </cell>
        </row>
        <row r="364">
          <cell r="B364" t="str">
            <v>CLINDAMYCIN PHOSPHATE 1%4541100.01EACHPLEDGET</v>
          </cell>
          <cell r="C364" t="str">
            <v>CLINDAMYCIN PHOSPHATE 1%</v>
          </cell>
          <cell r="D364">
            <v>45411</v>
          </cell>
          <cell r="E364">
            <v>0</v>
          </cell>
          <cell r="F364">
            <v>0.01</v>
          </cell>
          <cell r="G364" t="str">
            <v>EACH</v>
          </cell>
          <cell r="H364" t="str">
            <v>PLEDGET</v>
          </cell>
          <cell r="I364">
            <v>20090305</v>
          </cell>
          <cell r="J364">
            <v>0</v>
          </cell>
          <cell r="K364">
            <v>20090305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20090305</v>
          </cell>
          <cell r="Q364">
            <v>0</v>
          </cell>
          <cell r="R364">
            <v>20090305</v>
          </cell>
          <cell r="S364">
            <v>0</v>
          </cell>
        </row>
        <row r="365">
          <cell r="B365" t="str">
            <v>CLINDAMYCIN PHOSPHATE 1%317203030 mlMILLILITERTOP SOLN</v>
          </cell>
          <cell r="C365" t="str">
            <v>CLINDAMYCIN PHOSPHATE 1%</v>
          </cell>
          <cell r="D365">
            <v>31720</v>
          </cell>
          <cell r="E365">
            <v>30</v>
          </cell>
          <cell r="F365" t="str">
            <v>30 ml</v>
          </cell>
          <cell r="G365" t="str">
            <v>MILLILITER</v>
          </cell>
          <cell r="H365" t="str">
            <v>TOP SOLN</v>
          </cell>
          <cell r="I365">
            <v>20011201</v>
          </cell>
          <cell r="J365">
            <v>20011220</v>
          </cell>
          <cell r="K365">
            <v>20011220</v>
          </cell>
          <cell r="L365" t="str">
            <v>Delete</v>
          </cell>
          <cell r="N365">
            <v>0</v>
          </cell>
          <cell r="O365" t="str">
            <v>no</v>
          </cell>
          <cell r="P365">
            <v>20011201</v>
          </cell>
          <cell r="Q365">
            <v>20011220</v>
          </cell>
          <cell r="R365">
            <v>20011220</v>
          </cell>
          <cell r="S365">
            <v>0</v>
          </cell>
        </row>
        <row r="366">
          <cell r="B366" t="str">
            <v>CLINDAMYCIN PHOSPHATE 1%317206060 mlMILLILITERTOP SOLN</v>
          </cell>
          <cell r="C366" t="str">
            <v>CLINDAMYCIN PHOSPHATE 1%</v>
          </cell>
          <cell r="D366">
            <v>31720</v>
          </cell>
          <cell r="E366">
            <v>60</v>
          </cell>
          <cell r="F366" t="str">
            <v>60 ml</v>
          </cell>
          <cell r="G366" t="str">
            <v>MILLILITER</v>
          </cell>
          <cell r="H366" t="str">
            <v>TOP SOLN</v>
          </cell>
          <cell r="I366">
            <v>20011201</v>
          </cell>
          <cell r="J366">
            <v>20011220</v>
          </cell>
          <cell r="K366">
            <v>20011220</v>
          </cell>
          <cell r="L366" t="str">
            <v>Delete</v>
          </cell>
          <cell r="N366">
            <v>0</v>
          </cell>
          <cell r="O366" t="str">
            <v>no</v>
          </cell>
          <cell r="P366">
            <v>20011201</v>
          </cell>
          <cell r="Q366">
            <v>20011220</v>
          </cell>
          <cell r="R366">
            <v>20011220</v>
          </cell>
          <cell r="S366">
            <v>0</v>
          </cell>
        </row>
        <row r="367">
          <cell r="B367" t="str">
            <v>CLOBETASOL PROPIONATE1589100.05%MILLILITERTOP SOLN</v>
          </cell>
          <cell r="C367" t="str">
            <v>CLOBETASOL PROPIONATE</v>
          </cell>
          <cell r="D367">
            <v>15891</v>
          </cell>
          <cell r="E367">
            <v>0</v>
          </cell>
          <cell r="F367" t="str">
            <v>0.05%</v>
          </cell>
          <cell r="G367" t="str">
            <v>MILLILITER</v>
          </cell>
          <cell r="H367" t="str">
            <v>TOP SOLN</v>
          </cell>
          <cell r="I367">
            <v>20090305</v>
          </cell>
          <cell r="J367">
            <v>0</v>
          </cell>
          <cell r="K367">
            <v>20090305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20090305</v>
          </cell>
          <cell r="Q367">
            <v>0</v>
          </cell>
          <cell r="R367">
            <v>20090305</v>
          </cell>
          <cell r="S367">
            <v>0</v>
          </cell>
        </row>
        <row r="368">
          <cell r="B368" t="str">
            <v>CLOBETASOL PROPIONATE3213000.05%GRAMOINT</v>
          </cell>
          <cell r="C368" t="str">
            <v>CLOBETASOL PROPIONATE</v>
          </cell>
          <cell r="D368">
            <v>32130</v>
          </cell>
          <cell r="E368">
            <v>0</v>
          </cell>
          <cell r="F368" t="str">
            <v>0.05%</v>
          </cell>
          <cell r="G368" t="str">
            <v>GRAM</v>
          </cell>
          <cell r="H368" t="str">
            <v>OINT</v>
          </cell>
          <cell r="I368">
            <v>20090305</v>
          </cell>
          <cell r="J368">
            <v>0</v>
          </cell>
          <cell r="K368">
            <v>20090305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20090305</v>
          </cell>
          <cell r="Q368">
            <v>0</v>
          </cell>
          <cell r="R368">
            <v>20090305</v>
          </cell>
          <cell r="S368">
            <v>0</v>
          </cell>
        </row>
        <row r="369">
          <cell r="B369" t="str">
            <v>CLOBETASOL PROPIONATE3214000.05%GRAMCRM</v>
          </cell>
          <cell r="C369" t="str">
            <v>CLOBETASOL PROPIONATE</v>
          </cell>
          <cell r="D369">
            <v>32140</v>
          </cell>
          <cell r="E369">
            <v>0</v>
          </cell>
          <cell r="F369" t="str">
            <v>0.05%</v>
          </cell>
          <cell r="G369" t="str">
            <v>GRAM</v>
          </cell>
          <cell r="H369" t="str">
            <v>CRM</v>
          </cell>
          <cell r="I369">
            <v>20090305</v>
          </cell>
          <cell r="J369">
            <v>0</v>
          </cell>
          <cell r="K369">
            <v>20090305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20090305</v>
          </cell>
          <cell r="Q369">
            <v>0</v>
          </cell>
          <cell r="R369">
            <v>20090305</v>
          </cell>
          <cell r="S369">
            <v>0</v>
          </cell>
        </row>
        <row r="370">
          <cell r="B370" t="str">
            <v>CLOBETASOL PROPIONATE1589200.05%GRAMGEL</v>
          </cell>
          <cell r="C370" t="str">
            <v>CLOBETASOL PROPIONATE</v>
          </cell>
          <cell r="D370">
            <v>15892</v>
          </cell>
          <cell r="E370">
            <v>0</v>
          </cell>
          <cell r="F370" t="str">
            <v>0.05%</v>
          </cell>
          <cell r="G370" t="str">
            <v>GRAM</v>
          </cell>
          <cell r="H370" t="str">
            <v>GEL</v>
          </cell>
          <cell r="I370">
            <v>20090305</v>
          </cell>
          <cell r="J370">
            <v>0</v>
          </cell>
          <cell r="K370">
            <v>20090305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20090305</v>
          </cell>
          <cell r="Q370">
            <v>0</v>
          </cell>
          <cell r="R370">
            <v>20090305</v>
          </cell>
          <cell r="S370">
            <v>0</v>
          </cell>
        </row>
        <row r="371">
          <cell r="B371" t="str">
            <v>CLOBETASOL PROPIONATE8974300.0005GRAMFOAM</v>
          </cell>
          <cell r="C371" t="str">
            <v>CLOBETASOL PROPIONATE</v>
          </cell>
          <cell r="D371">
            <v>89743</v>
          </cell>
          <cell r="E371">
            <v>0</v>
          </cell>
          <cell r="F371">
            <v>5.0000000000000001E-4</v>
          </cell>
          <cell r="G371" t="str">
            <v>GRAM</v>
          </cell>
          <cell r="H371" t="str">
            <v>FOAM</v>
          </cell>
          <cell r="I371">
            <v>20090305</v>
          </cell>
          <cell r="J371">
            <v>0</v>
          </cell>
          <cell r="K371">
            <v>20090305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20090305</v>
          </cell>
          <cell r="Q371">
            <v>0</v>
          </cell>
          <cell r="R371">
            <v>20090305</v>
          </cell>
          <cell r="S371">
            <v>0</v>
          </cell>
        </row>
        <row r="372">
          <cell r="B372" t="str">
            <v>CLOBETASOL PROPIONATE/EMOLLIENT3414100.05%GRAMCRM</v>
          </cell>
          <cell r="C372" t="str">
            <v>CLOBETASOL PROPIONATE/EMOLLIENT</v>
          </cell>
          <cell r="D372">
            <v>34141</v>
          </cell>
          <cell r="E372">
            <v>0</v>
          </cell>
          <cell r="F372" t="str">
            <v>0.05%</v>
          </cell>
          <cell r="G372" t="str">
            <v>GRAM</v>
          </cell>
          <cell r="H372" t="str">
            <v>CRM</v>
          </cell>
          <cell r="I372">
            <v>20090305</v>
          </cell>
          <cell r="J372">
            <v>0</v>
          </cell>
          <cell r="K372">
            <v>20090305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20090305</v>
          </cell>
          <cell r="Q372">
            <v>0</v>
          </cell>
          <cell r="R372">
            <v>20090305</v>
          </cell>
          <cell r="S372">
            <v>0</v>
          </cell>
        </row>
        <row r="373">
          <cell r="B373" t="str">
            <v>CLOMIPHENE CITRATE25940050 mgTABLETTAB</v>
          </cell>
          <cell r="C373" t="str">
            <v>CLOMIPHENE CITRATE</v>
          </cell>
          <cell r="D373">
            <v>25940</v>
          </cell>
          <cell r="E373">
            <v>0</v>
          </cell>
          <cell r="F373" t="str">
            <v>50 mg</v>
          </cell>
          <cell r="G373" t="str">
            <v>TABLET</v>
          </cell>
          <cell r="H373" t="str">
            <v>TAB</v>
          </cell>
          <cell r="I373">
            <v>20020605</v>
          </cell>
          <cell r="J373">
            <v>20021206</v>
          </cell>
          <cell r="K373">
            <v>20021206</v>
          </cell>
          <cell r="L373" t="str">
            <v>Delete</v>
          </cell>
          <cell r="N373">
            <v>0</v>
          </cell>
          <cell r="O373" t="str">
            <v>no</v>
          </cell>
          <cell r="P373">
            <v>20020605</v>
          </cell>
          <cell r="Q373">
            <v>20021206</v>
          </cell>
          <cell r="R373">
            <v>20021206</v>
          </cell>
          <cell r="S373">
            <v>0</v>
          </cell>
        </row>
        <row r="374">
          <cell r="B374" t="str">
            <v>CLOMIPRAMINE HCL16602025 mgCAPSULECAP</v>
          </cell>
          <cell r="C374" t="str">
            <v>CLOMIPRAMINE HCL</v>
          </cell>
          <cell r="D374">
            <v>16602</v>
          </cell>
          <cell r="E374">
            <v>0</v>
          </cell>
          <cell r="F374" t="str">
            <v>25 mg</v>
          </cell>
          <cell r="G374" t="str">
            <v>CAPSULE</v>
          </cell>
          <cell r="H374" t="str">
            <v>CAP</v>
          </cell>
          <cell r="I374">
            <v>20090305</v>
          </cell>
          <cell r="J374">
            <v>0</v>
          </cell>
          <cell r="K374">
            <v>20090305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20090305</v>
          </cell>
          <cell r="Q374">
            <v>0</v>
          </cell>
          <cell r="R374">
            <v>20090305</v>
          </cell>
          <cell r="S374">
            <v>0</v>
          </cell>
        </row>
        <row r="375">
          <cell r="B375" t="str">
            <v>CLOMIPRAMINE HCL16603050 mgCAPSULECAP</v>
          </cell>
          <cell r="C375" t="str">
            <v>CLOMIPRAMINE HCL</v>
          </cell>
          <cell r="D375">
            <v>16603</v>
          </cell>
          <cell r="E375">
            <v>0</v>
          </cell>
          <cell r="F375" t="str">
            <v>50 mg</v>
          </cell>
          <cell r="G375" t="str">
            <v>CAPSULE</v>
          </cell>
          <cell r="H375" t="str">
            <v>CAP</v>
          </cell>
          <cell r="I375">
            <v>20090305</v>
          </cell>
          <cell r="J375">
            <v>0</v>
          </cell>
          <cell r="K375">
            <v>20090305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20090305</v>
          </cell>
          <cell r="Q375">
            <v>0</v>
          </cell>
          <cell r="R375">
            <v>20090305</v>
          </cell>
          <cell r="S375">
            <v>0</v>
          </cell>
        </row>
        <row r="376">
          <cell r="B376" t="str">
            <v>CLOMIPRAMINE HCL16604075 mgCAPSULECAP</v>
          </cell>
          <cell r="C376" t="str">
            <v>CLOMIPRAMINE HCL</v>
          </cell>
          <cell r="D376">
            <v>16604</v>
          </cell>
          <cell r="E376">
            <v>0</v>
          </cell>
          <cell r="F376" t="str">
            <v>75 mg</v>
          </cell>
          <cell r="G376" t="str">
            <v>CAPSULE</v>
          </cell>
          <cell r="H376" t="str">
            <v>CAP</v>
          </cell>
          <cell r="I376">
            <v>20090305</v>
          </cell>
          <cell r="J376">
            <v>0</v>
          </cell>
          <cell r="K376">
            <v>20090305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20090305</v>
          </cell>
          <cell r="Q376">
            <v>0</v>
          </cell>
          <cell r="R376">
            <v>20090305</v>
          </cell>
          <cell r="S376">
            <v>0</v>
          </cell>
        </row>
        <row r="377">
          <cell r="B377" t="str">
            <v>CLONAZEPAM1747000.5 mgTABLETTAB</v>
          </cell>
          <cell r="C377" t="str">
            <v>CLONAZEPAM</v>
          </cell>
          <cell r="D377">
            <v>17470</v>
          </cell>
          <cell r="E377">
            <v>0</v>
          </cell>
          <cell r="F377" t="str">
            <v>0.5 mg</v>
          </cell>
          <cell r="G377" t="str">
            <v>TABLET</v>
          </cell>
          <cell r="H377" t="str">
            <v>TAB</v>
          </cell>
          <cell r="I377">
            <v>20090305</v>
          </cell>
          <cell r="J377">
            <v>0</v>
          </cell>
          <cell r="K377">
            <v>20090305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20090305</v>
          </cell>
          <cell r="Q377">
            <v>0</v>
          </cell>
          <cell r="R377">
            <v>20090305</v>
          </cell>
          <cell r="S377">
            <v>0</v>
          </cell>
        </row>
        <row r="378">
          <cell r="B378" t="str">
            <v>CLONAZEPAM1747101 mgTABLETTAB</v>
          </cell>
          <cell r="C378" t="str">
            <v>CLONAZEPAM</v>
          </cell>
          <cell r="D378">
            <v>17471</v>
          </cell>
          <cell r="E378">
            <v>0</v>
          </cell>
          <cell r="F378" t="str">
            <v>1 mg</v>
          </cell>
          <cell r="G378" t="str">
            <v>TABLET</v>
          </cell>
          <cell r="H378" t="str">
            <v>TAB</v>
          </cell>
          <cell r="I378">
            <v>20090305</v>
          </cell>
          <cell r="J378">
            <v>0</v>
          </cell>
          <cell r="K378">
            <v>20090305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20090305</v>
          </cell>
          <cell r="Q378">
            <v>0</v>
          </cell>
          <cell r="R378">
            <v>20090305</v>
          </cell>
          <cell r="S378">
            <v>0</v>
          </cell>
        </row>
        <row r="379">
          <cell r="B379" t="str">
            <v>CLONAZEPAM1747202 mgTABLETTAB</v>
          </cell>
          <cell r="C379" t="str">
            <v>CLONAZEPAM</v>
          </cell>
          <cell r="D379">
            <v>17472</v>
          </cell>
          <cell r="E379">
            <v>0</v>
          </cell>
          <cell r="F379" t="str">
            <v>2 mg</v>
          </cell>
          <cell r="G379" t="str">
            <v>TABLET</v>
          </cell>
          <cell r="H379" t="str">
            <v>TAB</v>
          </cell>
          <cell r="I379">
            <v>20090305</v>
          </cell>
          <cell r="J379">
            <v>0</v>
          </cell>
          <cell r="K379">
            <v>20090305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20090305</v>
          </cell>
          <cell r="Q379">
            <v>0</v>
          </cell>
          <cell r="R379">
            <v>20090305</v>
          </cell>
          <cell r="S379">
            <v>0</v>
          </cell>
        </row>
        <row r="380">
          <cell r="B380" t="str">
            <v>CLONAZEPAM ODT1946700.125 mgTABLETTAB, orally disintegrating</v>
          </cell>
          <cell r="C380" t="str">
            <v>CLONAZEPAM ODT</v>
          </cell>
          <cell r="D380">
            <v>19467</v>
          </cell>
          <cell r="E380">
            <v>0</v>
          </cell>
          <cell r="F380" t="str">
            <v>0.125 mg</v>
          </cell>
          <cell r="G380" t="str">
            <v>TABLET</v>
          </cell>
          <cell r="H380" t="str">
            <v>TAB, orally disintegrating</v>
          </cell>
          <cell r="I380">
            <v>20090305</v>
          </cell>
          <cell r="J380">
            <v>0</v>
          </cell>
          <cell r="K380">
            <v>20090305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20090305</v>
          </cell>
          <cell r="Q380">
            <v>0</v>
          </cell>
          <cell r="R380">
            <v>20090305</v>
          </cell>
          <cell r="S380">
            <v>0</v>
          </cell>
        </row>
        <row r="381">
          <cell r="B381" t="str">
            <v>CLONAZEPAM ODT1946800.25 mgTABLETTAB, orally disintegrating</v>
          </cell>
          <cell r="C381" t="str">
            <v>CLONAZEPAM ODT</v>
          </cell>
          <cell r="D381">
            <v>19468</v>
          </cell>
          <cell r="E381">
            <v>0</v>
          </cell>
          <cell r="F381" t="str">
            <v>0.25 mg</v>
          </cell>
          <cell r="G381" t="str">
            <v>TABLET</v>
          </cell>
          <cell r="H381" t="str">
            <v>TAB, orally disintegrating</v>
          </cell>
          <cell r="I381">
            <v>20090305</v>
          </cell>
          <cell r="J381">
            <v>0</v>
          </cell>
          <cell r="K381">
            <v>20090305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20090305</v>
          </cell>
          <cell r="Q381">
            <v>0</v>
          </cell>
          <cell r="R381">
            <v>20090305</v>
          </cell>
          <cell r="S381">
            <v>0</v>
          </cell>
        </row>
        <row r="382">
          <cell r="B382" t="str">
            <v>CLONAZEPAM ODT1946900.5 mgTABLETTAB, orally disintegrating</v>
          </cell>
          <cell r="C382" t="str">
            <v>CLONAZEPAM ODT</v>
          </cell>
          <cell r="D382">
            <v>19469</v>
          </cell>
          <cell r="E382">
            <v>0</v>
          </cell>
          <cell r="F382" t="str">
            <v>0.5 mg</v>
          </cell>
          <cell r="G382" t="str">
            <v>TABLET</v>
          </cell>
          <cell r="H382" t="str">
            <v>TAB, orally disintegrating</v>
          </cell>
          <cell r="I382">
            <v>20090305</v>
          </cell>
          <cell r="J382">
            <v>0</v>
          </cell>
          <cell r="K382">
            <v>20090305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20090305</v>
          </cell>
          <cell r="Q382">
            <v>0</v>
          </cell>
          <cell r="R382">
            <v>20090305</v>
          </cell>
          <cell r="S382">
            <v>0</v>
          </cell>
        </row>
        <row r="383">
          <cell r="B383" t="str">
            <v>CLONAZEPAM ODT1947001 mgTABLETTAB, orally disintegrating</v>
          </cell>
          <cell r="C383" t="str">
            <v>CLONAZEPAM ODT</v>
          </cell>
          <cell r="D383">
            <v>19470</v>
          </cell>
          <cell r="E383">
            <v>0</v>
          </cell>
          <cell r="F383" t="str">
            <v>1 mg</v>
          </cell>
          <cell r="G383" t="str">
            <v>TABLET</v>
          </cell>
          <cell r="H383" t="str">
            <v>TAB, orally disintegrating</v>
          </cell>
          <cell r="I383">
            <v>20090305</v>
          </cell>
          <cell r="J383">
            <v>0</v>
          </cell>
          <cell r="K383">
            <v>20090305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20090305</v>
          </cell>
          <cell r="Q383">
            <v>0</v>
          </cell>
          <cell r="R383">
            <v>20090305</v>
          </cell>
          <cell r="S383">
            <v>0</v>
          </cell>
        </row>
        <row r="384">
          <cell r="B384" t="str">
            <v>CLONAZEPAM ODT1947202 mgTABLETTAB, orally disintegrating</v>
          </cell>
          <cell r="C384" t="str">
            <v>CLONAZEPAM ODT</v>
          </cell>
          <cell r="D384">
            <v>19472</v>
          </cell>
          <cell r="E384">
            <v>0</v>
          </cell>
          <cell r="F384" t="str">
            <v>2 mg</v>
          </cell>
          <cell r="G384" t="str">
            <v>TABLET</v>
          </cell>
          <cell r="H384" t="str">
            <v>TAB, orally disintegrating</v>
          </cell>
          <cell r="I384">
            <v>20090305</v>
          </cell>
          <cell r="J384">
            <v>0</v>
          </cell>
          <cell r="K384">
            <v>20090305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20090305</v>
          </cell>
          <cell r="Q384">
            <v>0</v>
          </cell>
          <cell r="R384">
            <v>20090305</v>
          </cell>
          <cell r="S384">
            <v>0</v>
          </cell>
        </row>
        <row r="385">
          <cell r="B385" t="str">
            <v>CLONIDINE HCL139000.1 mgTABLETTAB</v>
          </cell>
          <cell r="C385" t="str">
            <v>CLONIDINE HCL</v>
          </cell>
          <cell r="D385">
            <v>1390</v>
          </cell>
          <cell r="E385">
            <v>0</v>
          </cell>
          <cell r="F385" t="str">
            <v>0.1 mg</v>
          </cell>
          <cell r="G385" t="str">
            <v>TABLET</v>
          </cell>
          <cell r="H385" t="str">
            <v>TAB</v>
          </cell>
          <cell r="I385">
            <v>20090305</v>
          </cell>
          <cell r="J385">
            <v>0</v>
          </cell>
          <cell r="K385">
            <v>20090305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20090305</v>
          </cell>
          <cell r="Q385">
            <v>0</v>
          </cell>
          <cell r="R385">
            <v>20090305</v>
          </cell>
          <cell r="S385">
            <v>0</v>
          </cell>
        </row>
        <row r="386">
          <cell r="B386" t="str">
            <v>CLONIDINE HCL139100.2 mgTABLETTAB</v>
          </cell>
          <cell r="C386" t="str">
            <v>CLONIDINE HCL</v>
          </cell>
          <cell r="D386">
            <v>1391</v>
          </cell>
          <cell r="E386">
            <v>0</v>
          </cell>
          <cell r="F386" t="str">
            <v>0.2 mg</v>
          </cell>
          <cell r="G386" t="str">
            <v>TABLET</v>
          </cell>
          <cell r="H386" t="str">
            <v>TAB</v>
          </cell>
          <cell r="I386">
            <v>20090305</v>
          </cell>
          <cell r="J386">
            <v>0</v>
          </cell>
          <cell r="K386">
            <v>20090305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20090305</v>
          </cell>
          <cell r="Q386">
            <v>0</v>
          </cell>
          <cell r="R386">
            <v>20090305</v>
          </cell>
          <cell r="S386">
            <v>0</v>
          </cell>
        </row>
        <row r="387">
          <cell r="B387" t="str">
            <v>CLONIDINE HCL139200.3 mgTABLETTAB</v>
          </cell>
          <cell r="C387" t="str">
            <v>CLONIDINE HCL</v>
          </cell>
          <cell r="D387">
            <v>1392</v>
          </cell>
          <cell r="E387">
            <v>0</v>
          </cell>
          <cell r="F387" t="str">
            <v>0.3 mg</v>
          </cell>
          <cell r="G387" t="str">
            <v>TABLET</v>
          </cell>
          <cell r="H387" t="str">
            <v>TAB</v>
          </cell>
          <cell r="I387">
            <v>20090305</v>
          </cell>
          <cell r="J387">
            <v>0</v>
          </cell>
          <cell r="K387">
            <v>20090305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20090305</v>
          </cell>
          <cell r="Q387">
            <v>0</v>
          </cell>
          <cell r="R387">
            <v>20090305</v>
          </cell>
          <cell r="S387">
            <v>0</v>
          </cell>
        </row>
        <row r="388">
          <cell r="B388" t="str">
            <v>CLORAZEPATE DIPOTASSIUM14080015 mgCAPSULECAP</v>
          </cell>
          <cell r="C388" t="str">
            <v>CLORAZEPATE DIPOTASSIUM</v>
          </cell>
          <cell r="D388">
            <v>14080</v>
          </cell>
          <cell r="E388">
            <v>0</v>
          </cell>
          <cell r="F388" t="str">
            <v>15 mg</v>
          </cell>
          <cell r="G388" t="str">
            <v>CAPSULE</v>
          </cell>
          <cell r="H388" t="str">
            <v>CAP</v>
          </cell>
          <cell r="I388">
            <v>20020405</v>
          </cell>
          <cell r="J388">
            <v>20020906</v>
          </cell>
          <cell r="K388">
            <v>20020906</v>
          </cell>
          <cell r="L388" t="str">
            <v>Delete</v>
          </cell>
          <cell r="N388">
            <v>0</v>
          </cell>
          <cell r="O388" t="str">
            <v>no</v>
          </cell>
          <cell r="P388">
            <v>20020405</v>
          </cell>
          <cell r="Q388">
            <v>20020906</v>
          </cell>
          <cell r="R388">
            <v>20020906</v>
          </cell>
          <cell r="S388">
            <v>0</v>
          </cell>
        </row>
        <row r="389">
          <cell r="B389" t="str">
            <v>CLORAZEPATE DIPOTASSIUM14090015 mgTABLETTAB</v>
          </cell>
          <cell r="C389" t="str">
            <v>CLORAZEPATE DIPOTASSIUM</v>
          </cell>
          <cell r="D389">
            <v>14090</v>
          </cell>
          <cell r="E389">
            <v>0</v>
          </cell>
          <cell r="F389" t="str">
            <v>15 mg</v>
          </cell>
          <cell r="G389" t="str">
            <v>TABLET</v>
          </cell>
          <cell r="H389" t="str">
            <v>TAB</v>
          </cell>
          <cell r="I389">
            <v>20090305</v>
          </cell>
          <cell r="J389">
            <v>0</v>
          </cell>
          <cell r="K389">
            <v>20090305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20090305</v>
          </cell>
          <cell r="Q389">
            <v>0</v>
          </cell>
          <cell r="R389">
            <v>20090305</v>
          </cell>
          <cell r="S389">
            <v>0</v>
          </cell>
        </row>
        <row r="390">
          <cell r="B390" t="str">
            <v>CLORAZEPATE DIPOTASSIUM1408103.75 mgCAPSULECAP</v>
          </cell>
          <cell r="C390" t="str">
            <v>CLORAZEPATE DIPOTASSIUM</v>
          </cell>
          <cell r="D390">
            <v>14081</v>
          </cell>
          <cell r="E390">
            <v>0</v>
          </cell>
          <cell r="F390" t="str">
            <v>3.75 mg</v>
          </cell>
          <cell r="G390" t="str">
            <v>CAPSULE</v>
          </cell>
          <cell r="H390" t="str">
            <v>CAP</v>
          </cell>
          <cell r="I390">
            <v>20020405</v>
          </cell>
          <cell r="J390">
            <v>20020906</v>
          </cell>
          <cell r="K390">
            <v>20020906</v>
          </cell>
          <cell r="L390" t="str">
            <v>Delete</v>
          </cell>
          <cell r="N390">
            <v>0</v>
          </cell>
          <cell r="O390" t="str">
            <v>no</v>
          </cell>
          <cell r="P390">
            <v>20020405</v>
          </cell>
          <cell r="Q390">
            <v>20020906</v>
          </cell>
          <cell r="R390">
            <v>20020906</v>
          </cell>
          <cell r="S390">
            <v>0</v>
          </cell>
        </row>
        <row r="391">
          <cell r="B391" t="str">
            <v>CLORAZEPATE DIPOTASSIUM1409203.75 mgTABLETTAB</v>
          </cell>
          <cell r="C391" t="str">
            <v>CLORAZEPATE DIPOTASSIUM</v>
          </cell>
          <cell r="D391">
            <v>14092</v>
          </cell>
          <cell r="E391">
            <v>0</v>
          </cell>
          <cell r="F391" t="str">
            <v>3.75 mg</v>
          </cell>
          <cell r="G391" t="str">
            <v>TABLET</v>
          </cell>
          <cell r="H391" t="str">
            <v>TAB</v>
          </cell>
          <cell r="I391">
            <v>20090305</v>
          </cell>
          <cell r="J391">
            <v>0</v>
          </cell>
          <cell r="K391">
            <v>20090305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20090305</v>
          </cell>
          <cell r="Q391">
            <v>0</v>
          </cell>
          <cell r="R391">
            <v>20090305</v>
          </cell>
          <cell r="S391">
            <v>0</v>
          </cell>
        </row>
        <row r="392">
          <cell r="B392" t="str">
            <v>CLORAZEPATE DIPOTASSIUM1408207.5 mgCAPSULECAP</v>
          </cell>
          <cell r="C392" t="str">
            <v>CLORAZEPATE DIPOTASSIUM</v>
          </cell>
          <cell r="D392">
            <v>14082</v>
          </cell>
          <cell r="E392">
            <v>0</v>
          </cell>
          <cell r="F392" t="str">
            <v>7.5 mg</v>
          </cell>
          <cell r="G392" t="str">
            <v>CAPSULE</v>
          </cell>
          <cell r="H392" t="str">
            <v>CAP</v>
          </cell>
          <cell r="I392">
            <v>20020405</v>
          </cell>
          <cell r="J392">
            <v>20020906</v>
          </cell>
          <cell r="K392">
            <v>20020906</v>
          </cell>
          <cell r="L392" t="str">
            <v>Delete</v>
          </cell>
          <cell r="N392">
            <v>0</v>
          </cell>
          <cell r="O392" t="str">
            <v>no</v>
          </cell>
          <cell r="P392">
            <v>20020405</v>
          </cell>
          <cell r="Q392">
            <v>20020906</v>
          </cell>
          <cell r="R392">
            <v>20020906</v>
          </cell>
          <cell r="S392">
            <v>0</v>
          </cell>
        </row>
        <row r="393">
          <cell r="B393" t="str">
            <v>CLORAZEPATE DIPOTASSIUM1409307.5 mgTABLETTAB</v>
          </cell>
          <cell r="C393" t="str">
            <v>CLORAZEPATE DIPOTASSIUM</v>
          </cell>
          <cell r="D393">
            <v>14093</v>
          </cell>
          <cell r="E393">
            <v>0</v>
          </cell>
          <cell r="F393" t="str">
            <v>7.5 mg</v>
          </cell>
          <cell r="G393" t="str">
            <v>TABLET</v>
          </cell>
          <cell r="H393" t="str">
            <v>TAB</v>
          </cell>
          <cell r="I393">
            <v>20090305</v>
          </cell>
          <cell r="J393">
            <v>0</v>
          </cell>
          <cell r="K393">
            <v>20090305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20090305</v>
          </cell>
          <cell r="Q393">
            <v>0</v>
          </cell>
          <cell r="R393">
            <v>20090305</v>
          </cell>
          <cell r="S393">
            <v>0</v>
          </cell>
        </row>
        <row r="394">
          <cell r="B394" t="str">
            <v>CLOTRIMAZOLE2836000.01GRAMVAG CRM</v>
          </cell>
          <cell r="C394" t="str">
            <v>CLOTRIMAZOLE</v>
          </cell>
          <cell r="D394">
            <v>28360</v>
          </cell>
          <cell r="E394">
            <v>0</v>
          </cell>
          <cell r="F394">
            <v>0.01</v>
          </cell>
          <cell r="G394" t="str">
            <v>GRAM</v>
          </cell>
          <cell r="H394" t="str">
            <v>VAG CRM</v>
          </cell>
          <cell r="I394">
            <v>20011201</v>
          </cell>
          <cell r="J394">
            <v>20020605</v>
          </cell>
          <cell r="K394">
            <v>20020605</v>
          </cell>
          <cell r="L394" t="str">
            <v>Delete</v>
          </cell>
          <cell r="N394">
            <v>0</v>
          </cell>
          <cell r="O394" t="str">
            <v>no</v>
          </cell>
          <cell r="P394">
            <v>20011201</v>
          </cell>
          <cell r="Q394">
            <v>20020605</v>
          </cell>
          <cell r="R394">
            <v>20020605</v>
          </cell>
          <cell r="S394">
            <v>0</v>
          </cell>
        </row>
        <row r="395">
          <cell r="B395" t="str">
            <v>CLOTRIMAZOLE3037000.01GRAMCRM</v>
          </cell>
          <cell r="C395" t="str">
            <v>CLOTRIMAZOLE</v>
          </cell>
          <cell r="D395">
            <v>30370</v>
          </cell>
          <cell r="E395">
            <v>0</v>
          </cell>
          <cell r="F395">
            <v>0.01</v>
          </cell>
          <cell r="G395" t="str">
            <v>GRAM</v>
          </cell>
          <cell r="H395" t="str">
            <v>CRM</v>
          </cell>
          <cell r="I395">
            <v>20011201</v>
          </cell>
          <cell r="J395">
            <v>20020605</v>
          </cell>
          <cell r="K395">
            <v>20020605</v>
          </cell>
          <cell r="L395" t="str">
            <v>Delete</v>
          </cell>
          <cell r="N395">
            <v>0</v>
          </cell>
          <cell r="O395" t="str">
            <v>no</v>
          </cell>
          <cell r="P395">
            <v>20011201</v>
          </cell>
          <cell r="Q395">
            <v>20020605</v>
          </cell>
          <cell r="R395">
            <v>20020605</v>
          </cell>
          <cell r="S395">
            <v>0</v>
          </cell>
        </row>
        <row r="396">
          <cell r="B396" t="str">
            <v>CLOTRIMAZOLE3038000.01MILLILITERSOLN</v>
          </cell>
          <cell r="C396" t="str">
            <v>CLOTRIMAZOLE</v>
          </cell>
          <cell r="D396">
            <v>30380</v>
          </cell>
          <cell r="E396">
            <v>0</v>
          </cell>
          <cell r="F396">
            <v>0.01</v>
          </cell>
          <cell r="G396" t="str">
            <v>MILLILITER</v>
          </cell>
          <cell r="H396" t="str">
            <v>SOLN</v>
          </cell>
          <cell r="I396">
            <v>20020405</v>
          </cell>
          <cell r="J396">
            <v>20020605</v>
          </cell>
          <cell r="K396">
            <v>20020605</v>
          </cell>
          <cell r="L396" t="str">
            <v>Delete</v>
          </cell>
          <cell r="N396">
            <v>0</v>
          </cell>
          <cell r="O396" t="str">
            <v>no</v>
          </cell>
          <cell r="P396">
            <v>20020405</v>
          </cell>
          <cell r="Q396">
            <v>20020605</v>
          </cell>
          <cell r="R396">
            <v>20020605</v>
          </cell>
          <cell r="S396">
            <v>0</v>
          </cell>
        </row>
        <row r="397">
          <cell r="B397" t="str">
            <v>CLOTRIMAZOLE7590010 mgEACHLOZENGE</v>
          </cell>
          <cell r="C397" t="str">
            <v>CLOTRIMAZOLE</v>
          </cell>
          <cell r="D397">
            <v>7590</v>
          </cell>
          <cell r="E397">
            <v>0</v>
          </cell>
          <cell r="F397" t="str">
            <v>10 mg</v>
          </cell>
          <cell r="G397" t="str">
            <v>EACH</v>
          </cell>
          <cell r="H397" t="str">
            <v>LOZENGE</v>
          </cell>
          <cell r="I397">
            <v>20090305</v>
          </cell>
          <cell r="J397">
            <v>0</v>
          </cell>
          <cell r="K397">
            <v>20090305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20090305</v>
          </cell>
          <cell r="Q397">
            <v>0</v>
          </cell>
          <cell r="R397">
            <v>20090305</v>
          </cell>
          <cell r="S397">
            <v>0</v>
          </cell>
        </row>
        <row r="398">
          <cell r="B398" t="str">
            <v>CLOTRIMAZOLE/BETAMETHASONE DIPROPIONATE1412501-0.05%MILLILITERLOT</v>
          </cell>
          <cell r="C398" t="str">
            <v>CLOTRIMAZOLE/BETAMETHASONE DIPROPIONATE</v>
          </cell>
          <cell r="D398">
            <v>14125</v>
          </cell>
          <cell r="E398">
            <v>0</v>
          </cell>
          <cell r="F398" t="str">
            <v>1-0.05%</v>
          </cell>
          <cell r="G398" t="str">
            <v>MILLILITER</v>
          </cell>
          <cell r="H398" t="str">
            <v>LOT</v>
          </cell>
          <cell r="I398">
            <v>20090305</v>
          </cell>
          <cell r="J398">
            <v>0</v>
          </cell>
          <cell r="K398">
            <v>20090305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20090305</v>
          </cell>
          <cell r="Q398">
            <v>0</v>
          </cell>
          <cell r="R398">
            <v>20090305</v>
          </cell>
          <cell r="S398">
            <v>0</v>
          </cell>
        </row>
        <row r="399">
          <cell r="B399" t="str">
            <v>CLOTRIMAZOLE/BETAMETHASONE DIPROPIONATE6919151-0.05%GRAMCRM</v>
          </cell>
          <cell r="C399" t="str">
            <v>CLOTRIMAZOLE/BETAMETHASONE DIPROPIONATE</v>
          </cell>
          <cell r="D399">
            <v>6919</v>
          </cell>
          <cell r="E399">
            <v>15</v>
          </cell>
          <cell r="F399" t="str">
            <v>1-0.05%</v>
          </cell>
          <cell r="G399" t="str">
            <v>GRAM</v>
          </cell>
          <cell r="H399" t="str">
            <v>CRM</v>
          </cell>
          <cell r="I399">
            <v>20090305</v>
          </cell>
          <cell r="J399">
            <v>0</v>
          </cell>
          <cell r="K399">
            <v>20090305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20090305</v>
          </cell>
          <cell r="Q399">
            <v>0</v>
          </cell>
          <cell r="R399">
            <v>20090305</v>
          </cell>
          <cell r="S399">
            <v>0</v>
          </cell>
        </row>
        <row r="400">
          <cell r="B400" t="str">
            <v>CLOTRIMAZOLE/BETAMETHASONE DIPROPIONATE6919451-0.05%GRAMCRM</v>
          </cell>
          <cell r="C400" t="str">
            <v>CLOTRIMAZOLE/BETAMETHASONE DIPROPIONATE</v>
          </cell>
          <cell r="D400">
            <v>6919</v>
          </cell>
          <cell r="E400">
            <v>45</v>
          </cell>
          <cell r="F400" t="str">
            <v>1-0.05%</v>
          </cell>
          <cell r="G400" t="str">
            <v>GRAM</v>
          </cell>
          <cell r="H400" t="str">
            <v>CRM</v>
          </cell>
          <cell r="I400">
            <v>20090305</v>
          </cell>
          <cell r="J400">
            <v>0</v>
          </cell>
          <cell r="K400">
            <v>20090305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20090305</v>
          </cell>
          <cell r="Q400">
            <v>0</v>
          </cell>
          <cell r="R400">
            <v>20090305</v>
          </cell>
          <cell r="S400">
            <v>0</v>
          </cell>
        </row>
        <row r="401">
          <cell r="B401" t="str">
            <v>CLOZAPINE181420100 mgTABLETTAB</v>
          </cell>
          <cell r="C401" t="str">
            <v>CLOZAPINE</v>
          </cell>
          <cell r="D401">
            <v>18142</v>
          </cell>
          <cell r="E401">
            <v>0</v>
          </cell>
          <cell r="F401" t="str">
            <v>100 mg</v>
          </cell>
          <cell r="G401" t="str">
            <v>TABLET</v>
          </cell>
          <cell r="H401" t="str">
            <v>TAB</v>
          </cell>
          <cell r="I401">
            <v>20090205</v>
          </cell>
          <cell r="J401">
            <v>0</v>
          </cell>
          <cell r="K401">
            <v>20090305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20090205</v>
          </cell>
          <cell r="Q401">
            <v>0</v>
          </cell>
          <cell r="R401">
            <v>20090305</v>
          </cell>
          <cell r="S401">
            <v>0</v>
          </cell>
        </row>
        <row r="402">
          <cell r="B402" t="str">
            <v>CLOZAPINE316720200 mgTABLETTAB</v>
          </cell>
          <cell r="C402" t="str">
            <v>CLOZAPINE</v>
          </cell>
          <cell r="D402">
            <v>31672</v>
          </cell>
          <cell r="E402">
            <v>0</v>
          </cell>
          <cell r="F402" t="str">
            <v>200 mg</v>
          </cell>
          <cell r="G402" t="str">
            <v>TABLET</v>
          </cell>
          <cell r="H402" t="str">
            <v>TAB</v>
          </cell>
          <cell r="I402">
            <v>20090305</v>
          </cell>
          <cell r="J402">
            <v>0</v>
          </cell>
          <cell r="K402">
            <v>20090305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20090305</v>
          </cell>
          <cell r="Q402">
            <v>0</v>
          </cell>
          <cell r="R402">
            <v>20090305</v>
          </cell>
          <cell r="S402">
            <v>0</v>
          </cell>
        </row>
        <row r="403">
          <cell r="B403" t="str">
            <v>CLOZAPINE18141025 mgTABLETTAB</v>
          </cell>
          <cell r="C403" t="str">
            <v>CLOZAPINE</v>
          </cell>
          <cell r="D403">
            <v>18141</v>
          </cell>
          <cell r="E403">
            <v>0</v>
          </cell>
          <cell r="F403" t="str">
            <v>25 mg</v>
          </cell>
          <cell r="G403" t="str">
            <v>TABLET</v>
          </cell>
          <cell r="H403" t="str">
            <v>TAB</v>
          </cell>
          <cell r="I403">
            <v>20090205</v>
          </cell>
          <cell r="J403">
            <v>0</v>
          </cell>
          <cell r="K403">
            <v>20090305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20090205</v>
          </cell>
          <cell r="Q403">
            <v>0</v>
          </cell>
          <cell r="R403">
            <v>20090305</v>
          </cell>
          <cell r="S403">
            <v>0</v>
          </cell>
        </row>
        <row r="404">
          <cell r="B404" t="str">
            <v>CLOZAPINE18143050 mgTABLETTAB</v>
          </cell>
          <cell r="C404" t="str">
            <v>CLOZAPINE</v>
          </cell>
          <cell r="D404">
            <v>18143</v>
          </cell>
          <cell r="E404">
            <v>0</v>
          </cell>
          <cell r="F404" t="str">
            <v>50 mg</v>
          </cell>
          <cell r="G404" t="str">
            <v>TABLET</v>
          </cell>
          <cell r="H404" t="str">
            <v>TAB</v>
          </cell>
          <cell r="I404">
            <v>20090305</v>
          </cell>
          <cell r="J404">
            <v>0</v>
          </cell>
          <cell r="K404">
            <v>20090305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20090305</v>
          </cell>
          <cell r="Q404">
            <v>0</v>
          </cell>
          <cell r="R404">
            <v>20090305</v>
          </cell>
          <cell r="S404">
            <v>0</v>
          </cell>
        </row>
        <row r="405">
          <cell r="B405" t="str">
            <v>COLCHICINE3567400.6 mgTABLETTAB</v>
          </cell>
          <cell r="C405" t="str">
            <v>COLCHICINE</v>
          </cell>
          <cell r="D405">
            <v>35674</v>
          </cell>
          <cell r="E405">
            <v>0</v>
          </cell>
          <cell r="F405" t="str">
            <v>0.6 mg</v>
          </cell>
          <cell r="G405" t="str">
            <v>TABLET</v>
          </cell>
          <cell r="H405" t="str">
            <v>TAB</v>
          </cell>
          <cell r="I405">
            <v>20090305</v>
          </cell>
          <cell r="J405">
            <v>0</v>
          </cell>
          <cell r="K405">
            <v>20090305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20090305</v>
          </cell>
          <cell r="Q405">
            <v>0</v>
          </cell>
          <cell r="R405">
            <v>20090305</v>
          </cell>
          <cell r="S405">
            <v>0</v>
          </cell>
        </row>
        <row r="406">
          <cell r="B406" t="str">
            <v>COLESTIPOL HCL2544201 gmTABLETTAB</v>
          </cell>
          <cell r="C406" t="str">
            <v>COLESTIPOL HCL</v>
          </cell>
          <cell r="D406">
            <v>25442</v>
          </cell>
          <cell r="E406">
            <v>0</v>
          </cell>
          <cell r="F406" t="str">
            <v>1 gm</v>
          </cell>
          <cell r="G406" t="str">
            <v>TABLET</v>
          </cell>
          <cell r="H406" t="str">
            <v>TAB</v>
          </cell>
          <cell r="I406">
            <v>20090305</v>
          </cell>
          <cell r="J406">
            <v>0</v>
          </cell>
          <cell r="K406">
            <v>20090305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20090305</v>
          </cell>
          <cell r="Q406">
            <v>0</v>
          </cell>
          <cell r="R406">
            <v>20090305</v>
          </cell>
          <cell r="S406">
            <v>0</v>
          </cell>
        </row>
        <row r="407">
          <cell r="B407" t="str">
            <v>COLISTIMETHATE SODIUM413500150 mgEACHVIAL</v>
          </cell>
          <cell r="C407" t="str">
            <v>COLISTIMETHATE SODIUM</v>
          </cell>
          <cell r="D407">
            <v>41350</v>
          </cell>
          <cell r="E407">
            <v>0</v>
          </cell>
          <cell r="F407" t="str">
            <v>150 mg</v>
          </cell>
          <cell r="G407" t="str">
            <v>EACH</v>
          </cell>
          <cell r="H407" t="str">
            <v>VIAL</v>
          </cell>
          <cell r="I407">
            <v>20090305</v>
          </cell>
          <cell r="J407">
            <v>0</v>
          </cell>
          <cell r="K407">
            <v>20090305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20090305</v>
          </cell>
          <cell r="Q407">
            <v>0</v>
          </cell>
          <cell r="R407">
            <v>20090305</v>
          </cell>
          <cell r="S407">
            <v>0</v>
          </cell>
        </row>
        <row r="408">
          <cell r="B408" t="str">
            <v>CROMOLYN SODIUM6906900.04MILLILITEROPTH SOLN</v>
          </cell>
          <cell r="C408" t="str">
            <v>CROMOLYN SODIUM</v>
          </cell>
          <cell r="D408">
            <v>69069</v>
          </cell>
          <cell r="E408">
            <v>0</v>
          </cell>
          <cell r="F408">
            <v>0.04</v>
          </cell>
          <cell r="G408" t="str">
            <v>MILLILITER</v>
          </cell>
          <cell r="H408" t="str">
            <v>OPTH SOLN</v>
          </cell>
          <cell r="I408">
            <v>20090305</v>
          </cell>
          <cell r="J408">
            <v>0</v>
          </cell>
          <cell r="K408">
            <v>20090305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20090305</v>
          </cell>
          <cell r="Q408">
            <v>0</v>
          </cell>
          <cell r="R408">
            <v>20090305</v>
          </cell>
          <cell r="S408">
            <v>0</v>
          </cell>
        </row>
        <row r="409">
          <cell r="B409" t="str">
            <v>CROMOLYN SODIUM46780010 mg/mlMILLILITERINH SOLN</v>
          </cell>
          <cell r="C409" t="str">
            <v>CROMOLYN SODIUM</v>
          </cell>
          <cell r="D409">
            <v>46780</v>
          </cell>
          <cell r="E409">
            <v>0</v>
          </cell>
          <cell r="F409" t="str">
            <v>10 mg/ml</v>
          </cell>
          <cell r="G409" t="str">
            <v>MILLILITER</v>
          </cell>
          <cell r="H409" t="str">
            <v>INH SOLN</v>
          </cell>
          <cell r="I409">
            <v>20090305</v>
          </cell>
          <cell r="J409">
            <v>0</v>
          </cell>
          <cell r="K409">
            <v>20090305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20090305</v>
          </cell>
          <cell r="Q409">
            <v>0</v>
          </cell>
          <cell r="R409">
            <v>20090305</v>
          </cell>
          <cell r="S409">
            <v>0</v>
          </cell>
        </row>
        <row r="410">
          <cell r="B410" t="str">
            <v>CYCLOBENZAPRINE HCL18020010 mgTABLETTAB</v>
          </cell>
          <cell r="C410" t="str">
            <v>CYCLOBENZAPRINE HCL</v>
          </cell>
          <cell r="D410">
            <v>18020</v>
          </cell>
          <cell r="E410">
            <v>0</v>
          </cell>
          <cell r="F410" t="str">
            <v>10 mg</v>
          </cell>
          <cell r="G410" t="str">
            <v>TABLET</v>
          </cell>
          <cell r="H410" t="str">
            <v>TAB</v>
          </cell>
          <cell r="I410">
            <v>20090305</v>
          </cell>
          <cell r="J410">
            <v>0</v>
          </cell>
          <cell r="K410">
            <v>20090305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20090305</v>
          </cell>
          <cell r="Q410">
            <v>0</v>
          </cell>
          <cell r="R410">
            <v>20090305</v>
          </cell>
          <cell r="S410">
            <v>0</v>
          </cell>
        </row>
        <row r="411">
          <cell r="B411" t="str">
            <v>CYCLOBENZAPRINE HCL 1280505 mgTABLETTAB</v>
          </cell>
          <cell r="C411" t="str">
            <v xml:space="preserve">CYCLOBENZAPRINE HCL </v>
          </cell>
          <cell r="D411">
            <v>12805</v>
          </cell>
          <cell r="E411">
            <v>0</v>
          </cell>
          <cell r="F411" t="str">
            <v>5 mg</v>
          </cell>
          <cell r="G411" t="str">
            <v>TABLET</v>
          </cell>
          <cell r="H411" t="str">
            <v>TAB</v>
          </cell>
          <cell r="I411">
            <v>20090305</v>
          </cell>
          <cell r="J411">
            <v>0</v>
          </cell>
          <cell r="K411">
            <v>20090305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20090305</v>
          </cell>
          <cell r="Q411">
            <v>0</v>
          </cell>
          <cell r="R411">
            <v>20090305</v>
          </cell>
          <cell r="S411">
            <v>0</v>
          </cell>
        </row>
        <row r="412">
          <cell r="B412" t="str">
            <v>CYCLOPENTOLATE HCL3303121%, 2 mlMILLILITEROPTH SOLN</v>
          </cell>
          <cell r="C412" t="str">
            <v>CYCLOPENTOLATE HCL</v>
          </cell>
          <cell r="D412">
            <v>33031</v>
          </cell>
          <cell r="E412">
            <v>2</v>
          </cell>
          <cell r="F412" t="str">
            <v>1%, 2 ml</v>
          </cell>
          <cell r="G412" t="str">
            <v>MILLILITER</v>
          </cell>
          <cell r="H412" t="str">
            <v>OPTH SOLN</v>
          </cell>
          <cell r="I412">
            <v>20020405</v>
          </cell>
          <cell r="J412">
            <v>20020906</v>
          </cell>
          <cell r="K412">
            <v>20020906</v>
          </cell>
          <cell r="L412" t="str">
            <v>Delete</v>
          </cell>
          <cell r="N412">
            <v>0</v>
          </cell>
          <cell r="O412" t="str">
            <v>no</v>
          </cell>
          <cell r="P412">
            <v>20020405</v>
          </cell>
          <cell r="Q412">
            <v>20020906</v>
          </cell>
          <cell r="R412">
            <v>20020906</v>
          </cell>
          <cell r="S412">
            <v>0</v>
          </cell>
        </row>
        <row r="413">
          <cell r="B413" t="str">
            <v>CYCLOPHOSPHAMIDE38361050 mgTABLETTAB</v>
          </cell>
          <cell r="C413" t="str">
            <v>CYCLOPHOSPHAMIDE</v>
          </cell>
          <cell r="D413">
            <v>38361</v>
          </cell>
          <cell r="E413">
            <v>0</v>
          </cell>
          <cell r="F413" t="str">
            <v>50 mg</v>
          </cell>
          <cell r="G413" t="str">
            <v>TABLET</v>
          </cell>
          <cell r="H413" t="str">
            <v>TAB</v>
          </cell>
          <cell r="I413">
            <v>20090305</v>
          </cell>
          <cell r="J413">
            <v>0</v>
          </cell>
          <cell r="K413">
            <v>20090305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20090305</v>
          </cell>
          <cell r="Q413">
            <v>0</v>
          </cell>
          <cell r="R413">
            <v>20090305</v>
          </cell>
          <cell r="S413">
            <v>0</v>
          </cell>
        </row>
        <row r="414">
          <cell r="B414" t="str">
            <v>CYCLOSPORINE, MODIFIED139190100 mgCAPSULECAP</v>
          </cell>
          <cell r="C414" t="str">
            <v>CYCLOSPORINE, MODIFIED</v>
          </cell>
          <cell r="D414">
            <v>13919</v>
          </cell>
          <cell r="E414">
            <v>0</v>
          </cell>
          <cell r="F414" t="str">
            <v>100 mg</v>
          </cell>
          <cell r="G414" t="str">
            <v>CAPSULE</v>
          </cell>
          <cell r="H414" t="str">
            <v>CAP</v>
          </cell>
          <cell r="I414">
            <v>20090305</v>
          </cell>
          <cell r="J414">
            <v>0</v>
          </cell>
          <cell r="K414">
            <v>20090305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20090305</v>
          </cell>
          <cell r="Q414">
            <v>0</v>
          </cell>
          <cell r="R414">
            <v>20090305</v>
          </cell>
          <cell r="S414">
            <v>0</v>
          </cell>
        </row>
        <row r="415">
          <cell r="B415" t="str">
            <v>CYCLOSPORINE, MODIFIED13918025 mgCAPSULECAP</v>
          </cell>
          <cell r="C415" t="str">
            <v>CYCLOSPORINE, MODIFIED</v>
          </cell>
          <cell r="D415">
            <v>13918</v>
          </cell>
          <cell r="E415">
            <v>0</v>
          </cell>
          <cell r="F415" t="str">
            <v>25 mg</v>
          </cell>
          <cell r="G415" t="str">
            <v>CAPSULE</v>
          </cell>
          <cell r="H415" t="str">
            <v>CAP</v>
          </cell>
          <cell r="I415">
            <v>20090305</v>
          </cell>
          <cell r="J415">
            <v>0</v>
          </cell>
          <cell r="K415">
            <v>20090305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20090305</v>
          </cell>
          <cell r="Q415">
            <v>0</v>
          </cell>
          <cell r="R415">
            <v>20090305</v>
          </cell>
          <cell r="S415">
            <v>0</v>
          </cell>
        </row>
        <row r="416">
          <cell r="B416" t="str">
            <v>CYPROHEPTADINE HCL1580302 mg/5 mlMILLILITERSYR</v>
          </cell>
          <cell r="C416" t="str">
            <v>CYPROHEPTADINE HCL</v>
          </cell>
          <cell r="D416">
            <v>15803</v>
          </cell>
          <cell r="E416">
            <v>0</v>
          </cell>
          <cell r="F416" t="str">
            <v>2 mg/5 ml</v>
          </cell>
          <cell r="G416" t="str">
            <v>MILLILITER</v>
          </cell>
          <cell r="H416" t="str">
            <v>SYR</v>
          </cell>
          <cell r="I416">
            <v>20090305</v>
          </cell>
          <cell r="J416">
            <v>0</v>
          </cell>
          <cell r="K416">
            <v>20090305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20090305</v>
          </cell>
          <cell r="Q416">
            <v>0</v>
          </cell>
          <cell r="R416">
            <v>20090305</v>
          </cell>
          <cell r="S416">
            <v>0</v>
          </cell>
        </row>
        <row r="417">
          <cell r="B417" t="str">
            <v>CYPROHEPTADINE HCL1581104 mgTABLETTAB</v>
          </cell>
          <cell r="C417" t="str">
            <v>CYPROHEPTADINE HCL</v>
          </cell>
          <cell r="D417">
            <v>15811</v>
          </cell>
          <cell r="E417">
            <v>0</v>
          </cell>
          <cell r="F417" t="str">
            <v>4 mg</v>
          </cell>
          <cell r="G417" t="str">
            <v>TABLET</v>
          </cell>
          <cell r="H417" t="str">
            <v>TAB</v>
          </cell>
          <cell r="I417">
            <v>20090305</v>
          </cell>
          <cell r="J417">
            <v>0</v>
          </cell>
          <cell r="K417">
            <v>20090305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20090305</v>
          </cell>
          <cell r="Q417">
            <v>0</v>
          </cell>
          <cell r="R417">
            <v>20090305</v>
          </cell>
          <cell r="S417">
            <v>0</v>
          </cell>
        </row>
        <row r="418">
          <cell r="B418" t="str">
            <v>DANTROLENE SODIUM179400100 mgCAPSULECAP</v>
          </cell>
          <cell r="C418" t="str">
            <v>DANTROLENE SODIUM</v>
          </cell>
          <cell r="D418">
            <v>17940</v>
          </cell>
          <cell r="E418">
            <v>0</v>
          </cell>
          <cell r="F418" t="str">
            <v>100 mg</v>
          </cell>
          <cell r="G418" t="str">
            <v>CAPSULE</v>
          </cell>
          <cell r="H418" t="str">
            <v>CAP</v>
          </cell>
          <cell r="I418">
            <v>20090305</v>
          </cell>
          <cell r="J418">
            <v>0</v>
          </cell>
          <cell r="K418">
            <v>20090305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20090305</v>
          </cell>
          <cell r="Q418">
            <v>0</v>
          </cell>
          <cell r="R418">
            <v>20090305</v>
          </cell>
          <cell r="S418">
            <v>0</v>
          </cell>
        </row>
        <row r="419">
          <cell r="B419" t="str">
            <v>DANTROLENE SODIUM17941025 mgCAPSULECAP</v>
          </cell>
          <cell r="C419" t="str">
            <v>DANTROLENE SODIUM</v>
          </cell>
          <cell r="D419">
            <v>17941</v>
          </cell>
          <cell r="E419">
            <v>0</v>
          </cell>
          <cell r="F419" t="str">
            <v>25 mg</v>
          </cell>
          <cell r="G419" t="str">
            <v>CAPSULE</v>
          </cell>
          <cell r="H419" t="str">
            <v>CAP</v>
          </cell>
          <cell r="I419">
            <v>20090305</v>
          </cell>
          <cell r="J419">
            <v>0</v>
          </cell>
          <cell r="K419">
            <v>20090305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20090305</v>
          </cell>
          <cell r="Q419">
            <v>0</v>
          </cell>
          <cell r="R419">
            <v>20090305</v>
          </cell>
          <cell r="S419">
            <v>0</v>
          </cell>
        </row>
        <row r="420">
          <cell r="B420" t="str">
            <v>DANTROLENE SODIUM17942050 mgCAPSULECAP</v>
          </cell>
          <cell r="C420" t="str">
            <v>DANTROLENE SODIUM</v>
          </cell>
          <cell r="D420">
            <v>17942</v>
          </cell>
          <cell r="E420">
            <v>0</v>
          </cell>
          <cell r="F420" t="str">
            <v>50 mg</v>
          </cell>
          <cell r="G420" t="str">
            <v>CAPSULE</v>
          </cell>
          <cell r="H420" t="str">
            <v>CAP</v>
          </cell>
          <cell r="I420">
            <v>20090305</v>
          </cell>
          <cell r="J420">
            <v>0</v>
          </cell>
          <cell r="K420">
            <v>20090305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0</v>
          </cell>
          <cell r="R420">
            <v>20090305</v>
          </cell>
          <cell r="S420">
            <v>0</v>
          </cell>
        </row>
        <row r="421">
          <cell r="B421" t="str">
            <v>DEFEROXAMINE MESYLATE711202 gmEACHVIAL</v>
          </cell>
          <cell r="C421" t="str">
            <v>DEFEROXAMINE MESYLATE</v>
          </cell>
          <cell r="D421">
            <v>7112</v>
          </cell>
          <cell r="E421">
            <v>0</v>
          </cell>
          <cell r="F421" t="str">
            <v>2 gm</v>
          </cell>
          <cell r="G421" t="str">
            <v>EACH</v>
          </cell>
          <cell r="H421" t="str">
            <v>VIAL</v>
          </cell>
          <cell r="I421">
            <v>20090305</v>
          </cell>
          <cell r="J421">
            <v>0</v>
          </cell>
          <cell r="K421">
            <v>20090305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20090305</v>
          </cell>
          <cell r="Q421">
            <v>0</v>
          </cell>
          <cell r="R421">
            <v>20090305</v>
          </cell>
          <cell r="S421">
            <v>0</v>
          </cell>
        </row>
        <row r="422">
          <cell r="B422" t="str">
            <v>DEFEROXAMINE MESYLATE71110500 mgEACHVIAL</v>
          </cell>
          <cell r="C422" t="str">
            <v>DEFEROXAMINE MESYLATE</v>
          </cell>
          <cell r="D422">
            <v>7111</v>
          </cell>
          <cell r="E422">
            <v>0</v>
          </cell>
          <cell r="F422" t="str">
            <v>500 mg</v>
          </cell>
          <cell r="G422" t="str">
            <v>EACH</v>
          </cell>
          <cell r="H422" t="str">
            <v>VIAL</v>
          </cell>
          <cell r="I422">
            <v>20090305</v>
          </cell>
          <cell r="J422">
            <v>0</v>
          </cell>
          <cell r="K422">
            <v>20090305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20090305</v>
          </cell>
          <cell r="Q422">
            <v>0</v>
          </cell>
          <cell r="R422">
            <v>20090305</v>
          </cell>
          <cell r="S422">
            <v>0</v>
          </cell>
        </row>
        <row r="423">
          <cell r="B423" t="str">
            <v>DEMECLOCYCLINE402900150 mgTABLETTAB</v>
          </cell>
          <cell r="C423" t="str">
            <v>DEMECLOCYCLINE</v>
          </cell>
          <cell r="D423">
            <v>40290</v>
          </cell>
          <cell r="E423">
            <v>0</v>
          </cell>
          <cell r="F423" t="str">
            <v>150 mg</v>
          </cell>
          <cell r="G423" t="str">
            <v>TABLET</v>
          </cell>
          <cell r="H423" t="str">
            <v>TAB</v>
          </cell>
          <cell r="I423">
            <v>20090305</v>
          </cell>
          <cell r="J423">
            <v>0</v>
          </cell>
          <cell r="K423">
            <v>20090305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20090305</v>
          </cell>
          <cell r="Q423">
            <v>0</v>
          </cell>
          <cell r="R423">
            <v>20090305</v>
          </cell>
          <cell r="S423">
            <v>0</v>
          </cell>
        </row>
        <row r="424">
          <cell r="B424" t="str">
            <v>DEMECLOCYCLINE402910300 mgTABLETTAB</v>
          </cell>
          <cell r="C424" t="str">
            <v>DEMECLOCYCLINE</v>
          </cell>
          <cell r="D424">
            <v>40291</v>
          </cell>
          <cell r="E424">
            <v>0</v>
          </cell>
          <cell r="F424" t="str">
            <v>300 mg</v>
          </cell>
          <cell r="G424" t="str">
            <v>TABLET</v>
          </cell>
          <cell r="H424" t="str">
            <v>TAB</v>
          </cell>
          <cell r="I424">
            <v>20090305</v>
          </cell>
          <cell r="J424">
            <v>0</v>
          </cell>
          <cell r="K424">
            <v>20090305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20090305</v>
          </cell>
          <cell r="Q424">
            <v>0</v>
          </cell>
          <cell r="R424">
            <v>20090305</v>
          </cell>
          <cell r="S424">
            <v>0</v>
          </cell>
        </row>
        <row r="425">
          <cell r="B425" t="str">
            <v>DESIPRAMINE HCL16583010 mgTABLETTAB</v>
          </cell>
          <cell r="C425" t="str">
            <v>DESIPRAMINE HCL</v>
          </cell>
          <cell r="D425">
            <v>16583</v>
          </cell>
          <cell r="E425">
            <v>0</v>
          </cell>
          <cell r="F425" t="str">
            <v>10 mg</v>
          </cell>
          <cell r="G425" t="str">
            <v>TABLET</v>
          </cell>
          <cell r="H425" t="str">
            <v>TAB</v>
          </cell>
          <cell r="I425">
            <v>20090305</v>
          </cell>
          <cell r="J425">
            <v>0</v>
          </cell>
          <cell r="K425">
            <v>20090305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20090305</v>
          </cell>
          <cell r="Q425">
            <v>0</v>
          </cell>
          <cell r="R425">
            <v>20090305</v>
          </cell>
          <cell r="S425">
            <v>0</v>
          </cell>
        </row>
        <row r="426">
          <cell r="B426" t="str">
            <v>DESIPRAMINE HCL165840100 mgTABLETTAB</v>
          </cell>
          <cell r="C426" t="str">
            <v>DESIPRAMINE HCL</v>
          </cell>
          <cell r="D426">
            <v>16584</v>
          </cell>
          <cell r="E426">
            <v>0</v>
          </cell>
          <cell r="F426" t="str">
            <v>100 mg</v>
          </cell>
          <cell r="G426" t="str">
            <v>TABLET</v>
          </cell>
          <cell r="H426" t="str">
            <v>TAB</v>
          </cell>
          <cell r="I426">
            <v>20090305</v>
          </cell>
          <cell r="J426">
            <v>0</v>
          </cell>
          <cell r="K426">
            <v>20090305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20090305</v>
          </cell>
          <cell r="Q426">
            <v>0</v>
          </cell>
          <cell r="R426">
            <v>20090305</v>
          </cell>
          <cell r="S426">
            <v>0</v>
          </cell>
        </row>
        <row r="427">
          <cell r="B427" t="str">
            <v>DESIPRAMINE HCL165850150 mgTABLETTAB</v>
          </cell>
          <cell r="C427" t="str">
            <v>DESIPRAMINE HCL</v>
          </cell>
          <cell r="D427">
            <v>16585</v>
          </cell>
          <cell r="E427">
            <v>0</v>
          </cell>
          <cell r="F427" t="str">
            <v>150 mg</v>
          </cell>
          <cell r="G427" t="str">
            <v>TABLET</v>
          </cell>
          <cell r="H427" t="str">
            <v>TAB</v>
          </cell>
          <cell r="I427">
            <v>20090305</v>
          </cell>
          <cell r="J427">
            <v>0</v>
          </cell>
          <cell r="K427">
            <v>20090305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20090305</v>
          </cell>
          <cell r="Q427">
            <v>0</v>
          </cell>
          <cell r="R427">
            <v>20090305</v>
          </cell>
          <cell r="S427">
            <v>0</v>
          </cell>
        </row>
        <row r="428">
          <cell r="B428" t="str">
            <v>DESIPRAMINE HCL16586025 mgTABLETTAB</v>
          </cell>
          <cell r="C428" t="str">
            <v>DESIPRAMINE HCL</v>
          </cell>
          <cell r="D428">
            <v>16586</v>
          </cell>
          <cell r="E428">
            <v>0</v>
          </cell>
          <cell r="F428" t="str">
            <v>25 mg</v>
          </cell>
          <cell r="G428" t="str">
            <v>TABLET</v>
          </cell>
          <cell r="H428" t="str">
            <v>TAB</v>
          </cell>
          <cell r="I428">
            <v>20090305</v>
          </cell>
          <cell r="J428">
            <v>0</v>
          </cell>
          <cell r="K428">
            <v>20090305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20090305</v>
          </cell>
          <cell r="Q428">
            <v>0</v>
          </cell>
          <cell r="R428">
            <v>20090305</v>
          </cell>
          <cell r="S428">
            <v>0</v>
          </cell>
        </row>
        <row r="429">
          <cell r="B429" t="str">
            <v>DESIPRAMINE HCL16587050 mgTABLETTAB</v>
          </cell>
          <cell r="C429" t="str">
            <v>DESIPRAMINE HCL</v>
          </cell>
          <cell r="D429">
            <v>16587</v>
          </cell>
          <cell r="E429">
            <v>0</v>
          </cell>
          <cell r="F429" t="str">
            <v>50 mg</v>
          </cell>
          <cell r="G429" t="str">
            <v>TABLET</v>
          </cell>
          <cell r="H429" t="str">
            <v>TAB</v>
          </cell>
          <cell r="I429">
            <v>20090305</v>
          </cell>
          <cell r="J429">
            <v>0</v>
          </cell>
          <cell r="K429">
            <v>20090305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20090305</v>
          </cell>
          <cell r="Q429">
            <v>0</v>
          </cell>
          <cell r="R429">
            <v>20090305</v>
          </cell>
          <cell r="S429">
            <v>0</v>
          </cell>
        </row>
        <row r="430">
          <cell r="B430" t="str">
            <v>DESIPRAMINE HCL16588075 mgTABLETTAB</v>
          </cell>
          <cell r="C430" t="str">
            <v>DESIPRAMINE HCL</v>
          </cell>
          <cell r="D430">
            <v>16588</v>
          </cell>
          <cell r="E430">
            <v>0</v>
          </cell>
          <cell r="F430" t="str">
            <v>75 mg</v>
          </cell>
          <cell r="G430" t="str">
            <v>TABLET</v>
          </cell>
          <cell r="H430" t="str">
            <v>TAB</v>
          </cell>
          <cell r="I430">
            <v>20090305</v>
          </cell>
          <cell r="J430">
            <v>0</v>
          </cell>
          <cell r="K430">
            <v>20090305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20090305</v>
          </cell>
          <cell r="Q430">
            <v>0</v>
          </cell>
          <cell r="R430">
            <v>20090305</v>
          </cell>
          <cell r="S430">
            <v>0</v>
          </cell>
        </row>
        <row r="431">
          <cell r="B431" t="str">
            <v>DESMOPRESSIN2617300.1 mg/mlMILLILITERNASAL SPRAY</v>
          </cell>
          <cell r="C431" t="str">
            <v>DESMOPRESSIN</v>
          </cell>
          <cell r="D431">
            <v>26173</v>
          </cell>
          <cell r="E431">
            <v>0</v>
          </cell>
          <cell r="F431" t="str">
            <v>0.1 mg/ml</v>
          </cell>
          <cell r="G431" t="str">
            <v>MILLILITER</v>
          </cell>
          <cell r="H431" t="str">
            <v>NASAL SPRAY</v>
          </cell>
          <cell r="I431">
            <v>20090305</v>
          </cell>
          <cell r="J431">
            <v>0</v>
          </cell>
          <cell r="K431">
            <v>20090305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20090305</v>
          </cell>
          <cell r="Q431">
            <v>0</v>
          </cell>
          <cell r="R431">
            <v>20090305</v>
          </cell>
          <cell r="S431">
            <v>0</v>
          </cell>
        </row>
        <row r="432">
          <cell r="B432" t="str">
            <v>DESMOPRESSIN ACETATE2617100.1 mgTABLETTAB</v>
          </cell>
          <cell r="C432" t="str">
            <v>DESMOPRESSIN ACETATE</v>
          </cell>
          <cell r="D432">
            <v>26171</v>
          </cell>
          <cell r="E432">
            <v>0</v>
          </cell>
          <cell r="F432" t="str">
            <v>0.1 mg</v>
          </cell>
          <cell r="G432" t="str">
            <v>TABLET</v>
          </cell>
          <cell r="H432" t="str">
            <v>TAB</v>
          </cell>
          <cell r="I432">
            <v>20090305</v>
          </cell>
          <cell r="J432">
            <v>0</v>
          </cell>
          <cell r="K432">
            <v>20090305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20090305</v>
          </cell>
          <cell r="Q432">
            <v>0</v>
          </cell>
          <cell r="R432">
            <v>20090305</v>
          </cell>
          <cell r="S432">
            <v>0</v>
          </cell>
        </row>
        <row r="433">
          <cell r="B433" t="str">
            <v>DESMOPRESSIN ACETATE2617200.2 mgTABLETTAB</v>
          </cell>
          <cell r="C433" t="str">
            <v>DESMOPRESSIN ACETATE</v>
          </cell>
          <cell r="D433">
            <v>26172</v>
          </cell>
          <cell r="E433">
            <v>0</v>
          </cell>
          <cell r="F433" t="str">
            <v>0.2 mg</v>
          </cell>
          <cell r="G433" t="str">
            <v>TABLET</v>
          </cell>
          <cell r="H433" t="str">
            <v>TAB</v>
          </cell>
          <cell r="I433">
            <v>20090305</v>
          </cell>
          <cell r="J433">
            <v>0</v>
          </cell>
          <cell r="K433">
            <v>20090305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20090305</v>
          </cell>
          <cell r="Q433">
            <v>0</v>
          </cell>
          <cell r="R433">
            <v>20090305</v>
          </cell>
          <cell r="S433">
            <v>0</v>
          </cell>
        </row>
        <row r="434">
          <cell r="B434" t="str">
            <v>DESMOPRESSIN ACETATE1026004 mcg/mlEACHVIAL</v>
          </cell>
          <cell r="C434" t="str">
            <v>DESMOPRESSIN ACETATE</v>
          </cell>
          <cell r="D434">
            <v>10260</v>
          </cell>
          <cell r="E434">
            <v>0</v>
          </cell>
          <cell r="F434" t="str">
            <v>4 mcg/ml</v>
          </cell>
          <cell r="G434" t="str">
            <v>EACH</v>
          </cell>
          <cell r="H434" t="str">
            <v>VIAL</v>
          </cell>
          <cell r="I434">
            <v>20090305</v>
          </cell>
          <cell r="J434">
            <v>0</v>
          </cell>
          <cell r="K434">
            <v>20090305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20090305</v>
          </cell>
          <cell r="Q434">
            <v>0</v>
          </cell>
          <cell r="R434">
            <v>20090305</v>
          </cell>
          <cell r="S434">
            <v>0</v>
          </cell>
        </row>
        <row r="435">
          <cell r="B435" t="str">
            <v>DESMOPRESSIN ACETATE1086004 mcg/mlEACHAMPUL</v>
          </cell>
          <cell r="C435" t="str">
            <v>DESMOPRESSIN ACETATE</v>
          </cell>
          <cell r="D435">
            <v>10860</v>
          </cell>
          <cell r="E435">
            <v>0</v>
          </cell>
          <cell r="F435" t="str">
            <v>4 mcg/ml</v>
          </cell>
          <cell r="G435" t="str">
            <v>EACH</v>
          </cell>
          <cell r="H435" t="str">
            <v>AMPUL</v>
          </cell>
          <cell r="I435">
            <v>20090305</v>
          </cell>
          <cell r="J435">
            <v>0</v>
          </cell>
          <cell r="K435">
            <v>20090305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20090305</v>
          </cell>
          <cell r="Q435">
            <v>0</v>
          </cell>
          <cell r="R435">
            <v>20090305</v>
          </cell>
          <cell r="S435">
            <v>0</v>
          </cell>
        </row>
        <row r="436">
          <cell r="B436" t="str">
            <v>DESOGESTREL/ETHINY ESTRADIOL (DESOGEN, ORTHO-CEPT, APRI)6881100.15 mg/30 mcgTABLETTAB</v>
          </cell>
          <cell r="C436" t="str">
            <v>DESOGESTREL/ETHINY ESTRADIOL (DESOGEN, ORTHO-CEPT, APRI)</v>
          </cell>
          <cell r="D436">
            <v>68811</v>
          </cell>
          <cell r="E436">
            <v>0</v>
          </cell>
          <cell r="F436" t="str">
            <v>0.15 mg/30 mcg</v>
          </cell>
          <cell r="G436" t="str">
            <v>TABLET</v>
          </cell>
          <cell r="H436" t="str">
            <v>TAB</v>
          </cell>
          <cell r="I436">
            <v>20090305</v>
          </cell>
          <cell r="J436">
            <v>0</v>
          </cell>
          <cell r="K436">
            <v>20090305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20090305</v>
          </cell>
          <cell r="Q436">
            <v>0</v>
          </cell>
          <cell r="R436">
            <v>20090305</v>
          </cell>
          <cell r="S436">
            <v>0</v>
          </cell>
        </row>
        <row r="437">
          <cell r="B437" t="str">
            <v>DESOGESTREL/ETHINY ESTRADIOL (KARIVA, MIRCETTE)9486800.15 mg/20 mcgTABLETTAB</v>
          </cell>
          <cell r="C437" t="str">
            <v>DESOGESTREL/ETHINY ESTRADIOL (KARIVA, MIRCETTE)</v>
          </cell>
          <cell r="D437">
            <v>94868</v>
          </cell>
          <cell r="E437">
            <v>0</v>
          </cell>
          <cell r="F437" t="str">
            <v>0.15 mg/20 mcg</v>
          </cell>
          <cell r="G437" t="str">
            <v>TABLET</v>
          </cell>
          <cell r="H437" t="str">
            <v>TAB</v>
          </cell>
          <cell r="I437">
            <v>20090305</v>
          </cell>
          <cell r="J437">
            <v>0</v>
          </cell>
          <cell r="K437">
            <v>20090305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20090305</v>
          </cell>
          <cell r="Q437">
            <v>0</v>
          </cell>
          <cell r="R437">
            <v>20090305</v>
          </cell>
          <cell r="S437">
            <v>0</v>
          </cell>
        </row>
        <row r="438">
          <cell r="B438" t="str">
            <v>DESOGESTREL/ETHINY ESTRADIOL 7-7-7 (CYCLESSA, VELIVET)1309400.1-25/0.125-25/0.15-25 mg-mcgTABLETTAB</v>
          </cell>
          <cell r="C438" t="str">
            <v>DESOGESTREL/ETHINY ESTRADIOL 7-7-7 (CYCLESSA, VELIVET)</v>
          </cell>
          <cell r="D438">
            <v>13094</v>
          </cell>
          <cell r="E438">
            <v>0</v>
          </cell>
          <cell r="F438" t="str">
            <v>0.1-25/0.125-25/0.15-25 mg-mcg</v>
          </cell>
          <cell r="G438" t="str">
            <v>TABLET</v>
          </cell>
          <cell r="H438" t="str">
            <v>TAB</v>
          </cell>
          <cell r="I438">
            <v>20090305</v>
          </cell>
          <cell r="J438">
            <v>0</v>
          </cell>
          <cell r="K438">
            <v>20090305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20090305</v>
          </cell>
          <cell r="Q438">
            <v>0</v>
          </cell>
          <cell r="R438">
            <v>20090305</v>
          </cell>
          <cell r="S438">
            <v>0</v>
          </cell>
        </row>
        <row r="439">
          <cell r="B439" t="str">
            <v>DESONIDE4897100.0005MILLILITERLOT</v>
          </cell>
          <cell r="C439" t="str">
            <v>DESONIDE</v>
          </cell>
          <cell r="D439">
            <v>48971</v>
          </cell>
          <cell r="E439">
            <v>0</v>
          </cell>
          <cell r="F439">
            <v>5.0000000000000001E-4</v>
          </cell>
          <cell r="G439" t="str">
            <v>MILLILITER</v>
          </cell>
          <cell r="H439" t="str">
            <v>LOT</v>
          </cell>
          <cell r="I439">
            <v>20090305</v>
          </cell>
          <cell r="J439">
            <v>0</v>
          </cell>
          <cell r="K439">
            <v>20090305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20090305</v>
          </cell>
          <cell r="Q439">
            <v>0</v>
          </cell>
          <cell r="R439">
            <v>20090305</v>
          </cell>
          <cell r="S439">
            <v>0</v>
          </cell>
        </row>
        <row r="440">
          <cell r="B440" t="str">
            <v>DESONIDE31425150.05%; 15 gmGRAMCRM</v>
          </cell>
          <cell r="C440" t="str">
            <v>DESONIDE</v>
          </cell>
          <cell r="D440">
            <v>31425</v>
          </cell>
          <cell r="E440">
            <v>15</v>
          </cell>
          <cell r="F440" t="str">
            <v>0.05%; 15 gm</v>
          </cell>
          <cell r="G440" t="str">
            <v>GRAM</v>
          </cell>
          <cell r="H440" t="str">
            <v>CRM</v>
          </cell>
          <cell r="I440">
            <v>20090305</v>
          </cell>
          <cell r="J440">
            <v>0</v>
          </cell>
          <cell r="K440">
            <v>20090305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20090305</v>
          </cell>
          <cell r="Q440">
            <v>0</v>
          </cell>
          <cell r="R440">
            <v>20090305</v>
          </cell>
          <cell r="S440">
            <v>0</v>
          </cell>
        </row>
        <row r="441">
          <cell r="B441" t="str">
            <v>DESONIDE31430150.05%; 15 gmGRAMOINT</v>
          </cell>
          <cell r="C441" t="str">
            <v>DESONIDE</v>
          </cell>
          <cell r="D441">
            <v>31430</v>
          </cell>
          <cell r="E441">
            <v>15</v>
          </cell>
          <cell r="F441" t="str">
            <v>0.05%; 15 gm</v>
          </cell>
          <cell r="G441" t="str">
            <v>GRAM</v>
          </cell>
          <cell r="H441" t="str">
            <v>OINT</v>
          </cell>
          <cell r="I441">
            <v>20090305</v>
          </cell>
          <cell r="J441">
            <v>0</v>
          </cell>
          <cell r="K441">
            <v>20090305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20090305</v>
          </cell>
          <cell r="Q441">
            <v>0</v>
          </cell>
          <cell r="R441">
            <v>20090305</v>
          </cell>
          <cell r="S441">
            <v>0</v>
          </cell>
        </row>
        <row r="442">
          <cell r="B442" t="str">
            <v>DESONIDE31425600.05%; 60 gmGRAMCRM</v>
          </cell>
          <cell r="C442" t="str">
            <v>DESONIDE</v>
          </cell>
          <cell r="D442">
            <v>31425</v>
          </cell>
          <cell r="E442">
            <v>60</v>
          </cell>
          <cell r="F442" t="str">
            <v>0.05%; 60 gm</v>
          </cell>
          <cell r="G442" t="str">
            <v>GRAM</v>
          </cell>
          <cell r="H442" t="str">
            <v>CRM</v>
          </cell>
          <cell r="I442">
            <v>20090305</v>
          </cell>
          <cell r="J442">
            <v>0</v>
          </cell>
          <cell r="K442">
            <v>20090305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20090305</v>
          </cell>
          <cell r="Q442">
            <v>0</v>
          </cell>
          <cell r="R442">
            <v>20090305</v>
          </cell>
          <cell r="S442">
            <v>0</v>
          </cell>
        </row>
        <row r="443">
          <cell r="B443" t="str">
            <v>DESONIDE31430600.05%; 60 gmGRAMOINT</v>
          </cell>
          <cell r="C443" t="str">
            <v>DESONIDE</v>
          </cell>
          <cell r="D443">
            <v>31430</v>
          </cell>
          <cell r="E443">
            <v>60</v>
          </cell>
          <cell r="F443" t="str">
            <v>0.05%; 60 gm</v>
          </cell>
          <cell r="G443" t="str">
            <v>GRAM</v>
          </cell>
          <cell r="H443" t="str">
            <v>OINT</v>
          </cell>
          <cell r="I443">
            <v>20090305</v>
          </cell>
          <cell r="J443">
            <v>0</v>
          </cell>
          <cell r="K443">
            <v>20090305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20090305</v>
          </cell>
          <cell r="Q443">
            <v>0</v>
          </cell>
          <cell r="R443">
            <v>20090305</v>
          </cell>
          <cell r="S443">
            <v>0</v>
          </cell>
        </row>
        <row r="444">
          <cell r="B444" t="str">
            <v>DESOXIMETASONE3118100.0025GRAMCRM</v>
          </cell>
          <cell r="C444" t="str">
            <v>DESOXIMETASONE</v>
          </cell>
          <cell r="D444">
            <v>31181</v>
          </cell>
          <cell r="E444">
            <v>0</v>
          </cell>
          <cell r="F444">
            <v>2.5000000000000001E-3</v>
          </cell>
          <cell r="G444" t="str">
            <v>GRAM</v>
          </cell>
          <cell r="H444" t="str">
            <v>CRM</v>
          </cell>
          <cell r="I444">
            <v>20060303</v>
          </cell>
          <cell r="J444">
            <v>20060906</v>
          </cell>
          <cell r="K444">
            <v>20060906</v>
          </cell>
          <cell r="L444" t="str">
            <v>Delete</v>
          </cell>
          <cell r="N444">
            <v>0</v>
          </cell>
          <cell r="O444" t="str">
            <v>no</v>
          </cell>
          <cell r="P444">
            <v>20060303</v>
          </cell>
          <cell r="Q444">
            <v>20060906</v>
          </cell>
          <cell r="R444">
            <v>20060906</v>
          </cell>
          <cell r="S444">
            <v>0</v>
          </cell>
        </row>
        <row r="445">
          <cell r="B445" t="str">
            <v>DESOXIMETASONE6120150.05%; 15 gmGRAMGEL</v>
          </cell>
          <cell r="C445" t="str">
            <v>DESOXIMETASONE</v>
          </cell>
          <cell r="D445">
            <v>6120</v>
          </cell>
          <cell r="E445">
            <v>15</v>
          </cell>
          <cell r="F445" t="str">
            <v>0.05%; 15 gm</v>
          </cell>
          <cell r="G445" t="str">
            <v>GRAM</v>
          </cell>
          <cell r="H445" t="str">
            <v>GEL</v>
          </cell>
          <cell r="I445">
            <v>20090305</v>
          </cell>
          <cell r="J445">
            <v>0</v>
          </cell>
          <cell r="K445">
            <v>20090305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20090305</v>
          </cell>
          <cell r="Q445">
            <v>0</v>
          </cell>
          <cell r="R445">
            <v>20090305</v>
          </cell>
          <cell r="S445">
            <v>0</v>
          </cell>
        </row>
        <row r="446">
          <cell r="B446" t="str">
            <v>DESOXIMETASONE31180150.05%; 15 gmGRAMCRM</v>
          </cell>
          <cell r="C446" t="str">
            <v>DESOXIMETASONE</v>
          </cell>
          <cell r="D446">
            <v>31180</v>
          </cell>
          <cell r="E446">
            <v>15</v>
          </cell>
          <cell r="F446" t="str">
            <v>0.05%; 15 gm</v>
          </cell>
          <cell r="G446" t="str">
            <v>GRAM</v>
          </cell>
          <cell r="H446" t="str">
            <v>CRM</v>
          </cell>
          <cell r="I446">
            <v>20090305</v>
          </cell>
          <cell r="J446">
            <v>0</v>
          </cell>
          <cell r="K446">
            <v>20090305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20090305</v>
          </cell>
          <cell r="Q446">
            <v>0</v>
          </cell>
          <cell r="R446">
            <v>20090305</v>
          </cell>
          <cell r="S446">
            <v>0</v>
          </cell>
        </row>
        <row r="447">
          <cell r="B447" t="str">
            <v>DESOXIMETASONE6120600.05%; 60 gmGRAMGEL</v>
          </cell>
          <cell r="C447" t="str">
            <v>DESOXIMETASONE</v>
          </cell>
          <cell r="D447">
            <v>6120</v>
          </cell>
          <cell r="E447">
            <v>60</v>
          </cell>
          <cell r="F447" t="str">
            <v>0.05%; 60 gm</v>
          </cell>
          <cell r="G447" t="str">
            <v>GRAM</v>
          </cell>
          <cell r="H447" t="str">
            <v>GEL</v>
          </cell>
          <cell r="I447">
            <v>20090305</v>
          </cell>
          <cell r="J447">
            <v>0</v>
          </cell>
          <cell r="K447">
            <v>20090305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20090305</v>
          </cell>
          <cell r="Q447">
            <v>0</v>
          </cell>
          <cell r="R447">
            <v>20090305</v>
          </cell>
          <cell r="S447">
            <v>0</v>
          </cell>
        </row>
        <row r="448">
          <cell r="B448" t="str">
            <v>DESOXIMETASONE31180600.05%; 60 gmGRAMCRM</v>
          </cell>
          <cell r="C448" t="str">
            <v>DESOXIMETASONE</v>
          </cell>
          <cell r="D448">
            <v>31180</v>
          </cell>
          <cell r="E448">
            <v>60</v>
          </cell>
          <cell r="F448" t="str">
            <v>0.05%; 60 gm</v>
          </cell>
          <cell r="G448" t="str">
            <v>GRAM</v>
          </cell>
          <cell r="H448" t="str">
            <v>CRM</v>
          </cell>
          <cell r="I448">
            <v>20090305</v>
          </cell>
          <cell r="J448">
            <v>0</v>
          </cell>
          <cell r="K448">
            <v>20090305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20090305</v>
          </cell>
          <cell r="S448">
            <v>0</v>
          </cell>
        </row>
        <row r="449">
          <cell r="B449" t="str">
            <v>DESOXIMETASONE30800150.25%; 15 gmGRAMOINT</v>
          </cell>
          <cell r="C449" t="str">
            <v>DESOXIMETASONE</v>
          </cell>
          <cell r="D449">
            <v>30800</v>
          </cell>
          <cell r="E449">
            <v>15</v>
          </cell>
          <cell r="F449" t="str">
            <v>0.25%; 15 gm</v>
          </cell>
          <cell r="G449" t="str">
            <v>GRAM</v>
          </cell>
          <cell r="H449" t="str">
            <v>OINT</v>
          </cell>
          <cell r="I449">
            <v>20090305</v>
          </cell>
          <cell r="J449">
            <v>20090318</v>
          </cell>
          <cell r="K449">
            <v>20090318</v>
          </cell>
          <cell r="L449" t="str">
            <v>Delete</v>
          </cell>
          <cell r="N449">
            <v>0</v>
          </cell>
          <cell r="O449" t="str">
            <v>no</v>
          </cell>
          <cell r="P449">
            <v>20090305</v>
          </cell>
          <cell r="Q449">
            <v>20090318</v>
          </cell>
          <cell r="R449">
            <v>20090318</v>
          </cell>
          <cell r="S449">
            <v>0</v>
          </cell>
        </row>
        <row r="450">
          <cell r="B450" t="str">
            <v>DESOXIMETASONE31181150.25%; 15 gmGRAMCRM</v>
          </cell>
          <cell r="C450" t="str">
            <v>DESOXIMETASONE</v>
          </cell>
          <cell r="D450">
            <v>31181</v>
          </cell>
          <cell r="E450">
            <v>15</v>
          </cell>
          <cell r="F450" t="str">
            <v>0.25%; 15 gm</v>
          </cell>
          <cell r="G450" t="str">
            <v>GRAM</v>
          </cell>
          <cell r="H450" t="str">
            <v>CRM</v>
          </cell>
          <cell r="I450">
            <v>20090305</v>
          </cell>
          <cell r="J450">
            <v>0</v>
          </cell>
          <cell r="K450">
            <v>20090305</v>
          </cell>
          <cell r="L450" t="str">
            <v>Active</v>
          </cell>
          <cell r="M450">
            <v>3.5066000000000002</v>
          </cell>
          <cell r="N450">
            <v>3.5066000000000002</v>
          </cell>
          <cell r="O450" t="str">
            <v>yes</v>
          </cell>
          <cell r="P450">
            <v>20090430</v>
          </cell>
          <cell r="Q450">
            <v>0</v>
          </cell>
          <cell r="R450">
            <v>20090430</v>
          </cell>
          <cell r="S450">
            <v>0</v>
          </cell>
        </row>
        <row r="451">
          <cell r="B451" t="str">
            <v>DESOXIMETASONE30800600.25%; 60 gmGRAMOINT</v>
          </cell>
          <cell r="C451" t="str">
            <v>DESOXIMETASONE</v>
          </cell>
          <cell r="D451">
            <v>30800</v>
          </cell>
          <cell r="E451">
            <v>60</v>
          </cell>
          <cell r="F451" t="str">
            <v>0.25%; 60 gm</v>
          </cell>
          <cell r="G451" t="str">
            <v>GRAM</v>
          </cell>
          <cell r="H451" t="str">
            <v>OINT</v>
          </cell>
          <cell r="I451">
            <v>20090305</v>
          </cell>
          <cell r="J451">
            <v>20090318</v>
          </cell>
          <cell r="K451">
            <v>20090318</v>
          </cell>
          <cell r="L451" t="str">
            <v>Delete</v>
          </cell>
          <cell r="N451">
            <v>0</v>
          </cell>
          <cell r="O451" t="str">
            <v>no</v>
          </cell>
          <cell r="P451">
            <v>20090305</v>
          </cell>
          <cell r="Q451">
            <v>20090318</v>
          </cell>
          <cell r="R451">
            <v>20090318</v>
          </cell>
          <cell r="S451">
            <v>0</v>
          </cell>
        </row>
        <row r="452">
          <cell r="B452" t="str">
            <v>DESOXIMETASONE31181600.25%; 60 gmGRAMCRM</v>
          </cell>
          <cell r="C452" t="str">
            <v>DESOXIMETASONE</v>
          </cell>
          <cell r="D452">
            <v>31181</v>
          </cell>
          <cell r="E452">
            <v>60</v>
          </cell>
          <cell r="F452" t="str">
            <v>0.25%; 60 gm</v>
          </cell>
          <cell r="G452" t="str">
            <v>GRAM</v>
          </cell>
          <cell r="H452" t="str">
            <v>CRM</v>
          </cell>
          <cell r="I452">
            <v>20090305</v>
          </cell>
          <cell r="J452">
            <v>0</v>
          </cell>
          <cell r="K452">
            <v>20090305</v>
          </cell>
          <cell r="L452" t="str">
            <v>Active</v>
          </cell>
          <cell r="M452">
            <v>3.0908000000000002</v>
          </cell>
          <cell r="N452">
            <v>3.0908000000000002</v>
          </cell>
          <cell r="O452" t="str">
            <v>yes</v>
          </cell>
          <cell r="P452">
            <v>20090430</v>
          </cell>
          <cell r="Q452">
            <v>0</v>
          </cell>
          <cell r="R452">
            <v>20090430</v>
          </cell>
          <cell r="S452">
            <v>0</v>
          </cell>
        </row>
        <row r="453">
          <cell r="B453" t="str">
            <v>DEXAMETHASONE2742200.5 mgTABLETTAB</v>
          </cell>
          <cell r="C453" t="str">
            <v>DEXAMETHASONE</v>
          </cell>
          <cell r="D453">
            <v>27422</v>
          </cell>
          <cell r="E453">
            <v>0</v>
          </cell>
          <cell r="F453" t="str">
            <v>0.5 mg</v>
          </cell>
          <cell r="G453" t="str">
            <v>TABLET</v>
          </cell>
          <cell r="H453" t="str">
            <v>TAB</v>
          </cell>
          <cell r="I453">
            <v>20050304</v>
          </cell>
          <cell r="J453">
            <v>20050902</v>
          </cell>
          <cell r="K453">
            <v>20070305</v>
          </cell>
          <cell r="L453" t="str">
            <v>Delete</v>
          </cell>
          <cell r="N453">
            <v>0</v>
          </cell>
          <cell r="O453" t="str">
            <v>no</v>
          </cell>
          <cell r="P453">
            <v>20050304</v>
          </cell>
          <cell r="Q453">
            <v>20050902</v>
          </cell>
          <cell r="R453">
            <v>20070305</v>
          </cell>
          <cell r="S453">
            <v>0</v>
          </cell>
        </row>
        <row r="454">
          <cell r="B454" t="str">
            <v>DEXAMETHASONE2740000.5 mg/5 mlMILLILITERELIXIR</v>
          </cell>
          <cell r="C454" t="str">
            <v>DEXAMETHASONE</v>
          </cell>
          <cell r="D454">
            <v>27400</v>
          </cell>
          <cell r="E454">
            <v>0</v>
          </cell>
          <cell r="F454" t="str">
            <v>0.5 mg/5 ml</v>
          </cell>
          <cell r="G454" t="str">
            <v>MILLILITER</v>
          </cell>
          <cell r="H454" t="str">
            <v>ELIXIR</v>
          </cell>
          <cell r="I454">
            <v>20020308</v>
          </cell>
          <cell r="J454">
            <v>20020906</v>
          </cell>
          <cell r="K454">
            <v>20020906</v>
          </cell>
          <cell r="L454" t="str">
            <v>Delete</v>
          </cell>
          <cell r="N454">
            <v>0</v>
          </cell>
          <cell r="O454" t="str">
            <v>no</v>
          </cell>
          <cell r="P454">
            <v>20020308</v>
          </cell>
          <cell r="Q454">
            <v>20020906</v>
          </cell>
          <cell r="R454">
            <v>20020906</v>
          </cell>
          <cell r="S454">
            <v>0</v>
          </cell>
        </row>
        <row r="455">
          <cell r="B455" t="str">
            <v>DEXAMETHASONE2742804 mgTABLETTAB</v>
          </cell>
          <cell r="C455" t="str">
            <v>DEXAMETHASONE</v>
          </cell>
          <cell r="D455">
            <v>27428</v>
          </cell>
          <cell r="E455">
            <v>0</v>
          </cell>
          <cell r="F455" t="str">
            <v>4 mg</v>
          </cell>
          <cell r="G455" t="str">
            <v>TABLET</v>
          </cell>
          <cell r="H455" t="str">
            <v>TAB</v>
          </cell>
          <cell r="I455">
            <v>20090305</v>
          </cell>
          <cell r="J455">
            <v>0</v>
          </cell>
          <cell r="K455">
            <v>20090305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20090305</v>
          </cell>
          <cell r="Q455">
            <v>0</v>
          </cell>
          <cell r="R455">
            <v>20090305</v>
          </cell>
          <cell r="S455">
            <v>0</v>
          </cell>
        </row>
        <row r="456">
          <cell r="B456" t="str">
            <v>DEXTROAMPHETAMINE SULFATE19850010 mgCAPSULECAP, SA</v>
          </cell>
          <cell r="C456" t="str">
            <v>DEXTROAMPHETAMINE SULFATE</v>
          </cell>
          <cell r="D456">
            <v>19850</v>
          </cell>
          <cell r="E456">
            <v>0</v>
          </cell>
          <cell r="F456" t="str">
            <v>10 mg</v>
          </cell>
          <cell r="G456" t="str">
            <v>CAPSULE</v>
          </cell>
          <cell r="H456" t="str">
            <v>CAP, SA</v>
          </cell>
          <cell r="I456">
            <v>20080805</v>
          </cell>
          <cell r="J456">
            <v>20090305</v>
          </cell>
          <cell r="K456">
            <v>20090305</v>
          </cell>
          <cell r="L456" t="str">
            <v>Delete</v>
          </cell>
          <cell r="N456">
            <v>0</v>
          </cell>
          <cell r="O456" t="str">
            <v>no</v>
          </cell>
          <cell r="P456">
            <v>20080805</v>
          </cell>
          <cell r="Q456">
            <v>20090305</v>
          </cell>
          <cell r="R456">
            <v>20090305</v>
          </cell>
          <cell r="S456">
            <v>0</v>
          </cell>
        </row>
        <row r="457">
          <cell r="B457" t="str">
            <v>DEXTROAMPHETAMINE SULFATE19880010 mgTABLETTAB</v>
          </cell>
          <cell r="C457" t="str">
            <v>DEXTROAMPHETAMINE SULFATE</v>
          </cell>
          <cell r="D457">
            <v>19880</v>
          </cell>
          <cell r="E457">
            <v>0</v>
          </cell>
          <cell r="F457" t="str">
            <v>10 mg</v>
          </cell>
          <cell r="G457" t="str">
            <v>TABLET</v>
          </cell>
          <cell r="H457" t="str">
            <v>TAB</v>
          </cell>
          <cell r="I457">
            <v>20090305</v>
          </cell>
          <cell r="J457">
            <v>0</v>
          </cell>
          <cell r="K457">
            <v>20090305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20090305</v>
          </cell>
          <cell r="Q457">
            <v>0</v>
          </cell>
          <cell r="R457">
            <v>20090305</v>
          </cell>
          <cell r="S457">
            <v>0</v>
          </cell>
        </row>
        <row r="458">
          <cell r="B458" t="str">
            <v>DEXTROAMPHETAMINE SULFATE19851015 mgCAPSULECAP, SA</v>
          </cell>
          <cell r="C458" t="str">
            <v>DEXTROAMPHETAMINE SULFATE</v>
          </cell>
          <cell r="D458">
            <v>19851</v>
          </cell>
          <cell r="E458">
            <v>0</v>
          </cell>
          <cell r="F458" t="str">
            <v>15 mg</v>
          </cell>
          <cell r="G458" t="str">
            <v>CAPSULE</v>
          </cell>
          <cell r="H458" t="str">
            <v>CAP, SA</v>
          </cell>
          <cell r="I458">
            <v>20080805</v>
          </cell>
          <cell r="J458">
            <v>20090305</v>
          </cell>
          <cell r="K458">
            <v>20090305</v>
          </cell>
          <cell r="L458" t="str">
            <v>Delete</v>
          </cell>
          <cell r="N458">
            <v>0</v>
          </cell>
          <cell r="O458" t="str">
            <v>no</v>
          </cell>
          <cell r="P458">
            <v>20080805</v>
          </cell>
          <cell r="Q458">
            <v>20090305</v>
          </cell>
          <cell r="R458">
            <v>20090305</v>
          </cell>
          <cell r="S458">
            <v>0</v>
          </cell>
        </row>
        <row r="459">
          <cell r="B459" t="str">
            <v>DEXTROAMPHETAMINE SULFATE1988105 mgTABLETTAB</v>
          </cell>
          <cell r="C459" t="str">
            <v>DEXTROAMPHETAMINE SULFATE</v>
          </cell>
          <cell r="D459">
            <v>19881</v>
          </cell>
          <cell r="E459">
            <v>0</v>
          </cell>
          <cell r="F459" t="str">
            <v>5 mg</v>
          </cell>
          <cell r="G459" t="str">
            <v>TABLET</v>
          </cell>
          <cell r="H459" t="str">
            <v>TAB</v>
          </cell>
          <cell r="I459">
            <v>20090305</v>
          </cell>
          <cell r="J459">
            <v>0</v>
          </cell>
          <cell r="K459">
            <v>20090305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20090305</v>
          </cell>
          <cell r="Q459">
            <v>0</v>
          </cell>
          <cell r="R459">
            <v>20090305</v>
          </cell>
          <cell r="S459">
            <v>0</v>
          </cell>
        </row>
        <row r="460">
          <cell r="B460" t="str">
            <v>DEXTROAMPHETAMINE SULFATE1985205 mgCAPSULECAP, SA</v>
          </cell>
          <cell r="C460" t="str">
            <v>DEXTROAMPHETAMINE SULFATE</v>
          </cell>
          <cell r="D460">
            <v>19852</v>
          </cell>
          <cell r="E460">
            <v>0</v>
          </cell>
          <cell r="F460" t="str">
            <v>5 mg</v>
          </cell>
          <cell r="G460" t="str">
            <v>CAPSULE</v>
          </cell>
          <cell r="H460" t="str">
            <v>CAP, SA</v>
          </cell>
          <cell r="I460">
            <v>20080805</v>
          </cell>
          <cell r="J460">
            <v>20090305</v>
          </cell>
          <cell r="K460">
            <v>20090305</v>
          </cell>
          <cell r="L460" t="str">
            <v>Delete</v>
          </cell>
          <cell r="N460">
            <v>0</v>
          </cell>
          <cell r="O460" t="str">
            <v>no</v>
          </cell>
          <cell r="P460">
            <v>20080805</v>
          </cell>
          <cell r="Q460">
            <v>20090305</v>
          </cell>
          <cell r="R460">
            <v>20090305</v>
          </cell>
          <cell r="S460">
            <v>0</v>
          </cell>
        </row>
        <row r="461">
          <cell r="B461" t="str">
            <v>DHCODEINE BT/ACETAMINOPHN/CAFF41517032-713-60 TABLETTAB</v>
          </cell>
          <cell r="C461" t="str">
            <v>DHCODEINE BT/ACETAMINOPHN/CAFF</v>
          </cell>
          <cell r="D461">
            <v>41517</v>
          </cell>
          <cell r="E461">
            <v>0</v>
          </cell>
          <cell r="F461" t="str">
            <v xml:space="preserve">32-713-60 </v>
          </cell>
          <cell r="G461" t="str">
            <v>TABLET</v>
          </cell>
          <cell r="H461" t="str">
            <v>TAB</v>
          </cell>
          <cell r="I461">
            <v>20090305</v>
          </cell>
          <cell r="J461">
            <v>0</v>
          </cell>
          <cell r="K461">
            <v>20090305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20090305</v>
          </cell>
          <cell r="Q461">
            <v>0</v>
          </cell>
          <cell r="R461">
            <v>20090305</v>
          </cell>
          <cell r="S461">
            <v>0</v>
          </cell>
        </row>
        <row r="462">
          <cell r="B462" t="str">
            <v>DIAZEPAM14220010 mgTABLETTAB</v>
          </cell>
          <cell r="C462" t="str">
            <v>DIAZEPAM</v>
          </cell>
          <cell r="D462">
            <v>14220</v>
          </cell>
          <cell r="E462">
            <v>0</v>
          </cell>
          <cell r="F462" t="str">
            <v>10 mg</v>
          </cell>
          <cell r="G462" t="str">
            <v>TABLET</v>
          </cell>
          <cell r="H462" t="str">
            <v>TAB</v>
          </cell>
          <cell r="I462">
            <v>20090305</v>
          </cell>
          <cell r="J462">
            <v>0</v>
          </cell>
          <cell r="K462">
            <v>20090305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0</v>
          </cell>
          <cell r="R462">
            <v>20090305</v>
          </cell>
          <cell r="S462">
            <v>0</v>
          </cell>
        </row>
        <row r="463">
          <cell r="B463" t="str">
            <v>DIAZEPAM1422102 mgTABLETTAB</v>
          </cell>
          <cell r="C463" t="str">
            <v>DIAZEPAM</v>
          </cell>
          <cell r="D463">
            <v>14221</v>
          </cell>
          <cell r="E463">
            <v>0</v>
          </cell>
          <cell r="F463" t="str">
            <v>2 mg</v>
          </cell>
          <cell r="G463" t="str">
            <v>TABLET</v>
          </cell>
          <cell r="H463" t="str">
            <v>TAB</v>
          </cell>
          <cell r="I463">
            <v>20090305</v>
          </cell>
          <cell r="J463">
            <v>0</v>
          </cell>
          <cell r="K463">
            <v>20090305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20090305</v>
          </cell>
          <cell r="Q463">
            <v>0</v>
          </cell>
          <cell r="R463">
            <v>20090305</v>
          </cell>
          <cell r="S463">
            <v>0</v>
          </cell>
        </row>
        <row r="464">
          <cell r="B464" t="str">
            <v>DIAZEPAM1422205 mgTABLETTAB</v>
          </cell>
          <cell r="C464" t="str">
            <v>DIAZEPAM</v>
          </cell>
          <cell r="D464">
            <v>14222</v>
          </cell>
          <cell r="E464">
            <v>0</v>
          </cell>
          <cell r="F464" t="str">
            <v>5 mg</v>
          </cell>
          <cell r="G464" t="str">
            <v>TABLET</v>
          </cell>
          <cell r="H464" t="str">
            <v>TAB</v>
          </cell>
          <cell r="I464">
            <v>20090305</v>
          </cell>
          <cell r="J464">
            <v>0</v>
          </cell>
          <cell r="K464">
            <v>20090305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20090305</v>
          </cell>
          <cell r="Q464">
            <v>0</v>
          </cell>
          <cell r="R464">
            <v>20090305</v>
          </cell>
          <cell r="S464">
            <v>0</v>
          </cell>
        </row>
        <row r="465">
          <cell r="B465" t="str">
            <v>DICLOFENAC POTASSIUM13960050 mgTABLETTAB</v>
          </cell>
          <cell r="C465" t="str">
            <v>DICLOFENAC POTASSIUM</v>
          </cell>
          <cell r="D465">
            <v>13960</v>
          </cell>
          <cell r="E465">
            <v>0</v>
          </cell>
          <cell r="F465" t="str">
            <v>50 mg</v>
          </cell>
          <cell r="G465" t="str">
            <v>TABLET</v>
          </cell>
          <cell r="H465" t="str">
            <v>TAB</v>
          </cell>
          <cell r="I465">
            <v>20090305</v>
          </cell>
          <cell r="J465">
            <v>0</v>
          </cell>
          <cell r="K465">
            <v>20090305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20090305</v>
          </cell>
          <cell r="Q465">
            <v>0</v>
          </cell>
          <cell r="R465">
            <v>20090305</v>
          </cell>
          <cell r="S465">
            <v>0</v>
          </cell>
        </row>
        <row r="466">
          <cell r="B466" t="str">
            <v>DICLOFENAC SODIUM3383100.001MILLILITERDROPS</v>
          </cell>
          <cell r="C466" t="str">
            <v>DICLOFENAC SODIUM</v>
          </cell>
          <cell r="D466">
            <v>33831</v>
          </cell>
          <cell r="E466">
            <v>0</v>
          </cell>
          <cell r="F466">
            <v>1E-3</v>
          </cell>
          <cell r="G466" t="str">
            <v>MILLILITER</v>
          </cell>
          <cell r="H466" t="str">
            <v>DROPS</v>
          </cell>
          <cell r="I466">
            <v>20090305</v>
          </cell>
          <cell r="J466">
            <v>0</v>
          </cell>
          <cell r="K466">
            <v>20090305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20090305</v>
          </cell>
          <cell r="Q466">
            <v>0</v>
          </cell>
          <cell r="R466">
            <v>20090305</v>
          </cell>
          <cell r="S466">
            <v>0</v>
          </cell>
        </row>
        <row r="467">
          <cell r="B467" t="str">
            <v>DICLOFENAC SODIUM35850025 mgTABLETTAB, EC</v>
          </cell>
          <cell r="C467" t="str">
            <v>DICLOFENAC SODIUM</v>
          </cell>
          <cell r="D467">
            <v>35850</v>
          </cell>
          <cell r="E467">
            <v>0</v>
          </cell>
          <cell r="F467" t="str">
            <v>25 mg</v>
          </cell>
          <cell r="G467" t="str">
            <v>TABLET</v>
          </cell>
          <cell r="H467" t="str">
            <v>TAB, EC</v>
          </cell>
          <cell r="I467">
            <v>20090305</v>
          </cell>
          <cell r="J467">
            <v>0</v>
          </cell>
          <cell r="K467">
            <v>20090305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20090305</v>
          </cell>
          <cell r="Q467">
            <v>0</v>
          </cell>
          <cell r="R467">
            <v>20090305</v>
          </cell>
          <cell r="S467">
            <v>0</v>
          </cell>
        </row>
        <row r="468">
          <cell r="B468" t="str">
            <v>DICLOFENAC SODIUM35851050 mgTABLETTAB, EC</v>
          </cell>
          <cell r="C468" t="str">
            <v>DICLOFENAC SODIUM</v>
          </cell>
          <cell r="D468">
            <v>35851</v>
          </cell>
          <cell r="E468">
            <v>0</v>
          </cell>
          <cell r="F468" t="str">
            <v>50 mg</v>
          </cell>
          <cell r="G468" t="str">
            <v>TABLET</v>
          </cell>
          <cell r="H468" t="str">
            <v>TAB, EC</v>
          </cell>
          <cell r="I468">
            <v>20090318</v>
          </cell>
          <cell r="J468">
            <v>0</v>
          </cell>
          <cell r="K468">
            <v>20090318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20090318</v>
          </cell>
          <cell r="Q468">
            <v>0</v>
          </cell>
          <cell r="R468">
            <v>20090318</v>
          </cell>
          <cell r="S468">
            <v>0</v>
          </cell>
        </row>
        <row r="469">
          <cell r="B469" t="str">
            <v>DICLOFENAC SODIUM35852075 mgTABLETTAB, EC</v>
          </cell>
          <cell r="C469" t="str">
            <v>DICLOFENAC SODIUM</v>
          </cell>
          <cell r="D469">
            <v>35852</v>
          </cell>
          <cell r="E469">
            <v>0</v>
          </cell>
          <cell r="F469" t="str">
            <v>75 mg</v>
          </cell>
          <cell r="G469" t="str">
            <v>TABLET</v>
          </cell>
          <cell r="H469" t="str">
            <v>TAB, EC</v>
          </cell>
          <cell r="I469">
            <v>20090318</v>
          </cell>
          <cell r="J469">
            <v>0</v>
          </cell>
          <cell r="K469">
            <v>20090318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20090318</v>
          </cell>
          <cell r="Q469">
            <v>0</v>
          </cell>
          <cell r="R469">
            <v>20090318</v>
          </cell>
          <cell r="S469">
            <v>0</v>
          </cell>
        </row>
        <row r="470">
          <cell r="B470" t="str">
            <v>DICLOFENAC SODIUM XR133100100 mgTABLETTAB, XR</v>
          </cell>
          <cell r="C470" t="str">
            <v>DICLOFENAC SODIUM XR</v>
          </cell>
          <cell r="D470">
            <v>13310</v>
          </cell>
          <cell r="E470">
            <v>0</v>
          </cell>
          <cell r="F470" t="str">
            <v>100 mg</v>
          </cell>
          <cell r="G470" t="str">
            <v>TABLET</v>
          </cell>
          <cell r="H470" t="str">
            <v>TAB, XR</v>
          </cell>
          <cell r="I470">
            <v>20090305</v>
          </cell>
          <cell r="J470">
            <v>0</v>
          </cell>
          <cell r="K470">
            <v>20090305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20090305</v>
          </cell>
          <cell r="Q470">
            <v>0</v>
          </cell>
          <cell r="R470">
            <v>20090305</v>
          </cell>
          <cell r="S470">
            <v>0</v>
          </cell>
        </row>
        <row r="471">
          <cell r="B471" t="str">
            <v>DICLOXACILLIN SODIUM395410250 mgCAPSULECAP</v>
          </cell>
          <cell r="C471" t="str">
            <v>DICLOXACILLIN SODIUM</v>
          </cell>
          <cell r="D471">
            <v>39541</v>
          </cell>
          <cell r="E471">
            <v>0</v>
          </cell>
          <cell r="F471" t="str">
            <v>250 mg</v>
          </cell>
          <cell r="G471" t="str">
            <v>CAPSULE</v>
          </cell>
          <cell r="H471" t="str">
            <v>CAP</v>
          </cell>
          <cell r="I471">
            <v>20090305</v>
          </cell>
          <cell r="J471">
            <v>0</v>
          </cell>
          <cell r="K471">
            <v>20090305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20090305</v>
          </cell>
          <cell r="Q471">
            <v>0</v>
          </cell>
          <cell r="R471">
            <v>20090305</v>
          </cell>
          <cell r="S471">
            <v>0</v>
          </cell>
        </row>
        <row r="472">
          <cell r="B472" t="str">
            <v>DICLOXACILLIN SODIUM395420500 mgCAPSULECAP</v>
          </cell>
          <cell r="C472" t="str">
            <v>DICLOXACILLIN SODIUM</v>
          </cell>
          <cell r="D472">
            <v>39542</v>
          </cell>
          <cell r="E472">
            <v>0</v>
          </cell>
          <cell r="F472" t="str">
            <v>500 mg</v>
          </cell>
          <cell r="G472" t="str">
            <v>CAPSULE</v>
          </cell>
          <cell r="H472" t="str">
            <v>CAP</v>
          </cell>
          <cell r="I472">
            <v>20090305</v>
          </cell>
          <cell r="J472">
            <v>0</v>
          </cell>
          <cell r="K472">
            <v>20090305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20090305</v>
          </cell>
          <cell r="Q472">
            <v>0</v>
          </cell>
          <cell r="R472">
            <v>20090305</v>
          </cell>
          <cell r="S472">
            <v>0</v>
          </cell>
        </row>
        <row r="473">
          <cell r="B473" t="str">
            <v>DICYCLOMINE HCL19261010 mgCAPSULECAP</v>
          </cell>
          <cell r="C473" t="str">
            <v>DICYCLOMINE HCL</v>
          </cell>
          <cell r="D473">
            <v>19261</v>
          </cell>
          <cell r="E473">
            <v>0</v>
          </cell>
          <cell r="F473" t="str">
            <v>10 mg</v>
          </cell>
          <cell r="G473" t="str">
            <v>CAPSULE</v>
          </cell>
          <cell r="H473" t="str">
            <v>CAP</v>
          </cell>
          <cell r="I473">
            <v>20090305</v>
          </cell>
          <cell r="J473">
            <v>0</v>
          </cell>
          <cell r="K473">
            <v>20090305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20090305</v>
          </cell>
          <cell r="Q473">
            <v>0</v>
          </cell>
          <cell r="R473">
            <v>20090305</v>
          </cell>
          <cell r="S473">
            <v>0</v>
          </cell>
        </row>
        <row r="474">
          <cell r="B474" t="str">
            <v>DICYCLOMINE HCL19331020 mgTABLETTAB</v>
          </cell>
          <cell r="C474" t="str">
            <v>DICYCLOMINE HCL</v>
          </cell>
          <cell r="D474">
            <v>19331</v>
          </cell>
          <cell r="E474">
            <v>0</v>
          </cell>
          <cell r="F474" t="str">
            <v>20 mg</v>
          </cell>
          <cell r="G474" t="str">
            <v>TABLET</v>
          </cell>
          <cell r="H474" t="str">
            <v>TAB</v>
          </cell>
          <cell r="I474">
            <v>20090305</v>
          </cell>
          <cell r="J474">
            <v>0</v>
          </cell>
          <cell r="K474">
            <v>20090305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20090305</v>
          </cell>
          <cell r="Q474">
            <v>0</v>
          </cell>
          <cell r="R474">
            <v>20090305</v>
          </cell>
          <cell r="S474">
            <v>0</v>
          </cell>
        </row>
        <row r="475">
          <cell r="B475" t="str">
            <v>DIDANOSINE145560250 mgCAPSULECAP, SA</v>
          </cell>
          <cell r="C475" t="str">
            <v>DIDANOSINE</v>
          </cell>
          <cell r="D475">
            <v>14556</v>
          </cell>
          <cell r="E475">
            <v>0</v>
          </cell>
          <cell r="F475" t="str">
            <v>250 mg</v>
          </cell>
          <cell r="G475" t="str">
            <v>CAPSULE</v>
          </cell>
          <cell r="H475" t="str">
            <v>CAP, SA</v>
          </cell>
          <cell r="I475">
            <v>20090305</v>
          </cell>
          <cell r="J475">
            <v>0</v>
          </cell>
          <cell r="K475">
            <v>20090305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20090305</v>
          </cell>
          <cell r="Q475">
            <v>0</v>
          </cell>
          <cell r="R475">
            <v>20090305</v>
          </cell>
          <cell r="S475">
            <v>0</v>
          </cell>
        </row>
        <row r="476">
          <cell r="B476" t="str">
            <v>DIDANOSINE145570400 mgCAPSULECAP, SA</v>
          </cell>
          <cell r="C476" t="str">
            <v>DIDANOSINE</v>
          </cell>
          <cell r="D476">
            <v>14557</v>
          </cell>
          <cell r="E476">
            <v>0</v>
          </cell>
          <cell r="F476" t="str">
            <v>400 mg</v>
          </cell>
          <cell r="G476" t="str">
            <v>CAPSULE</v>
          </cell>
          <cell r="H476" t="str">
            <v>CAP, SA</v>
          </cell>
          <cell r="I476">
            <v>20090305</v>
          </cell>
          <cell r="J476">
            <v>0</v>
          </cell>
          <cell r="K476">
            <v>20090305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20090305</v>
          </cell>
          <cell r="Q476">
            <v>0</v>
          </cell>
          <cell r="R476">
            <v>20090305</v>
          </cell>
          <cell r="S476">
            <v>0</v>
          </cell>
        </row>
        <row r="477">
          <cell r="B477" t="str">
            <v>DIFLORASONE DIACETATE3147000.05%GRAMCRM</v>
          </cell>
          <cell r="C477" t="str">
            <v>DIFLORASONE DIACETATE</v>
          </cell>
          <cell r="D477">
            <v>31470</v>
          </cell>
          <cell r="E477">
            <v>0</v>
          </cell>
          <cell r="F477" t="str">
            <v>0.05%</v>
          </cell>
          <cell r="G477" t="str">
            <v>GRAM</v>
          </cell>
          <cell r="H477" t="str">
            <v>CRM</v>
          </cell>
          <cell r="I477">
            <v>20090305</v>
          </cell>
          <cell r="J477">
            <v>0</v>
          </cell>
          <cell r="K477">
            <v>20090305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20090305</v>
          </cell>
          <cell r="Q477">
            <v>0</v>
          </cell>
          <cell r="R477">
            <v>20090305</v>
          </cell>
          <cell r="S477">
            <v>0</v>
          </cell>
        </row>
        <row r="478">
          <cell r="B478" t="str">
            <v>DIFLORASONE DIACETATE3148000.05%GRAMOINT</v>
          </cell>
          <cell r="C478" t="str">
            <v>DIFLORASONE DIACETATE</v>
          </cell>
          <cell r="D478">
            <v>31480</v>
          </cell>
          <cell r="E478">
            <v>0</v>
          </cell>
          <cell r="F478" t="str">
            <v>0.05%</v>
          </cell>
          <cell r="G478" t="str">
            <v>GRAM</v>
          </cell>
          <cell r="H478" t="str">
            <v>OINT</v>
          </cell>
          <cell r="I478">
            <v>20090305</v>
          </cell>
          <cell r="J478">
            <v>0</v>
          </cell>
          <cell r="K478">
            <v>20090305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0</v>
          </cell>
          <cell r="R478">
            <v>20090305</v>
          </cell>
          <cell r="S478">
            <v>0</v>
          </cell>
        </row>
        <row r="479">
          <cell r="B479" t="str">
            <v>DIFLUNISAL168500250 mgTABLETTAB</v>
          </cell>
          <cell r="C479" t="str">
            <v>DIFLUNISAL</v>
          </cell>
          <cell r="D479">
            <v>16850</v>
          </cell>
          <cell r="E479">
            <v>0</v>
          </cell>
          <cell r="F479" t="str">
            <v>250 mg</v>
          </cell>
          <cell r="G479" t="str">
            <v>TABLET</v>
          </cell>
          <cell r="H479" t="str">
            <v>TAB</v>
          </cell>
          <cell r="I479">
            <v>20020405</v>
          </cell>
          <cell r="J479">
            <v>20020906</v>
          </cell>
          <cell r="K479">
            <v>20050304</v>
          </cell>
          <cell r="L479" t="str">
            <v>Delete</v>
          </cell>
          <cell r="N479">
            <v>0</v>
          </cell>
          <cell r="O479" t="str">
            <v>no</v>
          </cell>
          <cell r="P479">
            <v>20020405</v>
          </cell>
          <cell r="Q479">
            <v>20020906</v>
          </cell>
          <cell r="R479">
            <v>20050304</v>
          </cell>
          <cell r="S479">
            <v>0</v>
          </cell>
        </row>
        <row r="480">
          <cell r="B480" t="str">
            <v>DIFLUNISAL168510500 mgTABLETTAB</v>
          </cell>
          <cell r="C480" t="str">
            <v>DIFLUNISAL</v>
          </cell>
          <cell r="D480">
            <v>16851</v>
          </cell>
          <cell r="E480">
            <v>0</v>
          </cell>
          <cell r="F480" t="str">
            <v>500 mg</v>
          </cell>
          <cell r="G480" t="str">
            <v>TABLET</v>
          </cell>
          <cell r="H480" t="str">
            <v>TAB</v>
          </cell>
          <cell r="I480">
            <v>20090305</v>
          </cell>
          <cell r="J480">
            <v>0</v>
          </cell>
          <cell r="K480">
            <v>20090305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20090305</v>
          </cell>
          <cell r="Q480">
            <v>0</v>
          </cell>
          <cell r="R480">
            <v>20090305</v>
          </cell>
          <cell r="S480">
            <v>0</v>
          </cell>
        </row>
        <row r="481">
          <cell r="B481" t="str">
            <v>DIGOXIN1320.125 mgTABLETTAB</v>
          </cell>
          <cell r="C481" t="str">
            <v>DIGOXIN</v>
          </cell>
          <cell r="D481">
            <v>132</v>
          </cell>
          <cell r="E481">
            <v>0</v>
          </cell>
          <cell r="F481" t="str">
            <v>.125 mg</v>
          </cell>
          <cell r="G481" t="str">
            <v>TABLET</v>
          </cell>
          <cell r="H481" t="str">
            <v>TAB</v>
          </cell>
          <cell r="I481">
            <v>20090305</v>
          </cell>
          <cell r="J481">
            <v>0</v>
          </cell>
          <cell r="K481">
            <v>20090305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20090305</v>
          </cell>
          <cell r="Q481">
            <v>0</v>
          </cell>
          <cell r="R481">
            <v>20090305</v>
          </cell>
          <cell r="S481">
            <v>0</v>
          </cell>
        </row>
        <row r="482">
          <cell r="B482" t="str">
            <v>DIGOXIN1330.250 mgTABLETTAB</v>
          </cell>
          <cell r="C482" t="str">
            <v>DIGOXIN</v>
          </cell>
          <cell r="D482">
            <v>133</v>
          </cell>
          <cell r="E482">
            <v>0</v>
          </cell>
          <cell r="F482" t="str">
            <v>.250 mg</v>
          </cell>
          <cell r="G482" t="str">
            <v>TABLET</v>
          </cell>
          <cell r="H482" t="str">
            <v>TAB</v>
          </cell>
          <cell r="I482">
            <v>20090305</v>
          </cell>
          <cell r="J482">
            <v>0</v>
          </cell>
          <cell r="K482">
            <v>20090305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20090305</v>
          </cell>
          <cell r="Q482">
            <v>0</v>
          </cell>
          <cell r="R482">
            <v>20090305</v>
          </cell>
          <cell r="S482">
            <v>0</v>
          </cell>
        </row>
        <row r="483">
          <cell r="B483" t="str">
            <v>DILTIAZEM HCL23210120 mgCAPSULECAP, SR 12HR</v>
          </cell>
          <cell r="C483" t="str">
            <v>DILTIAZEM HCL</v>
          </cell>
          <cell r="D483">
            <v>2321</v>
          </cell>
          <cell r="E483">
            <v>0</v>
          </cell>
          <cell r="F483" t="str">
            <v>120 mg</v>
          </cell>
          <cell r="G483" t="str">
            <v>CAPSULE</v>
          </cell>
          <cell r="H483" t="str">
            <v>CAP, SR 12HR</v>
          </cell>
          <cell r="I483">
            <v>20090305</v>
          </cell>
          <cell r="J483">
            <v>0</v>
          </cell>
          <cell r="K483">
            <v>20090305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20090305</v>
          </cell>
          <cell r="Q483">
            <v>0</v>
          </cell>
          <cell r="R483">
            <v>20090305</v>
          </cell>
          <cell r="S483">
            <v>0</v>
          </cell>
        </row>
        <row r="484">
          <cell r="B484" t="str">
            <v>DILTIAZEM HCL23260120 mgCAPSULECAP, SR 24HR</v>
          </cell>
          <cell r="C484" t="str">
            <v>DILTIAZEM HCL</v>
          </cell>
          <cell r="D484">
            <v>2326</v>
          </cell>
          <cell r="E484">
            <v>0</v>
          </cell>
          <cell r="F484" t="str">
            <v>120 mg</v>
          </cell>
          <cell r="G484" t="str">
            <v>CAPSULE</v>
          </cell>
          <cell r="H484" t="str">
            <v>CAP, SR 24HR</v>
          </cell>
          <cell r="I484">
            <v>20090305</v>
          </cell>
          <cell r="J484">
            <v>0</v>
          </cell>
          <cell r="K484">
            <v>20090305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20090305</v>
          </cell>
          <cell r="Q484">
            <v>0</v>
          </cell>
          <cell r="R484">
            <v>20090305</v>
          </cell>
          <cell r="S484">
            <v>0</v>
          </cell>
        </row>
        <row r="485">
          <cell r="B485" t="str">
            <v>DILTIAZEM HCL23630120 mgTABLETTAB</v>
          </cell>
          <cell r="C485" t="str">
            <v>DILTIAZEM HCL</v>
          </cell>
          <cell r="D485">
            <v>2363</v>
          </cell>
          <cell r="E485">
            <v>0</v>
          </cell>
          <cell r="F485" t="str">
            <v>120 mg</v>
          </cell>
          <cell r="G485" t="str">
            <v>TABLET</v>
          </cell>
          <cell r="H485" t="str">
            <v>TAB</v>
          </cell>
          <cell r="I485">
            <v>20090305</v>
          </cell>
          <cell r="J485">
            <v>0</v>
          </cell>
          <cell r="K485">
            <v>20090305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20090305</v>
          </cell>
          <cell r="Q485">
            <v>0</v>
          </cell>
          <cell r="R485">
            <v>20090305</v>
          </cell>
          <cell r="S485">
            <v>0</v>
          </cell>
        </row>
        <row r="486">
          <cell r="B486" t="str">
            <v>DILTIAZEM HCL74630120 mgCAPSULECAP, CR</v>
          </cell>
          <cell r="C486" t="str">
            <v>DILTIAZEM HCL</v>
          </cell>
          <cell r="D486">
            <v>7463</v>
          </cell>
          <cell r="E486">
            <v>0</v>
          </cell>
          <cell r="F486" t="str">
            <v>120 mg</v>
          </cell>
          <cell r="G486" t="str">
            <v>CAPSULE</v>
          </cell>
          <cell r="H486" t="str">
            <v>CAP, CR</v>
          </cell>
          <cell r="I486">
            <v>20090305</v>
          </cell>
          <cell r="J486">
            <v>0</v>
          </cell>
          <cell r="K486">
            <v>20090305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20090305</v>
          </cell>
          <cell r="Q486">
            <v>0</v>
          </cell>
          <cell r="R486">
            <v>20090305</v>
          </cell>
          <cell r="S486">
            <v>0</v>
          </cell>
        </row>
        <row r="487">
          <cell r="B487" t="str">
            <v>DILTIAZEM HCL23300120 mgCAPSULECAP, ER</v>
          </cell>
          <cell r="C487" t="str">
            <v>DILTIAZEM HCL</v>
          </cell>
          <cell r="D487">
            <v>2330</v>
          </cell>
          <cell r="E487">
            <v>0</v>
          </cell>
          <cell r="F487" t="str">
            <v>120 mg</v>
          </cell>
          <cell r="G487" t="str">
            <v>CAPSULE</v>
          </cell>
          <cell r="H487" t="str">
            <v>CAP, ER</v>
          </cell>
          <cell r="I487">
            <v>20090305</v>
          </cell>
          <cell r="J487">
            <v>0</v>
          </cell>
          <cell r="K487">
            <v>20090305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20090305</v>
          </cell>
          <cell r="Q487">
            <v>0</v>
          </cell>
          <cell r="R487">
            <v>20090305</v>
          </cell>
          <cell r="S487">
            <v>0</v>
          </cell>
        </row>
        <row r="488">
          <cell r="B488" t="str">
            <v>DILTIAZEM HCL23230180 mgCAPSULECAP, SR 24HR</v>
          </cell>
          <cell r="C488" t="str">
            <v>DILTIAZEM HCL</v>
          </cell>
          <cell r="D488">
            <v>2323</v>
          </cell>
          <cell r="E488">
            <v>0</v>
          </cell>
          <cell r="F488" t="str">
            <v>180 mg</v>
          </cell>
          <cell r="G488" t="str">
            <v>CAPSULE</v>
          </cell>
          <cell r="H488" t="str">
            <v>CAP, SR 24HR</v>
          </cell>
          <cell r="I488">
            <v>20090305</v>
          </cell>
          <cell r="J488">
            <v>0</v>
          </cell>
          <cell r="K488">
            <v>20090305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20090305</v>
          </cell>
          <cell r="Q488">
            <v>0</v>
          </cell>
          <cell r="R488">
            <v>20090305</v>
          </cell>
          <cell r="S488">
            <v>0</v>
          </cell>
        </row>
        <row r="489">
          <cell r="B489" t="str">
            <v>DILTIAZEM HCL74610180 mgCAPSULECAP, CR</v>
          </cell>
          <cell r="C489" t="str">
            <v>DILTIAZEM HCL</v>
          </cell>
          <cell r="D489">
            <v>7461</v>
          </cell>
          <cell r="E489">
            <v>0</v>
          </cell>
          <cell r="F489" t="str">
            <v>180 mg</v>
          </cell>
          <cell r="G489" t="str">
            <v>CAPSULE</v>
          </cell>
          <cell r="H489" t="str">
            <v>CAP, CR</v>
          </cell>
          <cell r="I489">
            <v>20090305</v>
          </cell>
          <cell r="J489">
            <v>0</v>
          </cell>
          <cell r="K489">
            <v>20090305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20090305</v>
          </cell>
          <cell r="Q489">
            <v>0</v>
          </cell>
          <cell r="R489">
            <v>20090305</v>
          </cell>
          <cell r="S489">
            <v>0</v>
          </cell>
        </row>
        <row r="490">
          <cell r="B490" t="str">
            <v>DILTIAZEM HCL23290180 mgCAPSULECAP, SA</v>
          </cell>
          <cell r="C490" t="str">
            <v>DILTIAZEM HCL</v>
          </cell>
          <cell r="D490">
            <v>2329</v>
          </cell>
          <cell r="E490">
            <v>0</v>
          </cell>
          <cell r="F490" t="str">
            <v>180 mg</v>
          </cell>
          <cell r="G490" t="str">
            <v>CAPSULE</v>
          </cell>
          <cell r="H490" t="str">
            <v>CAP, SA</v>
          </cell>
          <cell r="I490">
            <v>20090305</v>
          </cell>
          <cell r="J490">
            <v>0</v>
          </cell>
          <cell r="K490">
            <v>20090305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20090305</v>
          </cell>
          <cell r="Q490">
            <v>0</v>
          </cell>
          <cell r="R490">
            <v>20090305</v>
          </cell>
          <cell r="S490">
            <v>0</v>
          </cell>
        </row>
        <row r="491">
          <cell r="B491" t="str">
            <v>DILTIAZEM HCL23240240 mgCAPSULECAP, SR 24HR</v>
          </cell>
          <cell r="C491" t="str">
            <v>DILTIAZEM HCL</v>
          </cell>
          <cell r="D491">
            <v>2324</v>
          </cell>
          <cell r="E491">
            <v>0</v>
          </cell>
          <cell r="F491" t="str">
            <v>240 mg</v>
          </cell>
          <cell r="G491" t="str">
            <v>CAPSULE</v>
          </cell>
          <cell r="H491" t="str">
            <v>CAP, SR 24HR</v>
          </cell>
          <cell r="I491">
            <v>20090305</v>
          </cell>
          <cell r="J491">
            <v>0</v>
          </cell>
          <cell r="K491">
            <v>20090305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20090305</v>
          </cell>
          <cell r="Q491">
            <v>0</v>
          </cell>
          <cell r="R491">
            <v>20090305</v>
          </cell>
          <cell r="S491">
            <v>0</v>
          </cell>
        </row>
        <row r="492">
          <cell r="B492" t="str">
            <v>DILTIAZEM HCL74620240 mgCAPSULECAP, CR</v>
          </cell>
          <cell r="C492" t="str">
            <v>DILTIAZEM HCL</v>
          </cell>
          <cell r="D492">
            <v>7462</v>
          </cell>
          <cell r="E492">
            <v>0</v>
          </cell>
          <cell r="F492" t="str">
            <v>240 mg</v>
          </cell>
          <cell r="G492" t="str">
            <v>CAPSULE</v>
          </cell>
          <cell r="H492" t="str">
            <v>CAP, CR</v>
          </cell>
          <cell r="I492">
            <v>20090305</v>
          </cell>
          <cell r="J492">
            <v>0</v>
          </cell>
          <cell r="K492">
            <v>20090305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20090305</v>
          </cell>
          <cell r="Q492">
            <v>0</v>
          </cell>
          <cell r="R492">
            <v>20090305</v>
          </cell>
          <cell r="S492">
            <v>0</v>
          </cell>
        </row>
        <row r="493">
          <cell r="B493" t="str">
            <v>DILTIAZEM HCL23320240 mgCAPSULECAP, SA</v>
          </cell>
          <cell r="C493" t="str">
            <v>DILTIAZEM HCL</v>
          </cell>
          <cell r="D493">
            <v>2332</v>
          </cell>
          <cell r="E493">
            <v>0</v>
          </cell>
          <cell r="F493" t="str">
            <v>240 mg</v>
          </cell>
          <cell r="G493" t="str">
            <v>CAPSULE</v>
          </cell>
          <cell r="H493" t="str">
            <v>CAP, SA</v>
          </cell>
          <cell r="I493">
            <v>20090305</v>
          </cell>
          <cell r="J493">
            <v>0</v>
          </cell>
          <cell r="K493">
            <v>20090305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20090305</v>
          </cell>
          <cell r="Q493">
            <v>0</v>
          </cell>
          <cell r="R493">
            <v>20090305</v>
          </cell>
          <cell r="S493">
            <v>0</v>
          </cell>
        </row>
        <row r="494">
          <cell r="B494" t="str">
            <v>DILTIAZEM HCL2360030 mgTABLETTAB</v>
          </cell>
          <cell r="C494" t="str">
            <v>DILTIAZEM HCL</v>
          </cell>
          <cell r="D494">
            <v>2360</v>
          </cell>
          <cell r="E494">
            <v>0</v>
          </cell>
          <cell r="F494" t="str">
            <v>30 mg</v>
          </cell>
          <cell r="G494" t="str">
            <v>TABLET</v>
          </cell>
          <cell r="H494" t="str">
            <v>TAB</v>
          </cell>
          <cell r="I494">
            <v>20090305</v>
          </cell>
          <cell r="J494">
            <v>0</v>
          </cell>
          <cell r="K494">
            <v>20090305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20090305</v>
          </cell>
          <cell r="Q494">
            <v>0</v>
          </cell>
          <cell r="R494">
            <v>20090305</v>
          </cell>
          <cell r="S494">
            <v>0</v>
          </cell>
        </row>
        <row r="495">
          <cell r="B495" t="str">
            <v>DILTIAZEM HCL23250300 mgCAPSULECAP, SR 24HR</v>
          </cell>
          <cell r="C495" t="str">
            <v>DILTIAZEM HCL</v>
          </cell>
          <cell r="D495">
            <v>2325</v>
          </cell>
          <cell r="E495">
            <v>0</v>
          </cell>
          <cell r="F495" t="str">
            <v>300 mg</v>
          </cell>
          <cell r="G495" t="str">
            <v>CAPSULE</v>
          </cell>
          <cell r="H495" t="str">
            <v>CAP, SR 24HR</v>
          </cell>
          <cell r="I495">
            <v>20090305</v>
          </cell>
          <cell r="J495">
            <v>0</v>
          </cell>
          <cell r="K495">
            <v>20090305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20090305</v>
          </cell>
          <cell r="Q495">
            <v>0</v>
          </cell>
          <cell r="R495">
            <v>20090305</v>
          </cell>
          <cell r="S495">
            <v>0</v>
          </cell>
        </row>
        <row r="496">
          <cell r="B496" t="str">
            <v>DILTIAZEM HCL23330300 mgCAPSULECAP, ER</v>
          </cell>
          <cell r="C496" t="str">
            <v>DILTIAZEM HCL</v>
          </cell>
          <cell r="D496">
            <v>2333</v>
          </cell>
          <cell r="E496">
            <v>0</v>
          </cell>
          <cell r="F496" t="str">
            <v>300 mg</v>
          </cell>
          <cell r="G496" t="str">
            <v>CAPSULE</v>
          </cell>
          <cell r="H496" t="str">
            <v>CAP, ER</v>
          </cell>
          <cell r="I496">
            <v>20090305</v>
          </cell>
          <cell r="J496">
            <v>0</v>
          </cell>
          <cell r="K496">
            <v>20090305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20090305</v>
          </cell>
          <cell r="Q496">
            <v>0</v>
          </cell>
          <cell r="R496">
            <v>20090305</v>
          </cell>
          <cell r="S496">
            <v>0</v>
          </cell>
        </row>
        <row r="497">
          <cell r="B497" t="str">
            <v>DILTIAZEM HCL23280360 mgCAPSULECAP, ER</v>
          </cell>
          <cell r="C497" t="str">
            <v>DILTIAZEM HCL</v>
          </cell>
          <cell r="D497">
            <v>2328</v>
          </cell>
          <cell r="E497">
            <v>0</v>
          </cell>
          <cell r="F497" t="str">
            <v>360 mg</v>
          </cell>
          <cell r="G497" t="str">
            <v>CAPSULE</v>
          </cell>
          <cell r="H497" t="str">
            <v>CAP, ER</v>
          </cell>
          <cell r="I497">
            <v>20090305</v>
          </cell>
          <cell r="J497">
            <v>0</v>
          </cell>
          <cell r="K497">
            <v>20090305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20090305</v>
          </cell>
          <cell r="Q497">
            <v>0</v>
          </cell>
          <cell r="R497">
            <v>20090305</v>
          </cell>
          <cell r="S497">
            <v>0</v>
          </cell>
        </row>
        <row r="498">
          <cell r="B498" t="str">
            <v>DILTIAZEM HCL2322060 mgCAPSULECAP, SR 12HR</v>
          </cell>
          <cell r="C498" t="str">
            <v>DILTIAZEM HCL</v>
          </cell>
          <cell r="D498">
            <v>2322</v>
          </cell>
          <cell r="E498">
            <v>0</v>
          </cell>
          <cell r="F498" t="str">
            <v>60 mg</v>
          </cell>
          <cell r="G498" t="str">
            <v>CAPSULE</v>
          </cell>
          <cell r="H498" t="str">
            <v>CAP, SR 12HR</v>
          </cell>
          <cell r="I498">
            <v>20090305</v>
          </cell>
          <cell r="J498">
            <v>0</v>
          </cell>
          <cell r="K498">
            <v>20090305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20090305</v>
          </cell>
          <cell r="Q498">
            <v>0</v>
          </cell>
          <cell r="R498">
            <v>20090305</v>
          </cell>
          <cell r="S498">
            <v>0</v>
          </cell>
        </row>
        <row r="499">
          <cell r="B499" t="str">
            <v>DILTIAZEM HCL2361060 mgTABLETTAB</v>
          </cell>
          <cell r="C499" t="str">
            <v>DILTIAZEM HCL</v>
          </cell>
          <cell r="D499">
            <v>2361</v>
          </cell>
          <cell r="E499">
            <v>0</v>
          </cell>
          <cell r="F499" t="str">
            <v>60 mg</v>
          </cell>
          <cell r="G499" t="str">
            <v>TABLET</v>
          </cell>
          <cell r="H499" t="str">
            <v>TAB</v>
          </cell>
          <cell r="I499">
            <v>20090305</v>
          </cell>
          <cell r="J499">
            <v>0</v>
          </cell>
          <cell r="K499">
            <v>20090305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20090305</v>
          </cell>
          <cell r="Q499">
            <v>0</v>
          </cell>
          <cell r="R499">
            <v>20090305</v>
          </cell>
          <cell r="S499">
            <v>0</v>
          </cell>
        </row>
        <row r="500">
          <cell r="B500" t="str">
            <v>DILTIAZEM HCL2320090 mgCAPSULECAP, SR 12HR</v>
          </cell>
          <cell r="C500" t="str">
            <v>DILTIAZEM HCL</v>
          </cell>
          <cell r="D500">
            <v>2320</v>
          </cell>
          <cell r="E500">
            <v>0</v>
          </cell>
          <cell r="F500" t="str">
            <v>90 mg</v>
          </cell>
          <cell r="G500" t="str">
            <v>CAPSULE</v>
          </cell>
          <cell r="H500" t="str">
            <v>CAP, SR 12HR</v>
          </cell>
          <cell r="I500">
            <v>20090305</v>
          </cell>
          <cell r="J500">
            <v>0</v>
          </cell>
          <cell r="K500">
            <v>20090305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20090305</v>
          </cell>
          <cell r="Q500">
            <v>0</v>
          </cell>
          <cell r="R500">
            <v>20090305</v>
          </cell>
          <cell r="S500">
            <v>0</v>
          </cell>
        </row>
        <row r="501">
          <cell r="B501" t="str">
            <v>DILTIAZEM HCL2362090 mgTABLETTAB</v>
          </cell>
          <cell r="C501" t="str">
            <v>DILTIAZEM HCL</v>
          </cell>
          <cell r="D501">
            <v>2362</v>
          </cell>
          <cell r="E501">
            <v>0</v>
          </cell>
          <cell r="F501" t="str">
            <v>90 mg</v>
          </cell>
          <cell r="G501" t="str">
            <v>TABLET</v>
          </cell>
          <cell r="H501" t="str">
            <v>TAB</v>
          </cell>
          <cell r="I501">
            <v>20090305</v>
          </cell>
          <cell r="J501">
            <v>0</v>
          </cell>
          <cell r="K501">
            <v>20090305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20090305</v>
          </cell>
          <cell r="Q501">
            <v>0</v>
          </cell>
          <cell r="R501">
            <v>20090305</v>
          </cell>
          <cell r="S501">
            <v>0</v>
          </cell>
        </row>
        <row r="502">
          <cell r="B502" t="str">
            <v>DILTIAZEM HCL 946910420 mgCAPSULECAP, SA</v>
          </cell>
          <cell r="C502" t="str">
            <v xml:space="preserve">DILTIAZEM HCL </v>
          </cell>
          <cell r="D502">
            <v>94691</v>
          </cell>
          <cell r="E502">
            <v>0</v>
          </cell>
          <cell r="F502" t="str">
            <v>420 mg</v>
          </cell>
          <cell r="G502" t="str">
            <v>CAPSULE</v>
          </cell>
          <cell r="H502" t="str">
            <v>CAP, SA</v>
          </cell>
          <cell r="I502">
            <v>20090305</v>
          </cell>
          <cell r="J502">
            <v>0</v>
          </cell>
          <cell r="K502">
            <v>20090305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20090305</v>
          </cell>
          <cell r="Q502">
            <v>0</v>
          </cell>
          <cell r="R502">
            <v>20090305</v>
          </cell>
          <cell r="S502">
            <v>0</v>
          </cell>
        </row>
        <row r="503">
          <cell r="B503" t="str">
            <v>DIPHENHYDRAMINE45971025 mgCAPSULECAP</v>
          </cell>
          <cell r="C503" t="str">
            <v>DIPHENHYDRAMINE</v>
          </cell>
          <cell r="D503">
            <v>45971</v>
          </cell>
          <cell r="E503">
            <v>0</v>
          </cell>
          <cell r="F503" t="str">
            <v>25 mg</v>
          </cell>
          <cell r="G503" t="str">
            <v>CAPSULE</v>
          </cell>
          <cell r="H503" t="str">
            <v>CAP</v>
          </cell>
          <cell r="I503">
            <v>20090305</v>
          </cell>
          <cell r="J503">
            <v>0</v>
          </cell>
          <cell r="K503">
            <v>20090305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20090305</v>
          </cell>
          <cell r="Q503">
            <v>0</v>
          </cell>
          <cell r="R503">
            <v>20090305</v>
          </cell>
          <cell r="S503">
            <v>0</v>
          </cell>
        </row>
        <row r="504">
          <cell r="B504" t="str">
            <v>DIPHENHYDRAMINE45972050 mgCAPSULECAP</v>
          </cell>
          <cell r="C504" t="str">
            <v>DIPHENHYDRAMINE</v>
          </cell>
          <cell r="D504">
            <v>45972</v>
          </cell>
          <cell r="E504">
            <v>0</v>
          </cell>
          <cell r="F504" t="str">
            <v>50 mg</v>
          </cell>
          <cell r="G504" t="str">
            <v>CAPSULE</v>
          </cell>
          <cell r="H504" t="str">
            <v>CAP</v>
          </cell>
          <cell r="I504">
            <v>20090305</v>
          </cell>
          <cell r="J504">
            <v>0</v>
          </cell>
          <cell r="K504">
            <v>20090305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20090305</v>
          </cell>
          <cell r="Q504">
            <v>0</v>
          </cell>
          <cell r="R504">
            <v>20090305</v>
          </cell>
          <cell r="S504">
            <v>0</v>
          </cell>
        </row>
        <row r="505">
          <cell r="B505" t="str">
            <v>DIPHENOXYLATE HCL; ATROPINE SULFATE6503002.5 mg; 0.025 mgTABLETTAB</v>
          </cell>
          <cell r="C505" t="str">
            <v>DIPHENOXYLATE HCL; ATROPINE SULFATE</v>
          </cell>
          <cell r="D505">
            <v>65030</v>
          </cell>
          <cell r="E505">
            <v>0</v>
          </cell>
          <cell r="F505" t="str">
            <v>2.5 mg; 0.025 mg</v>
          </cell>
          <cell r="G505" t="str">
            <v>TABLET</v>
          </cell>
          <cell r="H505" t="str">
            <v>TAB</v>
          </cell>
          <cell r="I505">
            <v>20090305</v>
          </cell>
          <cell r="J505">
            <v>0</v>
          </cell>
          <cell r="K505">
            <v>20090305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20090305</v>
          </cell>
          <cell r="Q505">
            <v>0</v>
          </cell>
          <cell r="R505">
            <v>20090305</v>
          </cell>
          <cell r="S505">
            <v>0</v>
          </cell>
        </row>
        <row r="506">
          <cell r="B506" t="str">
            <v>DIPHENOXYLATE HCL; ATROPINE SULFATE6502002.5 mg; 0.025 mg/5 mlMILLILITERSOLN</v>
          </cell>
          <cell r="C506" t="str">
            <v>DIPHENOXYLATE HCL; ATROPINE SULFATE</v>
          </cell>
          <cell r="D506">
            <v>65020</v>
          </cell>
          <cell r="E506">
            <v>0</v>
          </cell>
          <cell r="F506" t="str">
            <v>2.5 mg; 0.025 mg/5 ml</v>
          </cell>
          <cell r="G506" t="str">
            <v>MILLILITER</v>
          </cell>
          <cell r="H506" t="str">
            <v>SOLN</v>
          </cell>
          <cell r="I506">
            <v>20040305</v>
          </cell>
          <cell r="J506">
            <v>20050902</v>
          </cell>
          <cell r="K506">
            <v>20060906</v>
          </cell>
          <cell r="L506" t="str">
            <v>Delete</v>
          </cell>
          <cell r="N506">
            <v>0</v>
          </cell>
          <cell r="O506" t="str">
            <v>no</v>
          </cell>
          <cell r="P506">
            <v>20040305</v>
          </cell>
          <cell r="Q506">
            <v>20050902</v>
          </cell>
          <cell r="R506">
            <v>20060906</v>
          </cell>
          <cell r="S506">
            <v>0</v>
          </cell>
        </row>
        <row r="507">
          <cell r="B507" t="str">
            <v>DIPYRIDAMOLE53141025 mgTABLETTAB</v>
          </cell>
          <cell r="C507" t="str">
            <v>DIPYRIDAMOLE</v>
          </cell>
          <cell r="D507">
            <v>53141</v>
          </cell>
          <cell r="E507">
            <v>0</v>
          </cell>
          <cell r="F507" t="str">
            <v>25 mg</v>
          </cell>
          <cell r="G507" t="str">
            <v>TABLET</v>
          </cell>
          <cell r="H507" t="str">
            <v>TAB</v>
          </cell>
          <cell r="I507">
            <v>20090305</v>
          </cell>
          <cell r="J507">
            <v>0</v>
          </cell>
          <cell r="K507">
            <v>20090305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20090305</v>
          </cell>
          <cell r="Q507">
            <v>0</v>
          </cell>
          <cell r="R507">
            <v>20090305</v>
          </cell>
          <cell r="S507">
            <v>0</v>
          </cell>
        </row>
        <row r="508">
          <cell r="B508" t="str">
            <v>DIPYRIDAMOLE53142050 mgTABLETTAB</v>
          </cell>
          <cell r="C508" t="str">
            <v>DIPYRIDAMOLE</v>
          </cell>
          <cell r="D508">
            <v>53142</v>
          </cell>
          <cell r="E508">
            <v>0</v>
          </cell>
          <cell r="F508" t="str">
            <v>50 mg</v>
          </cell>
          <cell r="G508" t="str">
            <v>TABLET</v>
          </cell>
          <cell r="H508" t="str">
            <v>TAB</v>
          </cell>
          <cell r="I508">
            <v>20090305</v>
          </cell>
          <cell r="J508">
            <v>0</v>
          </cell>
          <cell r="K508">
            <v>20090305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20090305</v>
          </cell>
          <cell r="Q508">
            <v>0</v>
          </cell>
          <cell r="R508">
            <v>20090305</v>
          </cell>
          <cell r="S508">
            <v>0</v>
          </cell>
        </row>
        <row r="509">
          <cell r="B509" t="str">
            <v>DIPYRIDAMOLE53143075 mgTABLETTAB</v>
          </cell>
          <cell r="C509" t="str">
            <v>DIPYRIDAMOLE</v>
          </cell>
          <cell r="D509">
            <v>53143</v>
          </cell>
          <cell r="E509">
            <v>0</v>
          </cell>
          <cell r="F509" t="str">
            <v>75 mg</v>
          </cell>
          <cell r="G509" t="str">
            <v>TABLET</v>
          </cell>
          <cell r="H509" t="str">
            <v>TAB</v>
          </cell>
          <cell r="I509">
            <v>20090305</v>
          </cell>
          <cell r="J509">
            <v>0</v>
          </cell>
          <cell r="K509">
            <v>20090305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20090305</v>
          </cell>
          <cell r="Q509">
            <v>0</v>
          </cell>
          <cell r="R509">
            <v>20090305</v>
          </cell>
          <cell r="S509">
            <v>0</v>
          </cell>
        </row>
        <row r="510">
          <cell r="B510" t="str">
            <v>DISOPYRAMIDE11300100 mgCAPSULECAP</v>
          </cell>
          <cell r="C510" t="str">
            <v>DISOPYRAMIDE</v>
          </cell>
          <cell r="D510">
            <v>1130</v>
          </cell>
          <cell r="E510">
            <v>0</v>
          </cell>
          <cell r="F510" t="str">
            <v>100 mg</v>
          </cell>
          <cell r="G510" t="str">
            <v>CAPSULE</v>
          </cell>
          <cell r="H510" t="str">
            <v>CAP</v>
          </cell>
          <cell r="I510">
            <v>20090305</v>
          </cell>
          <cell r="J510">
            <v>0</v>
          </cell>
          <cell r="K510">
            <v>20090305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20090305</v>
          </cell>
          <cell r="Q510">
            <v>0</v>
          </cell>
          <cell r="R510">
            <v>20090305</v>
          </cell>
          <cell r="S510">
            <v>0</v>
          </cell>
        </row>
        <row r="511">
          <cell r="B511" t="str">
            <v>DISOPYRAMIDE11310150 mgCAPSULECAP</v>
          </cell>
          <cell r="C511" t="str">
            <v>DISOPYRAMIDE</v>
          </cell>
          <cell r="D511">
            <v>1131</v>
          </cell>
          <cell r="E511">
            <v>0</v>
          </cell>
          <cell r="F511" t="str">
            <v>150 mg</v>
          </cell>
          <cell r="G511" t="str">
            <v>CAPSULE</v>
          </cell>
          <cell r="H511" t="str">
            <v>CAP</v>
          </cell>
          <cell r="I511">
            <v>20090305</v>
          </cell>
          <cell r="J511">
            <v>0</v>
          </cell>
          <cell r="K511">
            <v>20090305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20090305</v>
          </cell>
          <cell r="Q511">
            <v>0</v>
          </cell>
          <cell r="R511">
            <v>20090305</v>
          </cell>
          <cell r="S511">
            <v>0</v>
          </cell>
        </row>
        <row r="512">
          <cell r="B512" t="str">
            <v>DISOPYRAMIDE CR11410150 mgCAPSULECAP, CR</v>
          </cell>
          <cell r="C512" t="str">
            <v>DISOPYRAMIDE CR</v>
          </cell>
          <cell r="D512">
            <v>1141</v>
          </cell>
          <cell r="E512">
            <v>0</v>
          </cell>
          <cell r="F512" t="str">
            <v>150 mg</v>
          </cell>
          <cell r="G512" t="str">
            <v>CAPSULE</v>
          </cell>
          <cell r="H512" t="str">
            <v>CAP, CR</v>
          </cell>
          <cell r="I512">
            <v>20060906</v>
          </cell>
          <cell r="J512">
            <v>20070305</v>
          </cell>
          <cell r="K512">
            <v>20070305</v>
          </cell>
          <cell r="L512" t="str">
            <v>Delete</v>
          </cell>
          <cell r="N512">
            <v>0</v>
          </cell>
          <cell r="O512" t="str">
            <v>no</v>
          </cell>
          <cell r="P512">
            <v>20060906</v>
          </cell>
          <cell r="Q512">
            <v>20070305</v>
          </cell>
          <cell r="R512">
            <v>20070305</v>
          </cell>
          <cell r="S512">
            <v>0</v>
          </cell>
        </row>
        <row r="513">
          <cell r="B513" t="str">
            <v>DIVALPROEX SODIUM172920125 mgTABLETTAB, EC</v>
          </cell>
          <cell r="C513" t="str">
            <v>DIVALPROEX SODIUM</v>
          </cell>
          <cell r="D513">
            <v>17292</v>
          </cell>
          <cell r="E513">
            <v>0</v>
          </cell>
          <cell r="F513" t="str">
            <v>125 mg</v>
          </cell>
          <cell r="G513" t="str">
            <v>TABLET</v>
          </cell>
          <cell r="H513" t="str">
            <v>TAB, EC</v>
          </cell>
          <cell r="I513">
            <v>20090305</v>
          </cell>
          <cell r="J513">
            <v>0</v>
          </cell>
          <cell r="K513">
            <v>20090305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20090305</v>
          </cell>
          <cell r="Q513">
            <v>0</v>
          </cell>
          <cell r="R513">
            <v>20090305</v>
          </cell>
          <cell r="S513">
            <v>0</v>
          </cell>
        </row>
        <row r="514">
          <cell r="B514" t="str">
            <v>DIVALPROEX SODIUM172900250 mgTABLETTAB, EC</v>
          </cell>
          <cell r="C514" t="str">
            <v>DIVALPROEX SODIUM</v>
          </cell>
          <cell r="D514">
            <v>17290</v>
          </cell>
          <cell r="E514">
            <v>0</v>
          </cell>
          <cell r="F514" t="str">
            <v>250 mg</v>
          </cell>
          <cell r="G514" t="str">
            <v>TABLET</v>
          </cell>
          <cell r="H514" t="str">
            <v>TAB, EC</v>
          </cell>
          <cell r="I514">
            <v>20090305</v>
          </cell>
          <cell r="J514">
            <v>0</v>
          </cell>
          <cell r="K514">
            <v>20090305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20090305</v>
          </cell>
          <cell r="Q514">
            <v>0</v>
          </cell>
          <cell r="R514">
            <v>20090305</v>
          </cell>
          <cell r="S514">
            <v>0</v>
          </cell>
        </row>
        <row r="515">
          <cell r="B515" t="str">
            <v>DIVALPROEX SODIUM172910500 mgTABLETTAB, EC</v>
          </cell>
          <cell r="C515" t="str">
            <v>DIVALPROEX SODIUM</v>
          </cell>
          <cell r="D515">
            <v>17291</v>
          </cell>
          <cell r="E515">
            <v>0</v>
          </cell>
          <cell r="F515" t="str">
            <v>500 mg</v>
          </cell>
          <cell r="G515" t="str">
            <v>TABLET</v>
          </cell>
          <cell r="H515" t="str">
            <v>TAB, EC</v>
          </cell>
          <cell r="I515">
            <v>20090305</v>
          </cell>
          <cell r="J515">
            <v>0</v>
          </cell>
          <cell r="K515">
            <v>20090305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20090305</v>
          </cell>
          <cell r="Q515">
            <v>0</v>
          </cell>
          <cell r="R515">
            <v>20090305</v>
          </cell>
          <cell r="S515">
            <v>0</v>
          </cell>
        </row>
        <row r="516">
          <cell r="B516" t="str">
            <v>D-METHORP TAN/P-EPD TAN/D-CP17768025 mg; 75 mg; 2.5 mg/5 mlMILLILITERSUSP</v>
          </cell>
          <cell r="C516" t="str">
            <v>D-METHORP TAN/P-EPD TAN/D-CP</v>
          </cell>
          <cell r="D516">
            <v>17768</v>
          </cell>
          <cell r="E516">
            <v>0</v>
          </cell>
          <cell r="F516" t="str">
            <v>25 mg; 75 mg; 2.5 mg/5 ml</v>
          </cell>
          <cell r="G516" t="str">
            <v>MILLILITER</v>
          </cell>
          <cell r="H516" t="str">
            <v>SUSP</v>
          </cell>
          <cell r="I516">
            <v>20061205</v>
          </cell>
          <cell r="J516">
            <v>20080104</v>
          </cell>
          <cell r="K516">
            <v>20080104</v>
          </cell>
          <cell r="L516" t="str">
            <v>Delete</v>
          </cell>
          <cell r="N516">
            <v>0</v>
          </cell>
          <cell r="O516" t="str">
            <v>no</v>
          </cell>
          <cell r="P516">
            <v>20061205</v>
          </cell>
          <cell r="Q516">
            <v>20080104</v>
          </cell>
          <cell r="R516">
            <v>20080104</v>
          </cell>
          <cell r="S516">
            <v>0</v>
          </cell>
        </row>
        <row r="517">
          <cell r="B517" t="str">
            <v>D-METHORPHAN HB/PE/CHLORPHENIR18096015 mg; 6 mg; 2 mg/5 mlMILLILITERSYR</v>
          </cell>
          <cell r="C517" t="str">
            <v>D-METHORPHAN HB/PE/CHLORPHENIR</v>
          </cell>
          <cell r="D517">
            <v>18096</v>
          </cell>
          <cell r="E517">
            <v>0</v>
          </cell>
          <cell r="F517" t="str">
            <v>15 mg; 6 mg; 2 mg/5 ml</v>
          </cell>
          <cell r="G517" t="str">
            <v>MILLILITER</v>
          </cell>
          <cell r="H517" t="str">
            <v>SYR</v>
          </cell>
          <cell r="I517">
            <v>20090305</v>
          </cell>
          <cell r="J517">
            <v>0</v>
          </cell>
          <cell r="K517">
            <v>20090305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20090305</v>
          </cell>
          <cell r="Q517">
            <v>0</v>
          </cell>
          <cell r="R517">
            <v>20090305</v>
          </cell>
          <cell r="S517">
            <v>0</v>
          </cell>
        </row>
        <row r="518">
          <cell r="B518" t="str">
            <v>D-METHORPHAN HB/P-EPD HCL/BPM96136010 mg; 30 mg; 2 mg/5 mlMILLILITERSYR</v>
          </cell>
          <cell r="C518" t="str">
            <v>D-METHORPHAN HB/P-EPD HCL/BPM</v>
          </cell>
          <cell r="D518">
            <v>96136</v>
          </cell>
          <cell r="E518">
            <v>0</v>
          </cell>
          <cell r="F518" t="str">
            <v>10 mg; 30 mg; 2 mg/5 ml</v>
          </cell>
          <cell r="G518" t="str">
            <v>MILLILITER</v>
          </cell>
          <cell r="H518" t="str">
            <v>SYR</v>
          </cell>
          <cell r="I518">
            <v>20061205</v>
          </cell>
          <cell r="J518">
            <v>20080104</v>
          </cell>
          <cell r="K518">
            <v>20080104</v>
          </cell>
          <cell r="L518" t="str">
            <v>Delete</v>
          </cell>
          <cell r="N518">
            <v>0</v>
          </cell>
          <cell r="O518" t="str">
            <v>no</v>
          </cell>
          <cell r="P518">
            <v>20061205</v>
          </cell>
          <cell r="Q518">
            <v>20080104</v>
          </cell>
          <cell r="R518">
            <v>20080104</v>
          </cell>
          <cell r="S518">
            <v>0</v>
          </cell>
        </row>
        <row r="519">
          <cell r="B519" t="str">
            <v>D-METHORPHAN HB/P-EPD HCL/BPM13854015 mg; 45 mg; 4 mg/5 mlMILLILITERSYR</v>
          </cell>
          <cell r="C519" t="str">
            <v>D-METHORPHAN HB/P-EPD HCL/BPM</v>
          </cell>
          <cell r="D519">
            <v>13854</v>
          </cell>
          <cell r="E519">
            <v>0</v>
          </cell>
          <cell r="F519" t="str">
            <v>15 mg; 45 mg; 4 mg/5 ml</v>
          </cell>
          <cell r="G519" t="str">
            <v>MILLILITER</v>
          </cell>
          <cell r="H519" t="str">
            <v>SYR</v>
          </cell>
          <cell r="I519">
            <v>20071205</v>
          </cell>
          <cell r="J519">
            <v>20080104</v>
          </cell>
          <cell r="K519">
            <v>20080104</v>
          </cell>
          <cell r="L519" t="str">
            <v>Delete</v>
          </cell>
          <cell r="N519">
            <v>0</v>
          </cell>
          <cell r="O519" t="str">
            <v>no</v>
          </cell>
          <cell r="P519">
            <v>20071205</v>
          </cell>
          <cell r="Q519">
            <v>20080104</v>
          </cell>
          <cell r="R519">
            <v>20080104</v>
          </cell>
          <cell r="S519">
            <v>0</v>
          </cell>
        </row>
        <row r="520">
          <cell r="B520" t="str">
            <v>D-METHORPHAN HB/P-EPD HCL/BPM94275030 mg; 60 mg; 4 mg/5 mlMILLILITERSYR</v>
          </cell>
          <cell r="C520" t="str">
            <v>D-METHORPHAN HB/P-EPD HCL/BPM</v>
          </cell>
          <cell r="D520">
            <v>94275</v>
          </cell>
          <cell r="E520">
            <v>0</v>
          </cell>
          <cell r="F520" t="str">
            <v>30 mg; 60 mg; 4 mg/5 ml</v>
          </cell>
          <cell r="G520" t="str">
            <v>MILLILITER</v>
          </cell>
          <cell r="H520" t="str">
            <v>SYR</v>
          </cell>
          <cell r="I520">
            <v>20070605</v>
          </cell>
          <cell r="J520">
            <v>20080104</v>
          </cell>
          <cell r="K520">
            <v>20080104</v>
          </cell>
          <cell r="L520" t="str">
            <v>Delete</v>
          </cell>
          <cell r="N520">
            <v>0</v>
          </cell>
          <cell r="O520" t="str">
            <v>no</v>
          </cell>
          <cell r="P520">
            <v>20070605</v>
          </cell>
          <cell r="Q520">
            <v>20080104</v>
          </cell>
          <cell r="R520">
            <v>20080104</v>
          </cell>
          <cell r="S520">
            <v>0</v>
          </cell>
        </row>
        <row r="521">
          <cell r="B521" t="str">
            <v>D-METHORPHAN HB/P-EPD HCL/BPM1421604 mg; 15 mg; 1 mg/mlMILLILITERDROPS</v>
          </cell>
          <cell r="C521" t="str">
            <v>D-METHORPHAN HB/P-EPD HCL/BPM</v>
          </cell>
          <cell r="D521">
            <v>14216</v>
          </cell>
          <cell r="E521">
            <v>0</v>
          </cell>
          <cell r="F521" t="str">
            <v>4 mg; 15 mg; 1 mg/ml</v>
          </cell>
          <cell r="G521" t="str">
            <v>MILLILITER</v>
          </cell>
          <cell r="H521" t="str">
            <v>DROPS</v>
          </cell>
          <cell r="I521">
            <v>20061205</v>
          </cell>
          <cell r="J521">
            <v>20080104</v>
          </cell>
          <cell r="K521">
            <v>20080104</v>
          </cell>
          <cell r="L521" t="str">
            <v>Delete</v>
          </cell>
          <cell r="N521">
            <v>0</v>
          </cell>
          <cell r="O521" t="str">
            <v>no</v>
          </cell>
          <cell r="P521">
            <v>20061205</v>
          </cell>
          <cell r="Q521">
            <v>20080104</v>
          </cell>
          <cell r="R521">
            <v>20080104</v>
          </cell>
          <cell r="S521">
            <v>0</v>
          </cell>
        </row>
        <row r="522">
          <cell r="B522" t="str">
            <v>D-METHORPHAN HB/P-EPD HCL/BPM 2075503 mg; 12.5 mg;1 mg/mlMILLILITERDROPS</v>
          </cell>
          <cell r="C522" t="str">
            <v xml:space="preserve">D-METHORPHAN HB/P-EPD HCL/BPM </v>
          </cell>
          <cell r="D522">
            <v>20755</v>
          </cell>
          <cell r="E522">
            <v>0</v>
          </cell>
          <cell r="F522" t="str">
            <v>3 mg; 12.5 mg;1 mg/ml</v>
          </cell>
          <cell r="G522" t="str">
            <v>MILLILITER</v>
          </cell>
          <cell r="H522" t="str">
            <v>DROPS</v>
          </cell>
          <cell r="I522">
            <v>20070605</v>
          </cell>
          <cell r="J522">
            <v>20080104</v>
          </cell>
          <cell r="K522">
            <v>20080104</v>
          </cell>
          <cell r="L522" t="str">
            <v>Delete</v>
          </cell>
          <cell r="N522">
            <v>0</v>
          </cell>
          <cell r="O522" t="str">
            <v>no</v>
          </cell>
          <cell r="P522">
            <v>20070605</v>
          </cell>
          <cell r="Q522">
            <v>20080104</v>
          </cell>
          <cell r="R522">
            <v>20080104</v>
          </cell>
          <cell r="S522">
            <v>0</v>
          </cell>
        </row>
        <row r="523">
          <cell r="B523" t="str">
            <v>DOCUSATE CALCIUM90610240 mgCAPSULECAP</v>
          </cell>
          <cell r="C523" t="str">
            <v>DOCUSATE CALCIUM</v>
          </cell>
          <cell r="D523">
            <v>9061</v>
          </cell>
          <cell r="E523">
            <v>0</v>
          </cell>
          <cell r="F523" t="str">
            <v>240 mg</v>
          </cell>
          <cell r="G523" t="str">
            <v>CAPSULE</v>
          </cell>
          <cell r="H523" t="str">
            <v>CAP</v>
          </cell>
          <cell r="I523">
            <v>20020906</v>
          </cell>
          <cell r="J523">
            <v>20021206</v>
          </cell>
          <cell r="K523">
            <v>20031205</v>
          </cell>
          <cell r="L523" t="str">
            <v>Delete</v>
          </cell>
          <cell r="N523">
            <v>0</v>
          </cell>
          <cell r="O523" t="str">
            <v>no</v>
          </cell>
          <cell r="P523">
            <v>20020906</v>
          </cell>
          <cell r="Q523">
            <v>20021206</v>
          </cell>
          <cell r="R523">
            <v>20031205</v>
          </cell>
          <cell r="S523">
            <v>0</v>
          </cell>
        </row>
        <row r="524">
          <cell r="B524" t="str">
            <v>DOCUSATE SODIUM91010100 mgCAPSULECAP</v>
          </cell>
          <cell r="C524" t="str">
            <v>DOCUSATE SODIUM</v>
          </cell>
          <cell r="D524">
            <v>9101</v>
          </cell>
          <cell r="E524">
            <v>0</v>
          </cell>
          <cell r="F524" t="str">
            <v>100 mg</v>
          </cell>
          <cell r="G524" t="str">
            <v>CAPSULE</v>
          </cell>
          <cell r="H524" t="str">
            <v>CAP</v>
          </cell>
          <cell r="I524">
            <v>20020906</v>
          </cell>
          <cell r="J524">
            <v>20021206</v>
          </cell>
          <cell r="K524">
            <v>20031205</v>
          </cell>
          <cell r="L524" t="str">
            <v>Delete</v>
          </cell>
          <cell r="N524">
            <v>0</v>
          </cell>
          <cell r="O524" t="str">
            <v>no</v>
          </cell>
          <cell r="P524">
            <v>20020906</v>
          </cell>
          <cell r="Q524">
            <v>20021206</v>
          </cell>
          <cell r="R524">
            <v>20031205</v>
          </cell>
          <cell r="S524">
            <v>0</v>
          </cell>
        </row>
        <row r="525">
          <cell r="B525" t="str">
            <v>DOCUSATE SODIUM91310150 mg/15 mlMILLILITERLIQ</v>
          </cell>
          <cell r="C525" t="str">
            <v>DOCUSATE SODIUM</v>
          </cell>
          <cell r="D525">
            <v>9131</v>
          </cell>
          <cell r="E525">
            <v>0</v>
          </cell>
          <cell r="F525" t="str">
            <v>150 mg/15 ml</v>
          </cell>
          <cell r="G525" t="str">
            <v>MILLILITER</v>
          </cell>
          <cell r="H525" t="str">
            <v>LIQ</v>
          </cell>
          <cell r="I525">
            <v>20020906</v>
          </cell>
          <cell r="J525">
            <v>20021206</v>
          </cell>
          <cell r="K525">
            <v>20031205</v>
          </cell>
          <cell r="L525" t="str">
            <v>Delete</v>
          </cell>
          <cell r="N525">
            <v>0</v>
          </cell>
          <cell r="O525" t="str">
            <v>no</v>
          </cell>
          <cell r="P525">
            <v>20020906</v>
          </cell>
          <cell r="Q525">
            <v>20021206</v>
          </cell>
          <cell r="R525">
            <v>20031205</v>
          </cell>
          <cell r="S525">
            <v>0</v>
          </cell>
        </row>
        <row r="526">
          <cell r="B526" t="str">
            <v>DOCUSATE SODIUM9105050 mgCAPSULECAP</v>
          </cell>
          <cell r="C526" t="str">
            <v>DOCUSATE SODIUM</v>
          </cell>
          <cell r="D526">
            <v>9105</v>
          </cell>
          <cell r="E526">
            <v>0</v>
          </cell>
          <cell r="F526" t="str">
            <v>50 mg</v>
          </cell>
          <cell r="G526" t="str">
            <v>CAPSULE</v>
          </cell>
          <cell r="H526" t="str">
            <v>CAP</v>
          </cell>
          <cell r="I526">
            <v>20020906</v>
          </cell>
          <cell r="J526">
            <v>20021206</v>
          </cell>
          <cell r="K526">
            <v>20021206</v>
          </cell>
          <cell r="L526" t="str">
            <v>Delete</v>
          </cell>
          <cell r="N526">
            <v>0</v>
          </cell>
          <cell r="O526" t="str">
            <v>no</v>
          </cell>
          <cell r="P526">
            <v>20020906</v>
          </cell>
          <cell r="Q526">
            <v>20021206</v>
          </cell>
          <cell r="R526">
            <v>20021206</v>
          </cell>
          <cell r="S526">
            <v>0</v>
          </cell>
        </row>
        <row r="527">
          <cell r="B527" t="str">
            <v>DOCUSATE SODIUM/CASANTHRANOL661650100 mg/30 mgCAPSULECAP</v>
          </cell>
          <cell r="C527" t="str">
            <v>DOCUSATE SODIUM/CASANTHRANOL</v>
          </cell>
          <cell r="D527">
            <v>66165</v>
          </cell>
          <cell r="E527">
            <v>0</v>
          </cell>
          <cell r="F527" t="str">
            <v>100 mg/30 mg</v>
          </cell>
          <cell r="G527" t="str">
            <v>CAPSULE</v>
          </cell>
          <cell r="H527" t="str">
            <v>CAP</v>
          </cell>
          <cell r="I527">
            <v>20020906</v>
          </cell>
          <cell r="J527">
            <v>20021206</v>
          </cell>
          <cell r="K527">
            <v>20021206</v>
          </cell>
          <cell r="L527" t="str">
            <v>Delete</v>
          </cell>
          <cell r="N527">
            <v>0</v>
          </cell>
          <cell r="O527" t="str">
            <v>no</v>
          </cell>
          <cell r="P527">
            <v>20020906</v>
          </cell>
          <cell r="Q527">
            <v>20021206</v>
          </cell>
          <cell r="R527">
            <v>20021206</v>
          </cell>
          <cell r="S527">
            <v>0</v>
          </cell>
        </row>
        <row r="528">
          <cell r="B528" t="str">
            <v>DOCUSATE SODIUM/CASANTHRANOL66180060 mg/30 mg per 15 mlMILLILITERSYR</v>
          </cell>
          <cell r="C528" t="str">
            <v>DOCUSATE SODIUM/CASANTHRANOL</v>
          </cell>
          <cell r="D528">
            <v>66180</v>
          </cell>
          <cell r="E528">
            <v>0</v>
          </cell>
          <cell r="F528" t="str">
            <v>60 mg/30 mg per 15 ml</v>
          </cell>
          <cell r="G528" t="str">
            <v>MILLILITER</v>
          </cell>
          <cell r="H528" t="str">
            <v>SYR</v>
          </cell>
          <cell r="I528">
            <v>20020906</v>
          </cell>
          <cell r="J528">
            <v>20021206</v>
          </cell>
          <cell r="K528">
            <v>20021206</v>
          </cell>
          <cell r="L528" t="str">
            <v>Delete</v>
          </cell>
          <cell r="N528">
            <v>0</v>
          </cell>
          <cell r="O528" t="str">
            <v>no</v>
          </cell>
          <cell r="P528">
            <v>20020906</v>
          </cell>
          <cell r="Q528">
            <v>20021206</v>
          </cell>
          <cell r="R528">
            <v>20021206</v>
          </cell>
          <cell r="S528">
            <v>0</v>
          </cell>
        </row>
        <row r="529">
          <cell r="B529" t="str">
            <v>DOCUSATE SODIUM/SENNA14945050 mg/8.6 mgTABLETTAB</v>
          </cell>
          <cell r="C529" t="str">
            <v>DOCUSATE SODIUM/SENNA</v>
          </cell>
          <cell r="D529">
            <v>14945</v>
          </cell>
          <cell r="E529">
            <v>0</v>
          </cell>
          <cell r="F529" t="str">
            <v>50 mg/8.6 mg</v>
          </cell>
          <cell r="G529" t="str">
            <v>TABLET</v>
          </cell>
          <cell r="H529" t="str">
            <v>TAB</v>
          </cell>
          <cell r="I529">
            <v>20020906</v>
          </cell>
          <cell r="J529">
            <v>20021206</v>
          </cell>
          <cell r="K529">
            <v>20021206</v>
          </cell>
          <cell r="L529" t="str">
            <v>Delete</v>
          </cell>
          <cell r="N529">
            <v>0</v>
          </cell>
          <cell r="O529" t="str">
            <v>no</v>
          </cell>
          <cell r="P529">
            <v>20020906</v>
          </cell>
          <cell r="Q529">
            <v>20021206</v>
          </cell>
          <cell r="R529">
            <v>20021206</v>
          </cell>
          <cell r="S529">
            <v>0</v>
          </cell>
        </row>
        <row r="530">
          <cell r="B530" t="str">
            <v>DORZOLAMIDE HCL3338000.02MILLILITERDROPS</v>
          </cell>
          <cell r="C530" t="str">
            <v>DORZOLAMIDE HCL</v>
          </cell>
          <cell r="D530">
            <v>33380</v>
          </cell>
          <cell r="E530">
            <v>0</v>
          </cell>
          <cell r="F530">
            <v>0.02</v>
          </cell>
          <cell r="G530" t="str">
            <v>MILLILITER</v>
          </cell>
          <cell r="H530" t="str">
            <v>DROPS</v>
          </cell>
          <cell r="I530">
            <v>20090305</v>
          </cell>
          <cell r="J530">
            <v>0</v>
          </cell>
          <cell r="K530">
            <v>20090305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20090305</v>
          </cell>
          <cell r="Q530">
            <v>0</v>
          </cell>
          <cell r="R530">
            <v>20090305</v>
          </cell>
          <cell r="S530">
            <v>0</v>
          </cell>
        </row>
        <row r="531">
          <cell r="B531" t="str">
            <v>DOXAZOSIN MESYLATE3343101 mgTABLETTAB</v>
          </cell>
          <cell r="C531" t="str">
            <v>DOXAZOSIN MESYLATE</v>
          </cell>
          <cell r="D531">
            <v>33431</v>
          </cell>
          <cell r="E531">
            <v>0</v>
          </cell>
          <cell r="F531" t="str">
            <v>1 mg</v>
          </cell>
          <cell r="G531" t="str">
            <v>TABLET</v>
          </cell>
          <cell r="H531" t="str">
            <v>TAB</v>
          </cell>
          <cell r="I531">
            <v>20090305</v>
          </cell>
          <cell r="J531">
            <v>0</v>
          </cell>
          <cell r="K531">
            <v>20090305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20090305</v>
          </cell>
          <cell r="Q531">
            <v>0</v>
          </cell>
          <cell r="R531">
            <v>20090305</v>
          </cell>
          <cell r="S531">
            <v>0</v>
          </cell>
        </row>
        <row r="532">
          <cell r="B532" t="str">
            <v>DOXAZOSIN MESYLATE3343202 mgTABLETTAB</v>
          </cell>
          <cell r="C532" t="str">
            <v>DOXAZOSIN MESYLATE</v>
          </cell>
          <cell r="D532">
            <v>33432</v>
          </cell>
          <cell r="E532">
            <v>0</v>
          </cell>
          <cell r="F532" t="str">
            <v>2 mg</v>
          </cell>
          <cell r="G532" t="str">
            <v>TABLET</v>
          </cell>
          <cell r="H532" t="str">
            <v>TAB</v>
          </cell>
          <cell r="I532">
            <v>20090305</v>
          </cell>
          <cell r="J532">
            <v>0</v>
          </cell>
          <cell r="K532">
            <v>20090305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20090305</v>
          </cell>
          <cell r="Q532">
            <v>0</v>
          </cell>
          <cell r="R532">
            <v>20090305</v>
          </cell>
          <cell r="S532">
            <v>0</v>
          </cell>
        </row>
        <row r="533">
          <cell r="B533" t="str">
            <v>DOXAZOSIN MESYLATE3343304 mgTABLETTAB</v>
          </cell>
          <cell r="C533" t="str">
            <v>DOXAZOSIN MESYLATE</v>
          </cell>
          <cell r="D533">
            <v>33433</v>
          </cell>
          <cell r="E533">
            <v>0</v>
          </cell>
          <cell r="F533" t="str">
            <v>4 mg</v>
          </cell>
          <cell r="G533" t="str">
            <v>TABLET</v>
          </cell>
          <cell r="H533" t="str">
            <v>TAB</v>
          </cell>
          <cell r="I533">
            <v>20090305</v>
          </cell>
          <cell r="J533">
            <v>0</v>
          </cell>
          <cell r="K533">
            <v>20090305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20090305</v>
          </cell>
          <cell r="Q533">
            <v>0</v>
          </cell>
          <cell r="R533">
            <v>20090305</v>
          </cell>
          <cell r="S533">
            <v>0</v>
          </cell>
        </row>
        <row r="534">
          <cell r="B534" t="str">
            <v>DOXAZOSIN MESYLATE3343408 mgTABLETTAB</v>
          </cell>
          <cell r="C534" t="str">
            <v>DOXAZOSIN MESYLATE</v>
          </cell>
          <cell r="D534">
            <v>33434</v>
          </cell>
          <cell r="E534">
            <v>0</v>
          </cell>
          <cell r="F534" t="str">
            <v>8 mg</v>
          </cell>
          <cell r="G534" t="str">
            <v>TABLET</v>
          </cell>
          <cell r="H534" t="str">
            <v>TAB</v>
          </cell>
          <cell r="I534">
            <v>20090305</v>
          </cell>
          <cell r="J534">
            <v>0</v>
          </cell>
          <cell r="K534">
            <v>20090305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20090305</v>
          </cell>
          <cell r="Q534">
            <v>0</v>
          </cell>
          <cell r="R534">
            <v>20090305</v>
          </cell>
          <cell r="S534">
            <v>0</v>
          </cell>
        </row>
        <row r="535">
          <cell r="B535" t="str">
            <v>DOXEPIN HCL16563010 mgCAPSULECAP</v>
          </cell>
          <cell r="C535" t="str">
            <v>DOXEPIN HCL</v>
          </cell>
          <cell r="D535">
            <v>16563</v>
          </cell>
          <cell r="E535">
            <v>0</v>
          </cell>
          <cell r="F535" t="str">
            <v>10 mg</v>
          </cell>
          <cell r="G535" t="str">
            <v>CAPSULE</v>
          </cell>
          <cell r="H535" t="str">
            <v>CAP</v>
          </cell>
          <cell r="I535">
            <v>20090305</v>
          </cell>
          <cell r="J535">
            <v>0</v>
          </cell>
          <cell r="K535">
            <v>20090305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20090305</v>
          </cell>
          <cell r="Q535">
            <v>0</v>
          </cell>
          <cell r="R535">
            <v>20090305</v>
          </cell>
          <cell r="S535">
            <v>0</v>
          </cell>
        </row>
        <row r="536">
          <cell r="B536" t="str">
            <v>DOXEPIN HCL165640100 mgCAPSULECAP</v>
          </cell>
          <cell r="C536" t="str">
            <v>DOXEPIN HCL</v>
          </cell>
          <cell r="D536">
            <v>16564</v>
          </cell>
          <cell r="E536">
            <v>0</v>
          </cell>
          <cell r="F536" t="str">
            <v>100 mg</v>
          </cell>
          <cell r="G536" t="str">
            <v>CAPSULE</v>
          </cell>
          <cell r="H536" t="str">
            <v>CAP</v>
          </cell>
          <cell r="I536">
            <v>20090305</v>
          </cell>
          <cell r="J536">
            <v>0</v>
          </cell>
          <cell r="K536">
            <v>20090305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20090305</v>
          </cell>
          <cell r="Q536">
            <v>0</v>
          </cell>
          <cell r="R536">
            <v>20090305</v>
          </cell>
          <cell r="S536">
            <v>0</v>
          </cell>
        </row>
        <row r="537">
          <cell r="B537" t="str">
            <v>DOXEPIN HCL165650150 mgCAPSULECAP</v>
          </cell>
          <cell r="C537" t="str">
            <v>DOXEPIN HCL</v>
          </cell>
          <cell r="D537">
            <v>16565</v>
          </cell>
          <cell r="E537">
            <v>0</v>
          </cell>
          <cell r="F537" t="str">
            <v>150 mg</v>
          </cell>
          <cell r="G537" t="str">
            <v>CAPSULE</v>
          </cell>
          <cell r="H537" t="str">
            <v>CAP</v>
          </cell>
          <cell r="I537">
            <v>20090305</v>
          </cell>
          <cell r="J537">
            <v>0</v>
          </cell>
          <cell r="K537">
            <v>20090305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20090305</v>
          </cell>
          <cell r="Q537">
            <v>0</v>
          </cell>
          <cell r="R537">
            <v>20090305</v>
          </cell>
          <cell r="S537">
            <v>0</v>
          </cell>
        </row>
        <row r="538">
          <cell r="B538" t="str">
            <v>DOXEPIN HCL16566025 mgCAPSULECAP</v>
          </cell>
          <cell r="C538" t="str">
            <v>DOXEPIN HCL</v>
          </cell>
          <cell r="D538">
            <v>16566</v>
          </cell>
          <cell r="E538">
            <v>0</v>
          </cell>
          <cell r="F538" t="str">
            <v>25 mg</v>
          </cell>
          <cell r="G538" t="str">
            <v>CAPSULE</v>
          </cell>
          <cell r="H538" t="str">
            <v>CAP</v>
          </cell>
          <cell r="I538">
            <v>20090305</v>
          </cell>
          <cell r="J538">
            <v>0</v>
          </cell>
          <cell r="K538">
            <v>20090305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20090305</v>
          </cell>
          <cell r="Q538">
            <v>0</v>
          </cell>
          <cell r="R538">
            <v>20090305</v>
          </cell>
          <cell r="S538">
            <v>0</v>
          </cell>
        </row>
        <row r="539">
          <cell r="B539" t="str">
            <v>DOXEPIN HCL16567050 mgCAPSULECAP</v>
          </cell>
          <cell r="C539" t="str">
            <v>DOXEPIN HCL</v>
          </cell>
          <cell r="D539">
            <v>16567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20090305</v>
          </cell>
          <cell r="J539">
            <v>0</v>
          </cell>
          <cell r="K539">
            <v>20090305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20090305</v>
          </cell>
          <cell r="Q539">
            <v>0</v>
          </cell>
          <cell r="R539">
            <v>20090305</v>
          </cell>
          <cell r="S539">
            <v>0</v>
          </cell>
        </row>
        <row r="540">
          <cell r="B540" t="str">
            <v>DOXEPIN HCL16568075 mgCAPSULECAP</v>
          </cell>
          <cell r="C540" t="str">
            <v>DOXEPIN HCL</v>
          </cell>
          <cell r="D540">
            <v>16568</v>
          </cell>
          <cell r="E540">
            <v>0</v>
          </cell>
          <cell r="F540" t="str">
            <v>75 mg</v>
          </cell>
          <cell r="G540" t="str">
            <v>CAPSULE</v>
          </cell>
          <cell r="H540" t="str">
            <v>CAP</v>
          </cell>
          <cell r="I540">
            <v>20090305</v>
          </cell>
          <cell r="J540">
            <v>0</v>
          </cell>
          <cell r="K540">
            <v>20090305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20090305</v>
          </cell>
          <cell r="Q540">
            <v>0</v>
          </cell>
          <cell r="R540">
            <v>20090305</v>
          </cell>
          <cell r="S540">
            <v>0</v>
          </cell>
        </row>
        <row r="541">
          <cell r="B541" t="str">
            <v>DOXORUBICIN HCL4734002 mg/ mlMILLILITERVIAL</v>
          </cell>
          <cell r="C541" t="str">
            <v>DOXORUBICIN HCL</v>
          </cell>
          <cell r="D541">
            <v>47340</v>
          </cell>
          <cell r="E541">
            <v>0</v>
          </cell>
          <cell r="F541" t="str">
            <v>2 mg/ ml</v>
          </cell>
          <cell r="G541" t="str">
            <v>MILLILITER</v>
          </cell>
          <cell r="H541" t="str">
            <v>VIAL</v>
          </cell>
          <cell r="I541">
            <v>20090305</v>
          </cell>
          <cell r="J541">
            <v>0</v>
          </cell>
          <cell r="K541">
            <v>20090305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20090305</v>
          </cell>
          <cell r="Q541">
            <v>0</v>
          </cell>
          <cell r="R541">
            <v>20090305</v>
          </cell>
          <cell r="S541">
            <v>0</v>
          </cell>
        </row>
        <row r="542">
          <cell r="B542" t="str">
            <v>DOXYCYCLINE HYCLATE403310100 mgCAPSULECAP</v>
          </cell>
          <cell r="C542" t="str">
            <v>DOXYCYCLINE HYCLATE</v>
          </cell>
          <cell r="D542">
            <v>40331</v>
          </cell>
          <cell r="E542">
            <v>0</v>
          </cell>
          <cell r="F542" t="str">
            <v>100 mg</v>
          </cell>
          <cell r="G542" t="str">
            <v>CAPSULE</v>
          </cell>
          <cell r="H542" t="str">
            <v>CAP</v>
          </cell>
          <cell r="I542">
            <v>20090305</v>
          </cell>
          <cell r="J542">
            <v>0</v>
          </cell>
          <cell r="K542">
            <v>20090305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20090305</v>
          </cell>
          <cell r="Q542">
            <v>0</v>
          </cell>
          <cell r="R542">
            <v>20090305</v>
          </cell>
          <cell r="S542">
            <v>0</v>
          </cell>
        </row>
        <row r="543">
          <cell r="B543" t="str">
            <v>DOXYCYCLINE HYCLATE403600100 mgTABLETTAB</v>
          </cell>
          <cell r="C543" t="str">
            <v>DOXYCYCLINE HYCLATE</v>
          </cell>
          <cell r="D543">
            <v>40360</v>
          </cell>
          <cell r="E543">
            <v>0</v>
          </cell>
          <cell r="F543" t="str">
            <v>100 mg</v>
          </cell>
          <cell r="G543" t="str">
            <v>TABLET</v>
          </cell>
          <cell r="H543" t="str">
            <v>TAB</v>
          </cell>
          <cell r="I543">
            <v>20090305</v>
          </cell>
          <cell r="J543">
            <v>0</v>
          </cell>
          <cell r="K543">
            <v>20090305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20090305</v>
          </cell>
          <cell r="Q543">
            <v>0</v>
          </cell>
          <cell r="R543">
            <v>20090305</v>
          </cell>
          <cell r="S543">
            <v>0</v>
          </cell>
        </row>
        <row r="544">
          <cell r="B544" t="str">
            <v>DOXYCYCLINE HYCLATE13521020 mgTABLETTAB</v>
          </cell>
          <cell r="C544" t="str">
            <v>DOXYCYCLINE HYCLATE</v>
          </cell>
          <cell r="D544">
            <v>13521</v>
          </cell>
          <cell r="E544">
            <v>0</v>
          </cell>
          <cell r="F544" t="str">
            <v>20 mg</v>
          </cell>
          <cell r="G544" t="str">
            <v>TABLET</v>
          </cell>
          <cell r="H544" t="str">
            <v>TAB</v>
          </cell>
          <cell r="I544">
            <v>20090305</v>
          </cell>
          <cell r="J544">
            <v>0</v>
          </cell>
          <cell r="K544">
            <v>20090305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20090305</v>
          </cell>
          <cell r="Q544">
            <v>0</v>
          </cell>
          <cell r="R544">
            <v>20090305</v>
          </cell>
          <cell r="S544">
            <v>0</v>
          </cell>
        </row>
        <row r="545">
          <cell r="B545" t="str">
            <v>DOXYCYCLINE HYCLATE40333050 mgCAPSULECAP</v>
          </cell>
          <cell r="C545" t="str">
            <v>DOXYCYCLINE HYCLATE</v>
          </cell>
          <cell r="D545">
            <v>40333</v>
          </cell>
          <cell r="E545">
            <v>0</v>
          </cell>
          <cell r="F545" t="str">
            <v>50 mg</v>
          </cell>
          <cell r="G545" t="str">
            <v>CAPSULE</v>
          </cell>
          <cell r="H545" t="str">
            <v>CAP</v>
          </cell>
          <cell r="I545">
            <v>20090305</v>
          </cell>
          <cell r="J545">
            <v>0</v>
          </cell>
          <cell r="K545">
            <v>20090305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20090305</v>
          </cell>
          <cell r="Q545">
            <v>0</v>
          </cell>
          <cell r="R545">
            <v>20090305</v>
          </cell>
          <cell r="S545">
            <v>0</v>
          </cell>
        </row>
        <row r="546">
          <cell r="B546" t="str">
            <v>DOXYCYCLINE MONOHYDRATE406510100 mgCAPSULECAP</v>
          </cell>
          <cell r="C546" t="str">
            <v>DOXYCYCLINE MONOHYDRATE</v>
          </cell>
          <cell r="D546">
            <v>40651</v>
          </cell>
          <cell r="E546">
            <v>0</v>
          </cell>
          <cell r="F546" t="str">
            <v>100 mg</v>
          </cell>
          <cell r="G546" t="str">
            <v>CAPSULE</v>
          </cell>
          <cell r="H546" t="str">
            <v>CAP</v>
          </cell>
          <cell r="I546">
            <v>20090305</v>
          </cell>
          <cell r="J546">
            <v>0</v>
          </cell>
          <cell r="K546">
            <v>20090305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20090305</v>
          </cell>
          <cell r="Q546">
            <v>0</v>
          </cell>
          <cell r="R546">
            <v>20090305</v>
          </cell>
          <cell r="S546">
            <v>0</v>
          </cell>
        </row>
        <row r="547">
          <cell r="B547" t="str">
            <v>DOXYCYCLINE MONOHYDRATE257510150 mgTABLETTAB</v>
          </cell>
          <cell r="C547" t="str">
            <v>DOXYCYCLINE MONOHYDRATE</v>
          </cell>
          <cell r="D547">
            <v>25751</v>
          </cell>
          <cell r="E547">
            <v>0</v>
          </cell>
          <cell r="F547" t="str">
            <v>150 mg</v>
          </cell>
          <cell r="G547" t="str">
            <v>TABLET</v>
          </cell>
          <cell r="H547" t="str">
            <v>TAB</v>
          </cell>
          <cell r="I547">
            <v>20090305</v>
          </cell>
          <cell r="J547">
            <v>0</v>
          </cell>
          <cell r="K547">
            <v>20090305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20090305</v>
          </cell>
          <cell r="Q547">
            <v>0</v>
          </cell>
          <cell r="R547">
            <v>20090305</v>
          </cell>
          <cell r="S547">
            <v>0</v>
          </cell>
        </row>
        <row r="548">
          <cell r="B548" t="str">
            <v>DOXYCYCLINE MONOHYDRATE40652050 mgCAPSULECAP</v>
          </cell>
          <cell r="C548" t="str">
            <v>DOXYCYCLINE MONOHYDRATE</v>
          </cell>
          <cell r="D548">
            <v>40652</v>
          </cell>
          <cell r="E548">
            <v>0</v>
          </cell>
          <cell r="F548" t="str">
            <v>50 mg</v>
          </cell>
          <cell r="G548" t="str">
            <v>CAPSULE</v>
          </cell>
          <cell r="H548" t="str">
            <v>CAP</v>
          </cell>
          <cell r="I548">
            <v>20090305</v>
          </cell>
          <cell r="J548">
            <v>0</v>
          </cell>
          <cell r="K548">
            <v>20090305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20090305</v>
          </cell>
          <cell r="Q548">
            <v>0</v>
          </cell>
          <cell r="R548">
            <v>20090305</v>
          </cell>
          <cell r="S548">
            <v>0</v>
          </cell>
        </row>
        <row r="549">
          <cell r="B549" t="str">
            <v>DOXYCYCLINE MONOHYDRATE 403630100 mgTABLETTAB</v>
          </cell>
          <cell r="C549" t="str">
            <v xml:space="preserve">DOXYCYCLINE MONOHYDRATE </v>
          </cell>
          <cell r="D549">
            <v>40363</v>
          </cell>
          <cell r="E549">
            <v>0</v>
          </cell>
          <cell r="F549" t="str">
            <v>100 mg</v>
          </cell>
          <cell r="G549" t="str">
            <v>TABLET</v>
          </cell>
          <cell r="H549" t="str">
            <v>TAB</v>
          </cell>
          <cell r="I549">
            <v>20090305</v>
          </cell>
          <cell r="J549">
            <v>0</v>
          </cell>
          <cell r="K549">
            <v>20090305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20090305</v>
          </cell>
          <cell r="Q549">
            <v>0</v>
          </cell>
          <cell r="R549">
            <v>20090305</v>
          </cell>
          <cell r="S549">
            <v>0</v>
          </cell>
        </row>
        <row r="550">
          <cell r="B550" t="str">
            <v>DOXYCYCLINE MONOHYDRATE 7184050 mgTABLETTAB</v>
          </cell>
          <cell r="C550" t="str">
            <v xml:space="preserve">DOXYCYCLINE MONOHYDRATE </v>
          </cell>
          <cell r="D550">
            <v>7184</v>
          </cell>
          <cell r="E550">
            <v>0</v>
          </cell>
          <cell r="F550" t="str">
            <v>50 mg</v>
          </cell>
          <cell r="G550" t="str">
            <v>TABLET</v>
          </cell>
          <cell r="H550" t="str">
            <v>TAB</v>
          </cell>
          <cell r="I550">
            <v>20090305</v>
          </cell>
          <cell r="J550">
            <v>0</v>
          </cell>
          <cell r="K550">
            <v>20090305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20090305</v>
          </cell>
          <cell r="Q550">
            <v>0</v>
          </cell>
          <cell r="R550">
            <v>20090305</v>
          </cell>
          <cell r="S550">
            <v>0</v>
          </cell>
        </row>
        <row r="551">
          <cell r="B551" t="str">
            <v>DRONABINOL279910 5 mgCAPSULECAP</v>
          </cell>
          <cell r="C551" t="str">
            <v>DRONABINOL</v>
          </cell>
          <cell r="D551">
            <v>27991</v>
          </cell>
          <cell r="E551">
            <v>0</v>
          </cell>
          <cell r="F551" t="str">
            <v xml:space="preserve"> 5 mg</v>
          </cell>
          <cell r="G551" t="str">
            <v>CAPSULE</v>
          </cell>
          <cell r="H551" t="str">
            <v>CAP</v>
          </cell>
          <cell r="I551">
            <v>20090305</v>
          </cell>
          <cell r="J551">
            <v>0</v>
          </cell>
          <cell r="K551">
            <v>20090305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20090305</v>
          </cell>
          <cell r="Q551">
            <v>0</v>
          </cell>
          <cell r="R551">
            <v>20090305</v>
          </cell>
          <cell r="S551">
            <v>0</v>
          </cell>
        </row>
        <row r="552">
          <cell r="B552" t="str">
            <v>DRONABINOL27992010 mgCAPSULECAP</v>
          </cell>
          <cell r="C552" t="str">
            <v>DRONABINOL</v>
          </cell>
          <cell r="D552">
            <v>27992</v>
          </cell>
          <cell r="E552">
            <v>0</v>
          </cell>
          <cell r="F552" t="str">
            <v>10 mg</v>
          </cell>
          <cell r="G552" t="str">
            <v>CAPSULE</v>
          </cell>
          <cell r="H552" t="str">
            <v>CAP</v>
          </cell>
          <cell r="I552">
            <v>20090305</v>
          </cell>
          <cell r="J552">
            <v>0</v>
          </cell>
          <cell r="K552">
            <v>20090305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20090305</v>
          </cell>
          <cell r="Q552">
            <v>0</v>
          </cell>
          <cell r="R552">
            <v>20090305</v>
          </cell>
          <cell r="S552">
            <v>0</v>
          </cell>
        </row>
        <row r="553">
          <cell r="B553" t="str">
            <v>DRONABINOL2799002.5 mgCAPSULECAP</v>
          </cell>
          <cell r="C553" t="str">
            <v>DRONABINOL</v>
          </cell>
          <cell r="D553">
            <v>27990</v>
          </cell>
          <cell r="E553">
            <v>0</v>
          </cell>
          <cell r="F553" t="str">
            <v>2.5 mg</v>
          </cell>
          <cell r="G553" t="str">
            <v>CAPSULE</v>
          </cell>
          <cell r="H553" t="str">
            <v>CAP</v>
          </cell>
          <cell r="I553">
            <v>20090305</v>
          </cell>
          <cell r="J553">
            <v>0</v>
          </cell>
          <cell r="K553">
            <v>20090305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20090305</v>
          </cell>
          <cell r="Q553">
            <v>0</v>
          </cell>
          <cell r="R553">
            <v>20090305</v>
          </cell>
          <cell r="S553">
            <v>0</v>
          </cell>
        </row>
        <row r="554">
          <cell r="B554" t="str">
            <v>ECONAZOLE NITRATE 3043001%GRAMCRM</v>
          </cell>
          <cell r="C554" t="str">
            <v xml:space="preserve">ECONAZOLE NITRATE </v>
          </cell>
          <cell r="D554">
            <v>30430</v>
          </cell>
          <cell r="E554">
            <v>0</v>
          </cell>
          <cell r="F554" t="str">
            <v>1%</v>
          </cell>
          <cell r="G554" t="str">
            <v>GRAM</v>
          </cell>
          <cell r="H554" t="str">
            <v>CRM</v>
          </cell>
          <cell r="I554">
            <v>20090305</v>
          </cell>
          <cell r="J554">
            <v>0</v>
          </cell>
          <cell r="K554">
            <v>20090305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20090305</v>
          </cell>
          <cell r="Q554">
            <v>0</v>
          </cell>
          <cell r="R554">
            <v>20090305</v>
          </cell>
          <cell r="S554">
            <v>0</v>
          </cell>
        </row>
        <row r="555">
          <cell r="B555" t="str">
            <v>ELECTROLYTE ORAL SOLUTION428110001000 mlMILLILITERSOLN</v>
          </cell>
          <cell r="C555" t="str">
            <v>ELECTROLYTE ORAL SOLUTION</v>
          </cell>
          <cell r="D555">
            <v>4281</v>
          </cell>
          <cell r="E555">
            <v>1000</v>
          </cell>
          <cell r="F555" t="str">
            <v>1000 ml</v>
          </cell>
          <cell r="G555" t="str">
            <v>MILLILITER</v>
          </cell>
          <cell r="H555" t="str">
            <v>SOLN</v>
          </cell>
          <cell r="I555">
            <v>20020405</v>
          </cell>
          <cell r="J555">
            <v>20021206</v>
          </cell>
          <cell r="K555">
            <v>20021206</v>
          </cell>
          <cell r="L555" t="str">
            <v>Delete</v>
          </cell>
          <cell r="N555">
            <v>0</v>
          </cell>
          <cell r="O555" t="str">
            <v>no</v>
          </cell>
          <cell r="P555">
            <v>20020405</v>
          </cell>
          <cell r="Q555">
            <v>20021206</v>
          </cell>
          <cell r="R555">
            <v>20021206</v>
          </cell>
          <cell r="S555">
            <v>0</v>
          </cell>
        </row>
        <row r="556">
          <cell r="B556" t="str">
            <v>ELECTROLYTE ORAL SOLUTION4281540540 mlMILLILITERSOLN</v>
          </cell>
          <cell r="C556" t="str">
            <v>ELECTROLYTE ORAL SOLUTION</v>
          </cell>
          <cell r="D556">
            <v>4281</v>
          </cell>
          <cell r="E556">
            <v>540</v>
          </cell>
          <cell r="F556" t="str">
            <v>540 ml</v>
          </cell>
          <cell r="G556" t="str">
            <v>MILLILITER</v>
          </cell>
          <cell r="H556" t="str">
            <v>SOLN</v>
          </cell>
          <cell r="I556">
            <v>20020405</v>
          </cell>
          <cell r="J556">
            <v>20021206</v>
          </cell>
          <cell r="K556">
            <v>20021206</v>
          </cell>
          <cell r="L556" t="str">
            <v>Delete</v>
          </cell>
          <cell r="N556">
            <v>0</v>
          </cell>
          <cell r="O556" t="str">
            <v>no</v>
          </cell>
          <cell r="P556">
            <v>20020405</v>
          </cell>
          <cell r="Q556">
            <v>20021206</v>
          </cell>
          <cell r="R556">
            <v>20021206</v>
          </cell>
          <cell r="S556">
            <v>0</v>
          </cell>
        </row>
        <row r="557">
          <cell r="B557" t="str">
            <v>ENALAPRIL MALEATE961010 mgTABLETTAB</v>
          </cell>
          <cell r="C557" t="str">
            <v>ENALAPRIL MALEATE</v>
          </cell>
          <cell r="D557">
            <v>961</v>
          </cell>
          <cell r="E557">
            <v>0</v>
          </cell>
          <cell r="F557" t="str">
            <v>10 mg</v>
          </cell>
          <cell r="G557" t="str">
            <v>TABLET</v>
          </cell>
          <cell r="H557" t="str">
            <v>TAB</v>
          </cell>
          <cell r="I557">
            <v>20090305</v>
          </cell>
          <cell r="J557">
            <v>0</v>
          </cell>
          <cell r="K557">
            <v>20090305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20090305</v>
          </cell>
          <cell r="Q557">
            <v>0</v>
          </cell>
          <cell r="R557">
            <v>20090305</v>
          </cell>
          <cell r="S557">
            <v>0</v>
          </cell>
        </row>
        <row r="558">
          <cell r="B558" t="str">
            <v>ENALAPRIL MALEATE96302.5 mgTABLETTAB</v>
          </cell>
          <cell r="C558" t="str">
            <v>ENALAPRIL MALEATE</v>
          </cell>
          <cell r="D558">
            <v>963</v>
          </cell>
          <cell r="E558">
            <v>0</v>
          </cell>
          <cell r="F558" t="str">
            <v>2.5 mg</v>
          </cell>
          <cell r="G558" t="str">
            <v>TABLET</v>
          </cell>
          <cell r="H558" t="str">
            <v>TAB</v>
          </cell>
          <cell r="I558">
            <v>20090305</v>
          </cell>
          <cell r="J558">
            <v>0</v>
          </cell>
          <cell r="K558">
            <v>20090305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20090305</v>
          </cell>
          <cell r="Q558">
            <v>0</v>
          </cell>
          <cell r="R558">
            <v>20090305</v>
          </cell>
          <cell r="S558">
            <v>0</v>
          </cell>
        </row>
        <row r="559">
          <cell r="B559" t="str">
            <v>ENALAPRIL MALEATE962020 mgTABLETTAB</v>
          </cell>
          <cell r="C559" t="str">
            <v>ENALAPRIL MALEATE</v>
          </cell>
          <cell r="D559">
            <v>962</v>
          </cell>
          <cell r="E559">
            <v>0</v>
          </cell>
          <cell r="F559" t="str">
            <v>20 mg</v>
          </cell>
          <cell r="G559" t="str">
            <v>TABLET</v>
          </cell>
          <cell r="H559" t="str">
            <v>TAB</v>
          </cell>
          <cell r="I559">
            <v>20090305</v>
          </cell>
          <cell r="J559">
            <v>0</v>
          </cell>
          <cell r="K559">
            <v>20090305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20090305</v>
          </cell>
          <cell r="Q559">
            <v>0</v>
          </cell>
          <cell r="R559">
            <v>20090305</v>
          </cell>
          <cell r="S559">
            <v>0</v>
          </cell>
        </row>
        <row r="560">
          <cell r="B560" t="str">
            <v>ENALAPRIL MALEATE96005 mgTABLETTAB</v>
          </cell>
          <cell r="C560" t="str">
            <v>ENALAPRIL MALEATE</v>
          </cell>
          <cell r="D560">
            <v>960</v>
          </cell>
          <cell r="E560">
            <v>0</v>
          </cell>
          <cell r="F560" t="str">
            <v>5 mg</v>
          </cell>
          <cell r="G560" t="str">
            <v>TABLET</v>
          </cell>
          <cell r="H560" t="str">
            <v>TAB</v>
          </cell>
          <cell r="I560">
            <v>20090305</v>
          </cell>
          <cell r="J560">
            <v>0</v>
          </cell>
          <cell r="K560">
            <v>20090305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20090305</v>
          </cell>
          <cell r="Q560">
            <v>0</v>
          </cell>
          <cell r="R560">
            <v>20090305</v>
          </cell>
          <cell r="S560">
            <v>0</v>
          </cell>
        </row>
        <row r="561">
          <cell r="B561" t="str">
            <v>ENALAPRIL MALEATE/HCTZ54860010 mg/25 mgTABLETTAB</v>
          </cell>
          <cell r="C561" t="str">
            <v>ENALAPRIL MALEATE/HCTZ</v>
          </cell>
          <cell r="D561">
            <v>54860</v>
          </cell>
          <cell r="E561">
            <v>0</v>
          </cell>
          <cell r="F561" t="str">
            <v>10 mg/25 mg</v>
          </cell>
          <cell r="G561" t="str">
            <v>TABLET</v>
          </cell>
          <cell r="H561" t="str">
            <v>TAB</v>
          </cell>
          <cell r="I561">
            <v>20090305</v>
          </cell>
          <cell r="J561">
            <v>0</v>
          </cell>
          <cell r="K561">
            <v>20090305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20090305</v>
          </cell>
          <cell r="Q561">
            <v>0</v>
          </cell>
          <cell r="R561">
            <v>20090305</v>
          </cell>
          <cell r="S561">
            <v>0</v>
          </cell>
        </row>
        <row r="562">
          <cell r="B562" t="str">
            <v>ENALAPRIL MALEATE/HCTZ5486205 mg/12.5 mgTABLETTAB</v>
          </cell>
          <cell r="C562" t="str">
            <v>ENALAPRIL MALEATE/HCTZ</v>
          </cell>
          <cell r="D562">
            <v>54862</v>
          </cell>
          <cell r="E562">
            <v>0</v>
          </cell>
          <cell r="F562" t="str">
            <v>5 mg/12.5 mg</v>
          </cell>
          <cell r="G562" t="str">
            <v>TABLET</v>
          </cell>
          <cell r="H562" t="str">
            <v>TAB</v>
          </cell>
          <cell r="I562">
            <v>20090305</v>
          </cell>
          <cell r="J562">
            <v>0</v>
          </cell>
          <cell r="K562">
            <v>20090305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20090305</v>
          </cell>
          <cell r="Q562">
            <v>0</v>
          </cell>
          <cell r="R562">
            <v>20090305</v>
          </cell>
          <cell r="S562">
            <v>0</v>
          </cell>
        </row>
        <row r="563">
          <cell r="B563" t="str">
            <v>ENALAPRILAT DIHYDRATE4758001.25 mg/mlMILLILITERVIAL</v>
          </cell>
          <cell r="C563" t="str">
            <v>ENALAPRILAT DIHYDRATE</v>
          </cell>
          <cell r="D563">
            <v>47580</v>
          </cell>
          <cell r="E563">
            <v>0</v>
          </cell>
          <cell r="F563" t="str">
            <v>1.25 mg/ml</v>
          </cell>
          <cell r="G563" t="str">
            <v>MILLILITER</v>
          </cell>
          <cell r="H563" t="str">
            <v>VIAL</v>
          </cell>
          <cell r="I563">
            <v>20090305</v>
          </cell>
          <cell r="J563">
            <v>0</v>
          </cell>
          <cell r="K563">
            <v>20090305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20090305</v>
          </cell>
          <cell r="Q563">
            <v>0</v>
          </cell>
          <cell r="R563">
            <v>20090305</v>
          </cell>
          <cell r="S563">
            <v>0</v>
          </cell>
        </row>
        <row r="564">
          <cell r="B564" t="str">
            <v>EPLERENONE91883025 mgTABLETTAB</v>
          </cell>
          <cell r="C564" t="str">
            <v>EPLERENONE</v>
          </cell>
          <cell r="D564">
            <v>91883</v>
          </cell>
          <cell r="E564">
            <v>0</v>
          </cell>
          <cell r="F564" t="str">
            <v>25 mg</v>
          </cell>
          <cell r="G564" t="str">
            <v>TABLET</v>
          </cell>
          <cell r="H564" t="str">
            <v>TAB</v>
          </cell>
          <cell r="I564">
            <v>20090305</v>
          </cell>
          <cell r="J564">
            <v>0</v>
          </cell>
          <cell r="K564">
            <v>20090305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20090305</v>
          </cell>
          <cell r="Q564">
            <v>0</v>
          </cell>
          <cell r="R564">
            <v>20090305</v>
          </cell>
          <cell r="S564">
            <v>0</v>
          </cell>
        </row>
        <row r="565">
          <cell r="B565" t="str">
            <v>EPLERENONE91884050 mgTABLETTAB</v>
          </cell>
          <cell r="C565" t="str">
            <v>EPLERENONE</v>
          </cell>
          <cell r="D565">
            <v>91884</v>
          </cell>
          <cell r="E565">
            <v>0</v>
          </cell>
          <cell r="F565" t="str">
            <v>50 mg</v>
          </cell>
          <cell r="G565" t="str">
            <v>TABLET</v>
          </cell>
          <cell r="H565" t="str">
            <v>TAB</v>
          </cell>
          <cell r="I565">
            <v>20090305</v>
          </cell>
          <cell r="J565">
            <v>0</v>
          </cell>
          <cell r="K565">
            <v>20090305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20090305</v>
          </cell>
          <cell r="Q565">
            <v>0</v>
          </cell>
          <cell r="R565">
            <v>20090305</v>
          </cell>
          <cell r="S565">
            <v>0</v>
          </cell>
        </row>
        <row r="566">
          <cell r="B566" t="str">
            <v>EPOPROSTENOL NA5668000.5 mgEACHVIAL</v>
          </cell>
          <cell r="C566" t="str">
            <v>EPOPROSTENOL NA</v>
          </cell>
          <cell r="D566">
            <v>56680</v>
          </cell>
          <cell r="E566">
            <v>0</v>
          </cell>
          <cell r="F566" t="str">
            <v>0.5 mg</v>
          </cell>
          <cell r="G566" t="str">
            <v>EACH</v>
          </cell>
          <cell r="H566" t="str">
            <v>VIAL</v>
          </cell>
          <cell r="I566">
            <v>20090305</v>
          </cell>
          <cell r="J566">
            <v>0</v>
          </cell>
          <cell r="K566">
            <v>20090305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20090305</v>
          </cell>
          <cell r="Q566">
            <v>0</v>
          </cell>
          <cell r="R566">
            <v>20090305</v>
          </cell>
          <cell r="S566">
            <v>0</v>
          </cell>
        </row>
        <row r="567">
          <cell r="B567" t="str">
            <v>EPOPROSTENOL NA5668101.5 mgEACHVIAL</v>
          </cell>
          <cell r="C567" t="str">
            <v>EPOPROSTENOL NA</v>
          </cell>
          <cell r="D567">
            <v>56681</v>
          </cell>
          <cell r="E567">
            <v>0</v>
          </cell>
          <cell r="F567" t="str">
            <v>1.5 mg</v>
          </cell>
          <cell r="G567" t="str">
            <v>EACH</v>
          </cell>
          <cell r="H567" t="str">
            <v>VIAL</v>
          </cell>
          <cell r="I567">
            <v>20090305</v>
          </cell>
          <cell r="J567">
            <v>0</v>
          </cell>
          <cell r="K567">
            <v>20090305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20090305</v>
          </cell>
          <cell r="Q567">
            <v>0</v>
          </cell>
          <cell r="R567">
            <v>20090305</v>
          </cell>
          <cell r="S567">
            <v>0</v>
          </cell>
        </row>
        <row r="568">
          <cell r="B568" t="str">
            <v>ERYTHROMYCIN3354000.005GRAMOPTH OINT</v>
          </cell>
          <cell r="C568" t="str">
            <v>ERYTHROMYCIN</v>
          </cell>
          <cell r="D568">
            <v>33540</v>
          </cell>
          <cell r="E568">
            <v>0</v>
          </cell>
          <cell r="F568">
            <v>5.0000000000000001E-3</v>
          </cell>
          <cell r="G568" t="str">
            <v>GRAM</v>
          </cell>
          <cell r="H568" t="str">
            <v>OPTH OINT</v>
          </cell>
          <cell r="I568">
            <v>20090305</v>
          </cell>
          <cell r="J568">
            <v>0</v>
          </cell>
          <cell r="K568">
            <v>20090305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20090305</v>
          </cell>
          <cell r="Q568">
            <v>0</v>
          </cell>
          <cell r="R568">
            <v>20090305</v>
          </cell>
          <cell r="S568">
            <v>0</v>
          </cell>
        </row>
        <row r="569">
          <cell r="B569" t="str">
            <v>ERYTHROMYCIN7756202%MILLILITERSOLN</v>
          </cell>
          <cell r="C569" t="str">
            <v>ERYTHROMYCIN</v>
          </cell>
          <cell r="D569">
            <v>77562</v>
          </cell>
          <cell r="E569">
            <v>0</v>
          </cell>
          <cell r="F569" t="str">
            <v>2%</v>
          </cell>
          <cell r="G569" t="str">
            <v>MILLILITER</v>
          </cell>
          <cell r="H569" t="str">
            <v>SOLN</v>
          </cell>
          <cell r="I569">
            <v>20090305</v>
          </cell>
          <cell r="J569">
            <v>0</v>
          </cell>
          <cell r="K569">
            <v>20090305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20090305</v>
          </cell>
          <cell r="Q569">
            <v>0</v>
          </cell>
          <cell r="R569">
            <v>20090305</v>
          </cell>
          <cell r="S569">
            <v>0</v>
          </cell>
        </row>
        <row r="570">
          <cell r="B570" t="str">
            <v>ERYTHROMYCIN BASE407200250 mgTABLETTAB</v>
          </cell>
          <cell r="C570" t="str">
            <v>ERYTHROMYCIN BASE</v>
          </cell>
          <cell r="D570">
            <v>40720</v>
          </cell>
          <cell r="E570">
            <v>0</v>
          </cell>
          <cell r="F570" t="str">
            <v>250 mg</v>
          </cell>
          <cell r="G570" t="str">
            <v>TABLET</v>
          </cell>
          <cell r="H570" t="str">
            <v>TAB</v>
          </cell>
          <cell r="I570">
            <v>20061205</v>
          </cell>
          <cell r="J570">
            <v>20080919</v>
          </cell>
          <cell r="K570">
            <v>20090305</v>
          </cell>
          <cell r="L570" t="str">
            <v>Delete</v>
          </cell>
          <cell r="N570">
            <v>0</v>
          </cell>
          <cell r="O570" t="str">
            <v>no</v>
          </cell>
          <cell r="P570">
            <v>20061205</v>
          </cell>
          <cell r="Q570">
            <v>20080919</v>
          </cell>
          <cell r="R570">
            <v>20090305</v>
          </cell>
          <cell r="S570">
            <v>0</v>
          </cell>
        </row>
        <row r="571">
          <cell r="B571" t="str">
            <v>ERYTHROMYCIN BASE407310333 mgTABLETTAB</v>
          </cell>
          <cell r="C571" t="str">
            <v>ERYTHROMYCIN BASE</v>
          </cell>
          <cell r="D571">
            <v>40731</v>
          </cell>
          <cell r="E571">
            <v>0</v>
          </cell>
          <cell r="F571" t="str">
            <v>333 mg</v>
          </cell>
          <cell r="G571" t="str">
            <v>TABLET</v>
          </cell>
          <cell r="H571" t="str">
            <v>TAB</v>
          </cell>
          <cell r="I571">
            <v>20020405</v>
          </cell>
          <cell r="J571">
            <v>20020906</v>
          </cell>
          <cell r="K571">
            <v>20041203</v>
          </cell>
          <cell r="L571" t="str">
            <v>Delete</v>
          </cell>
          <cell r="N571">
            <v>0</v>
          </cell>
          <cell r="O571" t="str">
            <v>no</v>
          </cell>
          <cell r="P571">
            <v>20020405</v>
          </cell>
          <cell r="Q571">
            <v>20020906</v>
          </cell>
          <cell r="R571">
            <v>20041203</v>
          </cell>
          <cell r="S571">
            <v>0</v>
          </cell>
        </row>
        <row r="572">
          <cell r="B572" t="str">
            <v>ERYTHROMYCIN BASE407210500 mgTABLETTAB</v>
          </cell>
          <cell r="C572" t="str">
            <v>ERYTHROMYCIN BASE</v>
          </cell>
          <cell r="D572">
            <v>40721</v>
          </cell>
          <cell r="E572">
            <v>0</v>
          </cell>
          <cell r="F572" t="str">
            <v>500 mg</v>
          </cell>
          <cell r="G572" t="str">
            <v>TABLET</v>
          </cell>
          <cell r="H572" t="str">
            <v>TAB</v>
          </cell>
          <cell r="I572">
            <v>20020906</v>
          </cell>
          <cell r="J572">
            <v>20030509</v>
          </cell>
          <cell r="K572">
            <v>20031205</v>
          </cell>
          <cell r="L572" t="str">
            <v>Delete</v>
          </cell>
          <cell r="N572">
            <v>0</v>
          </cell>
          <cell r="O572" t="str">
            <v>no</v>
          </cell>
          <cell r="P572">
            <v>20020906</v>
          </cell>
          <cell r="Q572">
            <v>20030509</v>
          </cell>
          <cell r="R572">
            <v>20031205</v>
          </cell>
          <cell r="S572">
            <v>0</v>
          </cell>
        </row>
        <row r="573">
          <cell r="B573" t="str">
            <v>ERYTHROMYCIN BASE/BENZOYL PEROXIDE8540003%; 5%GRAMGEL</v>
          </cell>
          <cell r="C573" t="str">
            <v>ERYTHROMYCIN BASE/BENZOYL PEROXIDE</v>
          </cell>
          <cell r="D573">
            <v>85400</v>
          </cell>
          <cell r="E573">
            <v>0</v>
          </cell>
          <cell r="F573" t="str">
            <v>3%; 5%</v>
          </cell>
          <cell r="G573" t="str">
            <v>GRAM</v>
          </cell>
          <cell r="H573" t="str">
            <v>GEL</v>
          </cell>
          <cell r="I573">
            <v>20090305</v>
          </cell>
          <cell r="J573">
            <v>0</v>
          </cell>
          <cell r="K573">
            <v>20090305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20090305</v>
          </cell>
          <cell r="Q573">
            <v>0</v>
          </cell>
          <cell r="R573">
            <v>20090305</v>
          </cell>
          <cell r="S573">
            <v>0</v>
          </cell>
        </row>
        <row r="574">
          <cell r="B574" t="str">
            <v>ERYTHROMYCIN BASE/ETHANOL3171002%GRAMGEL</v>
          </cell>
          <cell r="C574" t="str">
            <v>ERYTHROMYCIN BASE/ETHANOL</v>
          </cell>
          <cell r="D574">
            <v>31710</v>
          </cell>
          <cell r="E574">
            <v>0</v>
          </cell>
          <cell r="F574" t="str">
            <v>2%</v>
          </cell>
          <cell r="G574" t="str">
            <v>GRAM</v>
          </cell>
          <cell r="H574" t="str">
            <v>GEL</v>
          </cell>
          <cell r="I574">
            <v>20090305</v>
          </cell>
          <cell r="J574">
            <v>0</v>
          </cell>
          <cell r="K574">
            <v>20090305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20090305</v>
          </cell>
          <cell r="Q574">
            <v>0</v>
          </cell>
          <cell r="R574">
            <v>20090305</v>
          </cell>
          <cell r="S574">
            <v>0</v>
          </cell>
        </row>
        <row r="575">
          <cell r="B575" t="str">
            <v>ERYTHROMYCIN ETHYLSUCCINATE (EES)405600400 mgTABLETTAB</v>
          </cell>
          <cell r="C575" t="str">
            <v>ERYTHROMYCIN ETHYLSUCCINATE (EES)</v>
          </cell>
          <cell r="D575">
            <v>40560</v>
          </cell>
          <cell r="E575">
            <v>0</v>
          </cell>
          <cell r="F575" t="str">
            <v>400 mg</v>
          </cell>
          <cell r="G575" t="str">
            <v>TABLET</v>
          </cell>
          <cell r="H575" t="str">
            <v>TAB</v>
          </cell>
          <cell r="I575">
            <v>20090305</v>
          </cell>
          <cell r="J575">
            <v>0</v>
          </cell>
          <cell r="K575">
            <v>20090305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20090305</v>
          </cell>
          <cell r="Q575">
            <v>0</v>
          </cell>
          <cell r="R575">
            <v>20090305</v>
          </cell>
          <cell r="S575">
            <v>0</v>
          </cell>
        </row>
        <row r="576">
          <cell r="B576" t="str">
            <v>ERYTHROMYCIN/SULFISOXAZOLE140370200 mg/600 mg per 5 mlMILLILITERGRAN FOR ORAL SUSP</v>
          </cell>
          <cell r="C576" t="str">
            <v>ERYTHROMYCIN/SULFISOXAZOLE</v>
          </cell>
          <cell r="D576">
            <v>14037</v>
          </cell>
          <cell r="E576">
            <v>0</v>
          </cell>
          <cell r="F576" t="str">
            <v>200 mg/600 mg per 5 ml</v>
          </cell>
          <cell r="G576" t="str">
            <v>MILLILITER</v>
          </cell>
          <cell r="H576" t="str">
            <v>GRAN FOR ORAL SUSP</v>
          </cell>
          <cell r="I576">
            <v>20090305</v>
          </cell>
          <cell r="J576">
            <v>0</v>
          </cell>
          <cell r="K576">
            <v>20090305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20090305</v>
          </cell>
          <cell r="Q576">
            <v>0</v>
          </cell>
          <cell r="R576">
            <v>20090305</v>
          </cell>
          <cell r="S576">
            <v>0</v>
          </cell>
        </row>
        <row r="577">
          <cell r="B577" t="str">
            <v>ESTAZOLAM1918101 mgTABLETTAB</v>
          </cell>
          <cell r="C577" t="str">
            <v>ESTAZOLAM</v>
          </cell>
          <cell r="D577">
            <v>19181</v>
          </cell>
          <cell r="E577">
            <v>0</v>
          </cell>
          <cell r="F577" t="str">
            <v>1 mg</v>
          </cell>
          <cell r="G577" t="str">
            <v>TABLET</v>
          </cell>
          <cell r="H577" t="str">
            <v>TAB</v>
          </cell>
          <cell r="I577">
            <v>20090305</v>
          </cell>
          <cell r="J577">
            <v>0</v>
          </cell>
          <cell r="K577">
            <v>20090305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20090305</v>
          </cell>
          <cell r="Q577">
            <v>0</v>
          </cell>
          <cell r="R577">
            <v>20090305</v>
          </cell>
          <cell r="S577">
            <v>0</v>
          </cell>
        </row>
        <row r="578">
          <cell r="B578" t="str">
            <v>ESTAZOLAM1918202 mgTABLETTAB</v>
          </cell>
          <cell r="C578" t="str">
            <v>ESTAZOLAM</v>
          </cell>
          <cell r="D578">
            <v>19182</v>
          </cell>
          <cell r="E578">
            <v>0</v>
          </cell>
          <cell r="F578" t="str">
            <v>2 mg</v>
          </cell>
          <cell r="G578" t="str">
            <v>TABLET</v>
          </cell>
          <cell r="H578" t="str">
            <v>TAB</v>
          </cell>
          <cell r="I578">
            <v>20090305</v>
          </cell>
          <cell r="J578">
            <v>0</v>
          </cell>
          <cell r="K578">
            <v>20090305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20090305</v>
          </cell>
          <cell r="Q578">
            <v>0</v>
          </cell>
          <cell r="R578">
            <v>20090305</v>
          </cell>
          <cell r="S578">
            <v>0</v>
          </cell>
        </row>
        <row r="579">
          <cell r="B579" t="str">
            <v>ESTERIFIED ESTROGENS/METHYLTESTOSTERONE (H.S.)6803000.625-1.25 mgTABLETTAB</v>
          </cell>
          <cell r="C579" t="str">
            <v>ESTERIFIED ESTROGENS/METHYLTESTOSTERONE (H.S.)</v>
          </cell>
          <cell r="D579">
            <v>68030</v>
          </cell>
          <cell r="E579">
            <v>0</v>
          </cell>
          <cell r="F579" t="str">
            <v>0.625-1.25 mg</v>
          </cell>
          <cell r="G579" t="str">
            <v>TABLET</v>
          </cell>
          <cell r="H579" t="str">
            <v>TAB</v>
          </cell>
          <cell r="I579">
            <v>20090305</v>
          </cell>
          <cell r="J579">
            <v>0</v>
          </cell>
          <cell r="K579">
            <v>20090305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20090305</v>
          </cell>
          <cell r="Q579">
            <v>0</v>
          </cell>
          <cell r="R579">
            <v>20090305</v>
          </cell>
          <cell r="S579">
            <v>0</v>
          </cell>
        </row>
        <row r="580">
          <cell r="B580" t="str">
            <v>ESTERIFIED ESTROGENS/METHYLTESTOSTERONE (H.S.)6803101.25-2.5 mgTABLETTAB</v>
          </cell>
          <cell r="C580" t="str">
            <v>ESTERIFIED ESTROGENS/METHYLTESTOSTERONE (H.S.)</v>
          </cell>
          <cell r="D580">
            <v>68031</v>
          </cell>
          <cell r="E580">
            <v>0</v>
          </cell>
          <cell r="F580" t="str">
            <v>1.25-2.5 mg</v>
          </cell>
          <cell r="G580" t="str">
            <v>TABLET</v>
          </cell>
          <cell r="H580" t="str">
            <v>TAB</v>
          </cell>
          <cell r="I580">
            <v>20090305</v>
          </cell>
          <cell r="J580">
            <v>0</v>
          </cell>
          <cell r="K580">
            <v>20090305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20090305</v>
          </cell>
          <cell r="Q580">
            <v>0</v>
          </cell>
          <cell r="R580">
            <v>20090305</v>
          </cell>
          <cell r="S580">
            <v>0</v>
          </cell>
        </row>
        <row r="581">
          <cell r="B581" t="str">
            <v>ESTRADIOL288480.025 mgPATCHPATCH</v>
          </cell>
          <cell r="C581" t="str">
            <v>ESTRADIOL</v>
          </cell>
          <cell r="D581">
            <v>28848</v>
          </cell>
          <cell r="E581">
            <v>0</v>
          </cell>
          <cell r="F581" t="str">
            <v>.025 mg</v>
          </cell>
          <cell r="G581" t="str">
            <v>PATCH</v>
          </cell>
          <cell r="H581" t="str">
            <v>PATCH</v>
          </cell>
          <cell r="I581">
            <v>20090305</v>
          </cell>
          <cell r="J581">
            <v>0</v>
          </cell>
          <cell r="K581">
            <v>20090305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20090305</v>
          </cell>
          <cell r="Q581">
            <v>0</v>
          </cell>
          <cell r="R581">
            <v>20090305</v>
          </cell>
          <cell r="S581">
            <v>0</v>
          </cell>
        </row>
        <row r="582">
          <cell r="B582" t="str">
            <v>ESTRADIOL288450.05 mgPATCHPATCH</v>
          </cell>
          <cell r="C582" t="str">
            <v>ESTRADIOL</v>
          </cell>
          <cell r="D582">
            <v>28845</v>
          </cell>
          <cell r="E582">
            <v>0</v>
          </cell>
          <cell r="F582" t="str">
            <v>.05 mg</v>
          </cell>
          <cell r="G582" t="str">
            <v>PATCH</v>
          </cell>
          <cell r="H582" t="str">
            <v>PATCH</v>
          </cell>
          <cell r="I582">
            <v>20090305</v>
          </cell>
          <cell r="J582">
            <v>0</v>
          </cell>
          <cell r="K582">
            <v>20090305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20090305</v>
          </cell>
          <cell r="S582">
            <v>0</v>
          </cell>
        </row>
        <row r="583">
          <cell r="B583" t="str">
            <v>ESTRADIOL288530.075 mgPATCHPATCH</v>
          </cell>
          <cell r="C583" t="str">
            <v>ESTRADIOL</v>
          </cell>
          <cell r="D583">
            <v>28853</v>
          </cell>
          <cell r="E583">
            <v>0</v>
          </cell>
          <cell r="F583" t="str">
            <v>.075 mg</v>
          </cell>
          <cell r="G583" t="str">
            <v>PATCH</v>
          </cell>
          <cell r="H583" t="str">
            <v>PATCH</v>
          </cell>
          <cell r="I583">
            <v>20090305</v>
          </cell>
          <cell r="J583">
            <v>0</v>
          </cell>
          <cell r="K583">
            <v>20090305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20090305</v>
          </cell>
          <cell r="Q583">
            <v>0</v>
          </cell>
          <cell r="R583">
            <v>20090305</v>
          </cell>
          <cell r="S583">
            <v>0</v>
          </cell>
        </row>
        <row r="584">
          <cell r="B584" t="str">
            <v>ESTRADIOL288440.1 mgPATCHPATCH</v>
          </cell>
          <cell r="C584" t="str">
            <v>ESTRADIOL</v>
          </cell>
          <cell r="D584">
            <v>28844</v>
          </cell>
          <cell r="E584">
            <v>0</v>
          </cell>
          <cell r="F584" t="str">
            <v>.1 mg</v>
          </cell>
          <cell r="G584" t="str">
            <v>PATCH</v>
          </cell>
          <cell r="H584" t="str">
            <v>PATCH</v>
          </cell>
          <cell r="I584">
            <v>20090305</v>
          </cell>
          <cell r="J584">
            <v>0</v>
          </cell>
          <cell r="K584">
            <v>20090305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20090305</v>
          </cell>
          <cell r="Q584">
            <v>0</v>
          </cell>
          <cell r="R584">
            <v>20090305</v>
          </cell>
          <cell r="S584">
            <v>0</v>
          </cell>
        </row>
        <row r="585">
          <cell r="B585" t="str">
            <v>ESTRADIOL1077200.5 mgTABLETTAB</v>
          </cell>
          <cell r="C585" t="str">
            <v>ESTRADIOL</v>
          </cell>
          <cell r="D585">
            <v>10772</v>
          </cell>
          <cell r="E585">
            <v>0</v>
          </cell>
          <cell r="F585" t="str">
            <v>0.5 mg</v>
          </cell>
          <cell r="G585" t="str">
            <v>TABLET</v>
          </cell>
          <cell r="H585" t="str">
            <v>TAB</v>
          </cell>
          <cell r="I585">
            <v>20090305</v>
          </cell>
          <cell r="J585">
            <v>0</v>
          </cell>
          <cell r="K585">
            <v>20090305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20090305</v>
          </cell>
          <cell r="Q585">
            <v>0</v>
          </cell>
          <cell r="R585">
            <v>20090305</v>
          </cell>
          <cell r="S585">
            <v>0</v>
          </cell>
        </row>
        <row r="586">
          <cell r="B586" t="str">
            <v>ESTRADIOL1077001 mgTABLETTAB</v>
          </cell>
          <cell r="C586" t="str">
            <v>ESTRADIOL</v>
          </cell>
          <cell r="D586">
            <v>10770</v>
          </cell>
          <cell r="E586">
            <v>0</v>
          </cell>
          <cell r="F586" t="str">
            <v>1 mg</v>
          </cell>
          <cell r="G586" t="str">
            <v>TABLET</v>
          </cell>
          <cell r="H586" t="str">
            <v>TAB</v>
          </cell>
          <cell r="I586">
            <v>20090305</v>
          </cell>
          <cell r="J586">
            <v>0</v>
          </cell>
          <cell r="K586">
            <v>20090305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20090305</v>
          </cell>
          <cell r="Q586">
            <v>0</v>
          </cell>
          <cell r="R586">
            <v>20090305</v>
          </cell>
          <cell r="S586">
            <v>0</v>
          </cell>
        </row>
        <row r="587">
          <cell r="B587" t="str">
            <v>ESTRADIOL1077102 mgTABLETTAB</v>
          </cell>
          <cell r="C587" t="str">
            <v>ESTRADIOL</v>
          </cell>
          <cell r="D587">
            <v>10771</v>
          </cell>
          <cell r="E587">
            <v>0</v>
          </cell>
          <cell r="F587" t="str">
            <v>2 mg</v>
          </cell>
          <cell r="G587" t="str">
            <v>TABLET</v>
          </cell>
          <cell r="H587" t="str">
            <v>TAB</v>
          </cell>
          <cell r="I587">
            <v>20090305</v>
          </cell>
          <cell r="J587">
            <v>0</v>
          </cell>
          <cell r="K587">
            <v>20090305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20090305</v>
          </cell>
          <cell r="S587">
            <v>0</v>
          </cell>
        </row>
        <row r="588">
          <cell r="B588" t="str">
            <v>ESTRADIOL/NORETHINDRONE ACETATE (ACTIVELLA)9504601-0.5 mgTABLETTAB</v>
          </cell>
          <cell r="C588" t="str">
            <v>ESTRADIOL/NORETHINDRONE ACETATE (ACTIVELLA)</v>
          </cell>
          <cell r="D588">
            <v>95046</v>
          </cell>
          <cell r="E588">
            <v>0</v>
          </cell>
          <cell r="F588" t="str">
            <v>1-0.5 mg</v>
          </cell>
          <cell r="G588" t="str">
            <v>TABLET</v>
          </cell>
          <cell r="H588" t="str">
            <v>TAB</v>
          </cell>
          <cell r="I588">
            <v>20090305</v>
          </cell>
          <cell r="J588">
            <v>0</v>
          </cell>
          <cell r="K588">
            <v>20090305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20090305</v>
          </cell>
          <cell r="Q588">
            <v>0</v>
          </cell>
          <cell r="R588">
            <v>20090305</v>
          </cell>
          <cell r="S588">
            <v>0</v>
          </cell>
        </row>
        <row r="589">
          <cell r="B589" t="str">
            <v>ESTROPIPATE1108000.75 mgTABLETTAB</v>
          </cell>
          <cell r="C589" t="str">
            <v>ESTROPIPATE</v>
          </cell>
          <cell r="D589">
            <v>11080</v>
          </cell>
          <cell r="E589">
            <v>0</v>
          </cell>
          <cell r="F589" t="str">
            <v>0.75 mg</v>
          </cell>
          <cell r="G589" t="str">
            <v>TABLET</v>
          </cell>
          <cell r="H589" t="str">
            <v>TAB</v>
          </cell>
          <cell r="I589">
            <v>20090305</v>
          </cell>
          <cell r="J589">
            <v>0</v>
          </cell>
          <cell r="K589">
            <v>20090305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20090305</v>
          </cell>
          <cell r="Q589">
            <v>0</v>
          </cell>
          <cell r="R589">
            <v>20090305</v>
          </cell>
          <cell r="S589">
            <v>0</v>
          </cell>
        </row>
        <row r="590">
          <cell r="B590" t="str">
            <v>ESTROPIPATE1108401.5 mgTABLETTAB</v>
          </cell>
          <cell r="C590" t="str">
            <v>ESTROPIPATE</v>
          </cell>
          <cell r="D590">
            <v>11084</v>
          </cell>
          <cell r="E590">
            <v>0</v>
          </cell>
          <cell r="F590" t="str">
            <v>1.5 mg</v>
          </cell>
          <cell r="G590" t="str">
            <v>TABLET</v>
          </cell>
          <cell r="H590" t="str">
            <v>TAB</v>
          </cell>
          <cell r="I590">
            <v>20090305</v>
          </cell>
          <cell r="J590">
            <v>0</v>
          </cell>
          <cell r="K590">
            <v>20090305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20090305</v>
          </cell>
          <cell r="Q590">
            <v>0</v>
          </cell>
          <cell r="R590">
            <v>20090305</v>
          </cell>
          <cell r="S590">
            <v>0</v>
          </cell>
        </row>
        <row r="591">
          <cell r="B591" t="str">
            <v>ESTROPIPATE1108503 mgTABLETTAB</v>
          </cell>
          <cell r="C591" t="str">
            <v>ESTROPIPATE</v>
          </cell>
          <cell r="D591">
            <v>11085</v>
          </cell>
          <cell r="E591">
            <v>0</v>
          </cell>
          <cell r="F591" t="str">
            <v>3 mg</v>
          </cell>
          <cell r="G591" t="str">
            <v>TABLET</v>
          </cell>
          <cell r="H591" t="str">
            <v>TAB</v>
          </cell>
          <cell r="I591">
            <v>20060906</v>
          </cell>
          <cell r="J591">
            <v>20070305</v>
          </cell>
          <cell r="K591">
            <v>20070305</v>
          </cell>
          <cell r="L591" t="str">
            <v>Delete</v>
          </cell>
          <cell r="N591">
            <v>0</v>
          </cell>
          <cell r="O591" t="str">
            <v>no</v>
          </cell>
          <cell r="P591">
            <v>20060906</v>
          </cell>
          <cell r="Q591">
            <v>20070305</v>
          </cell>
          <cell r="R591">
            <v>20070305</v>
          </cell>
          <cell r="S591">
            <v>0</v>
          </cell>
        </row>
        <row r="592">
          <cell r="B592" t="str">
            <v>ETHAMBUTOL HCL418010400 mgTABLETTAB</v>
          </cell>
          <cell r="C592" t="str">
            <v>ETHAMBUTOL HCL</v>
          </cell>
          <cell r="D592">
            <v>41801</v>
          </cell>
          <cell r="E592">
            <v>0</v>
          </cell>
          <cell r="F592" t="str">
            <v>400 mg</v>
          </cell>
          <cell r="G592" t="str">
            <v>TABLET</v>
          </cell>
          <cell r="H592" t="str">
            <v>TAB</v>
          </cell>
          <cell r="I592">
            <v>20090305</v>
          </cell>
          <cell r="J592">
            <v>0</v>
          </cell>
          <cell r="K592">
            <v>20090305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20090305</v>
          </cell>
          <cell r="Q592">
            <v>0</v>
          </cell>
          <cell r="R592">
            <v>20090305</v>
          </cell>
          <cell r="S592">
            <v>0</v>
          </cell>
        </row>
        <row r="593">
          <cell r="B593" t="str">
            <v>ETHINYL ESTRADIOL/DROSPIRENONE (YASMIN, OCELLA)1308300.03-3 mgTABLETTAB</v>
          </cell>
          <cell r="C593" t="str">
            <v>ETHINYL ESTRADIOL/DROSPIRENONE (YASMIN, OCELLA)</v>
          </cell>
          <cell r="D593">
            <v>13083</v>
          </cell>
          <cell r="E593">
            <v>0</v>
          </cell>
          <cell r="F593" t="str">
            <v>0.03-3 mg</v>
          </cell>
          <cell r="G593" t="str">
            <v>TABLET</v>
          </cell>
          <cell r="H593" t="str">
            <v>TAB</v>
          </cell>
          <cell r="I593">
            <v>20090305</v>
          </cell>
          <cell r="J593">
            <v>0</v>
          </cell>
          <cell r="K593">
            <v>20090305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20090305</v>
          </cell>
          <cell r="Q593">
            <v>0</v>
          </cell>
          <cell r="R593">
            <v>20090305</v>
          </cell>
          <cell r="S593">
            <v>0</v>
          </cell>
        </row>
        <row r="594">
          <cell r="B594" t="str">
            <v>ETHOSUXIMIDE174200250 mgCAPSULECAP</v>
          </cell>
          <cell r="C594" t="str">
            <v>ETHOSUXIMIDE</v>
          </cell>
          <cell r="D594">
            <v>17420</v>
          </cell>
          <cell r="E594">
            <v>0</v>
          </cell>
          <cell r="F594" t="str">
            <v>250 mg</v>
          </cell>
          <cell r="G594" t="str">
            <v>CAPSULE</v>
          </cell>
          <cell r="H594" t="str">
            <v>CAP</v>
          </cell>
          <cell r="I594">
            <v>20090305</v>
          </cell>
          <cell r="J594">
            <v>0</v>
          </cell>
          <cell r="K594">
            <v>20090305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20090305</v>
          </cell>
          <cell r="Q594">
            <v>0</v>
          </cell>
          <cell r="R594">
            <v>20090305</v>
          </cell>
          <cell r="S594">
            <v>0</v>
          </cell>
        </row>
        <row r="595">
          <cell r="B595" t="str">
            <v>ETHOSUXIMIDE174300250 mg/5 mlMILLILITERSYR</v>
          </cell>
          <cell r="C595" t="str">
            <v>ETHOSUXIMIDE</v>
          </cell>
          <cell r="D595">
            <v>17430</v>
          </cell>
          <cell r="E595">
            <v>0</v>
          </cell>
          <cell r="F595" t="str">
            <v>250 mg/5 ml</v>
          </cell>
          <cell r="G595" t="str">
            <v>MILLILITER</v>
          </cell>
          <cell r="H595" t="str">
            <v>SYR</v>
          </cell>
          <cell r="I595">
            <v>20090305</v>
          </cell>
          <cell r="J595">
            <v>0</v>
          </cell>
          <cell r="K595">
            <v>20090305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20090305</v>
          </cell>
          <cell r="Q595">
            <v>0</v>
          </cell>
          <cell r="R595">
            <v>20090305</v>
          </cell>
          <cell r="S595">
            <v>0</v>
          </cell>
        </row>
        <row r="596">
          <cell r="B596" t="str">
            <v>ETHYNODIOL DIACETATE/ETHINYL ESTRADIOL (DEMULEN 1/35, ZOVIA 1/35E)1149001 mg/35 mcgTABLETTAB</v>
          </cell>
          <cell r="C596" t="str">
            <v>ETHYNODIOL DIACETATE/ETHINYL ESTRADIOL (DEMULEN 1/35, ZOVIA 1/35E)</v>
          </cell>
          <cell r="D596">
            <v>11490</v>
          </cell>
          <cell r="E596">
            <v>0</v>
          </cell>
          <cell r="F596" t="str">
            <v>1 mg/35 mcg</v>
          </cell>
          <cell r="G596" t="str">
            <v>TABLET</v>
          </cell>
          <cell r="H596" t="str">
            <v>TAB</v>
          </cell>
          <cell r="I596">
            <v>20090305</v>
          </cell>
          <cell r="J596">
            <v>0</v>
          </cell>
          <cell r="K596">
            <v>20090305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20090305</v>
          </cell>
          <cell r="Q596">
            <v>0</v>
          </cell>
          <cell r="R596">
            <v>20090305</v>
          </cell>
          <cell r="S596">
            <v>0</v>
          </cell>
        </row>
        <row r="597">
          <cell r="B597" t="str">
            <v>ETHYNODIOL DIACETATE/ETHINYL ESTRADIOL (DEMULEN 1/50, ZOVIA 1/50E)1149101 mg/50 mcgTABLETTAB</v>
          </cell>
          <cell r="C597" t="str">
            <v>ETHYNODIOL DIACETATE/ETHINYL ESTRADIOL (DEMULEN 1/50, ZOVIA 1/50E)</v>
          </cell>
          <cell r="D597">
            <v>11491</v>
          </cell>
          <cell r="E597">
            <v>0</v>
          </cell>
          <cell r="F597" t="str">
            <v>1 mg/50 mcg</v>
          </cell>
          <cell r="G597" t="str">
            <v>TABLET</v>
          </cell>
          <cell r="H597" t="str">
            <v>TAB</v>
          </cell>
          <cell r="I597">
            <v>20090305</v>
          </cell>
          <cell r="J597">
            <v>0</v>
          </cell>
          <cell r="K597">
            <v>20090305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20090305</v>
          </cell>
          <cell r="Q597">
            <v>0</v>
          </cell>
          <cell r="R597">
            <v>20090305</v>
          </cell>
          <cell r="S597">
            <v>0</v>
          </cell>
        </row>
        <row r="598">
          <cell r="B598" t="str">
            <v>ETODOLAC338700200 mgCAPSULECAP</v>
          </cell>
          <cell r="C598" t="str">
            <v>ETODOLAC</v>
          </cell>
          <cell r="D598">
            <v>33870</v>
          </cell>
          <cell r="E598">
            <v>0</v>
          </cell>
          <cell r="F598" t="str">
            <v>200 mg</v>
          </cell>
          <cell r="G598" t="str">
            <v>CAPSULE</v>
          </cell>
          <cell r="H598" t="str">
            <v>CAP</v>
          </cell>
          <cell r="I598">
            <v>20090305</v>
          </cell>
          <cell r="J598">
            <v>0</v>
          </cell>
          <cell r="K598">
            <v>20090305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20090305</v>
          </cell>
          <cell r="Q598">
            <v>0</v>
          </cell>
          <cell r="R598">
            <v>20090305</v>
          </cell>
          <cell r="S598">
            <v>0</v>
          </cell>
        </row>
        <row r="599">
          <cell r="B599" t="str">
            <v>ETODOLAC338710300 mgCAPSULECAP</v>
          </cell>
          <cell r="C599" t="str">
            <v>ETODOLAC</v>
          </cell>
          <cell r="D599">
            <v>33871</v>
          </cell>
          <cell r="E599">
            <v>0</v>
          </cell>
          <cell r="F599" t="str">
            <v>300 mg</v>
          </cell>
          <cell r="G599" t="str">
            <v>CAPSULE</v>
          </cell>
          <cell r="H599" t="str">
            <v>CAP</v>
          </cell>
          <cell r="I599">
            <v>20090305</v>
          </cell>
          <cell r="J599">
            <v>0</v>
          </cell>
          <cell r="K599">
            <v>20090305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20090305</v>
          </cell>
          <cell r="Q599">
            <v>0</v>
          </cell>
          <cell r="R599">
            <v>20090305</v>
          </cell>
          <cell r="S599">
            <v>0</v>
          </cell>
        </row>
        <row r="600">
          <cell r="B600" t="str">
            <v>ETODOLAC617610400 mgTABLETTAB</v>
          </cell>
          <cell r="C600" t="str">
            <v>ETODOLAC</v>
          </cell>
          <cell r="D600">
            <v>61761</v>
          </cell>
          <cell r="E600">
            <v>0</v>
          </cell>
          <cell r="F600" t="str">
            <v>400 mg</v>
          </cell>
          <cell r="G600" t="str">
            <v>TABLET</v>
          </cell>
          <cell r="H600" t="str">
            <v>TAB</v>
          </cell>
          <cell r="I600">
            <v>20090305</v>
          </cell>
          <cell r="J600">
            <v>0</v>
          </cell>
          <cell r="K600">
            <v>20090305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20090305</v>
          </cell>
          <cell r="Q600">
            <v>0</v>
          </cell>
          <cell r="R600">
            <v>20090305</v>
          </cell>
          <cell r="S600">
            <v>0</v>
          </cell>
        </row>
        <row r="601">
          <cell r="B601" t="str">
            <v>ETODOLAC617650400 mgTABLETTAB, ER</v>
          </cell>
          <cell r="C601" t="str">
            <v>ETODOLAC</v>
          </cell>
          <cell r="D601">
            <v>61765</v>
          </cell>
          <cell r="E601">
            <v>0</v>
          </cell>
          <cell r="F601" t="str">
            <v>400 mg</v>
          </cell>
          <cell r="G601" t="str">
            <v>TABLET</v>
          </cell>
          <cell r="H601" t="str">
            <v>TAB, ER</v>
          </cell>
          <cell r="I601">
            <v>20090305</v>
          </cell>
          <cell r="J601">
            <v>0</v>
          </cell>
          <cell r="K601">
            <v>20090305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20090305</v>
          </cell>
          <cell r="S601">
            <v>0</v>
          </cell>
        </row>
        <row r="602">
          <cell r="B602" t="str">
            <v>ETODOLAC617660500 mgTABLETTAB</v>
          </cell>
          <cell r="C602" t="str">
            <v>ETODOLAC</v>
          </cell>
          <cell r="D602">
            <v>61766</v>
          </cell>
          <cell r="E602">
            <v>0</v>
          </cell>
          <cell r="F602" t="str">
            <v>500 mg</v>
          </cell>
          <cell r="G602" t="str">
            <v>TABLET</v>
          </cell>
          <cell r="H602" t="str">
            <v>TAB</v>
          </cell>
          <cell r="I602">
            <v>20090305</v>
          </cell>
          <cell r="J602">
            <v>0</v>
          </cell>
          <cell r="K602">
            <v>20090305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20090305</v>
          </cell>
          <cell r="Q602">
            <v>0</v>
          </cell>
          <cell r="R602">
            <v>20090305</v>
          </cell>
          <cell r="S602">
            <v>0</v>
          </cell>
        </row>
        <row r="603">
          <cell r="B603" t="str">
            <v>ETODOLAC617620600 mgTABLETTAB, ER</v>
          </cell>
          <cell r="C603" t="str">
            <v>ETODOLAC</v>
          </cell>
          <cell r="D603">
            <v>61762</v>
          </cell>
          <cell r="E603">
            <v>0</v>
          </cell>
          <cell r="F603" t="str">
            <v>600 mg</v>
          </cell>
          <cell r="G603" t="str">
            <v>TABLET</v>
          </cell>
          <cell r="H603" t="str">
            <v>TAB, ER</v>
          </cell>
          <cell r="I603">
            <v>20090305</v>
          </cell>
          <cell r="J603">
            <v>0</v>
          </cell>
          <cell r="K603">
            <v>20090305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20090305</v>
          </cell>
          <cell r="Q603">
            <v>0</v>
          </cell>
          <cell r="R603">
            <v>20090305</v>
          </cell>
          <cell r="S603">
            <v>0</v>
          </cell>
        </row>
        <row r="604">
          <cell r="B604" t="str">
            <v>ETODOLAC 617670500 mgTABLETTAB, ER</v>
          </cell>
          <cell r="C604" t="str">
            <v xml:space="preserve">ETODOLAC </v>
          </cell>
          <cell r="D604">
            <v>61767</v>
          </cell>
          <cell r="E604">
            <v>0</v>
          </cell>
          <cell r="F604" t="str">
            <v>500 mg</v>
          </cell>
          <cell r="G604" t="str">
            <v>TABLET</v>
          </cell>
          <cell r="H604" t="str">
            <v>TAB, ER</v>
          </cell>
          <cell r="I604">
            <v>20090305</v>
          </cell>
          <cell r="J604">
            <v>0</v>
          </cell>
          <cell r="K604">
            <v>20090305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20090305</v>
          </cell>
          <cell r="Q604">
            <v>0</v>
          </cell>
          <cell r="R604">
            <v>20090305</v>
          </cell>
          <cell r="S604">
            <v>0</v>
          </cell>
        </row>
        <row r="605">
          <cell r="B605" t="str">
            <v>ETOPOSIDE7560050 mgCAPSULECAP</v>
          </cell>
          <cell r="C605" t="str">
            <v>ETOPOSIDE</v>
          </cell>
          <cell r="D605">
            <v>7560</v>
          </cell>
          <cell r="E605">
            <v>0</v>
          </cell>
          <cell r="F605" t="str">
            <v>50 mg</v>
          </cell>
          <cell r="G605" t="str">
            <v>CAPSULE</v>
          </cell>
          <cell r="H605" t="str">
            <v>CAP</v>
          </cell>
          <cell r="I605">
            <v>20090305</v>
          </cell>
          <cell r="J605">
            <v>0</v>
          </cell>
          <cell r="K605">
            <v>20090305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20090305</v>
          </cell>
          <cell r="Q605">
            <v>0</v>
          </cell>
          <cell r="R605">
            <v>20090305</v>
          </cell>
          <cell r="S605">
            <v>0</v>
          </cell>
        </row>
        <row r="606">
          <cell r="B606" t="str">
            <v>FAMCICLOVIR141010125 mgTABLETTAB</v>
          </cell>
          <cell r="C606" t="str">
            <v>FAMCICLOVIR</v>
          </cell>
          <cell r="D606">
            <v>14101</v>
          </cell>
          <cell r="E606">
            <v>0</v>
          </cell>
          <cell r="F606" t="str">
            <v>125 mg</v>
          </cell>
          <cell r="G606" t="str">
            <v>TABLET</v>
          </cell>
          <cell r="H606" t="str">
            <v>TAB</v>
          </cell>
          <cell r="I606">
            <v>20090305</v>
          </cell>
          <cell r="J606">
            <v>0</v>
          </cell>
          <cell r="K606">
            <v>20090305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20090305</v>
          </cell>
          <cell r="Q606">
            <v>0</v>
          </cell>
          <cell r="R606">
            <v>20090305</v>
          </cell>
          <cell r="S606">
            <v>0</v>
          </cell>
        </row>
        <row r="607">
          <cell r="B607" t="str">
            <v>FAMCICLOVIR141090250 mgTABLETTAB</v>
          </cell>
          <cell r="C607" t="str">
            <v>FAMCICLOVIR</v>
          </cell>
          <cell r="D607">
            <v>14109</v>
          </cell>
          <cell r="E607">
            <v>0</v>
          </cell>
          <cell r="F607" t="str">
            <v>250 mg</v>
          </cell>
          <cell r="G607" t="str">
            <v>TABLET</v>
          </cell>
          <cell r="H607" t="str">
            <v>TAB</v>
          </cell>
          <cell r="I607">
            <v>20090305</v>
          </cell>
          <cell r="J607">
            <v>0</v>
          </cell>
          <cell r="K607">
            <v>20090305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20090305</v>
          </cell>
          <cell r="Q607">
            <v>0</v>
          </cell>
          <cell r="R607">
            <v>20090305</v>
          </cell>
          <cell r="S607">
            <v>0</v>
          </cell>
        </row>
        <row r="608">
          <cell r="B608" t="str">
            <v>FAMCICLOVIR141080500 mgTABLETTAB</v>
          </cell>
          <cell r="C608" t="str">
            <v>FAMCICLOVIR</v>
          </cell>
          <cell r="D608">
            <v>14108</v>
          </cell>
          <cell r="E608">
            <v>0</v>
          </cell>
          <cell r="F608" t="str">
            <v>500 mg</v>
          </cell>
          <cell r="G608" t="str">
            <v>TABLET</v>
          </cell>
          <cell r="H608" t="str">
            <v>TAB</v>
          </cell>
          <cell r="I608">
            <v>20090305</v>
          </cell>
          <cell r="J608">
            <v>0</v>
          </cell>
          <cell r="K608">
            <v>20090305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20090305</v>
          </cell>
          <cell r="Q608">
            <v>0</v>
          </cell>
          <cell r="R608">
            <v>20090305</v>
          </cell>
          <cell r="S608">
            <v>0</v>
          </cell>
        </row>
        <row r="609">
          <cell r="B609" t="str">
            <v>FAMOTIDINE46430020 mgTABLETTAB</v>
          </cell>
          <cell r="C609" t="str">
            <v>FAMOTIDINE</v>
          </cell>
          <cell r="D609">
            <v>46430</v>
          </cell>
          <cell r="E609">
            <v>0</v>
          </cell>
          <cell r="F609" t="str">
            <v>20 mg</v>
          </cell>
          <cell r="G609" t="str">
            <v>TABLET</v>
          </cell>
          <cell r="H609" t="str">
            <v>TAB</v>
          </cell>
          <cell r="I609">
            <v>20090305</v>
          </cell>
          <cell r="J609">
            <v>0</v>
          </cell>
          <cell r="K609">
            <v>20090305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20090305</v>
          </cell>
          <cell r="Q609">
            <v>0</v>
          </cell>
          <cell r="R609">
            <v>20090305</v>
          </cell>
          <cell r="S609">
            <v>0</v>
          </cell>
        </row>
        <row r="610">
          <cell r="B610" t="str">
            <v>FAMOTIDINE46431040 mgTABLETTAB</v>
          </cell>
          <cell r="C610" t="str">
            <v>FAMOTIDINE</v>
          </cell>
          <cell r="D610">
            <v>46431</v>
          </cell>
          <cell r="E610">
            <v>0</v>
          </cell>
          <cell r="F610" t="str">
            <v>40 mg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20090305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20090305</v>
          </cell>
          <cell r="S610">
            <v>0</v>
          </cell>
        </row>
        <row r="611">
          <cell r="B611" t="str">
            <v>FELODIPINE2622010 mgTABLETTAB, ER</v>
          </cell>
          <cell r="C611" t="str">
            <v>FELODIPINE</v>
          </cell>
          <cell r="D611">
            <v>2622</v>
          </cell>
          <cell r="E611">
            <v>0</v>
          </cell>
          <cell r="F611" t="str">
            <v>10 mg</v>
          </cell>
          <cell r="G611" t="str">
            <v>TABLET</v>
          </cell>
          <cell r="H611" t="str">
            <v>TAB, ER</v>
          </cell>
          <cell r="I611">
            <v>20090305</v>
          </cell>
          <cell r="J611">
            <v>0</v>
          </cell>
          <cell r="K611">
            <v>20090305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20090305</v>
          </cell>
          <cell r="Q611">
            <v>0</v>
          </cell>
          <cell r="R611">
            <v>20090305</v>
          </cell>
          <cell r="S611">
            <v>0</v>
          </cell>
        </row>
        <row r="612">
          <cell r="B612" t="str">
            <v>FELODIPINE262002.5 mgTABLETTAB, ER</v>
          </cell>
          <cell r="C612" t="str">
            <v>FELODIPINE</v>
          </cell>
          <cell r="D612">
            <v>2620</v>
          </cell>
          <cell r="E612">
            <v>0</v>
          </cell>
          <cell r="F612" t="str">
            <v>2.5 mg</v>
          </cell>
          <cell r="G612" t="str">
            <v>TABLET</v>
          </cell>
          <cell r="H612" t="str">
            <v>TAB, ER</v>
          </cell>
          <cell r="I612">
            <v>20090305</v>
          </cell>
          <cell r="J612">
            <v>0</v>
          </cell>
          <cell r="K612">
            <v>20090305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20090305</v>
          </cell>
          <cell r="Q612">
            <v>0</v>
          </cell>
          <cell r="R612">
            <v>20090305</v>
          </cell>
          <cell r="S612">
            <v>0</v>
          </cell>
        </row>
        <row r="613">
          <cell r="B613" t="str">
            <v>FELODIPINE262105 mgTABLETTAB, ER</v>
          </cell>
          <cell r="C613" t="str">
            <v>FELODIPINE</v>
          </cell>
          <cell r="D613">
            <v>2621</v>
          </cell>
          <cell r="E613">
            <v>0</v>
          </cell>
          <cell r="F613" t="str">
            <v>5 mg</v>
          </cell>
          <cell r="G613" t="str">
            <v>TABLET</v>
          </cell>
          <cell r="H613" t="str">
            <v>TAB, ER</v>
          </cell>
          <cell r="I613">
            <v>20090305</v>
          </cell>
          <cell r="J613">
            <v>0</v>
          </cell>
          <cell r="K613">
            <v>20090305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20090305</v>
          </cell>
          <cell r="Q613">
            <v>0</v>
          </cell>
          <cell r="R613">
            <v>20090305</v>
          </cell>
          <cell r="S613">
            <v>0</v>
          </cell>
        </row>
        <row r="614">
          <cell r="B614" t="str">
            <v>FENOFIBRATE13266054 mgTABLETTAB</v>
          </cell>
          <cell r="C614" t="str">
            <v>FENOFIBRATE</v>
          </cell>
          <cell r="D614">
            <v>13266</v>
          </cell>
          <cell r="E614">
            <v>0</v>
          </cell>
          <cell r="F614" t="str">
            <v>54 mg</v>
          </cell>
          <cell r="G614" t="str">
            <v>TABLET</v>
          </cell>
          <cell r="H614" t="str">
            <v>TAB</v>
          </cell>
          <cell r="I614">
            <v>20090305</v>
          </cell>
          <cell r="J614">
            <v>0</v>
          </cell>
          <cell r="K614">
            <v>20090305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20090305</v>
          </cell>
          <cell r="Q614">
            <v>0</v>
          </cell>
          <cell r="R614">
            <v>20090305</v>
          </cell>
          <cell r="S614">
            <v>0</v>
          </cell>
        </row>
        <row r="615">
          <cell r="B615" t="str">
            <v>FENOFIBRATE,MICRONIZED925040134 mgCAPSULECAP</v>
          </cell>
          <cell r="C615" t="str">
            <v>FENOFIBRATE,MICRONIZED</v>
          </cell>
          <cell r="D615">
            <v>92504</v>
          </cell>
          <cell r="E615">
            <v>0</v>
          </cell>
          <cell r="F615" t="str">
            <v>134 mg</v>
          </cell>
          <cell r="G615" t="str">
            <v>CAPSULE</v>
          </cell>
          <cell r="H615" t="str">
            <v>CAP</v>
          </cell>
          <cell r="I615">
            <v>20090305</v>
          </cell>
          <cell r="J615">
            <v>0</v>
          </cell>
          <cell r="K615">
            <v>20090305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20090305</v>
          </cell>
          <cell r="Q615">
            <v>0</v>
          </cell>
          <cell r="R615">
            <v>20090305</v>
          </cell>
          <cell r="S615">
            <v>0</v>
          </cell>
        </row>
        <row r="616">
          <cell r="B616" t="str">
            <v>FENOFIBRATE,MICRONIZED934370200 mgCAPSULECAP</v>
          </cell>
          <cell r="C616" t="str">
            <v>FENOFIBRATE,MICRONIZED</v>
          </cell>
          <cell r="D616">
            <v>93437</v>
          </cell>
          <cell r="E616">
            <v>0</v>
          </cell>
          <cell r="F616" t="str">
            <v>200 mg</v>
          </cell>
          <cell r="G616" t="str">
            <v>CAPSULE</v>
          </cell>
          <cell r="H616" t="str">
            <v>CAP</v>
          </cell>
          <cell r="I616">
            <v>20090305</v>
          </cell>
          <cell r="J616">
            <v>0</v>
          </cell>
          <cell r="K616">
            <v>20090305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20090305</v>
          </cell>
          <cell r="Q616">
            <v>0</v>
          </cell>
          <cell r="R616">
            <v>20090305</v>
          </cell>
          <cell r="S616">
            <v>0</v>
          </cell>
        </row>
        <row r="617">
          <cell r="B617" t="str">
            <v>FENOFIBRATE,MICRONIZED93446067 mgCAPSULECAP</v>
          </cell>
          <cell r="C617" t="str">
            <v>FENOFIBRATE,MICRONIZED</v>
          </cell>
          <cell r="D617">
            <v>93446</v>
          </cell>
          <cell r="E617">
            <v>0</v>
          </cell>
          <cell r="F617" t="str">
            <v>67 mg</v>
          </cell>
          <cell r="G617" t="str">
            <v>CAPSULE</v>
          </cell>
          <cell r="H617" t="str">
            <v>CAP</v>
          </cell>
          <cell r="I617">
            <v>20090305</v>
          </cell>
          <cell r="J617">
            <v>0</v>
          </cell>
          <cell r="K617">
            <v>20090305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20090305</v>
          </cell>
          <cell r="Q617">
            <v>0</v>
          </cell>
          <cell r="R617">
            <v>20090305</v>
          </cell>
          <cell r="S617">
            <v>0</v>
          </cell>
        </row>
        <row r="618">
          <cell r="B618" t="str">
            <v>FENOPROFEN CALCIUM357600600 mgTABLETTAB</v>
          </cell>
          <cell r="C618" t="str">
            <v>FENOPROFEN CALCIUM</v>
          </cell>
          <cell r="D618">
            <v>35760</v>
          </cell>
          <cell r="E618">
            <v>0</v>
          </cell>
          <cell r="F618" t="str">
            <v>600 mg</v>
          </cell>
          <cell r="G618" t="str">
            <v>TABLET</v>
          </cell>
          <cell r="H618" t="str">
            <v>TAB</v>
          </cell>
          <cell r="I618">
            <v>20090305</v>
          </cell>
          <cell r="J618">
            <v>0</v>
          </cell>
          <cell r="K618">
            <v>20090305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20090305</v>
          </cell>
          <cell r="Q618">
            <v>0</v>
          </cell>
          <cell r="R618">
            <v>20090305</v>
          </cell>
          <cell r="S618">
            <v>0</v>
          </cell>
        </row>
        <row r="619">
          <cell r="B619" t="str">
            <v>FENTANYL192030100 mcgPATCHPATCH</v>
          </cell>
          <cell r="C619" t="str">
            <v>FENTANYL</v>
          </cell>
          <cell r="D619">
            <v>19203</v>
          </cell>
          <cell r="E619">
            <v>0</v>
          </cell>
          <cell r="F619" t="str">
            <v>100 mcg</v>
          </cell>
          <cell r="G619" t="str">
            <v>PATCH</v>
          </cell>
          <cell r="H619" t="str">
            <v>PATCH</v>
          </cell>
          <cell r="I619">
            <v>20090305</v>
          </cell>
          <cell r="J619">
            <v>0</v>
          </cell>
          <cell r="K619">
            <v>20090305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20090305</v>
          </cell>
          <cell r="Q619">
            <v>0</v>
          </cell>
          <cell r="R619">
            <v>20090305</v>
          </cell>
          <cell r="S619">
            <v>0</v>
          </cell>
        </row>
        <row r="620">
          <cell r="B620" t="str">
            <v>FENTANYL24635012 mcg/hrPATCHPATCH</v>
          </cell>
          <cell r="C620" t="str">
            <v>FENTANYL</v>
          </cell>
          <cell r="D620">
            <v>24635</v>
          </cell>
          <cell r="E620">
            <v>0</v>
          </cell>
          <cell r="F620" t="str">
            <v>12 mcg/hr</v>
          </cell>
          <cell r="G620" t="str">
            <v>PATCH</v>
          </cell>
          <cell r="H620" t="str">
            <v>PATCH</v>
          </cell>
          <cell r="I620">
            <v>20090305</v>
          </cell>
          <cell r="J620">
            <v>0</v>
          </cell>
          <cell r="K620">
            <v>20090305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20090305</v>
          </cell>
          <cell r="Q620">
            <v>0</v>
          </cell>
          <cell r="R620">
            <v>20090305</v>
          </cell>
          <cell r="S620">
            <v>0</v>
          </cell>
        </row>
        <row r="621">
          <cell r="B621" t="str">
            <v>FENTANYL19200025 mcgPATCHPATCH</v>
          </cell>
          <cell r="C621" t="str">
            <v>FENTANYL</v>
          </cell>
          <cell r="D621">
            <v>19200</v>
          </cell>
          <cell r="E621">
            <v>0</v>
          </cell>
          <cell r="F621" t="str">
            <v>25 mcg</v>
          </cell>
          <cell r="G621" t="str">
            <v>PATCH</v>
          </cell>
          <cell r="H621" t="str">
            <v>PATCH</v>
          </cell>
          <cell r="I621">
            <v>20090305</v>
          </cell>
          <cell r="J621">
            <v>0</v>
          </cell>
          <cell r="K621">
            <v>20090305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20090305</v>
          </cell>
          <cell r="Q621">
            <v>0</v>
          </cell>
          <cell r="R621">
            <v>20090305</v>
          </cell>
          <cell r="S621">
            <v>0</v>
          </cell>
        </row>
        <row r="622">
          <cell r="B622" t="str">
            <v>FENTANYL19201050 mcgPATCHPATCH</v>
          </cell>
          <cell r="C622" t="str">
            <v>FENTANYL</v>
          </cell>
          <cell r="D622">
            <v>19201</v>
          </cell>
          <cell r="E622">
            <v>0</v>
          </cell>
          <cell r="F622" t="str">
            <v>50 mcg</v>
          </cell>
          <cell r="G622" t="str">
            <v>PATCH</v>
          </cell>
          <cell r="H622" t="str">
            <v>PATCH</v>
          </cell>
          <cell r="I622">
            <v>20090305</v>
          </cell>
          <cell r="J622">
            <v>0</v>
          </cell>
          <cell r="K622">
            <v>20090305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20090305</v>
          </cell>
          <cell r="Q622">
            <v>0</v>
          </cell>
          <cell r="R622">
            <v>20090305</v>
          </cell>
          <cell r="S622">
            <v>0</v>
          </cell>
        </row>
        <row r="623">
          <cell r="B623" t="str">
            <v>FENTANYL19202075 mcgPATCHPATCH</v>
          </cell>
          <cell r="C623" t="str">
            <v>FENTANYL</v>
          </cell>
          <cell r="D623">
            <v>19202</v>
          </cell>
          <cell r="E623">
            <v>0</v>
          </cell>
          <cell r="F623" t="str">
            <v>75 mcg</v>
          </cell>
          <cell r="G623" t="str">
            <v>PATCH</v>
          </cell>
          <cell r="H623" t="str">
            <v>PATCH</v>
          </cell>
          <cell r="I623">
            <v>20090305</v>
          </cell>
          <cell r="J623">
            <v>0</v>
          </cell>
          <cell r="K623">
            <v>20090305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20090305</v>
          </cell>
          <cell r="Q623">
            <v>0</v>
          </cell>
          <cell r="R623">
            <v>20090305</v>
          </cell>
          <cell r="S623">
            <v>0</v>
          </cell>
        </row>
        <row r="624">
          <cell r="B624" t="str">
            <v>FENTANYL CITRATE191920800 mcgEACHLOZENGE</v>
          </cell>
          <cell r="C624" t="str">
            <v>FENTANYL CITRATE</v>
          </cell>
          <cell r="D624">
            <v>19192</v>
          </cell>
          <cell r="E624">
            <v>0</v>
          </cell>
          <cell r="F624" t="str">
            <v>800 mcg</v>
          </cell>
          <cell r="G624" t="str">
            <v>EACH</v>
          </cell>
          <cell r="H624" t="str">
            <v>LOZENGE</v>
          </cell>
          <cell r="I624">
            <v>20090305</v>
          </cell>
          <cell r="J624">
            <v>0</v>
          </cell>
          <cell r="K624">
            <v>20090305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20090305</v>
          </cell>
          <cell r="Q624">
            <v>0</v>
          </cell>
          <cell r="R624">
            <v>20090305</v>
          </cell>
          <cell r="S624">
            <v>0</v>
          </cell>
        </row>
        <row r="625">
          <cell r="B625" t="str">
            <v>FENTANYL CITRATE 1919301,200 mcgEACHLOZENGE</v>
          </cell>
          <cell r="C625" t="str">
            <v xml:space="preserve">FENTANYL CITRATE </v>
          </cell>
          <cell r="D625">
            <v>19193</v>
          </cell>
          <cell r="E625">
            <v>0</v>
          </cell>
          <cell r="F625" t="str">
            <v>1,200 mcg</v>
          </cell>
          <cell r="G625" t="str">
            <v>EACH</v>
          </cell>
          <cell r="H625" t="str">
            <v>LOZENGE</v>
          </cell>
          <cell r="I625">
            <v>20090305</v>
          </cell>
          <cell r="J625">
            <v>0</v>
          </cell>
          <cell r="K625">
            <v>20090305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20090305</v>
          </cell>
          <cell r="Q625">
            <v>0</v>
          </cell>
          <cell r="R625">
            <v>20090305</v>
          </cell>
          <cell r="S625">
            <v>0</v>
          </cell>
        </row>
        <row r="626">
          <cell r="B626" t="str">
            <v>FENTANYL CITRATE 1919401,600 mcgEACHLOZENGE</v>
          </cell>
          <cell r="C626" t="str">
            <v xml:space="preserve">FENTANYL CITRATE </v>
          </cell>
          <cell r="D626">
            <v>19194</v>
          </cell>
          <cell r="E626">
            <v>0</v>
          </cell>
          <cell r="F626" t="str">
            <v>1,600 mcg</v>
          </cell>
          <cell r="G626" t="str">
            <v>EACH</v>
          </cell>
          <cell r="H626" t="str">
            <v>LOZENGE</v>
          </cell>
          <cell r="I626">
            <v>20090305</v>
          </cell>
          <cell r="J626">
            <v>0</v>
          </cell>
          <cell r="K626">
            <v>20090305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20090305</v>
          </cell>
          <cell r="Q626">
            <v>0</v>
          </cell>
          <cell r="R626">
            <v>20090305</v>
          </cell>
          <cell r="S626">
            <v>0</v>
          </cell>
        </row>
        <row r="627">
          <cell r="B627" t="str">
            <v>FENTANYL CITRATE 192040200 mcgEACHLOZENGE</v>
          </cell>
          <cell r="C627" t="str">
            <v xml:space="preserve">FENTANYL CITRATE </v>
          </cell>
          <cell r="D627">
            <v>19204</v>
          </cell>
          <cell r="E627">
            <v>0</v>
          </cell>
          <cell r="F627" t="str">
            <v>200 mcg</v>
          </cell>
          <cell r="G627" t="str">
            <v>EACH</v>
          </cell>
          <cell r="H627" t="str">
            <v>LOZENGE</v>
          </cell>
          <cell r="I627">
            <v>20090305</v>
          </cell>
          <cell r="J627">
            <v>0</v>
          </cell>
          <cell r="K627">
            <v>20090305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20090305</v>
          </cell>
          <cell r="Q627">
            <v>0</v>
          </cell>
          <cell r="R627">
            <v>20090305</v>
          </cell>
          <cell r="S627">
            <v>0</v>
          </cell>
        </row>
        <row r="628">
          <cell r="B628" t="str">
            <v>FENTANYL CITRATE 192060400 mcgEACHLOZENGE</v>
          </cell>
          <cell r="C628" t="str">
            <v xml:space="preserve">FENTANYL CITRATE </v>
          </cell>
          <cell r="D628">
            <v>19206</v>
          </cell>
          <cell r="E628">
            <v>0</v>
          </cell>
          <cell r="F628" t="str">
            <v>400 mcg</v>
          </cell>
          <cell r="G628" t="str">
            <v>EACH</v>
          </cell>
          <cell r="H628" t="str">
            <v>LOZENGE</v>
          </cell>
          <cell r="I628">
            <v>20090305</v>
          </cell>
          <cell r="J628">
            <v>0</v>
          </cell>
          <cell r="K628">
            <v>20090305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20090305</v>
          </cell>
          <cell r="Q628">
            <v>0</v>
          </cell>
          <cell r="R628">
            <v>20090305</v>
          </cell>
          <cell r="S628">
            <v>0</v>
          </cell>
        </row>
        <row r="629">
          <cell r="B629" t="str">
            <v>FENTANYL CITRATE 191910600 mcgEACHLOZENGE</v>
          </cell>
          <cell r="C629" t="str">
            <v xml:space="preserve">FENTANYL CITRATE </v>
          </cell>
          <cell r="D629">
            <v>19191</v>
          </cell>
          <cell r="E629">
            <v>0</v>
          </cell>
          <cell r="F629" t="str">
            <v>600 mcg</v>
          </cell>
          <cell r="G629" t="str">
            <v>EACH</v>
          </cell>
          <cell r="H629" t="str">
            <v>LOZENGE</v>
          </cell>
          <cell r="I629">
            <v>20090305</v>
          </cell>
          <cell r="J629">
            <v>0</v>
          </cell>
          <cell r="K629">
            <v>20090305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20090305</v>
          </cell>
          <cell r="Q629">
            <v>0</v>
          </cell>
          <cell r="R629">
            <v>20090305</v>
          </cell>
          <cell r="S629">
            <v>0</v>
          </cell>
        </row>
        <row r="630">
          <cell r="B630" t="str">
            <v>FERROUS FUMARATE/FOLIC ACID601410106 mg; 1 mgTABLETTAB</v>
          </cell>
          <cell r="C630" t="str">
            <v>FERROUS FUMARATE/FOLIC ACID</v>
          </cell>
          <cell r="D630">
            <v>60141</v>
          </cell>
          <cell r="E630">
            <v>0</v>
          </cell>
          <cell r="F630" t="str">
            <v>106 mg; 1 mg</v>
          </cell>
          <cell r="G630" t="str">
            <v>TABLET</v>
          </cell>
          <cell r="H630" t="str">
            <v>TAB</v>
          </cell>
          <cell r="I630">
            <v>20061205</v>
          </cell>
          <cell r="J630">
            <v>20080919</v>
          </cell>
          <cell r="K630">
            <v>20080919</v>
          </cell>
          <cell r="L630" t="str">
            <v>Delete</v>
          </cell>
          <cell r="N630">
            <v>0</v>
          </cell>
          <cell r="O630" t="str">
            <v>no</v>
          </cell>
          <cell r="P630">
            <v>20061205</v>
          </cell>
          <cell r="Q630">
            <v>20080919</v>
          </cell>
          <cell r="R630">
            <v>20080919</v>
          </cell>
          <cell r="S630">
            <v>0</v>
          </cell>
        </row>
        <row r="631">
          <cell r="B631" t="str">
            <v>FERROUS SULFATE46520220 mg/5 mlMILLILITERELIXIR</v>
          </cell>
          <cell r="C631" t="str">
            <v>FERROUS SULFATE</v>
          </cell>
          <cell r="D631">
            <v>4652</v>
          </cell>
          <cell r="E631">
            <v>0</v>
          </cell>
          <cell r="F631" t="str">
            <v>220 mg/5 ml</v>
          </cell>
          <cell r="G631" t="str">
            <v>MILLILITER</v>
          </cell>
          <cell r="H631" t="str">
            <v>ELIXIR</v>
          </cell>
          <cell r="I631">
            <v>20020906</v>
          </cell>
          <cell r="J631">
            <v>20021206</v>
          </cell>
          <cell r="K631">
            <v>20021206</v>
          </cell>
          <cell r="L631" t="str">
            <v>Delete</v>
          </cell>
          <cell r="N631">
            <v>0</v>
          </cell>
          <cell r="O631" t="str">
            <v>no</v>
          </cell>
          <cell r="P631">
            <v>20020906</v>
          </cell>
          <cell r="Q631">
            <v>20021206</v>
          </cell>
          <cell r="R631">
            <v>20021206</v>
          </cell>
          <cell r="S631">
            <v>0</v>
          </cell>
        </row>
        <row r="632">
          <cell r="B632" t="str">
            <v>FERROUS SULFATE46950325 mgTABLETTAB</v>
          </cell>
          <cell r="C632" t="str">
            <v>FERROUS SULFATE</v>
          </cell>
          <cell r="D632">
            <v>4695</v>
          </cell>
          <cell r="E632">
            <v>0</v>
          </cell>
          <cell r="F632" t="str">
            <v>325 mg</v>
          </cell>
          <cell r="G632" t="str">
            <v>TABLET</v>
          </cell>
          <cell r="H632" t="str">
            <v>TAB</v>
          </cell>
          <cell r="I632">
            <v>20020906</v>
          </cell>
          <cell r="J632">
            <v>20021206</v>
          </cell>
          <cell r="K632">
            <v>20021206</v>
          </cell>
          <cell r="L632" t="str">
            <v>Delete</v>
          </cell>
          <cell r="N632">
            <v>0</v>
          </cell>
          <cell r="O632" t="str">
            <v>no</v>
          </cell>
          <cell r="P632">
            <v>20020906</v>
          </cell>
          <cell r="Q632">
            <v>20021206</v>
          </cell>
          <cell r="R632">
            <v>20021206</v>
          </cell>
          <cell r="S632">
            <v>0</v>
          </cell>
        </row>
        <row r="633">
          <cell r="B633" t="str">
            <v>FERROUS SULFATE4671075 mg/0.6 ml; 50 mlMILLILITERDROPS</v>
          </cell>
          <cell r="C633" t="str">
            <v>FERROUS SULFATE</v>
          </cell>
          <cell r="D633">
            <v>4671</v>
          </cell>
          <cell r="E633">
            <v>0</v>
          </cell>
          <cell r="F633" t="str">
            <v>75 mg/0.6 ml; 50 ml</v>
          </cell>
          <cell r="G633" t="str">
            <v>MILLILITER</v>
          </cell>
          <cell r="H633" t="str">
            <v>DROPS</v>
          </cell>
          <cell r="I633">
            <v>20020906</v>
          </cell>
          <cell r="J633">
            <v>20021206</v>
          </cell>
          <cell r="K633">
            <v>20021206</v>
          </cell>
          <cell r="L633" t="str">
            <v>Delete</v>
          </cell>
          <cell r="N633">
            <v>0</v>
          </cell>
          <cell r="O633" t="str">
            <v>no</v>
          </cell>
          <cell r="P633">
            <v>20020906</v>
          </cell>
          <cell r="Q633">
            <v>20021206</v>
          </cell>
          <cell r="R633">
            <v>20021206</v>
          </cell>
          <cell r="S633">
            <v>0</v>
          </cell>
        </row>
        <row r="634">
          <cell r="B634" t="str">
            <v>FEXOFENADINE HCL465940180 mgTABLETTAB</v>
          </cell>
          <cell r="C634" t="str">
            <v>FEXOFENADINE HCL</v>
          </cell>
          <cell r="D634">
            <v>46594</v>
          </cell>
          <cell r="E634">
            <v>0</v>
          </cell>
          <cell r="F634" t="str">
            <v>180 mg</v>
          </cell>
          <cell r="G634" t="str">
            <v>TABLET</v>
          </cell>
          <cell r="H634" t="str">
            <v>TAB</v>
          </cell>
          <cell r="I634">
            <v>20090305</v>
          </cell>
          <cell r="J634">
            <v>0</v>
          </cell>
          <cell r="K634">
            <v>20090305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20090305</v>
          </cell>
          <cell r="Q634">
            <v>0</v>
          </cell>
          <cell r="R634">
            <v>20090305</v>
          </cell>
          <cell r="S634">
            <v>0</v>
          </cell>
        </row>
        <row r="635">
          <cell r="B635" t="str">
            <v>FEXOFENADINE HCL37198030 mgTABLETTAB</v>
          </cell>
          <cell r="C635" t="str">
            <v>FEXOFENADINE HCL</v>
          </cell>
          <cell r="D635">
            <v>37198</v>
          </cell>
          <cell r="E635">
            <v>0</v>
          </cell>
          <cell r="F635" t="str">
            <v>30 mg</v>
          </cell>
          <cell r="G635" t="str">
            <v>TABLET</v>
          </cell>
          <cell r="H635" t="str">
            <v>TAB</v>
          </cell>
          <cell r="I635">
            <v>20090305</v>
          </cell>
          <cell r="J635">
            <v>0</v>
          </cell>
          <cell r="K635">
            <v>20090305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20090305</v>
          </cell>
          <cell r="Q635">
            <v>0</v>
          </cell>
          <cell r="R635">
            <v>20090305</v>
          </cell>
          <cell r="S635">
            <v>0</v>
          </cell>
        </row>
        <row r="636">
          <cell r="B636" t="str">
            <v>FEXOFENADINE HCL46593060 mgTABLETTAB</v>
          </cell>
          <cell r="C636" t="str">
            <v>FEXOFENADINE HCL</v>
          </cell>
          <cell r="D636">
            <v>46593</v>
          </cell>
          <cell r="E636">
            <v>0</v>
          </cell>
          <cell r="F636" t="str">
            <v>60 mg</v>
          </cell>
          <cell r="G636" t="str">
            <v>TABLET</v>
          </cell>
          <cell r="H636" t="str">
            <v>TAB</v>
          </cell>
          <cell r="I636">
            <v>20090305</v>
          </cell>
          <cell r="J636">
            <v>0</v>
          </cell>
          <cell r="K636">
            <v>20090305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20090305</v>
          </cell>
          <cell r="Q636">
            <v>0</v>
          </cell>
          <cell r="R636">
            <v>20090305</v>
          </cell>
          <cell r="S636">
            <v>0</v>
          </cell>
        </row>
        <row r="637">
          <cell r="B637" t="str">
            <v>FINASTERIDE 3052105 mgTABLETTAB</v>
          </cell>
          <cell r="C637" t="str">
            <v xml:space="preserve">FINASTERIDE </v>
          </cell>
          <cell r="D637">
            <v>30521</v>
          </cell>
          <cell r="E637">
            <v>0</v>
          </cell>
          <cell r="F637" t="str">
            <v>5 mg</v>
          </cell>
          <cell r="G637" t="str">
            <v>TABLET</v>
          </cell>
          <cell r="H637" t="str">
            <v>TAB</v>
          </cell>
          <cell r="I637">
            <v>20090305</v>
          </cell>
          <cell r="J637">
            <v>0</v>
          </cell>
          <cell r="K637">
            <v>20090305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20090305</v>
          </cell>
          <cell r="Q637">
            <v>0</v>
          </cell>
          <cell r="R637">
            <v>20090305</v>
          </cell>
          <cell r="S637">
            <v>0</v>
          </cell>
        </row>
        <row r="638">
          <cell r="B638" t="str">
            <v>FLAVOXATE HCL193600100 mgTABLETTAB</v>
          </cell>
          <cell r="C638" t="str">
            <v>FLAVOXATE HCL</v>
          </cell>
          <cell r="D638">
            <v>19360</v>
          </cell>
          <cell r="E638">
            <v>0</v>
          </cell>
          <cell r="F638" t="str">
            <v>100 mg</v>
          </cell>
          <cell r="G638" t="str">
            <v>TABLET</v>
          </cell>
          <cell r="H638" t="str">
            <v>TAB</v>
          </cell>
          <cell r="I638">
            <v>20090305</v>
          </cell>
          <cell r="J638">
            <v>0</v>
          </cell>
          <cell r="K638">
            <v>20090305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20090305</v>
          </cell>
          <cell r="Q638">
            <v>0</v>
          </cell>
          <cell r="R638">
            <v>20090305</v>
          </cell>
          <cell r="S638">
            <v>0</v>
          </cell>
        </row>
        <row r="639">
          <cell r="B639" t="str">
            <v>FLECAINIDE ACETATE15800100 mgTABLETTAB</v>
          </cell>
          <cell r="C639" t="str">
            <v>FLECAINIDE ACETATE</v>
          </cell>
          <cell r="D639">
            <v>1580</v>
          </cell>
          <cell r="E639">
            <v>0</v>
          </cell>
          <cell r="F639" t="str">
            <v>100 mg</v>
          </cell>
          <cell r="G639" t="str">
            <v>TABLET</v>
          </cell>
          <cell r="H639" t="str">
            <v>TAB</v>
          </cell>
          <cell r="I639">
            <v>20090305</v>
          </cell>
          <cell r="J639">
            <v>0</v>
          </cell>
          <cell r="K639">
            <v>20090305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20090305</v>
          </cell>
          <cell r="Q639">
            <v>0</v>
          </cell>
          <cell r="R639">
            <v>20090305</v>
          </cell>
          <cell r="S639">
            <v>0</v>
          </cell>
        </row>
        <row r="640">
          <cell r="B640" t="str">
            <v>FLECAINIDE ACETATE15820150 mgTABLETTAB</v>
          </cell>
          <cell r="C640" t="str">
            <v>FLECAINIDE ACETATE</v>
          </cell>
          <cell r="D640">
            <v>1582</v>
          </cell>
          <cell r="E640">
            <v>0</v>
          </cell>
          <cell r="F640" t="str">
            <v>150 mg</v>
          </cell>
          <cell r="G640" t="str">
            <v>TABLET</v>
          </cell>
          <cell r="H640" t="str">
            <v>TAB</v>
          </cell>
          <cell r="I640">
            <v>20090305</v>
          </cell>
          <cell r="J640">
            <v>0</v>
          </cell>
          <cell r="K640">
            <v>20090305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20090305</v>
          </cell>
          <cell r="Q640">
            <v>0</v>
          </cell>
          <cell r="R640">
            <v>20090305</v>
          </cell>
          <cell r="S640">
            <v>0</v>
          </cell>
        </row>
        <row r="641">
          <cell r="B641" t="str">
            <v>FLECAINIDE ACETATE1581050 mgTABLETTAB</v>
          </cell>
          <cell r="C641" t="str">
            <v>FLECAINIDE ACETATE</v>
          </cell>
          <cell r="D641">
            <v>1581</v>
          </cell>
          <cell r="E641">
            <v>0</v>
          </cell>
          <cell r="F641" t="str">
            <v>50 mg</v>
          </cell>
          <cell r="G641" t="str">
            <v>TABLET</v>
          </cell>
          <cell r="H641" t="str">
            <v>TAB</v>
          </cell>
          <cell r="I641">
            <v>20090305</v>
          </cell>
          <cell r="J641">
            <v>0</v>
          </cell>
          <cell r="K641">
            <v>20090305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20090305</v>
          </cell>
          <cell r="Q641">
            <v>0</v>
          </cell>
          <cell r="R641">
            <v>20090305</v>
          </cell>
          <cell r="S641">
            <v>0</v>
          </cell>
        </row>
        <row r="642">
          <cell r="B642" t="str">
            <v>FLUCONAZOLE60822010 mg/mlMILLILITERSUSP</v>
          </cell>
          <cell r="C642" t="str">
            <v>FLUCONAZOLE</v>
          </cell>
          <cell r="D642">
            <v>60822</v>
          </cell>
          <cell r="E642">
            <v>0</v>
          </cell>
          <cell r="F642" t="str">
            <v>10 mg/ml</v>
          </cell>
          <cell r="G642" t="str">
            <v>MILLILITER</v>
          </cell>
          <cell r="H642" t="str">
            <v>SUSP</v>
          </cell>
          <cell r="I642">
            <v>20090305</v>
          </cell>
          <cell r="J642">
            <v>0</v>
          </cell>
          <cell r="K642">
            <v>20090305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20090305</v>
          </cell>
          <cell r="Q642">
            <v>0</v>
          </cell>
          <cell r="R642">
            <v>20090305</v>
          </cell>
          <cell r="S642">
            <v>0</v>
          </cell>
        </row>
        <row r="643">
          <cell r="B643" t="str">
            <v>FLUCONAZOLE421900100 mgTABLETTAB</v>
          </cell>
          <cell r="C643" t="str">
            <v>FLUCONAZOLE</v>
          </cell>
          <cell r="D643">
            <v>42190</v>
          </cell>
          <cell r="E643">
            <v>0</v>
          </cell>
          <cell r="F643" t="str">
            <v>100 mg</v>
          </cell>
          <cell r="G643" t="str">
            <v>TABLET</v>
          </cell>
          <cell r="H643" t="str">
            <v>TAB</v>
          </cell>
          <cell r="I643">
            <v>20090305</v>
          </cell>
          <cell r="J643">
            <v>0</v>
          </cell>
          <cell r="K643">
            <v>20090305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20090305</v>
          </cell>
          <cell r="Q643">
            <v>0</v>
          </cell>
          <cell r="R643">
            <v>20090305</v>
          </cell>
          <cell r="S643">
            <v>0</v>
          </cell>
        </row>
        <row r="644">
          <cell r="B644" t="str">
            <v>FLUCONAZOLE421930150 mgTABLETTAB</v>
          </cell>
          <cell r="C644" t="str">
            <v>FLUCONAZOLE</v>
          </cell>
          <cell r="D644">
            <v>42193</v>
          </cell>
          <cell r="E644">
            <v>0</v>
          </cell>
          <cell r="F644" t="str">
            <v>150 mg</v>
          </cell>
          <cell r="G644" t="str">
            <v>TABLET</v>
          </cell>
          <cell r="H644" t="str">
            <v>TAB</v>
          </cell>
          <cell r="I644">
            <v>20090305</v>
          </cell>
          <cell r="J644">
            <v>0</v>
          </cell>
          <cell r="K644">
            <v>20090305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20090305</v>
          </cell>
          <cell r="Q644">
            <v>0</v>
          </cell>
          <cell r="R644">
            <v>20090305</v>
          </cell>
          <cell r="S644">
            <v>0</v>
          </cell>
        </row>
        <row r="645">
          <cell r="B645" t="str">
            <v>FLUCONAZOLE421910200 mgTABLETTAB</v>
          </cell>
          <cell r="C645" t="str">
            <v>FLUCONAZOLE</v>
          </cell>
          <cell r="D645">
            <v>42191</v>
          </cell>
          <cell r="E645">
            <v>0</v>
          </cell>
          <cell r="F645" t="str">
            <v>200 mg</v>
          </cell>
          <cell r="G645" t="str">
            <v>TABLET</v>
          </cell>
          <cell r="H645" t="str">
            <v>TAB</v>
          </cell>
          <cell r="I645">
            <v>20090305</v>
          </cell>
          <cell r="J645">
            <v>0</v>
          </cell>
          <cell r="K645">
            <v>20090305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20090305</v>
          </cell>
          <cell r="Q645">
            <v>0</v>
          </cell>
          <cell r="R645">
            <v>20090305</v>
          </cell>
          <cell r="S645">
            <v>0</v>
          </cell>
        </row>
        <row r="646">
          <cell r="B646" t="str">
            <v>FLUCONAZOLE60821040 mg/mlMILLILITERSUSP</v>
          </cell>
          <cell r="C646" t="str">
            <v>FLUCONAZOLE</v>
          </cell>
          <cell r="D646">
            <v>60821</v>
          </cell>
          <cell r="E646">
            <v>0</v>
          </cell>
          <cell r="F646" t="str">
            <v>40 mg/ml</v>
          </cell>
          <cell r="G646" t="str">
            <v>MILLILITER</v>
          </cell>
          <cell r="H646" t="str">
            <v>SUSP</v>
          </cell>
          <cell r="I646">
            <v>20090305</v>
          </cell>
          <cell r="J646">
            <v>0</v>
          </cell>
          <cell r="K646">
            <v>20090305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20090305</v>
          </cell>
          <cell r="Q646">
            <v>0</v>
          </cell>
          <cell r="R646">
            <v>20090305</v>
          </cell>
          <cell r="S646">
            <v>0</v>
          </cell>
        </row>
        <row r="647">
          <cell r="B647" t="str">
            <v>FLUCONAZOLE42192050 mgTABLETTAB</v>
          </cell>
          <cell r="C647" t="str">
            <v>FLUCONAZOLE</v>
          </cell>
          <cell r="D647">
            <v>42192</v>
          </cell>
          <cell r="E647">
            <v>0</v>
          </cell>
          <cell r="F647" t="str">
            <v>50 mg</v>
          </cell>
          <cell r="G647" t="str">
            <v>TABLET</v>
          </cell>
          <cell r="H647" t="str">
            <v>TAB</v>
          </cell>
          <cell r="I647">
            <v>20090305</v>
          </cell>
          <cell r="J647">
            <v>0</v>
          </cell>
          <cell r="K647">
            <v>20090305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20090305</v>
          </cell>
          <cell r="Q647">
            <v>0</v>
          </cell>
          <cell r="R647">
            <v>20090305</v>
          </cell>
          <cell r="S647">
            <v>0</v>
          </cell>
        </row>
        <row r="648">
          <cell r="B648" t="str">
            <v>FLUCONAZOLE IN SALINE, ISO-OSMOTIC697910400 mg/200 mlMILLILITERIV</v>
          </cell>
          <cell r="C648" t="str">
            <v>FLUCONAZOLE IN SALINE, ISO-OSMOTIC</v>
          </cell>
          <cell r="D648">
            <v>69791</v>
          </cell>
          <cell r="E648">
            <v>0</v>
          </cell>
          <cell r="F648" t="str">
            <v>400 mg/200 ml</v>
          </cell>
          <cell r="G648" t="str">
            <v>MILLILITER</v>
          </cell>
          <cell r="H648" t="str">
            <v>IV</v>
          </cell>
          <cell r="I648">
            <v>20090305</v>
          </cell>
          <cell r="J648">
            <v>0</v>
          </cell>
          <cell r="K648">
            <v>20090305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20090305</v>
          </cell>
          <cell r="Q648">
            <v>0</v>
          </cell>
          <cell r="R648">
            <v>20090305</v>
          </cell>
          <cell r="S648">
            <v>0</v>
          </cell>
        </row>
        <row r="649">
          <cell r="B649" t="str">
            <v>FLUDROCORTISONE ACETATE 2768000.1 mgTABLETTAB</v>
          </cell>
          <cell r="C649" t="str">
            <v xml:space="preserve">FLUDROCORTISONE ACETATE </v>
          </cell>
          <cell r="D649">
            <v>27680</v>
          </cell>
          <cell r="E649">
            <v>0</v>
          </cell>
          <cell r="F649" t="str">
            <v>0.1 mg</v>
          </cell>
          <cell r="G649" t="str">
            <v>TABLET</v>
          </cell>
          <cell r="H649" t="str">
            <v>TAB</v>
          </cell>
          <cell r="I649">
            <v>20090305</v>
          </cell>
          <cell r="J649">
            <v>0</v>
          </cell>
          <cell r="K649">
            <v>20090305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20090305</v>
          </cell>
          <cell r="Q649">
            <v>0</v>
          </cell>
          <cell r="R649">
            <v>20090305</v>
          </cell>
          <cell r="S649">
            <v>0</v>
          </cell>
        </row>
        <row r="650">
          <cell r="B650" t="str">
            <v>FLUNISOLIDE1966300.00025MILLILITERNASAL SPRAY</v>
          </cell>
          <cell r="C650" t="str">
            <v>FLUNISOLIDE</v>
          </cell>
          <cell r="D650">
            <v>19663</v>
          </cell>
          <cell r="E650">
            <v>0</v>
          </cell>
          <cell r="F650">
            <v>2.5000000000000001E-4</v>
          </cell>
          <cell r="G650" t="str">
            <v>MILLILITER</v>
          </cell>
          <cell r="H650" t="str">
            <v>NASAL SPRAY</v>
          </cell>
          <cell r="I650">
            <v>20090305</v>
          </cell>
          <cell r="J650">
            <v>0</v>
          </cell>
          <cell r="K650">
            <v>20090305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20090305</v>
          </cell>
          <cell r="Q650">
            <v>0</v>
          </cell>
          <cell r="R650">
            <v>20090305</v>
          </cell>
          <cell r="S650">
            <v>0</v>
          </cell>
        </row>
        <row r="651">
          <cell r="B651" t="str">
            <v>FLUNISOLIDE3428000.00025MILLILITERSPRAY</v>
          </cell>
          <cell r="C651" t="str">
            <v>FLUNISOLIDE</v>
          </cell>
          <cell r="D651">
            <v>34280</v>
          </cell>
          <cell r="E651">
            <v>0</v>
          </cell>
          <cell r="F651">
            <v>2.5000000000000001E-4</v>
          </cell>
          <cell r="G651" t="str">
            <v>MILLILITER</v>
          </cell>
          <cell r="H651" t="str">
            <v>SPRAY</v>
          </cell>
          <cell r="I651">
            <v>20090305</v>
          </cell>
          <cell r="J651">
            <v>0</v>
          </cell>
          <cell r="K651">
            <v>20090305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20090305</v>
          </cell>
          <cell r="Q651">
            <v>0</v>
          </cell>
          <cell r="R651">
            <v>20090305</v>
          </cell>
          <cell r="S651">
            <v>0</v>
          </cell>
        </row>
        <row r="652">
          <cell r="B652" t="str">
            <v>FLUOCINOLONE3134200.01%GRAMCRM</v>
          </cell>
          <cell r="C652" t="str">
            <v>FLUOCINOLONE</v>
          </cell>
          <cell r="D652">
            <v>31342</v>
          </cell>
          <cell r="E652">
            <v>0</v>
          </cell>
          <cell r="F652" t="str">
            <v>0.01%</v>
          </cell>
          <cell r="G652" t="str">
            <v>GRAM</v>
          </cell>
          <cell r="H652" t="str">
            <v>CRM</v>
          </cell>
          <cell r="I652">
            <v>20060906</v>
          </cell>
          <cell r="J652">
            <v>20070305</v>
          </cell>
          <cell r="K652">
            <v>20070305</v>
          </cell>
          <cell r="L652" t="str">
            <v>Delete</v>
          </cell>
          <cell r="N652">
            <v>0</v>
          </cell>
          <cell r="O652" t="str">
            <v>no</v>
          </cell>
          <cell r="P652">
            <v>20060906</v>
          </cell>
          <cell r="Q652">
            <v>20070305</v>
          </cell>
          <cell r="R652">
            <v>20070305</v>
          </cell>
          <cell r="S652">
            <v>0</v>
          </cell>
        </row>
        <row r="653">
          <cell r="B653" t="str">
            <v>FLUOCINOLONE3134400.025%GRAMCRM</v>
          </cell>
          <cell r="C653" t="str">
            <v>FLUOCINOLONE</v>
          </cell>
          <cell r="D653">
            <v>31344</v>
          </cell>
          <cell r="E653">
            <v>0</v>
          </cell>
          <cell r="F653" t="str">
            <v>0.025%</v>
          </cell>
          <cell r="G653" t="str">
            <v>GRAM</v>
          </cell>
          <cell r="H653" t="str">
            <v>CRM</v>
          </cell>
          <cell r="I653">
            <v>20060906</v>
          </cell>
          <cell r="J653">
            <v>20070305</v>
          </cell>
          <cell r="K653">
            <v>20070305</v>
          </cell>
          <cell r="L653" t="str">
            <v>Delete</v>
          </cell>
          <cell r="N653">
            <v>0</v>
          </cell>
          <cell r="O653" t="str">
            <v>no</v>
          </cell>
          <cell r="P653">
            <v>20060906</v>
          </cell>
          <cell r="Q653">
            <v>20070305</v>
          </cell>
          <cell r="R653">
            <v>20070305</v>
          </cell>
          <cell r="S653">
            <v>0</v>
          </cell>
        </row>
        <row r="654">
          <cell r="B654" t="str">
            <v>FLUOCINOLONE3135100.025%GRAMOINT</v>
          </cell>
          <cell r="C654" t="str">
            <v>FLUOCINOLONE</v>
          </cell>
          <cell r="D654">
            <v>31351</v>
          </cell>
          <cell r="E654">
            <v>0</v>
          </cell>
          <cell r="F654" t="str">
            <v>0.025%</v>
          </cell>
          <cell r="G654" t="str">
            <v>GRAM</v>
          </cell>
          <cell r="H654" t="str">
            <v>OINT</v>
          </cell>
          <cell r="I654">
            <v>20060906</v>
          </cell>
          <cell r="J654">
            <v>20070305</v>
          </cell>
          <cell r="K654">
            <v>20070305</v>
          </cell>
          <cell r="L654" t="str">
            <v>Delete</v>
          </cell>
          <cell r="N654">
            <v>0</v>
          </cell>
          <cell r="O654" t="str">
            <v>no</v>
          </cell>
          <cell r="P654">
            <v>20060906</v>
          </cell>
          <cell r="Q654">
            <v>20070305</v>
          </cell>
          <cell r="R654">
            <v>20070305</v>
          </cell>
          <cell r="S654">
            <v>0</v>
          </cell>
        </row>
        <row r="655">
          <cell r="B655" t="str">
            <v>FLUOCINOLONE31360600.01%, 60 mlMILLILITERSOLN</v>
          </cell>
          <cell r="C655" t="str">
            <v>FLUOCINOLONE</v>
          </cell>
          <cell r="D655">
            <v>31360</v>
          </cell>
          <cell r="E655">
            <v>60</v>
          </cell>
          <cell r="F655" t="str">
            <v>0.01%, 60 ml</v>
          </cell>
          <cell r="G655" t="str">
            <v>MILLILITER</v>
          </cell>
          <cell r="H655" t="str">
            <v>SOLN</v>
          </cell>
          <cell r="I655">
            <v>20060906</v>
          </cell>
          <cell r="J655">
            <v>20070305</v>
          </cell>
          <cell r="K655">
            <v>20070305</v>
          </cell>
          <cell r="L655" t="str">
            <v>Delete</v>
          </cell>
          <cell r="N655">
            <v>0</v>
          </cell>
          <cell r="O655" t="str">
            <v>no</v>
          </cell>
          <cell r="P655">
            <v>20060906</v>
          </cell>
          <cell r="Q655">
            <v>20070305</v>
          </cell>
          <cell r="R655">
            <v>20070305</v>
          </cell>
          <cell r="S655">
            <v>0</v>
          </cell>
        </row>
        <row r="656">
          <cell r="B656" t="str">
            <v>FLUOCINONIDE3138000.05%GRAMGEL</v>
          </cell>
          <cell r="C656" t="str">
            <v>FLUOCINONIDE</v>
          </cell>
          <cell r="D656">
            <v>31380</v>
          </cell>
          <cell r="E656">
            <v>0</v>
          </cell>
          <cell r="F656" t="str">
            <v>0.05%</v>
          </cell>
          <cell r="G656" t="str">
            <v>GRAM</v>
          </cell>
          <cell r="H656" t="str">
            <v>GEL</v>
          </cell>
          <cell r="I656">
            <v>20090305</v>
          </cell>
          <cell r="J656">
            <v>0</v>
          </cell>
          <cell r="K656">
            <v>20090305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20090305</v>
          </cell>
          <cell r="Q656">
            <v>0</v>
          </cell>
          <cell r="R656">
            <v>20090305</v>
          </cell>
          <cell r="S656">
            <v>0</v>
          </cell>
        </row>
        <row r="657">
          <cell r="B657" t="str">
            <v>FLUOCINONIDE3139000.05%GRAMCRM</v>
          </cell>
          <cell r="C657" t="str">
            <v>FLUOCINONIDE</v>
          </cell>
          <cell r="D657">
            <v>31390</v>
          </cell>
          <cell r="E657">
            <v>0</v>
          </cell>
          <cell r="F657" t="str">
            <v>0.05%</v>
          </cell>
          <cell r="G657" t="str">
            <v>GRAM</v>
          </cell>
          <cell r="H657" t="str">
            <v>CRM</v>
          </cell>
          <cell r="I657">
            <v>20090305</v>
          </cell>
          <cell r="J657">
            <v>0</v>
          </cell>
          <cell r="K657">
            <v>20090305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20090305</v>
          </cell>
          <cell r="Q657">
            <v>0</v>
          </cell>
          <cell r="R657">
            <v>20090305</v>
          </cell>
          <cell r="S657">
            <v>0</v>
          </cell>
        </row>
        <row r="658">
          <cell r="B658" t="str">
            <v>FLUOCINONIDE3140000.05%GRAMOINT</v>
          </cell>
          <cell r="C658" t="str">
            <v>FLUOCINONIDE</v>
          </cell>
          <cell r="D658">
            <v>31400</v>
          </cell>
          <cell r="E658">
            <v>0</v>
          </cell>
          <cell r="F658" t="str">
            <v>0.05%</v>
          </cell>
          <cell r="G658" t="str">
            <v>GRAM</v>
          </cell>
          <cell r="H658" t="str">
            <v>OINT</v>
          </cell>
          <cell r="I658">
            <v>20090305</v>
          </cell>
          <cell r="J658">
            <v>0</v>
          </cell>
          <cell r="K658">
            <v>20090305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20090305</v>
          </cell>
          <cell r="Q658">
            <v>0</v>
          </cell>
          <cell r="R658">
            <v>20090305</v>
          </cell>
          <cell r="S658">
            <v>0</v>
          </cell>
        </row>
        <row r="659">
          <cell r="B659" t="str">
            <v>FLUOCINONIDE3140100.05%MILLILITERSOLN</v>
          </cell>
          <cell r="C659" t="str">
            <v>FLUOCINONIDE</v>
          </cell>
          <cell r="D659">
            <v>31401</v>
          </cell>
          <cell r="E659">
            <v>0</v>
          </cell>
          <cell r="F659" t="str">
            <v>0.05%</v>
          </cell>
          <cell r="G659" t="str">
            <v>MILLILITER</v>
          </cell>
          <cell r="H659" t="str">
            <v>SOLN</v>
          </cell>
          <cell r="I659">
            <v>20090305</v>
          </cell>
          <cell r="J659">
            <v>0</v>
          </cell>
          <cell r="K659">
            <v>20090305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20090305</v>
          </cell>
          <cell r="Q659">
            <v>0</v>
          </cell>
          <cell r="R659">
            <v>20090305</v>
          </cell>
          <cell r="S659">
            <v>0</v>
          </cell>
        </row>
        <row r="660">
          <cell r="B660" t="str">
            <v>FLUOCINONIDE/EMOLLIENT5465000.05%GRAMCRM</v>
          </cell>
          <cell r="C660" t="str">
            <v>FLUOCINONIDE/EMOLLIENT</v>
          </cell>
          <cell r="D660">
            <v>54650</v>
          </cell>
          <cell r="E660">
            <v>0</v>
          </cell>
          <cell r="F660" t="str">
            <v>0.05%</v>
          </cell>
          <cell r="G660" t="str">
            <v>GRAM</v>
          </cell>
          <cell r="H660" t="str">
            <v>CRM</v>
          </cell>
          <cell r="I660">
            <v>20090305</v>
          </cell>
          <cell r="J660">
            <v>0</v>
          </cell>
          <cell r="K660">
            <v>20090305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20090305</v>
          </cell>
          <cell r="Q660">
            <v>0</v>
          </cell>
          <cell r="R660">
            <v>20090305</v>
          </cell>
          <cell r="S660">
            <v>0</v>
          </cell>
        </row>
        <row r="661">
          <cell r="B661" t="str">
            <v>FLUOROMETHOLONE3325000.001MILLILITEROPTH SUSP</v>
          </cell>
          <cell r="C661" t="str">
            <v>FLUOROMETHOLONE</v>
          </cell>
          <cell r="D661">
            <v>33250</v>
          </cell>
          <cell r="E661">
            <v>0</v>
          </cell>
          <cell r="F661">
            <v>1E-3</v>
          </cell>
          <cell r="G661" t="str">
            <v>MILLILITER</v>
          </cell>
          <cell r="H661" t="str">
            <v>OPTH SUSP</v>
          </cell>
          <cell r="I661">
            <v>20011221</v>
          </cell>
          <cell r="J661">
            <v>20020605</v>
          </cell>
          <cell r="K661">
            <v>20040922</v>
          </cell>
          <cell r="L661" t="str">
            <v>Delete</v>
          </cell>
          <cell r="N661">
            <v>0</v>
          </cell>
          <cell r="O661" t="str">
            <v>no</v>
          </cell>
          <cell r="P661">
            <v>20011221</v>
          </cell>
          <cell r="Q661">
            <v>20020605</v>
          </cell>
          <cell r="R661">
            <v>20040922</v>
          </cell>
          <cell r="S661">
            <v>0</v>
          </cell>
        </row>
        <row r="662">
          <cell r="B662" t="str">
            <v>FLUOROMETHOLONE33250100.1%; 10 mlMILLILITERSUSP</v>
          </cell>
          <cell r="C662" t="str">
            <v>FLUOROMETHOLONE</v>
          </cell>
          <cell r="D662">
            <v>33250</v>
          </cell>
          <cell r="E662">
            <v>10</v>
          </cell>
          <cell r="F662" t="str">
            <v>0.1%; 10 ml</v>
          </cell>
          <cell r="G662" t="str">
            <v>MILLILITER</v>
          </cell>
          <cell r="H662" t="str">
            <v>SUSP</v>
          </cell>
          <cell r="I662">
            <v>20011201</v>
          </cell>
          <cell r="J662">
            <v>20011220</v>
          </cell>
          <cell r="K662">
            <v>20040922</v>
          </cell>
          <cell r="L662" t="str">
            <v>Delete</v>
          </cell>
          <cell r="N662">
            <v>0</v>
          </cell>
          <cell r="O662" t="str">
            <v>no</v>
          </cell>
          <cell r="P662">
            <v>20011201</v>
          </cell>
          <cell r="Q662">
            <v>20011220</v>
          </cell>
          <cell r="R662">
            <v>20040922</v>
          </cell>
          <cell r="S662">
            <v>0</v>
          </cell>
        </row>
        <row r="663">
          <cell r="B663" t="str">
            <v>FLUOROMETHOLONE33250150.1%; 15 mlMILLILITERSUSP</v>
          </cell>
          <cell r="C663" t="str">
            <v>FLUOROMETHOLONE</v>
          </cell>
          <cell r="D663">
            <v>33250</v>
          </cell>
          <cell r="E663">
            <v>15</v>
          </cell>
          <cell r="F663" t="str">
            <v>0.1%; 15 ml</v>
          </cell>
          <cell r="G663" t="str">
            <v>MILLILITER</v>
          </cell>
          <cell r="H663" t="str">
            <v>SUSP</v>
          </cell>
          <cell r="I663">
            <v>20011201</v>
          </cell>
          <cell r="J663">
            <v>20011220</v>
          </cell>
          <cell r="K663">
            <v>20040922</v>
          </cell>
          <cell r="L663" t="str">
            <v>Delete</v>
          </cell>
          <cell r="N663">
            <v>0</v>
          </cell>
          <cell r="O663" t="str">
            <v>no</v>
          </cell>
          <cell r="P663">
            <v>20011201</v>
          </cell>
          <cell r="Q663">
            <v>20011220</v>
          </cell>
          <cell r="R663">
            <v>20040922</v>
          </cell>
          <cell r="S663">
            <v>0</v>
          </cell>
        </row>
        <row r="664">
          <cell r="B664" t="str">
            <v>FLUOROMETHOLONE3325050.1%; 5 mlMILLILITERSUSP</v>
          </cell>
          <cell r="C664" t="str">
            <v>FLUOROMETHOLONE</v>
          </cell>
          <cell r="D664">
            <v>33250</v>
          </cell>
          <cell r="E664">
            <v>5</v>
          </cell>
          <cell r="F664" t="str">
            <v>0.1%; 5 ml</v>
          </cell>
          <cell r="G664" t="str">
            <v>MILLILITER</v>
          </cell>
          <cell r="H664" t="str">
            <v>SUSP</v>
          </cell>
          <cell r="I664">
            <v>20011201</v>
          </cell>
          <cell r="J664">
            <v>20011220</v>
          </cell>
          <cell r="K664">
            <v>20040922</v>
          </cell>
          <cell r="L664" t="str">
            <v>Delete</v>
          </cell>
          <cell r="N664">
            <v>0</v>
          </cell>
          <cell r="O664" t="str">
            <v>no</v>
          </cell>
          <cell r="P664">
            <v>20011201</v>
          </cell>
          <cell r="Q664">
            <v>20011220</v>
          </cell>
          <cell r="R664">
            <v>20040922</v>
          </cell>
          <cell r="S664">
            <v>0</v>
          </cell>
        </row>
        <row r="665">
          <cell r="B665" t="str">
            <v>FLUOROURACIL3078100.05GRAMCREAM</v>
          </cell>
          <cell r="C665" t="str">
            <v>FLUOROURACIL</v>
          </cell>
          <cell r="D665">
            <v>30781</v>
          </cell>
          <cell r="E665">
            <v>0</v>
          </cell>
          <cell r="F665">
            <v>0.05</v>
          </cell>
          <cell r="G665" t="str">
            <v>GRAM</v>
          </cell>
          <cell r="H665" t="str">
            <v>CREAM</v>
          </cell>
          <cell r="I665">
            <v>20090305</v>
          </cell>
          <cell r="J665">
            <v>0</v>
          </cell>
          <cell r="K665">
            <v>20090305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20090305</v>
          </cell>
          <cell r="Q665">
            <v>0</v>
          </cell>
          <cell r="R665">
            <v>20090305</v>
          </cell>
          <cell r="S665">
            <v>0</v>
          </cell>
        </row>
        <row r="666">
          <cell r="B666" t="str">
            <v>FLUOROURACIL38490050 mg/mlMILLILITERVIAL</v>
          </cell>
          <cell r="C666" t="str">
            <v>FLUOROURACIL</v>
          </cell>
          <cell r="D666">
            <v>38490</v>
          </cell>
          <cell r="E666">
            <v>0</v>
          </cell>
          <cell r="F666" t="str">
            <v>50 mg/ml</v>
          </cell>
          <cell r="G666" t="str">
            <v>MILLILITER</v>
          </cell>
          <cell r="H666" t="str">
            <v>VIAL</v>
          </cell>
          <cell r="I666">
            <v>20080919</v>
          </cell>
          <cell r="J666">
            <v>20081205</v>
          </cell>
          <cell r="K666">
            <v>20081205</v>
          </cell>
          <cell r="L666" t="str">
            <v>Delete</v>
          </cell>
          <cell r="N666">
            <v>0</v>
          </cell>
          <cell r="O666" t="str">
            <v>no</v>
          </cell>
          <cell r="P666">
            <v>20080919</v>
          </cell>
          <cell r="Q666">
            <v>20081205</v>
          </cell>
          <cell r="R666">
            <v>20081205</v>
          </cell>
          <cell r="S666">
            <v>0</v>
          </cell>
        </row>
        <row r="667">
          <cell r="B667" t="str">
            <v>FLUOROURACIL97455050 mg/ml; 10 mlMILLILITERVIAL</v>
          </cell>
          <cell r="C667" t="str">
            <v>FLUOROURACIL</v>
          </cell>
          <cell r="D667">
            <v>97455</v>
          </cell>
          <cell r="E667">
            <v>0</v>
          </cell>
          <cell r="F667" t="str">
            <v>50 mg/ml; 10 ml</v>
          </cell>
          <cell r="G667" t="str">
            <v>MILLILITER</v>
          </cell>
          <cell r="H667" t="str">
            <v>VIAL</v>
          </cell>
          <cell r="I667">
            <v>20090305</v>
          </cell>
          <cell r="J667">
            <v>0</v>
          </cell>
          <cell r="K667">
            <v>20090305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20090305</v>
          </cell>
          <cell r="Q667">
            <v>0</v>
          </cell>
          <cell r="R667">
            <v>20090305</v>
          </cell>
          <cell r="S667">
            <v>0</v>
          </cell>
        </row>
        <row r="668">
          <cell r="B668" t="str">
            <v>FLUOROURACIL97458050 mg/ml; 100 mlMILLILITERVIAL</v>
          </cell>
          <cell r="C668" t="str">
            <v>FLUOROURACIL</v>
          </cell>
          <cell r="D668">
            <v>97458</v>
          </cell>
          <cell r="E668">
            <v>0</v>
          </cell>
          <cell r="F668" t="str">
            <v>50 mg/ml; 100 ml</v>
          </cell>
          <cell r="G668" t="str">
            <v>MILLILITER</v>
          </cell>
          <cell r="H668" t="str">
            <v>VIAL</v>
          </cell>
          <cell r="I668">
            <v>20090305</v>
          </cell>
          <cell r="J668">
            <v>0</v>
          </cell>
          <cell r="K668">
            <v>20090305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20090305</v>
          </cell>
          <cell r="Q668">
            <v>0</v>
          </cell>
          <cell r="R668">
            <v>20090305</v>
          </cell>
          <cell r="S668">
            <v>0</v>
          </cell>
        </row>
        <row r="669">
          <cell r="B669" t="str">
            <v>FLUOROURACIL97456050 mg/ml; 20 mlMILLILITERVIAL</v>
          </cell>
          <cell r="C669" t="str">
            <v>FLUOROURACIL</v>
          </cell>
          <cell r="D669">
            <v>97456</v>
          </cell>
          <cell r="E669">
            <v>0</v>
          </cell>
          <cell r="F669" t="str">
            <v>50 mg/ml; 20 ml</v>
          </cell>
          <cell r="G669" t="str">
            <v>MILLILITER</v>
          </cell>
          <cell r="H669" t="str">
            <v>VIAL</v>
          </cell>
          <cell r="I669">
            <v>20080905</v>
          </cell>
          <cell r="J669">
            <v>20081205</v>
          </cell>
          <cell r="K669">
            <v>20090305</v>
          </cell>
          <cell r="L669" t="str">
            <v>Delete</v>
          </cell>
          <cell r="N669">
            <v>0</v>
          </cell>
          <cell r="O669" t="str">
            <v>no</v>
          </cell>
          <cell r="P669">
            <v>20080905</v>
          </cell>
          <cell r="Q669">
            <v>20081205</v>
          </cell>
          <cell r="R669">
            <v>20090305</v>
          </cell>
          <cell r="S669">
            <v>0</v>
          </cell>
        </row>
        <row r="670">
          <cell r="B670" t="str">
            <v>FLUOROURACIL97457050 mg/ml; 50 mlMILLILITERVIAL</v>
          </cell>
          <cell r="C670" t="str">
            <v>FLUOROURACIL</v>
          </cell>
          <cell r="D670">
            <v>97457</v>
          </cell>
          <cell r="E670">
            <v>0</v>
          </cell>
          <cell r="F670" t="str">
            <v>50 mg/ml; 50 ml</v>
          </cell>
          <cell r="G670" t="str">
            <v>MILLILITER</v>
          </cell>
          <cell r="H670" t="str">
            <v>VIAL</v>
          </cell>
          <cell r="I670">
            <v>20090305</v>
          </cell>
          <cell r="J670">
            <v>0</v>
          </cell>
          <cell r="K670">
            <v>20090305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20090305</v>
          </cell>
          <cell r="Q670">
            <v>0</v>
          </cell>
          <cell r="R670">
            <v>20090305</v>
          </cell>
          <cell r="S670">
            <v>0</v>
          </cell>
        </row>
        <row r="671">
          <cell r="B671" t="str">
            <v>FLUOXETINE HCL16353010 mgCAPSULECAP</v>
          </cell>
          <cell r="C671" t="str">
            <v>FLUOXETINE HCL</v>
          </cell>
          <cell r="D671">
            <v>16353</v>
          </cell>
          <cell r="E671">
            <v>0</v>
          </cell>
          <cell r="F671" t="str">
            <v>10 mg</v>
          </cell>
          <cell r="G671" t="str">
            <v>CAPSULE</v>
          </cell>
          <cell r="H671" t="str">
            <v>CAP</v>
          </cell>
          <cell r="I671">
            <v>20090305</v>
          </cell>
          <cell r="J671">
            <v>0</v>
          </cell>
          <cell r="K671">
            <v>20090305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20090305</v>
          </cell>
          <cell r="Q671">
            <v>0</v>
          </cell>
          <cell r="R671">
            <v>20090305</v>
          </cell>
          <cell r="S671">
            <v>0</v>
          </cell>
        </row>
        <row r="672">
          <cell r="B672" t="str">
            <v>FLUOXETINE HCL16356010 mgTABLETTAB</v>
          </cell>
          <cell r="C672" t="str">
            <v>FLUOXETINE HCL</v>
          </cell>
          <cell r="D672">
            <v>16356</v>
          </cell>
          <cell r="E672">
            <v>0</v>
          </cell>
          <cell r="F672" t="str">
            <v>10 mg</v>
          </cell>
          <cell r="G672" t="str">
            <v>TABLET</v>
          </cell>
          <cell r="H672" t="str">
            <v>TAB</v>
          </cell>
          <cell r="I672">
            <v>20090305</v>
          </cell>
          <cell r="J672">
            <v>0</v>
          </cell>
          <cell r="K672">
            <v>20090305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20090305</v>
          </cell>
          <cell r="Q672">
            <v>0</v>
          </cell>
          <cell r="R672">
            <v>20090305</v>
          </cell>
          <cell r="S672">
            <v>0</v>
          </cell>
        </row>
        <row r="673">
          <cell r="B673" t="str">
            <v>FLUOXETINE HCL16354020 mgCAPSULECAP</v>
          </cell>
          <cell r="C673" t="str">
            <v>FLUOXETINE HCL</v>
          </cell>
          <cell r="D673">
            <v>16354</v>
          </cell>
          <cell r="E673">
            <v>0</v>
          </cell>
          <cell r="F673" t="str">
            <v>20 mg</v>
          </cell>
          <cell r="G673" t="str">
            <v>CAPSULE</v>
          </cell>
          <cell r="H673" t="str">
            <v>CAP</v>
          </cell>
          <cell r="I673">
            <v>20090305</v>
          </cell>
          <cell r="J673">
            <v>0</v>
          </cell>
          <cell r="K673">
            <v>20090305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20090305</v>
          </cell>
          <cell r="Q673">
            <v>0</v>
          </cell>
          <cell r="R673">
            <v>20090305</v>
          </cell>
          <cell r="S673">
            <v>0</v>
          </cell>
        </row>
        <row r="674">
          <cell r="B674" t="str">
            <v>FLUOXETINE HCL16359020 mgTABLETTAB</v>
          </cell>
          <cell r="C674" t="str">
            <v>FLUOXETINE HCL</v>
          </cell>
          <cell r="D674">
            <v>16359</v>
          </cell>
          <cell r="E674">
            <v>0</v>
          </cell>
          <cell r="F674" t="str">
            <v>20 mg</v>
          </cell>
          <cell r="G674" t="str">
            <v>TABLET</v>
          </cell>
          <cell r="H674" t="str">
            <v>TAB</v>
          </cell>
          <cell r="I674">
            <v>20090305</v>
          </cell>
          <cell r="J674">
            <v>0</v>
          </cell>
          <cell r="K674">
            <v>20090305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20090305</v>
          </cell>
          <cell r="Q674">
            <v>0</v>
          </cell>
          <cell r="R674">
            <v>20090305</v>
          </cell>
          <cell r="S674">
            <v>0</v>
          </cell>
        </row>
        <row r="675">
          <cell r="B675" t="str">
            <v>FLUOXETINE HCL16357020 mg/5 mlSYRUPSYR</v>
          </cell>
          <cell r="C675" t="str">
            <v>FLUOXETINE HCL</v>
          </cell>
          <cell r="D675">
            <v>16357</v>
          </cell>
          <cell r="E675">
            <v>0</v>
          </cell>
          <cell r="F675" t="str">
            <v>20 mg/5 ml</v>
          </cell>
          <cell r="G675" t="str">
            <v>SYRUP</v>
          </cell>
          <cell r="H675" t="str">
            <v>SYR</v>
          </cell>
          <cell r="I675">
            <v>20090305</v>
          </cell>
          <cell r="J675">
            <v>0</v>
          </cell>
          <cell r="K675">
            <v>20090305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20090305</v>
          </cell>
          <cell r="Q675">
            <v>0</v>
          </cell>
          <cell r="R675">
            <v>20090305</v>
          </cell>
          <cell r="S675">
            <v>0</v>
          </cell>
        </row>
        <row r="676">
          <cell r="B676" t="str">
            <v>FLUOXETINE HCL16355040 mgCAPSULECAP</v>
          </cell>
          <cell r="C676" t="str">
            <v>FLUOXETINE HCL</v>
          </cell>
          <cell r="D676">
            <v>16355</v>
          </cell>
          <cell r="E676">
            <v>0</v>
          </cell>
          <cell r="F676" t="str">
            <v>40 mg</v>
          </cell>
          <cell r="G676" t="str">
            <v>CAPSULE</v>
          </cell>
          <cell r="H676" t="str">
            <v>CAP</v>
          </cell>
          <cell r="I676">
            <v>20090305</v>
          </cell>
          <cell r="J676">
            <v>0</v>
          </cell>
          <cell r="K676">
            <v>20090305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20090305</v>
          </cell>
          <cell r="Q676">
            <v>0</v>
          </cell>
          <cell r="R676">
            <v>20090305</v>
          </cell>
          <cell r="S676">
            <v>0</v>
          </cell>
        </row>
        <row r="677">
          <cell r="B677" t="str">
            <v>FLUPHENAZINE1460201 mgTABLETTAB</v>
          </cell>
          <cell r="C677" t="str">
            <v>FLUPHENAZINE</v>
          </cell>
          <cell r="D677">
            <v>14602</v>
          </cell>
          <cell r="E677">
            <v>0</v>
          </cell>
          <cell r="F677" t="str">
            <v>1 mg</v>
          </cell>
          <cell r="G677" t="str">
            <v>TABLET</v>
          </cell>
          <cell r="H677" t="str">
            <v>TAB</v>
          </cell>
          <cell r="I677">
            <v>20090305</v>
          </cell>
          <cell r="J677">
            <v>0</v>
          </cell>
          <cell r="K677">
            <v>20090305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20090305</v>
          </cell>
          <cell r="Q677">
            <v>0</v>
          </cell>
          <cell r="R677">
            <v>20090305</v>
          </cell>
          <cell r="S677">
            <v>0</v>
          </cell>
        </row>
        <row r="678">
          <cell r="B678" t="str">
            <v>FLUPHENAZINE14603010 mgTABLETTAB</v>
          </cell>
          <cell r="C678" t="str">
            <v>FLUPHENAZINE</v>
          </cell>
          <cell r="D678">
            <v>14603</v>
          </cell>
          <cell r="E678">
            <v>0</v>
          </cell>
          <cell r="F678" t="str">
            <v>10 mg</v>
          </cell>
          <cell r="G678" t="str">
            <v>TABLET</v>
          </cell>
          <cell r="H678" t="str">
            <v>TAB</v>
          </cell>
          <cell r="I678">
            <v>20090305</v>
          </cell>
          <cell r="J678">
            <v>0</v>
          </cell>
          <cell r="K678">
            <v>20090305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20090305</v>
          </cell>
          <cell r="Q678">
            <v>0</v>
          </cell>
          <cell r="R678">
            <v>20090305</v>
          </cell>
          <cell r="S678">
            <v>0</v>
          </cell>
        </row>
        <row r="679">
          <cell r="B679" t="str">
            <v>FLUPHENAZINE1460402.5 mgTABLETTAB</v>
          </cell>
          <cell r="C679" t="str">
            <v>FLUPHENAZINE</v>
          </cell>
          <cell r="D679">
            <v>14604</v>
          </cell>
          <cell r="E679">
            <v>0</v>
          </cell>
          <cell r="F679" t="str">
            <v>2.5 mg</v>
          </cell>
          <cell r="G679" t="str">
            <v>TABLET</v>
          </cell>
          <cell r="H679" t="str">
            <v>TAB</v>
          </cell>
          <cell r="I679">
            <v>20090305</v>
          </cell>
          <cell r="J679">
            <v>0</v>
          </cell>
          <cell r="K679">
            <v>20090305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20090305</v>
          </cell>
          <cell r="Q679">
            <v>0</v>
          </cell>
          <cell r="R679">
            <v>20090305</v>
          </cell>
          <cell r="S679">
            <v>0</v>
          </cell>
        </row>
        <row r="680">
          <cell r="B680" t="str">
            <v>FLUPHENAZINE1460505 mgTABLETTAB</v>
          </cell>
          <cell r="C680" t="str">
            <v>FLUPHENAZINE</v>
          </cell>
          <cell r="D680">
            <v>14605</v>
          </cell>
          <cell r="E680">
            <v>0</v>
          </cell>
          <cell r="F680" t="str">
            <v>5 mg</v>
          </cell>
          <cell r="G680" t="str">
            <v>TABLET</v>
          </cell>
          <cell r="H680" t="str">
            <v>TAB</v>
          </cell>
          <cell r="I680">
            <v>20090305</v>
          </cell>
          <cell r="J680">
            <v>0</v>
          </cell>
          <cell r="K680">
            <v>20090305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20090305</v>
          </cell>
          <cell r="Q680">
            <v>0</v>
          </cell>
          <cell r="R680">
            <v>20090305</v>
          </cell>
          <cell r="S680">
            <v>0</v>
          </cell>
        </row>
        <row r="681">
          <cell r="B681" t="str">
            <v>FLUPHENAZINE DECANOATE14540025 mg/mlMILLILITERINJ</v>
          </cell>
          <cell r="C681" t="str">
            <v>FLUPHENAZINE DECANOATE</v>
          </cell>
          <cell r="D681">
            <v>14540</v>
          </cell>
          <cell r="E681">
            <v>0</v>
          </cell>
          <cell r="F681" t="str">
            <v>25 mg/ml</v>
          </cell>
          <cell r="G681" t="str">
            <v>MILLILITER</v>
          </cell>
          <cell r="H681" t="str">
            <v>INJ</v>
          </cell>
          <cell r="I681">
            <v>20080919</v>
          </cell>
          <cell r="J681">
            <v>20090305</v>
          </cell>
          <cell r="K681">
            <v>20090305</v>
          </cell>
          <cell r="L681" t="str">
            <v>Delete</v>
          </cell>
          <cell r="N681">
            <v>0</v>
          </cell>
          <cell r="O681" t="str">
            <v>no</v>
          </cell>
          <cell r="P681">
            <v>20080919</v>
          </cell>
          <cell r="Q681">
            <v>20090305</v>
          </cell>
          <cell r="R681">
            <v>20090305</v>
          </cell>
          <cell r="S681">
            <v>0</v>
          </cell>
        </row>
        <row r="682">
          <cell r="B682" t="str">
            <v>FLURAZEPAM HCL14250015 mgCAPSULECAP</v>
          </cell>
          <cell r="C682" t="str">
            <v>FLURAZEPAM HCL</v>
          </cell>
          <cell r="D682">
            <v>14250</v>
          </cell>
          <cell r="E682">
            <v>0</v>
          </cell>
          <cell r="F682" t="str">
            <v>15 mg</v>
          </cell>
          <cell r="G682" t="str">
            <v>CAPSULE</v>
          </cell>
          <cell r="H682" t="str">
            <v>CAP</v>
          </cell>
          <cell r="I682">
            <v>20090305</v>
          </cell>
          <cell r="J682">
            <v>0</v>
          </cell>
          <cell r="K682">
            <v>20090305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20090305</v>
          </cell>
          <cell r="Q682">
            <v>0</v>
          </cell>
          <cell r="R682">
            <v>20090305</v>
          </cell>
          <cell r="S682">
            <v>0</v>
          </cell>
        </row>
        <row r="683">
          <cell r="B683" t="str">
            <v>FLURAZEPAM HCL14251030 mgCAPSULECAP</v>
          </cell>
          <cell r="C683" t="str">
            <v>FLURAZEPAM HCL</v>
          </cell>
          <cell r="D683">
            <v>14251</v>
          </cell>
          <cell r="E683">
            <v>0</v>
          </cell>
          <cell r="F683" t="str">
            <v>30 mg</v>
          </cell>
          <cell r="G683" t="str">
            <v>CAPSULE</v>
          </cell>
          <cell r="H683" t="str">
            <v>CAP</v>
          </cell>
          <cell r="I683">
            <v>20090305</v>
          </cell>
          <cell r="J683">
            <v>0</v>
          </cell>
          <cell r="K683">
            <v>20090305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20090305</v>
          </cell>
          <cell r="Q683">
            <v>0</v>
          </cell>
          <cell r="R683">
            <v>20090305</v>
          </cell>
          <cell r="S683">
            <v>0</v>
          </cell>
        </row>
        <row r="684">
          <cell r="B684" t="str">
            <v>FLURBIPROFEN357110100 mgTABLETTAB</v>
          </cell>
          <cell r="C684" t="str">
            <v>FLURBIPROFEN</v>
          </cell>
          <cell r="D684">
            <v>35711</v>
          </cell>
          <cell r="E684">
            <v>0</v>
          </cell>
          <cell r="F684" t="str">
            <v>100 mg</v>
          </cell>
          <cell r="G684" t="str">
            <v>TABLET</v>
          </cell>
          <cell r="H684" t="str">
            <v>TAB</v>
          </cell>
          <cell r="I684">
            <v>20090305</v>
          </cell>
          <cell r="J684">
            <v>0</v>
          </cell>
          <cell r="K684">
            <v>20090305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20090305</v>
          </cell>
          <cell r="Q684">
            <v>0</v>
          </cell>
          <cell r="R684">
            <v>20090305</v>
          </cell>
          <cell r="S684">
            <v>0</v>
          </cell>
        </row>
        <row r="685">
          <cell r="B685" t="str">
            <v>FLURBIPROFEN35710050 mgTABLETTAB</v>
          </cell>
          <cell r="C685" t="str">
            <v>FLURBIPROFEN</v>
          </cell>
          <cell r="D685">
            <v>35710</v>
          </cell>
          <cell r="E685">
            <v>0</v>
          </cell>
          <cell r="F685" t="str">
            <v>50 mg</v>
          </cell>
          <cell r="G685" t="str">
            <v>TABLET</v>
          </cell>
          <cell r="H685" t="str">
            <v>TAB</v>
          </cell>
          <cell r="I685">
            <v>20090305</v>
          </cell>
          <cell r="J685">
            <v>0</v>
          </cell>
          <cell r="K685">
            <v>20090305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20090305</v>
          </cell>
          <cell r="Q685">
            <v>0</v>
          </cell>
          <cell r="R685">
            <v>20090305</v>
          </cell>
          <cell r="S685">
            <v>0</v>
          </cell>
        </row>
        <row r="686">
          <cell r="B686" t="str">
            <v>FLUTICASONE PROPIONATE 4864100.005%GRAMOINT</v>
          </cell>
          <cell r="C686" t="str">
            <v xml:space="preserve">FLUTICASONE PROPIONATE </v>
          </cell>
          <cell r="D686">
            <v>48641</v>
          </cell>
          <cell r="E686">
            <v>0</v>
          </cell>
          <cell r="F686" t="str">
            <v>0.005%</v>
          </cell>
          <cell r="G686" t="str">
            <v>GRAM</v>
          </cell>
          <cell r="H686" t="str">
            <v>OINT</v>
          </cell>
          <cell r="I686">
            <v>20090305</v>
          </cell>
          <cell r="J686">
            <v>0</v>
          </cell>
          <cell r="K686">
            <v>20090305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20090305</v>
          </cell>
          <cell r="Q686">
            <v>0</v>
          </cell>
          <cell r="R686">
            <v>20090305</v>
          </cell>
          <cell r="S686">
            <v>0</v>
          </cell>
        </row>
        <row r="687">
          <cell r="B687" t="str">
            <v>FLUTICASONE PROPIONATE 4395100.05%GRAMCRM</v>
          </cell>
          <cell r="C687" t="str">
            <v xml:space="preserve">FLUTICASONE PROPIONATE </v>
          </cell>
          <cell r="D687">
            <v>43951</v>
          </cell>
          <cell r="E687">
            <v>0</v>
          </cell>
          <cell r="F687" t="str">
            <v>0.05%</v>
          </cell>
          <cell r="G687" t="str">
            <v>GRAM</v>
          </cell>
          <cell r="H687" t="str">
            <v>CRM</v>
          </cell>
          <cell r="I687">
            <v>20090305</v>
          </cell>
          <cell r="J687">
            <v>0</v>
          </cell>
          <cell r="K687">
            <v>20090305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20090305</v>
          </cell>
          <cell r="Q687">
            <v>0</v>
          </cell>
          <cell r="R687">
            <v>20090305</v>
          </cell>
          <cell r="S687">
            <v>0</v>
          </cell>
        </row>
        <row r="688">
          <cell r="B688" t="str">
            <v>FLUTICASONE PROPIONATE 62263050 mcgGRAMNASAL SPRAY</v>
          </cell>
          <cell r="C688" t="str">
            <v xml:space="preserve">FLUTICASONE PROPIONATE </v>
          </cell>
          <cell r="D688">
            <v>62263</v>
          </cell>
          <cell r="E688">
            <v>0</v>
          </cell>
          <cell r="F688" t="str">
            <v>50 mcg</v>
          </cell>
          <cell r="G688" t="str">
            <v>GRAM</v>
          </cell>
          <cell r="H688" t="str">
            <v>NASAL SPRAY</v>
          </cell>
          <cell r="I688">
            <v>20090305</v>
          </cell>
          <cell r="J688">
            <v>0</v>
          </cell>
          <cell r="K688">
            <v>20090305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20090305</v>
          </cell>
          <cell r="Q688">
            <v>0</v>
          </cell>
          <cell r="R688">
            <v>20090305</v>
          </cell>
          <cell r="S688">
            <v>0</v>
          </cell>
        </row>
        <row r="689">
          <cell r="B689" t="str">
            <v>FLUVOXAMINE163490100 mgTABLETTAB</v>
          </cell>
          <cell r="C689" t="str">
            <v>FLUVOXAMINE</v>
          </cell>
          <cell r="D689">
            <v>16349</v>
          </cell>
          <cell r="E689">
            <v>0</v>
          </cell>
          <cell r="F689" t="str">
            <v>100 mg</v>
          </cell>
          <cell r="G689" t="str">
            <v>TABLET</v>
          </cell>
          <cell r="H689" t="str">
            <v>TAB</v>
          </cell>
          <cell r="I689">
            <v>20090305</v>
          </cell>
          <cell r="J689">
            <v>0</v>
          </cell>
          <cell r="K689">
            <v>20090305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20090305</v>
          </cell>
          <cell r="Q689">
            <v>0</v>
          </cell>
          <cell r="R689">
            <v>20090305</v>
          </cell>
          <cell r="S689">
            <v>0</v>
          </cell>
        </row>
        <row r="690">
          <cell r="B690" t="str">
            <v>FLUVOXAMINE16347025 mgTABLETTAB</v>
          </cell>
          <cell r="C690" t="str">
            <v>FLUVOXAMINE</v>
          </cell>
          <cell r="D690">
            <v>16347</v>
          </cell>
          <cell r="E690">
            <v>0</v>
          </cell>
          <cell r="F690" t="str">
            <v>25 mg</v>
          </cell>
          <cell r="G690" t="str">
            <v>TABLET</v>
          </cell>
          <cell r="H690" t="str">
            <v>TAB</v>
          </cell>
          <cell r="I690">
            <v>20090305</v>
          </cell>
          <cell r="J690">
            <v>0</v>
          </cell>
          <cell r="K690">
            <v>20090305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20090305</v>
          </cell>
          <cell r="Q690">
            <v>0</v>
          </cell>
          <cell r="R690">
            <v>20090305</v>
          </cell>
          <cell r="S690">
            <v>0</v>
          </cell>
        </row>
        <row r="691">
          <cell r="B691" t="str">
            <v>FLUVOXAMINE16348050 mgTABLETTAB</v>
          </cell>
          <cell r="C691" t="str">
            <v>FLUVOXAMINE</v>
          </cell>
          <cell r="D691">
            <v>16348</v>
          </cell>
          <cell r="E691">
            <v>0</v>
          </cell>
          <cell r="F691" t="str">
            <v>50 mg</v>
          </cell>
          <cell r="G691" t="str">
            <v>TABLET</v>
          </cell>
          <cell r="H691" t="str">
            <v>TAB</v>
          </cell>
          <cell r="I691">
            <v>20090305</v>
          </cell>
          <cell r="J691">
            <v>0</v>
          </cell>
          <cell r="K691">
            <v>20090305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20090305</v>
          </cell>
          <cell r="Q691">
            <v>0</v>
          </cell>
          <cell r="R691">
            <v>20090305</v>
          </cell>
          <cell r="S691">
            <v>0</v>
          </cell>
        </row>
        <row r="692">
          <cell r="B692" t="str">
            <v>FOLIC ACID9478101 mgTABLETTAB</v>
          </cell>
          <cell r="C692" t="str">
            <v>FOLIC ACID</v>
          </cell>
          <cell r="D692">
            <v>94781</v>
          </cell>
          <cell r="E692">
            <v>0</v>
          </cell>
          <cell r="F692" t="str">
            <v>1 mg</v>
          </cell>
          <cell r="G692" t="str">
            <v>TABLET</v>
          </cell>
          <cell r="H692" t="str">
            <v>TAB</v>
          </cell>
          <cell r="I692">
            <v>20090305</v>
          </cell>
          <cell r="J692">
            <v>0</v>
          </cell>
          <cell r="K692">
            <v>20090305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20090305</v>
          </cell>
          <cell r="Q692">
            <v>0</v>
          </cell>
          <cell r="R692">
            <v>20090305</v>
          </cell>
          <cell r="S692">
            <v>0</v>
          </cell>
        </row>
        <row r="693">
          <cell r="B693" t="str">
            <v>FOLIC ACID/VITAMIN B COMP W-C433201 mgCAPSULECAP</v>
          </cell>
          <cell r="C693" t="str">
            <v>FOLIC ACID/VITAMIN B COMP W-C</v>
          </cell>
          <cell r="D693">
            <v>4332</v>
          </cell>
          <cell r="E693">
            <v>0</v>
          </cell>
          <cell r="F693" t="str">
            <v>1 mg</v>
          </cell>
          <cell r="G693" t="str">
            <v>CAPSULE</v>
          </cell>
          <cell r="H693" t="str">
            <v>CAP</v>
          </cell>
          <cell r="I693">
            <v>20090305</v>
          </cell>
          <cell r="J693">
            <v>0</v>
          </cell>
          <cell r="K693">
            <v>20090305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20090305</v>
          </cell>
          <cell r="Q693">
            <v>0</v>
          </cell>
          <cell r="R693">
            <v>20090305</v>
          </cell>
          <cell r="S693">
            <v>0</v>
          </cell>
        </row>
        <row r="694">
          <cell r="B694" t="str">
            <v>FOSINOPRIL SODIUM48581010 mgTABLETTAB</v>
          </cell>
          <cell r="C694" t="str">
            <v>FOSINOPRIL SODIUM</v>
          </cell>
          <cell r="D694">
            <v>48581</v>
          </cell>
          <cell r="E694">
            <v>0</v>
          </cell>
          <cell r="F694" t="str">
            <v>10 mg</v>
          </cell>
          <cell r="G694" t="str">
            <v>TABLET</v>
          </cell>
          <cell r="H694" t="str">
            <v>TAB</v>
          </cell>
          <cell r="I694">
            <v>20090305</v>
          </cell>
          <cell r="J694">
            <v>0</v>
          </cell>
          <cell r="K694">
            <v>20090305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20090305</v>
          </cell>
          <cell r="Q694">
            <v>0</v>
          </cell>
          <cell r="R694">
            <v>20090305</v>
          </cell>
          <cell r="S694">
            <v>0</v>
          </cell>
        </row>
        <row r="695">
          <cell r="B695" t="str">
            <v>FOSINOPRIL SODIUM48582020 mgTABLETTAB</v>
          </cell>
          <cell r="C695" t="str">
            <v>FOSINOPRIL SODIUM</v>
          </cell>
          <cell r="D695">
            <v>48582</v>
          </cell>
          <cell r="E695">
            <v>0</v>
          </cell>
          <cell r="F695" t="str">
            <v>20 mg</v>
          </cell>
          <cell r="G695" t="str">
            <v>TABLET</v>
          </cell>
          <cell r="H695" t="str">
            <v>TAB</v>
          </cell>
          <cell r="I695">
            <v>20090305</v>
          </cell>
          <cell r="J695">
            <v>0</v>
          </cell>
          <cell r="K695">
            <v>20090305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20090305</v>
          </cell>
          <cell r="Q695">
            <v>0</v>
          </cell>
          <cell r="R695">
            <v>20090305</v>
          </cell>
          <cell r="S695">
            <v>0</v>
          </cell>
        </row>
        <row r="696">
          <cell r="B696" t="str">
            <v>FOSINOPRIL SODIUM48580040 mgTABLETTAB</v>
          </cell>
          <cell r="C696" t="str">
            <v>FOSINOPRIL SODIUM</v>
          </cell>
          <cell r="D696">
            <v>48580</v>
          </cell>
          <cell r="E696">
            <v>0</v>
          </cell>
          <cell r="F696" t="str">
            <v>40 mg</v>
          </cell>
          <cell r="G696" t="str">
            <v>TABLET</v>
          </cell>
          <cell r="H696" t="str">
            <v>TAB</v>
          </cell>
          <cell r="I696">
            <v>20090305</v>
          </cell>
          <cell r="J696">
            <v>0</v>
          </cell>
          <cell r="K696">
            <v>20090305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20090305</v>
          </cell>
          <cell r="Q696">
            <v>0</v>
          </cell>
          <cell r="R696">
            <v>20090305</v>
          </cell>
          <cell r="S696">
            <v>0</v>
          </cell>
        </row>
        <row r="697">
          <cell r="B697" t="str">
            <v>FOSINOPRIL SODIUM/HCTZ15621010-12.5 mgTABLETTAB</v>
          </cell>
          <cell r="C697" t="str">
            <v>FOSINOPRIL SODIUM/HCTZ</v>
          </cell>
          <cell r="D697">
            <v>15621</v>
          </cell>
          <cell r="E697">
            <v>0</v>
          </cell>
          <cell r="F697" t="str">
            <v>10-12.5 mg</v>
          </cell>
          <cell r="G697" t="str">
            <v>TABLET</v>
          </cell>
          <cell r="H697" t="str">
            <v>TAB</v>
          </cell>
          <cell r="I697">
            <v>20090305</v>
          </cell>
          <cell r="J697">
            <v>0</v>
          </cell>
          <cell r="K697">
            <v>20090305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20090305</v>
          </cell>
          <cell r="Q697">
            <v>0</v>
          </cell>
          <cell r="R697">
            <v>20090305</v>
          </cell>
          <cell r="S697">
            <v>0</v>
          </cell>
        </row>
        <row r="698">
          <cell r="B698" t="str">
            <v>FOSINOPRIL SODIUM/HCTZ10455020-12.5 mgTABLETTAB</v>
          </cell>
          <cell r="C698" t="str">
            <v>FOSINOPRIL SODIUM/HCTZ</v>
          </cell>
          <cell r="D698">
            <v>10455</v>
          </cell>
          <cell r="E698">
            <v>0</v>
          </cell>
          <cell r="F698" t="str">
            <v>20-12.5 mg</v>
          </cell>
          <cell r="G698" t="str">
            <v>TABLET</v>
          </cell>
          <cell r="H698" t="str">
            <v>TAB</v>
          </cell>
          <cell r="I698">
            <v>20090305</v>
          </cell>
          <cell r="J698">
            <v>0</v>
          </cell>
          <cell r="K698">
            <v>20090305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20090305</v>
          </cell>
          <cell r="Q698">
            <v>0</v>
          </cell>
          <cell r="R698">
            <v>20090305</v>
          </cell>
          <cell r="S698">
            <v>0</v>
          </cell>
        </row>
        <row r="699">
          <cell r="B699" t="str">
            <v>FUROSEMIDE34961020 mgTABLETTAB</v>
          </cell>
          <cell r="C699" t="str">
            <v>FUROSEMIDE</v>
          </cell>
          <cell r="D699">
            <v>34961</v>
          </cell>
          <cell r="E699">
            <v>0</v>
          </cell>
          <cell r="F699" t="str">
            <v>20 mg</v>
          </cell>
          <cell r="G699" t="str">
            <v>TABLET</v>
          </cell>
          <cell r="H699" t="str">
            <v>TAB</v>
          </cell>
          <cell r="I699">
            <v>20090305</v>
          </cell>
          <cell r="J699">
            <v>0</v>
          </cell>
          <cell r="K699">
            <v>20090305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20090305</v>
          </cell>
          <cell r="Q699">
            <v>0</v>
          </cell>
          <cell r="R699">
            <v>20090305</v>
          </cell>
          <cell r="S699">
            <v>0</v>
          </cell>
        </row>
        <row r="700">
          <cell r="B700" t="str">
            <v>FUROSEMIDE34962040 mgTABLETTAB</v>
          </cell>
          <cell r="C700" t="str">
            <v>FUROSEMIDE</v>
          </cell>
          <cell r="D700">
            <v>34962</v>
          </cell>
          <cell r="E700">
            <v>0</v>
          </cell>
          <cell r="F700" t="str">
            <v>40 mg</v>
          </cell>
          <cell r="G700" t="str">
            <v>TABLET</v>
          </cell>
          <cell r="H700" t="str">
            <v>TAB</v>
          </cell>
          <cell r="I700">
            <v>20090305</v>
          </cell>
          <cell r="J700">
            <v>0</v>
          </cell>
          <cell r="K700">
            <v>20090305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20090305</v>
          </cell>
          <cell r="Q700">
            <v>0</v>
          </cell>
          <cell r="R700">
            <v>20090305</v>
          </cell>
          <cell r="S700">
            <v>0</v>
          </cell>
        </row>
        <row r="701">
          <cell r="B701" t="str">
            <v>FUROSEMIDE34963080 mgTABLETTAB</v>
          </cell>
          <cell r="C701" t="str">
            <v>FUROSEMIDE</v>
          </cell>
          <cell r="D701">
            <v>34963</v>
          </cell>
          <cell r="E701">
            <v>0</v>
          </cell>
          <cell r="F701" t="str">
            <v>80 mg</v>
          </cell>
          <cell r="G701" t="str">
            <v>TABLET</v>
          </cell>
          <cell r="H701" t="str">
            <v>TAB</v>
          </cell>
          <cell r="I701">
            <v>20090305</v>
          </cell>
          <cell r="J701">
            <v>0</v>
          </cell>
          <cell r="K701">
            <v>20090305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20090305</v>
          </cell>
          <cell r="Q701">
            <v>0</v>
          </cell>
          <cell r="R701">
            <v>20090305</v>
          </cell>
          <cell r="S701">
            <v>0</v>
          </cell>
        </row>
        <row r="702">
          <cell r="B702" t="str">
            <v>GABAPENTIN7800100 mgCAPSULECAP</v>
          </cell>
          <cell r="C702" t="str">
            <v>GABAPENTIN</v>
          </cell>
          <cell r="D702">
            <v>780</v>
          </cell>
          <cell r="E702">
            <v>0</v>
          </cell>
          <cell r="F702" t="str">
            <v>100 mg</v>
          </cell>
          <cell r="G702" t="str">
            <v>CAPSULE</v>
          </cell>
          <cell r="H702" t="str">
            <v>CAP</v>
          </cell>
          <cell r="I702">
            <v>20090305</v>
          </cell>
          <cell r="J702">
            <v>0</v>
          </cell>
          <cell r="K702">
            <v>20090305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20090305</v>
          </cell>
          <cell r="Q702">
            <v>0</v>
          </cell>
          <cell r="R702">
            <v>20090305</v>
          </cell>
          <cell r="S702">
            <v>0</v>
          </cell>
        </row>
        <row r="703">
          <cell r="B703" t="str">
            <v>GABAPENTIN7810300 mgCAPSULECAP</v>
          </cell>
          <cell r="C703" t="str">
            <v>GABAPENTIN</v>
          </cell>
          <cell r="D703">
            <v>781</v>
          </cell>
          <cell r="E703">
            <v>0</v>
          </cell>
          <cell r="F703" t="str">
            <v>300 mg</v>
          </cell>
          <cell r="G703" t="str">
            <v>CAPSULE</v>
          </cell>
          <cell r="H703" t="str">
            <v>CAP</v>
          </cell>
          <cell r="I703">
            <v>20090305</v>
          </cell>
          <cell r="J703">
            <v>0</v>
          </cell>
          <cell r="K703">
            <v>20090305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20090305</v>
          </cell>
          <cell r="Q703">
            <v>0</v>
          </cell>
          <cell r="R703">
            <v>20090305</v>
          </cell>
          <cell r="S703">
            <v>0</v>
          </cell>
        </row>
        <row r="704">
          <cell r="B704" t="str">
            <v>GABAPENTIN7820400 mgCAPSULECAP</v>
          </cell>
          <cell r="C704" t="str">
            <v>GABAPENTIN</v>
          </cell>
          <cell r="D704">
            <v>782</v>
          </cell>
          <cell r="E704">
            <v>0</v>
          </cell>
          <cell r="F704" t="str">
            <v>400 mg</v>
          </cell>
          <cell r="G704" t="str">
            <v>CAPSULE</v>
          </cell>
          <cell r="H704" t="str">
            <v>CAP</v>
          </cell>
          <cell r="I704">
            <v>20090305</v>
          </cell>
          <cell r="J704">
            <v>0</v>
          </cell>
          <cell r="K704">
            <v>20090305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20090305</v>
          </cell>
          <cell r="Q704">
            <v>0</v>
          </cell>
          <cell r="R704">
            <v>20090305</v>
          </cell>
          <cell r="S704">
            <v>0</v>
          </cell>
        </row>
        <row r="705">
          <cell r="B705" t="str">
            <v>GABAPENTIN946240600 mgTABLETTAB</v>
          </cell>
          <cell r="C705" t="str">
            <v>GABAPENTIN</v>
          </cell>
          <cell r="D705">
            <v>94624</v>
          </cell>
          <cell r="E705">
            <v>0</v>
          </cell>
          <cell r="F705" t="str">
            <v>600 mg</v>
          </cell>
          <cell r="G705" t="str">
            <v>TABLET</v>
          </cell>
          <cell r="H705" t="str">
            <v>TAB</v>
          </cell>
          <cell r="I705">
            <v>20090305</v>
          </cell>
          <cell r="J705">
            <v>0</v>
          </cell>
          <cell r="K705">
            <v>20090305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20090305</v>
          </cell>
          <cell r="Q705">
            <v>0</v>
          </cell>
          <cell r="R705">
            <v>20090305</v>
          </cell>
          <cell r="S705">
            <v>0</v>
          </cell>
        </row>
        <row r="706">
          <cell r="B706" t="str">
            <v>GABAPENTIN944470800 mgTABLETTAB</v>
          </cell>
          <cell r="C706" t="str">
            <v>GABAPENTIN</v>
          </cell>
          <cell r="D706">
            <v>94447</v>
          </cell>
          <cell r="E706">
            <v>0</v>
          </cell>
          <cell r="F706" t="str">
            <v>800 mg</v>
          </cell>
          <cell r="G706" t="str">
            <v>TABLET</v>
          </cell>
          <cell r="H706" t="str">
            <v>TAB</v>
          </cell>
          <cell r="I706">
            <v>20090305</v>
          </cell>
          <cell r="J706">
            <v>0</v>
          </cell>
          <cell r="K706">
            <v>20090305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20090305</v>
          </cell>
          <cell r="Q706">
            <v>0</v>
          </cell>
          <cell r="R706">
            <v>20090305</v>
          </cell>
          <cell r="S706">
            <v>0</v>
          </cell>
        </row>
        <row r="707">
          <cell r="B707" t="str">
            <v>GALANTAMINE HYDROBROMIDE84853012 mgTABLETTAB</v>
          </cell>
          <cell r="C707" t="str">
            <v>GALANTAMINE HYDROBROMIDE</v>
          </cell>
          <cell r="D707">
            <v>84853</v>
          </cell>
          <cell r="E707">
            <v>0</v>
          </cell>
          <cell r="F707" t="str">
            <v>12 mg</v>
          </cell>
          <cell r="G707" t="str">
            <v>TABLET</v>
          </cell>
          <cell r="H707" t="str">
            <v>TAB</v>
          </cell>
          <cell r="I707">
            <v>20090305</v>
          </cell>
          <cell r="J707">
            <v>0</v>
          </cell>
          <cell r="K707">
            <v>20090305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20090305</v>
          </cell>
          <cell r="Q707">
            <v>0</v>
          </cell>
          <cell r="R707">
            <v>20090305</v>
          </cell>
          <cell r="S707">
            <v>0</v>
          </cell>
        </row>
        <row r="708">
          <cell r="B708" t="str">
            <v>GALANTAMINE HYDROBROMIDE23606016 mgCAPSULECAP, ER</v>
          </cell>
          <cell r="C708" t="str">
            <v>GALANTAMINE HYDROBROMIDE</v>
          </cell>
          <cell r="D708">
            <v>23606</v>
          </cell>
          <cell r="E708">
            <v>0</v>
          </cell>
          <cell r="F708" t="str">
            <v>16 mg</v>
          </cell>
          <cell r="G708" t="str">
            <v>CAPSULE</v>
          </cell>
          <cell r="H708" t="str">
            <v>CAP, ER</v>
          </cell>
          <cell r="I708">
            <v>20090305</v>
          </cell>
          <cell r="J708">
            <v>0</v>
          </cell>
          <cell r="K708">
            <v>20090305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20090305</v>
          </cell>
          <cell r="Q708">
            <v>0</v>
          </cell>
          <cell r="R708">
            <v>20090305</v>
          </cell>
          <cell r="S708">
            <v>0</v>
          </cell>
        </row>
        <row r="709">
          <cell r="B709" t="str">
            <v>GALANTAMINE HYDROBROMIDE23607024 mgCAPSULECAP, ER</v>
          </cell>
          <cell r="C709" t="str">
            <v>GALANTAMINE HYDROBROMIDE</v>
          </cell>
          <cell r="D709">
            <v>23607</v>
          </cell>
          <cell r="E709">
            <v>0</v>
          </cell>
          <cell r="F709" t="str">
            <v>24 mg</v>
          </cell>
          <cell r="G709" t="str">
            <v>CAPSULE</v>
          </cell>
          <cell r="H709" t="str">
            <v>CAP, ER</v>
          </cell>
          <cell r="I709">
            <v>20090305</v>
          </cell>
          <cell r="J709">
            <v>0</v>
          </cell>
          <cell r="K709">
            <v>20090305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20090305</v>
          </cell>
          <cell r="Q709">
            <v>0</v>
          </cell>
          <cell r="R709">
            <v>20090305</v>
          </cell>
          <cell r="S709">
            <v>0</v>
          </cell>
        </row>
        <row r="710">
          <cell r="B710" t="str">
            <v>GALANTAMINE HYDROBROMIDE8485404 mgTABLETTAB</v>
          </cell>
          <cell r="C710" t="str">
            <v>GALANTAMINE HYDROBROMIDE</v>
          </cell>
          <cell r="D710">
            <v>84854</v>
          </cell>
          <cell r="E710">
            <v>0</v>
          </cell>
          <cell r="F710" t="str">
            <v>4 mg</v>
          </cell>
          <cell r="G710" t="str">
            <v>TABLET</v>
          </cell>
          <cell r="H710" t="str">
            <v>TAB</v>
          </cell>
          <cell r="I710">
            <v>20090305</v>
          </cell>
          <cell r="J710">
            <v>0</v>
          </cell>
          <cell r="K710">
            <v>20090305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20090305</v>
          </cell>
          <cell r="Q710">
            <v>0</v>
          </cell>
          <cell r="R710">
            <v>20090305</v>
          </cell>
          <cell r="S710">
            <v>0</v>
          </cell>
        </row>
        <row r="711">
          <cell r="B711" t="str">
            <v>GALANTAMINE HYDROBROMIDE2360508 mgCAPSULECAP, ER</v>
          </cell>
          <cell r="C711" t="str">
            <v>GALANTAMINE HYDROBROMIDE</v>
          </cell>
          <cell r="D711">
            <v>23605</v>
          </cell>
          <cell r="E711">
            <v>0</v>
          </cell>
          <cell r="F711" t="str">
            <v>8 mg</v>
          </cell>
          <cell r="G711" t="str">
            <v>CAPSULE</v>
          </cell>
          <cell r="H711" t="str">
            <v>CAP, ER</v>
          </cell>
          <cell r="I711">
            <v>20090305</v>
          </cell>
          <cell r="J711">
            <v>0</v>
          </cell>
          <cell r="K711">
            <v>20090305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20090305</v>
          </cell>
          <cell r="Q711">
            <v>0</v>
          </cell>
          <cell r="R711">
            <v>20090305</v>
          </cell>
          <cell r="S711">
            <v>0</v>
          </cell>
        </row>
        <row r="712">
          <cell r="B712" t="str">
            <v>GALANTAMINE HYDROBROMIDE8485508 mgTABLETTAB</v>
          </cell>
          <cell r="C712" t="str">
            <v>GALANTAMINE HYDROBROMIDE</v>
          </cell>
          <cell r="D712">
            <v>84855</v>
          </cell>
          <cell r="E712">
            <v>0</v>
          </cell>
          <cell r="F712" t="str">
            <v>8 mg</v>
          </cell>
          <cell r="G712" t="str">
            <v>TABLET</v>
          </cell>
          <cell r="H712" t="str">
            <v>TAB</v>
          </cell>
          <cell r="I712">
            <v>20090305</v>
          </cell>
          <cell r="J712">
            <v>0</v>
          </cell>
          <cell r="K712">
            <v>20090305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20090305</v>
          </cell>
          <cell r="Q712">
            <v>0</v>
          </cell>
          <cell r="R712">
            <v>20090305</v>
          </cell>
          <cell r="S712">
            <v>0</v>
          </cell>
        </row>
        <row r="713">
          <cell r="B713" t="str">
            <v>GEMFIBROZIL255400600 mgTABLETTAB</v>
          </cell>
          <cell r="C713" t="str">
            <v>GEMFIBROZIL</v>
          </cell>
          <cell r="D713">
            <v>25540</v>
          </cell>
          <cell r="E713">
            <v>0</v>
          </cell>
          <cell r="F713" t="str">
            <v>600 mg</v>
          </cell>
          <cell r="G713" t="str">
            <v>TABLET</v>
          </cell>
          <cell r="H713" t="str">
            <v>TAB</v>
          </cell>
          <cell r="I713">
            <v>20090305</v>
          </cell>
          <cell r="J713">
            <v>0</v>
          </cell>
          <cell r="K713">
            <v>20090305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20090305</v>
          </cell>
          <cell r="Q713">
            <v>0</v>
          </cell>
          <cell r="R713">
            <v>20090305</v>
          </cell>
          <cell r="S713">
            <v>0</v>
          </cell>
        </row>
        <row r="714">
          <cell r="B714" t="str">
            <v>GENTAMICIN SULFATE3179000.001GRAMCRM</v>
          </cell>
          <cell r="C714" t="str">
            <v>GENTAMICIN SULFATE</v>
          </cell>
          <cell r="D714">
            <v>31790</v>
          </cell>
          <cell r="E714">
            <v>0</v>
          </cell>
          <cell r="F714">
            <v>1E-3</v>
          </cell>
          <cell r="G714" t="str">
            <v>GRAM</v>
          </cell>
          <cell r="H714" t="str">
            <v>CRM</v>
          </cell>
          <cell r="I714">
            <v>20020906</v>
          </cell>
          <cell r="J714">
            <v>20030305</v>
          </cell>
          <cell r="K714">
            <v>20030305</v>
          </cell>
          <cell r="L714" t="str">
            <v>Delete</v>
          </cell>
          <cell r="N714">
            <v>0</v>
          </cell>
          <cell r="O714" t="str">
            <v>no</v>
          </cell>
          <cell r="P714">
            <v>20020906</v>
          </cell>
          <cell r="Q714">
            <v>20030305</v>
          </cell>
          <cell r="R714">
            <v>20030305</v>
          </cell>
          <cell r="S714">
            <v>0</v>
          </cell>
        </row>
        <row r="715">
          <cell r="B715" t="str">
            <v>GENTAMICIN SULFATE3180000.001GRAMOINT</v>
          </cell>
          <cell r="C715" t="str">
            <v>GENTAMICIN SULFATE</v>
          </cell>
          <cell r="D715">
            <v>31800</v>
          </cell>
          <cell r="E715">
            <v>0</v>
          </cell>
          <cell r="F715">
            <v>1E-3</v>
          </cell>
          <cell r="G715" t="str">
            <v>GRAM</v>
          </cell>
          <cell r="H715" t="str">
            <v>OINT</v>
          </cell>
          <cell r="I715">
            <v>20020906</v>
          </cell>
          <cell r="J715">
            <v>20030305</v>
          </cell>
          <cell r="K715">
            <v>20050304</v>
          </cell>
          <cell r="L715" t="str">
            <v>Delete</v>
          </cell>
          <cell r="N715">
            <v>0</v>
          </cell>
          <cell r="O715" t="str">
            <v>no</v>
          </cell>
          <cell r="P715">
            <v>20020906</v>
          </cell>
          <cell r="Q715">
            <v>20030305</v>
          </cell>
          <cell r="R715">
            <v>20050304</v>
          </cell>
          <cell r="S715">
            <v>0</v>
          </cell>
        </row>
        <row r="716">
          <cell r="B716" t="str">
            <v>GENTAMICIN SULFATE3360000.003MILLILITEROPTH SOLN</v>
          </cell>
          <cell r="C716" t="str">
            <v>GENTAMICIN SULFATE</v>
          </cell>
          <cell r="D716">
            <v>33600</v>
          </cell>
          <cell r="E716">
            <v>0</v>
          </cell>
          <cell r="F716">
            <v>3.0000000000000001E-3</v>
          </cell>
          <cell r="G716" t="str">
            <v>MILLILITER</v>
          </cell>
          <cell r="H716" t="str">
            <v>OPTH SOLN</v>
          </cell>
          <cell r="I716">
            <v>20090305</v>
          </cell>
          <cell r="J716">
            <v>0</v>
          </cell>
          <cell r="K716">
            <v>20090305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20090305</v>
          </cell>
          <cell r="Q716">
            <v>0</v>
          </cell>
          <cell r="R716">
            <v>20090305</v>
          </cell>
          <cell r="S716">
            <v>0</v>
          </cell>
        </row>
        <row r="717">
          <cell r="B717" t="str">
            <v>GENTAMICIN SULFATE33600150.3%, 15 mlMILLILITEROPTH SOLN</v>
          </cell>
          <cell r="C717" t="str">
            <v>GENTAMICIN SULFATE</v>
          </cell>
          <cell r="D717">
            <v>33600</v>
          </cell>
          <cell r="E717">
            <v>15</v>
          </cell>
          <cell r="F717" t="str">
            <v>0.3%, 15 ml</v>
          </cell>
          <cell r="G717" t="str">
            <v>MILLILITER</v>
          </cell>
          <cell r="H717" t="str">
            <v>OPTH SOLN</v>
          </cell>
          <cell r="I717">
            <v>20050902</v>
          </cell>
          <cell r="J717">
            <v>20060303</v>
          </cell>
          <cell r="K717">
            <v>20060303</v>
          </cell>
          <cell r="L717" t="str">
            <v>Delete</v>
          </cell>
          <cell r="N717">
            <v>0</v>
          </cell>
          <cell r="O717" t="str">
            <v>no</v>
          </cell>
          <cell r="P717">
            <v>20050902</v>
          </cell>
          <cell r="Q717">
            <v>20060303</v>
          </cell>
          <cell r="R717">
            <v>20060303</v>
          </cell>
          <cell r="S717">
            <v>0</v>
          </cell>
        </row>
        <row r="718">
          <cell r="B718" t="str">
            <v>GENTAMICIN SULFATE41132040 mg/mlMILLILITERVIAL</v>
          </cell>
          <cell r="C718" t="str">
            <v>GENTAMICIN SULFATE</v>
          </cell>
          <cell r="D718">
            <v>41132</v>
          </cell>
          <cell r="E718">
            <v>0</v>
          </cell>
          <cell r="F718" t="str">
            <v>40 mg/ml</v>
          </cell>
          <cell r="G718" t="str">
            <v>MILLILITER</v>
          </cell>
          <cell r="H718" t="str">
            <v>VIAL</v>
          </cell>
          <cell r="I718">
            <v>20090305</v>
          </cell>
          <cell r="J718">
            <v>0</v>
          </cell>
          <cell r="K718">
            <v>20090305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20090305</v>
          </cell>
          <cell r="Q718">
            <v>0</v>
          </cell>
          <cell r="R718">
            <v>20090305</v>
          </cell>
          <cell r="S718">
            <v>0</v>
          </cell>
        </row>
        <row r="719">
          <cell r="B719" t="str">
            <v>GLIMEPIRIDE583001 mgTABLETTAB</v>
          </cell>
          <cell r="C719" t="str">
            <v>GLIMEPIRIDE</v>
          </cell>
          <cell r="D719">
            <v>5830</v>
          </cell>
          <cell r="E719">
            <v>0</v>
          </cell>
          <cell r="F719" t="str">
            <v>1 mg</v>
          </cell>
          <cell r="G719" t="str">
            <v>TABLET</v>
          </cell>
          <cell r="H719" t="str">
            <v>TAB</v>
          </cell>
          <cell r="I719">
            <v>20090305</v>
          </cell>
          <cell r="J719">
            <v>0</v>
          </cell>
          <cell r="K719">
            <v>20090305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20090305</v>
          </cell>
          <cell r="Q719">
            <v>0</v>
          </cell>
          <cell r="R719">
            <v>20090305</v>
          </cell>
          <cell r="S719">
            <v>0</v>
          </cell>
        </row>
        <row r="720">
          <cell r="B720" t="str">
            <v>GLIMEPIRIDE583202 mgTABLETTAB</v>
          </cell>
          <cell r="C720" t="str">
            <v>GLIMEPIRIDE</v>
          </cell>
          <cell r="D720">
            <v>5832</v>
          </cell>
          <cell r="E720">
            <v>0</v>
          </cell>
          <cell r="F720" t="str">
            <v>2 mg</v>
          </cell>
          <cell r="G720" t="str">
            <v>TABLET</v>
          </cell>
          <cell r="H720" t="str">
            <v>TAB</v>
          </cell>
          <cell r="I720">
            <v>20090305</v>
          </cell>
          <cell r="J720">
            <v>0</v>
          </cell>
          <cell r="K720">
            <v>20090305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20090305</v>
          </cell>
          <cell r="Q720">
            <v>0</v>
          </cell>
          <cell r="R720">
            <v>20090305</v>
          </cell>
          <cell r="S720">
            <v>0</v>
          </cell>
        </row>
        <row r="721">
          <cell r="B721" t="str">
            <v>GLIMEPIRIDE583304 mgTABLETTAB</v>
          </cell>
          <cell r="C721" t="str">
            <v>GLIMEPIRIDE</v>
          </cell>
          <cell r="D721">
            <v>5833</v>
          </cell>
          <cell r="E721">
            <v>0</v>
          </cell>
          <cell r="F721" t="str">
            <v>4 mg</v>
          </cell>
          <cell r="G721" t="str">
            <v>TABLET</v>
          </cell>
          <cell r="H721" t="str">
            <v>TAB</v>
          </cell>
          <cell r="I721">
            <v>20090305</v>
          </cell>
          <cell r="J721">
            <v>0</v>
          </cell>
          <cell r="K721">
            <v>20090305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20090305</v>
          </cell>
          <cell r="Q721">
            <v>0</v>
          </cell>
          <cell r="R721">
            <v>20090305</v>
          </cell>
          <cell r="S721">
            <v>0</v>
          </cell>
        </row>
        <row r="722">
          <cell r="B722" t="str">
            <v>GLIPIZIDE10841010 mgTABLETTAB</v>
          </cell>
          <cell r="C722" t="str">
            <v>GLIPIZIDE</v>
          </cell>
          <cell r="D722">
            <v>10841</v>
          </cell>
          <cell r="E722">
            <v>0</v>
          </cell>
          <cell r="F722" t="str">
            <v>10 mg</v>
          </cell>
          <cell r="G722" t="str">
            <v>TABLET</v>
          </cell>
          <cell r="H722" t="str">
            <v>TAB</v>
          </cell>
          <cell r="I722">
            <v>20090305</v>
          </cell>
          <cell r="J722">
            <v>0</v>
          </cell>
          <cell r="K722">
            <v>20090305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20090305</v>
          </cell>
          <cell r="Q722">
            <v>0</v>
          </cell>
          <cell r="R722">
            <v>20090305</v>
          </cell>
          <cell r="S722">
            <v>0</v>
          </cell>
        </row>
        <row r="723">
          <cell r="B723" t="str">
            <v>GLIPIZIDE10843010 mgTABLETTAB, SA</v>
          </cell>
          <cell r="C723" t="str">
            <v>GLIPIZIDE</v>
          </cell>
          <cell r="D723">
            <v>10843</v>
          </cell>
          <cell r="E723">
            <v>0</v>
          </cell>
          <cell r="F723" t="str">
            <v>10 mg</v>
          </cell>
          <cell r="G723" t="str">
            <v>TABLET</v>
          </cell>
          <cell r="H723" t="str">
            <v>TAB, SA</v>
          </cell>
          <cell r="I723">
            <v>20090305</v>
          </cell>
          <cell r="J723">
            <v>0</v>
          </cell>
          <cell r="K723">
            <v>20090305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20090305</v>
          </cell>
          <cell r="Q723">
            <v>0</v>
          </cell>
          <cell r="R723">
            <v>20090305</v>
          </cell>
          <cell r="S723">
            <v>0</v>
          </cell>
        </row>
        <row r="724">
          <cell r="B724" t="str">
            <v>GLIPIZIDE5063802.5 mgTABLETTAB, SA</v>
          </cell>
          <cell r="C724" t="str">
            <v>GLIPIZIDE</v>
          </cell>
          <cell r="D724">
            <v>50638</v>
          </cell>
          <cell r="E724">
            <v>0</v>
          </cell>
          <cell r="F724" t="str">
            <v>2.5 mg</v>
          </cell>
          <cell r="G724" t="str">
            <v>TABLET</v>
          </cell>
          <cell r="H724" t="str">
            <v>TAB, SA</v>
          </cell>
          <cell r="I724">
            <v>20090305</v>
          </cell>
          <cell r="J724">
            <v>0</v>
          </cell>
          <cell r="K724">
            <v>20090305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20090305</v>
          </cell>
          <cell r="Q724">
            <v>0</v>
          </cell>
          <cell r="R724">
            <v>20090305</v>
          </cell>
          <cell r="S724">
            <v>0</v>
          </cell>
        </row>
        <row r="725">
          <cell r="B725" t="str">
            <v>GLIPIZIDE1084005 mgTABLETTAB</v>
          </cell>
          <cell r="C725" t="str">
            <v>GLIPIZIDE</v>
          </cell>
          <cell r="D725">
            <v>10840</v>
          </cell>
          <cell r="E725">
            <v>0</v>
          </cell>
          <cell r="F725" t="str">
            <v>5 mg</v>
          </cell>
          <cell r="G725" t="str">
            <v>TABLET</v>
          </cell>
          <cell r="H725" t="str">
            <v>TAB</v>
          </cell>
          <cell r="I725">
            <v>20090305</v>
          </cell>
          <cell r="J725">
            <v>0</v>
          </cell>
          <cell r="K725">
            <v>20090305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20090305</v>
          </cell>
          <cell r="Q725">
            <v>0</v>
          </cell>
          <cell r="R725">
            <v>20090305</v>
          </cell>
          <cell r="S725">
            <v>0</v>
          </cell>
        </row>
        <row r="726">
          <cell r="B726" t="str">
            <v>GLIPIZIDE1084405 mgTABLETTAB, SA</v>
          </cell>
          <cell r="C726" t="str">
            <v>GLIPIZIDE</v>
          </cell>
          <cell r="D726">
            <v>10844</v>
          </cell>
          <cell r="E726">
            <v>0</v>
          </cell>
          <cell r="F726" t="str">
            <v>5 mg</v>
          </cell>
          <cell r="G726" t="str">
            <v>TABLET</v>
          </cell>
          <cell r="H726" t="str">
            <v>TAB, SA</v>
          </cell>
          <cell r="I726">
            <v>20090305</v>
          </cell>
          <cell r="J726">
            <v>0</v>
          </cell>
          <cell r="K726">
            <v>20090305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20090305</v>
          </cell>
          <cell r="Q726">
            <v>0</v>
          </cell>
          <cell r="R726">
            <v>20090305</v>
          </cell>
          <cell r="S726">
            <v>0</v>
          </cell>
        </row>
        <row r="727">
          <cell r="B727" t="str">
            <v>GLIPIZIDE/METFORMIN HCL1836602.5-250 mgTABLETTAB</v>
          </cell>
          <cell r="C727" t="str">
            <v>GLIPIZIDE/METFORMIN HCL</v>
          </cell>
          <cell r="D727">
            <v>18366</v>
          </cell>
          <cell r="E727">
            <v>0</v>
          </cell>
          <cell r="F727" t="str">
            <v>2.5-250 mg</v>
          </cell>
          <cell r="G727" t="str">
            <v>TABLET</v>
          </cell>
          <cell r="H727" t="str">
            <v>TAB</v>
          </cell>
          <cell r="I727">
            <v>20090305</v>
          </cell>
          <cell r="J727">
            <v>0</v>
          </cell>
          <cell r="K727">
            <v>20090305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20090305</v>
          </cell>
          <cell r="Q727">
            <v>0</v>
          </cell>
          <cell r="R727">
            <v>20090305</v>
          </cell>
          <cell r="S727">
            <v>0</v>
          </cell>
        </row>
        <row r="728">
          <cell r="B728" t="str">
            <v>GLIPIZIDE/METFORMIN HCL1836702.5-500 mgTABLETTAB</v>
          </cell>
          <cell r="C728" t="str">
            <v>GLIPIZIDE/METFORMIN HCL</v>
          </cell>
          <cell r="D728">
            <v>18367</v>
          </cell>
          <cell r="E728">
            <v>0</v>
          </cell>
          <cell r="F728" t="str">
            <v>2.5-500 mg</v>
          </cell>
          <cell r="G728" t="str">
            <v>TABLET</v>
          </cell>
          <cell r="H728" t="str">
            <v>TAB</v>
          </cell>
          <cell r="I728">
            <v>20090305</v>
          </cell>
          <cell r="J728">
            <v>0</v>
          </cell>
          <cell r="K728">
            <v>20090305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20090305</v>
          </cell>
          <cell r="Q728">
            <v>0</v>
          </cell>
          <cell r="R728">
            <v>20090305</v>
          </cell>
          <cell r="S728">
            <v>0</v>
          </cell>
        </row>
        <row r="729">
          <cell r="B729" t="str">
            <v>GLIPIZIDE/METFORMIN HCL1836805 mg; 500 mgTABLETTAB</v>
          </cell>
          <cell r="C729" t="str">
            <v>GLIPIZIDE/METFORMIN HCL</v>
          </cell>
          <cell r="D729">
            <v>18368</v>
          </cell>
          <cell r="E729">
            <v>0</v>
          </cell>
          <cell r="F729" t="str">
            <v>5 mg; 500 mg</v>
          </cell>
          <cell r="G729" t="str">
            <v>TABLET</v>
          </cell>
          <cell r="H729" t="str">
            <v>TAB</v>
          </cell>
          <cell r="I729">
            <v>20090305</v>
          </cell>
          <cell r="J729">
            <v>0</v>
          </cell>
          <cell r="K729">
            <v>20090305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20090305</v>
          </cell>
          <cell r="Q729">
            <v>0</v>
          </cell>
          <cell r="R729">
            <v>20090305</v>
          </cell>
          <cell r="S729">
            <v>0</v>
          </cell>
        </row>
        <row r="730">
          <cell r="B730" t="str">
            <v>GLYBURIDE571001.25 mgTABLETTAB</v>
          </cell>
          <cell r="C730" t="str">
            <v>GLYBURIDE</v>
          </cell>
          <cell r="D730">
            <v>5710</v>
          </cell>
          <cell r="E730">
            <v>0</v>
          </cell>
          <cell r="F730" t="str">
            <v>1.25 mg</v>
          </cell>
          <cell r="G730" t="str">
            <v>TABLET</v>
          </cell>
          <cell r="H730" t="str">
            <v>TAB</v>
          </cell>
          <cell r="I730">
            <v>20090305</v>
          </cell>
          <cell r="J730">
            <v>0</v>
          </cell>
          <cell r="K730">
            <v>20090305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20090305</v>
          </cell>
          <cell r="Q730">
            <v>0</v>
          </cell>
          <cell r="R730">
            <v>20090305</v>
          </cell>
          <cell r="S730">
            <v>0</v>
          </cell>
        </row>
        <row r="731">
          <cell r="B731" t="str">
            <v>GLYBURIDE571102.5 mgTABLETTAB</v>
          </cell>
          <cell r="C731" t="str">
            <v>GLYBURIDE</v>
          </cell>
          <cell r="D731">
            <v>5711</v>
          </cell>
          <cell r="E731">
            <v>0</v>
          </cell>
          <cell r="F731" t="str">
            <v>2.5 mg</v>
          </cell>
          <cell r="G731" t="str">
            <v>TABLET</v>
          </cell>
          <cell r="H731" t="str">
            <v>TAB</v>
          </cell>
          <cell r="I731">
            <v>20090305</v>
          </cell>
          <cell r="J731">
            <v>0</v>
          </cell>
          <cell r="K731">
            <v>20090305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20090305</v>
          </cell>
          <cell r="Q731">
            <v>0</v>
          </cell>
          <cell r="R731">
            <v>20090305</v>
          </cell>
          <cell r="S731">
            <v>0</v>
          </cell>
        </row>
        <row r="732">
          <cell r="B732" t="str">
            <v>GLYBURIDE571205 mgTABLETTAB</v>
          </cell>
          <cell r="C732" t="str">
            <v>GLYBURIDE</v>
          </cell>
          <cell r="D732">
            <v>5712</v>
          </cell>
          <cell r="E732">
            <v>0</v>
          </cell>
          <cell r="F732" t="str">
            <v>5 mg</v>
          </cell>
          <cell r="G732" t="str">
            <v>TABLET</v>
          </cell>
          <cell r="H732" t="str">
            <v>TAB</v>
          </cell>
          <cell r="I732">
            <v>20090305</v>
          </cell>
          <cell r="J732">
            <v>0</v>
          </cell>
          <cell r="K732">
            <v>20090305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20090305</v>
          </cell>
          <cell r="Q732">
            <v>0</v>
          </cell>
          <cell r="R732">
            <v>20090305</v>
          </cell>
          <cell r="S732">
            <v>0</v>
          </cell>
        </row>
        <row r="733">
          <cell r="B733" t="str">
            <v>GLYBURIDE, Micronized571301.5 mgTABLETTAB</v>
          </cell>
          <cell r="C733" t="str">
            <v>GLYBURIDE, Micronized</v>
          </cell>
          <cell r="D733">
            <v>5713</v>
          </cell>
          <cell r="E733">
            <v>0</v>
          </cell>
          <cell r="F733" t="str">
            <v>1.5 mg</v>
          </cell>
          <cell r="G733" t="str">
            <v>TABLET</v>
          </cell>
          <cell r="H733" t="str">
            <v>TAB</v>
          </cell>
          <cell r="I733">
            <v>20090305</v>
          </cell>
          <cell r="J733">
            <v>0</v>
          </cell>
          <cell r="K733">
            <v>20090305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20090305</v>
          </cell>
          <cell r="Q733">
            <v>0</v>
          </cell>
          <cell r="R733">
            <v>20090305</v>
          </cell>
          <cell r="S733">
            <v>0</v>
          </cell>
        </row>
        <row r="734">
          <cell r="B734" t="str">
            <v>GLYBURIDE, Micronized571403 mgTABLETTAB</v>
          </cell>
          <cell r="C734" t="str">
            <v>GLYBURIDE, Micronized</v>
          </cell>
          <cell r="D734">
            <v>5714</v>
          </cell>
          <cell r="E734">
            <v>0</v>
          </cell>
          <cell r="F734" t="str">
            <v>3 mg</v>
          </cell>
          <cell r="G734" t="str">
            <v>TABLET</v>
          </cell>
          <cell r="H734" t="str">
            <v>TAB</v>
          </cell>
          <cell r="I734">
            <v>20090305</v>
          </cell>
          <cell r="J734">
            <v>0</v>
          </cell>
          <cell r="K734">
            <v>20090305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20090305</v>
          </cell>
          <cell r="Q734">
            <v>0</v>
          </cell>
          <cell r="R734">
            <v>20090305</v>
          </cell>
          <cell r="S734">
            <v>0</v>
          </cell>
        </row>
        <row r="735">
          <cell r="B735" t="str">
            <v>GLYBURIDE, Micronized571506 mgTABLETTAB</v>
          </cell>
          <cell r="C735" t="str">
            <v>GLYBURIDE, Micronized</v>
          </cell>
          <cell r="D735">
            <v>5715</v>
          </cell>
          <cell r="E735">
            <v>0</v>
          </cell>
          <cell r="F735" t="str">
            <v>6 mg</v>
          </cell>
          <cell r="G735" t="str">
            <v>TABLET</v>
          </cell>
          <cell r="H735" t="str">
            <v>TAB</v>
          </cell>
          <cell r="I735">
            <v>20090305</v>
          </cell>
          <cell r="J735">
            <v>0</v>
          </cell>
          <cell r="K735">
            <v>20090305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20090305</v>
          </cell>
          <cell r="Q735">
            <v>0</v>
          </cell>
          <cell r="R735">
            <v>20090305</v>
          </cell>
          <cell r="S735">
            <v>0</v>
          </cell>
        </row>
        <row r="736">
          <cell r="B736" t="str">
            <v>GLYBURIDE/METFORMIN HCL8987801.25/250 mgTABLETTAB</v>
          </cell>
          <cell r="C736" t="str">
            <v>GLYBURIDE/METFORMIN HCL</v>
          </cell>
          <cell r="D736">
            <v>89878</v>
          </cell>
          <cell r="E736">
            <v>0</v>
          </cell>
          <cell r="F736" t="str">
            <v>1.25/250 mg</v>
          </cell>
          <cell r="G736" t="str">
            <v>TABLET</v>
          </cell>
          <cell r="H736" t="str">
            <v>TAB</v>
          </cell>
          <cell r="I736">
            <v>20090305</v>
          </cell>
          <cell r="J736">
            <v>0</v>
          </cell>
          <cell r="K736">
            <v>20090305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20090305</v>
          </cell>
          <cell r="Q736">
            <v>0</v>
          </cell>
          <cell r="R736">
            <v>20090305</v>
          </cell>
          <cell r="S736">
            <v>0</v>
          </cell>
        </row>
        <row r="737">
          <cell r="B737" t="str">
            <v>GLYBURIDE/METFORMIN HCL9288902.5/500 mgTABLETTAB</v>
          </cell>
          <cell r="C737" t="str">
            <v>GLYBURIDE/METFORMIN HCL</v>
          </cell>
          <cell r="D737">
            <v>92889</v>
          </cell>
          <cell r="E737">
            <v>0</v>
          </cell>
          <cell r="F737" t="str">
            <v>2.5/500 mg</v>
          </cell>
          <cell r="G737" t="str">
            <v>TABLET</v>
          </cell>
          <cell r="H737" t="str">
            <v>TAB</v>
          </cell>
          <cell r="I737">
            <v>20090305</v>
          </cell>
          <cell r="J737">
            <v>0</v>
          </cell>
          <cell r="K737">
            <v>20090305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20090305</v>
          </cell>
          <cell r="Q737">
            <v>0</v>
          </cell>
          <cell r="R737">
            <v>20090305</v>
          </cell>
          <cell r="S737">
            <v>0</v>
          </cell>
        </row>
        <row r="738">
          <cell r="B738" t="str">
            <v>GLYBURIDE/METFORMIN HCL8987905/500 mgTABLETTAB</v>
          </cell>
          <cell r="C738" t="str">
            <v>GLYBURIDE/METFORMIN HCL</v>
          </cell>
          <cell r="D738">
            <v>89879</v>
          </cell>
          <cell r="E738">
            <v>0</v>
          </cell>
          <cell r="F738" t="str">
            <v>5/500 mg</v>
          </cell>
          <cell r="G738" t="str">
            <v>TABLET</v>
          </cell>
          <cell r="H738" t="str">
            <v>TAB</v>
          </cell>
          <cell r="I738">
            <v>20090305</v>
          </cell>
          <cell r="J738">
            <v>0</v>
          </cell>
          <cell r="K738">
            <v>20090305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20090305</v>
          </cell>
          <cell r="Q738">
            <v>0</v>
          </cell>
          <cell r="R738">
            <v>20090305</v>
          </cell>
          <cell r="S738">
            <v>0</v>
          </cell>
        </row>
        <row r="739">
          <cell r="B739" t="str">
            <v>GLYCOPYRROLATE1913001 mgTABLETTAB</v>
          </cell>
          <cell r="C739" t="str">
            <v>GLYCOPYRROLATE</v>
          </cell>
          <cell r="D739">
            <v>19130</v>
          </cell>
          <cell r="E739">
            <v>0</v>
          </cell>
          <cell r="F739" t="str">
            <v>1 mg</v>
          </cell>
          <cell r="G739" t="str">
            <v>TABLET</v>
          </cell>
          <cell r="H739" t="str">
            <v>TAB</v>
          </cell>
          <cell r="I739">
            <v>20090305</v>
          </cell>
          <cell r="J739">
            <v>0</v>
          </cell>
          <cell r="K739">
            <v>20090305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20090305</v>
          </cell>
          <cell r="Q739">
            <v>0</v>
          </cell>
          <cell r="R739">
            <v>20090305</v>
          </cell>
          <cell r="S739">
            <v>0</v>
          </cell>
        </row>
        <row r="740">
          <cell r="B740" t="str">
            <v>GLYCOPYRROLATE1913102 mgTABLETTAB</v>
          </cell>
          <cell r="C740" t="str">
            <v>GLYCOPYRROLATE</v>
          </cell>
          <cell r="D740">
            <v>19131</v>
          </cell>
          <cell r="E740">
            <v>0</v>
          </cell>
          <cell r="F740" t="str">
            <v>2 mg</v>
          </cell>
          <cell r="G740" t="str">
            <v>TABLET</v>
          </cell>
          <cell r="H740" t="str">
            <v>TAB</v>
          </cell>
          <cell r="I740">
            <v>20090305</v>
          </cell>
          <cell r="J740">
            <v>0</v>
          </cell>
          <cell r="K740">
            <v>20090305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20090305</v>
          </cell>
          <cell r="Q740">
            <v>0</v>
          </cell>
          <cell r="R740">
            <v>20090305</v>
          </cell>
          <cell r="S740">
            <v>0</v>
          </cell>
        </row>
        <row r="741">
          <cell r="B741" t="str">
            <v>GRANISETRON HCL601901 mgTABLETTAB</v>
          </cell>
          <cell r="C741" t="str">
            <v>GRANISETRON HCL</v>
          </cell>
          <cell r="D741">
            <v>6019</v>
          </cell>
          <cell r="E741">
            <v>0</v>
          </cell>
          <cell r="F741" t="str">
            <v>1 mg</v>
          </cell>
          <cell r="G741" t="str">
            <v>TABLET</v>
          </cell>
          <cell r="H741" t="str">
            <v>TAB</v>
          </cell>
          <cell r="I741">
            <v>20090305</v>
          </cell>
          <cell r="J741">
            <v>0</v>
          </cell>
          <cell r="K741">
            <v>20090305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20090305</v>
          </cell>
          <cell r="Q741">
            <v>0</v>
          </cell>
          <cell r="R741">
            <v>20090305</v>
          </cell>
          <cell r="S741">
            <v>0</v>
          </cell>
        </row>
        <row r="742">
          <cell r="B742" t="str">
            <v>GRANISETRON HCL6054801 mg/ml; MDVMILLILITERVIAL</v>
          </cell>
          <cell r="C742" t="str">
            <v>GRANISETRON HCL</v>
          </cell>
          <cell r="D742">
            <v>60548</v>
          </cell>
          <cell r="E742">
            <v>0</v>
          </cell>
          <cell r="F742" t="str">
            <v>1 mg/ml; MDV</v>
          </cell>
          <cell r="G742" t="str">
            <v>MILLILITER</v>
          </cell>
          <cell r="H742" t="str">
            <v>VIAL</v>
          </cell>
          <cell r="I742">
            <v>20090305</v>
          </cell>
          <cell r="J742">
            <v>0</v>
          </cell>
          <cell r="K742">
            <v>20090305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20090305</v>
          </cell>
          <cell r="Q742">
            <v>0</v>
          </cell>
          <cell r="R742">
            <v>20090305</v>
          </cell>
          <cell r="S742">
            <v>0</v>
          </cell>
        </row>
        <row r="743">
          <cell r="B743" t="str">
            <v>GRANISETRON HCL9926701 mg/ml; SDVMILLILITERVIAL</v>
          </cell>
          <cell r="C743" t="str">
            <v>GRANISETRON HCL</v>
          </cell>
          <cell r="D743">
            <v>99267</v>
          </cell>
          <cell r="E743">
            <v>0</v>
          </cell>
          <cell r="F743" t="str">
            <v>1 mg/ml; SDV</v>
          </cell>
          <cell r="G743" t="str">
            <v>MILLILITER</v>
          </cell>
          <cell r="H743" t="str">
            <v>VIAL</v>
          </cell>
          <cell r="I743">
            <v>20090305</v>
          </cell>
          <cell r="J743">
            <v>0</v>
          </cell>
          <cell r="K743">
            <v>20090305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20090305</v>
          </cell>
          <cell r="Q743">
            <v>0</v>
          </cell>
          <cell r="R743">
            <v>20090305</v>
          </cell>
          <cell r="S743">
            <v>0</v>
          </cell>
        </row>
        <row r="744">
          <cell r="B744" t="str">
            <v>GRISEOFULVIN,MICROSIZE423900125 mg/5 mlMILLILITERSUSP</v>
          </cell>
          <cell r="C744" t="str">
            <v>GRISEOFULVIN,MICROSIZE</v>
          </cell>
          <cell r="D744">
            <v>42390</v>
          </cell>
          <cell r="E744">
            <v>0</v>
          </cell>
          <cell r="F744" t="str">
            <v>125 mg/5 ml</v>
          </cell>
          <cell r="G744" t="str">
            <v>MILLILITER</v>
          </cell>
          <cell r="H744" t="str">
            <v>SUSP</v>
          </cell>
          <cell r="I744">
            <v>20090305</v>
          </cell>
          <cell r="J744">
            <v>0</v>
          </cell>
          <cell r="K744">
            <v>20090305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20090305</v>
          </cell>
          <cell r="Q744">
            <v>0</v>
          </cell>
          <cell r="R744">
            <v>20090305</v>
          </cell>
          <cell r="S744">
            <v>0</v>
          </cell>
        </row>
        <row r="745">
          <cell r="B745" t="str">
            <v>GUAIFEN/DM HB/P-EPHEDRINE181480100 mg; 15 mg; 40 mg/5 mlMILLILITERSYR</v>
          </cell>
          <cell r="C745" t="str">
            <v>GUAIFEN/DM HB/P-EPHEDRINE</v>
          </cell>
          <cell r="D745">
            <v>18148</v>
          </cell>
          <cell r="E745">
            <v>0</v>
          </cell>
          <cell r="F745" t="str">
            <v>100 mg; 15 mg; 40 mg/5 ml</v>
          </cell>
          <cell r="G745" t="str">
            <v>MILLILITER</v>
          </cell>
          <cell r="H745" t="str">
            <v>SYR</v>
          </cell>
          <cell r="I745">
            <v>20061205</v>
          </cell>
          <cell r="J745">
            <v>20080104</v>
          </cell>
          <cell r="K745">
            <v>20080104</v>
          </cell>
          <cell r="L745" t="str">
            <v>Delete</v>
          </cell>
          <cell r="N745">
            <v>0</v>
          </cell>
          <cell r="O745" t="str">
            <v>no</v>
          </cell>
          <cell r="P745">
            <v>20061205</v>
          </cell>
          <cell r="Q745">
            <v>20080104</v>
          </cell>
          <cell r="R745">
            <v>20080104</v>
          </cell>
          <cell r="S745">
            <v>0</v>
          </cell>
        </row>
        <row r="746">
          <cell r="B746" t="str">
            <v>GUAIFENESIN24720100 mg/5 mlMILLILITERSYR</v>
          </cell>
          <cell r="C746" t="str">
            <v>GUAIFENESIN</v>
          </cell>
          <cell r="D746">
            <v>2472</v>
          </cell>
          <cell r="E746">
            <v>0</v>
          </cell>
          <cell r="F746" t="str">
            <v>100 mg/5 ml</v>
          </cell>
          <cell r="G746" t="str">
            <v>MILLILITER</v>
          </cell>
          <cell r="H746" t="str">
            <v>SYR</v>
          </cell>
          <cell r="I746">
            <v>20020906</v>
          </cell>
          <cell r="J746">
            <v>20021206</v>
          </cell>
          <cell r="K746">
            <v>20021206</v>
          </cell>
          <cell r="L746" t="str">
            <v>Delete</v>
          </cell>
          <cell r="N746">
            <v>0</v>
          </cell>
          <cell r="O746" t="str">
            <v>no</v>
          </cell>
          <cell r="P746">
            <v>20020906</v>
          </cell>
          <cell r="Q746">
            <v>20021206</v>
          </cell>
          <cell r="R746">
            <v>20021206</v>
          </cell>
          <cell r="S746">
            <v>0</v>
          </cell>
        </row>
        <row r="747">
          <cell r="B747" t="str">
            <v>GUAIFENESIN248301200 mgTABLETTAB, SR</v>
          </cell>
          <cell r="C747" t="str">
            <v>GUAIFENESIN</v>
          </cell>
          <cell r="D747">
            <v>2483</v>
          </cell>
          <cell r="E747">
            <v>0</v>
          </cell>
          <cell r="F747" t="str">
            <v>1200 mg</v>
          </cell>
          <cell r="G747" t="str">
            <v>TABLET</v>
          </cell>
          <cell r="H747" t="str">
            <v>TAB, SR</v>
          </cell>
          <cell r="I747">
            <v>20030905</v>
          </cell>
          <cell r="J747">
            <v>20031222</v>
          </cell>
          <cell r="K747">
            <v>20040305</v>
          </cell>
          <cell r="L747" t="str">
            <v>Delete</v>
          </cell>
          <cell r="N747">
            <v>0</v>
          </cell>
          <cell r="O747" t="str">
            <v>no</v>
          </cell>
          <cell r="P747">
            <v>20030905</v>
          </cell>
          <cell r="Q747">
            <v>20031222</v>
          </cell>
          <cell r="R747">
            <v>20040305</v>
          </cell>
          <cell r="S747">
            <v>0</v>
          </cell>
        </row>
        <row r="748">
          <cell r="B748" t="str">
            <v>GUAIFENESIN24820200 mgTABLETTAB</v>
          </cell>
          <cell r="C748" t="str">
            <v>GUAIFENESIN</v>
          </cell>
          <cell r="D748">
            <v>2482</v>
          </cell>
          <cell r="E748">
            <v>0</v>
          </cell>
          <cell r="F748" t="str">
            <v>200 mg</v>
          </cell>
          <cell r="G748" t="str">
            <v>TABLET</v>
          </cell>
          <cell r="H748" t="str">
            <v>TAB</v>
          </cell>
          <cell r="I748">
            <v>20041203</v>
          </cell>
          <cell r="J748">
            <v>20050331</v>
          </cell>
          <cell r="K748">
            <v>20050331</v>
          </cell>
          <cell r="L748" t="str">
            <v>Delete</v>
          </cell>
          <cell r="N748">
            <v>0</v>
          </cell>
          <cell r="O748" t="str">
            <v>no</v>
          </cell>
          <cell r="P748">
            <v>20041203</v>
          </cell>
          <cell r="Q748">
            <v>20050331</v>
          </cell>
          <cell r="R748">
            <v>20050331</v>
          </cell>
          <cell r="S748">
            <v>0</v>
          </cell>
        </row>
        <row r="749">
          <cell r="B749" t="str">
            <v>GUAIFENESIN24870600 mgTABLETTAB, ER</v>
          </cell>
          <cell r="C749" t="str">
            <v>GUAIFENESIN</v>
          </cell>
          <cell r="D749">
            <v>2487</v>
          </cell>
          <cell r="E749">
            <v>0</v>
          </cell>
          <cell r="F749" t="str">
            <v>600 mg</v>
          </cell>
          <cell r="G749" t="str">
            <v>TABLET</v>
          </cell>
          <cell r="H749" t="str">
            <v>TAB, ER</v>
          </cell>
          <cell r="I749">
            <v>20030606</v>
          </cell>
          <cell r="J749">
            <v>20030703</v>
          </cell>
          <cell r="K749">
            <v>20040305</v>
          </cell>
          <cell r="L749" t="str">
            <v>Delete</v>
          </cell>
          <cell r="N749">
            <v>0</v>
          </cell>
          <cell r="O749" t="str">
            <v>no</v>
          </cell>
          <cell r="P749">
            <v>20030606</v>
          </cell>
          <cell r="Q749">
            <v>20030703</v>
          </cell>
          <cell r="R749">
            <v>20040305</v>
          </cell>
          <cell r="S749">
            <v>0</v>
          </cell>
        </row>
        <row r="750">
          <cell r="B750" t="str">
            <v>GUAIFENESIN; CODEINE PHOSPHATE917110100 mg; 10 mgMILLILITERSYR</v>
          </cell>
          <cell r="C750" t="str">
            <v>GUAIFENESIN; CODEINE PHOSPHATE</v>
          </cell>
          <cell r="D750">
            <v>91711</v>
          </cell>
          <cell r="E750">
            <v>0</v>
          </cell>
          <cell r="F750" t="str">
            <v>100 mg; 10 mg</v>
          </cell>
          <cell r="G750" t="str">
            <v>MILLILITER</v>
          </cell>
          <cell r="H750" t="str">
            <v>SYR</v>
          </cell>
          <cell r="I750">
            <v>20090305</v>
          </cell>
          <cell r="J750">
            <v>0</v>
          </cell>
          <cell r="K750">
            <v>20090305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20090305</v>
          </cell>
          <cell r="Q750">
            <v>0</v>
          </cell>
          <cell r="R750">
            <v>20090305</v>
          </cell>
          <cell r="S750">
            <v>0</v>
          </cell>
        </row>
        <row r="751">
          <cell r="B751" t="str">
            <v>GUAIFENESIN; CODEINE PHOSPHATE (Sugar-Free)917130100 mg; 10 mgMILLILITERLIQ</v>
          </cell>
          <cell r="C751" t="str">
            <v>GUAIFENESIN; CODEINE PHOSPHATE (Sugar-Free)</v>
          </cell>
          <cell r="D751">
            <v>91713</v>
          </cell>
          <cell r="E751">
            <v>0</v>
          </cell>
          <cell r="F751" t="str">
            <v>100 mg; 10 mg</v>
          </cell>
          <cell r="G751" t="str">
            <v>MILLILITER</v>
          </cell>
          <cell r="H751" t="str">
            <v>LIQ</v>
          </cell>
          <cell r="I751">
            <v>20090305</v>
          </cell>
          <cell r="J751">
            <v>0</v>
          </cell>
          <cell r="K751">
            <v>20090305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20090305</v>
          </cell>
          <cell r="Q751">
            <v>0</v>
          </cell>
          <cell r="R751">
            <v>20090305</v>
          </cell>
          <cell r="S751">
            <v>0</v>
          </cell>
        </row>
        <row r="752">
          <cell r="B752" t="str">
            <v>GUAIFENESIN; DEXTROMETHORPHAN HBr534910100 mg; 10 mgMILLILITERLIQ</v>
          </cell>
          <cell r="C752" t="str">
            <v>GUAIFENESIN; DEXTROMETHORPHAN HBr</v>
          </cell>
          <cell r="D752">
            <v>53491</v>
          </cell>
          <cell r="E752">
            <v>0</v>
          </cell>
          <cell r="F752" t="str">
            <v>100 mg; 10 mg</v>
          </cell>
          <cell r="G752" t="str">
            <v>MILLILITER</v>
          </cell>
          <cell r="H752" t="str">
            <v>LIQ</v>
          </cell>
          <cell r="I752">
            <v>20090305</v>
          </cell>
          <cell r="J752">
            <v>0</v>
          </cell>
          <cell r="K752">
            <v>20090305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20090305</v>
          </cell>
          <cell r="Q752">
            <v>0</v>
          </cell>
          <cell r="R752">
            <v>20090305</v>
          </cell>
          <cell r="S752">
            <v>0</v>
          </cell>
        </row>
        <row r="753">
          <cell r="B753" t="str">
            <v>GUAIFENESIN; DEXTROMETHORPHAN HBr534950100 mg; 10 mgMILLILITERSYR</v>
          </cell>
          <cell r="C753" t="str">
            <v>GUAIFENESIN; DEXTROMETHORPHAN HBr</v>
          </cell>
          <cell r="D753">
            <v>53495</v>
          </cell>
          <cell r="E753">
            <v>0</v>
          </cell>
          <cell r="F753" t="str">
            <v>100 mg; 10 mg</v>
          </cell>
          <cell r="G753" t="str">
            <v>MILLILITER</v>
          </cell>
          <cell r="H753" t="str">
            <v>SYR</v>
          </cell>
          <cell r="I753">
            <v>20020906</v>
          </cell>
          <cell r="J753">
            <v>20021206</v>
          </cell>
          <cell r="K753">
            <v>20051206</v>
          </cell>
          <cell r="L753" t="str">
            <v>Delete</v>
          </cell>
          <cell r="N753">
            <v>0</v>
          </cell>
          <cell r="O753" t="str">
            <v>no</v>
          </cell>
          <cell r="P753">
            <v>20020906</v>
          </cell>
          <cell r="Q753">
            <v>20021206</v>
          </cell>
          <cell r="R753">
            <v>20051206</v>
          </cell>
          <cell r="S753">
            <v>0</v>
          </cell>
        </row>
        <row r="754">
          <cell r="B754" t="str">
            <v>GUAIFENESIN; HYDROCODONE BITARTRATE528930100 mg; 5 mgMILLILITERSYR</v>
          </cell>
          <cell r="C754" t="str">
            <v>GUAIFENESIN; HYDROCODONE BITARTRATE</v>
          </cell>
          <cell r="D754">
            <v>52893</v>
          </cell>
          <cell r="E754">
            <v>0</v>
          </cell>
          <cell r="F754" t="str">
            <v>100 mg; 5 mg</v>
          </cell>
          <cell r="G754" t="str">
            <v>MILLILITER</v>
          </cell>
          <cell r="H754" t="str">
            <v>SYR</v>
          </cell>
          <cell r="I754">
            <v>20080305</v>
          </cell>
          <cell r="J754">
            <v>20080618</v>
          </cell>
          <cell r="K754">
            <v>20080618</v>
          </cell>
          <cell r="L754" t="str">
            <v>Delete</v>
          </cell>
          <cell r="N754">
            <v>0</v>
          </cell>
          <cell r="O754" t="str">
            <v>no</v>
          </cell>
          <cell r="P754">
            <v>20080305</v>
          </cell>
          <cell r="Q754">
            <v>20080618</v>
          </cell>
          <cell r="R754">
            <v>20080618</v>
          </cell>
          <cell r="S754">
            <v>0</v>
          </cell>
        </row>
        <row r="755">
          <cell r="B755" t="str">
            <v>GUAIFENESIN; PHENYLEPHRINE HCL514720600 mg; 40 mgTABLETTAB, SA</v>
          </cell>
          <cell r="C755" t="str">
            <v>GUAIFENESIN; PHENYLEPHRINE HCL</v>
          </cell>
          <cell r="D755">
            <v>51472</v>
          </cell>
          <cell r="E755">
            <v>0</v>
          </cell>
          <cell r="F755" t="str">
            <v>600 mg; 40 mg</v>
          </cell>
          <cell r="G755" t="str">
            <v>TABLET</v>
          </cell>
          <cell r="H755" t="str">
            <v>TAB, SA</v>
          </cell>
          <cell r="I755">
            <v>20071205</v>
          </cell>
          <cell r="J755">
            <v>20080104</v>
          </cell>
          <cell r="K755">
            <v>20080104</v>
          </cell>
          <cell r="L755" t="str">
            <v>Delete</v>
          </cell>
          <cell r="N755">
            <v>0</v>
          </cell>
          <cell r="O755" t="str">
            <v>no</v>
          </cell>
          <cell r="P755">
            <v>20071205</v>
          </cell>
          <cell r="Q755">
            <v>20080104</v>
          </cell>
          <cell r="R755">
            <v>20080104</v>
          </cell>
          <cell r="S755">
            <v>0</v>
          </cell>
        </row>
        <row r="756">
          <cell r="B756" t="str">
            <v>GUAIFENESIN; PSEUDOEPHEDRINE HCL549100100 mg; 30 mgMILLILITERSYR</v>
          </cell>
          <cell r="C756" t="str">
            <v>GUAIFENESIN; PSEUDOEPHEDRINE HCL</v>
          </cell>
          <cell r="D756">
            <v>54910</v>
          </cell>
          <cell r="E756">
            <v>0</v>
          </cell>
          <cell r="F756" t="str">
            <v>100 mg; 30 mg</v>
          </cell>
          <cell r="G756" t="str">
            <v>MILLILITER</v>
          </cell>
          <cell r="H756" t="str">
            <v>SYR</v>
          </cell>
          <cell r="I756">
            <v>20020405</v>
          </cell>
          <cell r="J756">
            <v>20021206</v>
          </cell>
          <cell r="K756">
            <v>20031205</v>
          </cell>
          <cell r="L756" t="str">
            <v>Delete</v>
          </cell>
          <cell r="N756">
            <v>0</v>
          </cell>
          <cell r="O756" t="str">
            <v>no</v>
          </cell>
          <cell r="P756">
            <v>20020405</v>
          </cell>
          <cell r="Q756">
            <v>20021206</v>
          </cell>
          <cell r="R756">
            <v>20031205</v>
          </cell>
          <cell r="S756">
            <v>0</v>
          </cell>
        </row>
        <row r="757">
          <cell r="B757" t="str">
            <v>GUAIFENESIN; PSEUDOEPHEDRINE HCL549320600 mg; 120 mgTABLETTAB</v>
          </cell>
          <cell r="C757" t="str">
            <v>GUAIFENESIN; PSEUDOEPHEDRINE HCL</v>
          </cell>
          <cell r="D757">
            <v>54932</v>
          </cell>
          <cell r="E757">
            <v>0</v>
          </cell>
          <cell r="F757" t="str">
            <v>600 mg; 120 mg</v>
          </cell>
          <cell r="G757" t="str">
            <v>TABLET</v>
          </cell>
          <cell r="H757" t="str">
            <v>TAB</v>
          </cell>
          <cell r="I757">
            <v>20030606</v>
          </cell>
          <cell r="J757">
            <v>20040305</v>
          </cell>
          <cell r="K757">
            <v>20040922</v>
          </cell>
          <cell r="L757" t="str">
            <v>Delete</v>
          </cell>
          <cell r="N757">
            <v>0</v>
          </cell>
          <cell r="O757" t="str">
            <v>no</v>
          </cell>
          <cell r="P757">
            <v>20030606</v>
          </cell>
          <cell r="Q757">
            <v>20040305</v>
          </cell>
          <cell r="R757">
            <v>20040922</v>
          </cell>
          <cell r="S757">
            <v>0</v>
          </cell>
        </row>
        <row r="758">
          <cell r="B758" t="str">
            <v>GUAIFENESIN; PSEUDOEPHEDRINE HCL; CODEINE546700100 mg; 30 mg; 10 mgMILLILITERSYR</v>
          </cell>
          <cell r="C758" t="str">
            <v>GUAIFENESIN; PSEUDOEPHEDRINE HCL; CODEINE</v>
          </cell>
          <cell r="D758">
            <v>54670</v>
          </cell>
          <cell r="E758">
            <v>0</v>
          </cell>
          <cell r="F758" t="str">
            <v>100 mg; 30 mg; 10 mg</v>
          </cell>
          <cell r="G758" t="str">
            <v>MILLILITER</v>
          </cell>
          <cell r="H758" t="str">
            <v>SYR</v>
          </cell>
          <cell r="I758">
            <v>20040604</v>
          </cell>
          <cell r="J758">
            <v>20041203</v>
          </cell>
          <cell r="K758">
            <v>20041203</v>
          </cell>
          <cell r="L758" t="str">
            <v>Delete</v>
          </cell>
          <cell r="N758">
            <v>0</v>
          </cell>
          <cell r="O758" t="str">
            <v>no</v>
          </cell>
          <cell r="P758">
            <v>20040604</v>
          </cell>
          <cell r="Q758">
            <v>20041203</v>
          </cell>
          <cell r="R758">
            <v>20041203</v>
          </cell>
          <cell r="S758">
            <v>0</v>
          </cell>
        </row>
        <row r="759">
          <cell r="B759" t="str">
            <v>GUANFACINE3248001 mgTABLETTAB</v>
          </cell>
          <cell r="C759" t="str">
            <v>GUANFACINE</v>
          </cell>
          <cell r="D759">
            <v>32480</v>
          </cell>
          <cell r="E759">
            <v>0</v>
          </cell>
          <cell r="F759" t="str">
            <v>1 mg</v>
          </cell>
          <cell r="G759" t="str">
            <v>TABLET</v>
          </cell>
          <cell r="H759" t="str">
            <v>TAB</v>
          </cell>
          <cell r="I759">
            <v>20090305</v>
          </cell>
          <cell r="J759">
            <v>0</v>
          </cell>
          <cell r="K759">
            <v>20090305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20090305</v>
          </cell>
          <cell r="Q759">
            <v>0</v>
          </cell>
          <cell r="R759">
            <v>20090305</v>
          </cell>
          <cell r="S759">
            <v>0</v>
          </cell>
        </row>
        <row r="760">
          <cell r="B760" t="str">
            <v>GUANFACINE3248102 mgTABLETTAB</v>
          </cell>
          <cell r="C760" t="str">
            <v>GUANFACINE</v>
          </cell>
          <cell r="D760">
            <v>32481</v>
          </cell>
          <cell r="E760">
            <v>0</v>
          </cell>
          <cell r="F760" t="str">
            <v>2 mg</v>
          </cell>
          <cell r="G760" t="str">
            <v>TABLET</v>
          </cell>
          <cell r="H760" t="str">
            <v>TAB</v>
          </cell>
          <cell r="I760">
            <v>20090305</v>
          </cell>
          <cell r="J760">
            <v>0</v>
          </cell>
          <cell r="K760">
            <v>20090305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20090305</v>
          </cell>
          <cell r="Q760">
            <v>0</v>
          </cell>
          <cell r="R760">
            <v>20090305</v>
          </cell>
          <cell r="S760">
            <v>0</v>
          </cell>
        </row>
        <row r="761">
          <cell r="B761" t="str">
            <v>HALOBETASOL PROPIONATE 3121100.05%GRAMOINT</v>
          </cell>
          <cell r="C761" t="str">
            <v xml:space="preserve">HALOBETASOL PROPIONATE </v>
          </cell>
          <cell r="D761">
            <v>31211</v>
          </cell>
          <cell r="E761">
            <v>0</v>
          </cell>
          <cell r="F761" t="str">
            <v>0.05%</v>
          </cell>
          <cell r="G761" t="str">
            <v>GRAM</v>
          </cell>
          <cell r="H761" t="str">
            <v>OINT</v>
          </cell>
          <cell r="I761">
            <v>20090305</v>
          </cell>
          <cell r="J761">
            <v>0</v>
          </cell>
          <cell r="K761">
            <v>20090305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20090305</v>
          </cell>
          <cell r="Q761">
            <v>0</v>
          </cell>
          <cell r="R761">
            <v>20090305</v>
          </cell>
          <cell r="S761">
            <v>0</v>
          </cell>
        </row>
        <row r="762">
          <cell r="B762" t="str">
            <v>HALOBETASOL PROPIONATE 3125100.05%GRAMCRM</v>
          </cell>
          <cell r="C762" t="str">
            <v xml:space="preserve">HALOBETASOL PROPIONATE </v>
          </cell>
          <cell r="D762">
            <v>31251</v>
          </cell>
          <cell r="E762">
            <v>0</v>
          </cell>
          <cell r="F762" t="str">
            <v>0.05%</v>
          </cell>
          <cell r="G762" t="str">
            <v>GRAM</v>
          </cell>
          <cell r="H762" t="str">
            <v>CRM</v>
          </cell>
          <cell r="I762">
            <v>20090305</v>
          </cell>
          <cell r="J762">
            <v>0</v>
          </cell>
          <cell r="K762">
            <v>20090305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20090305</v>
          </cell>
          <cell r="Q762">
            <v>0</v>
          </cell>
          <cell r="R762">
            <v>20090305</v>
          </cell>
          <cell r="S762">
            <v>0</v>
          </cell>
        </row>
        <row r="763">
          <cell r="B763" t="str">
            <v>HALOPERIDOL1553000.5 mgTABLETTAB</v>
          </cell>
          <cell r="C763" t="str">
            <v>HALOPERIDOL</v>
          </cell>
          <cell r="D763">
            <v>15530</v>
          </cell>
          <cell r="E763">
            <v>0</v>
          </cell>
          <cell r="F763" t="str">
            <v>0.5 mg</v>
          </cell>
          <cell r="G763" t="str">
            <v>TABLET</v>
          </cell>
          <cell r="H763" t="str">
            <v>TAB</v>
          </cell>
          <cell r="I763">
            <v>20090305</v>
          </cell>
          <cell r="J763">
            <v>0</v>
          </cell>
          <cell r="K763">
            <v>20090305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20090305</v>
          </cell>
          <cell r="Q763">
            <v>0</v>
          </cell>
          <cell r="R763">
            <v>20090305</v>
          </cell>
          <cell r="S763">
            <v>0</v>
          </cell>
        </row>
        <row r="764">
          <cell r="B764" t="str">
            <v>HALOPERIDOL1553101 mgTABLETTAB</v>
          </cell>
          <cell r="C764" t="str">
            <v>HALOPERIDOL</v>
          </cell>
          <cell r="D764">
            <v>15531</v>
          </cell>
          <cell r="E764">
            <v>0</v>
          </cell>
          <cell r="F764" t="str">
            <v>1 mg</v>
          </cell>
          <cell r="G764" t="str">
            <v>TABLET</v>
          </cell>
          <cell r="H764" t="str">
            <v>TAB</v>
          </cell>
          <cell r="I764">
            <v>20090305</v>
          </cell>
          <cell r="J764">
            <v>0</v>
          </cell>
          <cell r="K764">
            <v>20090305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20090305</v>
          </cell>
          <cell r="Q764">
            <v>0</v>
          </cell>
          <cell r="R764">
            <v>20090305</v>
          </cell>
          <cell r="S764">
            <v>0</v>
          </cell>
        </row>
        <row r="765">
          <cell r="B765" t="str">
            <v>HALOPERIDOL15532010 mgTABLETTAB</v>
          </cell>
          <cell r="C765" t="str">
            <v>HALOPERIDOL</v>
          </cell>
          <cell r="D765">
            <v>15532</v>
          </cell>
          <cell r="E765">
            <v>0</v>
          </cell>
          <cell r="F765" t="str">
            <v>10 mg</v>
          </cell>
          <cell r="G765" t="str">
            <v>TABLET</v>
          </cell>
          <cell r="H765" t="str">
            <v>TAB</v>
          </cell>
          <cell r="I765">
            <v>20090305</v>
          </cell>
          <cell r="J765">
            <v>0</v>
          </cell>
          <cell r="K765">
            <v>20090305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0</v>
          </cell>
          <cell r="R765">
            <v>20090305</v>
          </cell>
          <cell r="S765">
            <v>0</v>
          </cell>
        </row>
        <row r="766">
          <cell r="B766" t="str">
            <v>HALOPERIDOL1553302 mgTABLETTAB</v>
          </cell>
          <cell r="C766" t="str">
            <v>HALOPERIDOL</v>
          </cell>
          <cell r="D766">
            <v>15533</v>
          </cell>
          <cell r="E766">
            <v>0</v>
          </cell>
          <cell r="F766" t="str">
            <v>2 mg</v>
          </cell>
          <cell r="G766" t="str">
            <v>TABLET</v>
          </cell>
          <cell r="H766" t="str">
            <v>TAB</v>
          </cell>
          <cell r="I766">
            <v>20090305</v>
          </cell>
          <cell r="J766">
            <v>0</v>
          </cell>
          <cell r="K766">
            <v>20090305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20090305</v>
          </cell>
          <cell r="Q766">
            <v>0</v>
          </cell>
          <cell r="R766">
            <v>20090305</v>
          </cell>
          <cell r="S766">
            <v>0</v>
          </cell>
        </row>
        <row r="767">
          <cell r="B767" t="str">
            <v>HALOPERIDOL15534020 mgTABLETTAB</v>
          </cell>
          <cell r="C767" t="str">
            <v>HALOPERIDOL</v>
          </cell>
          <cell r="D767">
            <v>15534</v>
          </cell>
          <cell r="E767">
            <v>0</v>
          </cell>
          <cell r="F767" t="str">
            <v>20 mg</v>
          </cell>
          <cell r="G767" t="str">
            <v>TABLET</v>
          </cell>
          <cell r="H767" t="str">
            <v>TAB</v>
          </cell>
          <cell r="I767">
            <v>20020906</v>
          </cell>
          <cell r="J767">
            <v>20030121</v>
          </cell>
          <cell r="K767">
            <v>20071205</v>
          </cell>
          <cell r="L767" t="str">
            <v>Delete</v>
          </cell>
          <cell r="N767">
            <v>0</v>
          </cell>
          <cell r="O767" t="str">
            <v>no</v>
          </cell>
          <cell r="P767">
            <v>20020906</v>
          </cell>
          <cell r="Q767">
            <v>20030121</v>
          </cell>
          <cell r="R767">
            <v>20071205</v>
          </cell>
          <cell r="S767">
            <v>0</v>
          </cell>
        </row>
        <row r="768">
          <cell r="B768" t="str">
            <v>HALOPERIDOL1553505 mgTABLETTAB</v>
          </cell>
          <cell r="C768" t="str">
            <v>HALOPERIDOL</v>
          </cell>
          <cell r="D768">
            <v>15535</v>
          </cell>
          <cell r="E768">
            <v>0</v>
          </cell>
          <cell r="F768" t="str">
            <v>5 mg</v>
          </cell>
          <cell r="G768" t="str">
            <v>TABLET</v>
          </cell>
          <cell r="H768" t="str">
            <v>TAB</v>
          </cell>
          <cell r="I768">
            <v>20090305</v>
          </cell>
          <cell r="J768">
            <v>0</v>
          </cell>
          <cell r="K768">
            <v>20090305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20090305</v>
          </cell>
          <cell r="Q768">
            <v>0</v>
          </cell>
          <cell r="R768">
            <v>20090305</v>
          </cell>
          <cell r="S768">
            <v>0</v>
          </cell>
        </row>
        <row r="769">
          <cell r="B769" t="str">
            <v>HALOPERIDOL DECANOATE147810100 mg/mlMILLILITERINJ</v>
          </cell>
          <cell r="C769" t="str">
            <v>HALOPERIDOL DECANOATE</v>
          </cell>
          <cell r="D769">
            <v>14781</v>
          </cell>
          <cell r="E769">
            <v>0</v>
          </cell>
          <cell r="F769" t="str">
            <v>100 mg/ml</v>
          </cell>
          <cell r="G769" t="str">
            <v>MILLILITER</v>
          </cell>
          <cell r="H769" t="str">
            <v>INJ</v>
          </cell>
          <cell r="I769">
            <v>20031205</v>
          </cell>
          <cell r="J769">
            <v>20050331</v>
          </cell>
          <cell r="K769">
            <v>20050331</v>
          </cell>
          <cell r="L769" t="str">
            <v>Delete</v>
          </cell>
          <cell r="N769">
            <v>0</v>
          </cell>
          <cell r="O769" t="str">
            <v>no</v>
          </cell>
          <cell r="P769">
            <v>20031205</v>
          </cell>
          <cell r="Q769">
            <v>20050331</v>
          </cell>
          <cell r="R769">
            <v>20050331</v>
          </cell>
          <cell r="S769">
            <v>0</v>
          </cell>
        </row>
        <row r="770">
          <cell r="B770" t="str">
            <v>HALOPERIDOL DECANOATE147815100 mg/mlMILLILITERINJ</v>
          </cell>
          <cell r="C770" t="str">
            <v>HALOPERIDOL DECANOATE</v>
          </cell>
          <cell r="D770">
            <v>14781</v>
          </cell>
          <cell r="E770">
            <v>5</v>
          </cell>
          <cell r="F770" t="str">
            <v>100 mg/ml</v>
          </cell>
          <cell r="G770" t="str">
            <v>MILLILITER</v>
          </cell>
          <cell r="H770" t="str">
            <v>INJ</v>
          </cell>
          <cell r="I770">
            <v>20090305</v>
          </cell>
          <cell r="J770">
            <v>0</v>
          </cell>
          <cell r="K770">
            <v>20090305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20090305</v>
          </cell>
          <cell r="Q770">
            <v>0</v>
          </cell>
          <cell r="R770">
            <v>20090305</v>
          </cell>
          <cell r="S770">
            <v>0</v>
          </cell>
        </row>
        <row r="771">
          <cell r="B771" t="str">
            <v>HALOPERIDOL DECANOATE14780050 mg/mlMILLILITERSOLN</v>
          </cell>
          <cell r="C771" t="str">
            <v>HALOPERIDOL DECANOATE</v>
          </cell>
          <cell r="D771">
            <v>14780</v>
          </cell>
          <cell r="E771">
            <v>0</v>
          </cell>
          <cell r="F771" t="str">
            <v>50 mg/ml</v>
          </cell>
          <cell r="G771" t="str">
            <v>MILLILITER</v>
          </cell>
          <cell r="H771" t="str">
            <v>SOLN</v>
          </cell>
          <cell r="I771">
            <v>20090305</v>
          </cell>
          <cell r="J771">
            <v>0</v>
          </cell>
          <cell r="K771">
            <v>20090305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20090305</v>
          </cell>
          <cell r="Q771">
            <v>0</v>
          </cell>
          <cell r="R771">
            <v>20090305</v>
          </cell>
          <cell r="S771">
            <v>0</v>
          </cell>
        </row>
        <row r="772">
          <cell r="B772" t="str">
            <v>HALOPERIDOL LACTATE155201202 mg/ml; 120 mlMILLILITERCONC</v>
          </cell>
          <cell r="C772" t="str">
            <v>HALOPERIDOL LACTATE</v>
          </cell>
          <cell r="D772">
            <v>15520</v>
          </cell>
          <cell r="E772">
            <v>120</v>
          </cell>
          <cell r="F772" t="str">
            <v>2 mg/ml; 120 ml</v>
          </cell>
          <cell r="G772" t="str">
            <v>MILLILITER</v>
          </cell>
          <cell r="H772" t="str">
            <v>CONC</v>
          </cell>
          <cell r="I772">
            <v>20090305</v>
          </cell>
          <cell r="J772">
            <v>0</v>
          </cell>
          <cell r="K772">
            <v>20090305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20090305</v>
          </cell>
          <cell r="Q772">
            <v>0</v>
          </cell>
          <cell r="R772">
            <v>20090305</v>
          </cell>
          <cell r="S772">
            <v>0</v>
          </cell>
        </row>
        <row r="773">
          <cell r="B773" t="str">
            <v>HALOPERIDOL LACTATE15520152 mg/ml; 15 mlMILLILITERCONC</v>
          </cell>
          <cell r="C773" t="str">
            <v>HALOPERIDOL LACTATE</v>
          </cell>
          <cell r="D773">
            <v>15520</v>
          </cell>
          <cell r="E773">
            <v>15</v>
          </cell>
          <cell r="F773" t="str">
            <v>2 mg/ml; 15 ml</v>
          </cell>
          <cell r="G773" t="str">
            <v>MILLILITER</v>
          </cell>
          <cell r="H773" t="str">
            <v>CONC</v>
          </cell>
          <cell r="I773">
            <v>20020605</v>
          </cell>
          <cell r="J773">
            <v>20030305</v>
          </cell>
          <cell r="K773">
            <v>20050603</v>
          </cell>
          <cell r="L773" t="str">
            <v>Delete</v>
          </cell>
          <cell r="N773">
            <v>0</v>
          </cell>
          <cell r="O773" t="str">
            <v>no</v>
          </cell>
          <cell r="P773">
            <v>20020605</v>
          </cell>
          <cell r="Q773">
            <v>20030305</v>
          </cell>
          <cell r="R773">
            <v>20050603</v>
          </cell>
          <cell r="S773">
            <v>0</v>
          </cell>
        </row>
        <row r="774">
          <cell r="B774" t="str">
            <v>HC ACETATE/LIDOCAINE HCL1919600.5%; 3%GRAMCRM</v>
          </cell>
          <cell r="C774" t="str">
            <v>HC ACETATE/LIDOCAINE HCL</v>
          </cell>
          <cell r="D774">
            <v>19196</v>
          </cell>
          <cell r="E774">
            <v>0</v>
          </cell>
          <cell r="F774" t="str">
            <v>0.5%; 3%</v>
          </cell>
          <cell r="G774" t="str">
            <v>GRAM</v>
          </cell>
          <cell r="H774" t="str">
            <v>CRM</v>
          </cell>
          <cell r="I774">
            <v>20090305</v>
          </cell>
          <cell r="J774">
            <v>0</v>
          </cell>
          <cell r="K774">
            <v>20090305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20090305</v>
          </cell>
          <cell r="Q774">
            <v>0</v>
          </cell>
          <cell r="R774">
            <v>20090305</v>
          </cell>
          <cell r="S774">
            <v>0</v>
          </cell>
        </row>
        <row r="775">
          <cell r="B775" t="str">
            <v>HYDRALAZINE HCL1241010 mgTABLETTAB</v>
          </cell>
          <cell r="C775" t="str">
            <v>HYDRALAZINE HCL</v>
          </cell>
          <cell r="D775">
            <v>1241</v>
          </cell>
          <cell r="E775">
            <v>0</v>
          </cell>
          <cell r="F775" t="str">
            <v>10 mg</v>
          </cell>
          <cell r="G775" t="str">
            <v>TABLET</v>
          </cell>
          <cell r="H775" t="str">
            <v>TAB</v>
          </cell>
          <cell r="I775">
            <v>20090305</v>
          </cell>
          <cell r="J775">
            <v>0</v>
          </cell>
          <cell r="K775">
            <v>20090305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20090305</v>
          </cell>
          <cell r="Q775">
            <v>0</v>
          </cell>
          <cell r="R775">
            <v>20090305</v>
          </cell>
          <cell r="S775">
            <v>0</v>
          </cell>
        </row>
        <row r="776">
          <cell r="B776" t="str">
            <v>HYDRALAZINE HCL12420100 mgTABLETTAB</v>
          </cell>
          <cell r="C776" t="str">
            <v>HYDRALAZINE HCL</v>
          </cell>
          <cell r="D776">
            <v>1242</v>
          </cell>
          <cell r="E776">
            <v>0</v>
          </cell>
          <cell r="F776" t="str">
            <v>100 mg</v>
          </cell>
          <cell r="G776" t="str">
            <v>TABLET</v>
          </cell>
          <cell r="H776" t="str">
            <v>TAB</v>
          </cell>
          <cell r="I776">
            <v>20090305</v>
          </cell>
          <cell r="J776">
            <v>0</v>
          </cell>
          <cell r="K776">
            <v>20090305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20090305</v>
          </cell>
          <cell r="Q776">
            <v>0</v>
          </cell>
          <cell r="R776">
            <v>20090305</v>
          </cell>
          <cell r="S776">
            <v>0</v>
          </cell>
        </row>
        <row r="777">
          <cell r="B777" t="str">
            <v>HYDRALAZINE HCL1243025 mgTABLETTAB</v>
          </cell>
          <cell r="C777" t="str">
            <v>HYDRALAZINE HCL</v>
          </cell>
          <cell r="D777">
            <v>1243</v>
          </cell>
          <cell r="E777">
            <v>0</v>
          </cell>
          <cell r="F777" t="str">
            <v>25 mg</v>
          </cell>
          <cell r="G777" t="str">
            <v>TABLET</v>
          </cell>
          <cell r="H777" t="str">
            <v>TAB</v>
          </cell>
          <cell r="I777">
            <v>20090305</v>
          </cell>
          <cell r="J777">
            <v>0</v>
          </cell>
          <cell r="K777">
            <v>20090305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20090305</v>
          </cell>
          <cell r="Q777">
            <v>0</v>
          </cell>
          <cell r="R777">
            <v>20090305</v>
          </cell>
          <cell r="S777">
            <v>0</v>
          </cell>
        </row>
        <row r="778">
          <cell r="B778" t="str">
            <v>HYDRALAZINE HCL1244050 mgTABLETTAB</v>
          </cell>
          <cell r="C778" t="str">
            <v>HYDRALAZINE HCL</v>
          </cell>
          <cell r="D778">
            <v>1244</v>
          </cell>
          <cell r="E778">
            <v>0</v>
          </cell>
          <cell r="F778" t="str">
            <v>50 mg</v>
          </cell>
          <cell r="G778" t="str">
            <v>TABLET</v>
          </cell>
          <cell r="H778" t="str">
            <v>TAB</v>
          </cell>
          <cell r="I778">
            <v>20090305</v>
          </cell>
          <cell r="J778">
            <v>0</v>
          </cell>
          <cell r="K778">
            <v>20090305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20090305</v>
          </cell>
          <cell r="Q778">
            <v>0</v>
          </cell>
          <cell r="R778">
            <v>20090305</v>
          </cell>
          <cell r="S778">
            <v>0</v>
          </cell>
        </row>
        <row r="779">
          <cell r="B779" t="str">
            <v>HYDROCHLOROTHIAZIDE34820012.5 mgCAPSULECAP</v>
          </cell>
          <cell r="C779" t="str">
            <v>HYDROCHLOROTHIAZIDE</v>
          </cell>
          <cell r="D779">
            <v>34820</v>
          </cell>
          <cell r="E779">
            <v>0</v>
          </cell>
          <cell r="F779" t="str">
            <v>12.5 mg</v>
          </cell>
          <cell r="G779" t="str">
            <v>CAPSULE</v>
          </cell>
          <cell r="H779" t="str">
            <v>CAP</v>
          </cell>
          <cell r="I779">
            <v>20090305</v>
          </cell>
          <cell r="J779">
            <v>0</v>
          </cell>
          <cell r="K779">
            <v>20090305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20090305</v>
          </cell>
          <cell r="Q779">
            <v>0</v>
          </cell>
          <cell r="R779">
            <v>20090305</v>
          </cell>
          <cell r="S779">
            <v>0</v>
          </cell>
        </row>
        <row r="780">
          <cell r="B780" t="str">
            <v>HYDROCHLOROTHIAZIDE34824025 mgTABLETTAB</v>
          </cell>
          <cell r="C780" t="str">
            <v>HYDROCHLOROTHIAZIDE</v>
          </cell>
          <cell r="D780">
            <v>34824</v>
          </cell>
          <cell r="E780">
            <v>0</v>
          </cell>
          <cell r="F780" t="str">
            <v>25 mg</v>
          </cell>
          <cell r="G780" t="str">
            <v>TABLET</v>
          </cell>
          <cell r="H780" t="str">
            <v>TAB</v>
          </cell>
          <cell r="I780">
            <v>20090305</v>
          </cell>
          <cell r="J780">
            <v>0</v>
          </cell>
          <cell r="K780">
            <v>20090305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20090305</v>
          </cell>
          <cell r="Q780">
            <v>0</v>
          </cell>
          <cell r="R780">
            <v>20090305</v>
          </cell>
          <cell r="S780">
            <v>0</v>
          </cell>
        </row>
        <row r="781">
          <cell r="B781" t="str">
            <v>HYDROCHLOROTHIAZIDE34825050 mgTABLETTAB</v>
          </cell>
          <cell r="C781" t="str">
            <v>HYDROCHLOROTHIAZIDE</v>
          </cell>
          <cell r="D781">
            <v>34825</v>
          </cell>
          <cell r="E781">
            <v>0</v>
          </cell>
          <cell r="F781" t="str">
            <v>50 mg</v>
          </cell>
          <cell r="G781" t="str">
            <v>TABLET</v>
          </cell>
          <cell r="H781" t="str">
            <v>TAB</v>
          </cell>
          <cell r="I781">
            <v>20090305</v>
          </cell>
          <cell r="J781">
            <v>0</v>
          </cell>
          <cell r="K781">
            <v>20090305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20090305</v>
          </cell>
          <cell r="Q781">
            <v>0</v>
          </cell>
          <cell r="R781">
            <v>20090305</v>
          </cell>
          <cell r="S781">
            <v>0</v>
          </cell>
        </row>
        <row r="782">
          <cell r="B782" t="str">
            <v>HYDROCODONE BIT/HOMATROPINE1397305-1.5 mg/5MILLILITERSYR</v>
          </cell>
          <cell r="C782" t="str">
            <v>HYDROCODONE BIT/HOMATROPINE</v>
          </cell>
          <cell r="D782">
            <v>13973</v>
          </cell>
          <cell r="E782">
            <v>0</v>
          </cell>
          <cell r="F782" t="str">
            <v>5-1.5 mg/5</v>
          </cell>
          <cell r="G782" t="str">
            <v>MILLILITER</v>
          </cell>
          <cell r="H782" t="str">
            <v>SYR</v>
          </cell>
          <cell r="I782">
            <v>20090305</v>
          </cell>
          <cell r="J782">
            <v>0</v>
          </cell>
          <cell r="K782">
            <v>20090305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20090305</v>
          </cell>
          <cell r="Q782">
            <v>0</v>
          </cell>
          <cell r="R782">
            <v>20090305</v>
          </cell>
          <cell r="S782">
            <v>0</v>
          </cell>
        </row>
        <row r="783">
          <cell r="B783" t="str">
            <v>HYDROCODONE/APAP70330010 mg; 325 mgTABLETTAB</v>
          </cell>
          <cell r="C783" t="str">
            <v>HYDROCODONE/APAP</v>
          </cell>
          <cell r="D783">
            <v>70330</v>
          </cell>
          <cell r="E783">
            <v>0</v>
          </cell>
          <cell r="F783" t="str">
            <v>10 mg; 325 mg</v>
          </cell>
          <cell r="G783" t="str">
            <v>TABLET</v>
          </cell>
          <cell r="H783" t="str">
            <v>TAB</v>
          </cell>
          <cell r="I783">
            <v>20090305</v>
          </cell>
          <cell r="J783">
            <v>0</v>
          </cell>
          <cell r="K783">
            <v>20090305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20090305</v>
          </cell>
          <cell r="Q783">
            <v>0</v>
          </cell>
          <cell r="R783">
            <v>20090305</v>
          </cell>
          <cell r="S783">
            <v>0</v>
          </cell>
        </row>
        <row r="784">
          <cell r="B784" t="str">
            <v>HYDROCODONE/APAP70334010 mg; 500 mgTABLETTAB</v>
          </cell>
          <cell r="C784" t="str">
            <v>HYDROCODONE/APAP</v>
          </cell>
          <cell r="D784">
            <v>70334</v>
          </cell>
          <cell r="E784">
            <v>0</v>
          </cell>
          <cell r="F784" t="str">
            <v>10 mg; 500 mg</v>
          </cell>
          <cell r="G784" t="str">
            <v>TABLET</v>
          </cell>
          <cell r="H784" t="str">
            <v>TAB</v>
          </cell>
          <cell r="I784">
            <v>20090305</v>
          </cell>
          <cell r="J784">
            <v>0</v>
          </cell>
          <cell r="K784">
            <v>20090305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20090305</v>
          </cell>
          <cell r="Q784">
            <v>0</v>
          </cell>
          <cell r="R784">
            <v>20090305</v>
          </cell>
          <cell r="S784">
            <v>0</v>
          </cell>
        </row>
        <row r="785">
          <cell r="B785" t="str">
            <v>HYDROCODONE/APAP70332010 mg; 650 mgTABLETTAB</v>
          </cell>
          <cell r="C785" t="str">
            <v>HYDROCODONE/APAP</v>
          </cell>
          <cell r="D785">
            <v>70332</v>
          </cell>
          <cell r="E785">
            <v>0</v>
          </cell>
          <cell r="F785" t="str">
            <v>10 mg; 650 mg</v>
          </cell>
          <cell r="G785" t="str">
            <v>TABLET</v>
          </cell>
          <cell r="H785" t="str">
            <v>TAB</v>
          </cell>
          <cell r="I785">
            <v>20090305</v>
          </cell>
          <cell r="J785">
            <v>0</v>
          </cell>
          <cell r="K785">
            <v>20090305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20090305</v>
          </cell>
          <cell r="Q785">
            <v>0</v>
          </cell>
          <cell r="R785">
            <v>20090305</v>
          </cell>
          <cell r="S785">
            <v>0</v>
          </cell>
        </row>
        <row r="786">
          <cell r="B786" t="str">
            <v>HYDROCODONE/APAP70363010 mg; 660 mgTABLETTAB</v>
          </cell>
          <cell r="C786" t="str">
            <v>HYDROCODONE/APAP</v>
          </cell>
          <cell r="D786">
            <v>70363</v>
          </cell>
          <cell r="E786">
            <v>0</v>
          </cell>
          <cell r="F786" t="str">
            <v>10 mg; 660 mg</v>
          </cell>
          <cell r="G786" t="str">
            <v>TABLET</v>
          </cell>
          <cell r="H786" t="str">
            <v>TAB</v>
          </cell>
          <cell r="I786">
            <v>20090305</v>
          </cell>
          <cell r="J786">
            <v>0</v>
          </cell>
          <cell r="K786">
            <v>20090305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20090305</v>
          </cell>
          <cell r="Q786">
            <v>0</v>
          </cell>
          <cell r="R786">
            <v>20090305</v>
          </cell>
          <cell r="S786">
            <v>0</v>
          </cell>
        </row>
        <row r="787">
          <cell r="B787" t="str">
            <v>HYDROCODONE/APAP85319010 mg; 750 mgTABLETTAB</v>
          </cell>
          <cell r="C787" t="str">
            <v>HYDROCODONE/APAP</v>
          </cell>
          <cell r="D787">
            <v>85319</v>
          </cell>
          <cell r="E787">
            <v>0</v>
          </cell>
          <cell r="F787" t="str">
            <v>10 mg; 750 mg</v>
          </cell>
          <cell r="G787" t="str">
            <v>TABLET</v>
          </cell>
          <cell r="H787" t="str">
            <v>TAB</v>
          </cell>
          <cell r="I787">
            <v>20090305</v>
          </cell>
          <cell r="J787">
            <v>0</v>
          </cell>
          <cell r="K787">
            <v>20090305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20090305</v>
          </cell>
          <cell r="Q787">
            <v>0</v>
          </cell>
          <cell r="R787">
            <v>20090305</v>
          </cell>
          <cell r="S787">
            <v>0</v>
          </cell>
        </row>
        <row r="788">
          <cell r="B788" t="str">
            <v>HYDROCODONE/APAP7033802.5 mg; 500 mgTABLETTAB</v>
          </cell>
          <cell r="C788" t="str">
            <v>HYDROCODONE/APAP</v>
          </cell>
          <cell r="D788">
            <v>70338</v>
          </cell>
          <cell r="E788">
            <v>0</v>
          </cell>
          <cell r="F788" t="str">
            <v>2.5 mg; 500 mg</v>
          </cell>
          <cell r="G788" t="str">
            <v>TABLET</v>
          </cell>
          <cell r="H788" t="str">
            <v>TAB</v>
          </cell>
          <cell r="I788">
            <v>20090305</v>
          </cell>
          <cell r="J788">
            <v>0</v>
          </cell>
          <cell r="K788">
            <v>20090305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20090305</v>
          </cell>
          <cell r="Q788">
            <v>0</v>
          </cell>
          <cell r="R788">
            <v>20090305</v>
          </cell>
          <cell r="S788">
            <v>0</v>
          </cell>
        </row>
        <row r="789">
          <cell r="B789" t="str">
            <v>HYDROCODONE/APAP1248605 mg; 325 mgTABLETTAB</v>
          </cell>
          <cell r="C789" t="str">
            <v>HYDROCODONE/APAP</v>
          </cell>
          <cell r="D789">
            <v>12486</v>
          </cell>
          <cell r="E789">
            <v>0</v>
          </cell>
          <cell r="F789" t="str">
            <v>5 mg; 325 mg</v>
          </cell>
          <cell r="G789" t="str">
            <v>TABLET</v>
          </cell>
          <cell r="H789" t="str">
            <v>TAB</v>
          </cell>
          <cell r="I789">
            <v>20090305</v>
          </cell>
          <cell r="J789">
            <v>0</v>
          </cell>
          <cell r="K789">
            <v>20090305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20090305</v>
          </cell>
          <cell r="Q789">
            <v>0</v>
          </cell>
          <cell r="R789">
            <v>20090305</v>
          </cell>
          <cell r="S789">
            <v>0</v>
          </cell>
        </row>
        <row r="790">
          <cell r="B790" t="str">
            <v>HYDROCODONE/APAP7033105 mg; 500 mgTABLETTAB</v>
          </cell>
          <cell r="C790" t="str">
            <v>HYDROCODONE/APAP</v>
          </cell>
          <cell r="D790">
            <v>70331</v>
          </cell>
          <cell r="E790">
            <v>0</v>
          </cell>
          <cell r="F790" t="str">
            <v>5 mg; 500 mg</v>
          </cell>
          <cell r="G790" t="str">
            <v>TABLET</v>
          </cell>
          <cell r="H790" t="str">
            <v>TAB</v>
          </cell>
          <cell r="I790">
            <v>20090305</v>
          </cell>
          <cell r="J790">
            <v>0</v>
          </cell>
          <cell r="K790">
            <v>20090305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20090305</v>
          </cell>
          <cell r="Q790">
            <v>0</v>
          </cell>
          <cell r="R790">
            <v>20090305</v>
          </cell>
          <cell r="S790">
            <v>0</v>
          </cell>
        </row>
        <row r="791">
          <cell r="B791" t="str">
            <v>HYDROCODONE/APAP1248807.5 mg; 325 mgTABLETTAB</v>
          </cell>
          <cell r="C791" t="str">
            <v>HYDROCODONE/APAP</v>
          </cell>
          <cell r="D791">
            <v>12488</v>
          </cell>
          <cell r="E791">
            <v>0</v>
          </cell>
          <cell r="F791" t="str">
            <v>7.5 mg; 325 mg</v>
          </cell>
          <cell r="G791" t="str">
            <v>TABLET</v>
          </cell>
          <cell r="H791" t="str">
            <v>TAB</v>
          </cell>
          <cell r="I791">
            <v>20090305</v>
          </cell>
          <cell r="J791">
            <v>0</v>
          </cell>
          <cell r="K791">
            <v>20090305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20090305</v>
          </cell>
          <cell r="Q791">
            <v>0</v>
          </cell>
          <cell r="R791">
            <v>20090305</v>
          </cell>
          <cell r="S791">
            <v>0</v>
          </cell>
        </row>
        <row r="792">
          <cell r="B792" t="str">
            <v>HYDROCODONE/APAP7033907.5 mg; 500 mgTABLETTAB</v>
          </cell>
          <cell r="C792" t="str">
            <v>HYDROCODONE/APAP</v>
          </cell>
          <cell r="D792">
            <v>70339</v>
          </cell>
          <cell r="E792">
            <v>0</v>
          </cell>
          <cell r="F792" t="str">
            <v>7.5 mg; 500 mg</v>
          </cell>
          <cell r="G792" t="str">
            <v>TABLET</v>
          </cell>
          <cell r="H792" t="str">
            <v>TAB</v>
          </cell>
          <cell r="I792">
            <v>20090305</v>
          </cell>
          <cell r="J792">
            <v>0</v>
          </cell>
          <cell r="K792">
            <v>20090305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20090305</v>
          </cell>
          <cell r="Q792">
            <v>0</v>
          </cell>
          <cell r="R792">
            <v>20090305</v>
          </cell>
          <cell r="S792">
            <v>0</v>
          </cell>
        </row>
        <row r="793">
          <cell r="B793" t="str">
            <v>HYDROCODONE/APAP7033307.5 mg; 650 mgTABLETTAB</v>
          </cell>
          <cell r="C793" t="str">
            <v>HYDROCODONE/APAP</v>
          </cell>
          <cell r="D793">
            <v>70333</v>
          </cell>
          <cell r="E793">
            <v>0</v>
          </cell>
          <cell r="F793" t="str">
            <v>7.5 mg; 650 mg</v>
          </cell>
          <cell r="G793" t="str">
            <v>TABLET</v>
          </cell>
          <cell r="H793" t="str">
            <v>TAB</v>
          </cell>
          <cell r="I793">
            <v>20090305</v>
          </cell>
          <cell r="J793">
            <v>0</v>
          </cell>
          <cell r="K793">
            <v>20090305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20090305</v>
          </cell>
          <cell r="Q793">
            <v>0</v>
          </cell>
          <cell r="R793">
            <v>20090305</v>
          </cell>
          <cell r="S793">
            <v>0</v>
          </cell>
        </row>
        <row r="794">
          <cell r="B794" t="str">
            <v>HYDROCODONE/APAP7033507.5 mg; 750 mgTABLETTAB</v>
          </cell>
          <cell r="C794" t="str">
            <v>HYDROCODONE/APAP</v>
          </cell>
          <cell r="D794">
            <v>70335</v>
          </cell>
          <cell r="E794">
            <v>0</v>
          </cell>
          <cell r="F794" t="str">
            <v>7.5 mg; 750 mg</v>
          </cell>
          <cell r="G794" t="str">
            <v>TABLET</v>
          </cell>
          <cell r="H794" t="str">
            <v>TAB</v>
          </cell>
          <cell r="I794">
            <v>20090305</v>
          </cell>
          <cell r="J794">
            <v>0</v>
          </cell>
          <cell r="K794">
            <v>20090305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20090305</v>
          </cell>
          <cell r="Q794">
            <v>0</v>
          </cell>
          <cell r="R794">
            <v>20090305</v>
          </cell>
          <cell r="S794">
            <v>0</v>
          </cell>
        </row>
        <row r="795">
          <cell r="B795" t="str">
            <v>HYDROCODONE/APAP2090607.5/500 mgMILLILITERSOLN</v>
          </cell>
          <cell r="C795" t="str">
            <v>HYDROCODONE/APAP</v>
          </cell>
          <cell r="D795">
            <v>20906</v>
          </cell>
          <cell r="E795">
            <v>0</v>
          </cell>
          <cell r="F795" t="str">
            <v>7.5/500 mg</v>
          </cell>
          <cell r="G795" t="str">
            <v>MILLILITER</v>
          </cell>
          <cell r="H795" t="str">
            <v>SOLN</v>
          </cell>
          <cell r="I795">
            <v>20090305</v>
          </cell>
          <cell r="J795">
            <v>0</v>
          </cell>
          <cell r="K795">
            <v>20090305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20090305</v>
          </cell>
          <cell r="Q795">
            <v>0</v>
          </cell>
          <cell r="R795">
            <v>20090305</v>
          </cell>
          <cell r="S795">
            <v>0</v>
          </cell>
        </row>
        <row r="796">
          <cell r="B796" t="str">
            <v>HYDROCODONE/IBUPROFEN6310107.5 mg; 200 mgTABLETTAB</v>
          </cell>
          <cell r="C796" t="str">
            <v>HYDROCODONE/IBUPROFEN</v>
          </cell>
          <cell r="D796">
            <v>63101</v>
          </cell>
          <cell r="E796">
            <v>0</v>
          </cell>
          <cell r="F796" t="str">
            <v>7.5 mg; 200 mg</v>
          </cell>
          <cell r="G796" t="str">
            <v>TABLET</v>
          </cell>
          <cell r="H796" t="str">
            <v>TAB</v>
          </cell>
          <cell r="I796">
            <v>20090305</v>
          </cell>
          <cell r="J796">
            <v>0</v>
          </cell>
          <cell r="K796">
            <v>20090305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20090305</v>
          </cell>
          <cell r="Q796">
            <v>0</v>
          </cell>
          <cell r="R796">
            <v>20090305</v>
          </cell>
          <cell r="S796">
            <v>0</v>
          </cell>
        </row>
        <row r="797">
          <cell r="B797" t="str">
            <v>HYDROCORTISONE3094100.5%GRAMCRM</v>
          </cell>
          <cell r="C797" t="str">
            <v>HYDROCORTISONE</v>
          </cell>
          <cell r="D797">
            <v>30941</v>
          </cell>
          <cell r="E797">
            <v>0</v>
          </cell>
          <cell r="F797" t="str">
            <v>0.5%</v>
          </cell>
          <cell r="G797" t="str">
            <v>GRAM</v>
          </cell>
          <cell r="H797" t="str">
            <v>CRM</v>
          </cell>
          <cell r="I797">
            <v>20020906</v>
          </cell>
          <cell r="J797">
            <v>20021206</v>
          </cell>
          <cell r="K797">
            <v>20021206</v>
          </cell>
          <cell r="L797" t="str">
            <v>Delete</v>
          </cell>
          <cell r="N797">
            <v>0</v>
          </cell>
          <cell r="O797" t="str">
            <v>no</v>
          </cell>
          <cell r="P797">
            <v>20020906</v>
          </cell>
          <cell r="Q797">
            <v>20021206</v>
          </cell>
          <cell r="R797">
            <v>20021206</v>
          </cell>
          <cell r="S797">
            <v>0</v>
          </cell>
        </row>
        <row r="798">
          <cell r="B798" t="str">
            <v>HYDROCORTISONE3095000.5%GRAMOINT</v>
          </cell>
          <cell r="C798" t="str">
            <v>HYDROCORTISONE</v>
          </cell>
          <cell r="D798">
            <v>30950</v>
          </cell>
          <cell r="E798">
            <v>0</v>
          </cell>
          <cell r="F798" t="str">
            <v>0.5%</v>
          </cell>
          <cell r="G798" t="str">
            <v>GRAM</v>
          </cell>
          <cell r="H798" t="str">
            <v>OINT</v>
          </cell>
          <cell r="I798">
            <v>20020405</v>
          </cell>
          <cell r="J798">
            <v>20021206</v>
          </cell>
          <cell r="K798">
            <v>20050304</v>
          </cell>
          <cell r="L798" t="str">
            <v>Delete</v>
          </cell>
          <cell r="N798">
            <v>0</v>
          </cell>
          <cell r="O798" t="str">
            <v>no</v>
          </cell>
          <cell r="P798">
            <v>20020405</v>
          </cell>
          <cell r="Q798">
            <v>20021206</v>
          </cell>
          <cell r="R798">
            <v>20050304</v>
          </cell>
          <cell r="S798">
            <v>0</v>
          </cell>
        </row>
        <row r="799">
          <cell r="B799" t="str">
            <v>HYDROCORTISONE3094200.01GRAMCRM</v>
          </cell>
          <cell r="C799" t="str">
            <v>HYDROCORTISONE</v>
          </cell>
          <cell r="D799">
            <v>30942</v>
          </cell>
          <cell r="E799">
            <v>0</v>
          </cell>
          <cell r="F799">
            <v>0.01</v>
          </cell>
          <cell r="G799" t="str">
            <v>GRAM</v>
          </cell>
          <cell r="H799" t="str">
            <v>CRM</v>
          </cell>
          <cell r="I799">
            <v>20090305</v>
          </cell>
          <cell r="J799">
            <v>0</v>
          </cell>
          <cell r="K799">
            <v>20090305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20090305</v>
          </cell>
          <cell r="Q799">
            <v>0</v>
          </cell>
          <cell r="R799">
            <v>20090305</v>
          </cell>
          <cell r="S799">
            <v>0</v>
          </cell>
        </row>
        <row r="800">
          <cell r="B800" t="str">
            <v>HYDROCORTISONE3095100.01GRAMOINT</v>
          </cell>
          <cell r="C800" t="str">
            <v>HYDROCORTISONE</v>
          </cell>
          <cell r="D800">
            <v>30951</v>
          </cell>
          <cell r="E800">
            <v>0</v>
          </cell>
          <cell r="F800">
            <v>0.01</v>
          </cell>
          <cell r="G800" t="str">
            <v>GRAM</v>
          </cell>
          <cell r="H800" t="str">
            <v>OINT</v>
          </cell>
          <cell r="I800">
            <v>20090305</v>
          </cell>
          <cell r="J800">
            <v>0</v>
          </cell>
          <cell r="K800">
            <v>20090305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20090305</v>
          </cell>
          <cell r="Q800">
            <v>0</v>
          </cell>
          <cell r="R800">
            <v>20090305</v>
          </cell>
          <cell r="S800">
            <v>0</v>
          </cell>
        </row>
        <row r="801">
          <cell r="B801" t="str">
            <v>HYDROCORTISONE3097400.01MILLILITERLOT</v>
          </cell>
          <cell r="C801" t="str">
            <v>HYDROCORTISONE</v>
          </cell>
          <cell r="D801">
            <v>30974</v>
          </cell>
          <cell r="E801">
            <v>0</v>
          </cell>
          <cell r="F801">
            <v>0.01</v>
          </cell>
          <cell r="G801" t="str">
            <v>MILLILITER</v>
          </cell>
          <cell r="H801" t="str">
            <v>LOT</v>
          </cell>
          <cell r="I801">
            <v>20090305</v>
          </cell>
          <cell r="J801">
            <v>0</v>
          </cell>
          <cell r="K801">
            <v>20090305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20090305</v>
          </cell>
          <cell r="Q801">
            <v>0</v>
          </cell>
          <cell r="R801">
            <v>20090305</v>
          </cell>
          <cell r="S801">
            <v>0</v>
          </cell>
        </row>
        <row r="802">
          <cell r="B802" t="str">
            <v>HYDROCORTISONE3094302.5%GRAMCRM</v>
          </cell>
          <cell r="C802" t="str">
            <v>HYDROCORTISONE</v>
          </cell>
          <cell r="D802">
            <v>30943</v>
          </cell>
          <cell r="E802">
            <v>0</v>
          </cell>
          <cell r="F802" t="str">
            <v>2.5%</v>
          </cell>
          <cell r="G802" t="str">
            <v>GRAM</v>
          </cell>
          <cell r="H802" t="str">
            <v>CRM</v>
          </cell>
          <cell r="I802">
            <v>20090305</v>
          </cell>
          <cell r="J802">
            <v>0</v>
          </cell>
          <cell r="K802">
            <v>20090305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20090305</v>
          </cell>
          <cell r="Q802">
            <v>0</v>
          </cell>
          <cell r="R802">
            <v>20090305</v>
          </cell>
          <cell r="S802">
            <v>0</v>
          </cell>
        </row>
        <row r="803">
          <cell r="B803" t="str">
            <v>HYDROCORTISONE3095202.5%GRAMOINT</v>
          </cell>
          <cell r="C803" t="str">
            <v>HYDROCORTISONE</v>
          </cell>
          <cell r="D803">
            <v>30952</v>
          </cell>
          <cell r="E803">
            <v>0</v>
          </cell>
          <cell r="F803" t="str">
            <v>2.5%</v>
          </cell>
          <cell r="G803" t="str">
            <v>GRAM</v>
          </cell>
          <cell r="H803" t="str">
            <v>OINT</v>
          </cell>
          <cell r="I803">
            <v>20090305</v>
          </cell>
          <cell r="J803">
            <v>0</v>
          </cell>
          <cell r="K803">
            <v>20090305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20090305</v>
          </cell>
          <cell r="Q803">
            <v>0</v>
          </cell>
          <cell r="R803">
            <v>20090305</v>
          </cell>
          <cell r="S803">
            <v>0</v>
          </cell>
        </row>
        <row r="804">
          <cell r="B804" t="str">
            <v>HYDROCORTISONE3097502.5%MILLILITERLOT</v>
          </cell>
          <cell r="C804" t="str">
            <v>HYDROCORTISONE</v>
          </cell>
          <cell r="D804">
            <v>30975</v>
          </cell>
          <cell r="E804">
            <v>0</v>
          </cell>
          <cell r="F804" t="str">
            <v>2.5%</v>
          </cell>
          <cell r="G804" t="str">
            <v>MILLILITER</v>
          </cell>
          <cell r="H804" t="str">
            <v>LOT</v>
          </cell>
          <cell r="I804">
            <v>20090305</v>
          </cell>
          <cell r="J804">
            <v>0</v>
          </cell>
          <cell r="K804">
            <v>20090305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20090305</v>
          </cell>
          <cell r="Q804">
            <v>0</v>
          </cell>
          <cell r="R804">
            <v>20090305</v>
          </cell>
          <cell r="S804">
            <v>0</v>
          </cell>
        </row>
        <row r="805">
          <cell r="B805" t="str">
            <v>HYDROCORTISONE2885202.5%GRAMCRM-RECTAL</v>
          </cell>
          <cell r="C805" t="str">
            <v>HYDROCORTISONE</v>
          </cell>
          <cell r="D805">
            <v>28852</v>
          </cell>
          <cell r="E805">
            <v>0</v>
          </cell>
          <cell r="F805" t="str">
            <v>2.5%</v>
          </cell>
          <cell r="G805" t="str">
            <v>GRAM</v>
          </cell>
          <cell r="H805" t="str">
            <v>CRM-RECTAL</v>
          </cell>
          <cell r="I805">
            <v>20090305</v>
          </cell>
          <cell r="J805">
            <v>0</v>
          </cell>
          <cell r="K805">
            <v>20090305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20090305</v>
          </cell>
          <cell r="Q805">
            <v>0</v>
          </cell>
          <cell r="R805">
            <v>20090305</v>
          </cell>
          <cell r="S805">
            <v>0</v>
          </cell>
        </row>
        <row r="806">
          <cell r="B806" t="str">
            <v>HYDROCORTISONE ACETATE27941025 mgEACHSUPP</v>
          </cell>
          <cell r="C806" t="str">
            <v>HYDROCORTISONE ACETATE</v>
          </cell>
          <cell r="D806">
            <v>27941</v>
          </cell>
          <cell r="E806">
            <v>0</v>
          </cell>
          <cell r="F806" t="str">
            <v>25 mg</v>
          </cell>
          <cell r="G806" t="str">
            <v>EACH</v>
          </cell>
          <cell r="H806" t="str">
            <v>SUPP</v>
          </cell>
          <cell r="I806">
            <v>20090305</v>
          </cell>
          <cell r="J806">
            <v>0</v>
          </cell>
          <cell r="K806">
            <v>20090305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20090305</v>
          </cell>
          <cell r="Q806">
            <v>0</v>
          </cell>
          <cell r="R806">
            <v>20090305</v>
          </cell>
          <cell r="S806">
            <v>0</v>
          </cell>
        </row>
        <row r="807">
          <cell r="B807" t="str">
            <v>HYDROCORTISONE BUTYRATE3088000.001GRAMCREAM</v>
          </cell>
          <cell r="C807" t="str">
            <v>HYDROCORTISONE BUTYRATE</v>
          </cell>
          <cell r="D807">
            <v>30880</v>
          </cell>
          <cell r="E807">
            <v>0</v>
          </cell>
          <cell r="F807">
            <v>1E-3</v>
          </cell>
          <cell r="G807" t="str">
            <v>GRAM</v>
          </cell>
          <cell r="H807" t="str">
            <v>CREAM</v>
          </cell>
          <cell r="I807">
            <v>20090305</v>
          </cell>
          <cell r="J807">
            <v>0</v>
          </cell>
          <cell r="K807">
            <v>20090305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20090305</v>
          </cell>
          <cell r="Q807">
            <v>0</v>
          </cell>
          <cell r="R807">
            <v>20090305</v>
          </cell>
          <cell r="S807">
            <v>0</v>
          </cell>
        </row>
        <row r="808">
          <cell r="B808" t="str">
            <v>HYDROCORTISONE POWDER267300NAGRAMPOWDER</v>
          </cell>
          <cell r="C808" t="str">
            <v>HYDROCORTISONE POWDER</v>
          </cell>
          <cell r="D808">
            <v>26730</v>
          </cell>
          <cell r="E808">
            <v>0</v>
          </cell>
          <cell r="F808" t="str">
            <v>NA</v>
          </cell>
          <cell r="G808" t="str">
            <v>GRAM</v>
          </cell>
          <cell r="H808" t="str">
            <v>POWDER</v>
          </cell>
          <cell r="I808">
            <v>20020405</v>
          </cell>
          <cell r="J808">
            <v>20021206</v>
          </cell>
          <cell r="K808">
            <v>20021206</v>
          </cell>
          <cell r="L808" t="str">
            <v>Delete</v>
          </cell>
          <cell r="N808">
            <v>0</v>
          </cell>
          <cell r="O808" t="str">
            <v>no</v>
          </cell>
          <cell r="P808">
            <v>20020405</v>
          </cell>
          <cell r="Q808">
            <v>20021206</v>
          </cell>
          <cell r="R808">
            <v>20021206</v>
          </cell>
          <cell r="S808">
            <v>0</v>
          </cell>
        </row>
        <row r="809">
          <cell r="B809" t="str">
            <v>HYDROCORTISONE VALERATE604000.2%GRAMOINT</v>
          </cell>
          <cell r="C809" t="str">
            <v>HYDROCORTISONE VALERATE</v>
          </cell>
          <cell r="D809">
            <v>6040</v>
          </cell>
          <cell r="E809">
            <v>0</v>
          </cell>
          <cell r="F809" t="str">
            <v>0.2%</v>
          </cell>
          <cell r="G809" t="str">
            <v>GRAM</v>
          </cell>
          <cell r="H809" t="str">
            <v>OINT</v>
          </cell>
          <cell r="I809">
            <v>20090305</v>
          </cell>
          <cell r="J809">
            <v>0</v>
          </cell>
          <cell r="K809">
            <v>20090305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20090305</v>
          </cell>
          <cell r="Q809">
            <v>0</v>
          </cell>
          <cell r="R809">
            <v>20090305</v>
          </cell>
          <cell r="S809">
            <v>0</v>
          </cell>
        </row>
        <row r="810">
          <cell r="B810" t="str">
            <v>HYDROCORTISONE VALERATE3089000.2%GRAMCRM</v>
          </cell>
          <cell r="C810" t="str">
            <v>HYDROCORTISONE VALERATE</v>
          </cell>
          <cell r="D810">
            <v>30890</v>
          </cell>
          <cell r="E810">
            <v>0</v>
          </cell>
          <cell r="F810" t="str">
            <v>0.2%</v>
          </cell>
          <cell r="G810" t="str">
            <v>GRAM</v>
          </cell>
          <cell r="H810" t="str">
            <v>CRM</v>
          </cell>
          <cell r="I810">
            <v>20090305</v>
          </cell>
          <cell r="J810">
            <v>0</v>
          </cell>
          <cell r="K810">
            <v>20090305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20090305</v>
          </cell>
          <cell r="Q810">
            <v>0</v>
          </cell>
          <cell r="R810">
            <v>20090305</v>
          </cell>
          <cell r="S810">
            <v>0</v>
          </cell>
        </row>
        <row r="811">
          <cell r="B811" t="str">
            <v>HYDROMORPHONE HCL1614102 mgTABLETTAB</v>
          </cell>
          <cell r="C811" t="str">
            <v>HYDROMORPHONE HCL</v>
          </cell>
          <cell r="D811">
            <v>16141</v>
          </cell>
          <cell r="E811">
            <v>0</v>
          </cell>
          <cell r="F811" t="str">
            <v>2 mg</v>
          </cell>
          <cell r="G811" t="str">
            <v>TABLET</v>
          </cell>
          <cell r="H811" t="str">
            <v>TAB</v>
          </cell>
          <cell r="I811">
            <v>20090305</v>
          </cell>
          <cell r="J811">
            <v>0</v>
          </cell>
          <cell r="K811">
            <v>20090305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20090305</v>
          </cell>
          <cell r="Q811">
            <v>0</v>
          </cell>
          <cell r="R811">
            <v>20090305</v>
          </cell>
          <cell r="S811">
            <v>0</v>
          </cell>
        </row>
        <row r="812">
          <cell r="B812" t="str">
            <v>HYDROMORPHONE HCL1614304 mgTABLETTAB</v>
          </cell>
          <cell r="C812" t="str">
            <v>HYDROMORPHONE HCL</v>
          </cell>
          <cell r="D812">
            <v>16143</v>
          </cell>
          <cell r="E812">
            <v>0</v>
          </cell>
          <cell r="F812" t="str">
            <v>4 mg</v>
          </cell>
          <cell r="G812" t="str">
            <v>TABLET</v>
          </cell>
          <cell r="H812" t="str">
            <v>TAB</v>
          </cell>
          <cell r="I812">
            <v>20090305</v>
          </cell>
          <cell r="J812">
            <v>0</v>
          </cell>
          <cell r="K812">
            <v>20090305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20090305</v>
          </cell>
          <cell r="Q812">
            <v>0</v>
          </cell>
          <cell r="R812">
            <v>20090305</v>
          </cell>
          <cell r="S812">
            <v>0</v>
          </cell>
        </row>
        <row r="813">
          <cell r="B813" t="str">
            <v>HYDROMORPHONE HCL1614408 mgTABLETTAB</v>
          </cell>
          <cell r="C813" t="str">
            <v>HYDROMORPHONE HCL</v>
          </cell>
          <cell r="D813">
            <v>16144</v>
          </cell>
          <cell r="E813">
            <v>0</v>
          </cell>
          <cell r="F813" t="str">
            <v>8 mg</v>
          </cell>
          <cell r="G813" t="str">
            <v>TABLET</v>
          </cell>
          <cell r="H813" t="str">
            <v>TAB</v>
          </cell>
          <cell r="I813">
            <v>20090305</v>
          </cell>
          <cell r="J813">
            <v>0</v>
          </cell>
          <cell r="K813">
            <v>20090305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20090305</v>
          </cell>
          <cell r="Q813">
            <v>0</v>
          </cell>
          <cell r="R813">
            <v>20090305</v>
          </cell>
          <cell r="S813">
            <v>0</v>
          </cell>
        </row>
        <row r="814">
          <cell r="B814" t="str">
            <v>HYDROQUINONE 4% 2488300.04GRAMCRM</v>
          </cell>
          <cell r="C814" t="str">
            <v xml:space="preserve">HYDROQUINONE 4% </v>
          </cell>
          <cell r="D814">
            <v>24883</v>
          </cell>
          <cell r="E814">
            <v>0</v>
          </cell>
          <cell r="F814">
            <v>0.04</v>
          </cell>
          <cell r="G814" t="str">
            <v>GRAM</v>
          </cell>
          <cell r="H814" t="str">
            <v>CRM</v>
          </cell>
          <cell r="I814">
            <v>20090305</v>
          </cell>
          <cell r="J814">
            <v>0</v>
          </cell>
          <cell r="K814">
            <v>20090305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20090305</v>
          </cell>
          <cell r="Q814">
            <v>0</v>
          </cell>
          <cell r="R814">
            <v>20090305</v>
          </cell>
          <cell r="S814">
            <v>0</v>
          </cell>
        </row>
        <row r="815">
          <cell r="B815" t="str">
            <v>HYDROQUINONE 4% 9692504%GRAMGEL</v>
          </cell>
          <cell r="C815" t="str">
            <v xml:space="preserve">HYDROQUINONE 4% </v>
          </cell>
          <cell r="D815">
            <v>96925</v>
          </cell>
          <cell r="E815">
            <v>0</v>
          </cell>
          <cell r="F815" t="str">
            <v>4%</v>
          </cell>
          <cell r="G815" t="str">
            <v>GRAM</v>
          </cell>
          <cell r="H815" t="str">
            <v>GEL</v>
          </cell>
          <cell r="I815">
            <v>20050304</v>
          </cell>
          <cell r="J815">
            <v>20050902</v>
          </cell>
          <cell r="K815">
            <v>20050902</v>
          </cell>
          <cell r="L815" t="str">
            <v>Delete</v>
          </cell>
          <cell r="N815">
            <v>0</v>
          </cell>
          <cell r="O815" t="str">
            <v>no</v>
          </cell>
          <cell r="P815">
            <v>20050304</v>
          </cell>
          <cell r="Q815">
            <v>20050902</v>
          </cell>
          <cell r="R815">
            <v>20050902</v>
          </cell>
          <cell r="S815">
            <v>0</v>
          </cell>
        </row>
        <row r="816">
          <cell r="B816" t="str">
            <v>HYDROQUINONE 4% w/ SUNSCREEN9607100.04GRAMCRM</v>
          </cell>
          <cell r="C816" t="str">
            <v>HYDROQUINONE 4% w/ SUNSCREEN</v>
          </cell>
          <cell r="D816">
            <v>96071</v>
          </cell>
          <cell r="E816">
            <v>0</v>
          </cell>
          <cell r="F816">
            <v>0.04</v>
          </cell>
          <cell r="G816" t="str">
            <v>GRAM</v>
          </cell>
          <cell r="H816" t="str">
            <v>CRM</v>
          </cell>
          <cell r="I816">
            <v>20021206</v>
          </cell>
          <cell r="J816">
            <v>20030606</v>
          </cell>
          <cell r="K816">
            <v>20051206</v>
          </cell>
          <cell r="L816" t="str">
            <v>Delete</v>
          </cell>
          <cell r="N816">
            <v>0</v>
          </cell>
          <cell r="O816" t="str">
            <v>no</v>
          </cell>
          <cell r="P816">
            <v>20021206</v>
          </cell>
          <cell r="Q816">
            <v>20030606</v>
          </cell>
          <cell r="R816">
            <v>20051206</v>
          </cell>
          <cell r="S816">
            <v>0</v>
          </cell>
        </row>
        <row r="817">
          <cell r="B817" t="str">
            <v>HYDROXYCHLOROQUINE SULFATE429400200 mgTABLETTAB</v>
          </cell>
          <cell r="C817" t="str">
            <v>HYDROXYCHLOROQUINE SULFATE</v>
          </cell>
          <cell r="D817">
            <v>42940</v>
          </cell>
          <cell r="E817">
            <v>0</v>
          </cell>
          <cell r="F817" t="str">
            <v>200 mg</v>
          </cell>
          <cell r="G817" t="str">
            <v>TABLET</v>
          </cell>
          <cell r="H817" t="str">
            <v>TAB</v>
          </cell>
          <cell r="I817">
            <v>20090305</v>
          </cell>
          <cell r="J817">
            <v>0</v>
          </cell>
          <cell r="K817">
            <v>20090305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20090305</v>
          </cell>
          <cell r="Q817">
            <v>0</v>
          </cell>
          <cell r="R817">
            <v>20090305</v>
          </cell>
          <cell r="S817">
            <v>0</v>
          </cell>
        </row>
        <row r="818">
          <cell r="B818" t="str">
            <v>HYDROXYUREA384000500 mgCAPSULECAP</v>
          </cell>
          <cell r="C818" t="str">
            <v>HYDROXYUREA</v>
          </cell>
          <cell r="D818">
            <v>38400</v>
          </cell>
          <cell r="E818">
            <v>0</v>
          </cell>
          <cell r="F818" t="str">
            <v>500 mg</v>
          </cell>
          <cell r="G818" t="str">
            <v>CAPSULE</v>
          </cell>
          <cell r="H818" t="str">
            <v>CAP</v>
          </cell>
          <cell r="I818">
            <v>20090305</v>
          </cell>
          <cell r="J818">
            <v>0</v>
          </cell>
          <cell r="K818">
            <v>20090305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20090305</v>
          </cell>
          <cell r="Q818">
            <v>0</v>
          </cell>
          <cell r="R818">
            <v>20090305</v>
          </cell>
          <cell r="S818">
            <v>0</v>
          </cell>
        </row>
        <row r="819">
          <cell r="B819" t="str">
            <v>HYDROXYZINE13932010 mg/5 mlMILLILITERSYR</v>
          </cell>
          <cell r="C819" t="str">
            <v>HYDROXYZINE</v>
          </cell>
          <cell r="D819">
            <v>13932</v>
          </cell>
          <cell r="E819">
            <v>0</v>
          </cell>
          <cell r="F819" t="str">
            <v>10 mg/5 ml</v>
          </cell>
          <cell r="G819" t="str">
            <v>MILLILITER</v>
          </cell>
          <cell r="H819" t="str">
            <v>SYR</v>
          </cell>
          <cell r="I819">
            <v>20090410</v>
          </cell>
          <cell r="J819">
            <v>0</v>
          </cell>
          <cell r="K819">
            <v>20090410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20090410</v>
          </cell>
          <cell r="Q819">
            <v>0</v>
          </cell>
          <cell r="R819">
            <v>20090410</v>
          </cell>
          <cell r="S819">
            <v>0</v>
          </cell>
        </row>
        <row r="820">
          <cell r="B820" t="str">
            <v>HYDROXYZINE HCL13941010 mgTABLETTAB</v>
          </cell>
          <cell r="C820" t="str">
            <v>HYDROXYZINE HCL</v>
          </cell>
          <cell r="D820">
            <v>13941</v>
          </cell>
          <cell r="E820">
            <v>0</v>
          </cell>
          <cell r="F820" t="str">
            <v>10 mg</v>
          </cell>
          <cell r="G820" t="str">
            <v>TABLET</v>
          </cell>
          <cell r="H820" t="str">
            <v>TAB</v>
          </cell>
          <cell r="I820">
            <v>20090305</v>
          </cell>
          <cell r="J820">
            <v>0</v>
          </cell>
          <cell r="K820">
            <v>20090305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20090305</v>
          </cell>
          <cell r="Q820">
            <v>0</v>
          </cell>
          <cell r="R820">
            <v>20090305</v>
          </cell>
          <cell r="S820">
            <v>0</v>
          </cell>
        </row>
        <row r="821">
          <cell r="B821" t="str">
            <v>HYDROXYZINE HCL13943025 mgTABLETTAB</v>
          </cell>
          <cell r="C821" t="str">
            <v>HYDROXYZINE HCL</v>
          </cell>
          <cell r="D821">
            <v>13943</v>
          </cell>
          <cell r="E821">
            <v>0</v>
          </cell>
          <cell r="F821" t="str">
            <v>25 mg</v>
          </cell>
          <cell r="G821" t="str">
            <v>TABLET</v>
          </cell>
          <cell r="H821" t="str">
            <v>TAB</v>
          </cell>
          <cell r="I821">
            <v>20090305</v>
          </cell>
          <cell r="J821">
            <v>0</v>
          </cell>
          <cell r="K821">
            <v>20090305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20090305</v>
          </cell>
          <cell r="Q821">
            <v>0</v>
          </cell>
          <cell r="R821">
            <v>20090305</v>
          </cell>
          <cell r="S821">
            <v>0</v>
          </cell>
        </row>
        <row r="822">
          <cell r="B822" t="str">
            <v>HYDROXYZINE HCL13944050 mgTABLETTAB</v>
          </cell>
          <cell r="C822" t="str">
            <v>HYDROXYZINE HCL</v>
          </cell>
          <cell r="D822">
            <v>13944</v>
          </cell>
          <cell r="E822">
            <v>0</v>
          </cell>
          <cell r="F822" t="str">
            <v>50 mg</v>
          </cell>
          <cell r="G822" t="str">
            <v>TABLET</v>
          </cell>
          <cell r="H822" t="str">
            <v>TAB</v>
          </cell>
          <cell r="I822">
            <v>20090305</v>
          </cell>
          <cell r="J822">
            <v>0</v>
          </cell>
          <cell r="K822">
            <v>20090305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20090305</v>
          </cell>
          <cell r="Q822">
            <v>0</v>
          </cell>
          <cell r="R822">
            <v>20090305</v>
          </cell>
          <cell r="S822">
            <v>0</v>
          </cell>
        </row>
        <row r="823">
          <cell r="B823" t="str">
            <v>HYDROXYZINE PAM13952025 mgCAPSULECAP</v>
          </cell>
          <cell r="C823" t="str">
            <v>HYDROXYZINE PAM</v>
          </cell>
          <cell r="D823">
            <v>13952</v>
          </cell>
          <cell r="E823">
            <v>0</v>
          </cell>
          <cell r="F823" t="str">
            <v>25 mg</v>
          </cell>
          <cell r="G823" t="str">
            <v>CAPSULE</v>
          </cell>
          <cell r="H823" t="str">
            <v>CAP</v>
          </cell>
          <cell r="I823">
            <v>20090305</v>
          </cell>
          <cell r="J823">
            <v>0</v>
          </cell>
          <cell r="K823">
            <v>20090305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20090305</v>
          </cell>
          <cell r="Q823">
            <v>0</v>
          </cell>
          <cell r="R823">
            <v>20090305</v>
          </cell>
          <cell r="S823">
            <v>0</v>
          </cell>
        </row>
        <row r="824">
          <cell r="B824" t="str">
            <v>HYDROXYZINE PAM13953050 mgCAPSULECAP</v>
          </cell>
          <cell r="C824" t="str">
            <v>HYDROXYZINE PAM</v>
          </cell>
          <cell r="D824">
            <v>13953</v>
          </cell>
          <cell r="E824">
            <v>0</v>
          </cell>
          <cell r="F824" t="str">
            <v>50 mg</v>
          </cell>
          <cell r="G824" t="str">
            <v>CAPSULE</v>
          </cell>
          <cell r="H824" t="str">
            <v>CAP</v>
          </cell>
          <cell r="I824">
            <v>20090305</v>
          </cell>
          <cell r="J824">
            <v>0</v>
          </cell>
          <cell r="K824">
            <v>20090305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20090305</v>
          </cell>
          <cell r="Q824">
            <v>0</v>
          </cell>
          <cell r="R824">
            <v>20090305</v>
          </cell>
          <cell r="S824">
            <v>0</v>
          </cell>
        </row>
        <row r="825">
          <cell r="B825" t="str">
            <v>HYOSCYAMINE SULFATE1896100.125 mgTABLETTAB</v>
          </cell>
          <cell r="C825" t="str">
            <v>HYOSCYAMINE SULFATE</v>
          </cell>
          <cell r="D825">
            <v>18961</v>
          </cell>
          <cell r="E825">
            <v>0</v>
          </cell>
          <cell r="F825" t="str">
            <v>0.125 mg</v>
          </cell>
          <cell r="G825" t="str">
            <v>TABLET</v>
          </cell>
          <cell r="H825" t="str">
            <v>TAB</v>
          </cell>
          <cell r="I825">
            <v>20090305</v>
          </cell>
          <cell r="J825">
            <v>0</v>
          </cell>
          <cell r="K825">
            <v>20090305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20090305</v>
          </cell>
          <cell r="Q825">
            <v>0</v>
          </cell>
          <cell r="R825">
            <v>20090305</v>
          </cell>
          <cell r="S825">
            <v>0</v>
          </cell>
        </row>
        <row r="826">
          <cell r="B826" t="str">
            <v>HYOSCYAMINE SULFATE1897000.125 mgTABLETTAB, sublingual</v>
          </cell>
          <cell r="C826" t="str">
            <v>HYOSCYAMINE SULFATE</v>
          </cell>
          <cell r="D826">
            <v>18970</v>
          </cell>
          <cell r="E826">
            <v>0</v>
          </cell>
          <cell r="F826" t="str">
            <v>0.125 mg</v>
          </cell>
          <cell r="G826" t="str">
            <v>TABLET</v>
          </cell>
          <cell r="H826" t="str">
            <v>TAB, sublingual</v>
          </cell>
          <cell r="I826">
            <v>20090305</v>
          </cell>
          <cell r="J826">
            <v>0</v>
          </cell>
          <cell r="K826">
            <v>20090305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20090305</v>
          </cell>
          <cell r="Q826">
            <v>0</v>
          </cell>
          <cell r="R826">
            <v>20090305</v>
          </cell>
          <cell r="S826">
            <v>0</v>
          </cell>
        </row>
        <row r="827">
          <cell r="B827" t="str">
            <v>HYOSCYAMINE SULFATE1329900.125 mgTABLETTAB, orally disintegrating</v>
          </cell>
          <cell r="C827" t="str">
            <v>HYOSCYAMINE SULFATE</v>
          </cell>
          <cell r="D827">
            <v>13299</v>
          </cell>
          <cell r="E827">
            <v>0</v>
          </cell>
          <cell r="F827" t="str">
            <v>0.125 mg</v>
          </cell>
          <cell r="G827" t="str">
            <v>TABLET</v>
          </cell>
          <cell r="H827" t="str">
            <v>TAB, orally disintegrating</v>
          </cell>
          <cell r="I827">
            <v>20090305</v>
          </cell>
          <cell r="J827">
            <v>20090424</v>
          </cell>
          <cell r="K827">
            <v>20090424</v>
          </cell>
          <cell r="L827" t="str">
            <v>Delete</v>
          </cell>
          <cell r="N827">
            <v>0</v>
          </cell>
          <cell r="O827" t="str">
            <v>no</v>
          </cell>
          <cell r="P827">
            <v>20090305</v>
          </cell>
          <cell r="Q827">
            <v>20090424</v>
          </cell>
          <cell r="R827">
            <v>20090424</v>
          </cell>
          <cell r="S827">
            <v>0</v>
          </cell>
        </row>
        <row r="828">
          <cell r="B828" t="str">
            <v>HYOSCYAMINE SULFATE1894000.125 mg/mlMILLILITERDROPS</v>
          </cell>
          <cell r="C828" t="str">
            <v>HYOSCYAMINE SULFATE</v>
          </cell>
          <cell r="D828">
            <v>18940</v>
          </cell>
          <cell r="E828">
            <v>0</v>
          </cell>
          <cell r="F828" t="str">
            <v>0.125 mg/ml</v>
          </cell>
          <cell r="G828" t="str">
            <v>MILLILITER</v>
          </cell>
          <cell r="H828" t="str">
            <v>DROPS</v>
          </cell>
          <cell r="I828">
            <v>20090305</v>
          </cell>
          <cell r="J828">
            <v>0</v>
          </cell>
          <cell r="K828">
            <v>20090305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20090305</v>
          </cell>
          <cell r="Q828">
            <v>0</v>
          </cell>
          <cell r="R828">
            <v>20090305</v>
          </cell>
          <cell r="S828">
            <v>0</v>
          </cell>
        </row>
        <row r="829">
          <cell r="B829" t="str">
            <v>HYOSCYAMINE SULFATE1896000.375 mgTABLETTAB, ER</v>
          </cell>
          <cell r="C829" t="str">
            <v>HYOSCYAMINE SULFATE</v>
          </cell>
          <cell r="D829">
            <v>18960</v>
          </cell>
          <cell r="E829">
            <v>0</v>
          </cell>
          <cell r="F829" t="str">
            <v>0.375 mg</v>
          </cell>
          <cell r="G829" t="str">
            <v>TABLET</v>
          </cell>
          <cell r="H829" t="str">
            <v>TAB, ER</v>
          </cell>
          <cell r="I829">
            <v>20090305</v>
          </cell>
          <cell r="J829">
            <v>0</v>
          </cell>
          <cell r="K829">
            <v>20090305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20090305</v>
          </cell>
          <cell r="Q829">
            <v>0</v>
          </cell>
          <cell r="R829">
            <v>20090305</v>
          </cell>
          <cell r="S829">
            <v>0</v>
          </cell>
        </row>
        <row r="830">
          <cell r="B830" t="str">
            <v>HYOSCYAMINE SULFATE1889000.375 mgCAPSULECAP, SR</v>
          </cell>
          <cell r="C830" t="str">
            <v>HYOSCYAMINE SULFATE</v>
          </cell>
          <cell r="D830">
            <v>18890</v>
          </cell>
          <cell r="E830">
            <v>0</v>
          </cell>
          <cell r="F830" t="str">
            <v>0.375 mg</v>
          </cell>
          <cell r="G830" t="str">
            <v>CAPSULE</v>
          </cell>
          <cell r="H830" t="str">
            <v>CAP, SR</v>
          </cell>
          <cell r="I830">
            <v>20080919</v>
          </cell>
          <cell r="J830">
            <v>20081205</v>
          </cell>
          <cell r="K830">
            <v>20090305</v>
          </cell>
          <cell r="L830" t="str">
            <v>Delete</v>
          </cell>
          <cell r="N830">
            <v>0</v>
          </cell>
          <cell r="O830" t="str">
            <v>no</v>
          </cell>
          <cell r="P830">
            <v>20080919</v>
          </cell>
          <cell r="Q830">
            <v>20081205</v>
          </cell>
          <cell r="R830">
            <v>20090305</v>
          </cell>
          <cell r="S830">
            <v>0</v>
          </cell>
        </row>
        <row r="831">
          <cell r="B831" t="str">
            <v>IBUPROFEN359300100 mg/5 ml MILLILITERSUSP</v>
          </cell>
          <cell r="C831" t="str">
            <v>IBUPROFEN</v>
          </cell>
          <cell r="D831">
            <v>35930</v>
          </cell>
          <cell r="E831">
            <v>0</v>
          </cell>
          <cell r="F831" t="str">
            <v xml:space="preserve">100 mg/5 ml </v>
          </cell>
          <cell r="G831" t="str">
            <v>MILLILITER</v>
          </cell>
          <cell r="H831" t="str">
            <v>SUSP</v>
          </cell>
          <cell r="I831">
            <v>20090305</v>
          </cell>
          <cell r="J831">
            <v>0</v>
          </cell>
          <cell r="K831">
            <v>20090305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20090305</v>
          </cell>
          <cell r="Q831">
            <v>0</v>
          </cell>
          <cell r="R831">
            <v>20090305</v>
          </cell>
          <cell r="S831">
            <v>0</v>
          </cell>
        </row>
        <row r="832">
          <cell r="B832" t="str">
            <v>IBUPROFEN357430200 mgTABLETTAB</v>
          </cell>
          <cell r="C832" t="str">
            <v>IBUPROFEN</v>
          </cell>
          <cell r="D832">
            <v>35743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20020605</v>
          </cell>
          <cell r="J832">
            <v>20021206</v>
          </cell>
          <cell r="K832">
            <v>20021206</v>
          </cell>
          <cell r="L832" t="str">
            <v>Delete</v>
          </cell>
          <cell r="N832">
            <v>0</v>
          </cell>
          <cell r="O832" t="str">
            <v>no</v>
          </cell>
          <cell r="P832">
            <v>20020605</v>
          </cell>
          <cell r="Q832">
            <v>20021206</v>
          </cell>
          <cell r="R832">
            <v>20021206</v>
          </cell>
          <cell r="S832">
            <v>0</v>
          </cell>
        </row>
        <row r="833">
          <cell r="B833" t="str">
            <v>IBUPROFEN357410400 mgTABLETTAB</v>
          </cell>
          <cell r="C833" t="str">
            <v>IBUPROFEN</v>
          </cell>
          <cell r="D833">
            <v>35741</v>
          </cell>
          <cell r="E833">
            <v>0</v>
          </cell>
          <cell r="F833" t="str">
            <v>400 mg</v>
          </cell>
          <cell r="G833" t="str">
            <v>TABLET</v>
          </cell>
          <cell r="H833" t="str">
            <v>TAB</v>
          </cell>
          <cell r="I833">
            <v>20090305</v>
          </cell>
          <cell r="J833">
            <v>0</v>
          </cell>
          <cell r="K833">
            <v>20090305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20090305</v>
          </cell>
          <cell r="Q833">
            <v>0</v>
          </cell>
          <cell r="R833">
            <v>20090305</v>
          </cell>
          <cell r="S833">
            <v>0</v>
          </cell>
        </row>
        <row r="834">
          <cell r="B834" t="str">
            <v>IBUPROFEN357420600 mgTABLETTAB</v>
          </cell>
          <cell r="C834" t="str">
            <v>IBUPROFEN</v>
          </cell>
          <cell r="D834">
            <v>35742</v>
          </cell>
          <cell r="E834">
            <v>0</v>
          </cell>
          <cell r="F834" t="str">
            <v>600 mg</v>
          </cell>
          <cell r="G834" t="str">
            <v>TABLET</v>
          </cell>
          <cell r="H834" t="str">
            <v>TAB</v>
          </cell>
          <cell r="I834">
            <v>20090305</v>
          </cell>
          <cell r="J834">
            <v>0</v>
          </cell>
          <cell r="K834">
            <v>20090305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20090305</v>
          </cell>
          <cell r="Q834">
            <v>0</v>
          </cell>
          <cell r="R834">
            <v>20090305</v>
          </cell>
          <cell r="S834">
            <v>0</v>
          </cell>
        </row>
        <row r="835">
          <cell r="B835" t="str">
            <v>IBUPROFEN357440800 mgTABLETTAB</v>
          </cell>
          <cell r="C835" t="str">
            <v>IBUPROFEN</v>
          </cell>
          <cell r="D835">
            <v>35744</v>
          </cell>
          <cell r="E835">
            <v>0</v>
          </cell>
          <cell r="F835" t="str">
            <v>800 mg</v>
          </cell>
          <cell r="G835" t="str">
            <v>TABLET</v>
          </cell>
          <cell r="H835" t="str">
            <v>TAB</v>
          </cell>
          <cell r="I835">
            <v>20090305</v>
          </cell>
          <cell r="J835">
            <v>0</v>
          </cell>
          <cell r="K835">
            <v>20090305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20090305</v>
          </cell>
          <cell r="Q835">
            <v>0</v>
          </cell>
          <cell r="R835">
            <v>20090305</v>
          </cell>
          <cell r="S835">
            <v>0</v>
          </cell>
        </row>
        <row r="836">
          <cell r="B836" t="str">
            <v>IBUPROFEN/OXYCODONE HCL238270400 mg; 5 mgTABLETTAB</v>
          </cell>
          <cell r="C836" t="str">
            <v>IBUPROFEN/OXYCODONE HCL</v>
          </cell>
          <cell r="D836">
            <v>23827</v>
          </cell>
          <cell r="E836">
            <v>0</v>
          </cell>
          <cell r="F836" t="str">
            <v>400 mg; 5 mg</v>
          </cell>
          <cell r="G836" t="str">
            <v>TABLET</v>
          </cell>
          <cell r="H836" t="str">
            <v>TAB</v>
          </cell>
          <cell r="I836">
            <v>20090305</v>
          </cell>
          <cell r="J836">
            <v>0</v>
          </cell>
          <cell r="K836">
            <v>20090305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20090305</v>
          </cell>
          <cell r="Q836">
            <v>0</v>
          </cell>
          <cell r="R836">
            <v>20090305</v>
          </cell>
          <cell r="S836">
            <v>0</v>
          </cell>
        </row>
        <row r="837">
          <cell r="B837" t="str">
            <v>IMIPRAMINE HCL16541010 mgTABLETTAB</v>
          </cell>
          <cell r="C837" t="str">
            <v>IMIPRAMINE HCL</v>
          </cell>
          <cell r="D837">
            <v>16541</v>
          </cell>
          <cell r="E837">
            <v>0</v>
          </cell>
          <cell r="F837" t="str">
            <v>10 mg</v>
          </cell>
          <cell r="G837" t="str">
            <v>TABLET</v>
          </cell>
          <cell r="H837" t="str">
            <v>TAB</v>
          </cell>
          <cell r="I837">
            <v>20090305</v>
          </cell>
          <cell r="J837">
            <v>0</v>
          </cell>
          <cell r="K837">
            <v>20090305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20090305</v>
          </cell>
          <cell r="Q837">
            <v>0</v>
          </cell>
          <cell r="R837">
            <v>20090305</v>
          </cell>
          <cell r="S837">
            <v>0</v>
          </cell>
        </row>
        <row r="838">
          <cell r="B838" t="str">
            <v>IMIPRAMINE HCL16542025 mgTABLETTAB</v>
          </cell>
          <cell r="C838" t="str">
            <v>IMIPRAMINE HCL</v>
          </cell>
          <cell r="D838">
            <v>16542</v>
          </cell>
          <cell r="E838">
            <v>0</v>
          </cell>
          <cell r="F838" t="str">
            <v>25 mg</v>
          </cell>
          <cell r="G838" t="str">
            <v>TABLET</v>
          </cell>
          <cell r="H838" t="str">
            <v>TAB</v>
          </cell>
          <cell r="I838">
            <v>20090305</v>
          </cell>
          <cell r="J838">
            <v>0</v>
          </cell>
          <cell r="K838">
            <v>20090305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20090305</v>
          </cell>
          <cell r="Q838">
            <v>0</v>
          </cell>
          <cell r="R838">
            <v>20090305</v>
          </cell>
          <cell r="S838">
            <v>0</v>
          </cell>
        </row>
        <row r="839">
          <cell r="B839" t="str">
            <v>IMIPRAMINE HCL16543050 mgTABLETTAB</v>
          </cell>
          <cell r="C839" t="str">
            <v>IMIPRAMINE HCL</v>
          </cell>
          <cell r="D839">
            <v>16543</v>
          </cell>
          <cell r="E839">
            <v>0</v>
          </cell>
          <cell r="F839" t="str">
            <v>50 mg</v>
          </cell>
          <cell r="G839" t="str">
            <v>TABLET</v>
          </cell>
          <cell r="H839" t="str">
            <v>TAB</v>
          </cell>
          <cell r="I839">
            <v>20090305</v>
          </cell>
          <cell r="J839">
            <v>0</v>
          </cell>
          <cell r="K839">
            <v>20090305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20090305</v>
          </cell>
          <cell r="Q839">
            <v>0</v>
          </cell>
          <cell r="R839">
            <v>20090305</v>
          </cell>
          <cell r="S839">
            <v>0</v>
          </cell>
        </row>
        <row r="840">
          <cell r="B840" t="str">
            <v>INDAPAMIDE731101.25 mgTABLETTAB</v>
          </cell>
          <cell r="C840" t="str">
            <v>INDAPAMIDE</v>
          </cell>
          <cell r="D840">
            <v>7311</v>
          </cell>
          <cell r="E840">
            <v>0</v>
          </cell>
          <cell r="F840" t="str">
            <v>1.25 mg</v>
          </cell>
          <cell r="G840" t="str">
            <v>TABLET</v>
          </cell>
          <cell r="H840" t="str">
            <v>TAB</v>
          </cell>
          <cell r="I840">
            <v>20090305</v>
          </cell>
          <cell r="J840">
            <v>0</v>
          </cell>
          <cell r="K840">
            <v>20090305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20090305</v>
          </cell>
          <cell r="Q840">
            <v>0</v>
          </cell>
          <cell r="R840">
            <v>20090305</v>
          </cell>
          <cell r="S840">
            <v>0</v>
          </cell>
        </row>
        <row r="841">
          <cell r="B841" t="str">
            <v>INDAPAMIDE731002.5 mgTABLETTAB</v>
          </cell>
          <cell r="C841" t="str">
            <v>INDAPAMIDE</v>
          </cell>
          <cell r="D841">
            <v>7310</v>
          </cell>
          <cell r="E841">
            <v>0</v>
          </cell>
          <cell r="F841" t="str">
            <v>2.5 mg</v>
          </cell>
          <cell r="G841" t="str">
            <v>TABLET</v>
          </cell>
          <cell r="H841" t="str">
            <v>TAB</v>
          </cell>
          <cell r="I841">
            <v>20090305</v>
          </cell>
          <cell r="J841">
            <v>0</v>
          </cell>
          <cell r="K841">
            <v>20090305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20090305</v>
          </cell>
          <cell r="S841">
            <v>0</v>
          </cell>
        </row>
        <row r="842">
          <cell r="B842" t="str">
            <v>INDOMETHACIN35680025 mgCAPSULECAP</v>
          </cell>
          <cell r="C842" t="str">
            <v>INDOMETHACIN</v>
          </cell>
          <cell r="D842">
            <v>35680</v>
          </cell>
          <cell r="E842">
            <v>0</v>
          </cell>
          <cell r="F842" t="str">
            <v>25 mg</v>
          </cell>
          <cell r="G842" t="str">
            <v>CAPSULE</v>
          </cell>
          <cell r="H842" t="str">
            <v>CAP</v>
          </cell>
          <cell r="I842">
            <v>20090305</v>
          </cell>
          <cell r="J842">
            <v>0</v>
          </cell>
          <cell r="K842">
            <v>20090305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20090305</v>
          </cell>
          <cell r="Q842">
            <v>0</v>
          </cell>
          <cell r="R842">
            <v>20090305</v>
          </cell>
          <cell r="S842">
            <v>0</v>
          </cell>
        </row>
        <row r="843">
          <cell r="B843" t="str">
            <v>INDOMETHACIN35681050 mgCAPSULECAP</v>
          </cell>
          <cell r="C843" t="str">
            <v>INDOMETHACIN</v>
          </cell>
          <cell r="D843">
            <v>35681</v>
          </cell>
          <cell r="E843">
            <v>0</v>
          </cell>
          <cell r="F843" t="str">
            <v>50 mg</v>
          </cell>
          <cell r="G843" t="str">
            <v>CAPSULE</v>
          </cell>
          <cell r="H843" t="str">
            <v>CAP</v>
          </cell>
          <cell r="I843">
            <v>20090305</v>
          </cell>
          <cell r="J843">
            <v>0</v>
          </cell>
          <cell r="K843">
            <v>20090305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20090305</v>
          </cell>
          <cell r="Q843">
            <v>0</v>
          </cell>
          <cell r="R843">
            <v>20090305</v>
          </cell>
          <cell r="S843">
            <v>0</v>
          </cell>
        </row>
        <row r="844">
          <cell r="B844" t="str">
            <v>INDOMETHACIN SR35690075 mgCAPSULECAP, SR</v>
          </cell>
          <cell r="C844" t="str">
            <v>INDOMETHACIN SR</v>
          </cell>
          <cell r="D844">
            <v>35690</v>
          </cell>
          <cell r="E844">
            <v>0</v>
          </cell>
          <cell r="F844" t="str">
            <v>75 mg</v>
          </cell>
          <cell r="G844" t="str">
            <v>CAPSULE</v>
          </cell>
          <cell r="H844" t="str">
            <v>CAP, SR</v>
          </cell>
          <cell r="I844">
            <v>20090305</v>
          </cell>
          <cell r="J844">
            <v>0</v>
          </cell>
          <cell r="K844">
            <v>20090305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20090305</v>
          </cell>
          <cell r="Q844">
            <v>0</v>
          </cell>
          <cell r="R844">
            <v>20090305</v>
          </cell>
          <cell r="S844">
            <v>0</v>
          </cell>
        </row>
        <row r="845">
          <cell r="B845" t="str">
            <v>IPRATROPIUM BROMIDE4223900.0003MILLILITERNASAL INH SOLN</v>
          </cell>
          <cell r="C845" t="str">
            <v>IPRATROPIUM BROMIDE</v>
          </cell>
          <cell r="D845">
            <v>42239</v>
          </cell>
          <cell r="E845">
            <v>0</v>
          </cell>
          <cell r="F845">
            <v>2.9999999999999997E-4</v>
          </cell>
          <cell r="G845" t="str">
            <v>MILLILITER</v>
          </cell>
          <cell r="H845" t="str">
            <v>NASAL INH SOLN</v>
          </cell>
          <cell r="I845">
            <v>20090305</v>
          </cell>
          <cell r="J845">
            <v>0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20090305</v>
          </cell>
          <cell r="Q845">
            <v>0</v>
          </cell>
          <cell r="R845">
            <v>20090305</v>
          </cell>
          <cell r="S845">
            <v>0</v>
          </cell>
        </row>
        <row r="846">
          <cell r="B846" t="str">
            <v>IPRATROPIUM BROMIDE4223800.0006MILLILITERNASAL INH SOLN</v>
          </cell>
          <cell r="C846" t="str">
            <v>IPRATROPIUM BROMIDE</v>
          </cell>
          <cell r="D846">
            <v>42238</v>
          </cell>
          <cell r="E846">
            <v>0</v>
          </cell>
          <cell r="F846">
            <v>5.9999999999999995E-4</v>
          </cell>
          <cell r="G846" t="str">
            <v>MILLILITER</v>
          </cell>
          <cell r="H846" t="str">
            <v>NASAL INH SOLN</v>
          </cell>
          <cell r="I846">
            <v>20090305</v>
          </cell>
          <cell r="J846">
            <v>0</v>
          </cell>
          <cell r="K846">
            <v>20090305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20090305</v>
          </cell>
          <cell r="Q846">
            <v>0</v>
          </cell>
          <cell r="R846">
            <v>20090305</v>
          </cell>
          <cell r="S846">
            <v>0</v>
          </cell>
        </row>
        <row r="847">
          <cell r="B847" t="str">
            <v>IPRATROPIUM BROMIDE4223500.2 mg/mlMILLILITERINH SOLN</v>
          </cell>
          <cell r="C847" t="str">
            <v>IPRATROPIUM BROMIDE</v>
          </cell>
          <cell r="D847">
            <v>42235</v>
          </cell>
          <cell r="E847">
            <v>0</v>
          </cell>
          <cell r="F847" t="str">
            <v>0.2 mg/ml</v>
          </cell>
          <cell r="G847" t="str">
            <v>MILLILITER</v>
          </cell>
          <cell r="H847" t="str">
            <v>INH SOLN</v>
          </cell>
          <cell r="I847">
            <v>20090305</v>
          </cell>
          <cell r="J847">
            <v>0</v>
          </cell>
          <cell r="K847">
            <v>20090305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20090305</v>
          </cell>
          <cell r="Q847">
            <v>0</v>
          </cell>
          <cell r="R847">
            <v>20090305</v>
          </cell>
          <cell r="S847">
            <v>0</v>
          </cell>
        </row>
        <row r="848">
          <cell r="B848" t="str">
            <v>IPRATROPIUM/ALBUTEROL SULFATE1345600.5-2.5 mg/3 mlMILLILITERSOLN</v>
          </cell>
          <cell r="C848" t="str">
            <v>IPRATROPIUM/ALBUTEROL SULFATE</v>
          </cell>
          <cell r="D848">
            <v>13456</v>
          </cell>
          <cell r="E848">
            <v>0</v>
          </cell>
          <cell r="F848" t="str">
            <v>0.5-2.5 mg/3 ml</v>
          </cell>
          <cell r="G848" t="str">
            <v>MILLILITER</v>
          </cell>
          <cell r="H848" t="str">
            <v>SOLN</v>
          </cell>
          <cell r="I848">
            <v>20090305</v>
          </cell>
          <cell r="J848">
            <v>0</v>
          </cell>
          <cell r="K848">
            <v>20090305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20090305</v>
          </cell>
          <cell r="Q848">
            <v>0</v>
          </cell>
          <cell r="R848">
            <v>20090305</v>
          </cell>
          <cell r="S848">
            <v>0</v>
          </cell>
        </row>
        <row r="849">
          <cell r="B849" t="str">
            <v>IRINOTECAN HCL979560100 mg/5 mlMILLILITERVIAL</v>
          </cell>
          <cell r="C849" t="str">
            <v>IRINOTECAN HCL</v>
          </cell>
          <cell r="D849">
            <v>97956</v>
          </cell>
          <cell r="E849">
            <v>0</v>
          </cell>
          <cell r="F849" t="str">
            <v>100 mg/5 ml</v>
          </cell>
          <cell r="G849" t="str">
            <v>MILLILITER</v>
          </cell>
          <cell r="H849" t="str">
            <v>VIAL</v>
          </cell>
          <cell r="I849">
            <v>20090305</v>
          </cell>
          <cell r="J849">
            <v>0</v>
          </cell>
          <cell r="K849">
            <v>20090305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20090305</v>
          </cell>
          <cell r="Q849">
            <v>0</v>
          </cell>
          <cell r="R849">
            <v>20090305</v>
          </cell>
          <cell r="S849">
            <v>0</v>
          </cell>
        </row>
        <row r="850">
          <cell r="B850" t="str">
            <v>IRINOTECAN HCL97955040 mg/2 mlMILLILITERVIAL</v>
          </cell>
          <cell r="C850" t="str">
            <v>IRINOTECAN HCL</v>
          </cell>
          <cell r="D850">
            <v>97955</v>
          </cell>
          <cell r="E850">
            <v>0</v>
          </cell>
          <cell r="F850" t="str">
            <v>40 mg/2 ml</v>
          </cell>
          <cell r="G850" t="str">
            <v>MILLILITER</v>
          </cell>
          <cell r="H850" t="str">
            <v>VIAL</v>
          </cell>
          <cell r="I850">
            <v>20090305</v>
          </cell>
          <cell r="J850">
            <v>0</v>
          </cell>
          <cell r="K850">
            <v>20090305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20090305</v>
          </cell>
          <cell r="Q850">
            <v>0</v>
          </cell>
          <cell r="R850">
            <v>20090305</v>
          </cell>
          <cell r="S850">
            <v>0</v>
          </cell>
        </row>
        <row r="851">
          <cell r="B851" t="str">
            <v>IRINOTECAN HCL990560500 mg/25 mlMILLILITERVIAL</v>
          </cell>
          <cell r="C851" t="str">
            <v>IRINOTECAN HCL</v>
          </cell>
          <cell r="D851">
            <v>99056</v>
          </cell>
          <cell r="E851">
            <v>0</v>
          </cell>
          <cell r="F851" t="str">
            <v>500 mg/25 ml</v>
          </cell>
          <cell r="G851" t="str">
            <v>MILLILITER</v>
          </cell>
          <cell r="H851" t="str">
            <v>VIAL</v>
          </cell>
          <cell r="I851">
            <v>20090305</v>
          </cell>
          <cell r="J851">
            <v>0</v>
          </cell>
          <cell r="K851">
            <v>20090305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20090305</v>
          </cell>
          <cell r="Q851">
            <v>0</v>
          </cell>
          <cell r="R851">
            <v>20090305</v>
          </cell>
          <cell r="S851">
            <v>0</v>
          </cell>
        </row>
        <row r="852">
          <cell r="B852" t="str">
            <v>IRON/FA/VITAMIN B COMP W-C/MIN614070106 mg; 1 mgTABLETTAB</v>
          </cell>
          <cell r="C852" t="str">
            <v>IRON/FA/VITAMIN B COMP W-C/MIN</v>
          </cell>
          <cell r="D852">
            <v>61407</v>
          </cell>
          <cell r="E852">
            <v>0</v>
          </cell>
          <cell r="F852" t="str">
            <v>106 mg; 1 mg</v>
          </cell>
          <cell r="G852" t="str">
            <v>TABLET</v>
          </cell>
          <cell r="H852" t="str">
            <v>TAB</v>
          </cell>
          <cell r="I852">
            <v>20061205</v>
          </cell>
          <cell r="J852">
            <v>20070605</v>
          </cell>
          <cell r="K852">
            <v>20070605</v>
          </cell>
          <cell r="L852" t="str">
            <v>Delete</v>
          </cell>
          <cell r="N852">
            <v>0</v>
          </cell>
          <cell r="O852" t="str">
            <v>no</v>
          </cell>
          <cell r="P852">
            <v>20061205</v>
          </cell>
          <cell r="Q852">
            <v>20070605</v>
          </cell>
          <cell r="R852">
            <v>20070605</v>
          </cell>
          <cell r="S852">
            <v>0</v>
          </cell>
        </row>
        <row r="853">
          <cell r="B853" t="str">
            <v>ISOSORBIDE DINITRATE1942010 mgTABLETTAB</v>
          </cell>
          <cell r="C853" t="str">
            <v>ISOSORBIDE DINITRATE</v>
          </cell>
          <cell r="D853">
            <v>1942</v>
          </cell>
          <cell r="E853">
            <v>0</v>
          </cell>
          <cell r="F853" t="str">
            <v>10 mg</v>
          </cell>
          <cell r="G853" t="str">
            <v>TABLET</v>
          </cell>
          <cell r="H853" t="str">
            <v>TAB</v>
          </cell>
          <cell r="I853">
            <v>20090305</v>
          </cell>
          <cell r="J853">
            <v>0</v>
          </cell>
          <cell r="K853">
            <v>20090305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20090305</v>
          </cell>
          <cell r="Q853">
            <v>0</v>
          </cell>
          <cell r="R853">
            <v>20090305</v>
          </cell>
          <cell r="S853">
            <v>0</v>
          </cell>
        </row>
        <row r="854">
          <cell r="B854" t="str">
            <v>ISOSORBIDE DINITRATE197602.5 mgTABLETTAB, SL</v>
          </cell>
          <cell r="C854" t="str">
            <v>ISOSORBIDE DINITRATE</v>
          </cell>
          <cell r="D854">
            <v>1976</v>
          </cell>
          <cell r="E854">
            <v>0</v>
          </cell>
          <cell r="F854" t="str">
            <v>2.5 mg</v>
          </cell>
          <cell r="G854" t="str">
            <v>TABLET</v>
          </cell>
          <cell r="H854" t="str">
            <v>TAB, SL</v>
          </cell>
          <cell r="I854">
            <v>20090305</v>
          </cell>
          <cell r="J854">
            <v>0</v>
          </cell>
          <cell r="K854">
            <v>20090305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20090305</v>
          </cell>
          <cell r="Q854">
            <v>0</v>
          </cell>
          <cell r="R854">
            <v>20090305</v>
          </cell>
          <cell r="S854">
            <v>0</v>
          </cell>
        </row>
        <row r="855">
          <cell r="B855" t="str">
            <v>ISOSORBIDE DINITRATE1944020 mgTABLETTAB</v>
          </cell>
          <cell r="C855" t="str">
            <v>ISOSORBIDE DINITRATE</v>
          </cell>
          <cell r="D855">
            <v>1944</v>
          </cell>
          <cell r="E855">
            <v>0</v>
          </cell>
          <cell r="F855" t="str">
            <v>20 mg</v>
          </cell>
          <cell r="G855" t="str">
            <v>TABLET</v>
          </cell>
          <cell r="H855" t="str">
            <v>TAB</v>
          </cell>
          <cell r="I855">
            <v>20090305</v>
          </cell>
          <cell r="J855">
            <v>0</v>
          </cell>
          <cell r="K855">
            <v>20090305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20090305</v>
          </cell>
          <cell r="Q855">
            <v>0</v>
          </cell>
          <cell r="R855">
            <v>20090305</v>
          </cell>
          <cell r="S855">
            <v>0</v>
          </cell>
        </row>
        <row r="856">
          <cell r="B856" t="str">
            <v>ISOSORBIDE DINITRATE1945030 mgTABLETTAB</v>
          </cell>
          <cell r="C856" t="str">
            <v>ISOSORBIDE DINITRATE</v>
          </cell>
          <cell r="D856">
            <v>1945</v>
          </cell>
          <cell r="E856">
            <v>0</v>
          </cell>
          <cell r="F856" t="str">
            <v>30 mg</v>
          </cell>
          <cell r="G856" t="str">
            <v>TABLET</v>
          </cell>
          <cell r="H856" t="str">
            <v>TAB</v>
          </cell>
          <cell r="I856">
            <v>20090305</v>
          </cell>
          <cell r="J856">
            <v>0</v>
          </cell>
          <cell r="K856">
            <v>20090305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20090305</v>
          </cell>
          <cell r="Q856">
            <v>0</v>
          </cell>
          <cell r="R856">
            <v>20090305</v>
          </cell>
          <cell r="S856">
            <v>0</v>
          </cell>
        </row>
        <row r="857">
          <cell r="B857" t="str">
            <v>ISOSORBIDE DINITRATE197505 mgTABLETTAB, SL</v>
          </cell>
          <cell r="C857" t="str">
            <v>ISOSORBIDE DINITRATE</v>
          </cell>
          <cell r="D857">
            <v>1975</v>
          </cell>
          <cell r="E857">
            <v>0</v>
          </cell>
          <cell r="F857" t="str">
            <v>5 mg</v>
          </cell>
          <cell r="G857" t="str">
            <v>TABLET</v>
          </cell>
          <cell r="H857" t="str">
            <v>TAB, SL</v>
          </cell>
          <cell r="I857">
            <v>20090305</v>
          </cell>
          <cell r="J857">
            <v>0</v>
          </cell>
          <cell r="K857">
            <v>20090305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20090305</v>
          </cell>
          <cell r="Q857">
            <v>0</v>
          </cell>
          <cell r="R857">
            <v>20090305</v>
          </cell>
          <cell r="S857">
            <v>0</v>
          </cell>
        </row>
        <row r="858">
          <cell r="B858" t="str">
            <v>ISOSORBIDE DINITRATE194705 mgTABLETTAB</v>
          </cell>
          <cell r="C858" t="str">
            <v>ISOSORBIDE DINITRATE</v>
          </cell>
          <cell r="D858">
            <v>1947</v>
          </cell>
          <cell r="E858">
            <v>0</v>
          </cell>
          <cell r="F858" t="str">
            <v>5 mg</v>
          </cell>
          <cell r="G858" t="str">
            <v>TABLET</v>
          </cell>
          <cell r="H858" t="str">
            <v>TAB</v>
          </cell>
          <cell r="I858">
            <v>20090305</v>
          </cell>
          <cell r="J858">
            <v>0</v>
          </cell>
          <cell r="K858">
            <v>20090305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20090305</v>
          </cell>
          <cell r="Q858">
            <v>0</v>
          </cell>
          <cell r="R858">
            <v>20090305</v>
          </cell>
          <cell r="S858">
            <v>0</v>
          </cell>
        </row>
        <row r="859">
          <cell r="B859" t="str">
            <v>ISOSORBIDE MONONITRATE1932010 mgTABLETTAB</v>
          </cell>
          <cell r="C859" t="str">
            <v>ISOSORBIDE MONONITRATE</v>
          </cell>
          <cell r="D859">
            <v>1932</v>
          </cell>
          <cell r="E859">
            <v>0</v>
          </cell>
          <cell r="F859" t="str">
            <v>10 mg</v>
          </cell>
          <cell r="G859" t="str">
            <v>TABLET</v>
          </cell>
          <cell r="H859" t="str">
            <v>TAB</v>
          </cell>
          <cell r="I859">
            <v>20050603</v>
          </cell>
          <cell r="J859">
            <v>20051206</v>
          </cell>
          <cell r="K859">
            <v>20051206</v>
          </cell>
          <cell r="L859" t="str">
            <v>Delete</v>
          </cell>
          <cell r="N859">
            <v>0</v>
          </cell>
          <cell r="O859" t="str">
            <v>no</v>
          </cell>
          <cell r="P859">
            <v>20050603</v>
          </cell>
          <cell r="Q859">
            <v>20051206</v>
          </cell>
          <cell r="R859">
            <v>20051206</v>
          </cell>
          <cell r="S859">
            <v>0</v>
          </cell>
        </row>
        <row r="860">
          <cell r="B860" t="str">
            <v>ISOSORBIDE MONONITRATE481030120 mgTABLETTAB, ER</v>
          </cell>
          <cell r="C860" t="str">
            <v>ISOSORBIDE MONONITRATE</v>
          </cell>
          <cell r="D860">
            <v>48103</v>
          </cell>
          <cell r="E860">
            <v>0</v>
          </cell>
          <cell r="F860" t="str">
            <v>120 mg</v>
          </cell>
          <cell r="G860" t="str">
            <v>TABLET</v>
          </cell>
          <cell r="H860" t="str">
            <v>TAB, ER</v>
          </cell>
          <cell r="I860">
            <v>20090305</v>
          </cell>
          <cell r="J860">
            <v>0</v>
          </cell>
          <cell r="K860">
            <v>20090305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20090305</v>
          </cell>
          <cell r="Q860">
            <v>0</v>
          </cell>
          <cell r="R860">
            <v>20090305</v>
          </cell>
          <cell r="S860">
            <v>0</v>
          </cell>
        </row>
        <row r="861">
          <cell r="B861" t="str">
            <v>ISOSORBIDE MONONITRATE1931020 mgTABLETTAB</v>
          </cell>
          <cell r="C861" t="str">
            <v>ISOSORBIDE MONONITRATE</v>
          </cell>
          <cell r="D861">
            <v>1931</v>
          </cell>
          <cell r="E861">
            <v>0</v>
          </cell>
          <cell r="F861" t="str">
            <v>20 mg</v>
          </cell>
          <cell r="G861" t="str">
            <v>TABLET</v>
          </cell>
          <cell r="H861" t="str">
            <v>TAB</v>
          </cell>
          <cell r="I861">
            <v>20090305</v>
          </cell>
          <cell r="J861">
            <v>0</v>
          </cell>
          <cell r="K861">
            <v>20090305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20090305</v>
          </cell>
          <cell r="Q861">
            <v>0</v>
          </cell>
          <cell r="R861">
            <v>20090305</v>
          </cell>
          <cell r="S861">
            <v>0</v>
          </cell>
        </row>
        <row r="862">
          <cell r="B862" t="str">
            <v>ISOSORBIDE MONONITRATE48104030 mgTABLETTAB, ER</v>
          </cell>
          <cell r="C862" t="str">
            <v>ISOSORBIDE MONONITRATE</v>
          </cell>
          <cell r="D862">
            <v>48104</v>
          </cell>
          <cell r="E862">
            <v>0</v>
          </cell>
          <cell r="F862" t="str">
            <v>30 mg</v>
          </cell>
          <cell r="G862" t="str">
            <v>TABLET</v>
          </cell>
          <cell r="H862" t="str">
            <v>TAB, ER</v>
          </cell>
          <cell r="I862">
            <v>20090305</v>
          </cell>
          <cell r="J862">
            <v>0</v>
          </cell>
          <cell r="K862">
            <v>20090305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20090305</v>
          </cell>
          <cell r="Q862">
            <v>0</v>
          </cell>
          <cell r="R862">
            <v>20090305</v>
          </cell>
          <cell r="S862">
            <v>0</v>
          </cell>
        </row>
        <row r="863">
          <cell r="B863" t="str">
            <v>ISOSORBIDE MONONITRATE48102060 mgTABLETTAB, ER</v>
          </cell>
          <cell r="C863" t="str">
            <v>ISOSORBIDE MONONITRATE</v>
          </cell>
          <cell r="D863">
            <v>48102</v>
          </cell>
          <cell r="E863">
            <v>0</v>
          </cell>
          <cell r="F863" t="str">
            <v>60 mg</v>
          </cell>
          <cell r="G863" t="str">
            <v>TABLET</v>
          </cell>
          <cell r="H863" t="str">
            <v>TAB, ER</v>
          </cell>
          <cell r="I863">
            <v>20090305</v>
          </cell>
          <cell r="J863">
            <v>0</v>
          </cell>
          <cell r="K863">
            <v>20090305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20090305</v>
          </cell>
          <cell r="Q863">
            <v>0</v>
          </cell>
          <cell r="R863">
            <v>20090305</v>
          </cell>
          <cell r="S863">
            <v>0</v>
          </cell>
        </row>
        <row r="864">
          <cell r="B864" t="str">
            <v>ISOTRETINOIN59841010 mgCAPSULECAP</v>
          </cell>
          <cell r="C864" t="str">
            <v>ISOTRETINOIN</v>
          </cell>
          <cell r="D864">
            <v>59841</v>
          </cell>
          <cell r="E864">
            <v>0</v>
          </cell>
          <cell r="F864" t="str">
            <v>10 mg</v>
          </cell>
          <cell r="G864" t="str">
            <v>CAPSULE</v>
          </cell>
          <cell r="H864" t="str">
            <v>CAP</v>
          </cell>
          <cell r="I864">
            <v>20090305</v>
          </cell>
          <cell r="J864">
            <v>0</v>
          </cell>
          <cell r="K864">
            <v>20090305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20090305</v>
          </cell>
          <cell r="Q864">
            <v>0</v>
          </cell>
          <cell r="R864">
            <v>20090305</v>
          </cell>
          <cell r="S864">
            <v>0</v>
          </cell>
        </row>
        <row r="865">
          <cell r="B865" t="str">
            <v>ISOTRETINOIN59842020 mgCAPSULECAP</v>
          </cell>
          <cell r="C865" t="str">
            <v>ISOTRETINOIN</v>
          </cell>
          <cell r="D865">
            <v>59842</v>
          </cell>
          <cell r="E865">
            <v>0</v>
          </cell>
          <cell r="F865" t="str">
            <v>20 mg</v>
          </cell>
          <cell r="G865" t="str">
            <v>CAPSULE</v>
          </cell>
          <cell r="H865" t="str">
            <v>CAP</v>
          </cell>
          <cell r="I865">
            <v>20090305</v>
          </cell>
          <cell r="J865">
            <v>0</v>
          </cell>
          <cell r="K865">
            <v>20090305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20090305</v>
          </cell>
          <cell r="Q865">
            <v>0</v>
          </cell>
          <cell r="R865">
            <v>20090305</v>
          </cell>
          <cell r="S865">
            <v>0</v>
          </cell>
        </row>
        <row r="866">
          <cell r="B866" t="str">
            <v>ISOTRETINOIN59843040 mgCAPSULECAP</v>
          </cell>
          <cell r="C866" t="str">
            <v>ISOTRETINOIN</v>
          </cell>
          <cell r="D866">
            <v>59843</v>
          </cell>
          <cell r="E866">
            <v>0</v>
          </cell>
          <cell r="F866" t="str">
            <v>40 mg</v>
          </cell>
          <cell r="G866" t="str">
            <v>CAPSULE</v>
          </cell>
          <cell r="H866" t="str">
            <v>CAP</v>
          </cell>
          <cell r="I866">
            <v>20090305</v>
          </cell>
          <cell r="J866">
            <v>0</v>
          </cell>
          <cell r="K866">
            <v>20090305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20090305</v>
          </cell>
          <cell r="Q866">
            <v>0</v>
          </cell>
          <cell r="R866">
            <v>20090305</v>
          </cell>
          <cell r="S866">
            <v>0</v>
          </cell>
        </row>
        <row r="867">
          <cell r="B867" t="str">
            <v>ITRACONAZOLE491010200 mgCAPSULECAP</v>
          </cell>
          <cell r="C867" t="str">
            <v>ITRACONAZOLE</v>
          </cell>
          <cell r="D867">
            <v>49101</v>
          </cell>
          <cell r="E867">
            <v>0</v>
          </cell>
          <cell r="F867" t="str">
            <v>200 mg</v>
          </cell>
          <cell r="G867" t="str">
            <v>CAPSULE</v>
          </cell>
          <cell r="H867" t="str">
            <v>CAP</v>
          </cell>
          <cell r="I867">
            <v>20090305</v>
          </cell>
          <cell r="J867">
            <v>0</v>
          </cell>
          <cell r="K867">
            <v>20090305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20090305</v>
          </cell>
          <cell r="Q867">
            <v>0</v>
          </cell>
          <cell r="R867">
            <v>20090305</v>
          </cell>
          <cell r="S867">
            <v>0</v>
          </cell>
        </row>
        <row r="868">
          <cell r="B868" t="str">
            <v>KETOCONAZOLE3185002%GRAMCRM</v>
          </cell>
          <cell r="C868" t="str">
            <v>KETOCONAZOLE</v>
          </cell>
          <cell r="D868">
            <v>31850</v>
          </cell>
          <cell r="E868">
            <v>0</v>
          </cell>
          <cell r="F868" t="str">
            <v>2%</v>
          </cell>
          <cell r="G868" t="str">
            <v>GRAM</v>
          </cell>
          <cell r="H868" t="str">
            <v>CRM</v>
          </cell>
          <cell r="I868">
            <v>20090305</v>
          </cell>
          <cell r="J868">
            <v>0</v>
          </cell>
          <cell r="K868">
            <v>20090305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20090305</v>
          </cell>
          <cell r="Q868">
            <v>0</v>
          </cell>
          <cell r="R868">
            <v>20090305</v>
          </cell>
          <cell r="S868">
            <v>0</v>
          </cell>
        </row>
        <row r="869">
          <cell r="B869" t="str">
            <v>KETOCONAZOLE425900200 mgTABLETTAB</v>
          </cell>
          <cell r="C869" t="str">
            <v>KETOCONAZOLE</v>
          </cell>
          <cell r="D869">
            <v>42590</v>
          </cell>
          <cell r="E869">
            <v>0</v>
          </cell>
          <cell r="F869" t="str">
            <v>200 mg</v>
          </cell>
          <cell r="G869" t="str">
            <v>TABLET</v>
          </cell>
          <cell r="H869" t="str">
            <v>TAB</v>
          </cell>
          <cell r="I869">
            <v>20090305</v>
          </cell>
          <cell r="J869">
            <v>0</v>
          </cell>
          <cell r="K869">
            <v>20090305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20090305</v>
          </cell>
          <cell r="Q869">
            <v>0</v>
          </cell>
          <cell r="R869">
            <v>20090305</v>
          </cell>
          <cell r="S869">
            <v>0</v>
          </cell>
        </row>
        <row r="870">
          <cell r="B870" t="str">
            <v>KETOCONAZOLE 3127102%MILLILITERSHAMPOO</v>
          </cell>
          <cell r="C870" t="str">
            <v xml:space="preserve">KETOCONAZOLE </v>
          </cell>
          <cell r="D870">
            <v>31271</v>
          </cell>
          <cell r="E870">
            <v>0</v>
          </cell>
          <cell r="F870" t="str">
            <v>2%</v>
          </cell>
          <cell r="G870" t="str">
            <v>MILLILITER</v>
          </cell>
          <cell r="H870" t="str">
            <v>SHAMPOO</v>
          </cell>
          <cell r="I870">
            <v>20090305</v>
          </cell>
          <cell r="J870">
            <v>0</v>
          </cell>
          <cell r="K870">
            <v>20090305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20090305</v>
          </cell>
          <cell r="Q870">
            <v>0</v>
          </cell>
          <cell r="R870">
            <v>20090305</v>
          </cell>
          <cell r="S870">
            <v>0</v>
          </cell>
        </row>
        <row r="871">
          <cell r="B871" t="str">
            <v>KETOPROFEN337930100 mgCAPSULECAP, ER</v>
          </cell>
          <cell r="C871" t="str">
            <v>KETOPROFEN</v>
          </cell>
          <cell r="D871">
            <v>33793</v>
          </cell>
          <cell r="E871">
            <v>0</v>
          </cell>
          <cell r="F871" t="str">
            <v>100 mg</v>
          </cell>
          <cell r="G871" t="str">
            <v>CAPSULE</v>
          </cell>
          <cell r="H871" t="str">
            <v>CAP, ER</v>
          </cell>
          <cell r="I871">
            <v>20020405</v>
          </cell>
          <cell r="J871">
            <v>20020906</v>
          </cell>
          <cell r="K871">
            <v>20020906</v>
          </cell>
          <cell r="L871" t="str">
            <v>Delete</v>
          </cell>
          <cell r="N871">
            <v>0</v>
          </cell>
          <cell r="O871" t="str">
            <v>no</v>
          </cell>
          <cell r="P871">
            <v>20020405</v>
          </cell>
          <cell r="Q871">
            <v>20020906</v>
          </cell>
          <cell r="R871">
            <v>20020906</v>
          </cell>
          <cell r="S871">
            <v>0</v>
          </cell>
        </row>
        <row r="872">
          <cell r="B872" t="str">
            <v>KETOPROFEN337910150 mgCAPSULECAP, ER</v>
          </cell>
          <cell r="C872" t="str">
            <v>KETOPROFEN</v>
          </cell>
          <cell r="D872">
            <v>33791</v>
          </cell>
          <cell r="E872">
            <v>0</v>
          </cell>
          <cell r="F872" t="str">
            <v>150 mg</v>
          </cell>
          <cell r="G872" t="str">
            <v>CAPSULE</v>
          </cell>
          <cell r="H872" t="str">
            <v>CAP, ER</v>
          </cell>
          <cell r="I872">
            <v>20021206</v>
          </cell>
          <cell r="J872">
            <v>20030509</v>
          </cell>
          <cell r="K872">
            <v>20030509</v>
          </cell>
          <cell r="L872" t="str">
            <v>Delete</v>
          </cell>
          <cell r="N872">
            <v>0</v>
          </cell>
          <cell r="O872" t="str">
            <v>no</v>
          </cell>
          <cell r="P872">
            <v>20021206</v>
          </cell>
          <cell r="Q872">
            <v>20030509</v>
          </cell>
          <cell r="R872">
            <v>20030509</v>
          </cell>
          <cell r="S872">
            <v>0</v>
          </cell>
        </row>
        <row r="873">
          <cell r="B873" t="str">
            <v>KETOPROFEN337920200 mgTABLETCAP, SR 24HR</v>
          </cell>
          <cell r="C873" t="str">
            <v>KETOPROFEN</v>
          </cell>
          <cell r="D873">
            <v>33792</v>
          </cell>
          <cell r="E873">
            <v>0</v>
          </cell>
          <cell r="F873" t="str">
            <v>200 mg</v>
          </cell>
          <cell r="G873" t="str">
            <v>TABLET</v>
          </cell>
          <cell r="H873" t="str">
            <v>CAP, SR 24HR</v>
          </cell>
          <cell r="I873">
            <v>20090305</v>
          </cell>
          <cell r="J873">
            <v>0</v>
          </cell>
          <cell r="K873">
            <v>20090305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20090305</v>
          </cell>
          <cell r="Q873">
            <v>0</v>
          </cell>
          <cell r="R873">
            <v>20090305</v>
          </cell>
          <cell r="S873">
            <v>0</v>
          </cell>
        </row>
        <row r="874">
          <cell r="B874" t="str">
            <v>KETOPROFEN34422025 mgCAPSULECAP</v>
          </cell>
          <cell r="C874" t="str">
            <v>KETOPROFEN</v>
          </cell>
          <cell r="D874">
            <v>34422</v>
          </cell>
          <cell r="E874">
            <v>0</v>
          </cell>
          <cell r="F874" t="str">
            <v>25 mg</v>
          </cell>
          <cell r="G874" t="str">
            <v>CAPSULE</v>
          </cell>
          <cell r="H874" t="str">
            <v>CAP</v>
          </cell>
          <cell r="I874">
            <v>20020308</v>
          </cell>
          <cell r="J874">
            <v>20020906</v>
          </cell>
          <cell r="K874">
            <v>20020906</v>
          </cell>
          <cell r="L874" t="str">
            <v>Delete</v>
          </cell>
          <cell r="N874">
            <v>0</v>
          </cell>
          <cell r="O874" t="str">
            <v>no</v>
          </cell>
          <cell r="P874">
            <v>20020308</v>
          </cell>
          <cell r="Q874">
            <v>20020906</v>
          </cell>
          <cell r="R874">
            <v>20020906</v>
          </cell>
          <cell r="S874">
            <v>0</v>
          </cell>
        </row>
        <row r="875">
          <cell r="B875" t="str">
            <v>KETOPROFEN34420050 mgCAPSULECAP</v>
          </cell>
          <cell r="C875" t="str">
            <v>KETOPROFEN</v>
          </cell>
          <cell r="D875">
            <v>34420</v>
          </cell>
          <cell r="E875">
            <v>0</v>
          </cell>
          <cell r="F875" t="str">
            <v>50 mg</v>
          </cell>
          <cell r="G875" t="str">
            <v>CAPSULE</v>
          </cell>
          <cell r="H875" t="str">
            <v>CAP</v>
          </cell>
          <cell r="I875">
            <v>20090305</v>
          </cell>
          <cell r="J875">
            <v>0</v>
          </cell>
          <cell r="K875">
            <v>20090305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20090305</v>
          </cell>
          <cell r="Q875">
            <v>0</v>
          </cell>
          <cell r="R875">
            <v>20090305</v>
          </cell>
          <cell r="S875">
            <v>0</v>
          </cell>
        </row>
        <row r="876">
          <cell r="B876" t="str">
            <v>KETOPROFEN34421075 mgCAPSULECAP</v>
          </cell>
          <cell r="C876" t="str">
            <v>KETOPROFEN</v>
          </cell>
          <cell r="D876">
            <v>34421</v>
          </cell>
          <cell r="E876">
            <v>0</v>
          </cell>
          <cell r="F876" t="str">
            <v>75 mg</v>
          </cell>
          <cell r="G876" t="str">
            <v>CAPSULE</v>
          </cell>
          <cell r="H876" t="str">
            <v>CAP</v>
          </cell>
          <cell r="I876">
            <v>20090305</v>
          </cell>
          <cell r="J876">
            <v>0</v>
          </cell>
          <cell r="K876">
            <v>20090305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0</v>
          </cell>
          <cell r="R876">
            <v>20090305</v>
          </cell>
          <cell r="S876">
            <v>0</v>
          </cell>
        </row>
        <row r="877">
          <cell r="B877" t="str">
            <v>KETOROLAC TROMETHAMINE32531010 mgTABLETTAB</v>
          </cell>
          <cell r="C877" t="str">
            <v>KETOROLAC TROMETHAMINE</v>
          </cell>
          <cell r="D877">
            <v>32531</v>
          </cell>
          <cell r="E877">
            <v>0</v>
          </cell>
          <cell r="F877" t="str">
            <v>10 mg</v>
          </cell>
          <cell r="G877" t="str">
            <v>TABLET</v>
          </cell>
          <cell r="H877" t="str">
            <v>TAB</v>
          </cell>
          <cell r="I877">
            <v>20090305</v>
          </cell>
          <cell r="J877">
            <v>0</v>
          </cell>
          <cell r="K877">
            <v>20090305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20090305</v>
          </cell>
          <cell r="Q877">
            <v>0</v>
          </cell>
          <cell r="R877">
            <v>20090305</v>
          </cell>
          <cell r="S877">
            <v>0</v>
          </cell>
        </row>
        <row r="878">
          <cell r="B878" t="str">
            <v>KETOROLAC TROMETHAMINE35275015 mg/mlMILLILITERSYRN</v>
          </cell>
          <cell r="C878" t="str">
            <v>KETOROLAC TROMETHAMINE</v>
          </cell>
          <cell r="D878">
            <v>35275</v>
          </cell>
          <cell r="E878">
            <v>0</v>
          </cell>
          <cell r="F878" t="str">
            <v>15 mg/ml</v>
          </cell>
          <cell r="G878" t="str">
            <v>MILLILITER</v>
          </cell>
          <cell r="H878" t="str">
            <v>SYRN</v>
          </cell>
          <cell r="I878">
            <v>20090305</v>
          </cell>
          <cell r="J878">
            <v>0</v>
          </cell>
          <cell r="K878">
            <v>20090305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0</v>
          </cell>
          <cell r="R878">
            <v>20090305</v>
          </cell>
          <cell r="S878">
            <v>0</v>
          </cell>
        </row>
        <row r="879">
          <cell r="B879" t="str">
            <v>KETOROLAC TROMETHAMINE35270030 mg/mlMILLILITERSYRN</v>
          </cell>
          <cell r="C879" t="str">
            <v>KETOROLAC TROMETHAMINE</v>
          </cell>
          <cell r="D879">
            <v>35270</v>
          </cell>
          <cell r="E879">
            <v>0</v>
          </cell>
          <cell r="F879" t="str">
            <v>30 mg/ml</v>
          </cell>
          <cell r="G879" t="str">
            <v>MILLILITER</v>
          </cell>
          <cell r="H879" t="str">
            <v>SYRN</v>
          </cell>
          <cell r="I879">
            <v>20090305</v>
          </cell>
          <cell r="J879">
            <v>0</v>
          </cell>
          <cell r="K879">
            <v>20090305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0</v>
          </cell>
          <cell r="R879">
            <v>20090305</v>
          </cell>
          <cell r="S879">
            <v>0</v>
          </cell>
        </row>
        <row r="880">
          <cell r="B880" t="str">
            <v>KETOROLAC TROMETHAMINE35236060 mg/2 mlMILLILITERVIAL</v>
          </cell>
          <cell r="C880" t="str">
            <v>KETOROLAC TROMETHAMINE</v>
          </cell>
          <cell r="D880">
            <v>35236</v>
          </cell>
          <cell r="E880">
            <v>0</v>
          </cell>
          <cell r="F880" t="str">
            <v>60 mg/2 ml</v>
          </cell>
          <cell r="G880" t="str">
            <v>MILLILITER</v>
          </cell>
          <cell r="H880" t="str">
            <v>VIAL</v>
          </cell>
          <cell r="I880">
            <v>20090305</v>
          </cell>
          <cell r="J880">
            <v>0</v>
          </cell>
          <cell r="K880">
            <v>20090305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20090305</v>
          </cell>
          <cell r="Q880">
            <v>0</v>
          </cell>
          <cell r="R880">
            <v>20090305</v>
          </cell>
          <cell r="S880">
            <v>0</v>
          </cell>
        </row>
        <row r="881">
          <cell r="B881" t="str">
            <v>LABETALOL HCL103420100 mgTABLETTAB</v>
          </cell>
          <cell r="C881" t="str">
            <v>LABETALOL HCL</v>
          </cell>
          <cell r="D881">
            <v>10342</v>
          </cell>
          <cell r="E881">
            <v>0</v>
          </cell>
          <cell r="F881" t="str">
            <v>100 mg</v>
          </cell>
          <cell r="G881" t="str">
            <v>TABLET</v>
          </cell>
          <cell r="H881" t="str">
            <v>TAB</v>
          </cell>
          <cell r="I881">
            <v>20090305</v>
          </cell>
          <cell r="J881">
            <v>0</v>
          </cell>
          <cell r="K881">
            <v>20090305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20090305</v>
          </cell>
          <cell r="Q881">
            <v>0</v>
          </cell>
          <cell r="R881">
            <v>20090305</v>
          </cell>
          <cell r="S881">
            <v>0</v>
          </cell>
        </row>
        <row r="882">
          <cell r="B882" t="str">
            <v>LABETALOL HCL103410200 mgTABLETTAB</v>
          </cell>
          <cell r="C882" t="str">
            <v>LABETALOL HCL</v>
          </cell>
          <cell r="D882">
            <v>10341</v>
          </cell>
          <cell r="E882">
            <v>0</v>
          </cell>
          <cell r="F882" t="str">
            <v>200 mg</v>
          </cell>
          <cell r="G882" t="str">
            <v>TABLET</v>
          </cell>
          <cell r="H882" t="str">
            <v>TAB</v>
          </cell>
          <cell r="I882">
            <v>20090305</v>
          </cell>
          <cell r="J882">
            <v>0</v>
          </cell>
          <cell r="K882">
            <v>20090305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20090305</v>
          </cell>
          <cell r="Q882">
            <v>0</v>
          </cell>
          <cell r="R882">
            <v>20090305</v>
          </cell>
          <cell r="S882">
            <v>0</v>
          </cell>
        </row>
        <row r="883">
          <cell r="B883" t="str">
            <v>LABETALOL HCL103400300 mgTABLETTAB</v>
          </cell>
          <cell r="C883" t="str">
            <v>LABETALOL HCL</v>
          </cell>
          <cell r="D883">
            <v>10340</v>
          </cell>
          <cell r="E883">
            <v>0</v>
          </cell>
          <cell r="F883" t="str">
            <v>300 mg</v>
          </cell>
          <cell r="G883" t="str">
            <v>TABLET</v>
          </cell>
          <cell r="H883" t="str">
            <v>TAB</v>
          </cell>
          <cell r="I883">
            <v>20090305</v>
          </cell>
          <cell r="J883">
            <v>0</v>
          </cell>
          <cell r="K883">
            <v>20090305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20090305</v>
          </cell>
          <cell r="Q883">
            <v>0</v>
          </cell>
          <cell r="R883">
            <v>20090305</v>
          </cell>
          <cell r="S883">
            <v>0</v>
          </cell>
        </row>
        <row r="884">
          <cell r="B884" t="str">
            <v>LACTULOSE10161010 gm/15 mlMILLILITERSYR</v>
          </cell>
          <cell r="C884" t="str">
            <v>LACTULOSE</v>
          </cell>
          <cell r="D884">
            <v>10161</v>
          </cell>
          <cell r="E884">
            <v>0</v>
          </cell>
          <cell r="F884" t="str">
            <v>10 gm/15 ml</v>
          </cell>
          <cell r="G884" t="str">
            <v>MILLILITER</v>
          </cell>
          <cell r="H884" t="str">
            <v>SYR</v>
          </cell>
          <cell r="I884">
            <v>20051206</v>
          </cell>
          <cell r="J884">
            <v>20060605</v>
          </cell>
          <cell r="K884">
            <v>20060605</v>
          </cell>
          <cell r="L884" t="str">
            <v>Delete</v>
          </cell>
          <cell r="N884">
            <v>0</v>
          </cell>
          <cell r="O884" t="str">
            <v>no</v>
          </cell>
          <cell r="P884">
            <v>20051206</v>
          </cell>
          <cell r="Q884">
            <v>20060605</v>
          </cell>
          <cell r="R884">
            <v>20060605</v>
          </cell>
          <cell r="S884">
            <v>0</v>
          </cell>
        </row>
        <row r="885">
          <cell r="B885" t="str">
            <v>LACTULOSE10167010 gm/15 mlMILLILITERSOLN</v>
          </cell>
          <cell r="C885" t="str">
            <v>LACTULOSE</v>
          </cell>
          <cell r="D885">
            <v>10167</v>
          </cell>
          <cell r="E885">
            <v>0</v>
          </cell>
          <cell r="F885" t="str">
            <v>10 gm/15 ml</v>
          </cell>
          <cell r="G885" t="str">
            <v>MILLILITER</v>
          </cell>
          <cell r="H885" t="str">
            <v>SOLN</v>
          </cell>
          <cell r="I885">
            <v>20090305</v>
          </cell>
          <cell r="J885">
            <v>0</v>
          </cell>
          <cell r="K885">
            <v>20090305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20090305</v>
          </cell>
          <cell r="Q885">
            <v>0</v>
          </cell>
          <cell r="R885">
            <v>20090305</v>
          </cell>
          <cell r="S885">
            <v>0</v>
          </cell>
        </row>
        <row r="886">
          <cell r="B886" t="str">
            <v>LACTULOSE 10160010 gm/15 mlMILLILITERSOLN</v>
          </cell>
          <cell r="C886" t="str">
            <v xml:space="preserve">LACTULOSE </v>
          </cell>
          <cell r="D886">
            <v>10160</v>
          </cell>
          <cell r="E886">
            <v>0</v>
          </cell>
          <cell r="F886" t="str">
            <v>10 gm/15 ml</v>
          </cell>
          <cell r="G886" t="str">
            <v>MILLILITER</v>
          </cell>
          <cell r="H886" t="str">
            <v>SOLN</v>
          </cell>
          <cell r="I886">
            <v>20090305</v>
          </cell>
          <cell r="J886">
            <v>0</v>
          </cell>
          <cell r="K886">
            <v>20090305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20090305</v>
          </cell>
          <cell r="Q886">
            <v>0</v>
          </cell>
          <cell r="R886">
            <v>20090305</v>
          </cell>
          <cell r="S886">
            <v>0</v>
          </cell>
        </row>
        <row r="887">
          <cell r="B887" t="str">
            <v>LAMOTRIGINE643160100 mgTABLETTAB</v>
          </cell>
          <cell r="C887" t="str">
            <v>LAMOTRIGINE</v>
          </cell>
          <cell r="D887">
            <v>64316</v>
          </cell>
          <cell r="E887">
            <v>0</v>
          </cell>
          <cell r="F887" t="str">
            <v>100 mg</v>
          </cell>
          <cell r="G887" t="str">
            <v>TABLET</v>
          </cell>
          <cell r="H887" t="str">
            <v>TAB</v>
          </cell>
          <cell r="I887">
            <v>20090305</v>
          </cell>
          <cell r="J887">
            <v>0</v>
          </cell>
          <cell r="K887">
            <v>20090305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20090305</v>
          </cell>
          <cell r="Q887">
            <v>0</v>
          </cell>
          <cell r="R887">
            <v>20090305</v>
          </cell>
          <cell r="S887">
            <v>0</v>
          </cell>
        </row>
        <row r="888">
          <cell r="B888" t="str">
            <v>LAMOTRIGINE643240150 mgTABLETTAB</v>
          </cell>
          <cell r="C888" t="str">
            <v>LAMOTRIGINE</v>
          </cell>
          <cell r="D888">
            <v>64324</v>
          </cell>
          <cell r="E888">
            <v>0</v>
          </cell>
          <cell r="F888" t="str">
            <v>150 mg</v>
          </cell>
          <cell r="G888" t="str">
            <v>TABLET</v>
          </cell>
          <cell r="H888" t="str">
            <v>TAB</v>
          </cell>
          <cell r="I888">
            <v>20090305</v>
          </cell>
          <cell r="J888">
            <v>0</v>
          </cell>
          <cell r="K888">
            <v>20090305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20090305</v>
          </cell>
          <cell r="Q888">
            <v>0</v>
          </cell>
          <cell r="R888">
            <v>20090305</v>
          </cell>
          <cell r="S888">
            <v>0</v>
          </cell>
        </row>
        <row r="889">
          <cell r="B889" t="str">
            <v>LAMOTRIGINE643250200 mgTABLETTAB</v>
          </cell>
          <cell r="C889" t="str">
            <v>LAMOTRIGINE</v>
          </cell>
          <cell r="D889">
            <v>64325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TAB</v>
          </cell>
          <cell r="I889">
            <v>20090305</v>
          </cell>
          <cell r="J889">
            <v>0</v>
          </cell>
          <cell r="K889">
            <v>20090305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20090305</v>
          </cell>
          <cell r="Q889">
            <v>0</v>
          </cell>
          <cell r="R889">
            <v>20090305</v>
          </cell>
          <cell r="S889">
            <v>0</v>
          </cell>
        </row>
        <row r="890">
          <cell r="B890" t="str">
            <v>LAMOTRIGINE64322025 mgTABLETTAB, CHEW</v>
          </cell>
          <cell r="C890" t="str">
            <v>LAMOTRIGINE</v>
          </cell>
          <cell r="D890">
            <v>64322</v>
          </cell>
          <cell r="E890">
            <v>0</v>
          </cell>
          <cell r="F890" t="str">
            <v>25 mg</v>
          </cell>
          <cell r="G890" t="str">
            <v>TABLET</v>
          </cell>
          <cell r="H890" t="str">
            <v>TAB, CHEW</v>
          </cell>
          <cell r="I890">
            <v>20090305</v>
          </cell>
          <cell r="J890">
            <v>0</v>
          </cell>
          <cell r="K890">
            <v>20090305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20090305</v>
          </cell>
          <cell r="Q890">
            <v>0</v>
          </cell>
          <cell r="R890">
            <v>20090305</v>
          </cell>
          <cell r="S890">
            <v>0</v>
          </cell>
        </row>
        <row r="891">
          <cell r="B891" t="str">
            <v>LAMOTRIGINE64317025 mgTABLETTAB</v>
          </cell>
          <cell r="C891" t="str">
            <v>LAMOTRIGINE</v>
          </cell>
          <cell r="D891">
            <v>64317</v>
          </cell>
          <cell r="E891">
            <v>0</v>
          </cell>
          <cell r="F891" t="str">
            <v>25 mg</v>
          </cell>
          <cell r="G891" t="str">
            <v>TABLET</v>
          </cell>
          <cell r="H891" t="str">
            <v>TAB</v>
          </cell>
          <cell r="I891">
            <v>20090305</v>
          </cell>
          <cell r="J891">
            <v>0</v>
          </cell>
          <cell r="K891">
            <v>20090305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20090305</v>
          </cell>
          <cell r="S891">
            <v>0</v>
          </cell>
        </row>
        <row r="892">
          <cell r="B892" t="str">
            <v>LAMOTRIGINE6432305 mgTABLETTAB, CHEW</v>
          </cell>
          <cell r="C892" t="str">
            <v>LAMOTRIGINE</v>
          </cell>
          <cell r="D892">
            <v>64323</v>
          </cell>
          <cell r="E892">
            <v>0</v>
          </cell>
          <cell r="F892" t="str">
            <v>5 mg</v>
          </cell>
          <cell r="G892" t="str">
            <v>TABLET</v>
          </cell>
          <cell r="H892" t="str">
            <v>TAB, CHEW</v>
          </cell>
          <cell r="I892">
            <v>20090305</v>
          </cell>
          <cell r="J892">
            <v>0</v>
          </cell>
          <cell r="K892">
            <v>20090305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20090305</v>
          </cell>
          <cell r="Q892">
            <v>0</v>
          </cell>
          <cell r="R892">
            <v>20090305</v>
          </cell>
          <cell r="S892">
            <v>0</v>
          </cell>
        </row>
        <row r="893">
          <cell r="B893" t="str">
            <v>LEFLUNOMIDE67031010 mgTABLETTAB</v>
          </cell>
          <cell r="C893" t="str">
            <v>LEFLUNOMIDE</v>
          </cell>
          <cell r="D893">
            <v>67031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20090305</v>
          </cell>
          <cell r="J893">
            <v>0</v>
          </cell>
          <cell r="K893">
            <v>20090305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20090305</v>
          </cell>
          <cell r="Q893">
            <v>0</v>
          </cell>
          <cell r="R893">
            <v>20090305</v>
          </cell>
          <cell r="S893">
            <v>0</v>
          </cell>
        </row>
        <row r="894">
          <cell r="B894" t="str">
            <v>LEFLUNOMIDE67032020 mgTABLETTAB</v>
          </cell>
          <cell r="C894" t="str">
            <v>LEFLUNOMIDE</v>
          </cell>
          <cell r="D894">
            <v>67032</v>
          </cell>
          <cell r="E894">
            <v>0</v>
          </cell>
          <cell r="F894" t="str">
            <v>20 mg</v>
          </cell>
          <cell r="G894" t="str">
            <v>TABLET</v>
          </cell>
          <cell r="H894" t="str">
            <v>TAB</v>
          </cell>
          <cell r="I894">
            <v>20090305</v>
          </cell>
          <cell r="J894">
            <v>0</v>
          </cell>
          <cell r="K894">
            <v>20090305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0</v>
          </cell>
          <cell r="R894">
            <v>20090305</v>
          </cell>
          <cell r="S894">
            <v>0</v>
          </cell>
        </row>
        <row r="895">
          <cell r="B895" t="str">
            <v>LEUCOVORIN CALCIUM87557025 mgTABLETTAB</v>
          </cell>
          <cell r="C895" t="str">
            <v>LEUCOVORIN CALCIUM</v>
          </cell>
          <cell r="D895">
            <v>87557</v>
          </cell>
          <cell r="E895">
            <v>0</v>
          </cell>
          <cell r="F895" t="str">
            <v>25 mg</v>
          </cell>
          <cell r="G895" t="str">
            <v>TABLET</v>
          </cell>
          <cell r="H895" t="str">
            <v>TAB</v>
          </cell>
          <cell r="I895">
            <v>20090305</v>
          </cell>
          <cell r="J895">
            <v>0</v>
          </cell>
          <cell r="K895">
            <v>20090305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20090305</v>
          </cell>
          <cell r="Q895">
            <v>0</v>
          </cell>
          <cell r="R895">
            <v>20090305</v>
          </cell>
          <cell r="S895">
            <v>0</v>
          </cell>
        </row>
        <row r="896">
          <cell r="B896" t="str">
            <v>LEUCOVORIN CALCIUM8755805 mgTABLETTAB</v>
          </cell>
          <cell r="C896" t="str">
            <v>LEUCOVORIN CALCIUM</v>
          </cell>
          <cell r="D896">
            <v>87558</v>
          </cell>
          <cell r="E896">
            <v>0</v>
          </cell>
          <cell r="F896" t="str">
            <v>5 mg</v>
          </cell>
          <cell r="G896" t="str">
            <v>TABLET</v>
          </cell>
          <cell r="H896" t="str">
            <v>TAB</v>
          </cell>
          <cell r="I896">
            <v>20090305</v>
          </cell>
          <cell r="J896">
            <v>0</v>
          </cell>
          <cell r="K896">
            <v>20090305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20090305</v>
          </cell>
          <cell r="Q896">
            <v>0</v>
          </cell>
          <cell r="R896">
            <v>20090305</v>
          </cell>
          <cell r="S896">
            <v>0</v>
          </cell>
        </row>
        <row r="897">
          <cell r="B897" t="str">
            <v>LEUPROLIDE ACETATE8459701 mg/0.2 mlEACHKIT</v>
          </cell>
          <cell r="C897" t="str">
            <v>LEUPROLIDE ACETATE</v>
          </cell>
          <cell r="D897">
            <v>84597</v>
          </cell>
          <cell r="E897">
            <v>0</v>
          </cell>
          <cell r="F897" t="str">
            <v>1 mg/0.2 ml</v>
          </cell>
          <cell r="G897" t="str">
            <v>EACH</v>
          </cell>
          <cell r="H897" t="str">
            <v>KIT</v>
          </cell>
          <cell r="I897">
            <v>20090305</v>
          </cell>
          <cell r="J897">
            <v>0</v>
          </cell>
          <cell r="K897">
            <v>20090305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20090305</v>
          </cell>
          <cell r="Q897">
            <v>0</v>
          </cell>
          <cell r="R897">
            <v>20090305</v>
          </cell>
          <cell r="S897">
            <v>0</v>
          </cell>
        </row>
        <row r="898">
          <cell r="B898" t="str">
            <v>LEVETIRACETAM415870250 mgTABLETTAB</v>
          </cell>
          <cell r="C898" t="str">
            <v>LEVETIRACETAM</v>
          </cell>
          <cell r="D898">
            <v>41587</v>
          </cell>
          <cell r="E898">
            <v>0</v>
          </cell>
          <cell r="F898" t="str">
            <v>250 mg</v>
          </cell>
          <cell r="G898" t="str">
            <v>TABLET</v>
          </cell>
          <cell r="H898" t="str">
            <v>TAB</v>
          </cell>
          <cell r="I898">
            <v>20090305</v>
          </cell>
          <cell r="J898">
            <v>0</v>
          </cell>
          <cell r="K898">
            <v>20090305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20090305</v>
          </cell>
          <cell r="Q898">
            <v>0</v>
          </cell>
          <cell r="R898">
            <v>20090305</v>
          </cell>
          <cell r="S898">
            <v>0</v>
          </cell>
        </row>
        <row r="899">
          <cell r="B899" t="str">
            <v>LEVETIRACETAM415970500 mgTABLETTAB</v>
          </cell>
          <cell r="C899" t="str">
            <v>LEVETIRACETAM</v>
          </cell>
          <cell r="D899">
            <v>41597</v>
          </cell>
          <cell r="E899">
            <v>0</v>
          </cell>
          <cell r="F899" t="str">
            <v>500 mg</v>
          </cell>
          <cell r="G899" t="str">
            <v>TABLET</v>
          </cell>
          <cell r="H899" t="str">
            <v>TAB</v>
          </cell>
          <cell r="I899">
            <v>20090305</v>
          </cell>
          <cell r="J899">
            <v>0</v>
          </cell>
          <cell r="K899">
            <v>20090305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20090305</v>
          </cell>
          <cell r="Q899">
            <v>0</v>
          </cell>
          <cell r="R899">
            <v>20090305</v>
          </cell>
          <cell r="S899">
            <v>0</v>
          </cell>
        </row>
        <row r="900">
          <cell r="B900" t="str">
            <v>LEVETIRACETAM415860750 mgTABLETTAB</v>
          </cell>
          <cell r="C900" t="str">
            <v>LEVETIRACETAM</v>
          </cell>
          <cell r="D900">
            <v>41586</v>
          </cell>
          <cell r="E900">
            <v>0</v>
          </cell>
          <cell r="F900" t="str">
            <v>750 mg</v>
          </cell>
          <cell r="G900" t="str">
            <v>TABLET</v>
          </cell>
          <cell r="H900" t="str">
            <v>TAB</v>
          </cell>
          <cell r="I900">
            <v>20090305</v>
          </cell>
          <cell r="J900">
            <v>0</v>
          </cell>
          <cell r="K900">
            <v>20090305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20090305</v>
          </cell>
          <cell r="Q900">
            <v>0</v>
          </cell>
          <cell r="R900">
            <v>20090305</v>
          </cell>
          <cell r="S900">
            <v>0</v>
          </cell>
        </row>
        <row r="901">
          <cell r="B901" t="str">
            <v>LEVOBUNOLOL HCL3331100.25%MILLILITEROPTH SOLN</v>
          </cell>
          <cell r="C901" t="str">
            <v>LEVOBUNOLOL HCL</v>
          </cell>
          <cell r="D901">
            <v>33311</v>
          </cell>
          <cell r="E901">
            <v>0</v>
          </cell>
          <cell r="F901" t="str">
            <v>0.25%</v>
          </cell>
          <cell r="G901" t="str">
            <v>MILLILITER</v>
          </cell>
          <cell r="H901" t="str">
            <v>OPTH SOLN</v>
          </cell>
          <cell r="I901">
            <v>20030606</v>
          </cell>
          <cell r="J901">
            <v>20050902</v>
          </cell>
          <cell r="K901">
            <v>20070305</v>
          </cell>
          <cell r="L901" t="str">
            <v>Delete</v>
          </cell>
          <cell r="N901">
            <v>0</v>
          </cell>
          <cell r="O901" t="str">
            <v>no</v>
          </cell>
          <cell r="P901">
            <v>20030606</v>
          </cell>
          <cell r="Q901">
            <v>20050902</v>
          </cell>
          <cell r="R901">
            <v>20070305</v>
          </cell>
          <cell r="S901">
            <v>0</v>
          </cell>
        </row>
        <row r="902">
          <cell r="B902" t="str">
            <v>LEVOBUNOLOL HCL3331000.50%MILLILITEROPTH SOLN</v>
          </cell>
          <cell r="C902" t="str">
            <v>LEVOBUNOLOL HCL</v>
          </cell>
          <cell r="D902">
            <v>33310</v>
          </cell>
          <cell r="E902">
            <v>0</v>
          </cell>
          <cell r="F902" t="str">
            <v>0.50%</v>
          </cell>
          <cell r="G902" t="str">
            <v>MILLILITER</v>
          </cell>
          <cell r="H902" t="str">
            <v>OPTH SOLN</v>
          </cell>
          <cell r="I902">
            <v>20090305</v>
          </cell>
          <cell r="J902">
            <v>0</v>
          </cell>
          <cell r="K902">
            <v>20090305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20090305</v>
          </cell>
          <cell r="Q902">
            <v>0</v>
          </cell>
          <cell r="R902">
            <v>20090305</v>
          </cell>
          <cell r="S902">
            <v>0</v>
          </cell>
        </row>
        <row r="903">
          <cell r="B903" t="str">
            <v>LEVOBUNOLOL HCL33310100.5%, 10 mlMILLILITEROPTH SOLN</v>
          </cell>
          <cell r="C903" t="str">
            <v>LEVOBUNOLOL HCL</v>
          </cell>
          <cell r="D903">
            <v>33310</v>
          </cell>
          <cell r="E903">
            <v>10</v>
          </cell>
          <cell r="F903" t="str">
            <v>0.5%, 10 ml</v>
          </cell>
          <cell r="G903" t="str">
            <v>MILLILITER</v>
          </cell>
          <cell r="H903" t="str">
            <v>OPTH SOLN</v>
          </cell>
          <cell r="I903">
            <v>20011201</v>
          </cell>
          <cell r="J903">
            <v>20011220</v>
          </cell>
          <cell r="K903">
            <v>20011220</v>
          </cell>
          <cell r="L903" t="str">
            <v>Delete</v>
          </cell>
          <cell r="N903">
            <v>0</v>
          </cell>
          <cell r="O903" t="str">
            <v>no</v>
          </cell>
          <cell r="P903">
            <v>20011201</v>
          </cell>
          <cell r="Q903">
            <v>20011220</v>
          </cell>
          <cell r="R903">
            <v>20011220</v>
          </cell>
          <cell r="S903">
            <v>0</v>
          </cell>
        </row>
        <row r="904">
          <cell r="B904" t="str">
            <v>LEVOBUNOLOL HCL33310150.5%, 15 mlMILLILITEROPTH SOLN</v>
          </cell>
          <cell r="C904" t="str">
            <v>LEVOBUNOLOL HCL</v>
          </cell>
          <cell r="D904">
            <v>33310</v>
          </cell>
          <cell r="E904">
            <v>15</v>
          </cell>
          <cell r="F904" t="str">
            <v>0.5%, 15 ml</v>
          </cell>
          <cell r="G904" t="str">
            <v>MILLILITER</v>
          </cell>
          <cell r="H904" t="str">
            <v>OPTH SOLN</v>
          </cell>
          <cell r="I904">
            <v>20011201</v>
          </cell>
          <cell r="J904">
            <v>20011220</v>
          </cell>
          <cell r="K904">
            <v>20011220</v>
          </cell>
          <cell r="L904" t="str">
            <v>Delete</v>
          </cell>
          <cell r="N904">
            <v>0</v>
          </cell>
          <cell r="O904" t="str">
            <v>no</v>
          </cell>
          <cell r="P904">
            <v>20011201</v>
          </cell>
          <cell r="Q904">
            <v>20011220</v>
          </cell>
          <cell r="R904">
            <v>20011220</v>
          </cell>
          <cell r="S904">
            <v>0</v>
          </cell>
        </row>
        <row r="905">
          <cell r="B905" t="str">
            <v>LEVOBUNOLOL HCL3331050.5%, 5 mlMILLILITEROPTH SOLN</v>
          </cell>
          <cell r="C905" t="str">
            <v>LEVOBUNOLOL HCL</v>
          </cell>
          <cell r="D905">
            <v>33310</v>
          </cell>
          <cell r="E905">
            <v>5</v>
          </cell>
          <cell r="F905" t="str">
            <v>0.5%, 5 ml</v>
          </cell>
          <cell r="G905" t="str">
            <v>MILLILITER</v>
          </cell>
          <cell r="H905" t="str">
            <v>OPTH SOLN</v>
          </cell>
          <cell r="I905">
            <v>20011201</v>
          </cell>
          <cell r="J905">
            <v>20011220</v>
          </cell>
          <cell r="K905">
            <v>20011220</v>
          </cell>
          <cell r="L905" t="str">
            <v>Delete</v>
          </cell>
          <cell r="N905">
            <v>0</v>
          </cell>
          <cell r="O905" t="str">
            <v>no</v>
          </cell>
          <cell r="P905">
            <v>20011201</v>
          </cell>
          <cell r="Q905">
            <v>20011220</v>
          </cell>
          <cell r="R905">
            <v>20011220</v>
          </cell>
          <cell r="S905">
            <v>0</v>
          </cell>
        </row>
        <row r="906">
          <cell r="B906" t="str">
            <v>LEVOCARNITINE985070100 mg/mlMILLILITERLIQ</v>
          </cell>
          <cell r="C906" t="str">
            <v>LEVOCARNITINE</v>
          </cell>
          <cell r="D906">
            <v>98507</v>
          </cell>
          <cell r="E906">
            <v>0</v>
          </cell>
          <cell r="F906" t="str">
            <v>100 mg/ml</v>
          </cell>
          <cell r="G906" t="str">
            <v>MILLILITER</v>
          </cell>
          <cell r="H906" t="str">
            <v>LIQ</v>
          </cell>
          <cell r="I906">
            <v>20090305</v>
          </cell>
          <cell r="J906">
            <v>0</v>
          </cell>
          <cell r="K906">
            <v>20090305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20090305</v>
          </cell>
          <cell r="Q906">
            <v>0</v>
          </cell>
          <cell r="R906">
            <v>20090305</v>
          </cell>
          <cell r="S906">
            <v>0</v>
          </cell>
        </row>
        <row r="907">
          <cell r="B907" t="str">
            <v>LEVONORGESTREL/ETHINYL ESTRADIOL (ALESSE, LEVLITE, AVIANE)1153400.1 mg/20 mcgTABLETTAB</v>
          </cell>
          <cell r="C907" t="str">
            <v>LEVONORGESTREL/ETHINYL ESTRADIOL (ALESSE, LEVLITE, AVIANE)</v>
          </cell>
          <cell r="D907">
            <v>11534</v>
          </cell>
          <cell r="E907">
            <v>0</v>
          </cell>
          <cell r="F907" t="str">
            <v>0.1 mg/20 mcg</v>
          </cell>
          <cell r="G907" t="str">
            <v>TABLET</v>
          </cell>
          <cell r="H907" t="str">
            <v>TAB</v>
          </cell>
          <cell r="I907">
            <v>20090305</v>
          </cell>
          <cell r="J907">
            <v>0</v>
          </cell>
          <cell r="K907">
            <v>20090305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20090305</v>
          </cell>
          <cell r="Q907">
            <v>0</v>
          </cell>
          <cell r="R907">
            <v>20090305</v>
          </cell>
          <cell r="S907">
            <v>0</v>
          </cell>
        </row>
        <row r="908">
          <cell r="B908" t="str">
            <v>LEVONORGESTREL/ETHINYL ESTRADIOL (LEVLEN, NORDETTE, LEVORA 0.15/30)1153000.15 mg/30 mcgTABLETTAB</v>
          </cell>
          <cell r="C908" t="str">
            <v>LEVONORGESTREL/ETHINYL ESTRADIOL (LEVLEN, NORDETTE, LEVORA 0.15/30)</v>
          </cell>
          <cell r="D908">
            <v>11530</v>
          </cell>
          <cell r="E908">
            <v>0</v>
          </cell>
          <cell r="F908" t="str">
            <v>0.15 mg/30 mcg</v>
          </cell>
          <cell r="G908" t="str">
            <v>TABLET</v>
          </cell>
          <cell r="H908" t="str">
            <v>TAB</v>
          </cell>
          <cell r="I908">
            <v>20090305</v>
          </cell>
          <cell r="J908">
            <v>0</v>
          </cell>
          <cell r="K908">
            <v>20090305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20090305</v>
          </cell>
          <cell r="Q908">
            <v>0</v>
          </cell>
          <cell r="R908">
            <v>20090305</v>
          </cell>
          <cell r="S908">
            <v>0</v>
          </cell>
        </row>
        <row r="909">
          <cell r="B909" t="str">
            <v>LEVONORGESTREL/ETHINYL ESTRADIOL (SEASONALE, JOLESSA, QUASENSE)2041400.15 mg/30 mcgTABLETTAB</v>
          </cell>
          <cell r="C909" t="str">
            <v>LEVONORGESTREL/ETHINYL ESTRADIOL (SEASONALE, JOLESSA, QUASENSE)</v>
          </cell>
          <cell r="D909">
            <v>20414</v>
          </cell>
          <cell r="E909">
            <v>0</v>
          </cell>
          <cell r="F909" t="str">
            <v>0.15 mg/30 mcg</v>
          </cell>
          <cell r="G909" t="str">
            <v>TABLET</v>
          </cell>
          <cell r="H909" t="str">
            <v>TAB</v>
          </cell>
          <cell r="I909">
            <v>20090305</v>
          </cell>
          <cell r="J909">
            <v>0</v>
          </cell>
          <cell r="K909">
            <v>20090305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20090305</v>
          </cell>
          <cell r="Q909">
            <v>0</v>
          </cell>
          <cell r="R909">
            <v>20090305</v>
          </cell>
          <cell r="S909">
            <v>0</v>
          </cell>
        </row>
        <row r="910">
          <cell r="B910" t="str">
            <v>LEVONORGESTREL/ETHINYL ESTRADIOL TRIPHASIC (TRI-LEVLEN, TRIPHASIL, TRIVORA-28)1153100.05 mg/30 mcg; 0.075 mg/40 mcg; 0.125 mg/30 mcgTABLETTAB</v>
          </cell>
          <cell r="C910" t="str">
            <v>LEVONORGESTREL/ETHINYL ESTRADIOL TRIPHASIC (TRI-LEVLEN, TRIPHASIL, TRIVORA-28)</v>
          </cell>
          <cell r="D910">
            <v>11531</v>
          </cell>
          <cell r="E910">
            <v>0</v>
          </cell>
          <cell r="F910" t="str">
            <v>0.05 mg/30 mcg; 0.075 mg/40 mcg; 0.125 mg/30 mcg</v>
          </cell>
          <cell r="G910" t="str">
            <v>TABLET</v>
          </cell>
          <cell r="H910" t="str">
            <v>TAB</v>
          </cell>
          <cell r="I910">
            <v>20090305</v>
          </cell>
          <cell r="J910">
            <v>0</v>
          </cell>
          <cell r="K910">
            <v>20090305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20090305</v>
          </cell>
          <cell r="Q910">
            <v>0</v>
          </cell>
          <cell r="R910">
            <v>20090305</v>
          </cell>
          <cell r="S910">
            <v>0</v>
          </cell>
        </row>
        <row r="911">
          <cell r="B911" t="str">
            <v>LEVOTHYROXINE263230100 mcgTABLETTAB</v>
          </cell>
          <cell r="C911" t="str">
            <v>LEVOTHYROXINE</v>
          </cell>
          <cell r="D911">
            <v>26323</v>
          </cell>
          <cell r="E911">
            <v>0</v>
          </cell>
          <cell r="F911" t="str">
            <v>100 mcg</v>
          </cell>
          <cell r="G911" t="str">
            <v>TABLET</v>
          </cell>
          <cell r="H911" t="str">
            <v>TAB</v>
          </cell>
          <cell r="I911">
            <v>20090305</v>
          </cell>
          <cell r="J911">
            <v>0</v>
          </cell>
          <cell r="K911">
            <v>20090305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20090305</v>
          </cell>
          <cell r="Q911">
            <v>0</v>
          </cell>
          <cell r="R911">
            <v>20090305</v>
          </cell>
          <cell r="S911">
            <v>0</v>
          </cell>
        </row>
        <row r="912">
          <cell r="B912" t="str">
            <v>LEVOTHYROXINE263200112 mcgTABLETTAB</v>
          </cell>
          <cell r="C912" t="str">
            <v>LEVOTHYROXINE</v>
          </cell>
          <cell r="D912">
            <v>26320</v>
          </cell>
          <cell r="E912">
            <v>0</v>
          </cell>
          <cell r="F912" t="str">
            <v>112 mcg</v>
          </cell>
          <cell r="G912" t="str">
            <v>TABLET</v>
          </cell>
          <cell r="H912" t="str">
            <v>TAB</v>
          </cell>
          <cell r="I912">
            <v>20090305</v>
          </cell>
          <cell r="J912">
            <v>0</v>
          </cell>
          <cell r="K912">
            <v>20090305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20090305</v>
          </cell>
          <cell r="Q912">
            <v>0</v>
          </cell>
          <cell r="R912">
            <v>20090305</v>
          </cell>
          <cell r="S912">
            <v>0</v>
          </cell>
        </row>
        <row r="913">
          <cell r="B913" t="str">
            <v>LEVOTHYROXINE263260125 mcgTABLETTAB</v>
          </cell>
          <cell r="C913" t="str">
            <v>LEVOTHYROXINE</v>
          </cell>
          <cell r="D913">
            <v>26326</v>
          </cell>
          <cell r="E913">
            <v>0</v>
          </cell>
          <cell r="F913" t="str">
            <v>125 mcg</v>
          </cell>
          <cell r="G913" t="str">
            <v>TABLET</v>
          </cell>
          <cell r="H913" t="str">
            <v>TAB</v>
          </cell>
          <cell r="I913">
            <v>20090305</v>
          </cell>
          <cell r="J913">
            <v>0</v>
          </cell>
          <cell r="K913">
            <v>20090305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20090305</v>
          </cell>
          <cell r="Q913">
            <v>0</v>
          </cell>
          <cell r="R913">
            <v>20090305</v>
          </cell>
          <cell r="S913">
            <v>0</v>
          </cell>
        </row>
        <row r="914">
          <cell r="B914" t="str">
            <v>LEVOTHYROXINE263270150 mcgTABLETTAB</v>
          </cell>
          <cell r="C914" t="str">
            <v>LEVOTHYROXINE</v>
          </cell>
          <cell r="D914">
            <v>26327</v>
          </cell>
          <cell r="E914">
            <v>0</v>
          </cell>
          <cell r="F914" t="str">
            <v>150 mcg</v>
          </cell>
          <cell r="G914" t="str">
            <v>TABLET</v>
          </cell>
          <cell r="H914" t="str">
            <v>TAB</v>
          </cell>
          <cell r="I914">
            <v>20090305</v>
          </cell>
          <cell r="J914">
            <v>0</v>
          </cell>
          <cell r="K914">
            <v>20090305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20090305</v>
          </cell>
          <cell r="Q914">
            <v>0</v>
          </cell>
          <cell r="R914">
            <v>20090305</v>
          </cell>
          <cell r="S914">
            <v>0</v>
          </cell>
        </row>
        <row r="915">
          <cell r="B915" t="str">
            <v>LEVOTHYROXINE263280175 mcgTABLETTAB</v>
          </cell>
          <cell r="C915" t="str">
            <v>LEVOTHYROXINE</v>
          </cell>
          <cell r="D915">
            <v>26328</v>
          </cell>
          <cell r="E915">
            <v>0</v>
          </cell>
          <cell r="F915" t="str">
            <v>175 mcg</v>
          </cell>
          <cell r="G915" t="str">
            <v>TABLET</v>
          </cell>
          <cell r="H915" t="str">
            <v>TAB</v>
          </cell>
          <cell r="I915">
            <v>20090305</v>
          </cell>
          <cell r="J915">
            <v>0</v>
          </cell>
          <cell r="K915">
            <v>20090305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20090305</v>
          </cell>
          <cell r="Q915">
            <v>0</v>
          </cell>
          <cell r="R915">
            <v>20090305</v>
          </cell>
          <cell r="S915">
            <v>0</v>
          </cell>
        </row>
        <row r="916">
          <cell r="B916" t="str">
            <v>LEVOTHYROXINE263250200 mcgTABLETTAB</v>
          </cell>
          <cell r="C916" t="str">
            <v>LEVOTHYROXINE</v>
          </cell>
          <cell r="D916">
            <v>26325</v>
          </cell>
          <cell r="E916">
            <v>0</v>
          </cell>
          <cell r="F916" t="str">
            <v>200 mcg</v>
          </cell>
          <cell r="G916" t="str">
            <v>TABLET</v>
          </cell>
          <cell r="H916" t="str">
            <v>TAB</v>
          </cell>
          <cell r="I916">
            <v>20090305</v>
          </cell>
          <cell r="J916">
            <v>0</v>
          </cell>
          <cell r="K916">
            <v>20090305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20090305</v>
          </cell>
          <cell r="Q916">
            <v>0</v>
          </cell>
          <cell r="R916">
            <v>20090305</v>
          </cell>
          <cell r="S916">
            <v>0</v>
          </cell>
        </row>
        <row r="917">
          <cell r="B917" t="str">
            <v>LEVOTHYROXINE26321025 mcgTABLETTAB</v>
          </cell>
          <cell r="C917" t="str">
            <v>LEVOTHYROXINE</v>
          </cell>
          <cell r="D917">
            <v>26321</v>
          </cell>
          <cell r="E917">
            <v>0</v>
          </cell>
          <cell r="F917" t="str">
            <v>25 mcg</v>
          </cell>
          <cell r="G917" t="str">
            <v>TABLET</v>
          </cell>
          <cell r="H917" t="str">
            <v>TAB</v>
          </cell>
          <cell r="I917">
            <v>20090305</v>
          </cell>
          <cell r="J917">
            <v>0</v>
          </cell>
          <cell r="K917">
            <v>20090305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20090305</v>
          </cell>
          <cell r="Q917">
            <v>0</v>
          </cell>
          <cell r="R917">
            <v>20090305</v>
          </cell>
          <cell r="S917">
            <v>0</v>
          </cell>
        </row>
        <row r="918">
          <cell r="B918" t="str">
            <v>LEVOTHYROXINE263290300 mcgTABLETTAB</v>
          </cell>
          <cell r="C918" t="str">
            <v>LEVOTHYROXINE</v>
          </cell>
          <cell r="D918">
            <v>26329</v>
          </cell>
          <cell r="E918">
            <v>0</v>
          </cell>
          <cell r="F918" t="str">
            <v>300 mcg</v>
          </cell>
          <cell r="G918" t="str">
            <v>TABLET</v>
          </cell>
          <cell r="H918" t="str">
            <v>TAB</v>
          </cell>
          <cell r="I918">
            <v>20090305</v>
          </cell>
          <cell r="J918">
            <v>0</v>
          </cell>
          <cell r="K918">
            <v>20090305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20090305</v>
          </cell>
          <cell r="Q918">
            <v>0</v>
          </cell>
          <cell r="R918">
            <v>20090305</v>
          </cell>
          <cell r="S918">
            <v>0</v>
          </cell>
        </row>
        <row r="919">
          <cell r="B919" t="str">
            <v>LEVOTHYROXINE26322050 mcgTABLETTAB</v>
          </cell>
          <cell r="C919" t="str">
            <v>LEVOTHYROXINE</v>
          </cell>
          <cell r="D919">
            <v>26322</v>
          </cell>
          <cell r="E919">
            <v>0</v>
          </cell>
          <cell r="F919" t="str">
            <v>50 mcg</v>
          </cell>
          <cell r="G919" t="str">
            <v>TABLET</v>
          </cell>
          <cell r="H919" t="str">
            <v>TAB</v>
          </cell>
          <cell r="I919">
            <v>20090305</v>
          </cell>
          <cell r="J919">
            <v>0</v>
          </cell>
          <cell r="K919">
            <v>20090305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20090305</v>
          </cell>
          <cell r="Q919">
            <v>0</v>
          </cell>
          <cell r="R919">
            <v>20090305</v>
          </cell>
          <cell r="S919">
            <v>0</v>
          </cell>
        </row>
        <row r="920">
          <cell r="B920" t="str">
            <v>LEVOTHYROXINE26324075 mcgTABLETTAB</v>
          </cell>
          <cell r="C920" t="str">
            <v>LEVOTHYROXINE</v>
          </cell>
          <cell r="D920">
            <v>26324</v>
          </cell>
          <cell r="E920">
            <v>0</v>
          </cell>
          <cell r="F920" t="str">
            <v>75 mcg</v>
          </cell>
          <cell r="G920" t="str">
            <v>TABLET</v>
          </cell>
          <cell r="H920" t="str">
            <v>TAB</v>
          </cell>
          <cell r="I920">
            <v>20090305</v>
          </cell>
          <cell r="J920">
            <v>0</v>
          </cell>
          <cell r="K920">
            <v>20090305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20090305</v>
          </cell>
          <cell r="Q920">
            <v>0</v>
          </cell>
          <cell r="R920">
            <v>20090305</v>
          </cell>
          <cell r="S920">
            <v>0</v>
          </cell>
        </row>
        <row r="921">
          <cell r="B921" t="str">
            <v>LEVOTHYROXINE47631088 mcgTABLETTAB</v>
          </cell>
          <cell r="C921" t="str">
            <v>LEVOTHYROXINE</v>
          </cell>
          <cell r="D921">
            <v>47631</v>
          </cell>
          <cell r="E921">
            <v>0</v>
          </cell>
          <cell r="F921" t="str">
            <v>88 mcg</v>
          </cell>
          <cell r="G921" t="str">
            <v>TABLET</v>
          </cell>
          <cell r="H921" t="str">
            <v>TAB</v>
          </cell>
          <cell r="I921">
            <v>20090305</v>
          </cell>
          <cell r="J921">
            <v>0</v>
          </cell>
          <cell r="K921">
            <v>20090305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20090305</v>
          </cell>
          <cell r="Q921">
            <v>0</v>
          </cell>
          <cell r="R921">
            <v>20090305</v>
          </cell>
          <cell r="S921">
            <v>0</v>
          </cell>
        </row>
        <row r="922">
          <cell r="B922" t="str">
            <v>LEVOTHYROXINE SODIUM476320137 mcgTABLETTAB</v>
          </cell>
          <cell r="C922" t="str">
            <v>LEVOTHYROXINE SODIUM</v>
          </cell>
          <cell r="D922">
            <v>47632</v>
          </cell>
          <cell r="E922">
            <v>0</v>
          </cell>
          <cell r="F922" t="str">
            <v>137 mcg</v>
          </cell>
          <cell r="G922" t="str">
            <v>TABLET</v>
          </cell>
          <cell r="H922" t="str">
            <v>TAB</v>
          </cell>
          <cell r="I922">
            <v>20090305</v>
          </cell>
          <cell r="J922">
            <v>0</v>
          </cell>
          <cell r="K922">
            <v>20090305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20090305</v>
          </cell>
          <cell r="Q922">
            <v>0</v>
          </cell>
          <cell r="R922">
            <v>20090305</v>
          </cell>
          <cell r="S922">
            <v>0</v>
          </cell>
        </row>
        <row r="923">
          <cell r="B923" t="str">
            <v>LIDOCAINE1187002%GRAMGEL</v>
          </cell>
          <cell r="C923" t="str">
            <v>LIDOCAINE</v>
          </cell>
          <cell r="D923">
            <v>11870</v>
          </cell>
          <cell r="E923">
            <v>0</v>
          </cell>
          <cell r="F923" t="str">
            <v>2%</v>
          </cell>
          <cell r="G923" t="str">
            <v>GRAM</v>
          </cell>
          <cell r="H923" t="str">
            <v>GEL</v>
          </cell>
          <cell r="I923">
            <v>20090305</v>
          </cell>
          <cell r="J923">
            <v>0</v>
          </cell>
          <cell r="K923">
            <v>20090305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20090305</v>
          </cell>
          <cell r="Q923">
            <v>0</v>
          </cell>
          <cell r="R923">
            <v>20090305</v>
          </cell>
          <cell r="S923">
            <v>0</v>
          </cell>
        </row>
        <row r="924">
          <cell r="B924" t="str">
            <v>LIDOCAINE HCL1194102%MILLILITERVISCOUS ORAL</v>
          </cell>
          <cell r="C924" t="str">
            <v>LIDOCAINE HCL</v>
          </cell>
          <cell r="D924">
            <v>11941</v>
          </cell>
          <cell r="E924">
            <v>0</v>
          </cell>
          <cell r="F924" t="str">
            <v>2%</v>
          </cell>
          <cell r="G924" t="str">
            <v>MILLILITER</v>
          </cell>
          <cell r="H924" t="str">
            <v>VISCOUS ORAL</v>
          </cell>
          <cell r="I924">
            <v>20090305</v>
          </cell>
          <cell r="J924">
            <v>0</v>
          </cell>
          <cell r="K924">
            <v>20090305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20090305</v>
          </cell>
          <cell r="Q924">
            <v>0</v>
          </cell>
          <cell r="R924">
            <v>20090305</v>
          </cell>
          <cell r="S924">
            <v>0</v>
          </cell>
        </row>
        <row r="925">
          <cell r="B925" t="str">
            <v>LIDOCAINE/PRILOCAINE598702.5-2.5%GRAMCRM</v>
          </cell>
          <cell r="C925" t="str">
            <v>LIDOCAINE/PRILOCAINE</v>
          </cell>
          <cell r="D925">
            <v>5987</v>
          </cell>
          <cell r="E925">
            <v>0</v>
          </cell>
          <cell r="F925" t="str">
            <v>2.5-2.5%</v>
          </cell>
          <cell r="G925" t="str">
            <v>GRAM</v>
          </cell>
          <cell r="H925" t="str">
            <v>CRM</v>
          </cell>
          <cell r="I925">
            <v>20090305</v>
          </cell>
          <cell r="J925">
            <v>0</v>
          </cell>
          <cell r="K925">
            <v>20090305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20090305</v>
          </cell>
          <cell r="Q925">
            <v>0</v>
          </cell>
          <cell r="R925">
            <v>20090305</v>
          </cell>
          <cell r="S925">
            <v>0</v>
          </cell>
        </row>
        <row r="926">
          <cell r="B926" t="str">
            <v>LINDANE3155000.01MILLILITERLOT</v>
          </cell>
          <cell r="C926" t="str">
            <v>LINDANE</v>
          </cell>
          <cell r="D926">
            <v>31550</v>
          </cell>
          <cell r="E926">
            <v>0</v>
          </cell>
          <cell r="F926">
            <v>0.01</v>
          </cell>
          <cell r="G926" t="str">
            <v>MILLILITER</v>
          </cell>
          <cell r="H926" t="str">
            <v>LOT</v>
          </cell>
          <cell r="I926">
            <v>20021206</v>
          </cell>
          <cell r="J926">
            <v>20030606</v>
          </cell>
          <cell r="K926">
            <v>20031205</v>
          </cell>
          <cell r="L926" t="str">
            <v>Delete</v>
          </cell>
          <cell r="N926">
            <v>0</v>
          </cell>
          <cell r="O926" t="str">
            <v>no</v>
          </cell>
          <cell r="P926">
            <v>20021206</v>
          </cell>
          <cell r="Q926">
            <v>20030606</v>
          </cell>
          <cell r="R926">
            <v>20031205</v>
          </cell>
          <cell r="S926">
            <v>0</v>
          </cell>
        </row>
        <row r="927">
          <cell r="B927" t="str">
            <v>LINDANE3157000.01MILLILITERSHAMPOO</v>
          </cell>
          <cell r="C927" t="str">
            <v>LINDANE</v>
          </cell>
          <cell r="D927">
            <v>31570</v>
          </cell>
          <cell r="E927">
            <v>0</v>
          </cell>
          <cell r="F927">
            <v>0.01</v>
          </cell>
          <cell r="G927" t="str">
            <v>MILLILITER</v>
          </cell>
          <cell r="H927" t="str">
            <v>SHAMPOO</v>
          </cell>
          <cell r="I927">
            <v>20030415</v>
          </cell>
          <cell r="J927">
            <v>20030905</v>
          </cell>
          <cell r="K927">
            <v>20031205</v>
          </cell>
          <cell r="L927" t="str">
            <v>Delete</v>
          </cell>
          <cell r="N927">
            <v>0</v>
          </cell>
          <cell r="O927" t="str">
            <v>no</v>
          </cell>
          <cell r="P927">
            <v>20030415</v>
          </cell>
          <cell r="Q927">
            <v>20030905</v>
          </cell>
          <cell r="R927">
            <v>20031205</v>
          </cell>
          <cell r="S927">
            <v>0</v>
          </cell>
        </row>
        <row r="928">
          <cell r="B928" t="str">
            <v>LISINOPRIL47261010 mgTABLETTAB</v>
          </cell>
          <cell r="C928" t="str">
            <v>LISINOPRIL</v>
          </cell>
          <cell r="D928">
            <v>47261</v>
          </cell>
          <cell r="E928">
            <v>0</v>
          </cell>
          <cell r="F928" t="str">
            <v>10 mg</v>
          </cell>
          <cell r="G928" t="str">
            <v>TABLET</v>
          </cell>
          <cell r="H928" t="str">
            <v>TAB</v>
          </cell>
          <cell r="I928">
            <v>20090305</v>
          </cell>
          <cell r="J928">
            <v>0</v>
          </cell>
          <cell r="K928">
            <v>20090305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20090305</v>
          </cell>
          <cell r="Q928">
            <v>0</v>
          </cell>
          <cell r="R928">
            <v>20090305</v>
          </cell>
          <cell r="S928">
            <v>0</v>
          </cell>
        </row>
        <row r="929">
          <cell r="B929" t="str">
            <v>LISINOPRIL4726402.5 mgTABLETTAB</v>
          </cell>
          <cell r="C929" t="str">
            <v>LISINOPRIL</v>
          </cell>
          <cell r="D929">
            <v>47264</v>
          </cell>
          <cell r="E929">
            <v>0</v>
          </cell>
          <cell r="F929" t="str">
            <v>2.5 mg</v>
          </cell>
          <cell r="G929" t="str">
            <v>TABLET</v>
          </cell>
          <cell r="H929" t="str">
            <v>TAB</v>
          </cell>
          <cell r="I929">
            <v>20090305</v>
          </cell>
          <cell r="J929">
            <v>0</v>
          </cell>
          <cell r="K929">
            <v>20090305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20090305</v>
          </cell>
          <cell r="Q929">
            <v>0</v>
          </cell>
          <cell r="R929">
            <v>20090305</v>
          </cell>
          <cell r="S929">
            <v>0</v>
          </cell>
        </row>
        <row r="930">
          <cell r="B930" t="str">
            <v>LISINOPRIL47262020 mgTABLETTAB</v>
          </cell>
          <cell r="C930" t="str">
            <v>LISINOPRIL</v>
          </cell>
          <cell r="D930">
            <v>47262</v>
          </cell>
          <cell r="E930">
            <v>0</v>
          </cell>
          <cell r="F930" t="str">
            <v>20 mg</v>
          </cell>
          <cell r="G930" t="str">
            <v>TABLET</v>
          </cell>
          <cell r="H930" t="str">
            <v>TAB</v>
          </cell>
          <cell r="I930">
            <v>20090305</v>
          </cell>
          <cell r="J930">
            <v>0</v>
          </cell>
          <cell r="K930">
            <v>20090305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20090305</v>
          </cell>
          <cell r="Q930">
            <v>0</v>
          </cell>
          <cell r="R930">
            <v>20090305</v>
          </cell>
          <cell r="S930">
            <v>0</v>
          </cell>
        </row>
        <row r="931">
          <cell r="B931" t="str">
            <v>LISINOPRIL47265030 mgTABLETTAB</v>
          </cell>
          <cell r="C931" t="str">
            <v>LISINOPRIL</v>
          </cell>
          <cell r="D931">
            <v>47265</v>
          </cell>
          <cell r="E931">
            <v>0</v>
          </cell>
          <cell r="F931" t="str">
            <v>30 mg</v>
          </cell>
          <cell r="G931" t="str">
            <v>TABLET</v>
          </cell>
          <cell r="H931" t="str">
            <v>TAB</v>
          </cell>
          <cell r="I931">
            <v>20090305</v>
          </cell>
          <cell r="J931">
            <v>0</v>
          </cell>
          <cell r="K931">
            <v>20090305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20090305</v>
          </cell>
          <cell r="Q931">
            <v>0</v>
          </cell>
          <cell r="R931">
            <v>20090305</v>
          </cell>
          <cell r="S931">
            <v>0</v>
          </cell>
        </row>
        <row r="932">
          <cell r="B932" t="str">
            <v>LISINOPRIL47263040 mgTABLETTAB</v>
          </cell>
          <cell r="C932" t="str">
            <v>LISINOPRIL</v>
          </cell>
          <cell r="D932">
            <v>47263</v>
          </cell>
          <cell r="E932">
            <v>0</v>
          </cell>
          <cell r="F932" t="str">
            <v>40 mg</v>
          </cell>
          <cell r="G932" t="str">
            <v>TABLET</v>
          </cell>
          <cell r="H932" t="str">
            <v>TAB</v>
          </cell>
          <cell r="I932">
            <v>20090305</v>
          </cell>
          <cell r="J932">
            <v>0</v>
          </cell>
          <cell r="K932">
            <v>20090305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20090305</v>
          </cell>
          <cell r="Q932">
            <v>0</v>
          </cell>
          <cell r="R932">
            <v>20090305</v>
          </cell>
          <cell r="S932">
            <v>0</v>
          </cell>
        </row>
        <row r="933">
          <cell r="B933" t="str">
            <v>LISINOPRIL4726005 mgTABLETTAB</v>
          </cell>
          <cell r="C933" t="str">
            <v>LISINOPRIL</v>
          </cell>
          <cell r="D933">
            <v>47260</v>
          </cell>
          <cell r="E933">
            <v>0</v>
          </cell>
          <cell r="F933" t="str">
            <v>5 mg</v>
          </cell>
          <cell r="G933" t="str">
            <v>TABLET</v>
          </cell>
          <cell r="H933" t="str">
            <v>TAB</v>
          </cell>
          <cell r="I933">
            <v>20090305</v>
          </cell>
          <cell r="J933">
            <v>0</v>
          </cell>
          <cell r="K933">
            <v>20090305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20090305</v>
          </cell>
          <cell r="Q933">
            <v>0</v>
          </cell>
          <cell r="R933">
            <v>20090305</v>
          </cell>
          <cell r="S933">
            <v>0</v>
          </cell>
        </row>
        <row r="934">
          <cell r="B934" t="str">
            <v>LISINOPRIL/HCTZ88002010 mg/12.5 mgTABLETTAB</v>
          </cell>
          <cell r="C934" t="str">
            <v>LISINOPRIL/HCTZ</v>
          </cell>
          <cell r="D934">
            <v>88002</v>
          </cell>
          <cell r="E934">
            <v>0</v>
          </cell>
          <cell r="F934" t="str">
            <v>10 mg/12.5 mg</v>
          </cell>
          <cell r="G934" t="str">
            <v>TABLET</v>
          </cell>
          <cell r="H934" t="str">
            <v>TAB</v>
          </cell>
          <cell r="I934">
            <v>20090305</v>
          </cell>
          <cell r="J934">
            <v>0</v>
          </cell>
          <cell r="K934">
            <v>20090305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20090305</v>
          </cell>
          <cell r="Q934">
            <v>0</v>
          </cell>
          <cell r="R934">
            <v>20090305</v>
          </cell>
          <cell r="S934">
            <v>0</v>
          </cell>
        </row>
        <row r="935">
          <cell r="B935" t="str">
            <v>LISINOPRIL/HCTZ88000020 mg/12.5 mgTABLETTAB</v>
          </cell>
          <cell r="C935" t="str">
            <v>LISINOPRIL/HCTZ</v>
          </cell>
          <cell r="D935">
            <v>88000</v>
          </cell>
          <cell r="E935">
            <v>0</v>
          </cell>
          <cell r="F935" t="str">
            <v>20 mg/12.5 mg</v>
          </cell>
          <cell r="G935" t="str">
            <v>TABLET</v>
          </cell>
          <cell r="H935" t="str">
            <v>TAB</v>
          </cell>
          <cell r="I935">
            <v>20090305</v>
          </cell>
          <cell r="J935">
            <v>0</v>
          </cell>
          <cell r="K935">
            <v>20090305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20090305</v>
          </cell>
          <cell r="Q935">
            <v>0</v>
          </cell>
          <cell r="R935">
            <v>20090305</v>
          </cell>
          <cell r="S935">
            <v>0</v>
          </cell>
        </row>
        <row r="936">
          <cell r="B936" t="str">
            <v>LISINOPRIL/HCTZ88001020 mg/25 mgTABLETTAB</v>
          </cell>
          <cell r="C936" t="str">
            <v>LISINOPRIL/HCTZ</v>
          </cell>
          <cell r="D936">
            <v>88001</v>
          </cell>
          <cell r="E936">
            <v>0</v>
          </cell>
          <cell r="F936" t="str">
            <v>20 mg/25 mg</v>
          </cell>
          <cell r="G936" t="str">
            <v>TABLET</v>
          </cell>
          <cell r="H936" t="str">
            <v>TAB</v>
          </cell>
          <cell r="I936">
            <v>20090305</v>
          </cell>
          <cell r="J936">
            <v>0</v>
          </cell>
          <cell r="K936">
            <v>20090305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20090305</v>
          </cell>
          <cell r="Q936">
            <v>0</v>
          </cell>
          <cell r="R936">
            <v>20090305</v>
          </cell>
          <cell r="S936">
            <v>0</v>
          </cell>
        </row>
        <row r="937">
          <cell r="B937" t="str">
            <v>LITHIUM CARBONATE157100300 mgCAPSULECAP</v>
          </cell>
          <cell r="C937" t="str">
            <v>LITHIUM CARBONATE</v>
          </cell>
          <cell r="D937">
            <v>15710</v>
          </cell>
          <cell r="E937">
            <v>0</v>
          </cell>
          <cell r="F937" t="str">
            <v>300 mg</v>
          </cell>
          <cell r="G937" t="str">
            <v>CAPSULE</v>
          </cell>
          <cell r="H937" t="str">
            <v>CAP</v>
          </cell>
          <cell r="I937">
            <v>20090305</v>
          </cell>
          <cell r="J937">
            <v>0</v>
          </cell>
          <cell r="K937">
            <v>20090305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20090305</v>
          </cell>
          <cell r="Q937">
            <v>0</v>
          </cell>
          <cell r="R937">
            <v>20090305</v>
          </cell>
          <cell r="S937">
            <v>0</v>
          </cell>
        </row>
        <row r="938">
          <cell r="B938" t="str">
            <v>LITHIUM CARBONATE157210300 mgTABLETTAB</v>
          </cell>
          <cell r="C938" t="str">
            <v>LITHIUM CARBONATE</v>
          </cell>
          <cell r="D938">
            <v>15721</v>
          </cell>
          <cell r="E938">
            <v>0</v>
          </cell>
          <cell r="F938" t="str">
            <v>300 mg</v>
          </cell>
          <cell r="G938" t="str">
            <v>TABLET</v>
          </cell>
          <cell r="H938" t="str">
            <v>TAB</v>
          </cell>
          <cell r="I938">
            <v>20030305</v>
          </cell>
          <cell r="J938">
            <v>20030905</v>
          </cell>
          <cell r="K938">
            <v>20090305</v>
          </cell>
          <cell r="L938" t="str">
            <v>Delete</v>
          </cell>
          <cell r="N938">
            <v>0</v>
          </cell>
          <cell r="O938" t="str">
            <v>no</v>
          </cell>
          <cell r="P938">
            <v>20030305</v>
          </cell>
          <cell r="Q938">
            <v>20030905</v>
          </cell>
          <cell r="R938">
            <v>20090305</v>
          </cell>
          <cell r="S938">
            <v>0</v>
          </cell>
        </row>
        <row r="939">
          <cell r="B939" t="str">
            <v>LITHIUM CARBONATE157310300 mgTABLETTAB, ER</v>
          </cell>
          <cell r="C939" t="str">
            <v>LITHIUM CARBONATE</v>
          </cell>
          <cell r="D939">
            <v>15731</v>
          </cell>
          <cell r="E939">
            <v>0</v>
          </cell>
          <cell r="F939" t="str">
            <v>300 mg</v>
          </cell>
          <cell r="G939" t="str">
            <v>TABLET</v>
          </cell>
          <cell r="H939" t="str">
            <v>TAB, ER</v>
          </cell>
          <cell r="I939">
            <v>20090305</v>
          </cell>
          <cell r="J939">
            <v>0</v>
          </cell>
          <cell r="K939">
            <v>20090305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20090305</v>
          </cell>
          <cell r="Q939">
            <v>0</v>
          </cell>
          <cell r="R939">
            <v>20090305</v>
          </cell>
          <cell r="S939">
            <v>0</v>
          </cell>
        </row>
        <row r="940">
          <cell r="B940" t="str">
            <v>LITHIUM CARBONATE157300450 mgTABLETTAB, SA</v>
          </cell>
          <cell r="C940" t="str">
            <v>LITHIUM CARBONATE</v>
          </cell>
          <cell r="D940">
            <v>15730</v>
          </cell>
          <cell r="E940">
            <v>0</v>
          </cell>
          <cell r="F940" t="str">
            <v>450 mg</v>
          </cell>
          <cell r="G940" t="str">
            <v>TABLET</v>
          </cell>
          <cell r="H940" t="str">
            <v>TAB, SA</v>
          </cell>
          <cell r="I940">
            <v>20090305</v>
          </cell>
          <cell r="J940">
            <v>0</v>
          </cell>
          <cell r="K940">
            <v>20090305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20090305</v>
          </cell>
          <cell r="Q940">
            <v>0</v>
          </cell>
          <cell r="R940">
            <v>20090305</v>
          </cell>
          <cell r="S940">
            <v>0</v>
          </cell>
        </row>
        <row r="941">
          <cell r="B941" t="str">
            <v>LITHIUM CITRATE1574108 mEq/5 mlMILLILITERSYR</v>
          </cell>
          <cell r="C941" t="str">
            <v>LITHIUM CITRATE</v>
          </cell>
          <cell r="D941">
            <v>15741</v>
          </cell>
          <cell r="E941">
            <v>0</v>
          </cell>
          <cell r="F941" t="str">
            <v>8 mEq/5 ml</v>
          </cell>
          <cell r="G941" t="str">
            <v>MILLILITER</v>
          </cell>
          <cell r="H941" t="str">
            <v>SYR</v>
          </cell>
          <cell r="I941">
            <v>20090305</v>
          </cell>
          <cell r="J941">
            <v>0</v>
          </cell>
          <cell r="K941">
            <v>20090305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20090305</v>
          </cell>
          <cell r="Q941">
            <v>0</v>
          </cell>
          <cell r="R941">
            <v>20090305</v>
          </cell>
          <cell r="S941">
            <v>0</v>
          </cell>
        </row>
        <row r="942">
          <cell r="B942" t="str">
            <v>LOPERAMIDE HCL2340001 mg/5 mlMILLILITERLIQ</v>
          </cell>
          <cell r="C942" t="str">
            <v>LOPERAMIDE HCL</v>
          </cell>
          <cell r="D942">
            <v>23400</v>
          </cell>
          <cell r="E942">
            <v>0</v>
          </cell>
          <cell r="F942" t="str">
            <v>1 mg/5 ml</v>
          </cell>
          <cell r="G942" t="str">
            <v>MILLILITER</v>
          </cell>
          <cell r="H942" t="str">
            <v>LIQ</v>
          </cell>
          <cell r="I942">
            <v>20020906</v>
          </cell>
          <cell r="J942">
            <v>20021206</v>
          </cell>
          <cell r="K942">
            <v>20021206</v>
          </cell>
          <cell r="L942" t="str">
            <v>Delete</v>
          </cell>
          <cell r="N942">
            <v>0</v>
          </cell>
          <cell r="O942" t="str">
            <v>no</v>
          </cell>
          <cell r="P942">
            <v>20020906</v>
          </cell>
          <cell r="Q942">
            <v>20021206</v>
          </cell>
          <cell r="R942">
            <v>20021206</v>
          </cell>
          <cell r="S942">
            <v>0</v>
          </cell>
        </row>
        <row r="943">
          <cell r="B943" t="str">
            <v>LOPERAMIDE HCL837002 mgCAPSULECAP</v>
          </cell>
          <cell r="C943" t="str">
            <v>LOPERAMIDE HCL</v>
          </cell>
          <cell r="D943">
            <v>8370</v>
          </cell>
          <cell r="E943">
            <v>0</v>
          </cell>
          <cell r="F943" t="str">
            <v>2 mg</v>
          </cell>
          <cell r="G943" t="str">
            <v>CAPSULE</v>
          </cell>
          <cell r="H943" t="str">
            <v>CAP</v>
          </cell>
          <cell r="I943">
            <v>20090305</v>
          </cell>
          <cell r="J943">
            <v>0</v>
          </cell>
          <cell r="K943">
            <v>20090305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20090305</v>
          </cell>
          <cell r="Q943">
            <v>0</v>
          </cell>
          <cell r="R943">
            <v>20090305</v>
          </cell>
          <cell r="S943">
            <v>0</v>
          </cell>
        </row>
        <row r="944">
          <cell r="B944" t="str">
            <v>LOPERAMIDE HCL855002 mgTABLETTAB</v>
          </cell>
          <cell r="C944" t="str">
            <v>LOPERAMIDE HCL</v>
          </cell>
          <cell r="D944">
            <v>8550</v>
          </cell>
          <cell r="E944">
            <v>0</v>
          </cell>
          <cell r="F944" t="str">
            <v>2 mg</v>
          </cell>
          <cell r="G944" t="str">
            <v>TABLET</v>
          </cell>
          <cell r="H944" t="str">
            <v>TAB</v>
          </cell>
          <cell r="I944">
            <v>20020405</v>
          </cell>
          <cell r="J944">
            <v>20021206</v>
          </cell>
          <cell r="K944">
            <v>20021206</v>
          </cell>
          <cell r="L944" t="str">
            <v>Delete</v>
          </cell>
          <cell r="N944">
            <v>0</v>
          </cell>
          <cell r="O944" t="str">
            <v>no</v>
          </cell>
          <cell r="P944">
            <v>20020405</v>
          </cell>
          <cell r="Q944">
            <v>20021206</v>
          </cell>
          <cell r="R944">
            <v>20021206</v>
          </cell>
          <cell r="S944">
            <v>0</v>
          </cell>
        </row>
        <row r="945">
          <cell r="B945" t="str">
            <v>LORATADINE60563010 mgTABLETTAB</v>
          </cell>
          <cell r="C945" t="str">
            <v>LORATADINE</v>
          </cell>
          <cell r="D945">
            <v>60563</v>
          </cell>
          <cell r="E945">
            <v>0</v>
          </cell>
          <cell r="F945" t="str">
            <v>10 mg</v>
          </cell>
          <cell r="G945" t="str">
            <v>TABLET</v>
          </cell>
          <cell r="H945" t="str">
            <v>TAB</v>
          </cell>
          <cell r="I945">
            <v>20090305</v>
          </cell>
          <cell r="J945">
            <v>0</v>
          </cell>
          <cell r="K945">
            <v>20090305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20090305</v>
          </cell>
          <cell r="Q945">
            <v>0</v>
          </cell>
          <cell r="R945">
            <v>20090305</v>
          </cell>
          <cell r="S945">
            <v>0</v>
          </cell>
        </row>
        <row r="946">
          <cell r="B946" t="str">
            <v>LORATADINE60521010 mgTABLETTAB, orally disintegrating</v>
          </cell>
          <cell r="C946" t="str">
            <v>LORATADINE</v>
          </cell>
          <cell r="D946">
            <v>60521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TAB, orally disintegrating</v>
          </cell>
          <cell r="I946">
            <v>20090305</v>
          </cell>
          <cell r="J946">
            <v>0</v>
          </cell>
          <cell r="K946">
            <v>20090305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20090305</v>
          </cell>
          <cell r="Q946">
            <v>0</v>
          </cell>
          <cell r="R946">
            <v>20090305</v>
          </cell>
          <cell r="S946">
            <v>0</v>
          </cell>
        </row>
        <row r="947">
          <cell r="B947" t="str">
            <v>LORATADINE6056205 mg/5 mlMILLILITERSYR</v>
          </cell>
          <cell r="C947" t="str">
            <v>LORATADINE</v>
          </cell>
          <cell r="D947">
            <v>60562</v>
          </cell>
          <cell r="E947">
            <v>0</v>
          </cell>
          <cell r="F947" t="str">
            <v>5 mg/5 ml</v>
          </cell>
          <cell r="G947" t="str">
            <v>MILLILITER</v>
          </cell>
          <cell r="H947" t="str">
            <v>SYR</v>
          </cell>
          <cell r="I947">
            <v>20090305</v>
          </cell>
          <cell r="J947">
            <v>0</v>
          </cell>
          <cell r="K947">
            <v>20090305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20090305</v>
          </cell>
          <cell r="Q947">
            <v>0</v>
          </cell>
          <cell r="R947">
            <v>20090305</v>
          </cell>
          <cell r="S947">
            <v>0</v>
          </cell>
        </row>
        <row r="948">
          <cell r="B948" t="str">
            <v>LORAZEPAM1416000.5 mgTABLETTAB</v>
          </cell>
          <cell r="C948" t="str">
            <v>LORAZEPAM</v>
          </cell>
          <cell r="D948">
            <v>14160</v>
          </cell>
          <cell r="E948">
            <v>0</v>
          </cell>
          <cell r="F948" t="str">
            <v>0.5 mg</v>
          </cell>
          <cell r="G948" t="str">
            <v>TABLET</v>
          </cell>
          <cell r="H948" t="str">
            <v>TAB</v>
          </cell>
          <cell r="I948">
            <v>20090305</v>
          </cell>
          <cell r="J948">
            <v>0</v>
          </cell>
          <cell r="K948">
            <v>20090305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20090305</v>
          </cell>
          <cell r="Q948">
            <v>0</v>
          </cell>
          <cell r="R948">
            <v>20090305</v>
          </cell>
          <cell r="S948">
            <v>0</v>
          </cell>
        </row>
        <row r="949">
          <cell r="B949" t="str">
            <v>LORAZEPAM1416101 mgTABLETTAB</v>
          </cell>
          <cell r="C949" t="str">
            <v>LORAZEPAM</v>
          </cell>
          <cell r="D949">
            <v>14161</v>
          </cell>
          <cell r="E949">
            <v>0</v>
          </cell>
          <cell r="F949" t="str">
            <v>1 mg</v>
          </cell>
          <cell r="G949" t="str">
            <v>TABLET</v>
          </cell>
          <cell r="H949" t="str">
            <v>TAB</v>
          </cell>
          <cell r="I949">
            <v>20090305</v>
          </cell>
          <cell r="J949">
            <v>0</v>
          </cell>
          <cell r="K949">
            <v>20090305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20090305</v>
          </cell>
          <cell r="Q949">
            <v>0</v>
          </cell>
          <cell r="R949">
            <v>20090305</v>
          </cell>
          <cell r="S949">
            <v>0</v>
          </cell>
        </row>
        <row r="950">
          <cell r="B950" t="str">
            <v>LORAZEPAM1416202 mgTABLETTAB</v>
          </cell>
          <cell r="C950" t="str">
            <v>LORAZEPAM</v>
          </cell>
          <cell r="D950">
            <v>14162</v>
          </cell>
          <cell r="E950">
            <v>0</v>
          </cell>
          <cell r="F950" t="str">
            <v>2 mg</v>
          </cell>
          <cell r="G950" t="str">
            <v>TABLET</v>
          </cell>
          <cell r="H950" t="str">
            <v>TAB</v>
          </cell>
          <cell r="I950">
            <v>20090305</v>
          </cell>
          <cell r="J950">
            <v>0</v>
          </cell>
          <cell r="K950">
            <v>20090305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20090305</v>
          </cell>
          <cell r="Q950">
            <v>0</v>
          </cell>
          <cell r="R950">
            <v>20090305</v>
          </cell>
          <cell r="S950">
            <v>0</v>
          </cell>
        </row>
        <row r="951">
          <cell r="B951" t="str">
            <v>LORAZEPAM1415002 mg/mlMILLILITERINJ</v>
          </cell>
          <cell r="C951" t="str">
            <v>LORAZEPAM</v>
          </cell>
          <cell r="D951">
            <v>14150</v>
          </cell>
          <cell r="E951">
            <v>0</v>
          </cell>
          <cell r="F951" t="str">
            <v>2 mg/ml</v>
          </cell>
          <cell r="G951" t="str">
            <v>MILLILITER</v>
          </cell>
          <cell r="H951" t="str">
            <v>INJ</v>
          </cell>
          <cell r="I951">
            <v>20090305</v>
          </cell>
          <cell r="J951">
            <v>0</v>
          </cell>
          <cell r="K951">
            <v>20090305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20090305</v>
          </cell>
          <cell r="Q951">
            <v>0</v>
          </cell>
          <cell r="R951">
            <v>20090305</v>
          </cell>
          <cell r="S951">
            <v>0</v>
          </cell>
        </row>
        <row r="952">
          <cell r="B952" t="str">
            <v>LORAZEPAM1414002 mg/mlMILLILITERVIAL</v>
          </cell>
          <cell r="C952" t="str">
            <v>LORAZEPAM</v>
          </cell>
          <cell r="D952">
            <v>14140</v>
          </cell>
          <cell r="E952">
            <v>0</v>
          </cell>
          <cell r="F952" t="str">
            <v>2 mg/ml</v>
          </cell>
          <cell r="G952" t="str">
            <v>MILLILITER</v>
          </cell>
          <cell r="H952" t="str">
            <v>VIAL</v>
          </cell>
          <cell r="I952">
            <v>20090305</v>
          </cell>
          <cell r="J952">
            <v>0</v>
          </cell>
          <cell r="K952">
            <v>20090305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20090305</v>
          </cell>
          <cell r="Q952">
            <v>0</v>
          </cell>
          <cell r="R952">
            <v>20090305</v>
          </cell>
          <cell r="S952">
            <v>0</v>
          </cell>
        </row>
        <row r="953">
          <cell r="B953" t="str">
            <v>LOVASTATIN47042010 mgTABLETTAB</v>
          </cell>
          <cell r="C953" t="str">
            <v>LOVASTATIN</v>
          </cell>
          <cell r="D953">
            <v>47042</v>
          </cell>
          <cell r="E953">
            <v>0</v>
          </cell>
          <cell r="F953" t="str">
            <v>10 mg</v>
          </cell>
          <cell r="G953" t="str">
            <v>TABLET</v>
          </cell>
          <cell r="H953" t="str">
            <v>TAB</v>
          </cell>
          <cell r="I953">
            <v>20090305</v>
          </cell>
          <cell r="J953">
            <v>0</v>
          </cell>
          <cell r="K953">
            <v>20090305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20090305</v>
          </cell>
          <cell r="Q953">
            <v>0</v>
          </cell>
          <cell r="R953">
            <v>20090305</v>
          </cell>
          <cell r="S953">
            <v>0</v>
          </cell>
        </row>
        <row r="954">
          <cell r="B954" t="str">
            <v>LOVASTATIN47040020 mgTABLETTAB</v>
          </cell>
          <cell r="C954" t="str">
            <v>LOVASTATIN</v>
          </cell>
          <cell r="D954">
            <v>47040</v>
          </cell>
          <cell r="E954">
            <v>0</v>
          </cell>
          <cell r="F954" t="str">
            <v>20 mg</v>
          </cell>
          <cell r="G954" t="str">
            <v>TABLET</v>
          </cell>
          <cell r="H954" t="str">
            <v>TAB</v>
          </cell>
          <cell r="I954">
            <v>20090305</v>
          </cell>
          <cell r="J954">
            <v>0</v>
          </cell>
          <cell r="K954">
            <v>20090305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20090305</v>
          </cell>
          <cell r="Q954">
            <v>0</v>
          </cell>
          <cell r="R954">
            <v>20090305</v>
          </cell>
          <cell r="S954">
            <v>0</v>
          </cell>
        </row>
        <row r="955">
          <cell r="B955" t="str">
            <v>LOVASTATIN47041040 mgTABLETTAB</v>
          </cell>
          <cell r="C955" t="str">
            <v>LOVASTATIN</v>
          </cell>
          <cell r="D955">
            <v>47041</v>
          </cell>
          <cell r="E955">
            <v>0</v>
          </cell>
          <cell r="F955" t="str">
            <v>40 mg</v>
          </cell>
          <cell r="G955" t="str">
            <v>TABLET</v>
          </cell>
          <cell r="H955" t="str">
            <v>TAB</v>
          </cell>
          <cell r="I955">
            <v>20090305</v>
          </cell>
          <cell r="J955">
            <v>0</v>
          </cell>
          <cell r="K955">
            <v>20090305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20090305</v>
          </cell>
          <cell r="Q955">
            <v>0</v>
          </cell>
          <cell r="R955">
            <v>20090305</v>
          </cell>
          <cell r="S955">
            <v>0</v>
          </cell>
        </row>
        <row r="956">
          <cell r="B956" t="str">
            <v>LOXAPINE SUCCINATE15560010 mgCAPSULECAP</v>
          </cell>
          <cell r="C956" t="str">
            <v>LOXAPINE SUCCINATE</v>
          </cell>
          <cell r="D956">
            <v>15560</v>
          </cell>
          <cell r="E956">
            <v>0</v>
          </cell>
          <cell r="F956" t="str">
            <v>10 mg</v>
          </cell>
          <cell r="G956" t="str">
            <v>CAPSULE</v>
          </cell>
          <cell r="H956" t="str">
            <v>CAP</v>
          </cell>
          <cell r="I956">
            <v>20090305</v>
          </cell>
          <cell r="J956">
            <v>0</v>
          </cell>
          <cell r="K956">
            <v>20090305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20090305</v>
          </cell>
          <cell r="Q956">
            <v>0</v>
          </cell>
          <cell r="R956">
            <v>20090305</v>
          </cell>
          <cell r="S956">
            <v>0</v>
          </cell>
        </row>
        <row r="957">
          <cell r="B957" t="str">
            <v>LOXAPINE SUCCINATE15561025 mgCAPSULECAP</v>
          </cell>
          <cell r="C957" t="str">
            <v>LOXAPINE SUCCINATE</v>
          </cell>
          <cell r="D957">
            <v>15561</v>
          </cell>
          <cell r="E957">
            <v>0</v>
          </cell>
          <cell r="F957" t="str">
            <v>25 mg</v>
          </cell>
          <cell r="G957" t="str">
            <v>CAPSULE</v>
          </cell>
          <cell r="H957" t="str">
            <v>CAP</v>
          </cell>
          <cell r="I957">
            <v>20090305</v>
          </cell>
          <cell r="J957">
            <v>0</v>
          </cell>
          <cell r="K957">
            <v>20090305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20090305</v>
          </cell>
          <cell r="Q957">
            <v>0</v>
          </cell>
          <cell r="R957">
            <v>20090305</v>
          </cell>
          <cell r="S957">
            <v>0</v>
          </cell>
        </row>
        <row r="958">
          <cell r="B958" t="str">
            <v>LOXAPINE SUCCINATE1556205 mgCAPSULECAP</v>
          </cell>
          <cell r="C958" t="str">
            <v>LOXAPINE SUCCINATE</v>
          </cell>
          <cell r="D958">
            <v>15562</v>
          </cell>
          <cell r="E958">
            <v>0</v>
          </cell>
          <cell r="F958" t="str">
            <v>5 mg</v>
          </cell>
          <cell r="G958" t="str">
            <v>CAPSULE</v>
          </cell>
          <cell r="H958" t="str">
            <v>CAP</v>
          </cell>
          <cell r="I958">
            <v>20090305</v>
          </cell>
          <cell r="J958">
            <v>0</v>
          </cell>
          <cell r="K958">
            <v>20090305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20090305</v>
          </cell>
          <cell r="Q958">
            <v>0</v>
          </cell>
          <cell r="R958">
            <v>20090305</v>
          </cell>
          <cell r="S958">
            <v>0</v>
          </cell>
        </row>
        <row r="959">
          <cell r="B959" t="str">
            <v>LOXAPINE SUCCINATE15563050 mgCAPSULECAP</v>
          </cell>
          <cell r="C959" t="str">
            <v>LOXAPINE SUCCINATE</v>
          </cell>
          <cell r="D959">
            <v>15563</v>
          </cell>
          <cell r="E959">
            <v>0</v>
          </cell>
          <cell r="F959" t="str">
            <v>50 mg</v>
          </cell>
          <cell r="G959" t="str">
            <v>CAPSULE</v>
          </cell>
          <cell r="H959" t="str">
            <v>CAP</v>
          </cell>
          <cell r="I959">
            <v>20090305</v>
          </cell>
          <cell r="J959">
            <v>0</v>
          </cell>
          <cell r="K959">
            <v>20090305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20090305</v>
          </cell>
          <cell r="Q959">
            <v>0</v>
          </cell>
          <cell r="R959">
            <v>20090305</v>
          </cell>
          <cell r="S959">
            <v>0</v>
          </cell>
        </row>
        <row r="960">
          <cell r="B960" t="str">
            <v>MAPROTILINE HCL16615025 mgTABLETTAB</v>
          </cell>
          <cell r="C960" t="str">
            <v>MAPROTILINE HCL</v>
          </cell>
          <cell r="D960">
            <v>16615</v>
          </cell>
          <cell r="E960">
            <v>0</v>
          </cell>
          <cell r="F960" t="str">
            <v>25 mg</v>
          </cell>
          <cell r="G960" t="str">
            <v>TABLET</v>
          </cell>
          <cell r="H960" t="str">
            <v>TAB</v>
          </cell>
          <cell r="I960">
            <v>20061205</v>
          </cell>
          <cell r="J960">
            <v>20080919</v>
          </cell>
          <cell r="K960">
            <v>20090305</v>
          </cell>
          <cell r="L960" t="str">
            <v>Delete</v>
          </cell>
          <cell r="N960">
            <v>0</v>
          </cell>
          <cell r="O960" t="str">
            <v>no</v>
          </cell>
          <cell r="P960">
            <v>20061205</v>
          </cell>
          <cell r="Q960">
            <v>20080919</v>
          </cell>
          <cell r="R960">
            <v>20090305</v>
          </cell>
          <cell r="S960">
            <v>0</v>
          </cell>
        </row>
        <row r="961">
          <cell r="B961" t="str">
            <v>MAPROTILINE HCL16616050 mgTABLETTAB</v>
          </cell>
          <cell r="C961" t="str">
            <v>MAPROTILINE HCL</v>
          </cell>
          <cell r="D961">
            <v>16616</v>
          </cell>
          <cell r="E961">
            <v>0</v>
          </cell>
          <cell r="F961" t="str">
            <v>50 mg</v>
          </cell>
          <cell r="G961" t="str">
            <v>TABLET</v>
          </cell>
          <cell r="H961" t="str">
            <v>TAB</v>
          </cell>
          <cell r="I961">
            <v>20061205</v>
          </cell>
          <cell r="J961">
            <v>20080919</v>
          </cell>
          <cell r="K961">
            <v>20090305</v>
          </cell>
          <cell r="L961" t="str">
            <v>Delete</v>
          </cell>
          <cell r="N961">
            <v>0</v>
          </cell>
          <cell r="O961" t="str">
            <v>no</v>
          </cell>
          <cell r="P961">
            <v>20061205</v>
          </cell>
          <cell r="Q961">
            <v>20080919</v>
          </cell>
          <cell r="R961">
            <v>20090305</v>
          </cell>
          <cell r="S961">
            <v>0</v>
          </cell>
        </row>
        <row r="962">
          <cell r="B962" t="str">
            <v>MAPROTILINE HCL16617075 mgTABLETTAB</v>
          </cell>
          <cell r="C962" t="str">
            <v>MAPROTILINE HCL</v>
          </cell>
          <cell r="D962">
            <v>16617</v>
          </cell>
          <cell r="E962">
            <v>0</v>
          </cell>
          <cell r="F962" t="str">
            <v>75 mg</v>
          </cell>
          <cell r="G962" t="str">
            <v>TABLET</v>
          </cell>
          <cell r="H962" t="str">
            <v>TAB</v>
          </cell>
          <cell r="I962">
            <v>20061205</v>
          </cell>
          <cell r="J962">
            <v>20070605</v>
          </cell>
          <cell r="K962">
            <v>20070605</v>
          </cell>
          <cell r="L962" t="str">
            <v>Delete</v>
          </cell>
          <cell r="N962">
            <v>0</v>
          </cell>
          <cell r="O962" t="str">
            <v>no</v>
          </cell>
          <cell r="P962">
            <v>20061205</v>
          </cell>
          <cell r="Q962">
            <v>20070605</v>
          </cell>
          <cell r="R962">
            <v>20070605</v>
          </cell>
          <cell r="S962">
            <v>0</v>
          </cell>
        </row>
        <row r="963">
          <cell r="B963" t="str">
            <v>MECLIZINE HCL18301012.5 mgTABLETTAB</v>
          </cell>
          <cell r="C963" t="str">
            <v>MECLIZINE HCL</v>
          </cell>
          <cell r="D963">
            <v>18301</v>
          </cell>
          <cell r="E963">
            <v>0</v>
          </cell>
          <cell r="F963" t="str">
            <v>12.5 mg</v>
          </cell>
          <cell r="G963" t="str">
            <v>TABLET</v>
          </cell>
          <cell r="H963" t="str">
            <v>TAB</v>
          </cell>
          <cell r="I963">
            <v>20090305</v>
          </cell>
          <cell r="J963">
            <v>0</v>
          </cell>
          <cell r="K963">
            <v>20090305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20090305</v>
          </cell>
          <cell r="Q963">
            <v>0</v>
          </cell>
          <cell r="R963">
            <v>20090305</v>
          </cell>
          <cell r="S963">
            <v>0</v>
          </cell>
        </row>
        <row r="964">
          <cell r="B964" t="str">
            <v>MECLIZINE HCL18302025 mgTABLETTAB</v>
          </cell>
          <cell r="C964" t="str">
            <v>MECLIZINE HCL</v>
          </cell>
          <cell r="D964">
            <v>18302</v>
          </cell>
          <cell r="E964">
            <v>0</v>
          </cell>
          <cell r="F964" t="str">
            <v>25 mg</v>
          </cell>
          <cell r="G964" t="str">
            <v>TABLET</v>
          </cell>
          <cell r="H964" t="str">
            <v>TAB</v>
          </cell>
          <cell r="I964">
            <v>20090305</v>
          </cell>
          <cell r="J964">
            <v>0</v>
          </cell>
          <cell r="K964">
            <v>20090305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20090305</v>
          </cell>
          <cell r="Q964">
            <v>0</v>
          </cell>
          <cell r="R964">
            <v>20090305</v>
          </cell>
          <cell r="S964">
            <v>0</v>
          </cell>
        </row>
        <row r="965">
          <cell r="B965" t="str">
            <v>MECLOFENAMATE SODIUM358100100 mgCAPSULECAP</v>
          </cell>
          <cell r="C965" t="str">
            <v>MECLOFENAMATE SODIUM</v>
          </cell>
          <cell r="D965">
            <v>35810</v>
          </cell>
          <cell r="E965">
            <v>0</v>
          </cell>
          <cell r="F965" t="str">
            <v>100 mg</v>
          </cell>
          <cell r="G965" t="str">
            <v>CAPSULE</v>
          </cell>
          <cell r="H965" t="str">
            <v>CAP</v>
          </cell>
          <cell r="I965">
            <v>20061205</v>
          </cell>
          <cell r="J965">
            <v>20071205</v>
          </cell>
          <cell r="K965">
            <v>20071205</v>
          </cell>
          <cell r="L965" t="str">
            <v>Delete</v>
          </cell>
          <cell r="N965">
            <v>0</v>
          </cell>
          <cell r="O965" t="str">
            <v>no</v>
          </cell>
          <cell r="P965">
            <v>20061205</v>
          </cell>
          <cell r="Q965">
            <v>20071205</v>
          </cell>
          <cell r="R965">
            <v>20071205</v>
          </cell>
          <cell r="S965">
            <v>0</v>
          </cell>
        </row>
        <row r="966">
          <cell r="B966" t="str">
            <v>MECLOFENAMATE SODIUM35811050 mgCAPSULECAP</v>
          </cell>
          <cell r="C966" t="str">
            <v>MECLOFENAMATE SODIUM</v>
          </cell>
          <cell r="D966">
            <v>35811</v>
          </cell>
          <cell r="E966">
            <v>0</v>
          </cell>
          <cell r="F966" t="str">
            <v>50 mg</v>
          </cell>
          <cell r="G966" t="str">
            <v>CAPSULE</v>
          </cell>
          <cell r="H966" t="str">
            <v>CAP</v>
          </cell>
          <cell r="I966">
            <v>20061205</v>
          </cell>
          <cell r="J966">
            <v>20071205</v>
          </cell>
          <cell r="K966">
            <v>20071205</v>
          </cell>
          <cell r="L966" t="str">
            <v>Delete</v>
          </cell>
          <cell r="N966">
            <v>0</v>
          </cell>
          <cell r="O966" t="str">
            <v>no</v>
          </cell>
          <cell r="P966">
            <v>20061205</v>
          </cell>
          <cell r="Q966">
            <v>20071205</v>
          </cell>
          <cell r="R966">
            <v>20071205</v>
          </cell>
          <cell r="S966">
            <v>0</v>
          </cell>
        </row>
        <row r="967">
          <cell r="B967" t="str">
            <v>MEDROXYPROGESTERONE ACET112540150 mg/mlEACHSYRN</v>
          </cell>
          <cell r="C967" t="str">
            <v>MEDROXYPROGESTERONE ACET</v>
          </cell>
          <cell r="D967">
            <v>11254</v>
          </cell>
          <cell r="E967">
            <v>0</v>
          </cell>
          <cell r="F967" t="str">
            <v>150 mg/ml</v>
          </cell>
          <cell r="G967" t="str">
            <v>EACH</v>
          </cell>
          <cell r="H967" t="str">
            <v>SYRN</v>
          </cell>
          <cell r="I967">
            <v>20090305</v>
          </cell>
          <cell r="J967">
            <v>0</v>
          </cell>
          <cell r="K967">
            <v>20090305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20090305</v>
          </cell>
          <cell r="Q967">
            <v>0</v>
          </cell>
          <cell r="R967">
            <v>20090305</v>
          </cell>
          <cell r="S967">
            <v>0</v>
          </cell>
        </row>
        <row r="968">
          <cell r="B968" t="str">
            <v>MEDROXYPROGESTERONE ACET112510150 mg/mlEACHVIAL</v>
          </cell>
          <cell r="C968" t="str">
            <v>MEDROXYPROGESTERONE ACET</v>
          </cell>
          <cell r="D968">
            <v>11251</v>
          </cell>
          <cell r="E968">
            <v>0</v>
          </cell>
          <cell r="F968" t="str">
            <v>150 mg/ml</v>
          </cell>
          <cell r="G968" t="str">
            <v>EACH</v>
          </cell>
          <cell r="H968" t="str">
            <v>VIAL</v>
          </cell>
          <cell r="I968">
            <v>20090305</v>
          </cell>
          <cell r="J968">
            <v>0</v>
          </cell>
          <cell r="K968">
            <v>20090305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20090305</v>
          </cell>
          <cell r="Q968">
            <v>0</v>
          </cell>
          <cell r="R968">
            <v>20090305</v>
          </cell>
          <cell r="S968">
            <v>0</v>
          </cell>
        </row>
        <row r="969">
          <cell r="B969" t="str">
            <v>MEDROXYPROGESTERONE ACETATE11260010 mgTABLETTAB</v>
          </cell>
          <cell r="C969" t="str">
            <v>MEDROXYPROGESTERONE ACETATE</v>
          </cell>
          <cell r="D969">
            <v>11260</v>
          </cell>
          <cell r="E969">
            <v>0</v>
          </cell>
          <cell r="F969" t="str">
            <v>10 mg</v>
          </cell>
          <cell r="G969" t="str">
            <v>TABLET</v>
          </cell>
          <cell r="H969" t="str">
            <v>TAB</v>
          </cell>
          <cell r="I969">
            <v>20090305</v>
          </cell>
          <cell r="J969">
            <v>0</v>
          </cell>
          <cell r="K969">
            <v>20090305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20090305</v>
          </cell>
          <cell r="Q969">
            <v>0</v>
          </cell>
          <cell r="R969">
            <v>20090305</v>
          </cell>
          <cell r="S969">
            <v>0</v>
          </cell>
        </row>
        <row r="970">
          <cell r="B970" t="str">
            <v>MEDROXYPROGESTERONE ACETATE1126102.5 mgTABLETTAB</v>
          </cell>
          <cell r="C970" t="str">
            <v>MEDROXYPROGESTERONE ACETATE</v>
          </cell>
          <cell r="D970">
            <v>11261</v>
          </cell>
          <cell r="E970">
            <v>0</v>
          </cell>
          <cell r="F970" t="str">
            <v>2.5 mg</v>
          </cell>
          <cell r="G970" t="str">
            <v>TABLET</v>
          </cell>
          <cell r="H970" t="str">
            <v>TAB</v>
          </cell>
          <cell r="I970">
            <v>20090305</v>
          </cell>
          <cell r="J970">
            <v>0</v>
          </cell>
          <cell r="K970">
            <v>20090305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20090305</v>
          </cell>
          <cell r="Q970">
            <v>0</v>
          </cell>
          <cell r="R970">
            <v>20090305</v>
          </cell>
          <cell r="S970">
            <v>0</v>
          </cell>
        </row>
        <row r="971">
          <cell r="B971" t="str">
            <v>MEDROXYPROGESTERONE ACETATE1126205 mgTABLETTAB</v>
          </cell>
          <cell r="C971" t="str">
            <v>MEDROXYPROGESTERONE ACETATE</v>
          </cell>
          <cell r="D971">
            <v>11262</v>
          </cell>
          <cell r="E971">
            <v>0</v>
          </cell>
          <cell r="F971" t="str">
            <v>5 mg</v>
          </cell>
          <cell r="G971" t="str">
            <v>TABLET</v>
          </cell>
          <cell r="H971" t="str">
            <v>TAB</v>
          </cell>
          <cell r="I971">
            <v>20090305</v>
          </cell>
          <cell r="J971">
            <v>0</v>
          </cell>
          <cell r="K971">
            <v>20090305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20090305</v>
          </cell>
          <cell r="Q971">
            <v>0</v>
          </cell>
          <cell r="R971">
            <v>20090305</v>
          </cell>
          <cell r="S971">
            <v>0</v>
          </cell>
        </row>
        <row r="972">
          <cell r="B972" t="str">
            <v>MEGESTROL ACETATE38680020 mgTABLETTAB</v>
          </cell>
          <cell r="C972" t="str">
            <v>MEGESTROL ACETATE</v>
          </cell>
          <cell r="D972">
            <v>38680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20090305</v>
          </cell>
          <cell r="J972">
            <v>0</v>
          </cell>
          <cell r="K972">
            <v>20090305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20090305</v>
          </cell>
          <cell r="Q972">
            <v>0</v>
          </cell>
          <cell r="R972">
            <v>20090305</v>
          </cell>
          <cell r="S972">
            <v>0</v>
          </cell>
        </row>
        <row r="973">
          <cell r="B973" t="str">
            <v>MEGESTROL ACETATE38681040 mgTABLETTAB</v>
          </cell>
          <cell r="C973" t="str">
            <v>MEGESTROL ACETATE</v>
          </cell>
          <cell r="D973">
            <v>38681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20090305</v>
          </cell>
          <cell r="J973">
            <v>0</v>
          </cell>
          <cell r="K973">
            <v>20090305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20090305</v>
          </cell>
          <cell r="Q973">
            <v>0</v>
          </cell>
          <cell r="R973">
            <v>20090305</v>
          </cell>
          <cell r="S973">
            <v>0</v>
          </cell>
        </row>
        <row r="974">
          <cell r="B974" t="str">
            <v>MEGESTROL ACETATE40381040 mg/mlMILLILITERSUSP</v>
          </cell>
          <cell r="C974" t="str">
            <v>MEGESTROL ACETATE</v>
          </cell>
          <cell r="D974">
            <v>40381</v>
          </cell>
          <cell r="E974">
            <v>0</v>
          </cell>
          <cell r="F974" t="str">
            <v>40 mg/ml</v>
          </cell>
          <cell r="G974" t="str">
            <v>MILLILITER</v>
          </cell>
          <cell r="H974" t="str">
            <v>SUSP</v>
          </cell>
          <cell r="I974">
            <v>20090305</v>
          </cell>
          <cell r="J974">
            <v>0</v>
          </cell>
          <cell r="K974">
            <v>20090305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20090305</v>
          </cell>
          <cell r="Q974">
            <v>0</v>
          </cell>
          <cell r="R974">
            <v>20090305</v>
          </cell>
          <cell r="S974">
            <v>0</v>
          </cell>
        </row>
        <row r="975">
          <cell r="B975" t="str">
            <v>MELOXICAM31662015 mgTABLETTAB</v>
          </cell>
          <cell r="C975" t="str">
            <v>MELOXICAM</v>
          </cell>
          <cell r="D975">
            <v>31662</v>
          </cell>
          <cell r="E975">
            <v>0</v>
          </cell>
          <cell r="F975" t="str">
            <v>15 mg</v>
          </cell>
          <cell r="G975" t="str">
            <v>TABLET</v>
          </cell>
          <cell r="H975" t="str">
            <v>TAB</v>
          </cell>
          <cell r="I975">
            <v>20090305</v>
          </cell>
          <cell r="J975">
            <v>0</v>
          </cell>
          <cell r="K975">
            <v>20090305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20090305</v>
          </cell>
          <cell r="Q975">
            <v>0</v>
          </cell>
          <cell r="R975">
            <v>20090305</v>
          </cell>
          <cell r="S975">
            <v>0</v>
          </cell>
        </row>
        <row r="976">
          <cell r="B976" t="str">
            <v>MELOXICAM3166107.5 mgTABLETTAB</v>
          </cell>
          <cell r="C976" t="str">
            <v>MELOXICAM</v>
          </cell>
          <cell r="D976">
            <v>31661</v>
          </cell>
          <cell r="E976">
            <v>0</v>
          </cell>
          <cell r="F976" t="str">
            <v>7.5 mg</v>
          </cell>
          <cell r="G976" t="str">
            <v>TABLET</v>
          </cell>
          <cell r="H976" t="str">
            <v>TAB</v>
          </cell>
          <cell r="I976">
            <v>20090305</v>
          </cell>
          <cell r="J976">
            <v>0</v>
          </cell>
          <cell r="K976">
            <v>20090305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20090305</v>
          </cell>
          <cell r="Q976">
            <v>0</v>
          </cell>
          <cell r="R976">
            <v>20090305</v>
          </cell>
          <cell r="S976">
            <v>0</v>
          </cell>
        </row>
        <row r="977">
          <cell r="B977" t="str">
            <v>MEPERIDINE HCL159900100 mgTABLETTAB</v>
          </cell>
          <cell r="C977" t="str">
            <v>MEPERIDINE HCL</v>
          </cell>
          <cell r="D977">
            <v>15990</v>
          </cell>
          <cell r="E977">
            <v>0</v>
          </cell>
          <cell r="F977" t="str">
            <v>100 mg</v>
          </cell>
          <cell r="G977" t="str">
            <v>TABLET</v>
          </cell>
          <cell r="H977" t="str">
            <v>TAB</v>
          </cell>
          <cell r="I977">
            <v>20090305</v>
          </cell>
          <cell r="J977">
            <v>0</v>
          </cell>
          <cell r="K977">
            <v>20090305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20090305</v>
          </cell>
          <cell r="Q977">
            <v>0</v>
          </cell>
          <cell r="R977">
            <v>20090305</v>
          </cell>
          <cell r="S977">
            <v>0</v>
          </cell>
        </row>
        <row r="978">
          <cell r="B978" t="str">
            <v>MEPERIDINE HCL15991050 mgTABLETTAB</v>
          </cell>
          <cell r="C978" t="str">
            <v>MEPERIDINE HCL</v>
          </cell>
          <cell r="D978">
            <v>15991</v>
          </cell>
          <cell r="E978">
            <v>0</v>
          </cell>
          <cell r="F978" t="str">
            <v>50 mg</v>
          </cell>
          <cell r="G978" t="str">
            <v>TABLET</v>
          </cell>
          <cell r="H978" t="str">
            <v>TAB</v>
          </cell>
          <cell r="I978">
            <v>20090305</v>
          </cell>
          <cell r="J978">
            <v>0</v>
          </cell>
          <cell r="K978">
            <v>20090305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20090305</v>
          </cell>
          <cell r="Q978">
            <v>0</v>
          </cell>
          <cell r="R978">
            <v>20090305</v>
          </cell>
          <cell r="S978">
            <v>0</v>
          </cell>
        </row>
        <row r="979">
          <cell r="B979" t="str">
            <v>MEPROBAMATE138010200 mgTABLETTAB</v>
          </cell>
          <cell r="C979" t="str">
            <v>MEPROBAMATE</v>
          </cell>
          <cell r="D979">
            <v>13801</v>
          </cell>
          <cell r="E979">
            <v>0</v>
          </cell>
          <cell r="F979" t="str">
            <v>200 mg</v>
          </cell>
          <cell r="G979" t="str">
            <v>TABLET</v>
          </cell>
          <cell r="H979" t="str">
            <v>TAB</v>
          </cell>
          <cell r="I979">
            <v>20020308</v>
          </cell>
          <cell r="J979">
            <v>20020705</v>
          </cell>
          <cell r="K979">
            <v>20031205</v>
          </cell>
          <cell r="L979" t="str">
            <v>Delete</v>
          </cell>
          <cell r="N979">
            <v>0</v>
          </cell>
          <cell r="O979" t="str">
            <v>no</v>
          </cell>
          <cell r="P979">
            <v>20020308</v>
          </cell>
          <cell r="Q979">
            <v>20020705</v>
          </cell>
          <cell r="R979">
            <v>20031205</v>
          </cell>
          <cell r="S979">
            <v>0</v>
          </cell>
        </row>
        <row r="980">
          <cell r="B980" t="str">
            <v>MEPROBAMATE138020400 mgTABLETTAB</v>
          </cell>
          <cell r="C980" t="str">
            <v>MEPROBAMATE</v>
          </cell>
          <cell r="D980">
            <v>13802</v>
          </cell>
          <cell r="E980">
            <v>0</v>
          </cell>
          <cell r="F980" t="str">
            <v>400 mg</v>
          </cell>
          <cell r="G980" t="str">
            <v>TABLET</v>
          </cell>
          <cell r="H980" t="str">
            <v>TAB</v>
          </cell>
          <cell r="I980">
            <v>20021206</v>
          </cell>
          <cell r="J980">
            <v>20030115</v>
          </cell>
          <cell r="K980">
            <v>20031205</v>
          </cell>
          <cell r="L980" t="str">
            <v>Delete</v>
          </cell>
          <cell r="N980">
            <v>0</v>
          </cell>
          <cell r="O980" t="str">
            <v>no</v>
          </cell>
          <cell r="P980">
            <v>20021206</v>
          </cell>
          <cell r="Q980">
            <v>20030115</v>
          </cell>
          <cell r="R980">
            <v>20031205</v>
          </cell>
          <cell r="S980">
            <v>0</v>
          </cell>
        </row>
        <row r="981">
          <cell r="B981" t="str">
            <v>MERCAPTOPURINE38520050 mgTABLETTAB</v>
          </cell>
          <cell r="C981" t="str">
            <v>MERCAPTOPURINE</v>
          </cell>
          <cell r="D981">
            <v>38520</v>
          </cell>
          <cell r="E981">
            <v>0</v>
          </cell>
          <cell r="F981" t="str">
            <v>50 mg</v>
          </cell>
          <cell r="G981" t="str">
            <v>TABLET</v>
          </cell>
          <cell r="H981" t="str">
            <v>TAB</v>
          </cell>
          <cell r="I981">
            <v>20090305</v>
          </cell>
          <cell r="J981">
            <v>0</v>
          </cell>
          <cell r="K981">
            <v>20090305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20090305</v>
          </cell>
          <cell r="Q981">
            <v>0</v>
          </cell>
          <cell r="R981">
            <v>20090305</v>
          </cell>
          <cell r="S981">
            <v>0</v>
          </cell>
        </row>
        <row r="982">
          <cell r="B982" t="str">
            <v>METFORMIN1085701000 mgTABLETTAB</v>
          </cell>
          <cell r="C982" t="str">
            <v>METFORMIN</v>
          </cell>
          <cell r="D982">
            <v>10857</v>
          </cell>
          <cell r="E982">
            <v>0</v>
          </cell>
          <cell r="F982" t="str">
            <v>1000 mg</v>
          </cell>
          <cell r="G982" t="str">
            <v>TABLET</v>
          </cell>
          <cell r="H982" t="str">
            <v>TAB</v>
          </cell>
          <cell r="I982">
            <v>20090305</v>
          </cell>
          <cell r="J982">
            <v>0</v>
          </cell>
          <cell r="K982">
            <v>20090305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20090305</v>
          </cell>
          <cell r="Q982">
            <v>0</v>
          </cell>
          <cell r="R982">
            <v>20090305</v>
          </cell>
          <cell r="S982">
            <v>0</v>
          </cell>
        </row>
        <row r="983">
          <cell r="B983" t="str">
            <v>METFORMIN108100500 mgTABLETTAB</v>
          </cell>
          <cell r="C983" t="str">
            <v>METFORMIN</v>
          </cell>
          <cell r="D983">
            <v>10810</v>
          </cell>
          <cell r="E983">
            <v>0</v>
          </cell>
          <cell r="F983" t="str">
            <v>500 mg</v>
          </cell>
          <cell r="G983" t="str">
            <v>TABLET</v>
          </cell>
          <cell r="H983" t="str">
            <v>TAB</v>
          </cell>
          <cell r="I983">
            <v>20090305</v>
          </cell>
          <cell r="J983">
            <v>0</v>
          </cell>
          <cell r="K983">
            <v>20090305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20090305</v>
          </cell>
          <cell r="Q983">
            <v>0</v>
          </cell>
          <cell r="R983">
            <v>20090305</v>
          </cell>
          <cell r="S983">
            <v>0</v>
          </cell>
        </row>
        <row r="984">
          <cell r="B984" t="str">
            <v>METFORMIN108110850 mgTABLETTAB</v>
          </cell>
          <cell r="C984" t="str">
            <v>METFORMIN</v>
          </cell>
          <cell r="D984">
            <v>10811</v>
          </cell>
          <cell r="E984">
            <v>0</v>
          </cell>
          <cell r="F984" t="str">
            <v>850 mg</v>
          </cell>
          <cell r="G984" t="str">
            <v>TABLET</v>
          </cell>
          <cell r="H984" t="str">
            <v>TAB</v>
          </cell>
          <cell r="I984">
            <v>20090305</v>
          </cell>
          <cell r="J984">
            <v>0</v>
          </cell>
          <cell r="K984">
            <v>20090305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20090305</v>
          </cell>
          <cell r="Q984">
            <v>0</v>
          </cell>
          <cell r="R984">
            <v>20090305</v>
          </cell>
          <cell r="S984">
            <v>0</v>
          </cell>
        </row>
        <row r="985">
          <cell r="B985" t="str">
            <v>METFORMIN HCL898630500 mgTABLETTAB, SR</v>
          </cell>
          <cell r="C985" t="str">
            <v>METFORMIN HCL</v>
          </cell>
          <cell r="D985">
            <v>89863</v>
          </cell>
          <cell r="E985">
            <v>0</v>
          </cell>
          <cell r="F985" t="str">
            <v>500 mg</v>
          </cell>
          <cell r="G985" t="str">
            <v>TABLET</v>
          </cell>
          <cell r="H985" t="str">
            <v>TAB, SR</v>
          </cell>
          <cell r="I985">
            <v>20090305</v>
          </cell>
          <cell r="J985">
            <v>0</v>
          </cell>
          <cell r="K985">
            <v>20090305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20090305</v>
          </cell>
          <cell r="S985">
            <v>0</v>
          </cell>
        </row>
        <row r="986">
          <cell r="B986" t="str">
            <v>METFORMIN HCL195780750 mgTABLETTAB, SR</v>
          </cell>
          <cell r="C986" t="str">
            <v>METFORMIN HCL</v>
          </cell>
          <cell r="D986">
            <v>19578</v>
          </cell>
          <cell r="E986">
            <v>0</v>
          </cell>
          <cell r="F986" t="str">
            <v>750 mg</v>
          </cell>
          <cell r="G986" t="str">
            <v>TABLET</v>
          </cell>
          <cell r="H986" t="str">
            <v>TAB, SR</v>
          </cell>
          <cell r="I986">
            <v>20090305</v>
          </cell>
          <cell r="J986">
            <v>0</v>
          </cell>
          <cell r="K986">
            <v>20090305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20090305</v>
          </cell>
          <cell r="Q986">
            <v>0</v>
          </cell>
          <cell r="R986">
            <v>20090305</v>
          </cell>
          <cell r="S986">
            <v>0</v>
          </cell>
        </row>
        <row r="987">
          <cell r="B987" t="str">
            <v>METHADONE HCL16420010 mgTABLETTAB</v>
          </cell>
          <cell r="C987" t="str">
            <v>METHADONE HCL</v>
          </cell>
          <cell r="D987">
            <v>16420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20090305</v>
          </cell>
          <cell r="J987">
            <v>0</v>
          </cell>
          <cell r="K987">
            <v>20090305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20090305</v>
          </cell>
          <cell r="Q987">
            <v>0</v>
          </cell>
          <cell r="R987">
            <v>20090305</v>
          </cell>
          <cell r="S987">
            <v>0</v>
          </cell>
        </row>
        <row r="988">
          <cell r="B988" t="str">
            <v>METHADONE HCL16423040 mgTABLETTAB</v>
          </cell>
          <cell r="C988" t="str">
            <v>METHADONE HCL</v>
          </cell>
          <cell r="D988">
            <v>16423</v>
          </cell>
          <cell r="E988">
            <v>0</v>
          </cell>
          <cell r="F988" t="str">
            <v>40 mg</v>
          </cell>
          <cell r="G988" t="str">
            <v>TABLET</v>
          </cell>
          <cell r="H988" t="str">
            <v>TAB</v>
          </cell>
          <cell r="I988">
            <v>20090305</v>
          </cell>
          <cell r="J988">
            <v>0</v>
          </cell>
          <cell r="K988">
            <v>20090305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20090305</v>
          </cell>
          <cell r="Q988">
            <v>0</v>
          </cell>
          <cell r="R988">
            <v>20090305</v>
          </cell>
          <cell r="S988">
            <v>0</v>
          </cell>
        </row>
        <row r="989">
          <cell r="B989" t="str">
            <v>METHADONE HCL1642205 mgTABLETTAB</v>
          </cell>
          <cell r="C989" t="str">
            <v>METHADONE HCL</v>
          </cell>
          <cell r="D989">
            <v>16422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20090305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20090305</v>
          </cell>
          <cell r="S989">
            <v>0</v>
          </cell>
        </row>
        <row r="990">
          <cell r="B990" t="str">
            <v>METHAMPHETAMINE HYDROCHLORIDE1993205 mgTABLETTAB</v>
          </cell>
          <cell r="C990" t="str">
            <v>METHAMPHETAMINE HYDROCHLORIDE</v>
          </cell>
          <cell r="D990">
            <v>19932</v>
          </cell>
          <cell r="E990">
            <v>0</v>
          </cell>
          <cell r="F990" t="str">
            <v>5 mg</v>
          </cell>
          <cell r="G990" t="str">
            <v>TABLET</v>
          </cell>
          <cell r="H990" t="str">
            <v>TAB</v>
          </cell>
          <cell r="I990">
            <v>20050304</v>
          </cell>
          <cell r="J990">
            <v>20050603</v>
          </cell>
          <cell r="K990">
            <v>20050603</v>
          </cell>
          <cell r="L990" t="str">
            <v>Delete</v>
          </cell>
          <cell r="N990">
            <v>0</v>
          </cell>
          <cell r="O990" t="str">
            <v>no</v>
          </cell>
          <cell r="P990">
            <v>20050304</v>
          </cell>
          <cell r="Q990">
            <v>20050603</v>
          </cell>
          <cell r="R990">
            <v>20050603</v>
          </cell>
          <cell r="S990">
            <v>0</v>
          </cell>
        </row>
        <row r="991">
          <cell r="B991" t="str">
            <v>METHIMAZOLE26400010 mgTABLETTAB</v>
          </cell>
          <cell r="C991" t="str">
            <v>METHIMAZOLE</v>
          </cell>
          <cell r="D991">
            <v>26400</v>
          </cell>
          <cell r="E991">
            <v>0</v>
          </cell>
          <cell r="F991" t="str">
            <v>10 mg</v>
          </cell>
          <cell r="G991" t="str">
            <v>TABLET</v>
          </cell>
          <cell r="H991" t="str">
            <v>TAB</v>
          </cell>
          <cell r="I991">
            <v>20090305</v>
          </cell>
          <cell r="J991">
            <v>0</v>
          </cell>
          <cell r="K991">
            <v>20090305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20090305</v>
          </cell>
          <cell r="Q991">
            <v>0</v>
          </cell>
          <cell r="R991">
            <v>20090305</v>
          </cell>
          <cell r="S991">
            <v>0</v>
          </cell>
        </row>
        <row r="992">
          <cell r="B992" t="str">
            <v>METHIMAZOLE2640105 mgTABLETTAB</v>
          </cell>
          <cell r="C992" t="str">
            <v>METHIMAZOLE</v>
          </cell>
          <cell r="D992">
            <v>26401</v>
          </cell>
          <cell r="E992">
            <v>0</v>
          </cell>
          <cell r="F992" t="str">
            <v>5 mg</v>
          </cell>
          <cell r="G992" t="str">
            <v>TABLET</v>
          </cell>
          <cell r="H992" t="str">
            <v>TAB</v>
          </cell>
          <cell r="I992">
            <v>20090305</v>
          </cell>
          <cell r="J992">
            <v>0</v>
          </cell>
          <cell r="K992">
            <v>20090305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20090305</v>
          </cell>
          <cell r="Q992">
            <v>0</v>
          </cell>
          <cell r="R992">
            <v>20090305</v>
          </cell>
          <cell r="S992">
            <v>0</v>
          </cell>
        </row>
        <row r="993">
          <cell r="B993" t="str">
            <v>METHOCARBAMOL178920500 mgTABLETTAB</v>
          </cell>
          <cell r="C993" t="str">
            <v>METHOCARBAMOL</v>
          </cell>
          <cell r="D993">
            <v>17892</v>
          </cell>
          <cell r="E993">
            <v>0</v>
          </cell>
          <cell r="F993" t="str">
            <v>500 mg</v>
          </cell>
          <cell r="G993" t="str">
            <v>TABLET</v>
          </cell>
          <cell r="H993" t="str">
            <v>TAB</v>
          </cell>
          <cell r="I993">
            <v>20090305</v>
          </cell>
          <cell r="J993">
            <v>0</v>
          </cell>
          <cell r="K993">
            <v>20090305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20090305</v>
          </cell>
          <cell r="Q993">
            <v>0</v>
          </cell>
          <cell r="R993">
            <v>20090305</v>
          </cell>
          <cell r="S993">
            <v>0</v>
          </cell>
        </row>
        <row r="994">
          <cell r="B994" t="str">
            <v>METHOCARBAMOL178930750 mgTABLETTAB</v>
          </cell>
          <cell r="C994" t="str">
            <v>METHOCARBAMOL</v>
          </cell>
          <cell r="D994">
            <v>17893</v>
          </cell>
          <cell r="E994">
            <v>0</v>
          </cell>
          <cell r="F994" t="str">
            <v>750 mg</v>
          </cell>
          <cell r="G994" t="str">
            <v>TABLET</v>
          </cell>
          <cell r="H994" t="str">
            <v>TAB</v>
          </cell>
          <cell r="I994">
            <v>20090305</v>
          </cell>
          <cell r="J994">
            <v>0</v>
          </cell>
          <cell r="K994">
            <v>20090305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20090305</v>
          </cell>
          <cell r="Q994">
            <v>0</v>
          </cell>
          <cell r="R994">
            <v>20090305</v>
          </cell>
          <cell r="S994">
            <v>0</v>
          </cell>
        </row>
        <row r="995">
          <cell r="B995" t="str">
            <v>METHOTREXATE3848902.5 mgTABLETTAB</v>
          </cell>
          <cell r="C995" t="str">
            <v>METHOTREXATE</v>
          </cell>
          <cell r="D995">
            <v>38489</v>
          </cell>
          <cell r="E995">
            <v>0</v>
          </cell>
          <cell r="F995" t="str">
            <v>2.5 mg</v>
          </cell>
          <cell r="G995" t="str">
            <v>TABLET</v>
          </cell>
          <cell r="H995" t="str">
            <v>TAB</v>
          </cell>
          <cell r="I995">
            <v>20090305</v>
          </cell>
          <cell r="J995">
            <v>0</v>
          </cell>
          <cell r="K995">
            <v>20090305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20090305</v>
          </cell>
          <cell r="Q995">
            <v>0</v>
          </cell>
          <cell r="R995">
            <v>20090305</v>
          </cell>
          <cell r="S995">
            <v>0</v>
          </cell>
        </row>
        <row r="996">
          <cell r="B996" t="str">
            <v>METHYLDOPA14310250 mgTABLETTAB</v>
          </cell>
          <cell r="C996" t="str">
            <v>METHYLDOPA</v>
          </cell>
          <cell r="D996">
            <v>1431</v>
          </cell>
          <cell r="E996">
            <v>0</v>
          </cell>
          <cell r="F996" t="str">
            <v>250 mg</v>
          </cell>
          <cell r="G996" t="str">
            <v>TABLET</v>
          </cell>
          <cell r="H996" t="str">
            <v>TAB</v>
          </cell>
          <cell r="I996">
            <v>20090305</v>
          </cell>
          <cell r="J996">
            <v>0</v>
          </cell>
          <cell r="K996">
            <v>20090305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20090305</v>
          </cell>
          <cell r="Q996">
            <v>0</v>
          </cell>
          <cell r="R996">
            <v>20090305</v>
          </cell>
          <cell r="S996">
            <v>0</v>
          </cell>
        </row>
        <row r="997">
          <cell r="B997" t="str">
            <v>METHYLDOPA14320500 mgTABLETTAB</v>
          </cell>
          <cell r="C997" t="str">
            <v>METHYLDOPA</v>
          </cell>
          <cell r="D997">
            <v>1432</v>
          </cell>
          <cell r="E997">
            <v>0</v>
          </cell>
          <cell r="F997" t="str">
            <v>500 mg</v>
          </cell>
          <cell r="G997" t="str">
            <v>TABLET</v>
          </cell>
          <cell r="H997" t="str">
            <v>TAB</v>
          </cell>
          <cell r="I997">
            <v>20090305</v>
          </cell>
          <cell r="J997">
            <v>0</v>
          </cell>
          <cell r="K997">
            <v>20090305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20090305</v>
          </cell>
          <cell r="Q997">
            <v>0</v>
          </cell>
          <cell r="R997">
            <v>20090305</v>
          </cell>
          <cell r="S997">
            <v>0</v>
          </cell>
        </row>
        <row r="998">
          <cell r="B998" t="str">
            <v>METHYLPHENIDATE HCL15911010 mgTABLETTAB</v>
          </cell>
          <cell r="C998" t="str">
            <v>METHYLPHENIDATE HCL</v>
          </cell>
          <cell r="D998">
            <v>15911</v>
          </cell>
          <cell r="E998">
            <v>0</v>
          </cell>
          <cell r="F998" t="str">
            <v>10 mg</v>
          </cell>
          <cell r="G998" t="str">
            <v>TABLET</v>
          </cell>
          <cell r="H998" t="str">
            <v>TAB</v>
          </cell>
          <cell r="I998">
            <v>20090305</v>
          </cell>
          <cell r="J998">
            <v>0</v>
          </cell>
          <cell r="K998">
            <v>20090305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20090305</v>
          </cell>
          <cell r="Q998">
            <v>0</v>
          </cell>
          <cell r="R998">
            <v>20090305</v>
          </cell>
          <cell r="S998">
            <v>0</v>
          </cell>
        </row>
        <row r="999">
          <cell r="B999" t="str">
            <v>METHYLPHENIDATE HCL15920020 mgTABLETTAB</v>
          </cell>
          <cell r="C999" t="str">
            <v>METHYLPHENIDATE HCL</v>
          </cell>
          <cell r="D999">
            <v>15920</v>
          </cell>
          <cell r="E999">
            <v>0</v>
          </cell>
          <cell r="F999" t="str">
            <v>20 mg</v>
          </cell>
          <cell r="G999" t="str">
            <v>TABLET</v>
          </cell>
          <cell r="H999" t="str">
            <v>TAB</v>
          </cell>
          <cell r="I999">
            <v>20090305</v>
          </cell>
          <cell r="J999">
            <v>0</v>
          </cell>
          <cell r="K999">
            <v>20090305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20090305</v>
          </cell>
          <cell r="Q999">
            <v>0</v>
          </cell>
          <cell r="R999">
            <v>20090305</v>
          </cell>
          <cell r="S999">
            <v>0</v>
          </cell>
        </row>
        <row r="1000">
          <cell r="B1000" t="str">
            <v>METHYLPHENIDATE HCL16180020 mgTABLETTAB, ER</v>
          </cell>
          <cell r="C1000" t="str">
            <v>METHYLPHENIDATE HCL</v>
          </cell>
          <cell r="D1000">
            <v>16180</v>
          </cell>
          <cell r="E1000">
            <v>0</v>
          </cell>
          <cell r="F1000" t="str">
            <v>20 mg</v>
          </cell>
          <cell r="G1000" t="str">
            <v>TABLET</v>
          </cell>
          <cell r="H1000" t="str">
            <v>TAB, ER</v>
          </cell>
          <cell r="I1000">
            <v>20090305</v>
          </cell>
          <cell r="J1000">
            <v>0</v>
          </cell>
          <cell r="K1000">
            <v>20090305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20090305</v>
          </cell>
          <cell r="Q1000">
            <v>0</v>
          </cell>
          <cell r="R1000">
            <v>20090305</v>
          </cell>
          <cell r="S1000">
            <v>0</v>
          </cell>
        </row>
        <row r="1001">
          <cell r="B1001" t="str">
            <v>METHYLPHENIDATE HCL1591305 mgTABLETTAB</v>
          </cell>
          <cell r="C1001" t="str">
            <v>METHYLPHENIDATE HCL</v>
          </cell>
          <cell r="D1001">
            <v>15913</v>
          </cell>
          <cell r="E1001">
            <v>0</v>
          </cell>
          <cell r="F1001" t="str">
            <v>5 mg</v>
          </cell>
          <cell r="G1001" t="str">
            <v>TABLET</v>
          </cell>
          <cell r="H1001" t="str">
            <v>TAB</v>
          </cell>
          <cell r="I1001">
            <v>20090305</v>
          </cell>
          <cell r="J1001">
            <v>0</v>
          </cell>
          <cell r="K1001">
            <v>20090305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20090305</v>
          </cell>
          <cell r="Q1001">
            <v>0</v>
          </cell>
          <cell r="R1001">
            <v>20090305</v>
          </cell>
          <cell r="S1001">
            <v>0</v>
          </cell>
        </row>
        <row r="1002">
          <cell r="B1002" t="str">
            <v>METHYLPREDNISOLONE2705604 mgTABLETTAB</v>
          </cell>
          <cell r="C1002" t="str">
            <v>METHYLPREDNISOLONE</v>
          </cell>
          <cell r="D1002">
            <v>27056</v>
          </cell>
          <cell r="E1002">
            <v>0</v>
          </cell>
          <cell r="F1002" t="str">
            <v>4 mg</v>
          </cell>
          <cell r="G1002" t="str">
            <v>TABLET</v>
          </cell>
          <cell r="H1002" t="str">
            <v>TAB</v>
          </cell>
          <cell r="I1002">
            <v>20090305</v>
          </cell>
          <cell r="J1002">
            <v>0</v>
          </cell>
          <cell r="K1002">
            <v>20090305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20090305</v>
          </cell>
          <cell r="Q1002">
            <v>0</v>
          </cell>
          <cell r="R1002">
            <v>20090305</v>
          </cell>
          <cell r="S1002">
            <v>0</v>
          </cell>
        </row>
        <row r="1003">
          <cell r="B1003" t="str">
            <v>METHYLPREDNISOLONE DOSEPAK3749904 mgTABLETTAB</v>
          </cell>
          <cell r="C1003" t="str">
            <v>METHYLPREDNISOLONE DOSEPAK</v>
          </cell>
          <cell r="D1003">
            <v>37499</v>
          </cell>
          <cell r="E1003">
            <v>0</v>
          </cell>
          <cell r="F1003" t="str">
            <v>4 mg</v>
          </cell>
          <cell r="G1003" t="str">
            <v>TABLET</v>
          </cell>
          <cell r="H1003" t="str">
            <v>TAB</v>
          </cell>
          <cell r="I1003">
            <v>20090305</v>
          </cell>
          <cell r="J1003">
            <v>0</v>
          </cell>
          <cell r="K1003">
            <v>20090305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20090305</v>
          </cell>
          <cell r="Q1003">
            <v>0</v>
          </cell>
          <cell r="R1003">
            <v>20090305</v>
          </cell>
          <cell r="S1003">
            <v>0</v>
          </cell>
        </row>
        <row r="1004">
          <cell r="B1004" t="str">
            <v>METOCLOPRAMIDE HCL21020010 mgTABLETTAB</v>
          </cell>
          <cell r="C1004" t="str">
            <v>METOCLOPRAMIDE HCL</v>
          </cell>
          <cell r="D1004">
            <v>21020</v>
          </cell>
          <cell r="E1004">
            <v>0</v>
          </cell>
          <cell r="F1004" t="str">
            <v>10 mg</v>
          </cell>
          <cell r="G1004" t="str">
            <v>TABLET</v>
          </cell>
          <cell r="H1004" t="str">
            <v>TAB</v>
          </cell>
          <cell r="I1004">
            <v>20090305</v>
          </cell>
          <cell r="J1004">
            <v>0</v>
          </cell>
          <cell r="K1004">
            <v>20090305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20090305</v>
          </cell>
          <cell r="Q1004">
            <v>0</v>
          </cell>
          <cell r="R1004">
            <v>20090305</v>
          </cell>
          <cell r="S1004">
            <v>0</v>
          </cell>
        </row>
        <row r="1005">
          <cell r="B1005" t="str">
            <v>METOCLOPRAMIDE HCL2102105 mgTABLETTAB</v>
          </cell>
          <cell r="C1005" t="str">
            <v>METOCLOPRAMIDE HCL</v>
          </cell>
          <cell r="D1005">
            <v>21021</v>
          </cell>
          <cell r="E1005">
            <v>0</v>
          </cell>
          <cell r="F1005" t="str">
            <v>5 mg</v>
          </cell>
          <cell r="G1005" t="str">
            <v>TABLET</v>
          </cell>
          <cell r="H1005" t="str">
            <v>TAB</v>
          </cell>
          <cell r="I1005">
            <v>20090305</v>
          </cell>
          <cell r="J1005">
            <v>0</v>
          </cell>
          <cell r="K1005">
            <v>20090305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20090305</v>
          </cell>
          <cell r="Q1005">
            <v>0</v>
          </cell>
          <cell r="R1005">
            <v>20090305</v>
          </cell>
          <cell r="S1005">
            <v>0</v>
          </cell>
        </row>
        <row r="1006">
          <cell r="B1006" t="str">
            <v>METOCLOPRAMIDE HCL361005 mg/5 mlMILLILITERSYR</v>
          </cell>
          <cell r="C1006" t="str">
            <v>METOCLOPRAMIDE HCL</v>
          </cell>
          <cell r="D1006">
            <v>3610</v>
          </cell>
          <cell r="E1006">
            <v>0</v>
          </cell>
          <cell r="F1006" t="str">
            <v>5 mg/5 ml</v>
          </cell>
          <cell r="G1006" t="str">
            <v>MILLILITER</v>
          </cell>
          <cell r="H1006" t="str">
            <v>SYR</v>
          </cell>
          <cell r="I1006">
            <v>20090305</v>
          </cell>
          <cell r="J1006">
            <v>0</v>
          </cell>
          <cell r="K1006">
            <v>20090305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20090305</v>
          </cell>
          <cell r="Q1006">
            <v>0</v>
          </cell>
          <cell r="R1006">
            <v>20090305</v>
          </cell>
          <cell r="S1006">
            <v>0</v>
          </cell>
        </row>
        <row r="1007">
          <cell r="B1007" t="str">
            <v>METOLAZONE34990010 mgTABLETTAB</v>
          </cell>
          <cell r="C1007" t="str">
            <v>METOLAZONE</v>
          </cell>
          <cell r="D1007">
            <v>34990</v>
          </cell>
          <cell r="E1007">
            <v>0</v>
          </cell>
          <cell r="F1007" t="str">
            <v>10 mg</v>
          </cell>
          <cell r="G1007" t="str">
            <v>TABLET</v>
          </cell>
          <cell r="H1007" t="str">
            <v>TAB</v>
          </cell>
          <cell r="I1007">
            <v>20090305</v>
          </cell>
          <cell r="J1007">
            <v>0</v>
          </cell>
          <cell r="K1007">
            <v>20090305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20090305</v>
          </cell>
          <cell r="Q1007">
            <v>0</v>
          </cell>
          <cell r="R1007">
            <v>20090305</v>
          </cell>
          <cell r="S1007">
            <v>0</v>
          </cell>
        </row>
        <row r="1008">
          <cell r="B1008" t="str">
            <v>METOLAZONE3499102.5 mgTABLETTAB</v>
          </cell>
          <cell r="C1008" t="str">
            <v>METOLAZONE</v>
          </cell>
          <cell r="D1008">
            <v>34991</v>
          </cell>
          <cell r="E1008">
            <v>0</v>
          </cell>
          <cell r="F1008" t="str">
            <v>2.5 mg</v>
          </cell>
          <cell r="G1008" t="str">
            <v>TABLET</v>
          </cell>
          <cell r="H1008" t="str">
            <v>TAB</v>
          </cell>
          <cell r="I1008">
            <v>20090305</v>
          </cell>
          <cell r="J1008">
            <v>0</v>
          </cell>
          <cell r="K1008">
            <v>20090305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20090305</v>
          </cell>
          <cell r="Q1008">
            <v>0</v>
          </cell>
          <cell r="R1008">
            <v>20090305</v>
          </cell>
          <cell r="S1008">
            <v>0</v>
          </cell>
        </row>
        <row r="1009">
          <cell r="B1009" t="str">
            <v>METOLAZONE3499205 mgTABLETTAB</v>
          </cell>
          <cell r="C1009" t="str">
            <v>METOLAZONE</v>
          </cell>
          <cell r="D1009">
            <v>34992</v>
          </cell>
          <cell r="E1009">
            <v>0</v>
          </cell>
          <cell r="F1009" t="str">
            <v>5 mg</v>
          </cell>
          <cell r="G1009" t="str">
            <v>TABLET</v>
          </cell>
          <cell r="H1009" t="str">
            <v>TAB</v>
          </cell>
          <cell r="I1009">
            <v>20090305</v>
          </cell>
          <cell r="J1009">
            <v>0</v>
          </cell>
          <cell r="K1009">
            <v>20090305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20090305</v>
          </cell>
          <cell r="Q1009">
            <v>0</v>
          </cell>
          <cell r="R1009">
            <v>20090305</v>
          </cell>
          <cell r="S1009">
            <v>0</v>
          </cell>
        </row>
        <row r="1010">
          <cell r="B1010" t="str">
            <v>METOPROLOL SUCCINATE207420100 mgTABLETTAB, SA</v>
          </cell>
          <cell r="C1010" t="str">
            <v>METOPROLOL SUCCINATE</v>
          </cell>
          <cell r="D1010">
            <v>20742</v>
          </cell>
          <cell r="E1010">
            <v>0</v>
          </cell>
          <cell r="F1010" t="str">
            <v>100 mg</v>
          </cell>
          <cell r="G1010" t="str">
            <v>TABLET</v>
          </cell>
          <cell r="H1010" t="str">
            <v>TAB, SA</v>
          </cell>
          <cell r="I1010">
            <v>20080905</v>
          </cell>
          <cell r="J1010">
            <v>20090205</v>
          </cell>
          <cell r="K1010">
            <v>20090305</v>
          </cell>
          <cell r="L1010" t="str">
            <v>Delete</v>
          </cell>
          <cell r="N1010">
            <v>0</v>
          </cell>
          <cell r="O1010" t="str">
            <v>no</v>
          </cell>
          <cell r="P1010">
            <v>20080905</v>
          </cell>
          <cell r="Q1010">
            <v>20090205</v>
          </cell>
          <cell r="R1010">
            <v>20090305</v>
          </cell>
          <cell r="S1010">
            <v>0</v>
          </cell>
        </row>
        <row r="1011">
          <cell r="B1011" t="str">
            <v>METOPROLOL SUCCINATE207430200 mgTABLETTAB, SA</v>
          </cell>
          <cell r="C1011" t="str">
            <v>METOPROLOL SUCCINATE</v>
          </cell>
          <cell r="D1011">
            <v>20743</v>
          </cell>
          <cell r="E1011">
            <v>0</v>
          </cell>
          <cell r="F1011" t="str">
            <v>200 mg</v>
          </cell>
          <cell r="G1011" t="str">
            <v>TABLET</v>
          </cell>
          <cell r="H1011" t="str">
            <v>TAB, SA</v>
          </cell>
          <cell r="I1011">
            <v>20080905</v>
          </cell>
          <cell r="J1011">
            <v>20090205</v>
          </cell>
          <cell r="K1011">
            <v>20090305</v>
          </cell>
          <cell r="L1011" t="str">
            <v>Delete</v>
          </cell>
          <cell r="N1011">
            <v>0</v>
          </cell>
          <cell r="O1011" t="str">
            <v>no</v>
          </cell>
          <cell r="P1011">
            <v>20080905</v>
          </cell>
          <cell r="Q1011">
            <v>20090205</v>
          </cell>
          <cell r="R1011">
            <v>20090305</v>
          </cell>
          <cell r="S1011">
            <v>0</v>
          </cell>
        </row>
        <row r="1012">
          <cell r="B1012" t="str">
            <v>METOPROLOL SUCCINATE20741050 mgTABLETTAB, ER</v>
          </cell>
          <cell r="C1012" t="str">
            <v>METOPROLOL SUCCINATE</v>
          </cell>
          <cell r="D1012">
            <v>20741</v>
          </cell>
          <cell r="E1012">
            <v>0</v>
          </cell>
          <cell r="F1012" t="str">
            <v>50 mg</v>
          </cell>
          <cell r="G1012" t="str">
            <v>TABLET</v>
          </cell>
          <cell r="H1012" t="str">
            <v>TAB, ER</v>
          </cell>
          <cell r="I1012">
            <v>20081205</v>
          </cell>
          <cell r="J1012">
            <v>20090205</v>
          </cell>
          <cell r="K1012">
            <v>20090305</v>
          </cell>
          <cell r="L1012" t="str">
            <v>Delete</v>
          </cell>
          <cell r="N1012">
            <v>0</v>
          </cell>
          <cell r="O1012" t="str">
            <v>no</v>
          </cell>
          <cell r="P1012">
            <v>20081205</v>
          </cell>
          <cell r="Q1012">
            <v>20090205</v>
          </cell>
          <cell r="R1012">
            <v>20090305</v>
          </cell>
          <cell r="S1012">
            <v>0</v>
          </cell>
        </row>
        <row r="1013">
          <cell r="B1013" t="str">
            <v>METOPROLOL SUCCINATE 12947025 mgTABLETTAB, SA</v>
          </cell>
          <cell r="C1013" t="str">
            <v xml:space="preserve">METOPROLOL SUCCINATE </v>
          </cell>
          <cell r="D1013">
            <v>12947</v>
          </cell>
          <cell r="E1013">
            <v>0</v>
          </cell>
          <cell r="F1013" t="str">
            <v>25 mg</v>
          </cell>
          <cell r="G1013" t="str">
            <v>TABLET</v>
          </cell>
          <cell r="H1013" t="str">
            <v>TAB, SA</v>
          </cell>
          <cell r="I1013">
            <v>20080905</v>
          </cell>
          <cell r="J1013">
            <v>20090205</v>
          </cell>
          <cell r="K1013">
            <v>20090305</v>
          </cell>
          <cell r="L1013" t="str">
            <v>Delete</v>
          </cell>
          <cell r="N1013">
            <v>0</v>
          </cell>
          <cell r="O1013" t="str">
            <v>no</v>
          </cell>
          <cell r="P1013">
            <v>20080905</v>
          </cell>
          <cell r="Q1013">
            <v>20090205</v>
          </cell>
          <cell r="R1013">
            <v>20090305</v>
          </cell>
          <cell r="S1013">
            <v>0</v>
          </cell>
        </row>
        <row r="1014">
          <cell r="B1014" t="str">
            <v>METOPROLOL TARTRATE206410100 mgTABLETTAB</v>
          </cell>
          <cell r="C1014" t="str">
            <v>METOPROLOL TARTRATE</v>
          </cell>
          <cell r="D1014">
            <v>20641</v>
          </cell>
          <cell r="E1014">
            <v>0</v>
          </cell>
          <cell r="F1014" t="str">
            <v>100 mg</v>
          </cell>
          <cell r="G1014" t="str">
            <v>TABLET</v>
          </cell>
          <cell r="H1014" t="str">
            <v>TAB</v>
          </cell>
          <cell r="I1014">
            <v>20090305</v>
          </cell>
          <cell r="J1014">
            <v>0</v>
          </cell>
          <cell r="K1014">
            <v>20090305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20090305</v>
          </cell>
          <cell r="Q1014">
            <v>0</v>
          </cell>
          <cell r="R1014">
            <v>20090305</v>
          </cell>
          <cell r="S1014">
            <v>0</v>
          </cell>
        </row>
        <row r="1015">
          <cell r="B1015" t="str">
            <v>METOPROLOL TARTRATE17734025 mgTABLETTAB</v>
          </cell>
          <cell r="C1015" t="str">
            <v>METOPROLOL TARTRATE</v>
          </cell>
          <cell r="D1015">
            <v>17734</v>
          </cell>
          <cell r="E1015">
            <v>0</v>
          </cell>
          <cell r="F1015" t="str">
            <v>25 mg</v>
          </cell>
          <cell r="G1015" t="str">
            <v>TABLET</v>
          </cell>
          <cell r="H1015" t="str">
            <v>TAB</v>
          </cell>
          <cell r="I1015">
            <v>20090305</v>
          </cell>
          <cell r="J1015">
            <v>0</v>
          </cell>
          <cell r="K1015">
            <v>20090305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20090305</v>
          </cell>
          <cell r="Q1015">
            <v>0</v>
          </cell>
          <cell r="R1015">
            <v>20090305</v>
          </cell>
          <cell r="S1015">
            <v>0</v>
          </cell>
        </row>
        <row r="1016">
          <cell r="B1016" t="str">
            <v>METOPROLOL TARTRATE20642050 mgTABLETTAB</v>
          </cell>
          <cell r="C1016" t="str">
            <v>METOPROLOL TARTRATE</v>
          </cell>
          <cell r="D1016">
            <v>20642</v>
          </cell>
          <cell r="E1016">
            <v>0</v>
          </cell>
          <cell r="F1016" t="str">
            <v>50 mg</v>
          </cell>
          <cell r="G1016" t="str">
            <v>TABLET</v>
          </cell>
          <cell r="H1016" t="str">
            <v>TAB</v>
          </cell>
          <cell r="I1016">
            <v>20090305</v>
          </cell>
          <cell r="J1016">
            <v>0</v>
          </cell>
          <cell r="K1016">
            <v>20090305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20090305</v>
          </cell>
          <cell r="Q1016">
            <v>0</v>
          </cell>
          <cell r="R1016">
            <v>20090305</v>
          </cell>
          <cell r="S1016">
            <v>0</v>
          </cell>
        </row>
        <row r="1017">
          <cell r="B1017" t="str">
            <v>METRONIDAZOLE4320300.0075GRAMCRM</v>
          </cell>
          <cell r="C1017" t="str">
            <v>METRONIDAZOLE</v>
          </cell>
          <cell r="D1017">
            <v>43203</v>
          </cell>
          <cell r="E1017">
            <v>0</v>
          </cell>
          <cell r="F1017">
            <v>7.4999999999999997E-3</v>
          </cell>
          <cell r="G1017" t="str">
            <v>GRAM</v>
          </cell>
          <cell r="H1017" t="str">
            <v>CRM</v>
          </cell>
          <cell r="I1017">
            <v>20090305</v>
          </cell>
          <cell r="J1017">
            <v>0</v>
          </cell>
          <cell r="K1017">
            <v>20090305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20090305</v>
          </cell>
          <cell r="Q1017">
            <v>0</v>
          </cell>
          <cell r="R1017">
            <v>20090305</v>
          </cell>
          <cell r="S1017">
            <v>0</v>
          </cell>
        </row>
        <row r="1018">
          <cell r="B1018" t="str">
            <v>METRONIDAZOLE430310250 mgTABLETTAB</v>
          </cell>
          <cell r="C1018" t="str">
            <v>METRONIDAZOLE</v>
          </cell>
          <cell r="D1018">
            <v>43031</v>
          </cell>
          <cell r="E1018">
            <v>0</v>
          </cell>
          <cell r="F1018" t="str">
            <v>250 mg</v>
          </cell>
          <cell r="G1018" t="str">
            <v>TABLET</v>
          </cell>
          <cell r="H1018" t="str">
            <v>TAB</v>
          </cell>
          <cell r="I1018">
            <v>20090305</v>
          </cell>
          <cell r="J1018">
            <v>0</v>
          </cell>
          <cell r="K1018">
            <v>20090305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20090305</v>
          </cell>
          <cell r="Q1018">
            <v>0</v>
          </cell>
          <cell r="R1018">
            <v>20090305</v>
          </cell>
          <cell r="S1018">
            <v>0</v>
          </cell>
        </row>
        <row r="1019">
          <cell r="B1019" t="str">
            <v>METRONIDAZOLE430350375 mgCAPSULECAP</v>
          </cell>
          <cell r="C1019" t="str">
            <v>METRONIDAZOLE</v>
          </cell>
          <cell r="D1019">
            <v>43035</v>
          </cell>
          <cell r="E1019">
            <v>0</v>
          </cell>
          <cell r="F1019" t="str">
            <v>375 mg</v>
          </cell>
          <cell r="G1019" t="str">
            <v>CAPSULE</v>
          </cell>
          <cell r="H1019" t="str">
            <v>CAP</v>
          </cell>
          <cell r="I1019">
            <v>20090305</v>
          </cell>
          <cell r="J1019">
            <v>0</v>
          </cell>
          <cell r="K1019">
            <v>20090305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20090305</v>
          </cell>
          <cell r="Q1019">
            <v>0</v>
          </cell>
          <cell r="R1019">
            <v>20090305</v>
          </cell>
          <cell r="S1019">
            <v>0</v>
          </cell>
        </row>
        <row r="1020">
          <cell r="B1020" t="str">
            <v>METRONIDAZOLE430320500 mgTABLETTAB</v>
          </cell>
          <cell r="C1020" t="str">
            <v>METRONIDAZOLE</v>
          </cell>
          <cell r="D1020">
            <v>43032</v>
          </cell>
          <cell r="E1020">
            <v>0</v>
          </cell>
          <cell r="F1020" t="str">
            <v>500 mg</v>
          </cell>
          <cell r="G1020" t="str">
            <v>TABLET</v>
          </cell>
          <cell r="H1020" t="str">
            <v>TAB</v>
          </cell>
          <cell r="I1020">
            <v>20090305</v>
          </cell>
          <cell r="J1020">
            <v>0</v>
          </cell>
          <cell r="K1020">
            <v>20090305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20090305</v>
          </cell>
          <cell r="Q1020">
            <v>0</v>
          </cell>
          <cell r="R1020">
            <v>20090305</v>
          </cell>
          <cell r="S1020">
            <v>0</v>
          </cell>
        </row>
        <row r="1021">
          <cell r="B1021" t="str">
            <v>METRONIDAZOLE430290750 mgTABLETTAB, ER</v>
          </cell>
          <cell r="C1021" t="str">
            <v>METRONIDAZOLE</v>
          </cell>
          <cell r="D1021">
            <v>43029</v>
          </cell>
          <cell r="E1021">
            <v>0</v>
          </cell>
          <cell r="F1021" t="str">
            <v>750 mg</v>
          </cell>
          <cell r="G1021" t="str">
            <v>TABLET</v>
          </cell>
          <cell r="H1021" t="str">
            <v>TAB, ER</v>
          </cell>
          <cell r="I1021">
            <v>20040604</v>
          </cell>
          <cell r="J1021">
            <v>20050603</v>
          </cell>
          <cell r="K1021">
            <v>20050902</v>
          </cell>
          <cell r="L1021" t="str">
            <v>Delete</v>
          </cell>
          <cell r="N1021">
            <v>0</v>
          </cell>
          <cell r="O1021" t="str">
            <v>no</v>
          </cell>
          <cell r="P1021">
            <v>20040604</v>
          </cell>
          <cell r="Q1021">
            <v>20050603</v>
          </cell>
          <cell r="R1021">
            <v>20050902</v>
          </cell>
          <cell r="S1021">
            <v>0</v>
          </cell>
        </row>
        <row r="1022">
          <cell r="B1022" t="str">
            <v>METRONIDAZOLE 4926100.75%GRAMVAG GEL</v>
          </cell>
          <cell r="C1022" t="str">
            <v xml:space="preserve">METRONIDAZOLE </v>
          </cell>
          <cell r="D1022">
            <v>49261</v>
          </cell>
          <cell r="E1022">
            <v>0</v>
          </cell>
          <cell r="F1022" t="str">
            <v>0.75%</v>
          </cell>
          <cell r="G1022" t="str">
            <v>GRAM</v>
          </cell>
          <cell r="H1022" t="str">
            <v>VAG GEL</v>
          </cell>
          <cell r="I1022">
            <v>20090305</v>
          </cell>
          <cell r="J1022">
            <v>0</v>
          </cell>
          <cell r="K1022">
            <v>20090305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20090305</v>
          </cell>
          <cell r="Q1022">
            <v>0</v>
          </cell>
          <cell r="R1022">
            <v>20090305</v>
          </cell>
          <cell r="S1022">
            <v>0</v>
          </cell>
        </row>
        <row r="1023">
          <cell r="B1023" t="str">
            <v>MEXILETINE HCL122100150 mgCAPSULECAP</v>
          </cell>
          <cell r="C1023" t="str">
            <v>MEXILETINE HCL</v>
          </cell>
          <cell r="D1023">
            <v>12210</v>
          </cell>
          <cell r="E1023">
            <v>0</v>
          </cell>
          <cell r="F1023" t="str">
            <v>150 mg</v>
          </cell>
          <cell r="G1023" t="str">
            <v>CAPSULE</v>
          </cell>
          <cell r="H1023" t="str">
            <v>CAP</v>
          </cell>
          <cell r="I1023">
            <v>20040604</v>
          </cell>
          <cell r="J1023">
            <v>20051206</v>
          </cell>
          <cell r="K1023">
            <v>20070305</v>
          </cell>
          <cell r="L1023" t="str">
            <v>Delete</v>
          </cell>
          <cell r="N1023">
            <v>0</v>
          </cell>
          <cell r="O1023" t="str">
            <v>no</v>
          </cell>
          <cell r="P1023">
            <v>20040604</v>
          </cell>
          <cell r="Q1023">
            <v>20051206</v>
          </cell>
          <cell r="R1023">
            <v>20070305</v>
          </cell>
          <cell r="S1023">
            <v>0</v>
          </cell>
        </row>
        <row r="1024">
          <cell r="B1024" t="str">
            <v>MEXILETINE HCL122110200 mgCAPSULECAP</v>
          </cell>
          <cell r="C1024" t="str">
            <v>MEXILETINE HCL</v>
          </cell>
          <cell r="D1024">
            <v>12211</v>
          </cell>
          <cell r="E1024">
            <v>0</v>
          </cell>
          <cell r="F1024" t="str">
            <v>200 mg</v>
          </cell>
          <cell r="G1024" t="str">
            <v>CAPSULE</v>
          </cell>
          <cell r="H1024" t="str">
            <v>CAP</v>
          </cell>
          <cell r="I1024">
            <v>20050603</v>
          </cell>
          <cell r="J1024">
            <v>20051206</v>
          </cell>
          <cell r="K1024">
            <v>20070305</v>
          </cell>
          <cell r="L1024" t="str">
            <v>Delete</v>
          </cell>
          <cell r="N1024">
            <v>0</v>
          </cell>
          <cell r="O1024" t="str">
            <v>no</v>
          </cell>
          <cell r="P1024">
            <v>20050603</v>
          </cell>
          <cell r="Q1024">
            <v>20051206</v>
          </cell>
          <cell r="R1024">
            <v>20070305</v>
          </cell>
          <cell r="S1024">
            <v>0</v>
          </cell>
        </row>
        <row r="1025">
          <cell r="B1025" t="str">
            <v>MEXILETINE HCL122120250 mgCAPSULECAP</v>
          </cell>
          <cell r="C1025" t="str">
            <v>MEXILETINE HCL</v>
          </cell>
          <cell r="D1025">
            <v>12212</v>
          </cell>
          <cell r="E1025">
            <v>0</v>
          </cell>
          <cell r="F1025" t="str">
            <v>250 mg</v>
          </cell>
          <cell r="G1025" t="str">
            <v>CAPSULE</v>
          </cell>
          <cell r="H1025" t="str">
            <v>CAP</v>
          </cell>
          <cell r="I1025">
            <v>20050902</v>
          </cell>
          <cell r="J1025">
            <v>20051206</v>
          </cell>
          <cell r="K1025">
            <v>20070305</v>
          </cell>
          <cell r="L1025" t="str">
            <v>Delete</v>
          </cell>
          <cell r="N1025">
            <v>0</v>
          </cell>
          <cell r="O1025" t="str">
            <v>no</v>
          </cell>
          <cell r="P1025">
            <v>20050902</v>
          </cell>
          <cell r="Q1025">
            <v>20051206</v>
          </cell>
          <cell r="R1025">
            <v>20070305</v>
          </cell>
          <cell r="S1025">
            <v>0</v>
          </cell>
        </row>
        <row r="1026">
          <cell r="B1026" t="str">
            <v>MIDODRINE HCL 17566010 mgTABLETTAB</v>
          </cell>
          <cell r="C1026" t="str">
            <v xml:space="preserve">MIDODRINE HCL </v>
          </cell>
          <cell r="D1026">
            <v>17566</v>
          </cell>
          <cell r="E1026">
            <v>0</v>
          </cell>
          <cell r="F1026" t="str">
            <v>10 mg</v>
          </cell>
          <cell r="G1026" t="str">
            <v>TABLET</v>
          </cell>
          <cell r="H1026" t="str">
            <v>TAB</v>
          </cell>
          <cell r="I1026">
            <v>20090305</v>
          </cell>
          <cell r="J1026">
            <v>0</v>
          </cell>
          <cell r="K1026">
            <v>20090305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20090305</v>
          </cell>
          <cell r="Q1026">
            <v>0</v>
          </cell>
          <cell r="R1026">
            <v>20090305</v>
          </cell>
          <cell r="S1026">
            <v>0</v>
          </cell>
        </row>
        <row r="1027">
          <cell r="B1027" t="str">
            <v>MIDODRINE HCL 2832202.5 mgTABLETTAB</v>
          </cell>
          <cell r="C1027" t="str">
            <v xml:space="preserve">MIDODRINE HCL </v>
          </cell>
          <cell r="D1027">
            <v>28322</v>
          </cell>
          <cell r="E1027">
            <v>0</v>
          </cell>
          <cell r="F1027" t="str">
            <v>2.5 mg</v>
          </cell>
          <cell r="G1027" t="str">
            <v>TABLET</v>
          </cell>
          <cell r="H1027" t="str">
            <v>TAB</v>
          </cell>
          <cell r="I1027">
            <v>20090305</v>
          </cell>
          <cell r="J1027">
            <v>0</v>
          </cell>
          <cell r="K1027">
            <v>20090305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20090305</v>
          </cell>
          <cell r="Q1027">
            <v>0</v>
          </cell>
          <cell r="R1027">
            <v>20090305</v>
          </cell>
          <cell r="S1027">
            <v>0</v>
          </cell>
        </row>
        <row r="1028">
          <cell r="B1028" t="str">
            <v>MIDODRINE HCL 2832105 mgTABLETTAB</v>
          </cell>
          <cell r="C1028" t="str">
            <v xml:space="preserve">MIDODRINE HCL </v>
          </cell>
          <cell r="D1028">
            <v>28321</v>
          </cell>
          <cell r="E1028">
            <v>0</v>
          </cell>
          <cell r="F1028" t="str">
            <v>5 mg</v>
          </cell>
          <cell r="G1028" t="str">
            <v>TABLET</v>
          </cell>
          <cell r="H1028" t="str">
            <v>TAB</v>
          </cell>
          <cell r="I1028">
            <v>20090305</v>
          </cell>
          <cell r="J1028">
            <v>0</v>
          </cell>
          <cell r="K1028">
            <v>20090305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20090305</v>
          </cell>
          <cell r="Q1028">
            <v>0</v>
          </cell>
          <cell r="R1028">
            <v>20090305</v>
          </cell>
          <cell r="S1028">
            <v>0</v>
          </cell>
        </row>
        <row r="1029">
          <cell r="B1029" t="str">
            <v>MILRINONE LACTATE532101 mg/mlMILLILITERVIAL</v>
          </cell>
          <cell r="C1029" t="str">
            <v>MILRINONE LACTATE</v>
          </cell>
          <cell r="D1029">
            <v>5321</v>
          </cell>
          <cell r="E1029">
            <v>0</v>
          </cell>
          <cell r="F1029" t="str">
            <v>1 mg/ml</v>
          </cell>
          <cell r="G1029" t="str">
            <v>MILLILITER</v>
          </cell>
          <cell r="H1029" t="str">
            <v>VIAL</v>
          </cell>
          <cell r="I1029">
            <v>20090305</v>
          </cell>
          <cell r="J1029">
            <v>0</v>
          </cell>
          <cell r="K1029">
            <v>20090305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20090305</v>
          </cell>
          <cell r="Q1029">
            <v>0</v>
          </cell>
          <cell r="R1029">
            <v>20090305</v>
          </cell>
          <cell r="S1029">
            <v>0</v>
          </cell>
        </row>
        <row r="1030">
          <cell r="B1030" t="str">
            <v>MINOCYCLINE HCL404100100 mgCAPSULECAP</v>
          </cell>
          <cell r="C1030" t="str">
            <v>MINOCYCLINE HCL</v>
          </cell>
          <cell r="D1030">
            <v>40410</v>
          </cell>
          <cell r="E1030">
            <v>0</v>
          </cell>
          <cell r="F1030" t="str">
            <v>100 mg</v>
          </cell>
          <cell r="G1030" t="str">
            <v>CAPSULE</v>
          </cell>
          <cell r="H1030" t="str">
            <v>CAP</v>
          </cell>
          <cell r="I1030">
            <v>20090305</v>
          </cell>
          <cell r="J1030">
            <v>0</v>
          </cell>
          <cell r="K1030">
            <v>20090305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20090305</v>
          </cell>
          <cell r="Q1030">
            <v>0</v>
          </cell>
          <cell r="R1030">
            <v>20090305</v>
          </cell>
          <cell r="S1030">
            <v>0</v>
          </cell>
        </row>
        <row r="1031">
          <cell r="B1031" t="str">
            <v>MINOCYCLINE HCL40411050 mgCAPSULECAP</v>
          </cell>
          <cell r="C1031" t="str">
            <v>MINOCYCLINE HCL</v>
          </cell>
          <cell r="D1031">
            <v>40411</v>
          </cell>
          <cell r="E1031">
            <v>0</v>
          </cell>
          <cell r="F1031" t="str">
            <v>50 mg</v>
          </cell>
          <cell r="G1031" t="str">
            <v>CAPSULE</v>
          </cell>
          <cell r="H1031" t="str">
            <v>CAP</v>
          </cell>
          <cell r="I1031">
            <v>20090305</v>
          </cell>
          <cell r="J1031">
            <v>0</v>
          </cell>
          <cell r="K1031">
            <v>20090305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20090305</v>
          </cell>
          <cell r="Q1031">
            <v>0</v>
          </cell>
          <cell r="R1031">
            <v>20090305</v>
          </cell>
          <cell r="S1031">
            <v>0</v>
          </cell>
        </row>
        <row r="1032">
          <cell r="B1032" t="str">
            <v>MINOCYCLINE HCL93387075 mgCAPSULECAP</v>
          </cell>
          <cell r="C1032" t="str">
            <v>MINOCYCLINE HCL</v>
          </cell>
          <cell r="D1032">
            <v>93387</v>
          </cell>
          <cell r="E1032">
            <v>0</v>
          </cell>
          <cell r="F1032" t="str">
            <v>75 mg</v>
          </cell>
          <cell r="G1032" t="str">
            <v>CAPSULE</v>
          </cell>
          <cell r="H1032" t="str">
            <v>CAP</v>
          </cell>
          <cell r="I1032">
            <v>20090305</v>
          </cell>
          <cell r="J1032">
            <v>0</v>
          </cell>
          <cell r="K1032">
            <v>20090305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20090305</v>
          </cell>
          <cell r="Q1032">
            <v>0</v>
          </cell>
          <cell r="R1032">
            <v>20090305</v>
          </cell>
          <cell r="S1032">
            <v>0</v>
          </cell>
        </row>
        <row r="1033">
          <cell r="B1033" t="str">
            <v>MINOXIDIL 1290010 mgTABLETTAB</v>
          </cell>
          <cell r="C1033" t="str">
            <v xml:space="preserve">MINOXIDIL </v>
          </cell>
          <cell r="D1033">
            <v>1290</v>
          </cell>
          <cell r="E1033">
            <v>0</v>
          </cell>
          <cell r="F1033" t="str">
            <v>10 mg</v>
          </cell>
          <cell r="G1033" t="str">
            <v>TABLET</v>
          </cell>
          <cell r="H1033" t="str">
            <v>TAB</v>
          </cell>
          <cell r="I1033">
            <v>20090305</v>
          </cell>
          <cell r="J1033">
            <v>0</v>
          </cell>
          <cell r="K1033">
            <v>20090305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20090305</v>
          </cell>
          <cell r="Q1033">
            <v>0</v>
          </cell>
          <cell r="R1033">
            <v>20090305</v>
          </cell>
          <cell r="S1033">
            <v>0</v>
          </cell>
        </row>
        <row r="1034">
          <cell r="B1034" t="str">
            <v>MINOXIDIL 129102.5 mgTABLETTAB</v>
          </cell>
          <cell r="C1034" t="str">
            <v xml:space="preserve">MINOXIDIL </v>
          </cell>
          <cell r="D1034">
            <v>1291</v>
          </cell>
          <cell r="E1034">
            <v>0</v>
          </cell>
          <cell r="F1034" t="str">
            <v>2.5 mg</v>
          </cell>
          <cell r="G1034" t="str">
            <v>TABLET</v>
          </cell>
          <cell r="H1034" t="str">
            <v>TAB</v>
          </cell>
          <cell r="I1034">
            <v>20090305</v>
          </cell>
          <cell r="J1034">
            <v>0</v>
          </cell>
          <cell r="K1034">
            <v>20090305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20090305</v>
          </cell>
          <cell r="Q1034">
            <v>0</v>
          </cell>
          <cell r="R1034">
            <v>20090305</v>
          </cell>
          <cell r="S1034">
            <v>0</v>
          </cell>
        </row>
        <row r="1035">
          <cell r="B1035" t="str">
            <v>MIRTAZAPINE16732015 mgTABLETTAB</v>
          </cell>
          <cell r="C1035" t="str">
            <v>MIRTAZAPINE</v>
          </cell>
          <cell r="D1035">
            <v>16732</v>
          </cell>
          <cell r="E1035">
            <v>0</v>
          </cell>
          <cell r="F1035" t="str">
            <v>15 mg</v>
          </cell>
          <cell r="G1035" t="str">
            <v>TABLET</v>
          </cell>
          <cell r="H1035" t="str">
            <v>TAB</v>
          </cell>
          <cell r="I1035">
            <v>20090305</v>
          </cell>
          <cell r="J1035">
            <v>0</v>
          </cell>
          <cell r="K1035">
            <v>20090305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20090305</v>
          </cell>
          <cell r="Q1035">
            <v>0</v>
          </cell>
          <cell r="R1035">
            <v>20090305</v>
          </cell>
          <cell r="S1035">
            <v>0</v>
          </cell>
        </row>
        <row r="1036">
          <cell r="B1036" t="str">
            <v>MIRTAZAPINE16733030 mgTABLETTAB</v>
          </cell>
          <cell r="C1036" t="str">
            <v>MIRTAZAPINE</v>
          </cell>
          <cell r="D1036">
            <v>16733</v>
          </cell>
          <cell r="E1036">
            <v>0</v>
          </cell>
          <cell r="F1036" t="str">
            <v>30 mg</v>
          </cell>
          <cell r="G1036" t="str">
            <v>TABLET</v>
          </cell>
          <cell r="H1036" t="str">
            <v>TAB</v>
          </cell>
          <cell r="I1036">
            <v>20090305</v>
          </cell>
          <cell r="J1036">
            <v>0</v>
          </cell>
          <cell r="K1036">
            <v>20090305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20090305</v>
          </cell>
          <cell r="Q1036">
            <v>0</v>
          </cell>
          <cell r="R1036">
            <v>20090305</v>
          </cell>
          <cell r="S1036">
            <v>0</v>
          </cell>
        </row>
        <row r="1037">
          <cell r="B1037" t="str">
            <v>MIRTAZAPINE16734045 mgTABLETTAB</v>
          </cell>
          <cell r="C1037" t="str">
            <v>MIRTAZAPINE</v>
          </cell>
          <cell r="D1037">
            <v>16734</v>
          </cell>
          <cell r="E1037">
            <v>0</v>
          </cell>
          <cell r="F1037" t="str">
            <v>45 mg</v>
          </cell>
          <cell r="G1037" t="str">
            <v>TABLET</v>
          </cell>
          <cell r="H1037" t="str">
            <v>TAB</v>
          </cell>
          <cell r="I1037">
            <v>20090305</v>
          </cell>
          <cell r="J1037">
            <v>0</v>
          </cell>
          <cell r="K1037">
            <v>20090305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20090305</v>
          </cell>
          <cell r="Q1037">
            <v>0</v>
          </cell>
          <cell r="R1037">
            <v>20090305</v>
          </cell>
          <cell r="S1037">
            <v>0</v>
          </cell>
        </row>
        <row r="1038">
          <cell r="B1038" t="str">
            <v>MIRTAZAPINE SOLTAB12529015 mgTABLETTAB</v>
          </cell>
          <cell r="C1038" t="str">
            <v>MIRTAZAPINE SOLTAB</v>
          </cell>
          <cell r="D1038">
            <v>12529</v>
          </cell>
          <cell r="E1038">
            <v>0</v>
          </cell>
          <cell r="F1038" t="str">
            <v>15 mg</v>
          </cell>
          <cell r="G1038" t="str">
            <v>TABLET</v>
          </cell>
          <cell r="H1038" t="str">
            <v>TAB</v>
          </cell>
          <cell r="I1038">
            <v>20090305</v>
          </cell>
          <cell r="J1038">
            <v>0</v>
          </cell>
          <cell r="K1038">
            <v>20090305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20090305</v>
          </cell>
          <cell r="Q1038">
            <v>0</v>
          </cell>
          <cell r="R1038">
            <v>20090305</v>
          </cell>
          <cell r="S1038">
            <v>0</v>
          </cell>
        </row>
        <row r="1039">
          <cell r="B1039" t="str">
            <v>MIRTAZAPINE SOLTAB12531030 mgTABLETTAB</v>
          </cell>
          <cell r="C1039" t="str">
            <v>MIRTAZAPINE SOLTAB</v>
          </cell>
          <cell r="D1039">
            <v>12531</v>
          </cell>
          <cell r="E1039">
            <v>0</v>
          </cell>
          <cell r="F1039" t="str">
            <v>30 mg</v>
          </cell>
          <cell r="G1039" t="str">
            <v>TABLET</v>
          </cell>
          <cell r="H1039" t="str">
            <v>TAB</v>
          </cell>
          <cell r="I1039">
            <v>20090305</v>
          </cell>
          <cell r="J1039">
            <v>0</v>
          </cell>
          <cell r="K1039">
            <v>20090305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20090305</v>
          </cell>
          <cell r="Q1039">
            <v>0</v>
          </cell>
          <cell r="R1039">
            <v>20090305</v>
          </cell>
          <cell r="S1039">
            <v>0</v>
          </cell>
        </row>
        <row r="1040">
          <cell r="B1040" t="str">
            <v>MIRTAZAPINE SOLTAB13041045 mgTABLETTAB</v>
          </cell>
          <cell r="C1040" t="str">
            <v>MIRTAZAPINE SOLTAB</v>
          </cell>
          <cell r="D1040">
            <v>13041</v>
          </cell>
          <cell r="E1040">
            <v>0</v>
          </cell>
          <cell r="F1040" t="str">
            <v>45 mg</v>
          </cell>
          <cell r="G1040" t="str">
            <v>TABLET</v>
          </cell>
          <cell r="H1040" t="str">
            <v>TAB</v>
          </cell>
          <cell r="I1040">
            <v>20090305</v>
          </cell>
          <cell r="J1040">
            <v>0</v>
          </cell>
          <cell r="K1040">
            <v>20090305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20090305</v>
          </cell>
          <cell r="Q1040">
            <v>0</v>
          </cell>
          <cell r="R1040">
            <v>20090305</v>
          </cell>
          <cell r="S1040">
            <v>0</v>
          </cell>
        </row>
        <row r="1041">
          <cell r="B1041" t="str">
            <v>MOEXIPRIL HCL48562015 mgTABLETTAB</v>
          </cell>
          <cell r="C1041" t="str">
            <v>MOEXIPRIL HCL</v>
          </cell>
          <cell r="D1041">
            <v>48562</v>
          </cell>
          <cell r="E1041">
            <v>0</v>
          </cell>
          <cell r="F1041" t="str">
            <v>15 mg</v>
          </cell>
          <cell r="G1041" t="str">
            <v>TABLET</v>
          </cell>
          <cell r="H1041" t="str">
            <v>TAB</v>
          </cell>
          <cell r="I1041">
            <v>20090305</v>
          </cell>
          <cell r="J1041">
            <v>0</v>
          </cell>
          <cell r="K1041">
            <v>20090305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20090305</v>
          </cell>
          <cell r="Q1041">
            <v>0</v>
          </cell>
          <cell r="R1041">
            <v>20090305</v>
          </cell>
          <cell r="S1041">
            <v>0</v>
          </cell>
        </row>
        <row r="1042">
          <cell r="B1042" t="str">
            <v>MOEXIPRIL HCL4856107.5 mgTABLETTAB</v>
          </cell>
          <cell r="C1042" t="str">
            <v>MOEXIPRIL HCL</v>
          </cell>
          <cell r="D1042">
            <v>48561</v>
          </cell>
          <cell r="E1042">
            <v>0</v>
          </cell>
          <cell r="F1042" t="str">
            <v>7.5 mg</v>
          </cell>
          <cell r="G1042" t="str">
            <v>TABLET</v>
          </cell>
          <cell r="H1042" t="str">
            <v>TAB</v>
          </cell>
          <cell r="I1042">
            <v>20090305</v>
          </cell>
          <cell r="J1042">
            <v>0</v>
          </cell>
          <cell r="K1042">
            <v>20090305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20090305</v>
          </cell>
          <cell r="Q1042">
            <v>0</v>
          </cell>
          <cell r="R1042">
            <v>20090305</v>
          </cell>
          <cell r="S1042">
            <v>0</v>
          </cell>
        </row>
        <row r="1043">
          <cell r="B1043" t="str">
            <v>MOMETASONE FUROATE 4593000.1%GRAMOINT</v>
          </cell>
          <cell r="C1043" t="str">
            <v xml:space="preserve">MOMETASONE FUROATE </v>
          </cell>
          <cell r="D1043">
            <v>45930</v>
          </cell>
          <cell r="E1043">
            <v>0</v>
          </cell>
          <cell r="F1043" t="str">
            <v>0.1%</v>
          </cell>
          <cell r="G1043" t="str">
            <v>GRAM</v>
          </cell>
          <cell r="H1043" t="str">
            <v>OINT</v>
          </cell>
          <cell r="I1043">
            <v>20090305</v>
          </cell>
          <cell r="J1043">
            <v>0</v>
          </cell>
          <cell r="K1043">
            <v>20090305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20090305</v>
          </cell>
          <cell r="Q1043">
            <v>0</v>
          </cell>
          <cell r="R1043">
            <v>20090305</v>
          </cell>
          <cell r="S1043">
            <v>0</v>
          </cell>
        </row>
        <row r="1044">
          <cell r="B1044" t="str">
            <v>MOMETASONE FUROATE 4585000.1%GRAMCRM</v>
          </cell>
          <cell r="C1044" t="str">
            <v xml:space="preserve">MOMETASONE FUROATE </v>
          </cell>
          <cell r="D1044">
            <v>45850</v>
          </cell>
          <cell r="E1044">
            <v>0</v>
          </cell>
          <cell r="F1044" t="str">
            <v>0.1%</v>
          </cell>
          <cell r="G1044" t="str">
            <v>GRAM</v>
          </cell>
          <cell r="H1044" t="str">
            <v>CRM</v>
          </cell>
          <cell r="I1044">
            <v>20090305</v>
          </cell>
          <cell r="J1044">
            <v>0</v>
          </cell>
          <cell r="K1044">
            <v>20090305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20090305</v>
          </cell>
          <cell r="Q1044">
            <v>0</v>
          </cell>
          <cell r="R1044">
            <v>20090305</v>
          </cell>
          <cell r="S1044">
            <v>0</v>
          </cell>
        </row>
        <row r="1045">
          <cell r="B1045" t="str">
            <v>MORPHINE SULFATE166420100 mgTABLETTAB, SR</v>
          </cell>
          <cell r="C1045" t="str">
            <v>MORPHINE SULFATE</v>
          </cell>
          <cell r="D1045">
            <v>16642</v>
          </cell>
          <cell r="E1045">
            <v>0</v>
          </cell>
          <cell r="F1045" t="str">
            <v>100 mg</v>
          </cell>
          <cell r="G1045" t="str">
            <v>TABLET</v>
          </cell>
          <cell r="H1045" t="str">
            <v>TAB, SR</v>
          </cell>
          <cell r="I1045">
            <v>20090305</v>
          </cell>
          <cell r="J1045">
            <v>0</v>
          </cell>
          <cell r="K1045">
            <v>20090305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20090305</v>
          </cell>
          <cell r="Q1045">
            <v>0</v>
          </cell>
          <cell r="R1045">
            <v>20090305</v>
          </cell>
          <cell r="S1045">
            <v>0</v>
          </cell>
        </row>
        <row r="1046">
          <cell r="B1046" t="str">
            <v>MORPHINE SULFATE16070015 mgTABLETTAB</v>
          </cell>
          <cell r="C1046" t="str">
            <v>MORPHINE SULFATE</v>
          </cell>
          <cell r="D1046">
            <v>16070</v>
          </cell>
          <cell r="E1046">
            <v>0</v>
          </cell>
          <cell r="F1046" t="str">
            <v>15 mg</v>
          </cell>
          <cell r="G1046" t="str">
            <v>TABLET</v>
          </cell>
          <cell r="H1046" t="str">
            <v>TAB</v>
          </cell>
          <cell r="I1046">
            <v>20090305</v>
          </cell>
          <cell r="J1046">
            <v>0</v>
          </cell>
          <cell r="K1046">
            <v>20090305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20090305</v>
          </cell>
          <cell r="Q1046">
            <v>0</v>
          </cell>
          <cell r="R1046">
            <v>20090305</v>
          </cell>
          <cell r="S1046">
            <v>0</v>
          </cell>
        </row>
        <row r="1047">
          <cell r="B1047" t="str">
            <v>MORPHINE SULFATE16643015 mgTABLETTAB, SR</v>
          </cell>
          <cell r="C1047" t="str">
            <v>MORPHINE SULFATE</v>
          </cell>
          <cell r="D1047">
            <v>16643</v>
          </cell>
          <cell r="E1047">
            <v>0</v>
          </cell>
          <cell r="F1047" t="str">
            <v>15 mg</v>
          </cell>
          <cell r="G1047" t="str">
            <v>TABLET</v>
          </cell>
          <cell r="H1047" t="str">
            <v>TAB, SR</v>
          </cell>
          <cell r="I1047">
            <v>20090305</v>
          </cell>
          <cell r="J1047">
            <v>0</v>
          </cell>
          <cell r="K1047">
            <v>20090305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20090305</v>
          </cell>
          <cell r="Q1047">
            <v>0</v>
          </cell>
          <cell r="R1047">
            <v>20090305</v>
          </cell>
          <cell r="S1047">
            <v>0</v>
          </cell>
        </row>
        <row r="1048">
          <cell r="B1048" t="str">
            <v>MORPHINE SULFATE160780200 mgTABLETTAB, ER</v>
          </cell>
          <cell r="C1048" t="str">
            <v>MORPHINE SULFATE</v>
          </cell>
          <cell r="D1048">
            <v>16078</v>
          </cell>
          <cell r="E1048">
            <v>0</v>
          </cell>
          <cell r="F1048" t="str">
            <v>200 mg</v>
          </cell>
          <cell r="G1048" t="str">
            <v>TABLET</v>
          </cell>
          <cell r="H1048" t="str">
            <v>TAB, ER</v>
          </cell>
          <cell r="I1048">
            <v>20090305</v>
          </cell>
          <cell r="J1048">
            <v>20090309</v>
          </cell>
          <cell r="K1048">
            <v>20090309</v>
          </cell>
          <cell r="L1048" t="str">
            <v>Delete</v>
          </cell>
          <cell r="N1048">
            <v>0</v>
          </cell>
          <cell r="O1048" t="str">
            <v>no</v>
          </cell>
          <cell r="P1048">
            <v>20090305</v>
          </cell>
          <cell r="Q1048">
            <v>20090309</v>
          </cell>
          <cell r="R1048">
            <v>20090309</v>
          </cell>
          <cell r="S1048">
            <v>0</v>
          </cell>
        </row>
        <row r="1049">
          <cell r="B1049" t="str">
            <v>MORPHINE SULFATE16071030 mgTABLETTAB</v>
          </cell>
          <cell r="C1049" t="str">
            <v>MORPHINE SULFATE</v>
          </cell>
          <cell r="D1049">
            <v>16071</v>
          </cell>
          <cell r="E1049">
            <v>0</v>
          </cell>
          <cell r="F1049" t="str">
            <v>30 mg</v>
          </cell>
          <cell r="G1049" t="str">
            <v>TABLET</v>
          </cell>
          <cell r="H1049" t="str">
            <v>TAB</v>
          </cell>
          <cell r="I1049">
            <v>20090305</v>
          </cell>
          <cell r="J1049">
            <v>0</v>
          </cell>
          <cell r="K1049">
            <v>20090305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20090305</v>
          </cell>
          <cell r="Q1049">
            <v>0</v>
          </cell>
          <cell r="R1049">
            <v>20090305</v>
          </cell>
          <cell r="S1049">
            <v>0</v>
          </cell>
        </row>
        <row r="1050">
          <cell r="B1050" t="str">
            <v>MORPHINE SULFATE16640030 mgTABLETTAB, SR</v>
          </cell>
          <cell r="C1050" t="str">
            <v>MORPHINE SULFATE</v>
          </cell>
          <cell r="D1050">
            <v>16640</v>
          </cell>
          <cell r="E1050">
            <v>0</v>
          </cell>
          <cell r="F1050" t="str">
            <v>30 mg</v>
          </cell>
          <cell r="G1050" t="str">
            <v>TABLET</v>
          </cell>
          <cell r="H1050" t="str">
            <v>TAB, SR</v>
          </cell>
          <cell r="I1050">
            <v>20090305</v>
          </cell>
          <cell r="J1050">
            <v>20090424</v>
          </cell>
          <cell r="K1050">
            <v>20090424</v>
          </cell>
          <cell r="L1050" t="str">
            <v>Delete</v>
          </cell>
          <cell r="N1050">
            <v>0</v>
          </cell>
          <cell r="O1050" t="str">
            <v>no</v>
          </cell>
          <cell r="P1050">
            <v>20090305</v>
          </cell>
          <cell r="Q1050">
            <v>20090424</v>
          </cell>
          <cell r="R1050">
            <v>20090424</v>
          </cell>
          <cell r="S1050">
            <v>0</v>
          </cell>
        </row>
        <row r="1051">
          <cell r="B1051" t="str">
            <v>MORPHINE SULFATE16641060 mgTABLETTAB, SR</v>
          </cell>
          <cell r="C1051" t="str">
            <v>MORPHINE SULFATE</v>
          </cell>
          <cell r="D1051">
            <v>16641</v>
          </cell>
          <cell r="E1051">
            <v>0</v>
          </cell>
          <cell r="F1051" t="str">
            <v>60 mg</v>
          </cell>
          <cell r="G1051" t="str">
            <v>TABLET</v>
          </cell>
          <cell r="H1051" t="str">
            <v>TAB, SR</v>
          </cell>
          <cell r="I1051">
            <v>20090305</v>
          </cell>
          <cell r="J1051">
            <v>0</v>
          </cell>
          <cell r="K1051">
            <v>20090305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20090305</v>
          </cell>
          <cell r="Q1051">
            <v>0</v>
          </cell>
          <cell r="R1051">
            <v>20090305</v>
          </cell>
          <cell r="S1051">
            <v>0</v>
          </cell>
        </row>
        <row r="1052">
          <cell r="B1052" t="str">
            <v>MUPIROCIN4745002%GRAMOINT</v>
          </cell>
          <cell r="C1052" t="str">
            <v>MUPIROCIN</v>
          </cell>
          <cell r="D1052">
            <v>47450</v>
          </cell>
          <cell r="E1052">
            <v>0</v>
          </cell>
          <cell r="F1052" t="str">
            <v>2%</v>
          </cell>
          <cell r="G1052" t="str">
            <v>GRAM</v>
          </cell>
          <cell r="H1052" t="str">
            <v>OINT</v>
          </cell>
          <cell r="I1052">
            <v>20090305</v>
          </cell>
          <cell r="J1052">
            <v>0</v>
          </cell>
          <cell r="K1052">
            <v>20090305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20090305</v>
          </cell>
          <cell r="Q1052">
            <v>0</v>
          </cell>
          <cell r="R1052">
            <v>20090305</v>
          </cell>
          <cell r="S1052">
            <v>0</v>
          </cell>
        </row>
        <row r="1053">
          <cell r="B1053" t="str">
            <v>NABUMETONE329610500 mgTABLETTAB</v>
          </cell>
          <cell r="C1053" t="str">
            <v>NABUMETONE</v>
          </cell>
          <cell r="D1053">
            <v>32961</v>
          </cell>
          <cell r="E1053">
            <v>0</v>
          </cell>
          <cell r="F1053" t="str">
            <v>500 mg</v>
          </cell>
          <cell r="G1053" t="str">
            <v>TABLET</v>
          </cell>
          <cell r="H1053" t="str">
            <v>TAB</v>
          </cell>
          <cell r="I1053">
            <v>20090305</v>
          </cell>
          <cell r="J1053">
            <v>0</v>
          </cell>
          <cell r="K1053">
            <v>20090305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20090305</v>
          </cell>
          <cell r="Q1053">
            <v>0</v>
          </cell>
          <cell r="R1053">
            <v>20090305</v>
          </cell>
          <cell r="S1053">
            <v>0</v>
          </cell>
        </row>
        <row r="1054">
          <cell r="B1054" t="str">
            <v>NABUMETONE329620750 mgTABLETTAB</v>
          </cell>
          <cell r="C1054" t="str">
            <v>NABUMETONE</v>
          </cell>
          <cell r="D1054">
            <v>32962</v>
          </cell>
          <cell r="E1054">
            <v>0</v>
          </cell>
          <cell r="F1054" t="str">
            <v>750 mg</v>
          </cell>
          <cell r="G1054" t="str">
            <v>TABLET</v>
          </cell>
          <cell r="H1054" t="str">
            <v>TAB</v>
          </cell>
          <cell r="I1054">
            <v>20090305</v>
          </cell>
          <cell r="J1054">
            <v>0</v>
          </cell>
          <cell r="K1054">
            <v>20090305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20090305</v>
          </cell>
          <cell r="Q1054">
            <v>0</v>
          </cell>
          <cell r="R1054">
            <v>20090305</v>
          </cell>
          <cell r="S1054">
            <v>0</v>
          </cell>
        </row>
        <row r="1055">
          <cell r="B1055" t="str">
            <v>NADOLOL206500120 mgTABLETTAB</v>
          </cell>
          <cell r="C1055" t="str">
            <v>NADOLOL</v>
          </cell>
          <cell r="D1055">
            <v>20650</v>
          </cell>
          <cell r="E1055">
            <v>0</v>
          </cell>
          <cell r="F1055" t="str">
            <v>120 mg</v>
          </cell>
          <cell r="G1055" t="str">
            <v>TABLET</v>
          </cell>
          <cell r="H1055" t="str">
            <v>TAB</v>
          </cell>
          <cell r="I1055">
            <v>20051206</v>
          </cell>
          <cell r="J1055">
            <v>20060605</v>
          </cell>
          <cell r="K1055">
            <v>20060605</v>
          </cell>
          <cell r="L1055" t="str">
            <v>Delete</v>
          </cell>
          <cell r="N1055">
            <v>0</v>
          </cell>
          <cell r="O1055" t="str">
            <v>no</v>
          </cell>
          <cell r="P1055">
            <v>20051206</v>
          </cell>
          <cell r="Q1055">
            <v>20060605</v>
          </cell>
          <cell r="R1055">
            <v>20060605</v>
          </cell>
          <cell r="S1055">
            <v>0</v>
          </cell>
        </row>
        <row r="1056">
          <cell r="B1056" t="str">
            <v>NADOLOL206510160 mgTABLETTAB</v>
          </cell>
          <cell r="C1056" t="str">
            <v>NADOLOL</v>
          </cell>
          <cell r="D1056">
            <v>20651</v>
          </cell>
          <cell r="E1056">
            <v>0</v>
          </cell>
          <cell r="F1056" t="str">
            <v>160 mg</v>
          </cell>
          <cell r="G1056" t="str">
            <v>TABLET</v>
          </cell>
          <cell r="H1056" t="str">
            <v>TAB</v>
          </cell>
          <cell r="I1056">
            <v>20060605</v>
          </cell>
          <cell r="J1056">
            <v>20061205</v>
          </cell>
          <cell r="K1056">
            <v>20070305</v>
          </cell>
          <cell r="L1056" t="str">
            <v>Delete</v>
          </cell>
          <cell r="N1056">
            <v>0</v>
          </cell>
          <cell r="O1056" t="str">
            <v>no</v>
          </cell>
          <cell r="P1056">
            <v>20060605</v>
          </cell>
          <cell r="Q1056">
            <v>20061205</v>
          </cell>
          <cell r="R1056">
            <v>20070305</v>
          </cell>
          <cell r="S1056">
            <v>0</v>
          </cell>
        </row>
        <row r="1057">
          <cell r="B1057" t="str">
            <v>NADOLOL20654020 mgTABLETTAB</v>
          </cell>
          <cell r="C1057" t="str">
            <v>NADOLOL</v>
          </cell>
          <cell r="D1057">
            <v>20654</v>
          </cell>
          <cell r="E1057">
            <v>0</v>
          </cell>
          <cell r="F1057" t="str">
            <v>20 mg</v>
          </cell>
          <cell r="G1057" t="str">
            <v>TABLET</v>
          </cell>
          <cell r="H1057" t="str">
            <v>TAB</v>
          </cell>
          <cell r="I1057">
            <v>20090305</v>
          </cell>
          <cell r="J1057">
            <v>0</v>
          </cell>
          <cell r="K1057">
            <v>20090305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20090305</v>
          </cell>
          <cell r="Q1057">
            <v>0</v>
          </cell>
          <cell r="R1057">
            <v>20090305</v>
          </cell>
          <cell r="S1057">
            <v>0</v>
          </cell>
        </row>
        <row r="1058">
          <cell r="B1058" t="str">
            <v>NADOLOL20652040 mgTABLETTAB</v>
          </cell>
          <cell r="C1058" t="str">
            <v>NADOLOL</v>
          </cell>
          <cell r="D1058">
            <v>20652</v>
          </cell>
          <cell r="E1058">
            <v>0</v>
          </cell>
          <cell r="F1058" t="str">
            <v>40 mg</v>
          </cell>
          <cell r="G1058" t="str">
            <v>TABLET</v>
          </cell>
          <cell r="H1058" t="str">
            <v>TAB</v>
          </cell>
          <cell r="I1058">
            <v>20090305</v>
          </cell>
          <cell r="J1058">
            <v>0</v>
          </cell>
          <cell r="K1058">
            <v>20090305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20090305</v>
          </cell>
          <cell r="Q1058">
            <v>0</v>
          </cell>
          <cell r="R1058">
            <v>20090305</v>
          </cell>
          <cell r="S1058">
            <v>0</v>
          </cell>
        </row>
        <row r="1059">
          <cell r="B1059" t="str">
            <v>NADOLOL20653080 mgTABLETTAB</v>
          </cell>
          <cell r="C1059" t="str">
            <v>NADOLOL</v>
          </cell>
          <cell r="D1059">
            <v>20653</v>
          </cell>
          <cell r="E1059">
            <v>0</v>
          </cell>
          <cell r="F1059" t="str">
            <v>80 mg</v>
          </cell>
          <cell r="G1059" t="str">
            <v>TABLET</v>
          </cell>
          <cell r="H1059" t="str">
            <v>TAB</v>
          </cell>
          <cell r="I1059">
            <v>20090305</v>
          </cell>
          <cell r="J1059">
            <v>0</v>
          </cell>
          <cell r="K1059">
            <v>20090305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20090305</v>
          </cell>
          <cell r="Q1059">
            <v>0</v>
          </cell>
          <cell r="R1059">
            <v>20090305</v>
          </cell>
          <cell r="S1059">
            <v>0</v>
          </cell>
        </row>
        <row r="1060">
          <cell r="B1060" t="str">
            <v>NALTREXONE HCL17070050 mgTABLETTAB</v>
          </cell>
          <cell r="C1060" t="str">
            <v>NALTREXONE HCL</v>
          </cell>
          <cell r="D1060">
            <v>17070</v>
          </cell>
          <cell r="E1060">
            <v>0</v>
          </cell>
          <cell r="F1060" t="str">
            <v>50 mg</v>
          </cell>
          <cell r="G1060" t="str">
            <v>TABLET</v>
          </cell>
          <cell r="H1060" t="str">
            <v>TAB</v>
          </cell>
          <cell r="I1060">
            <v>20090305</v>
          </cell>
          <cell r="J1060">
            <v>0</v>
          </cell>
          <cell r="K1060">
            <v>20090305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20090305</v>
          </cell>
          <cell r="Q1060">
            <v>0</v>
          </cell>
          <cell r="R1060">
            <v>20090305</v>
          </cell>
          <cell r="S1060">
            <v>0</v>
          </cell>
        </row>
        <row r="1061">
          <cell r="B1061" t="str">
            <v>NAPROXEN357900250 mgTABLETTAB</v>
          </cell>
          <cell r="C1061" t="str">
            <v>NAPROXEN</v>
          </cell>
          <cell r="D1061">
            <v>35790</v>
          </cell>
          <cell r="E1061">
            <v>0</v>
          </cell>
          <cell r="F1061" t="str">
            <v>250 mg</v>
          </cell>
          <cell r="G1061" t="str">
            <v>TABLET</v>
          </cell>
          <cell r="H1061" t="str">
            <v>TAB</v>
          </cell>
          <cell r="I1061">
            <v>20090305</v>
          </cell>
          <cell r="J1061">
            <v>0</v>
          </cell>
          <cell r="K1061">
            <v>20090305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20090305</v>
          </cell>
          <cell r="Q1061">
            <v>0</v>
          </cell>
          <cell r="R1061">
            <v>20090305</v>
          </cell>
          <cell r="S1061">
            <v>0</v>
          </cell>
        </row>
        <row r="1062">
          <cell r="B1062" t="str">
            <v>NAPROXEN357920375 mgTABLETTAB</v>
          </cell>
          <cell r="C1062" t="str">
            <v>NAPROXEN</v>
          </cell>
          <cell r="D1062">
            <v>35792</v>
          </cell>
          <cell r="E1062">
            <v>0</v>
          </cell>
          <cell r="F1062" t="str">
            <v>375 mg</v>
          </cell>
          <cell r="G1062" t="str">
            <v>TABLET</v>
          </cell>
          <cell r="H1062" t="str">
            <v>TAB</v>
          </cell>
          <cell r="I1062">
            <v>20090305</v>
          </cell>
          <cell r="J1062">
            <v>0</v>
          </cell>
          <cell r="K1062">
            <v>20090305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20090305</v>
          </cell>
          <cell r="Q1062">
            <v>0</v>
          </cell>
          <cell r="R1062">
            <v>20090305</v>
          </cell>
          <cell r="S1062">
            <v>0</v>
          </cell>
        </row>
        <row r="1063">
          <cell r="B1063" t="str">
            <v>NAPROXEN357930500 mgTABLETTAB</v>
          </cell>
          <cell r="C1063" t="str">
            <v>NAPROXEN</v>
          </cell>
          <cell r="D1063">
            <v>35793</v>
          </cell>
          <cell r="E1063">
            <v>0</v>
          </cell>
          <cell r="F1063" t="str">
            <v>500 mg</v>
          </cell>
          <cell r="G1063" t="str">
            <v>TABLET</v>
          </cell>
          <cell r="H1063" t="str">
            <v>TAB</v>
          </cell>
          <cell r="I1063">
            <v>20090305</v>
          </cell>
          <cell r="J1063">
            <v>0</v>
          </cell>
          <cell r="K1063">
            <v>20090305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20090305</v>
          </cell>
          <cell r="Q1063">
            <v>0</v>
          </cell>
          <cell r="R1063">
            <v>20090305</v>
          </cell>
          <cell r="S1063">
            <v>0</v>
          </cell>
        </row>
        <row r="1064">
          <cell r="B1064" t="str">
            <v>NAPROXEN EC618500375 mgTABLETTAB, DR</v>
          </cell>
          <cell r="C1064" t="str">
            <v>NAPROXEN EC</v>
          </cell>
          <cell r="D1064">
            <v>61850</v>
          </cell>
          <cell r="E1064">
            <v>0</v>
          </cell>
          <cell r="F1064" t="str">
            <v>375 mg</v>
          </cell>
          <cell r="G1064" t="str">
            <v>TABLET</v>
          </cell>
          <cell r="H1064" t="str">
            <v>TAB, DR</v>
          </cell>
          <cell r="I1064">
            <v>20090305</v>
          </cell>
          <cell r="J1064">
            <v>0</v>
          </cell>
          <cell r="K1064">
            <v>20090305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20090305</v>
          </cell>
          <cell r="Q1064">
            <v>0</v>
          </cell>
          <cell r="R1064">
            <v>20090305</v>
          </cell>
          <cell r="S1064">
            <v>0</v>
          </cell>
        </row>
        <row r="1065">
          <cell r="B1065" t="str">
            <v>NAPROXEN EC618510500 mgTABLETTAB, DR</v>
          </cell>
          <cell r="C1065" t="str">
            <v>NAPROXEN EC</v>
          </cell>
          <cell r="D1065">
            <v>61851</v>
          </cell>
          <cell r="E1065">
            <v>0</v>
          </cell>
          <cell r="F1065" t="str">
            <v>500 mg</v>
          </cell>
          <cell r="G1065" t="str">
            <v>TABLET</v>
          </cell>
          <cell r="H1065" t="str">
            <v>TAB, DR</v>
          </cell>
          <cell r="I1065">
            <v>20090305</v>
          </cell>
          <cell r="J1065">
            <v>0</v>
          </cell>
          <cell r="K1065">
            <v>20090305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20090305</v>
          </cell>
          <cell r="Q1065">
            <v>0</v>
          </cell>
          <cell r="R1065">
            <v>20090305</v>
          </cell>
          <cell r="S1065">
            <v>0</v>
          </cell>
        </row>
        <row r="1066">
          <cell r="B1066" t="str">
            <v>NAPROXEN SODIUM471320220 mgTABLETTAB</v>
          </cell>
          <cell r="C1066" t="str">
            <v>NAPROXEN SODIUM</v>
          </cell>
          <cell r="D1066">
            <v>47132</v>
          </cell>
          <cell r="E1066">
            <v>0</v>
          </cell>
          <cell r="F1066" t="str">
            <v>220 mg</v>
          </cell>
          <cell r="G1066" t="str">
            <v>TABLET</v>
          </cell>
          <cell r="H1066" t="str">
            <v>TAB</v>
          </cell>
          <cell r="I1066">
            <v>20020906</v>
          </cell>
          <cell r="J1066">
            <v>20021206</v>
          </cell>
          <cell r="K1066">
            <v>20051206</v>
          </cell>
          <cell r="L1066" t="str">
            <v>Delete</v>
          </cell>
          <cell r="N1066">
            <v>0</v>
          </cell>
          <cell r="O1066" t="str">
            <v>no</v>
          </cell>
          <cell r="P1066">
            <v>20020906</v>
          </cell>
          <cell r="Q1066">
            <v>20021206</v>
          </cell>
          <cell r="R1066">
            <v>20051206</v>
          </cell>
          <cell r="S1066">
            <v>0</v>
          </cell>
        </row>
        <row r="1067">
          <cell r="B1067" t="str">
            <v>NAPROXEN SODIUM471300275 mgTABLETTAB</v>
          </cell>
          <cell r="C1067" t="str">
            <v>NAPROXEN SODIUM</v>
          </cell>
          <cell r="D1067">
            <v>47130</v>
          </cell>
          <cell r="E1067">
            <v>0</v>
          </cell>
          <cell r="F1067" t="str">
            <v>275 mg</v>
          </cell>
          <cell r="G1067" t="str">
            <v>TABLET</v>
          </cell>
          <cell r="H1067" t="str">
            <v>TAB</v>
          </cell>
          <cell r="I1067">
            <v>20090305</v>
          </cell>
          <cell r="J1067">
            <v>0</v>
          </cell>
          <cell r="K1067">
            <v>20090305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20090305</v>
          </cell>
          <cell r="Q1067">
            <v>0</v>
          </cell>
          <cell r="R1067">
            <v>20090305</v>
          </cell>
          <cell r="S1067">
            <v>0</v>
          </cell>
        </row>
        <row r="1068">
          <cell r="B1068" t="str">
            <v>NAPROXEN SODIUM338130500 mgTABLETTAB, ER</v>
          </cell>
          <cell r="C1068" t="str">
            <v>NAPROXEN SODIUM</v>
          </cell>
          <cell r="D1068">
            <v>33813</v>
          </cell>
          <cell r="E1068">
            <v>0</v>
          </cell>
          <cell r="F1068" t="str">
            <v>500 mg</v>
          </cell>
          <cell r="G1068" t="str">
            <v>TABLET</v>
          </cell>
          <cell r="H1068" t="str">
            <v>TAB, ER</v>
          </cell>
          <cell r="I1068">
            <v>20081205</v>
          </cell>
          <cell r="J1068">
            <v>20090305</v>
          </cell>
          <cell r="K1068">
            <v>20090305</v>
          </cell>
          <cell r="L1068" t="str">
            <v>Delete</v>
          </cell>
          <cell r="N1068">
            <v>0</v>
          </cell>
          <cell r="O1068" t="str">
            <v>no</v>
          </cell>
          <cell r="P1068">
            <v>20081205</v>
          </cell>
          <cell r="Q1068">
            <v>20090305</v>
          </cell>
          <cell r="R1068">
            <v>20090305</v>
          </cell>
          <cell r="S1068">
            <v>0</v>
          </cell>
        </row>
        <row r="1069">
          <cell r="B1069" t="str">
            <v>NAPROXEN SODIUM471310550 mgTABLETTAB</v>
          </cell>
          <cell r="C1069" t="str">
            <v>NAPROXEN SODIUM</v>
          </cell>
          <cell r="D1069">
            <v>47131</v>
          </cell>
          <cell r="E1069">
            <v>0</v>
          </cell>
          <cell r="F1069" t="str">
            <v>550 mg</v>
          </cell>
          <cell r="G1069" t="str">
            <v>TABLET</v>
          </cell>
          <cell r="H1069" t="str">
            <v>TAB</v>
          </cell>
          <cell r="I1069">
            <v>20090305</v>
          </cell>
          <cell r="J1069">
            <v>0</v>
          </cell>
          <cell r="K1069">
            <v>20090305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0</v>
          </cell>
          <cell r="R1069">
            <v>20090305</v>
          </cell>
          <cell r="S1069">
            <v>0</v>
          </cell>
        </row>
        <row r="1070">
          <cell r="B1070" t="str">
            <v>NEFAZODONE HCL164060100 mgTABLETTAB</v>
          </cell>
          <cell r="C1070" t="str">
            <v>NEFAZODONE HCL</v>
          </cell>
          <cell r="D1070">
            <v>16406</v>
          </cell>
          <cell r="E1070">
            <v>0</v>
          </cell>
          <cell r="F1070" t="str">
            <v>100 mg</v>
          </cell>
          <cell r="G1070" t="str">
            <v>TABLET</v>
          </cell>
          <cell r="H1070" t="str">
            <v>TAB</v>
          </cell>
          <cell r="I1070">
            <v>20090305</v>
          </cell>
          <cell r="J1070">
            <v>0</v>
          </cell>
          <cell r="K1070">
            <v>20090305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20090305</v>
          </cell>
          <cell r="Q1070">
            <v>0</v>
          </cell>
          <cell r="R1070">
            <v>20090305</v>
          </cell>
          <cell r="S1070">
            <v>0</v>
          </cell>
        </row>
        <row r="1071">
          <cell r="B1071" t="str">
            <v>NEFAZODONE HCL164070150 mgTABLETTAB</v>
          </cell>
          <cell r="C1071" t="str">
            <v>NEFAZODONE HCL</v>
          </cell>
          <cell r="D1071">
            <v>16407</v>
          </cell>
          <cell r="E1071">
            <v>0</v>
          </cell>
          <cell r="F1071" t="str">
            <v>150 mg</v>
          </cell>
          <cell r="G1071" t="str">
            <v>TABLET</v>
          </cell>
          <cell r="H1071" t="str">
            <v>TAB</v>
          </cell>
          <cell r="I1071">
            <v>20090305</v>
          </cell>
          <cell r="J1071">
            <v>0</v>
          </cell>
          <cell r="K1071">
            <v>20090305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0</v>
          </cell>
          <cell r="R1071">
            <v>20090305</v>
          </cell>
          <cell r="S1071">
            <v>0</v>
          </cell>
        </row>
        <row r="1072">
          <cell r="B1072" t="str">
            <v>NEFAZODONE HCL164080200 mgTABLETTAB</v>
          </cell>
          <cell r="C1072" t="str">
            <v>NEFAZODONE HCL</v>
          </cell>
          <cell r="D1072">
            <v>16408</v>
          </cell>
          <cell r="E1072">
            <v>0</v>
          </cell>
          <cell r="F1072" t="str">
            <v>200 mg</v>
          </cell>
          <cell r="G1072" t="str">
            <v>TABLET</v>
          </cell>
          <cell r="H1072" t="str">
            <v>TAB</v>
          </cell>
          <cell r="I1072">
            <v>20090305</v>
          </cell>
          <cell r="J1072">
            <v>0</v>
          </cell>
          <cell r="K1072">
            <v>20090305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20090305</v>
          </cell>
          <cell r="Q1072">
            <v>0</v>
          </cell>
          <cell r="R1072">
            <v>20090305</v>
          </cell>
          <cell r="S1072">
            <v>0</v>
          </cell>
        </row>
        <row r="1073">
          <cell r="B1073" t="str">
            <v>NEFAZODONE HCL164090250 mgTABLETTAB</v>
          </cell>
          <cell r="C1073" t="str">
            <v>NEFAZODONE HCL</v>
          </cell>
          <cell r="D1073">
            <v>16409</v>
          </cell>
          <cell r="E1073">
            <v>0</v>
          </cell>
          <cell r="F1073" t="str">
            <v>250 mg</v>
          </cell>
          <cell r="G1073" t="str">
            <v>TABLET</v>
          </cell>
          <cell r="H1073" t="str">
            <v>TAB</v>
          </cell>
          <cell r="I1073">
            <v>20061205</v>
          </cell>
          <cell r="J1073">
            <v>20071205</v>
          </cell>
          <cell r="K1073">
            <v>20071205</v>
          </cell>
          <cell r="L1073" t="str">
            <v>Delete</v>
          </cell>
          <cell r="N1073">
            <v>0</v>
          </cell>
          <cell r="O1073" t="str">
            <v>no</v>
          </cell>
          <cell r="P1073">
            <v>20061205</v>
          </cell>
          <cell r="Q1073">
            <v>20071205</v>
          </cell>
          <cell r="R1073">
            <v>20071205</v>
          </cell>
          <cell r="S1073">
            <v>0</v>
          </cell>
        </row>
        <row r="1074">
          <cell r="B1074" t="str">
            <v>NEFAZODONE HCL16404050 mgTABLETTAB</v>
          </cell>
          <cell r="C1074" t="str">
            <v>NEFAZODONE HCL</v>
          </cell>
          <cell r="D1074">
            <v>16404</v>
          </cell>
          <cell r="E1074">
            <v>0</v>
          </cell>
          <cell r="F1074" t="str">
            <v>50 mg</v>
          </cell>
          <cell r="G1074" t="str">
            <v>TABLET</v>
          </cell>
          <cell r="H1074" t="str">
            <v>TAB</v>
          </cell>
          <cell r="I1074">
            <v>20061205</v>
          </cell>
          <cell r="J1074">
            <v>20071205</v>
          </cell>
          <cell r="K1074">
            <v>20071205</v>
          </cell>
          <cell r="L1074" t="str">
            <v>Delete</v>
          </cell>
          <cell r="N1074">
            <v>0</v>
          </cell>
          <cell r="O1074" t="str">
            <v>no</v>
          </cell>
          <cell r="P1074">
            <v>20061205</v>
          </cell>
          <cell r="Q1074">
            <v>20071205</v>
          </cell>
          <cell r="R1074">
            <v>20071205</v>
          </cell>
          <cell r="S1074">
            <v>0</v>
          </cell>
        </row>
        <row r="1075">
          <cell r="B1075" t="str">
            <v>NEOMY SULF/POLYMYX B SULF/HC8727003.5-10,000-10MILLILITEROPTH SUSP</v>
          </cell>
          <cell r="C1075" t="str">
            <v>NEOMY SULF/POLYMYX B SULF/HC</v>
          </cell>
          <cell r="D1075">
            <v>87270</v>
          </cell>
          <cell r="E1075">
            <v>0</v>
          </cell>
          <cell r="F1075" t="str">
            <v>3.5-10,000-10</v>
          </cell>
          <cell r="G1075" t="str">
            <v>MILLILITER</v>
          </cell>
          <cell r="H1075" t="str">
            <v>OPTH SUSP</v>
          </cell>
          <cell r="I1075">
            <v>20090305</v>
          </cell>
          <cell r="J1075">
            <v>0</v>
          </cell>
          <cell r="K1075">
            <v>20090305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20090305</v>
          </cell>
          <cell r="Q1075">
            <v>0</v>
          </cell>
          <cell r="R1075">
            <v>20090305</v>
          </cell>
          <cell r="S1075">
            <v>0</v>
          </cell>
        </row>
        <row r="1076">
          <cell r="B1076" t="str">
            <v>NEOMYCIN/POLYMYXIN B/DEXAMETHASONE1428500.1%GRAMOINT</v>
          </cell>
          <cell r="C1076" t="str">
            <v>NEOMYCIN/POLYMYXIN B/DEXAMETHASONE</v>
          </cell>
          <cell r="D1076">
            <v>14285</v>
          </cell>
          <cell r="E1076">
            <v>0</v>
          </cell>
          <cell r="F1076" t="str">
            <v>0.1%</v>
          </cell>
          <cell r="G1076" t="str">
            <v>GRAM</v>
          </cell>
          <cell r="H1076" t="str">
            <v>OINT</v>
          </cell>
          <cell r="I1076">
            <v>20090305</v>
          </cell>
          <cell r="J1076">
            <v>0</v>
          </cell>
          <cell r="K1076">
            <v>20090305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20090305</v>
          </cell>
          <cell r="Q1076">
            <v>0</v>
          </cell>
          <cell r="R1076">
            <v>20090305</v>
          </cell>
          <cell r="S1076">
            <v>0</v>
          </cell>
        </row>
        <row r="1077">
          <cell r="B1077" t="str">
            <v>NEOMYCIN/POLYMYXIN B/DEXAMETHASONE8732903.5 mg/10,000 units/0.1% per gmGRAMOPTH OINT</v>
          </cell>
          <cell r="C1077" t="str">
            <v>NEOMYCIN/POLYMYXIN B/DEXAMETHASONE</v>
          </cell>
          <cell r="D1077">
            <v>87329</v>
          </cell>
          <cell r="E1077">
            <v>0</v>
          </cell>
          <cell r="F1077" t="str">
            <v>3.5 mg/10,000 units/0.1% per gm</v>
          </cell>
          <cell r="G1077" t="str">
            <v>GRAM</v>
          </cell>
          <cell r="H1077" t="str">
            <v>OPTH OINT</v>
          </cell>
          <cell r="I1077">
            <v>20021206</v>
          </cell>
          <cell r="J1077">
            <v>20030509</v>
          </cell>
          <cell r="K1077">
            <v>20030606</v>
          </cell>
          <cell r="L1077" t="str">
            <v>Delete</v>
          </cell>
          <cell r="N1077">
            <v>0</v>
          </cell>
          <cell r="O1077" t="str">
            <v>no</v>
          </cell>
          <cell r="P1077">
            <v>20021206</v>
          </cell>
          <cell r="Q1077">
            <v>20030509</v>
          </cell>
          <cell r="R1077">
            <v>20030606</v>
          </cell>
          <cell r="S1077">
            <v>0</v>
          </cell>
        </row>
        <row r="1078">
          <cell r="B1078" t="str">
            <v>NEOMYCIN/POLYMYXIN B/DEXAMETHASONE1428603.5 mg/10,000 units/0.1% per mlMILLILITEROPTH SUSP</v>
          </cell>
          <cell r="C1078" t="str">
            <v>NEOMYCIN/POLYMYXIN B/DEXAMETHASONE</v>
          </cell>
          <cell r="D1078">
            <v>14286</v>
          </cell>
          <cell r="E1078">
            <v>0</v>
          </cell>
          <cell r="F1078" t="str">
            <v>3.5 mg/10,000 units/0.1% per ml</v>
          </cell>
          <cell r="G1078" t="str">
            <v>MILLILITER</v>
          </cell>
          <cell r="H1078" t="str">
            <v>OPTH SUSP</v>
          </cell>
          <cell r="I1078">
            <v>20090305</v>
          </cell>
          <cell r="J1078">
            <v>0</v>
          </cell>
          <cell r="K1078">
            <v>20090305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20090305</v>
          </cell>
          <cell r="Q1078">
            <v>0</v>
          </cell>
          <cell r="R1078">
            <v>20090305</v>
          </cell>
          <cell r="S1078">
            <v>0</v>
          </cell>
        </row>
        <row r="1079">
          <cell r="B1079" t="str">
            <v>NEOMYCIN/POLYMYXIN B/HC1402300.01MILLILITEROTIC SOLN</v>
          </cell>
          <cell r="C1079" t="str">
            <v>NEOMYCIN/POLYMYXIN B/HC</v>
          </cell>
          <cell r="D1079">
            <v>14023</v>
          </cell>
          <cell r="E1079">
            <v>0</v>
          </cell>
          <cell r="F1079">
            <v>0.01</v>
          </cell>
          <cell r="G1079" t="str">
            <v>MILLILITER</v>
          </cell>
          <cell r="H1079" t="str">
            <v>OTIC SOLN</v>
          </cell>
          <cell r="I1079">
            <v>20090305</v>
          </cell>
          <cell r="J1079">
            <v>0</v>
          </cell>
          <cell r="K1079">
            <v>20090305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20090305</v>
          </cell>
          <cell r="Q1079">
            <v>0</v>
          </cell>
          <cell r="R1079">
            <v>20090305</v>
          </cell>
          <cell r="S1079">
            <v>0</v>
          </cell>
        </row>
        <row r="1080">
          <cell r="B1080" t="str">
            <v>NEOMYCIN/POLYMYXIN B/HC1402505 mg/10,000 units/10 mg per mlMILLILITEROTIC SUSP</v>
          </cell>
          <cell r="C1080" t="str">
            <v>NEOMYCIN/POLYMYXIN B/HC</v>
          </cell>
          <cell r="D1080">
            <v>14025</v>
          </cell>
          <cell r="E1080">
            <v>0</v>
          </cell>
          <cell r="F1080" t="str">
            <v>5 mg/10,000 units/10 mg per ml</v>
          </cell>
          <cell r="G1080" t="str">
            <v>MILLILITER</v>
          </cell>
          <cell r="H1080" t="str">
            <v>OTIC SUSP</v>
          </cell>
          <cell r="I1080">
            <v>20090305</v>
          </cell>
          <cell r="J1080">
            <v>0</v>
          </cell>
          <cell r="K1080">
            <v>20090305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20090305</v>
          </cell>
          <cell r="Q1080">
            <v>0</v>
          </cell>
          <cell r="R1080">
            <v>20090305</v>
          </cell>
          <cell r="S1080">
            <v>0</v>
          </cell>
        </row>
        <row r="1081">
          <cell r="B1081" t="str">
            <v>NIACIN948740250 mgCAPSULECAP, SR</v>
          </cell>
          <cell r="C1081" t="str">
            <v>NIACIN</v>
          </cell>
          <cell r="D1081">
            <v>94874</v>
          </cell>
          <cell r="E1081">
            <v>0</v>
          </cell>
          <cell r="F1081" t="str">
            <v>250 mg</v>
          </cell>
          <cell r="G1081" t="str">
            <v>CAPSULE</v>
          </cell>
          <cell r="H1081" t="str">
            <v>CAP, SR</v>
          </cell>
          <cell r="I1081">
            <v>20020605</v>
          </cell>
          <cell r="J1081">
            <v>20021206</v>
          </cell>
          <cell r="K1081">
            <v>20021206</v>
          </cell>
          <cell r="L1081" t="str">
            <v>Delete</v>
          </cell>
          <cell r="N1081">
            <v>0</v>
          </cell>
          <cell r="O1081" t="str">
            <v>no</v>
          </cell>
          <cell r="P1081">
            <v>20020605</v>
          </cell>
          <cell r="Q1081">
            <v>20021206</v>
          </cell>
          <cell r="R1081">
            <v>20021206</v>
          </cell>
          <cell r="S1081">
            <v>0</v>
          </cell>
        </row>
        <row r="1082">
          <cell r="B1082" t="str">
            <v>NIACIN948910500 mgTABLETTAB, SR</v>
          </cell>
          <cell r="C1082" t="str">
            <v>NIACIN</v>
          </cell>
          <cell r="D1082">
            <v>94891</v>
          </cell>
          <cell r="E1082">
            <v>0</v>
          </cell>
          <cell r="F1082" t="str">
            <v>500 mg</v>
          </cell>
          <cell r="G1082" t="str">
            <v>TABLET</v>
          </cell>
          <cell r="H1082" t="str">
            <v>TAB, SR</v>
          </cell>
          <cell r="I1082">
            <v>20051206</v>
          </cell>
          <cell r="J1082">
            <v>20060303</v>
          </cell>
          <cell r="K1082">
            <v>20060605</v>
          </cell>
          <cell r="L1082" t="str">
            <v>Delete</v>
          </cell>
          <cell r="N1082">
            <v>0</v>
          </cell>
          <cell r="O1082" t="str">
            <v>no</v>
          </cell>
          <cell r="P1082">
            <v>20051206</v>
          </cell>
          <cell r="Q1082">
            <v>20060303</v>
          </cell>
          <cell r="R1082">
            <v>20060605</v>
          </cell>
          <cell r="S1082">
            <v>0</v>
          </cell>
        </row>
        <row r="1083">
          <cell r="B1083" t="str">
            <v>NICARDIPINE HCL2390020 mgCAPSULECAP</v>
          </cell>
          <cell r="C1083" t="str">
            <v>NICARDIPINE HCL</v>
          </cell>
          <cell r="D1083">
            <v>2390</v>
          </cell>
          <cell r="E1083">
            <v>0</v>
          </cell>
          <cell r="F1083" t="str">
            <v>20 mg</v>
          </cell>
          <cell r="G1083" t="str">
            <v>CAPSULE</v>
          </cell>
          <cell r="H1083" t="str">
            <v>CAP</v>
          </cell>
          <cell r="I1083">
            <v>20090305</v>
          </cell>
          <cell r="J1083">
            <v>0</v>
          </cell>
          <cell r="K1083">
            <v>20090305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20090305</v>
          </cell>
          <cell r="Q1083">
            <v>0</v>
          </cell>
          <cell r="R1083">
            <v>20090305</v>
          </cell>
          <cell r="S1083">
            <v>0</v>
          </cell>
        </row>
        <row r="1084">
          <cell r="B1084" t="str">
            <v>NICARDIPINE HCL2391030 mgCAPSULECAP</v>
          </cell>
          <cell r="C1084" t="str">
            <v>NICARDIPINE HCL</v>
          </cell>
          <cell r="D1084">
            <v>2391</v>
          </cell>
          <cell r="E1084">
            <v>0</v>
          </cell>
          <cell r="F1084" t="str">
            <v>30 mg</v>
          </cell>
          <cell r="G1084" t="str">
            <v>CAPSULE</v>
          </cell>
          <cell r="H1084" t="str">
            <v>CAP</v>
          </cell>
          <cell r="I1084">
            <v>20090305</v>
          </cell>
          <cell r="J1084">
            <v>0</v>
          </cell>
          <cell r="K1084">
            <v>20090305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20090305</v>
          </cell>
          <cell r="Q1084">
            <v>0</v>
          </cell>
          <cell r="R1084">
            <v>20090305</v>
          </cell>
          <cell r="S1084">
            <v>0</v>
          </cell>
        </row>
        <row r="1085">
          <cell r="B1085" t="str">
            <v>NICOTINE3422014 mg/24 hrPATCHPATCH</v>
          </cell>
          <cell r="C1085" t="str">
            <v>NICOTINE</v>
          </cell>
          <cell r="D1085">
            <v>3422</v>
          </cell>
          <cell r="E1085">
            <v>0</v>
          </cell>
          <cell r="F1085" t="str">
            <v>14 mg/24 hr</v>
          </cell>
          <cell r="G1085" t="str">
            <v>PATCH</v>
          </cell>
          <cell r="H1085" t="str">
            <v>PATCH</v>
          </cell>
          <cell r="I1085">
            <v>20090305</v>
          </cell>
          <cell r="J1085">
            <v>0</v>
          </cell>
          <cell r="K1085">
            <v>20090305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20090305</v>
          </cell>
          <cell r="Q1085">
            <v>0</v>
          </cell>
          <cell r="R1085">
            <v>20090305</v>
          </cell>
          <cell r="S1085">
            <v>0</v>
          </cell>
        </row>
        <row r="1086">
          <cell r="B1086" t="str">
            <v>NICOTINE3423021 mg/24 hrPATCHPATCH</v>
          </cell>
          <cell r="C1086" t="str">
            <v>NICOTINE</v>
          </cell>
          <cell r="D1086">
            <v>3423</v>
          </cell>
          <cell r="E1086">
            <v>0</v>
          </cell>
          <cell r="F1086" t="str">
            <v>21 mg/24 hr</v>
          </cell>
          <cell r="G1086" t="str">
            <v>PATCH</v>
          </cell>
          <cell r="H1086" t="str">
            <v>PATCH</v>
          </cell>
          <cell r="I1086">
            <v>20090305</v>
          </cell>
          <cell r="J1086">
            <v>0</v>
          </cell>
          <cell r="K1086">
            <v>20090305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20090305</v>
          </cell>
          <cell r="Q1086">
            <v>0</v>
          </cell>
          <cell r="R1086">
            <v>20090305</v>
          </cell>
          <cell r="S1086">
            <v>0</v>
          </cell>
        </row>
        <row r="1087">
          <cell r="B1087" t="str">
            <v>NICOTINE342107 mg/24 hrPATCHPATCH</v>
          </cell>
          <cell r="C1087" t="str">
            <v>NICOTINE</v>
          </cell>
          <cell r="D1087">
            <v>3421</v>
          </cell>
          <cell r="E1087">
            <v>0</v>
          </cell>
          <cell r="F1087" t="str">
            <v>7 mg/24 hr</v>
          </cell>
          <cell r="G1087" t="str">
            <v>PATCH</v>
          </cell>
          <cell r="H1087" t="str">
            <v>PATCH</v>
          </cell>
          <cell r="I1087">
            <v>20090305</v>
          </cell>
          <cell r="J1087">
            <v>0</v>
          </cell>
          <cell r="K1087">
            <v>20090305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20090305</v>
          </cell>
          <cell r="Q1087">
            <v>0</v>
          </cell>
          <cell r="R1087">
            <v>20090305</v>
          </cell>
          <cell r="S1087">
            <v>0</v>
          </cell>
        </row>
        <row r="1088">
          <cell r="B1088" t="str">
            <v>NIFEDIPINE2350010 mgCAPSULECAP</v>
          </cell>
          <cell r="C1088" t="str">
            <v>NIFEDIPINE</v>
          </cell>
          <cell r="D1088">
            <v>2350</v>
          </cell>
          <cell r="E1088">
            <v>0</v>
          </cell>
          <cell r="F1088" t="str">
            <v>10 mg</v>
          </cell>
          <cell r="G1088" t="str">
            <v>CAPSULE</v>
          </cell>
          <cell r="H1088" t="str">
            <v>CAP</v>
          </cell>
          <cell r="I1088">
            <v>20090305</v>
          </cell>
          <cell r="J1088">
            <v>0</v>
          </cell>
          <cell r="K1088">
            <v>20090305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20090305</v>
          </cell>
          <cell r="Q1088">
            <v>0</v>
          </cell>
          <cell r="R1088">
            <v>20090305</v>
          </cell>
          <cell r="S1088">
            <v>0</v>
          </cell>
        </row>
        <row r="1089">
          <cell r="B1089" t="str">
            <v>NIFEDIPINE2351020 mgCAPSULECAP</v>
          </cell>
          <cell r="C1089" t="str">
            <v>NIFEDIPINE</v>
          </cell>
          <cell r="D1089">
            <v>2351</v>
          </cell>
          <cell r="E1089">
            <v>0</v>
          </cell>
          <cell r="F1089" t="str">
            <v>20 mg</v>
          </cell>
          <cell r="G1089" t="str">
            <v>CAPSULE</v>
          </cell>
          <cell r="H1089" t="str">
            <v>CAP</v>
          </cell>
          <cell r="I1089">
            <v>20061205</v>
          </cell>
          <cell r="J1089">
            <v>20070605</v>
          </cell>
          <cell r="K1089">
            <v>20071205</v>
          </cell>
          <cell r="L1089" t="str">
            <v>Delete</v>
          </cell>
          <cell r="N1089">
            <v>0</v>
          </cell>
          <cell r="O1089" t="str">
            <v>no</v>
          </cell>
          <cell r="P1089">
            <v>20061205</v>
          </cell>
          <cell r="Q1089">
            <v>20070605</v>
          </cell>
          <cell r="R1089">
            <v>20071205</v>
          </cell>
          <cell r="S1089">
            <v>0</v>
          </cell>
        </row>
        <row r="1090">
          <cell r="B1090" t="str">
            <v>NIFEDIPINE CC2226030 mgTABLETTAB</v>
          </cell>
          <cell r="C1090" t="str">
            <v>NIFEDIPINE CC</v>
          </cell>
          <cell r="D1090">
            <v>2226</v>
          </cell>
          <cell r="E1090">
            <v>0</v>
          </cell>
          <cell r="F1090" t="str">
            <v>30 mg</v>
          </cell>
          <cell r="G1090" t="str">
            <v>TABLET</v>
          </cell>
          <cell r="H1090" t="str">
            <v>TAB</v>
          </cell>
          <cell r="I1090">
            <v>20090305</v>
          </cell>
          <cell r="J1090">
            <v>0</v>
          </cell>
          <cell r="K1090">
            <v>20090305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20090305</v>
          </cell>
          <cell r="Q1090">
            <v>0</v>
          </cell>
          <cell r="R1090">
            <v>20090305</v>
          </cell>
          <cell r="S1090">
            <v>0</v>
          </cell>
        </row>
        <row r="1091">
          <cell r="B1091" t="str">
            <v>NIFEDIPINE CC2227060 mgTABLETTAB</v>
          </cell>
          <cell r="C1091" t="str">
            <v>NIFEDIPINE CC</v>
          </cell>
          <cell r="D1091">
            <v>2227</v>
          </cell>
          <cell r="E1091">
            <v>0</v>
          </cell>
          <cell r="F1091" t="str">
            <v>60 mg</v>
          </cell>
          <cell r="G1091" t="str">
            <v>TABLET</v>
          </cell>
          <cell r="H1091" t="str">
            <v>TAB</v>
          </cell>
          <cell r="I1091">
            <v>20090305</v>
          </cell>
          <cell r="J1091">
            <v>0</v>
          </cell>
          <cell r="K1091">
            <v>20090305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20090305</v>
          </cell>
          <cell r="Q1091">
            <v>0</v>
          </cell>
          <cell r="R1091">
            <v>20090305</v>
          </cell>
          <cell r="S1091">
            <v>0</v>
          </cell>
        </row>
        <row r="1092">
          <cell r="B1092" t="str">
            <v>NIFEDIPINE CC2228090 mgTABLETTAB</v>
          </cell>
          <cell r="C1092" t="str">
            <v>NIFEDIPINE CC</v>
          </cell>
          <cell r="D1092">
            <v>2228</v>
          </cell>
          <cell r="E1092">
            <v>0</v>
          </cell>
          <cell r="F1092" t="str">
            <v>90 mg</v>
          </cell>
          <cell r="G1092" t="str">
            <v>TABLET</v>
          </cell>
          <cell r="H1092" t="str">
            <v>TAB</v>
          </cell>
          <cell r="I1092">
            <v>20090305</v>
          </cell>
          <cell r="J1092">
            <v>0</v>
          </cell>
          <cell r="K1092">
            <v>20090305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20090305</v>
          </cell>
          <cell r="Q1092">
            <v>0</v>
          </cell>
          <cell r="R1092">
            <v>20090305</v>
          </cell>
          <cell r="S1092">
            <v>0</v>
          </cell>
        </row>
        <row r="1093">
          <cell r="B1093" t="str">
            <v>NIFEDIPINE ER2221030 mgTABLETTAB</v>
          </cell>
          <cell r="C1093" t="str">
            <v>NIFEDIPINE ER</v>
          </cell>
          <cell r="D1093">
            <v>2221</v>
          </cell>
          <cell r="E1093">
            <v>0</v>
          </cell>
          <cell r="F1093" t="str">
            <v>30 mg</v>
          </cell>
          <cell r="G1093" t="str">
            <v>TABLET</v>
          </cell>
          <cell r="H1093" t="str">
            <v>TAB</v>
          </cell>
          <cell r="I1093">
            <v>20090305</v>
          </cell>
          <cell r="J1093">
            <v>0</v>
          </cell>
          <cell r="K1093">
            <v>20090305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20090305</v>
          </cell>
          <cell r="Q1093">
            <v>0</v>
          </cell>
          <cell r="R1093">
            <v>20090305</v>
          </cell>
          <cell r="S1093">
            <v>0</v>
          </cell>
        </row>
        <row r="1094">
          <cell r="B1094" t="str">
            <v>NIFEDIPINE ER2222060 mgTABLETTAB</v>
          </cell>
          <cell r="C1094" t="str">
            <v>NIFEDIPINE ER</v>
          </cell>
          <cell r="D1094">
            <v>2222</v>
          </cell>
          <cell r="E1094">
            <v>0</v>
          </cell>
          <cell r="F1094" t="str">
            <v>60 mg</v>
          </cell>
          <cell r="G1094" t="str">
            <v>TABLET</v>
          </cell>
          <cell r="H1094" t="str">
            <v>TAB</v>
          </cell>
          <cell r="I1094">
            <v>20090305</v>
          </cell>
          <cell r="J1094">
            <v>0</v>
          </cell>
          <cell r="K1094">
            <v>20090305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20090305</v>
          </cell>
          <cell r="Q1094">
            <v>0</v>
          </cell>
          <cell r="R1094">
            <v>20090305</v>
          </cell>
          <cell r="S1094">
            <v>0</v>
          </cell>
        </row>
        <row r="1095">
          <cell r="B1095" t="str">
            <v>NIFEDIPINE ER2223090 mgTABLETTAB</v>
          </cell>
          <cell r="C1095" t="str">
            <v>NIFEDIPINE ER</v>
          </cell>
          <cell r="D1095">
            <v>2223</v>
          </cell>
          <cell r="E1095">
            <v>0</v>
          </cell>
          <cell r="F1095" t="str">
            <v>90 mg</v>
          </cell>
          <cell r="G1095" t="str">
            <v>TABLET</v>
          </cell>
          <cell r="H1095" t="str">
            <v>TAB</v>
          </cell>
          <cell r="I1095">
            <v>20090305</v>
          </cell>
          <cell r="J1095">
            <v>0</v>
          </cell>
          <cell r="K1095">
            <v>20090305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20090305</v>
          </cell>
          <cell r="Q1095">
            <v>0</v>
          </cell>
          <cell r="R1095">
            <v>20090305</v>
          </cell>
          <cell r="S1095">
            <v>0</v>
          </cell>
        </row>
        <row r="1096">
          <cell r="B1096" t="str">
            <v>NITROFURANTOIN490010100 mgCAPSULECAP</v>
          </cell>
          <cell r="C1096" t="str">
            <v>NITROFURANTOIN</v>
          </cell>
          <cell r="D1096">
            <v>49001</v>
          </cell>
          <cell r="E1096">
            <v>0</v>
          </cell>
          <cell r="F1096" t="str">
            <v>100 mg</v>
          </cell>
          <cell r="G1096" t="str">
            <v>CAPSULE</v>
          </cell>
          <cell r="H1096" t="str">
            <v>CAP</v>
          </cell>
          <cell r="I1096">
            <v>20090305</v>
          </cell>
          <cell r="J1096">
            <v>0</v>
          </cell>
          <cell r="K1096">
            <v>20090305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20090305</v>
          </cell>
          <cell r="Q1096">
            <v>0</v>
          </cell>
          <cell r="R1096">
            <v>20090305</v>
          </cell>
          <cell r="S1096">
            <v>0</v>
          </cell>
        </row>
        <row r="1097">
          <cell r="B1097" t="str">
            <v>NITROFURANTOIN MACROCRYSTALS418200100 mgCAPSULECAP</v>
          </cell>
          <cell r="C1097" t="str">
            <v>NITROFURANTOIN MACROCRYSTALS</v>
          </cell>
          <cell r="D1097">
            <v>41820</v>
          </cell>
          <cell r="E1097">
            <v>0</v>
          </cell>
          <cell r="F1097" t="str">
            <v>100 mg</v>
          </cell>
          <cell r="G1097" t="str">
            <v>CAPSULE</v>
          </cell>
          <cell r="H1097" t="str">
            <v>CAP</v>
          </cell>
          <cell r="I1097">
            <v>20090305</v>
          </cell>
          <cell r="J1097">
            <v>0</v>
          </cell>
          <cell r="K1097">
            <v>20090305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20090305</v>
          </cell>
          <cell r="Q1097">
            <v>0</v>
          </cell>
          <cell r="R1097">
            <v>20090305</v>
          </cell>
          <cell r="S1097">
            <v>0</v>
          </cell>
        </row>
        <row r="1098">
          <cell r="B1098" t="str">
            <v>NITROFURANTOIN MACROCRYSTALS41822050 mgCAPSULECAP</v>
          </cell>
          <cell r="C1098" t="str">
            <v>NITROFURANTOIN MACROCRYSTALS</v>
          </cell>
          <cell r="D1098">
            <v>41822</v>
          </cell>
          <cell r="E1098">
            <v>0</v>
          </cell>
          <cell r="F1098" t="str">
            <v>50 mg</v>
          </cell>
          <cell r="G1098" t="str">
            <v>CAPSULE</v>
          </cell>
          <cell r="H1098" t="str">
            <v>CAP</v>
          </cell>
          <cell r="I1098">
            <v>20090305</v>
          </cell>
          <cell r="J1098">
            <v>0</v>
          </cell>
          <cell r="K1098">
            <v>20090305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20090305</v>
          </cell>
          <cell r="Q1098">
            <v>0</v>
          </cell>
          <cell r="R1098">
            <v>20090305</v>
          </cell>
          <cell r="S1098">
            <v>0</v>
          </cell>
        </row>
        <row r="1099">
          <cell r="B1099" t="str">
            <v>NITROGLYCERIN174200.2 mg/HRPATCHPATCH</v>
          </cell>
          <cell r="C1099" t="str">
            <v>NITROGLYCERIN</v>
          </cell>
          <cell r="D1099">
            <v>1742</v>
          </cell>
          <cell r="E1099">
            <v>0</v>
          </cell>
          <cell r="F1099" t="str">
            <v>0.2 mg/HR</v>
          </cell>
          <cell r="G1099" t="str">
            <v>PATCH</v>
          </cell>
          <cell r="H1099" t="str">
            <v>PATCH</v>
          </cell>
          <cell r="I1099">
            <v>20090305</v>
          </cell>
          <cell r="J1099">
            <v>0</v>
          </cell>
          <cell r="K1099">
            <v>20090305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20090305</v>
          </cell>
          <cell r="Q1099">
            <v>0</v>
          </cell>
          <cell r="R1099">
            <v>20090305</v>
          </cell>
          <cell r="S1099">
            <v>0</v>
          </cell>
        </row>
        <row r="1100">
          <cell r="B1100" t="str">
            <v>NITROGLYCERIN177100.3 mgTABLETTAB, sublingual</v>
          </cell>
          <cell r="C1100" t="str">
            <v>NITROGLYCERIN</v>
          </cell>
          <cell r="D1100">
            <v>1771</v>
          </cell>
          <cell r="E1100">
            <v>0</v>
          </cell>
          <cell r="F1100" t="str">
            <v>0.3 mg</v>
          </cell>
          <cell r="G1100" t="str">
            <v>TABLET</v>
          </cell>
          <cell r="H1100" t="str">
            <v>TAB, sublingual</v>
          </cell>
          <cell r="I1100">
            <v>20090305</v>
          </cell>
          <cell r="J1100">
            <v>0</v>
          </cell>
          <cell r="K1100">
            <v>20090305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20090305</v>
          </cell>
          <cell r="Q1100">
            <v>0</v>
          </cell>
          <cell r="R1100">
            <v>20090305</v>
          </cell>
          <cell r="S1100">
            <v>0</v>
          </cell>
        </row>
        <row r="1101">
          <cell r="B1101" t="str">
            <v>NITROGLYCERIN177200.4 mgTABLETTAB, sublingual</v>
          </cell>
          <cell r="C1101" t="str">
            <v>NITROGLYCERIN</v>
          </cell>
          <cell r="D1101">
            <v>1772</v>
          </cell>
          <cell r="E1101">
            <v>0</v>
          </cell>
          <cell r="F1101" t="str">
            <v>0.4 mg</v>
          </cell>
          <cell r="G1101" t="str">
            <v>TABLET</v>
          </cell>
          <cell r="H1101" t="str">
            <v>TAB, sublingual</v>
          </cell>
          <cell r="I1101">
            <v>20090305</v>
          </cell>
          <cell r="J1101">
            <v>0</v>
          </cell>
          <cell r="K1101">
            <v>20090305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20090305</v>
          </cell>
          <cell r="Q1101">
            <v>0</v>
          </cell>
          <cell r="R1101">
            <v>20090305</v>
          </cell>
          <cell r="S1101">
            <v>0</v>
          </cell>
        </row>
        <row r="1102">
          <cell r="B1102" t="str">
            <v>NITROGLYCERIN174000.4 mg/HRPATCHPATCH</v>
          </cell>
          <cell r="C1102" t="str">
            <v>NITROGLYCERIN</v>
          </cell>
          <cell r="D1102">
            <v>1740</v>
          </cell>
          <cell r="E1102">
            <v>0</v>
          </cell>
          <cell r="F1102" t="str">
            <v>0.4 mg/HR</v>
          </cell>
          <cell r="G1102" t="str">
            <v>PATCH</v>
          </cell>
          <cell r="H1102" t="str">
            <v>PATCH</v>
          </cell>
          <cell r="I1102">
            <v>20090305</v>
          </cell>
          <cell r="J1102">
            <v>0</v>
          </cell>
          <cell r="K1102">
            <v>20090305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20090305</v>
          </cell>
          <cell r="Q1102">
            <v>0</v>
          </cell>
          <cell r="R1102">
            <v>20090305</v>
          </cell>
          <cell r="S1102">
            <v>0</v>
          </cell>
        </row>
        <row r="1103">
          <cell r="B1103" t="str">
            <v>NITROGLYCERIN177300.6 mgTABLETTAB, sublingual</v>
          </cell>
          <cell r="C1103" t="str">
            <v>NITROGLYCERIN</v>
          </cell>
          <cell r="D1103">
            <v>1773</v>
          </cell>
          <cell r="E1103">
            <v>0</v>
          </cell>
          <cell r="F1103" t="str">
            <v>0.6 mg</v>
          </cell>
          <cell r="G1103" t="str">
            <v>TABLET</v>
          </cell>
          <cell r="H1103" t="str">
            <v>TAB, sublingual</v>
          </cell>
          <cell r="I1103">
            <v>20090305</v>
          </cell>
          <cell r="J1103">
            <v>0</v>
          </cell>
          <cell r="K1103">
            <v>20090305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20090305</v>
          </cell>
          <cell r="Q1103">
            <v>0</v>
          </cell>
          <cell r="R1103">
            <v>20090305</v>
          </cell>
          <cell r="S1103">
            <v>0</v>
          </cell>
        </row>
        <row r="1104">
          <cell r="B1104" t="str">
            <v>NITROGLYCERIN174400.6 mg/HRPATCHPATCH</v>
          </cell>
          <cell r="C1104" t="str">
            <v>NITROGLYCERIN</v>
          </cell>
          <cell r="D1104">
            <v>1744</v>
          </cell>
          <cell r="E1104">
            <v>0</v>
          </cell>
          <cell r="F1104" t="str">
            <v>0.6 mg/HR</v>
          </cell>
          <cell r="G1104" t="str">
            <v>PATCH</v>
          </cell>
          <cell r="H1104" t="str">
            <v>PATCH</v>
          </cell>
          <cell r="I1104">
            <v>20090305</v>
          </cell>
          <cell r="J1104">
            <v>0</v>
          </cell>
          <cell r="K1104">
            <v>20090305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20090305</v>
          </cell>
          <cell r="Q1104">
            <v>0</v>
          </cell>
          <cell r="R1104">
            <v>20090305</v>
          </cell>
          <cell r="S1104">
            <v>0</v>
          </cell>
        </row>
        <row r="1105">
          <cell r="B1105" t="str">
            <v>NITROGLYCERIN168102.5 mgCAPSULECAP, SR</v>
          </cell>
          <cell r="C1105" t="str">
            <v>NITROGLYCERIN</v>
          </cell>
          <cell r="D1105">
            <v>1681</v>
          </cell>
          <cell r="E1105">
            <v>0</v>
          </cell>
          <cell r="F1105" t="str">
            <v>2.5 mg</v>
          </cell>
          <cell r="G1105" t="str">
            <v>CAPSULE</v>
          </cell>
          <cell r="H1105" t="str">
            <v>CAP, SR</v>
          </cell>
          <cell r="I1105">
            <v>20090305</v>
          </cell>
          <cell r="J1105">
            <v>0</v>
          </cell>
          <cell r="K1105">
            <v>20090305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20090305</v>
          </cell>
          <cell r="Q1105">
            <v>0</v>
          </cell>
          <cell r="R1105">
            <v>20090305</v>
          </cell>
          <cell r="S1105">
            <v>0</v>
          </cell>
        </row>
        <row r="1106">
          <cell r="B1106" t="str">
            <v>NITROGLYCERIN168206.5 mgCAPSULECAP, SR</v>
          </cell>
          <cell r="C1106" t="str">
            <v>NITROGLYCERIN</v>
          </cell>
          <cell r="D1106">
            <v>1682</v>
          </cell>
          <cell r="E1106">
            <v>0</v>
          </cell>
          <cell r="F1106" t="str">
            <v>6.5 mg</v>
          </cell>
          <cell r="G1106" t="str">
            <v>CAPSULE</v>
          </cell>
          <cell r="H1106" t="str">
            <v>CAP, SR</v>
          </cell>
          <cell r="I1106">
            <v>20090305</v>
          </cell>
          <cell r="J1106">
            <v>0</v>
          </cell>
          <cell r="K1106">
            <v>20090305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20090305</v>
          </cell>
          <cell r="Q1106">
            <v>0</v>
          </cell>
          <cell r="R1106">
            <v>20090305</v>
          </cell>
          <cell r="S1106">
            <v>0</v>
          </cell>
        </row>
        <row r="1107">
          <cell r="B1107" t="str">
            <v>NITROGLYCERIN168409 mgCAPSULECAP, SR</v>
          </cell>
          <cell r="C1107" t="str">
            <v>NITROGLYCERIN</v>
          </cell>
          <cell r="D1107">
            <v>1684</v>
          </cell>
          <cell r="E1107">
            <v>0</v>
          </cell>
          <cell r="F1107" t="str">
            <v>9 mg</v>
          </cell>
          <cell r="G1107" t="str">
            <v>CAPSULE</v>
          </cell>
          <cell r="H1107" t="str">
            <v>CAP, SR</v>
          </cell>
          <cell r="I1107">
            <v>20090305</v>
          </cell>
          <cell r="J1107">
            <v>0</v>
          </cell>
          <cell r="K1107">
            <v>20090305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20090305</v>
          </cell>
          <cell r="Q1107">
            <v>0</v>
          </cell>
          <cell r="R1107">
            <v>20090305</v>
          </cell>
          <cell r="S1107">
            <v>0</v>
          </cell>
        </row>
        <row r="1108">
          <cell r="B1108" t="str">
            <v>NIZATIDINE477100150 mgCAPSULECAP</v>
          </cell>
          <cell r="C1108" t="str">
            <v>NIZATIDINE</v>
          </cell>
          <cell r="D1108">
            <v>47710</v>
          </cell>
          <cell r="E1108">
            <v>0</v>
          </cell>
          <cell r="F1108" t="str">
            <v>150 mg</v>
          </cell>
          <cell r="G1108" t="str">
            <v>CAPSULE</v>
          </cell>
          <cell r="H1108" t="str">
            <v>CAP</v>
          </cell>
          <cell r="I1108">
            <v>20090305</v>
          </cell>
          <cell r="J1108">
            <v>0</v>
          </cell>
          <cell r="K1108">
            <v>20090305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20090305</v>
          </cell>
          <cell r="Q1108">
            <v>0</v>
          </cell>
          <cell r="R1108">
            <v>20090305</v>
          </cell>
          <cell r="S1108">
            <v>0</v>
          </cell>
        </row>
        <row r="1109">
          <cell r="B1109" t="str">
            <v>NIZATIDINE477110300 mgCAPSULECAP</v>
          </cell>
          <cell r="C1109" t="str">
            <v>NIZATIDINE</v>
          </cell>
          <cell r="D1109">
            <v>47711</v>
          </cell>
          <cell r="E1109">
            <v>0</v>
          </cell>
          <cell r="F1109" t="str">
            <v>300 mg</v>
          </cell>
          <cell r="G1109" t="str">
            <v>CAPSULE</v>
          </cell>
          <cell r="H1109" t="str">
            <v>CAP</v>
          </cell>
          <cell r="I1109">
            <v>20090305</v>
          </cell>
          <cell r="J1109">
            <v>0</v>
          </cell>
          <cell r="K1109">
            <v>20090305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20090305</v>
          </cell>
          <cell r="Q1109">
            <v>0</v>
          </cell>
          <cell r="R1109">
            <v>20090305</v>
          </cell>
          <cell r="S1109">
            <v>0</v>
          </cell>
        </row>
        <row r="1110">
          <cell r="B1110" t="str">
            <v>NORETH A-ET ESTRA/FE FUMARATE (LOESTRIN FE, JUNEL FE, MICROGESTIN FE)6810101.5-0.03 mgTABLETTAB</v>
          </cell>
          <cell r="C1110" t="str">
            <v>NORETH A-ET ESTRA/FE FUMARATE (LOESTRIN FE, JUNEL FE, MICROGESTIN FE)</v>
          </cell>
          <cell r="D1110">
            <v>68101</v>
          </cell>
          <cell r="E1110">
            <v>0</v>
          </cell>
          <cell r="F1110" t="str">
            <v>1.5-0.03 mg</v>
          </cell>
          <cell r="G1110" t="str">
            <v>TABLET</v>
          </cell>
          <cell r="H1110" t="str">
            <v>TAB</v>
          </cell>
          <cell r="I1110">
            <v>20090305</v>
          </cell>
          <cell r="J1110">
            <v>0</v>
          </cell>
          <cell r="K1110">
            <v>20090305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20090305</v>
          </cell>
          <cell r="Q1110">
            <v>0</v>
          </cell>
          <cell r="R1110">
            <v>20090305</v>
          </cell>
          <cell r="S1110">
            <v>0</v>
          </cell>
        </row>
        <row r="1111">
          <cell r="B1111" t="str">
            <v>NORETH A-ET ESTRA/FE FUMARATE (LOESTRIN FE, JUNEL FE, MICROGESTIN FE)6810201-0.02mgTABLETTAB</v>
          </cell>
          <cell r="C1111" t="str">
            <v>NORETH A-ET ESTRA/FE FUMARATE (LOESTRIN FE, JUNEL FE, MICROGESTIN FE)</v>
          </cell>
          <cell r="D1111">
            <v>68102</v>
          </cell>
          <cell r="E1111">
            <v>0</v>
          </cell>
          <cell r="F1111" t="str">
            <v>1-0.02mg</v>
          </cell>
          <cell r="G1111" t="str">
            <v>TABLET</v>
          </cell>
          <cell r="H1111" t="str">
            <v>TAB</v>
          </cell>
          <cell r="I1111">
            <v>20090305</v>
          </cell>
          <cell r="J1111">
            <v>0</v>
          </cell>
          <cell r="K1111">
            <v>20090305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20090305</v>
          </cell>
          <cell r="Q1111">
            <v>0</v>
          </cell>
          <cell r="R1111">
            <v>20090305</v>
          </cell>
          <cell r="S1111">
            <v>0</v>
          </cell>
        </row>
        <row r="1112">
          <cell r="B1112" t="str">
            <v>NORETHINDRONE ACETATE1128005 mgTABLETTAB</v>
          </cell>
          <cell r="C1112" t="str">
            <v>NORETHINDRONE ACETATE</v>
          </cell>
          <cell r="D1112">
            <v>11280</v>
          </cell>
          <cell r="E1112">
            <v>0</v>
          </cell>
          <cell r="F1112" t="str">
            <v>5 mg</v>
          </cell>
          <cell r="G1112" t="str">
            <v>TABLET</v>
          </cell>
          <cell r="H1112" t="str">
            <v>TAB</v>
          </cell>
          <cell r="I1112">
            <v>20090305</v>
          </cell>
          <cell r="J1112">
            <v>0</v>
          </cell>
          <cell r="K1112">
            <v>20090305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20090305</v>
          </cell>
          <cell r="Q1112">
            <v>0</v>
          </cell>
          <cell r="R1112">
            <v>20090305</v>
          </cell>
          <cell r="S1112">
            <v>0</v>
          </cell>
        </row>
        <row r="1113">
          <cell r="B1113" t="str">
            <v>NORETHINDRONE ACETATE/ETHINYL ESTRADIOL BIPHASIC (ORTHO-NOVUM 10/11, NECON 10/11)1147600.5 mg/35 mcg; 1 mg/35 mcgTABLETTAB</v>
          </cell>
          <cell r="C1113" t="str">
            <v>NORETHINDRONE ACETATE/ETHINYL ESTRADIOL BIPHASIC (ORTHO-NOVUM 10/11, NECON 10/11)</v>
          </cell>
          <cell r="D1113">
            <v>11476</v>
          </cell>
          <cell r="E1113">
            <v>0</v>
          </cell>
          <cell r="F1113" t="str">
            <v>0.5 mg/35 mcg; 1 mg/35 mcg</v>
          </cell>
          <cell r="G1113" t="str">
            <v>TABLET</v>
          </cell>
          <cell r="H1113" t="str">
            <v>TAB</v>
          </cell>
          <cell r="I1113">
            <v>20090305</v>
          </cell>
          <cell r="J1113">
            <v>0</v>
          </cell>
          <cell r="K1113">
            <v>20090305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20090305</v>
          </cell>
          <cell r="Q1113">
            <v>0</v>
          </cell>
          <cell r="R1113">
            <v>20090305</v>
          </cell>
          <cell r="S1113">
            <v>0</v>
          </cell>
        </row>
        <row r="1114">
          <cell r="B1114" t="str">
            <v>NORETHINDRONE A-E ESTRADIOL
(JUNEL, MICROGESTIN, LOESTRIN)1148001.5-0.030 mgTABLETTAB</v>
          </cell>
          <cell r="C1114" t="str">
            <v>NORETHINDRONE A-E ESTRADIOL
(JUNEL, MICROGESTIN, LOESTRIN)</v>
          </cell>
          <cell r="D1114">
            <v>11480</v>
          </cell>
          <cell r="E1114">
            <v>0</v>
          </cell>
          <cell r="F1114" t="str">
            <v>1.5-0.030 mg</v>
          </cell>
          <cell r="G1114" t="str">
            <v>TABLET</v>
          </cell>
          <cell r="H1114" t="str">
            <v>TAB</v>
          </cell>
          <cell r="I1114">
            <v>20090305</v>
          </cell>
          <cell r="J1114">
            <v>0</v>
          </cell>
          <cell r="K1114">
            <v>20090305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20090305</v>
          </cell>
          <cell r="Q1114">
            <v>0</v>
          </cell>
          <cell r="R1114">
            <v>20090305</v>
          </cell>
          <cell r="S1114">
            <v>0</v>
          </cell>
        </row>
        <row r="1115">
          <cell r="B1115" t="str">
            <v>NORETHINDRONE A-E ESTRADIOL
(JUNEL, MICROGESTIN, LOESTRIN)1148101-0.02mgTABLETTAB</v>
          </cell>
          <cell r="C1115" t="str">
            <v>NORETHINDRONE A-E ESTRADIOL
(JUNEL, MICROGESTIN, LOESTRIN)</v>
          </cell>
          <cell r="D1115">
            <v>11481</v>
          </cell>
          <cell r="E1115">
            <v>0</v>
          </cell>
          <cell r="F1115" t="str">
            <v>1-0.02mg</v>
          </cell>
          <cell r="G1115" t="str">
            <v>TABLET</v>
          </cell>
          <cell r="H1115" t="str">
            <v>TAB</v>
          </cell>
          <cell r="I1115">
            <v>20090305</v>
          </cell>
          <cell r="J1115">
            <v>0</v>
          </cell>
          <cell r="K1115">
            <v>20090305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20090305</v>
          </cell>
          <cell r="Q1115">
            <v>0</v>
          </cell>
          <cell r="R1115">
            <v>20090305</v>
          </cell>
          <cell r="S1115">
            <v>0</v>
          </cell>
        </row>
        <row r="1116">
          <cell r="B1116" t="str">
            <v>NORETHINDRONE A-E ESTRADIOL/FERROUS FUMARATE
(ESTROSTEP FE, TRI-LEGEST FE, TILIA FE)6810505-7-9-7TABLETTAB</v>
          </cell>
          <cell r="C1116" t="str">
            <v>NORETHINDRONE A-E ESTRADIOL/FERROUS FUMARATE
(ESTROSTEP FE, TRI-LEGEST FE, TILIA FE)</v>
          </cell>
          <cell r="D1116">
            <v>68105</v>
          </cell>
          <cell r="E1116">
            <v>0</v>
          </cell>
          <cell r="F1116" t="str">
            <v>5-7-9-7</v>
          </cell>
          <cell r="G1116" t="str">
            <v>TABLET</v>
          </cell>
          <cell r="H1116" t="str">
            <v>TAB</v>
          </cell>
          <cell r="I1116">
            <v>20090305</v>
          </cell>
          <cell r="J1116">
            <v>0</v>
          </cell>
          <cell r="K1116">
            <v>20090305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20090305</v>
          </cell>
          <cell r="Q1116">
            <v>0</v>
          </cell>
          <cell r="R1116">
            <v>20090305</v>
          </cell>
          <cell r="S1116">
            <v>0</v>
          </cell>
        </row>
        <row r="1117">
          <cell r="B1117" t="str">
            <v>NORETHINDRONE
(ERRIN, CAMILA, JOLIVETTE, ORTHO MICRONOR)1152000.35 mgTABLETTAB</v>
          </cell>
          <cell r="C1117" t="str">
            <v>NORETHINDRONE
(ERRIN, CAMILA, JOLIVETTE, ORTHO MICRONOR)</v>
          </cell>
          <cell r="D1117">
            <v>11520</v>
          </cell>
          <cell r="E1117">
            <v>0</v>
          </cell>
          <cell r="F1117" t="str">
            <v>0.35 mg</v>
          </cell>
          <cell r="G1117" t="str">
            <v>TABLET</v>
          </cell>
          <cell r="H1117" t="str">
            <v>TAB</v>
          </cell>
          <cell r="I1117">
            <v>20090305</v>
          </cell>
          <cell r="J1117">
            <v>0</v>
          </cell>
          <cell r="K1117">
            <v>20090305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20090305</v>
          </cell>
          <cell r="Q1117">
            <v>0</v>
          </cell>
          <cell r="R1117">
            <v>20090305</v>
          </cell>
          <cell r="S1117">
            <v>0</v>
          </cell>
        </row>
        <row r="1118">
          <cell r="B1118" t="str">
            <v>NORETHINDRONE/ETHINYL ESTRADIOL (BALZIVA, OVCON-35, ZENCHENT)1147000.4 mg/35 mcgTABLETTAB</v>
          </cell>
          <cell r="C1118" t="str">
            <v>NORETHINDRONE/ETHINYL ESTRADIOL (BALZIVA, OVCON-35, ZENCHENT)</v>
          </cell>
          <cell r="D1118">
            <v>11470</v>
          </cell>
          <cell r="E1118">
            <v>0</v>
          </cell>
          <cell r="F1118" t="str">
            <v>0.4 mg/35 mcg</v>
          </cell>
          <cell r="G1118" t="str">
            <v>TABLET</v>
          </cell>
          <cell r="H1118" t="str">
            <v>TAB</v>
          </cell>
          <cell r="I1118">
            <v>20090305</v>
          </cell>
          <cell r="J1118">
            <v>0</v>
          </cell>
          <cell r="K1118">
            <v>20090305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20090305</v>
          </cell>
          <cell r="Q1118">
            <v>0</v>
          </cell>
          <cell r="R1118">
            <v>20090305</v>
          </cell>
          <cell r="S1118">
            <v>0</v>
          </cell>
        </row>
        <row r="1119">
          <cell r="B1119" t="str">
            <v>NORETHINDRONE/ETHINYL ESTRADIOL (BREVICON, MODICON, NECON 0.5/35)1147100.5 mg/35 mcgTABLETTAB</v>
          </cell>
          <cell r="C1119" t="str">
            <v>NORETHINDRONE/ETHINYL ESTRADIOL (BREVICON, MODICON, NECON 0.5/35)</v>
          </cell>
          <cell r="D1119">
            <v>11471</v>
          </cell>
          <cell r="E1119">
            <v>0</v>
          </cell>
          <cell r="F1119" t="str">
            <v>0.5 mg/35 mcg</v>
          </cell>
          <cell r="G1119" t="str">
            <v>TABLET</v>
          </cell>
          <cell r="H1119" t="str">
            <v>TAB</v>
          </cell>
          <cell r="I1119">
            <v>20090305</v>
          </cell>
          <cell r="J1119">
            <v>0</v>
          </cell>
          <cell r="K1119">
            <v>20090305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20090305</v>
          </cell>
          <cell r="Q1119">
            <v>0</v>
          </cell>
          <cell r="R1119">
            <v>20090305</v>
          </cell>
          <cell r="S1119">
            <v>0</v>
          </cell>
        </row>
        <row r="1120">
          <cell r="B1120" t="str">
            <v>NORETHINDRONE/ETHINYL ESTRADIOL (NECON 1/35, NORINYL 1+35, ORTHO-NOVUM 1/35)1147401 mg/35 mcgTABLETTAB</v>
          </cell>
          <cell r="C1120" t="str">
            <v>NORETHINDRONE/ETHINYL ESTRADIOL (NECON 1/35, NORINYL 1+35, ORTHO-NOVUM 1/35)</v>
          </cell>
          <cell r="D1120">
            <v>11474</v>
          </cell>
          <cell r="E1120">
            <v>0</v>
          </cell>
          <cell r="F1120" t="str">
            <v>1 mg/35 mcg</v>
          </cell>
          <cell r="G1120" t="str">
            <v>TABLET</v>
          </cell>
          <cell r="H1120" t="str">
            <v>TAB</v>
          </cell>
          <cell r="I1120">
            <v>20090305</v>
          </cell>
          <cell r="J1120">
            <v>0</v>
          </cell>
          <cell r="K1120">
            <v>20090305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20090305</v>
          </cell>
          <cell r="Q1120">
            <v>0</v>
          </cell>
          <cell r="R1120">
            <v>20090305</v>
          </cell>
          <cell r="S1120">
            <v>0</v>
          </cell>
        </row>
        <row r="1121">
          <cell r="B1121" t="str">
            <v>NORETHINDRONE/ETHINYL ESTRADIOL (NECON 7/7/7, NORTREL 7/7/7, ORTHO-NOVUM 7/7/7)114770.5-35/0.75-35/1-35 mg-mcgTABLETTAB</v>
          </cell>
          <cell r="C1121" t="str">
            <v>NORETHINDRONE/ETHINYL ESTRADIOL (NECON 7/7/7, NORTREL 7/7/7, ORTHO-NOVUM 7/7/7)</v>
          </cell>
          <cell r="D1121">
            <v>11477</v>
          </cell>
          <cell r="E1121">
            <v>0</v>
          </cell>
          <cell r="F1121" t="str">
            <v>.5-35/0.75-35/1-35 mg-mcg</v>
          </cell>
          <cell r="G1121" t="str">
            <v>TABLET</v>
          </cell>
          <cell r="H1121" t="str">
            <v>TAB</v>
          </cell>
          <cell r="I1121">
            <v>20090305</v>
          </cell>
          <cell r="J1121">
            <v>0</v>
          </cell>
          <cell r="K1121">
            <v>20090305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20090305</v>
          </cell>
          <cell r="Q1121">
            <v>0</v>
          </cell>
          <cell r="R1121">
            <v>20090305</v>
          </cell>
          <cell r="S1121">
            <v>0</v>
          </cell>
        </row>
        <row r="1122">
          <cell r="B1122" t="str">
            <v>NORETHINDRONE/MESTRANOL (NECON 1/50, NORINYL 1+50, ORTHO-NOVUM 1/501146101 mg/50 mcgTABLETTAB</v>
          </cell>
          <cell r="C1122" t="str">
            <v>NORETHINDRONE/MESTRANOL (NECON 1/50, NORINYL 1+50, ORTHO-NOVUM 1/50</v>
          </cell>
          <cell r="D1122">
            <v>11461</v>
          </cell>
          <cell r="E1122">
            <v>0</v>
          </cell>
          <cell r="F1122" t="str">
            <v>1 mg/50 mcg</v>
          </cell>
          <cell r="G1122" t="str">
            <v>TABLET</v>
          </cell>
          <cell r="H1122" t="str">
            <v>TAB</v>
          </cell>
          <cell r="I1122">
            <v>20090305</v>
          </cell>
          <cell r="J1122">
            <v>0</v>
          </cell>
          <cell r="K1122">
            <v>20090305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20090305</v>
          </cell>
          <cell r="Q1122">
            <v>0</v>
          </cell>
          <cell r="R1122">
            <v>20090305</v>
          </cell>
          <cell r="S1122">
            <v>0</v>
          </cell>
        </row>
        <row r="1123">
          <cell r="B1123" t="str">
            <v>NORGESTIMATE-ETHINYL ESTRADIOL (ORTHO-CYCLEN, SPRINTEC, MONONESSA)1130000.25 mg/35 mcgTABLETTAB</v>
          </cell>
          <cell r="C1123" t="str">
            <v>NORGESTIMATE-ETHINYL ESTRADIOL (ORTHO-CYCLEN, SPRINTEC, MONONESSA)</v>
          </cell>
          <cell r="D1123">
            <v>11300</v>
          </cell>
          <cell r="E1123">
            <v>0</v>
          </cell>
          <cell r="F1123" t="str">
            <v>0.25 mg/35 mcg</v>
          </cell>
          <cell r="G1123" t="str">
            <v>TABLET</v>
          </cell>
          <cell r="H1123" t="str">
            <v>TAB</v>
          </cell>
          <cell r="I1123">
            <v>20090305</v>
          </cell>
          <cell r="J1123">
            <v>0</v>
          </cell>
          <cell r="K1123">
            <v>20090305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0</v>
          </cell>
          <cell r="R1123">
            <v>20090305</v>
          </cell>
          <cell r="S1123">
            <v>0</v>
          </cell>
        </row>
        <row r="1124">
          <cell r="B1124" t="str">
            <v>NORGESTIMATE-ETHINYL ESTRADIOL (TRI-SPRINTEC, ORTHO TRI-CYCLEN, TRINESSA)1130107-7-7TABLETTAB</v>
          </cell>
          <cell r="C1124" t="str">
            <v>NORGESTIMATE-ETHINYL ESTRADIOL (TRI-SPRINTEC, ORTHO TRI-CYCLEN, TRINESSA)</v>
          </cell>
          <cell r="D1124">
            <v>11301</v>
          </cell>
          <cell r="E1124">
            <v>0</v>
          </cell>
          <cell r="F1124" t="str">
            <v>7-7-7</v>
          </cell>
          <cell r="G1124" t="str">
            <v>TABLET</v>
          </cell>
          <cell r="H1124" t="str">
            <v>TAB</v>
          </cell>
          <cell r="I1124">
            <v>20090305</v>
          </cell>
          <cell r="J1124">
            <v>0</v>
          </cell>
          <cell r="K1124">
            <v>20090305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0</v>
          </cell>
          <cell r="R1124">
            <v>20090305</v>
          </cell>
          <cell r="S1124">
            <v>0</v>
          </cell>
        </row>
        <row r="1125">
          <cell r="B1125" t="str">
            <v>NORGESTREL/ETHINYL ESTRADIOL (LO/OVRAL, LOW-OGESTREL)1150000.3 mg/30 mcgTABLETTAB</v>
          </cell>
          <cell r="C1125" t="str">
            <v>NORGESTREL/ETHINYL ESTRADIOL (LO/OVRAL, LOW-OGESTREL)</v>
          </cell>
          <cell r="D1125">
            <v>11500</v>
          </cell>
          <cell r="E1125">
            <v>0</v>
          </cell>
          <cell r="F1125" t="str">
            <v>0.3 mg/30 mcg</v>
          </cell>
          <cell r="G1125" t="str">
            <v>TABLET</v>
          </cell>
          <cell r="H1125" t="str">
            <v>TAB</v>
          </cell>
          <cell r="I1125">
            <v>20090305</v>
          </cell>
          <cell r="J1125">
            <v>0</v>
          </cell>
          <cell r="K1125">
            <v>20090305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20090305</v>
          </cell>
          <cell r="Q1125">
            <v>0</v>
          </cell>
          <cell r="R1125">
            <v>20090305</v>
          </cell>
          <cell r="S1125">
            <v>0</v>
          </cell>
        </row>
        <row r="1126">
          <cell r="B1126" t="str">
            <v>NORGESTREL/ETHINYL ESTRADIOL (OGESTREL)1150100.5 mg/50 mcgTABLETTAB</v>
          </cell>
          <cell r="C1126" t="str">
            <v>NORGESTREL/ETHINYL ESTRADIOL (OGESTREL)</v>
          </cell>
          <cell r="D1126">
            <v>11501</v>
          </cell>
          <cell r="E1126">
            <v>0</v>
          </cell>
          <cell r="F1126" t="str">
            <v>0.5 mg/50 mcg</v>
          </cell>
          <cell r="G1126" t="str">
            <v>TABLET</v>
          </cell>
          <cell r="H1126" t="str">
            <v>TAB</v>
          </cell>
          <cell r="I1126">
            <v>20090305</v>
          </cell>
          <cell r="J1126">
            <v>0</v>
          </cell>
          <cell r="K1126">
            <v>20090305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0</v>
          </cell>
          <cell r="R1126">
            <v>20090305</v>
          </cell>
          <cell r="S1126">
            <v>0</v>
          </cell>
        </row>
        <row r="1127">
          <cell r="B1127" t="str">
            <v>NORTRIPTYLINE HCL16529010 mgCAPSULECAP</v>
          </cell>
          <cell r="C1127" t="str">
            <v>NORTRIPTYLINE HCL</v>
          </cell>
          <cell r="D1127">
            <v>16529</v>
          </cell>
          <cell r="E1127">
            <v>0</v>
          </cell>
          <cell r="F1127" t="str">
            <v>10 mg</v>
          </cell>
          <cell r="G1127" t="str">
            <v>CAPSULE</v>
          </cell>
          <cell r="H1127" t="str">
            <v>CAP</v>
          </cell>
          <cell r="I1127">
            <v>20090305</v>
          </cell>
          <cell r="J1127">
            <v>0</v>
          </cell>
          <cell r="K1127">
            <v>20090305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20090305</v>
          </cell>
          <cell r="Q1127">
            <v>0</v>
          </cell>
          <cell r="R1127">
            <v>20090305</v>
          </cell>
          <cell r="S1127">
            <v>0</v>
          </cell>
        </row>
        <row r="1128">
          <cell r="B1128" t="str">
            <v>NORTRIPTYLINE HCL16535010 mg/5 mlMILLILITERSOLN</v>
          </cell>
          <cell r="C1128" t="str">
            <v>NORTRIPTYLINE HCL</v>
          </cell>
          <cell r="D1128">
            <v>16535</v>
          </cell>
          <cell r="E1128">
            <v>0</v>
          </cell>
          <cell r="F1128" t="str">
            <v>10 mg/5 ml</v>
          </cell>
          <cell r="G1128" t="str">
            <v>MILLILITER</v>
          </cell>
          <cell r="H1128" t="str">
            <v>SOLN</v>
          </cell>
          <cell r="I1128">
            <v>20060906</v>
          </cell>
          <cell r="J1128">
            <v>20070305</v>
          </cell>
          <cell r="K1128">
            <v>20070305</v>
          </cell>
          <cell r="L1128" t="str">
            <v>Delete</v>
          </cell>
          <cell r="N1128">
            <v>0</v>
          </cell>
          <cell r="O1128" t="str">
            <v>no</v>
          </cell>
          <cell r="P1128">
            <v>20060906</v>
          </cell>
          <cell r="Q1128">
            <v>20070305</v>
          </cell>
          <cell r="R1128">
            <v>20070305</v>
          </cell>
          <cell r="S1128">
            <v>0</v>
          </cell>
        </row>
        <row r="1129">
          <cell r="B1129" t="str">
            <v>NORTRIPTYLINE HCL16532025 mgCAPSULECAP</v>
          </cell>
          <cell r="C1129" t="str">
            <v>NORTRIPTYLINE HCL</v>
          </cell>
          <cell r="D1129">
            <v>16532</v>
          </cell>
          <cell r="E1129">
            <v>0</v>
          </cell>
          <cell r="F1129" t="str">
            <v>25 mg</v>
          </cell>
          <cell r="G1129" t="str">
            <v>CAPSULE</v>
          </cell>
          <cell r="H1129" t="str">
            <v>CAP</v>
          </cell>
          <cell r="I1129">
            <v>20090305</v>
          </cell>
          <cell r="J1129">
            <v>0</v>
          </cell>
          <cell r="K1129">
            <v>20090305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20090305</v>
          </cell>
          <cell r="Q1129">
            <v>0</v>
          </cell>
          <cell r="R1129">
            <v>20090305</v>
          </cell>
          <cell r="S1129">
            <v>0</v>
          </cell>
        </row>
        <row r="1130">
          <cell r="B1130" t="str">
            <v>NORTRIPTYLINE HCL16533050 mgCAPSULECAP</v>
          </cell>
          <cell r="C1130" t="str">
            <v>NORTRIPTYLINE HCL</v>
          </cell>
          <cell r="D1130">
            <v>16533</v>
          </cell>
          <cell r="E1130">
            <v>0</v>
          </cell>
          <cell r="F1130" t="str">
            <v>50 mg</v>
          </cell>
          <cell r="G1130" t="str">
            <v>CAPSULE</v>
          </cell>
          <cell r="H1130" t="str">
            <v>CAP</v>
          </cell>
          <cell r="I1130">
            <v>20090305</v>
          </cell>
          <cell r="J1130">
            <v>0</v>
          </cell>
          <cell r="K1130">
            <v>20090305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20090305</v>
          </cell>
          <cell r="Q1130">
            <v>0</v>
          </cell>
          <cell r="R1130">
            <v>20090305</v>
          </cell>
          <cell r="S1130">
            <v>0</v>
          </cell>
        </row>
        <row r="1131">
          <cell r="B1131" t="str">
            <v>NORTRIPTYLINE HCL16534075 mgCAPSULECAP</v>
          </cell>
          <cell r="C1131" t="str">
            <v>NORTRIPTYLINE HCL</v>
          </cell>
          <cell r="D1131">
            <v>16534</v>
          </cell>
          <cell r="E1131">
            <v>0</v>
          </cell>
          <cell r="F1131" t="str">
            <v>75 mg</v>
          </cell>
          <cell r="G1131" t="str">
            <v>CAPSULE</v>
          </cell>
          <cell r="H1131" t="str">
            <v>CAP</v>
          </cell>
          <cell r="I1131">
            <v>20090305</v>
          </cell>
          <cell r="J1131">
            <v>0</v>
          </cell>
          <cell r="K1131">
            <v>20090305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20090305</v>
          </cell>
          <cell r="Q1131">
            <v>0</v>
          </cell>
          <cell r="R1131">
            <v>20090305</v>
          </cell>
          <cell r="S1131">
            <v>0</v>
          </cell>
        </row>
        <row r="1132">
          <cell r="B1132" t="str">
            <v>NYSTATIN301400100,000 units/gmGRAMCRM</v>
          </cell>
          <cell r="C1132" t="str">
            <v>NYSTATIN</v>
          </cell>
          <cell r="D1132">
            <v>30140</v>
          </cell>
          <cell r="E1132">
            <v>0</v>
          </cell>
          <cell r="F1132" t="str">
            <v>100,000 units/gm</v>
          </cell>
          <cell r="G1132" t="str">
            <v>GRAM</v>
          </cell>
          <cell r="H1132" t="str">
            <v>CRM</v>
          </cell>
          <cell r="I1132">
            <v>20090305</v>
          </cell>
          <cell r="J1132">
            <v>0</v>
          </cell>
          <cell r="K1132">
            <v>20090305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20090305</v>
          </cell>
          <cell r="Q1132">
            <v>0</v>
          </cell>
          <cell r="R1132">
            <v>20090305</v>
          </cell>
          <cell r="S1132">
            <v>0</v>
          </cell>
        </row>
        <row r="1133">
          <cell r="B1133" t="str">
            <v>NYSTATIN301500100,000 units/gmGRAMOINT</v>
          </cell>
          <cell r="C1133" t="str">
            <v>NYSTATIN</v>
          </cell>
          <cell r="D1133">
            <v>30150</v>
          </cell>
          <cell r="E1133">
            <v>0</v>
          </cell>
          <cell r="F1133" t="str">
            <v>100,000 units/gm</v>
          </cell>
          <cell r="G1133" t="str">
            <v>GRAM</v>
          </cell>
          <cell r="H1133" t="str">
            <v>OINT</v>
          </cell>
          <cell r="I1133">
            <v>20090305</v>
          </cell>
          <cell r="J1133">
            <v>0</v>
          </cell>
          <cell r="K1133">
            <v>20090305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20090305</v>
          </cell>
          <cell r="Q1133">
            <v>0</v>
          </cell>
          <cell r="R1133">
            <v>20090305</v>
          </cell>
          <cell r="S1133">
            <v>0</v>
          </cell>
        </row>
        <row r="1134">
          <cell r="B1134" t="str">
            <v>NYSTATIN301600100,000 units/gmGRAMPOWDER</v>
          </cell>
          <cell r="C1134" t="str">
            <v>NYSTATIN</v>
          </cell>
          <cell r="D1134">
            <v>30160</v>
          </cell>
          <cell r="E1134">
            <v>0</v>
          </cell>
          <cell r="F1134" t="str">
            <v>100,000 units/gm</v>
          </cell>
          <cell r="G1134" t="str">
            <v>GRAM</v>
          </cell>
          <cell r="H1134" t="str">
            <v>POWDER</v>
          </cell>
          <cell r="I1134">
            <v>20090424</v>
          </cell>
          <cell r="J1134">
            <v>0</v>
          </cell>
          <cell r="K1134">
            <v>20090424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20090424</v>
          </cell>
          <cell r="Q1134">
            <v>0</v>
          </cell>
          <cell r="R1134">
            <v>20090424</v>
          </cell>
          <cell r="S1134">
            <v>0</v>
          </cell>
        </row>
        <row r="1135">
          <cell r="B1135" t="str">
            <v>NYSTATIN424400100,000 units/mlMILLILITERSUSP</v>
          </cell>
          <cell r="C1135" t="str">
            <v>NYSTATIN</v>
          </cell>
          <cell r="D1135">
            <v>42440</v>
          </cell>
          <cell r="E1135">
            <v>0</v>
          </cell>
          <cell r="F1135" t="str">
            <v>100,000 units/ml</v>
          </cell>
          <cell r="G1135" t="str">
            <v>MILLILITER</v>
          </cell>
          <cell r="H1135" t="str">
            <v>SUSP</v>
          </cell>
          <cell r="I1135">
            <v>20090305</v>
          </cell>
          <cell r="J1135">
            <v>0</v>
          </cell>
          <cell r="K1135">
            <v>20090305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20090305</v>
          </cell>
          <cell r="Q1135">
            <v>0</v>
          </cell>
          <cell r="R1135">
            <v>20090305</v>
          </cell>
          <cell r="S1135">
            <v>0</v>
          </cell>
        </row>
        <row r="1136">
          <cell r="B1136" t="str">
            <v>NYSTATIN424520500,000 unitsTABLETTAB</v>
          </cell>
          <cell r="C1136" t="str">
            <v>NYSTATIN</v>
          </cell>
          <cell r="D1136">
            <v>42452</v>
          </cell>
          <cell r="E1136">
            <v>0</v>
          </cell>
          <cell r="F1136" t="str">
            <v>500,000 units</v>
          </cell>
          <cell r="G1136" t="str">
            <v>TABLET</v>
          </cell>
          <cell r="H1136" t="str">
            <v>TAB</v>
          </cell>
          <cell r="I1136">
            <v>20020405</v>
          </cell>
          <cell r="J1136">
            <v>20020906</v>
          </cell>
          <cell r="K1136">
            <v>20030305</v>
          </cell>
          <cell r="L1136" t="str">
            <v>Delete</v>
          </cell>
          <cell r="N1136">
            <v>0</v>
          </cell>
          <cell r="O1136" t="str">
            <v>no</v>
          </cell>
          <cell r="P1136">
            <v>20020405</v>
          </cell>
          <cell r="Q1136">
            <v>20020906</v>
          </cell>
          <cell r="R1136">
            <v>20030305</v>
          </cell>
          <cell r="S1136">
            <v>0</v>
          </cell>
        </row>
        <row r="1137">
          <cell r="B1137" t="str">
            <v>NYSTATIN/TRIAMCINOLONE140070100,000 units/gm; 0.1%GRAMCRM</v>
          </cell>
          <cell r="C1137" t="str">
            <v>NYSTATIN/TRIAMCINOLONE</v>
          </cell>
          <cell r="D1137">
            <v>14007</v>
          </cell>
          <cell r="E1137">
            <v>0</v>
          </cell>
          <cell r="F1137" t="str">
            <v>100,000 units/gm; 0.1%</v>
          </cell>
          <cell r="G1137" t="str">
            <v>GRAM</v>
          </cell>
          <cell r="H1137" t="str">
            <v>CRM</v>
          </cell>
          <cell r="I1137">
            <v>20090305</v>
          </cell>
          <cell r="J1137">
            <v>0</v>
          </cell>
          <cell r="K1137">
            <v>20090305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20090305</v>
          </cell>
          <cell r="Q1137">
            <v>0</v>
          </cell>
          <cell r="R1137">
            <v>20090305</v>
          </cell>
          <cell r="S1137">
            <v>0</v>
          </cell>
        </row>
        <row r="1138">
          <cell r="B1138" t="str">
            <v>NYSTATIN/TRIAMCINOLONE140080100,000 units/gm; 0.1%GRAMOINT</v>
          </cell>
          <cell r="C1138" t="str">
            <v>NYSTATIN/TRIAMCINOLONE</v>
          </cell>
          <cell r="D1138">
            <v>14008</v>
          </cell>
          <cell r="E1138">
            <v>0</v>
          </cell>
          <cell r="F1138" t="str">
            <v>100,000 units/gm; 0.1%</v>
          </cell>
          <cell r="G1138" t="str">
            <v>GRAM</v>
          </cell>
          <cell r="H1138" t="str">
            <v>OINT</v>
          </cell>
          <cell r="I1138">
            <v>20090305</v>
          </cell>
          <cell r="J1138">
            <v>0</v>
          </cell>
          <cell r="K1138">
            <v>20090305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20090305</v>
          </cell>
          <cell r="Q1138">
            <v>0</v>
          </cell>
          <cell r="R1138">
            <v>20090305</v>
          </cell>
          <cell r="S1138">
            <v>0</v>
          </cell>
        </row>
        <row r="1139">
          <cell r="B1139" t="str">
            <v>OCTREOTIDE ACETATE217670100 mcg/mlEACHVIAL</v>
          </cell>
          <cell r="C1139" t="str">
            <v>OCTREOTIDE ACETATE</v>
          </cell>
          <cell r="D1139">
            <v>21767</v>
          </cell>
          <cell r="E1139">
            <v>0</v>
          </cell>
          <cell r="F1139" t="str">
            <v>100 mcg/ml</v>
          </cell>
          <cell r="G1139" t="str">
            <v>EACH</v>
          </cell>
          <cell r="H1139" t="str">
            <v>VIAL</v>
          </cell>
          <cell r="I1139">
            <v>20090318</v>
          </cell>
          <cell r="J1139">
            <v>0</v>
          </cell>
          <cell r="K1139">
            <v>20090318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20090318</v>
          </cell>
          <cell r="Q1139">
            <v>0</v>
          </cell>
          <cell r="R1139">
            <v>20090318</v>
          </cell>
          <cell r="S1139">
            <v>0</v>
          </cell>
        </row>
        <row r="1140">
          <cell r="B1140" t="str">
            <v>OCTREOTIDE ACETATE2654201000 mcg/mlMILLILITERINJ</v>
          </cell>
          <cell r="C1140" t="str">
            <v>OCTREOTIDE ACETATE</v>
          </cell>
          <cell r="D1140">
            <v>26542</v>
          </cell>
          <cell r="E1140">
            <v>0</v>
          </cell>
          <cell r="F1140" t="str">
            <v>1000 mcg/ml</v>
          </cell>
          <cell r="G1140" t="str">
            <v>MILLILITER</v>
          </cell>
          <cell r="H1140" t="str">
            <v>INJ</v>
          </cell>
          <cell r="I1140">
            <v>20090318</v>
          </cell>
          <cell r="J1140">
            <v>0</v>
          </cell>
          <cell r="K1140">
            <v>20090318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20090318</v>
          </cell>
          <cell r="Q1140">
            <v>0</v>
          </cell>
          <cell r="R1140">
            <v>20090318</v>
          </cell>
          <cell r="S1140">
            <v>0</v>
          </cell>
        </row>
        <row r="1141">
          <cell r="B1141" t="str">
            <v>OCTREOTIDE ACETATE265410200 mcg/mlMILLILITERVIAL</v>
          </cell>
          <cell r="C1141" t="str">
            <v>OCTREOTIDE ACETATE</v>
          </cell>
          <cell r="D1141">
            <v>26541</v>
          </cell>
          <cell r="E1141">
            <v>0</v>
          </cell>
          <cell r="F1141" t="str">
            <v>200 mcg/ml</v>
          </cell>
          <cell r="G1141" t="str">
            <v>MILLILITER</v>
          </cell>
          <cell r="H1141" t="str">
            <v>VIAL</v>
          </cell>
          <cell r="I1141">
            <v>20090318</v>
          </cell>
          <cell r="J1141">
            <v>0</v>
          </cell>
          <cell r="K1141">
            <v>20090318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20090318</v>
          </cell>
          <cell r="Q1141">
            <v>0</v>
          </cell>
          <cell r="R1141">
            <v>20090318</v>
          </cell>
          <cell r="S1141">
            <v>0</v>
          </cell>
        </row>
        <row r="1142">
          <cell r="B1142" t="str">
            <v>OCTREOTIDE ACETATE217660500 mcg/mlEACHVIAL</v>
          </cell>
          <cell r="C1142" t="str">
            <v>OCTREOTIDE ACETATE</v>
          </cell>
          <cell r="D1142">
            <v>21766</v>
          </cell>
          <cell r="E1142">
            <v>0</v>
          </cell>
          <cell r="F1142" t="str">
            <v>500 mcg/ml</v>
          </cell>
          <cell r="G1142" t="str">
            <v>EACH</v>
          </cell>
          <cell r="H1142" t="str">
            <v>VIAL</v>
          </cell>
          <cell r="I1142">
            <v>20090318</v>
          </cell>
          <cell r="J1142">
            <v>0</v>
          </cell>
          <cell r="K1142">
            <v>20090318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20090318</v>
          </cell>
          <cell r="Q1142">
            <v>0</v>
          </cell>
          <cell r="R1142">
            <v>20090318</v>
          </cell>
          <cell r="S1142">
            <v>0</v>
          </cell>
        </row>
        <row r="1143">
          <cell r="B1143" t="str">
            <v>OFLOXACIN1388000.003MILLILITEROTIC SOLN</v>
          </cell>
          <cell r="C1143" t="str">
            <v>OFLOXACIN</v>
          </cell>
          <cell r="D1143">
            <v>13880</v>
          </cell>
          <cell r="E1143">
            <v>0</v>
          </cell>
          <cell r="F1143">
            <v>3.0000000000000001E-3</v>
          </cell>
          <cell r="G1143" t="str">
            <v>MILLILITER</v>
          </cell>
          <cell r="H1143" t="str">
            <v>OTIC SOLN</v>
          </cell>
          <cell r="I1143">
            <v>20090305</v>
          </cell>
          <cell r="J1143">
            <v>0</v>
          </cell>
          <cell r="K1143">
            <v>20090305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20090305</v>
          </cell>
          <cell r="S1143">
            <v>0</v>
          </cell>
        </row>
        <row r="1144">
          <cell r="B1144" t="str">
            <v>OFLOXACIN3660000.3%MILLILITEROPTH SOLN</v>
          </cell>
          <cell r="C1144" t="str">
            <v>OFLOXACIN</v>
          </cell>
          <cell r="D1144">
            <v>36600</v>
          </cell>
          <cell r="E1144">
            <v>0</v>
          </cell>
          <cell r="F1144" t="str">
            <v>0.3%</v>
          </cell>
          <cell r="G1144" t="str">
            <v>MILLILITER</v>
          </cell>
          <cell r="H1144" t="str">
            <v>OPTH SOLN</v>
          </cell>
          <cell r="I1144">
            <v>20090305</v>
          </cell>
          <cell r="J1144">
            <v>0</v>
          </cell>
          <cell r="K1144">
            <v>20090305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20090305</v>
          </cell>
          <cell r="Q1144">
            <v>0</v>
          </cell>
          <cell r="R1144">
            <v>20090305</v>
          </cell>
          <cell r="S1144">
            <v>0</v>
          </cell>
        </row>
        <row r="1145">
          <cell r="B1145" t="str">
            <v>OFLOXACIN436910200 mgTABLETTAB</v>
          </cell>
          <cell r="C1145" t="str">
            <v>OFLOXACIN</v>
          </cell>
          <cell r="D1145">
            <v>43691</v>
          </cell>
          <cell r="E1145">
            <v>0</v>
          </cell>
          <cell r="F1145" t="str">
            <v>200 mg</v>
          </cell>
          <cell r="G1145" t="str">
            <v>TABLET</v>
          </cell>
          <cell r="H1145" t="str">
            <v>TAB</v>
          </cell>
          <cell r="I1145">
            <v>20090305</v>
          </cell>
          <cell r="J1145">
            <v>0</v>
          </cell>
          <cell r="K1145">
            <v>20090305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20090305</v>
          </cell>
          <cell r="Q1145">
            <v>0</v>
          </cell>
          <cell r="R1145">
            <v>20090305</v>
          </cell>
          <cell r="S1145">
            <v>0</v>
          </cell>
        </row>
        <row r="1146">
          <cell r="B1146" t="str">
            <v>OFLOXACIN436920300 mgTABLETTAB</v>
          </cell>
          <cell r="C1146" t="str">
            <v>OFLOXACIN</v>
          </cell>
          <cell r="D1146">
            <v>43692</v>
          </cell>
          <cell r="E1146">
            <v>0</v>
          </cell>
          <cell r="F1146" t="str">
            <v>300 mg</v>
          </cell>
          <cell r="G1146" t="str">
            <v>TABLET</v>
          </cell>
          <cell r="H1146" t="str">
            <v>TAB</v>
          </cell>
          <cell r="I1146">
            <v>20090305</v>
          </cell>
          <cell r="J1146">
            <v>0</v>
          </cell>
          <cell r="K1146">
            <v>20090305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20090305</v>
          </cell>
          <cell r="Q1146">
            <v>0</v>
          </cell>
          <cell r="R1146">
            <v>20090305</v>
          </cell>
          <cell r="S1146">
            <v>0</v>
          </cell>
        </row>
        <row r="1147">
          <cell r="B1147" t="str">
            <v>OFLOXACIN436930400 mgTABLETTAB</v>
          </cell>
          <cell r="C1147" t="str">
            <v>OFLOXACIN</v>
          </cell>
          <cell r="D1147">
            <v>43693</v>
          </cell>
          <cell r="E1147">
            <v>0</v>
          </cell>
          <cell r="F1147" t="str">
            <v>400 mg</v>
          </cell>
          <cell r="G1147" t="str">
            <v>TABLET</v>
          </cell>
          <cell r="H1147" t="str">
            <v>TAB</v>
          </cell>
          <cell r="I1147">
            <v>20090305</v>
          </cell>
          <cell r="J1147">
            <v>0</v>
          </cell>
          <cell r="K1147">
            <v>20090305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20090305</v>
          </cell>
          <cell r="Q1147">
            <v>0</v>
          </cell>
          <cell r="R1147">
            <v>20090305</v>
          </cell>
          <cell r="S1147">
            <v>0</v>
          </cell>
        </row>
        <row r="1148">
          <cell r="B1148" t="str">
            <v>OMEPRAZOLE92989010 mgCAPSULECAP, DR</v>
          </cell>
          <cell r="C1148" t="str">
            <v>OMEPRAZOLE</v>
          </cell>
          <cell r="D1148">
            <v>92989</v>
          </cell>
          <cell r="E1148">
            <v>0</v>
          </cell>
          <cell r="F1148" t="str">
            <v>10 mg</v>
          </cell>
          <cell r="G1148" t="str">
            <v>CAPSULE</v>
          </cell>
          <cell r="H1148" t="str">
            <v>CAP, DR</v>
          </cell>
          <cell r="I1148">
            <v>20090305</v>
          </cell>
          <cell r="J1148">
            <v>0</v>
          </cell>
          <cell r="K1148">
            <v>20090305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20090305</v>
          </cell>
          <cell r="Q1148">
            <v>0</v>
          </cell>
          <cell r="R1148">
            <v>20090305</v>
          </cell>
          <cell r="S1148">
            <v>0</v>
          </cell>
        </row>
        <row r="1149">
          <cell r="B1149" t="str">
            <v>OMEPRAZOLE22228020 mgTABLETTAB, DR</v>
          </cell>
          <cell r="C1149" t="str">
            <v>OMEPRAZOLE</v>
          </cell>
          <cell r="D1149">
            <v>22228</v>
          </cell>
          <cell r="E1149">
            <v>0</v>
          </cell>
          <cell r="F1149" t="str">
            <v>20 mg</v>
          </cell>
          <cell r="G1149" t="str">
            <v>TABLET</v>
          </cell>
          <cell r="H1149" t="str">
            <v>TAB, DR</v>
          </cell>
          <cell r="I1149">
            <v>20090305</v>
          </cell>
          <cell r="J1149">
            <v>0</v>
          </cell>
          <cell r="K1149">
            <v>20090305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20090305</v>
          </cell>
          <cell r="S1149">
            <v>0</v>
          </cell>
        </row>
        <row r="1150">
          <cell r="B1150" t="str">
            <v>OMEPRAZOLE4348020 mgCAPSULECAP, DR</v>
          </cell>
          <cell r="C1150" t="str">
            <v>OMEPRAZOLE</v>
          </cell>
          <cell r="D1150">
            <v>4348</v>
          </cell>
          <cell r="E1150">
            <v>0</v>
          </cell>
          <cell r="F1150" t="str">
            <v>20 mg</v>
          </cell>
          <cell r="G1150" t="str">
            <v>CAPSULE</v>
          </cell>
          <cell r="H1150" t="str">
            <v>CAP, DR</v>
          </cell>
          <cell r="I1150">
            <v>20090305</v>
          </cell>
          <cell r="J1150">
            <v>0</v>
          </cell>
          <cell r="K1150">
            <v>20090305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20090305</v>
          </cell>
          <cell r="Q1150">
            <v>0</v>
          </cell>
          <cell r="R1150">
            <v>20090305</v>
          </cell>
          <cell r="S1150">
            <v>0</v>
          </cell>
        </row>
        <row r="1151">
          <cell r="B1151" t="str">
            <v>OMEPRAZOLE92999040 mgCAPSULECAP, DR</v>
          </cell>
          <cell r="C1151" t="str">
            <v>OMEPRAZOLE</v>
          </cell>
          <cell r="D1151">
            <v>92999</v>
          </cell>
          <cell r="E1151">
            <v>0</v>
          </cell>
          <cell r="F1151" t="str">
            <v>40 mg</v>
          </cell>
          <cell r="G1151" t="str">
            <v>CAPSULE</v>
          </cell>
          <cell r="H1151" t="str">
            <v>CAP, DR</v>
          </cell>
          <cell r="I1151">
            <v>20090305</v>
          </cell>
          <cell r="J1151">
            <v>0</v>
          </cell>
          <cell r="K1151">
            <v>20090305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20090305</v>
          </cell>
          <cell r="Q1151">
            <v>0</v>
          </cell>
          <cell r="R1151">
            <v>20090305</v>
          </cell>
          <cell r="S1151">
            <v>0</v>
          </cell>
        </row>
        <row r="1152">
          <cell r="B1152" t="str">
            <v>OMEPRAZOLE MAGNESIUM8454020 mgTABLETTAB</v>
          </cell>
          <cell r="C1152" t="str">
            <v>OMEPRAZOLE MAGNESIUM</v>
          </cell>
          <cell r="D1152">
            <v>8454</v>
          </cell>
          <cell r="E1152">
            <v>0</v>
          </cell>
          <cell r="F1152" t="str">
            <v>20 mg</v>
          </cell>
          <cell r="G1152" t="str">
            <v>TABLET</v>
          </cell>
          <cell r="H1152" t="str">
            <v>TAB</v>
          </cell>
          <cell r="I1152">
            <v>20090305</v>
          </cell>
          <cell r="J1152">
            <v>0</v>
          </cell>
          <cell r="K1152">
            <v>20090305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20090305</v>
          </cell>
          <cell r="Q1152">
            <v>0</v>
          </cell>
          <cell r="R1152">
            <v>20090305</v>
          </cell>
          <cell r="S1152">
            <v>0</v>
          </cell>
        </row>
        <row r="1153">
          <cell r="B1153" t="str">
            <v>ONDANSETRON2004504 mgTABLETTAB, orally disintegrating</v>
          </cell>
          <cell r="C1153" t="str">
            <v>ONDANSETRON</v>
          </cell>
          <cell r="D1153">
            <v>20045</v>
          </cell>
          <cell r="E1153">
            <v>0</v>
          </cell>
          <cell r="F1153" t="str">
            <v>4 mg</v>
          </cell>
          <cell r="G1153" t="str">
            <v>TABLET</v>
          </cell>
          <cell r="H1153" t="str">
            <v>TAB, orally disintegrating</v>
          </cell>
          <cell r="I1153">
            <v>20090305</v>
          </cell>
          <cell r="J1153">
            <v>0</v>
          </cell>
          <cell r="K1153">
            <v>20090305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20090305</v>
          </cell>
          <cell r="S1153">
            <v>0</v>
          </cell>
        </row>
        <row r="1154">
          <cell r="B1154" t="str">
            <v>ONDANSETRON2004608 mgTABLETTAB, orally disintegrating</v>
          </cell>
          <cell r="C1154" t="str">
            <v>ONDANSETRON</v>
          </cell>
          <cell r="D1154">
            <v>20046</v>
          </cell>
          <cell r="E1154">
            <v>0</v>
          </cell>
          <cell r="F1154" t="str">
            <v>8 mg</v>
          </cell>
          <cell r="G1154" t="str">
            <v>TABLET</v>
          </cell>
          <cell r="H1154" t="str">
            <v>TAB, orally disintegrating</v>
          </cell>
          <cell r="I1154">
            <v>20090305</v>
          </cell>
          <cell r="J1154">
            <v>0</v>
          </cell>
          <cell r="K1154">
            <v>20090305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20090305</v>
          </cell>
          <cell r="Q1154">
            <v>0</v>
          </cell>
          <cell r="R1154">
            <v>20090305</v>
          </cell>
          <cell r="S1154">
            <v>0</v>
          </cell>
        </row>
        <row r="1155">
          <cell r="B1155" t="str">
            <v>ONDANSETRON HCL2001102 mg/ml; MDVMILLILITERVIAL</v>
          </cell>
          <cell r="C1155" t="str">
            <v>ONDANSETRON HCL</v>
          </cell>
          <cell r="D1155">
            <v>20011</v>
          </cell>
          <cell r="E1155">
            <v>0</v>
          </cell>
          <cell r="F1155" t="str">
            <v>2 mg/ml; MDV</v>
          </cell>
          <cell r="G1155" t="str">
            <v>MILLILITER</v>
          </cell>
          <cell r="H1155" t="str">
            <v>VIAL</v>
          </cell>
          <cell r="I1155">
            <v>20090305</v>
          </cell>
          <cell r="J1155">
            <v>0</v>
          </cell>
          <cell r="K1155">
            <v>20090305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20090305</v>
          </cell>
          <cell r="Q1155">
            <v>0</v>
          </cell>
          <cell r="R1155">
            <v>20090305</v>
          </cell>
          <cell r="S1155">
            <v>0</v>
          </cell>
        </row>
        <row r="1156">
          <cell r="B1156" t="str">
            <v>ONDANSETRON HCL2004104 mgTABLETTAB</v>
          </cell>
          <cell r="C1156" t="str">
            <v>ONDANSETRON HCL</v>
          </cell>
          <cell r="D1156">
            <v>20041</v>
          </cell>
          <cell r="E1156">
            <v>0</v>
          </cell>
          <cell r="F1156" t="str">
            <v>4 mg</v>
          </cell>
          <cell r="G1156" t="str">
            <v>TABLET</v>
          </cell>
          <cell r="H1156" t="str">
            <v>TAB</v>
          </cell>
          <cell r="I1156">
            <v>20090424</v>
          </cell>
          <cell r="J1156">
            <v>0</v>
          </cell>
          <cell r="K1156">
            <v>20090424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20090424</v>
          </cell>
          <cell r="Q1156">
            <v>0</v>
          </cell>
          <cell r="R1156">
            <v>20090424</v>
          </cell>
          <cell r="S1156">
            <v>0</v>
          </cell>
        </row>
        <row r="1157">
          <cell r="B1157" t="str">
            <v>ONDANSETRON HCL9750204 mg/2 ml; SDVMILLILITERVIAL</v>
          </cell>
          <cell r="C1157" t="str">
            <v>ONDANSETRON HCL</v>
          </cell>
          <cell r="D1157">
            <v>97502</v>
          </cell>
          <cell r="E1157">
            <v>0</v>
          </cell>
          <cell r="F1157" t="str">
            <v>4 mg/2 ml; SDV</v>
          </cell>
          <cell r="G1157" t="str">
            <v>MILLILITER</v>
          </cell>
          <cell r="H1157" t="str">
            <v>VIAL</v>
          </cell>
          <cell r="I1157">
            <v>20090305</v>
          </cell>
          <cell r="J1157">
            <v>0</v>
          </cell>
          <cell r="K1157">
            <v>20090305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20090305</v>
          </cell>
          <cell r="Q1157">
            <v>0</v>
          </cell>
          <cell r="R1157">
            <v>20090305</v>
          </cell>
          <cell r="S1157">
            <v>0</v>
          </cell>
        </row>
        <row r="1158">
          <cell r="B1158" t="str">
            <v>ONDANSETRON HCL2004208 mgTABLETTAB</v>
          </cell>
          <cell r="C1158" t="str">
            <v>ONDANSETRON HCL</v>
          </cell>
          <cell r="D1158">
            <v>20042</v>
          </cell>
          <cell r="E1158">
            <v>0</v>
          </cell>
          <cell r="F1158" t="str">
            <v>8 mg</v>
          </cell>
          <cell r="G1158" t="str">
            <v>TABLET</v>
          </cell>
          <cell r="H1158" t="str">
            <v>TAB</v>
          </cell>
          <cell r="I1158">
            <v>20090305</v>
          </cell>
          <cell r="J1158">
            <v>0</v>
          </cell>
          <cell r="K1158">
            <v>20090305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20090305</v>
          </cell>
          <cell r="Q1158">
            <v>0</v>
          </cell>
          <cell r="R1158">
            <v>20090305</v>
          </cell>
          <cell r="S1158">
            <v>0</v>
          </cell>
        </row>
        <row r="1159">
          <cell r="B1159" t="str">
            <v>ONDANSETRON HCL 2004004 mg/5 mlMILLILITERSOLN</v>
          </cell>
          <cell r="C1159" t="str">
            <v xml:space="preserve">ONDANSETRON HCL </v>
          </cell>
          <cell r="D1159">
            <v>20040</v>
          </cell>
          <cell r="E1159">
            <v>0</v>
          </cell>
          <cell r="F1159" t="str">
            <v>4 mg/5 ml</v>
          </cell>
          <cell r="G1159" t="str">
            <v>MILLILITER</v>
          </cell>
          <cell r="H1159" t="str">
            <v>SOLN</v>
          </cell>
          <cell r="I1159">
            <v>20090305</v>
          </cell>
          <cell r="J1159">
            <v>0</v>
          </cell>
          <cell r="K1159">
            <v>20090305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20090305</v>
          </cell>
          <cell r="Q1159">
            <v>0</v>
          </cell>
          <cell r="R1159">
            <v>20090305</v>
          </cell>
          <cell r="S1159">
            <v>0</v>
          </cell>
        </row>
        <row r="1160">
          <cell r="B1160" t="str">
            <v>ONDANSETRON HCL/D5W/PF20010032 mg/50 mlMILLILITERIV</v>
          </cell>
          <cell r="C1160" t="str">
            <v>ONDANSETRON HCL/D5W/PF</v>
          </cell>
          <cell r="D1160">
            <v>20010</v>
          </cell>
          <cell r="E1160">
            <v>0</v>
          </cell>
          <cell r="F1160" t="str">
            <v>32 mg/50 ml</v>
          </cell>
          <cell r="G1160" t="str">
            <v>MILLILITER</v>
          </cell>
          <cell r="H1160" t="str">
            <v>IV</v>
          </cell>
          <cell r="I1160">
            <v>20090305</v>
          </cell>
          <cell r="J1160">
            <v>0</v>
          </cell>
          <cell r="K1160">
            <v>20090305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20090305</v>
          </cell>
          <cell r="Q1160">
            <v>0</v>
          </cell>
          <cell r="R1160">
            <v>20090305</v>
          </cell>
          <cell r="S1160">
            <v>0</v>
          </cell>
        </row>
        <row r="1161">
          <cell r="B1161" t="str">
            <v>ORPHENADRINE CITRATE176700100 mgTABLETTAB, SR</v>
          </cell>
          <cell r="C1161" t="str">
            <v>ORPHENADRINE CITRATE</v>
          </cell>
          <cell r="D1161">
            <v>17670</v>
          </cell>
          <cell r="E1161">
            <v>0</v>
          </cell>
          <cell r="F1161" t="str">
            <v>100 mg</v>
          </cell>
          <cell r="G1161" t="str">
            <v>TABLET</v>
          </cell>
          <cell r="H1161" t="str">
            <v>TAB, SR</v>
          </cell>
          <cell r="I1161">
            <v>20090305</v>
          </cell>
          <cell r="J1161">
            <v>0</v>
          </cell>
          <cell r="K1161">
            <v>20090305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20090305</v>
          </cell>
          <cell r="Q1161">
            <v>0</v>
          </cell>
          <cell r="R1161">
            <v>20090305</v>
          </cell>
          <cell r="S1161">
            <v>0</v>
          </cell>
        </row>
        <row r="1162">
          <cell r="B1162" t="str">
            <v>ORPHENADRINE WITH ASPIRIN AND CAFFEINE71190025 mg; 385 mg; 30 mgTABLETTAB</v>
          </cell>
          <cell r="C1162" t="str">
            <v>ORPHENADRINE WITH ASPIRIN AND CAFFEINE</v>
          </cell>
          <cell r="D1162">
            <v>71190</v>
          </cell>
          <cell r="E1162">
            <v>0</v>
          </cell>
          <cell r="F1162" t="str">
            <v>25 mg; 385 mg; 30 mg</v>
          </cell>
          <cell r="G1162" t="str">
            <v>TABLET</v>
          </cell>
          <cell r="H1162" t="str">
            <v>TAB</v>
          </cell>
          <cell r="I1162">
            <v>20050304</v>
          </cell>
          <cell r="J1162">
            <v>20050902</v>
          </cell>
          <cell r="K1162">
            <v>20070305</v>
          </cell>
          <cell r="L1162" t="str">
            <v>Delete</v>
          </cell>
          <cell r="N1162">
            <v>0</v>
          </cell>
          <cell r="O1162" t="str">
            <v>no</v>
          </cell>
          <cell r="P1162">
            <v>20050304</v>
          </cell>
          <cell r="Q1162">
            <v>20050902</v>
          </cell>
          <cell r="R1162">
            <v>20070305</v>
          </cell>
          <cell r="S1162">
            <v>0</v>
          </cell>
        </row>
        <row r="1163">
          <cell r="B1163" t="str">
            <v>ORPHENADRINE WITH ASPIRIN AND CAFFEINE71200050 mg; 770 mg; 60 mgTABLETTAB</v>
          </cell>
          <cell r="C1163" t="str">
            <v>ORPHENADRINE WITH ASPIRIN AND CAFFEINE</v>
          </cell>
          <cell r="D1163">
            <v>71200</v>
          </cell>
          <cell r="E1163">
            <v>0</v>
          </cell>
          <cell r="F1163" t="str">
            <v>50 mg; 770 mg; 60 mg</v>
          </cell>
          <cell r="G1163" t="str">
            <v>TABLET</v>
          </cell>
          <cell r="H1163" t="str">
            <v>TAB</v>
          </cell>
          <cell r="I1163">
            <v>20090305</v>
          </cell>
          <cell r="J1163">
            <v>0</v>
          </cell>
          <cell r="K1163">
            <v>20090305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20090305</v>
          </cell>
          <cell r="Q1163">
            <v>0</v>
          </cell>
          <cell r="R1163">
            <v>20090305</v>
          </cell>
          <cell r="S1163">
            <v>0</v>
          </cell>
        </row>
        <row r="1164">
          <cell r="B1164" t="str">
            <v>OXANDROLONE 18265010 mgTABLETTAB</v>
          </cell>
          <cell r="C1164" t="str">
            <v xml:space="preserve">OXANDROLONE </v>
          </cell>
          <cell r="D1164">
            <v>18265</v>
          </cell>
          <cell r="E1164">
            <v>0</v>
          </cell>
          <cell r="F1164" t="str">
            <v>10 mg</v>
          </cell>
          <cell r="G1164" t="str">
            <v>TABLET</v>
          </cell>
          <cell r="H1164" t="str">
            <v>TAB</v>
          </cell>
          <cell r="I1164">
            <v>20090305</v>
          </cell>
          <cell r="J1164">
            <v>0</v>
          </cell>
          <cell r="K1164">
            <v>20090305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20090305</v>
          </cell>
          <cell r="Q1164">
            <v>0</v>
          </cell>
          <cell r="R1164">
            <v>20090305</v>
          </cell>
          <cell r="S1164">
            <v>0</v>
          </cell>
        </row>
        <row r="1165">
          <cell r="B1165" t="str">
            <v>OXANDROLONE 1056102.5 mgTABLETTAB</v>
          </cell>
          <cell r="C1165" t="str">
            <v xml:space="preserve">OXANDROLONE </v>
          </cell>
          <cell r="D1165">
            <v>10561</v>
          </cell>
          <cell r="E1165">
            <v>0</v>
          </cell>
          <cell r="F1165" t="str">
            <v>2.5 mg</v>
          </cell>
          <cell r="G1165" t="str">
            <v>TABLET</v>
          </cell>
          <cell r="H1165" t="str">
            <v>TAB</v>
          </cell>
          <cell r="I1165">
            <v>20090305</v>
          </cell>
          <cell r="J1165">
            <v>0</v>
          </cell>
          <cell r="K1165">
            <v>20090305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20090305</v>
          </cell>
          <cell r="Q1165">
            <v>0</v>
          </cell>
          <cell r="R1165">
            <v>20090305</v>
          </cell>
          <cell r="S1165">
            <v>0</v>
          </cell>
        </row>
        <row r="1166">
          <cell r="B1166" t="str">
            <v>OXAPROZIN17500600 mgTABLETTAB</v>
          </cell>
          <cell r="C1166" t="str">
            <v>OXAPROZIN</v>
          </cell>
          <cell r="D1166">
            <v>1750</v>
          </cell>
          <cell r="E1166">
            <v>0</v>
          </cell>
          <cell r="F1166" t="str">
            <v>600 mg</v>
          </cell>
          <cell r="G1166" t="str">
            <v>TABLET</v>
          </cell>
          <cell r="H1166" t="str">
            <v>TAB</v>
          </cell>
          <cell r="I1166">
            <v>20090305</v>
          </cell>
          <cell r="J1166">
            <v>0</v>
          </cell>
          <cell r="K1166">
            <v>20090305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20090305</v>
          </cell>
          <cell r="Q1166">
            <v>0</v>
          </cell>
          <cell r="R1166">
            <v>20090305</v>
          </cell>
          <cell r="S1166">
            <v>0</v>
          </cell>
        </row>
        <row r="1167">
          <cell r="B1167" t="str">
            <v>OXAZEPAM14230010 mgCAPSULECAP</v>
          </cell>
          <cell r="C1167" t="str">
            <v>OXAZEPAM</v>
          </cell>
          <cell r="D1167">
            <v>14230</v>
          </cell>
          <cell r="E1167">
            <v>0</v>
          </cell>
          <cell r="F1167" t="str">
            <v>10 mg</v>
          </cell>
          <cell r="G1167" t="str">
            <v>CAPSULE</v>
          </cell>
          <cell r="H1167" t="str">
            <v>CAP</v>
          </cell>
          <cell r="I1167">
            <v>20090305</v>
          </cell>
          <cell r="J1167">
            <v>0</v>
          </cell>
          <cell r="K1167">
            <v>20090305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20090305</v>
          </cell>
          <cell r="Q1167">
            <v>0</v>
          </cell>
          <cell r="R1167">
            <v>20090305</v>
          </cell>
          <cell r="S1167">
            <v>0</v>
          </cell>
        </row>
        <row r="1168">
          <cell r="B1168" t="str">
            <v>OXAZEPAM14231015 mgCAPSULECAP</v>
          </cell>
          <cell r="C1168" t="str">
            <v>OXAZEPAM</v>
          </cell>
          <cell r="D1168">
            <v>14231</v>
          </cell>
          <cell r="E1168">
            <v>0</v>
          </cell>
          <cell r="F1168" t="str">
            <v>15 mg</v>
          </cell>
          <cell r="G1168" t="str">
            <v>CAPSULE</v>
          </cell>
          <cell r="H1168" t="str">
            <v>CAP</v>
          </cell>
          <cell r="I1168">
            <v>20090305</v>
          </cell>
          <cell r="J1168">
            <v>0</v>
          </cell>
          <cell r="K1168">
            <v>20090305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20090305</v>
          </cell>
          <cell r="Q1168">
            <v>0</v>
          </cell>
          <cell r="R1168">
            <v>20090305</v>
          </cell>
          <cell r="S1168">
            <v>0</v>
          </cell>
        </row>
        <row r="1169">
          <cell r="B1169" t="str">
            <v>OXAZEPAM14232030 mgCAPSULECAP</v>
          </cell>
          <cell r="C1169" t="str">
            <v>OXAZEPAM</v>
          </cell>
          <cell r="D1169">
            <v>14232</v>
          </cell>
          <cell r="E1169">
            <v>0</v>
          </cell>
          <cell r="F1169" t="str">
            <v>30 mg</v>
          </cell>
          <cell r="G1169" t="str">
            <v>CAPSULE</v>
          </cell>
          <cell r="H1169" t="str">
            <v>CAP</v>
          </cell>
          <cell r="I1169">
            <v>20090305</v>
          </cell>
          <cell r="J1169">
            <v>0</v>
          </cell>
          <cell r="K1169">
            <v>20090305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20090305</v>
          </cell>
          <cell r="Q1169">
            <v>0</v>
          </cell>
          <cell r="R1169">
            <v>20090305</v>
          </cell>
          <cell r="S1169">
            <v>0</v>
          </cell>
        </row>
        <row r="1170">
          <cell r="B1170" t="str">
            <v>OXCARBAZEPINE217240150 mgTABLETTAB</v>
          </cell>
          <cell r="C1170" t="str">
            <v>OXCARBAZEPINE</v>
          </cell>
          <cell r="D1170">
            <v>21724</v>
          </cell>
          <cell r="E1170">
            <v>0</v>
          </cell>
          <cell r="F1170" t="str">
            <v>150 mg</v>
          </cell>
          <cell r="G1170" t="str">
            <v>TABLET</v>
          </cell>
          <cell r="H1170" t="str">
            <v>TAB</v>
          </cell>
          <cell r="I1170">
            <v>20090305</v>
          </cell>
          <cell r="J1170">
            <v>0</v>
          </cell>
          <cell r="K1170">
            <v>20090305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20090305</v>
          </cell>
          <cell r="Q1170">
            <v>0</v>
          </cell>
          <cell r="R1170">
            <v>20090305</v>
          </cell>
          <cell r="S1170">
            <v>0</v>
          </cell>
        </row>
        <row r="1171">
          <cell r="B1171" t="str">
            <v>OXCARBAZEPINE217210300 mgTABLETTAB</v>
          </cell>
          <cell r="C1171" t="str">
            <v>OXCARBAZEPINE</v>
          </cell>
          <cell r="D1171">
            <v>21721</v>
          </cell>
          <cell r="E1171">
            <v>0</v>
          </cell>
          <cell r="F1171" t="str">
            <v>300 mg</v>
          </cell>
          <cell r="G1171" t="str">
            <v>TABLET</v>
          </cell>
          <cell r="H1171" t="str">
            <v>TAB</v>
          </cell>
          <cell r="I1171">
            <v>20090305</v>
          </cell>
          <cell r="J1171">
            <v>0</v>
          </cell>
          <cell r="K1171">
            <v>20090305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20090305</v>
          </cell>
          <cell r="Q1171">
            <v>0</v>
          </cell>
          <cell r="R1171">
            <v>20090305</v>
          </cell>
          <cell r="S1171">
            <v>0</v>
          </cell>
        </row>
        <row r="1172">
          <cell r="B1172" t="str">
            <v>OXCARBAZEPINE217220600 mgTABLETTAB</v>
          </cell>
          <cell r="C1172" t="str">
            <v>OXCARBAZEPINE</v>
          </cell>
          <cell r="D1172">
            <v>21722</v>
          </cell>
          <cell r="E1172">
            <v>0</v>
          </cell>
          <cell r="F1172" t="str">
            <v>600 mg</v>
          </cell>
          <cell r="G1172" t="str">
            <v>TABLET</v>
          </cell>
          <cell r="H1172" t="str">
            <v>TAB</v>
          </cell>
          <cell r="I1172">
            <v>20090305</v>
          </cell>
          <cell r="J1172">
            <v>0</v>
          </cell>
          <cell r="K1172">
            <v>20090305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20090305</v>
          </cell>
          <cell r="Q1172">
            <v>0</v>
          </cell>
          <cell r="R1172">
            <v>20090305</v>
          </cell>
          <cell r="S1172">
            <v>0</v>
          </cell>
        </row>
        <row r="1173">
          <cell r="B1173" t="str">
            <v>OXYBUTYNIN1938005 mgTABLETTAB</v>
          </cell>
          <cell r="C1173" t="str">
            <v>OXYBUTYNIN</v>
          </cell>
          <cell r="D1173">
            <v>19380</v>
          </cell>
          <cell r="E1173">
            <v>0</v>
          </cell>
          <cell r="F1173" t="str">
            <v>5 mg</v>
          </cell>
          <cell r="G1173" t="str">
            <v>TABLET</v>
          </cell>
          <cell r="H1173" t="str">
            <v>TAB</v>
          </cell>
          <cell r="I1173">
            <v>20090305</v>
          </cell>
          <cell r="J1173">
            <v>0</v>
          </cell>
          <cell r="K1173">
            <v>20090305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20090305</v>
          </cell>
          <cell r="Q1173">
            <v>0</v>
          </cell>
          <cell r="R1173">
            <v>20090305</v>
          </cell>
          <cell r="S1173">
            <v>0</v>
          </cell>
        </row>
        <row r="1174">
          <cell r="B1174" t="str">
            <v>OXYBUTYNIN1937005 mg/5 mlMILLILITERSYR</v>
          </cell>
          <cell r="C1174" t="str">
            <v>OXYBUTYNIN</v>
          </cell>
          <cell r="D1174">
            <v>19370</v>
          </cell>
          <cell r="E1174">
            <v>0</v>
          </cell>
          <cell r="F1174" t="str">
            <v>5 mg/5 ml</v>
          </cell>
          <cell r="G1174" t="str">
            <v>MILLILITER</v>
          </cell>
          <cell r="H1174" t="str">
            <v>SYR</v>
          </cell>
          <cell r="I1174">
            <v>20090305</v>
          </cell>
          <cell r="J1174">
            <v>0</v>
          </cell>
          <cell r="K1174">
            <v>20090305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20090305</v>
          </cell>
          <cell r="Q1174">
            <v>0</v>
          </cell>
          <cell r="R1174">
            <v>20090305</v>
          </cell>
          <cell r="S1174">
            <v>0</v>
          </cell>
        </row>
        <row r="1175">
          <cell r="B1175" t="str">
            <v>OXYBUTYNIN CHLORIDE 19389010 mgTABLETTAB, SA</v>
          </cell>
          <cell r="C1175" t="str">
            <v xml:space="preserve">OXYBUTYNIN CHLORIDE </v>
          </cell>
          <cell r="D1175">
            <v>19389</v>
          </cell>
          <cell r="E1175">
            <v>0</v>
          </cell>
          <cell r="F1175" t="str">
            <v>10 mg</v>
          </cell>
          <cell r="G1175" t="str">
            <v>TABLET</v>
          </cell>
          <cell r="H1175" t="str">
            <v>TAB, SA</v>
          </cell>
          <cell r="I1175">
            <v>20090305</v>
          </cell>
          <cell r="J1175">
            <v>0</v>
          </cell>
          <cell r="K1175">
            <v>20090305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20090305</v>
          </cell>
          <cell r="Q1175">
            <v>0</v>
          </cell>
          <cell r="R1175">
            <v>20090305</v>
          </cell>
          <cell r="S1175">
            <v>0</v>
          </cell>
        </row>
        <row r="1176">
          <cell r="B1176" t="str">
            <v>OXYBUTYNIN CHLORIDE 93557015 mgTABLETTAB, SA</v>
          </cell>
          <cell r="C1176" t="str">
            <v xml:space="preserve">OXYBUTYNIN CHLORIDE </v>
          </cell>
          <cell r="D1176">
            <v>93557</v>
          </cell>
          <cell r="E1176">
            <v>0</v>
          </cell>
          <cell r="F1176" t="str">
            <v>15 mg</v>
          </cell>
          <cell r="G1176" t="str">
            <v>TABLET</v>
          </cell>
          <cell r="H1176" t="str">
            <v>TAB, SA</v>
          </cell>
          <cell r="I1176">
            <v>20090305</v>
          </cell>
          <cell r="J1176">
            <v>0</v>
          </cell>
          <cell r="K1176">
            <v>20090305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20090305</v>
          </cell>
          <cell r="Q1176">
            <v>0</v>
          </cell>
          <cell r="R1176">
            <v>20090305</v>
          </cell>
          <cell r="S1176">
            <v>0</v>
          </cell>
        </row>
        <row r="1177">
          <cell r="B1177" t="str">
            <v>OXYBUTYNIN CHLORIDE 1938805 mgTABLETTAB, SA</v>
          </cell>
          <cell r="C1177" t="str">
            <v xml:space="preserve">OXYBUTYNIN CHLORIDE </v>
          </cell>
          <cell r="D1177">
            <v>19388</v>
          </cell>
          <cell r="E1177">
            <v>0</v>
          </cell>
          <cell r="F1177" t="str">
            <v>5 mg</v>
          </cell>
          <cell r="G1177" t="str">
            <v>TABLET</v>
          </cell>
          <cell r="H1177" t="str">
            <v>TAB, SA</v>
          </cell>
          <cell r="I1177">
            <v>20090305</v>
          </cell>
          <cell r="J1177">
            <v>0</v>
          </cell>
          <cell r="K1177">
            <v>20090305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20090305</v>
          </cell>
          <cell r="Q1177">
            <v>0</v>
          </cell>
          <cell r="R1177">
            <v>20090305</v>
          </cell>
          <cell r="S1177">
            <v>0</v>
          </cell>
        </row>
        <row r="1178">
          <cell r="B1178" t="str">
            <v>OXYCODONE  / APAP50766010 mg; 650 mgTABLETTAB</v>
          </cell>
          <cell r="C1178" t="str">
            <v>OXYCODONE  / APAP</v>
          </cell>
          <cell r="D1178">
            <v>50766</v>
          </cell>
          <cell r="E1178">
            <v>0</v>
          </cell>
          <cell r="F1178" t="str">
            <v>10 mg; 650 mg</v>
          </cell>
          <cell r="G1178" t="str">
            <v>TABLET</v>
          </cell>
          <cell r="H1178" t="str">
            <v>TAB</v>
          </cell>
          <cell r="I1178">
            <v>20090305</v>
          </cell>
          <cell r="J1178">
            <v>0</v>
          </cell>
          <cell r="K1178">
            <v>20090305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20090305</v>
          </cell>
          <cell r="Q1178">
            <v>0</v>
          </cell>
          <cell r="R1178">
            <v>20090305</v>
          </cell>
          <cell r="S1178">
            <v>0</v>
          </cell>
        </row>
        <row r="1179">
          <cell r="B1179" t="str">
            <v>OXYCODONE  / APAP14966010/325 mgTABLETTAB</v>
          </cell>
          <cell r="C1179" t="str">
            <v>OXYCODONE  / APAP</v>
          </cell>
          <cell r="D1179">
            <v>14966</v>
          </cell>
          <cell r="E1179">
            <v>0</v>
          </cell>
          <cell r="F1179" t="str">
            <v>10/325 mg</v>
          </cell>
          <cell r="G1179" t="str">
            <v>TABLET</v>
          </cell>
          <cell r="H1179" t="str">
            <v>TAB</v>
          </cell>
          <cell r="I1179">
            <v>20090305</v>
          </cell>
          <cell r="J1179">
            <v>0</v>
          </cell>
          <cell r="K1179">
            <v>20090305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20090305</v>
          </cell>
          <cell r="Q1179">
            <v>0</v>
          </cell>
          <cell r="R1179">
            <v>20090305</v>
          </cell>
          <cell r="S1179">
            <v>0</v>
          </cell>
        </row>
        <row r="1180">
          <cell r="B1180" t="str">
            <v>OXYCODONE  / APAP7049105 mg; 325 mgTABLETTAB</v>
          </cell>
          <cell r="C1180" t="str">
            <v>OXYCODONE  / APAP</v>
          </cell>
          <cell r="D1180">
            <v>70491</v>
          </cell>
          <cell r="E1180">
            <v>0</v>
          </cell>
          <cell r="F1180" t="str">
            <v>5 mg; 325 mg</v>
          </cell>
          <cell r="G1180" t="str">
            <v>TABLET</v>
          </cell>
          <cell r="H1180" t="str">
            <v>TAB</v>
          </cell>
          <cell r="I1180">
            <v>20090305</v>
          </cell>
          <cell r="J1180">
            <v>0</v>
          </cell>
          <cell r="K1180">
            <v>20090305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20090305</v>
          </cell>
          <cell r="Q1180">
            <v>0</v>
          </cell>
          <cell r="R1180">
            <v>20090305</v>
          </cell>
          <cell r="S1180">
            <v>0</v>
          </cell>
        </row>
        <row r="1181">
          <cell r="B1181" t="str">
            <v>OXYCODONE  / APAP7050005 mg; 500 mgCAPSULECAP</v>
          </cell>
          <cell r="C1181" t="str">
            <v>OXYCODONE  / APAP</v>
          </cell>
          <cell r="D1181">
            <v>70500</v>
          </cell>
          <cell r="E1181">
            <v>0</v>
          </cell>
          <cell r="F1181" t="str">
            <v>5 mg; 500 mg</v>
          </cell>
          <cell r="G1181" t="str">
            <v>CAPSULE</v>
          </cell>
          <cell r="H1181" t="str">
            <v>CAP</v>
          </cell>
          <cell r="I1181">
            <v>20090305</v>
          </cell>
          <cell r="J1181">
            <v>0</v>
          </cell>
          <cell r="K1181">
            <v>20090305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20090305</v>
          </cell>
          <cell r="Q1181">
            <v>0</v>
          </cell>
          <cell r="R1181">
            <v>20090305</v>
          </cell>
          <cell r="S1181">
            <v>0</v>
          </cell>
        </row>
        <row r="1182">
          <cell r="B1182" t="str">
            <v>OXYCODONE  / APAP1496507.5 mg; 325 mgTABLETTAB</v>
          </cell>
          <cell r="C1182" t="str">
            <v>OXYCODONE  / APAP</v>
          </cell>
          <cell r="D1182">
            <v>14965</v>
          </cell>
          <cell r="E1182">
            <v>0</v>
          </cell>
          <cell r="F1182" t="str">
            <v>7.5 mg; 325 mg</v>
          </cell>
          <cell r="G1182" t="str">
            <v>TABLET</v>
          </cell>
          <cell r="H1182" t="str">
            <v>TAB</v>
          </cell>
          <cell r="I1182">
            <v>20090305</v>
          </cell>
          <cell r="J1182">
            <v>0</v>
          </cell>
          <cell r="K1182">
            <v>20090305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20090305</v>
          </cell>
          <cell r="Q1182">
            <v>0</v>
          </cell>
          <cell r="R1182">
            <v>20090305</v>
          </cell>
          <cell r="S1182">
            <v>0</v>
          </cell>
        </row>
        <row r="1183">
          <cell r="B1183" t="str">
            <v>OXYCODONE  / APAP5075607.5 mg; 500 mgTABLETTAB</v>
          </cell>
          <cell r="C1183" t="str">
            <v>OXYCODONE  / APAP</v>
          </cell>
          <cell r="D1183">
            <v>50756</v>
          </cell>
          <cell r="E1183">
            <v>0</v>
          </cell>
          <cell r="F1183" t="str">
            <v>7.5 mg; 500 mg</v>
          </cell>
          <cell r="G1183" t="str">
            <v>TABLET</v>
          </cell>
          <cell r="H1183" t="str">
            <v>TAB</v>
          </cell>
          <cell r="I1183">
            <v>20090305</v>
          </cell>
          <cell r="J1183">
            <v>0</v>
          </cell>
          <cell r="K1183">
            <v>20090305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20090305</v>
          </cell>
          <cell r="Q1183">
            <v>0</v>
          </cell>
          <cell r="R1183">
            <v>20090305</v>
          </cell>
          <cell r="S1183">
            <v>0</v>
          </cell>
        </row>
        <row r="1184">
          <cell r="B1184" t="str">
            <v>OXYCODONE HCL16282010 mgTABLETTAB, SR 12HR</v>
          </cell>
          <cell r="C1184" t="str">
            <v>OXYCODONE HCL</v>
          </cell>
          <cell r="D1184">
            <v>16282</v>
          </cell>
          <cell r="E1184">
            <v>0</v>
          </cell>
          <cell r="F1184" t="str">
            <v>10 mg</v>
          </cell>
          <cell r="G1184" t="str">
            <v>TABLET</v>
          </cell>
          <cell r="H1184" t="str">
            <v>TAB, SR 12HR</v>
          </cell>
          <cell r="I1184">
            <v>20060906</v>
          </cell>
          <cell r="J1184">
            <v>20070105</v>
          </cell>
          <cell r="K1184">
            <v>20070105</v>
          </cell>
          <cell r="L1184" t="str">
            <v>Delete</v>
          </cell>
          <cell r="N1184">
            <v>0</v>
          </cell>
          <cell r="O1184" t="str">
            <v>no</v>
          </cell>
          <cell r="P1184">
            <v>20060906</v>
          </cell>
          <cell r="Q1184">
            <v>20070105</v>
          </cell>
          <cell r="R1184">
            <v>20070105</v>
          </cell>
          <cell r="S1184">
            <v>0</v>
          </cell>
        </row>
        <row r="1185">
          <cell r="B1185" t="str">
            <v>OXYCODONE HCL16283020 mgTABLETTAB, SR 12HR</v>
          </cell>
          <cell r="C1185" t="str">
            <v>OXYCODONE HCL</v>
          </cell>
          <cell r="D1185">
            <v>16283</v>
          </cell>
          <cell r="E1185">
            <v>0</v>
          </cell>
          <cell r="F1185" t="str">
            <v>20 mg</v>
          </cell>
          <cell r="G1185" t="str">
            <v>TABLET</v>
          </cell>
          <cell r="H1185" t="str">
            <v>TAB, SR 12HR</v>
          </cell>
          <cell r="I1185">
            <v>20060906</v>
          </cell>
          <cell r="J1185">
            <v>20070105</v>
          </cell>
          <cell r="K1185">
            <v>20070105</v>
          </cell>
          <cell r="L1185" t="str">
            <v>Delete</v>
          </cell>
          <cell r="N1185">
            <v>0</v>
          </cell>
          <cell r="O1185" t="str">
            <v>no</v>
          </cell>
          <cell r="P1185">
            <v>20060906</v>
          </cell>
          <cell r="Q1185">
            <v>20070105</v>
          </cell>
          <cell r="R1185">
            <v>20070105</v>
          </cell>
          <cell r="S1185">
            <v>0</v>
          </cell>
        </row>
        <row r="1186">
          <cell r="B1186" t="str">
            <v>OXYCODONE HCL20092030 mgTABLETTAB</v>
          </cell>
          <cell r="C1186" t="str">
            <v>OXYCODONE HCL</v>
          </cell>
          <cell r="D1186">
            <v>20092</v>
          </cell>
          <cell r="E1186">
            <v>0</v>
          </cell>
          <cell r="F1186" t="str">
            <v>30 mg</v>
          </cell>
          <cell r="G1186" t="str">
            <v>TABLET</v>
          </cell>
          <cell r="H1186" t="str">
            <v>TAB</v>
          </cell>
          <cell r="I1186">
            <v>20090305</v>
          </cell>
          <cell r="J1186">
            <v>20090424</v>
          </cell>
          <cell r="K1186">
            <v>20090424</v>
          </cell>
          <cell r="L1186" t="str">
            <v>Delete</v>
          </cell>
          <cell r="N1186">
            <v>0</v>
          </cell>
          <cell r="O1186" t="str">
            <v>no</v>
          </cell>
          <cell r="P1186">
            <v>20090305</v>
          </cell>
          <cell r="Q1186">
            <v>20090424</v>
          </cell>
          <cell r="R1186">
            <v>20090424</v>
          </cell>
          <cell r="S1186">
            <v>0</v>
          </cell>
        </row>
        <row r="1187">
          <cell r="B1187" t="str">
            <v>OXYCODONE HCL16284040 mgTABLETTAB, SR 12HR</v>
          </cell>
          <cell r="C1187" t="str">
            <v>OXYCODONE HCL</v>
          </cell>
          <cell r="D1187">
            <v>16284</v>
          </cell>
          <cell r="E1187">
            <v>0</v>
          </cell>
          <cell r="F1187" t="str">
            <v>40 mg</v>
          </cell>
          <cell r="G1187" t="str">
            <v>TABLET</v>
          </cell>
          <cell r="H1187" t="str">
            <v>TAB, SR 12HR</v>
          </cell>
          <cell r="I1187">
            <v>20060906</v>
          </cell>
          <cell r="J1187">
            <v>20070105</v>
          </cell>
          <cell r="K1187">
            <v>20070105</v>
          </cell>
          <cell r="L1187" t="str">
            <v>Delete</v>
          </cell>
          <cell r="N1187">
            <v>0</v>
          </cell>
          <cell r="O1187" t="str">
            <v>no</v>
          </cell>
          <cell r="P1187">
            <v>20060906</v>
          </cell>
          <cell r="Q1187">
            <v>20070105</v>
          </cell>
          <cell r="R1187">
            <v>20070105</v>
          </cell>
          <cell r="S1187">
            <v>0</v>
          </cell>
        </row>
        <row r="1188">
          <cell r="B1188" t="str">
            <v>OXYCODONE HCL1629005 mgTABLETTAB</v>
          </cell>
          <cell r="C1188" t="str">
            <v>OXYCODONE HCL</v>
          </cell>
          <cell r="D1188">
            <v>16290</v>
          </cell>
          <cell r="E1188">
            <v>0</v>
          </cell>
          <cell r="F1188" t="str">
            <v>5 mg</v>
          </cell>
          <cell r="G1188" t="str">
            <v>TABLET</v>
          </cell>
          <cell r="H1188" t="str">
            <v>TAB</v>
          </cell>
          <cell r="I1188">
            <v>20090305</v>
          </cell>
          <cell r="J1188">
            <v>20090424</v>
          </cell>
          <cell r="K1188">
            <v>20090424</v>
          </cell>
          <cell r="L1188" t="str">
            <v>Delete</v>
          </cell>
          <cell r="N1188">
            <v>0</v>
          </cell>
          <cell r="O1188" t="str">
            <v>no</v>
          </cell>
          <cell r="P1188">
            <v>20090305</v>
          </cell>
          <cell r="Q1188">
            <v>20090424</v>
          </cell>
          <cell r="R1188">
            <v>20090424</v>
          </cell>
          <cell r="S1188">
            <v>0</v>
          </cell>
        </row>
        <row r="1189">
          <cell r="B1189" t="str">
            <v>OXYCODONE HCL16286080 mgTABLETTAB, SR</v>
          </cell>
          <cell r="C1189" t="str">
            <v>OXYCODONE HCL</v>
          </cell>
          <cell r="D1189">
            <v>16286</v>
          </cell>
          <cell r="E1189">
            <v>0</v>
          </cell>
          <cell r="F1189" t="str">
            <v>80 mg</v>
          </cell>
          <cell r="G1189" t="str">
            <v>TABLET</v>
          </cell>
          <cell r="H1189" t="str">
            <v>TAB, SR</v>
          </cell>
          <cell r="I1189">
            <v>20060906</v>
          </cell>
          <cell r="J1189">
            <v>20070105</v>
          </cell>
          <cell r="K1189">
            <v>20070105</v>
          </cell>
          <cell r="L1189" t="str">
            <v>Delete</v>
          </cell>
          <cell r="N1189">
            <v>0</v>
          </cell>
          <cell r="O1189" t="str">
            <v>no</v>
          </cell>
          <cell r="P1189">
            <v>20060906</v>
          </cell>
          <cell r="Q1189">
            <v>20070105</v>
          </cell>
          <cell r="R1189">
            <v>20070105</v>
          </cell>
          <cell r="S1189">
            <v>0</v>
          </cell>
        </row>
        <row r="1190">
          <cell r="B1190" t="str">
            <v>OXYCODONE HCL 20091015 mgTABLETTAB</v>
          </cell>
          <cell r="C1190" t="str">
            <v xml:space="preserve">OXYCODONE HCL </v>
          </cell>
          <cell r="D1190">
            <v>20091</v>
          </cell>
          <cell r="E1190">
            <v>0</v>
          </cell>
          <cell r="F1190" t="str">
            <v>15 mg</v>
          </cell>
          <cell r="G1190" t="str">
            <v>TABLET</v>
          </cell>
          <cell r="H1190" t="str">
            <v>TAB</v>
          </cell>
          <cell r="I1190">
            <v>20090305</v>
          </cell>
          <cell r="J1190">
            <v>20090424</v>
          </cell>
          <cell r="K1190">
            <v>20090424</v>
          </cell>
          <cell r="L1190" t="str">
            <v>Delete</v>
          </cell>
          <cell r="N1190">
            <v>0</v>
          </cell>
          <cell r="O1190" t="str">
            <v>no</v>
          </cell>
          <cell r="P1190">
            <v>20090305</v>
          </cell>
          <cell r="Q1190">
            <v>20090424</v>
          </cell>
          <cell r="R1190">
            <v>20090424</v>
          </cell>
          <cell r="S1190">
            <v>0</v>
          </cell>
        </row>
        <row r="1191">
          <cell r="B1191" t="str">
            <v>OXYCODONE HCL 16281020 mg/mlMILLILITERSOLN</v>
          </cell>
          <cell r="C1191" t="str">
            <v xml:space="preserve">OXYCODONE HCL </v>
          </cell>
          <cell r="D1191">
            <v>16281</v>
          </cell>
          <cell r="E1191">
            <v>0</v>
          </cell>
          <cell r="F1191" t="str">
            <v>20 mg/ml</v>
          </cell>
          <cell r="G1191" t="str">
            <v>MILLILITER</v>
          </cell>
          <cell r="H1191" t="str">
            <v>SOLN</v>
          </cell>
          <cell r="I1191">
            <v>20090305</v>
          </cell>
          <cell r="J1191">
            <v>20090424</v>
          </cell>
          <cell r="K1191">
            <v>20090424</v>
          </cell>
          <cell r="L1191" t="str">
            <v>Delete</v>
          </cell>
          <cell r="N1191">
            <v>0</v>
          </cell>
          <cell r="O1191" t="str">
            <v>no</v>
          </cell>
          <cell r="P1191">
            <v>20090305</v>
          </cell>
          <cell r="Q1191">
            <v>20090424</v>
          </cell>
          <cell r="R1191">
            <v>20090424</v>
          </cell>
          <cell r="S1191">
            <v>0</v>
          </cell>
        </row>
        <row r="1192">
          <cell r="B1192" t="str">
            <v>OXYCODONE HCL 1628505 mgCAPSULECAP</v>
          </cell>
          <cell r="C1192" t="str">
            <v xml:space="preserve">OXYCODONE HCL </v>
          </cell>
          <cell r="D1192">
            <v>16285</v>
          </cell>
          <cell r="E1192">
            <v>0</v>
          </cell>
          <cell r="F1192" t="str">
            <v>5 mg</v>
          </cell>
          <cell r="G1192" t="str">
            <v>CAPSULE</v>
          </cell>
          <cell r="H1192" t="str">
            <v>CAP</v>
          </cell>
          <cell r="I1192">
            <v>20090305</v>
          </cell>
          <cell r="J1192">
            <v>20090424</v>
          </cell>
          <cell r="K1192">
            <v>20090424</v>
          </cell>
          <cell r="L1192" t="str">
            <v>Delete</v>
          </cell>
          <cell r="N1192">
            <v>0</v>
          </cell>
          <cell r="O1192" t="str">
            <v>no</v>
          </cell>
          <cell r="P1192">
            <v>20090305</v>
          </cell>
          <cell r="Q1192">
            <v>20090424</v>
          </cell>
          <cell r="R1192">
            <v>20090424</v>
          </cell>
          <cell r="S1192">
            <v>0</v>
          </cell>
        </row>
        <row r="1193">
          <cell r="B1193" t="str">
            <v>OXYCODONE/ASPIRIN 7048104.88-325 mgTABLETTAB</v>
          </cell>
          <cell r="C1193" t="str">
            <v xml:space="preserve">OXYCODONE/ASPIRIN </v>
          </cell>
          <cell r="D1193">
            <v>70481</v>
          </cell>
          <cell r="E1193">
            <v>0</v>
          </cell>
          <cell r="F1193" t="str">
            <v>4.88-325 mg</v>
          </cell>
          <cell r="G1193" t="str">
            <v>TABLET</v>
          </cell>
          <cell r="H1193" t="str">
            <v>TAB</v>
          </cell>
          <cell r="I1193">
            <v>20090305</v>
          </cell>
          <cell r="J1193">
            <v>0</v>
          </cell>
          <cell r="K1193">
            <v>20090305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20090305</v>
          </cell>
          <cell r="Q1193">
            <v>0</v>
          </cell>
          <cell r="R1193">
            <v>20090305</v>
          </cell>
          <cell r="S1193">
            <v>0</v>
          </cell>
        </row>
        <row r="1194">
          <cell r="B1194" t="str">
            <v>PAMIDRONATE DISODIUM8599703 mg/mlMILLILITERVIAL</v>
          </cell>
          <cell r="C1194" t="str">
            <v>PAMIDRONATE DISODIUM</v>
          </cell>
          <cell r="D1194">
            <v>85997</v>
          </cell>
          <cell r="E1194">
            <v>0</v>
          </cell>
          <cell r="F1194" t="str">
            <v>3 mg/ml</v>
          </cell>
          <cell r="G1194" t="str">
            <v>MILLILITER</v>
          </cell>
          <cell r="H1194" t="str">
            <v>VIAL</v>
          </cell>
          <cell r="I1194">
            <v>20090305</v>
          </cell>
          <cell r="J1194">
            <v>0</v>
          </cell>
          <cell r="K1194">
            <v>20090305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20090305</v>
          </cell>
          <cell r="Q1194">
            <v>0</v>
          </cell>
          <cell r="R1194">
            <v>20090305</v>
          </cell>
          <cell r="S1194">
            <v>0</v>
          </cell>
        </row>
        <row r="1195">
          <cell r="B1195" t="str">
            <v>PAMIDRONATE DISODIUM26511030 mgEACHVIAL</v>
          </cell>
          <cell r="C1195" t="str">
            <v>PAMIDRONATE DISODIUM</v>
          </cell>
          <cell r="D1195">
            <v>26511</v>
          </cell>
          <cell r="E1195">
            <v>0</v>
          </cell>
          <cell r="F1195" t="str">
            <v>30 mg</v>
          </cell>
          <cell r="G1195" t="str">
            <v>EACH</v>
          </cell>
          <cell r="H1195" t="str">
            <v>VIAL</v>
          </cell>
          <cell r="I1195">
            <v>20090305</v>
          </cell>
          <cell r="J1195">
            <v>0</v>
          </cell>
          <cell r="K1195">
            <v>20090305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20090305</v>
          </cell>
          <cell r="Q1195">
            <v>0</v>
          </cell>
          <cell r="R1195">
            <v>20090305</v>
          </cell>
          <cell r="S1195">
            <v>0</v>
          </cell>
        </row>
        <row r="1196">
          <cell r="B1196" t="str">
            <v>PAMIDRONATE DISODIUM8599909 mg/mlMILLILITERVIAL</v>
          </cell>
          <cell r="C1196" t="str">
            <v>PAMIDRONATE DISODIUM</v>
          </cell>
          <cell r="D1196">
            <v>85999</v>
          </cell>
          <cell r="E1196">
            <v>0</v>
          </cell>
          <cell r="F1196" t="str">
            <v>9 mg/ml</v>
          </cell>
          <cell r="G1196" t="str">
            <v>MILLILITER</v>
          </cell>
          <cell r="H1196" t="str">
            <v>VIAL</v>
          </cell>
          <cell r="I1196">
            <v>20090305</v>
          </cell>
          <cell r="J1196">
            <v>0</v>
          </cell>
          <cell r="K1196">
            <v>20090305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20090305</v>
          </cell>
          <cell r="Q1196">
            <v>0</v>
          </cell>
          <cell r="R1196">
            <v>20090305</v>
          </cell>
          <cell r="S1196">
            <v>0</v>
          </cell>
        </row>
        <row r="1197">
          <cell r="B1197" t="str">
            <v>PAMIDRONATE DISODIUM26514090 mgEACHVIAL</v>
          </cell>
          <cell r="C1197" t="str">
            <v>PAMIDRONATE DISODIUM</v>
          </cell>
          <cell r="D1197">
            <v>26514</v>
          </cell>
          <cell r="E1197">
            <v>0</v>
          </cell>
          <cell r="F1197" t="str">
            <v>90 mg</v>
          </cell>
          <cell r="G1197" t="str">
            <v>EACH</v>
          </cell>
          <cell r="H1197" t="str">
            <v>VIAL</v>
          </cell>
          <cell r="I1197">
            <v>20090305</v>
          </cell>
          <cell r="J1197">
            <v>0</v>
          </cell>
          <cell r="K1197">
            <v>20090305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20090305</v>
          </cell>
          <cell r="Q1197">
            <v>0</v>
          </cell>
          <cell r="R1197">
            <v>20090305</v>
          </cell>
          <cell r="S1197">
            <v>0</v>
          </cell>
        </row>
        <row r="1198">
          <cell r="B1198" t="str">
            <v>PANTOPRAZOLE SODIUM95976020 mgTABLETTAB, EC</v>
          </cell>
          <cell r="C1198" t="str">
            <v>PANTOPRAZOLE SODIUM</v>
          </cell>
          <cell r="D1198">
            <v>95976</v>
          </cell>
          <cell r="E1198">
            <v>0</v>
          </cell>
          <cell r="F1198" t="str">
            <v>20 mg</v>
          </cell>
          <cell r="G1198" t="str">
            <v>TABLET</v>
          </cell>
          <cell r="H1198" t="str">
            <v>TAB, EC</v>
          </cell>
          <cell r="I1198">
            <v>20090305</v>
          </cell>
          <cell r="J1198">
            <v>0</v>
          </cell>
          <cell r="K1198">
            <v>20090305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20090305</v>
          </cell>
          <cell r="Q1198">
            <v>0</v>
          </cell>
          <cell r="R1198">
            <v>20090305</v>
          </cell>
          <cell r="S1198">
            <v>0</v>
          </cell>
        </row>
        <row r="1199">
          <cell r="B1199" t="str">
            <v>PANTOPRAZOLE SODIUM40120040 mgTABLETTAB, EC</v>
          </cell>
          <cell r="C1199" t="str">
            <v>PANTOPRAZOLE SODIUM</v>
          </cell>
          <cell r="D1199">
            <v>40120</v>
          </cell>
          <cell r="E1199">
            <v>0</v>
          </cell>
          <cell r="F1199" t="str">
            <v>40 mg</v>
          </cell>
          <cell r="G1199" t="str">
            <v>TABLET</v>
          </cell>
          <cell r="H1199" t="str">
            <v>TAB, EC</v>
          </cell>
          <cell r="I1199">
            <v>20090305</v>
          </cell>
          <cell r="J1199">
            <v>0</v>
          </cell>
          <cell r="K1199">
            <v>20090305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20090305</v>
          </cell>
          <cell r="Q1199">
            <v>0</v>
          </cell>
          <cell r="R1199">
            <v>20090305</v>
          </cell>
          <cell r="S1199">
            <v>0</v>
          </cell>
        </row>
        <row r="1200">
          <cell r="B1200" t="str">
            <v>PAROXETINE HCL16364010 mgTABLETTAB</v>
          </cell>
          <cell r="C1200" t="str">
            <v>PAROXETINE HCL</v>
          </cell>
          <cell r="D1200">
            <v>16364</v>
          </cell>
          <cell r="E1200">
            <v>0</v>
          </cell>
          <cell r="F1200" t="str">
            <v>10 mg</v>
          </cell>
          <cell r="G1200" t="str">
            <v>TABLET</v>
          </cell>
          <cell r="H1200" t="str">
            <v>TAB</v>
          </cell>
          <cell r="I1200">
            <v>20090305</v>
          </cell>
          <cell r="J1200">
            <v>0</v>
          </cell>
          <cell r="K1200">
            <v>20090305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20090305</v>
          </cell>
          <cell r="Q1200">
            <v>0</v>
          </cell>
          <cell r="R1200">
            <v>20090305</v>
          </cell>
          <cell r="S1200">
            <v>0</v>
          </cell>
        </row>
        <row r="1201">
          <cell r="B1201" t="str">
            <v>PAROXETINE HCL16369010 mg/5 mlMILLILITERSUSP</v>
          </cell>
          <cell r="C1201" t="str">
            <v>PAROXETINE HCL</v>
          </cell>
          <cell r="D1201">
            <v>16369</v>
          </cell>
          <cell r="E1201">
            <v>0</v>
          </cell>
          <cell r="F1201" t="str">
            <v>10 mg/5 ml</v>
          </cell>
          <cell r="G1201" t="str">
            <v>MILLILITER</v>
          </cell>
          <cell r="H1201" t="str">
            <v>SUSP</v>
          </cell>
          <cell r="I1201">
            <v>20090305</v>
          </cell>
          <cell r="J1201">
            <v>0</v>
          </cell>
          <cell r="K1201">
            <v>20090305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20090305</v>
          </cell>
          <cell r="Q1201">
            <v>0</v>
          </cell>
          <cell r="R1201">
            <v>20090305</v>
          </cell>
          <cell r="S1201">
            <v>0</v>
          </cell>
        </row>
        <row r="1202">
          <cell r="B1202" t="str">
            <v>PAROXETINE HCL17078012.5 mgTABLETTAB</v>
          </cell>
          <cell r="C1202" t="str">
            <v>PAROXETINE HCL</v>
          </cell>
          <cell r="D1202">
            <v>17078</v>
          </cell>
          <cell r="E1202">
            <v>0</v>
          </cell>
          <cell r="F1202" t="str">
            <v>12.5 mg</v>
          </cell>
          <cell r="G1202" t="str">
            <v>TABLET</v>
          </cell>
          <cell r="H1202" t="str">
            <v>TAB</v>
          </cell>
          <cell r="I1202">
            <v>20090305</v>
          </cell>
          <cell r="J1202">
            <v>0</v>
          </cell>
          <cell r="K1202">
            <v>20090305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20090305</v>
          </cell>
          <cell r="Q1202">
            <v>0</v>
          </cell>
          <cell r="R1202">
            <v>20090305</v>
          </cell>
          <cell r="S1202">
            <v>0</v>
          </cell>
        </row>
        <row r="1203">
          <cell r="B1203" t="str">
            <v>PAROXETINE HCL16366020 mgTABLETTAB</v>
          </cell>
          <cell r="C1203" t="str">
            <v>PAROXETINE HCL</v>
          </cell>
          <cell r="D1203">
            <v>16366</v>
          </cell>
          <cell r="E1203">
            <v>0</v>
          </cell>
          <cell r="F1203" t="str">
            <v>20 mg</v>
          </cell>
          <cell r="G1203" t="str">
            <v>TABLET</v>
          </cell>
          <cell r="H1203" t="str">
            <v>TAB</v>
          </cell>
          <cell r="I1203">
            <v>20090305</v>
          </cell>
          <cell r="J1203">
            <v>0</v>
          </cell>
          <cell r="K1203">
            <v>20090305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20090305</v>
          </cell>
          <cell r="Q1203">
            <v>0</v>
          </cell>
          <cell r="R1203">
            <v>20090305</v>
          </cell>
          <cell r="S1203">
            <v>0</v>
          </cell>
        </row>
        <row r="1204">
          <cell r="B1204" t="str">
            <v>PAROXETINE HCL17077025 mgTABLETTAB</v>
          </cell>
          <cell r="C1204" t="str">
            <v>PAROXETINE HCL</v>
          </cell>
          <cell r="D1204">
            <v>17077</v>
          </cell>
          <cell r="E1204">
            <v>0</v>
          </cell>
          <cell r="F1204" t="str">
            <v>25 mg</v>
          </cell>
          <cell r="G1204" t="str">
            <v>TABLET</v>
          </cell>
          <cell r="H1204" t="str">
            <v>TAB</v>
          </cell>
          <cell r="I1204">
            <v>20090305</v>
          </cell>
          <cell r="J1204">
            <v>0</v>
          </cell>
          <cell r="K1204">
            <v>20090305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20090305</v>
          </cell>
          <cell r="Q1204">
            <v>0</v>
          </cell>
          <cell r="R1204">
            <v>20090305</v>
          </cell>
          <cell r="S1204">
            <v>0</v>
          </cell>
        </row>
        <row r="1205">
          <cell r="B1205" t="str">
            <v>PAROXETINE HCL16367030 mgTABLETTAB</v>
          </cell>
          <cell r="C1205" t="str">
            <v>PAROXETINE HCL</v>
          </cell>
          <cell r="D1205">
            <v>16367</v>
          </cell>
          <cell r="E1205">
            <v>0</v>
          </cell>
          <cell r="F1205" t="str">
            <v>30 mg</v>
          </cell>
          <cell r="G1205" t="str">
            <v>TABLET</v>
          </cell>
          <cell r="H1205" t="str">
            <v>TAB</v>
          </cell>
          <cell r="I1205">
            <v>20090305</v>
          </cell>
          <cell r="J1205">
            <v>0</v>
          </cell>
          <cell r="K1205">
            <v>20090305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20090305</v>
          </cell>
          <cell r="Q1205">
            <v>0</v>
          </cell>
          <cell r="R1205">
            <v>20090305</v>
          </cell>
          <cell r="S1205">
            <v>0</v>
          </cell>
        </row>
        <row r="1206">
          <cell r="B1206" t="str">
            <v>PAROXETINE HCL17079037.5 mgTABLETTAB, SR</v>
          </cell>
          <cell r="C1206" t="str">
            <v>PAROXETINE HCL</v>
          </cell>
          <cell r="D1206">
            <v>17079</v>
          </cell>
          <cell r="E1206">
            <v>0</v>
          </cell>
          <cell r="F1206" t="str">
            <v>37.5 mg</v>
          </cell>
          <cell r="G1206" t="str">
            <v>TABLET</v>
          </cell>
          <cell r="H1206" t="str">
            <v>TAB, SR</v>
          </cell>
          <cell r="I1206">
            <v>20090305</v>
          </cell>
          <cell r="J1206">
            <v>0</v>
          </cell>
          <cell r="K1206">
            <v>20090305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20090305</v>
          </cell>
          <cell r="Q1206">
            <v>0</v>
          </cell>
          <cell r="R1206">
            <v>20090305</v>
          </cell>
          <cell r="S1206">
            <v>0</v>
          </cell>
        </row>
        <row r="1207">
          <cell r="B1207" t="str">
            <v>PAROXETINE HCL16368040 mgTABLETTAB</v>
          </cell>
          <cell r="C1207" t="str">
            <v>PAROXETINE HCL</v>
          </cell>
          <cell r="D1207">
            <v>16368</v>
          </cell>
          <cell r="E1207">
            <v>0</v>
          </cell>
          <cell r="F1207" t="str">
            <v>40 mg</v>
          </cell>
          <cell r="G1207" t="str">
            <v>TABLET</v>
          </cell>
          <cell r="H1207" t="str">
            <v>TAB</v>
          </cell>
          <cell r="I1207">
            <v>20090305</v>
          </cell>
          <cell r="J1207">
            <v>0</v>
          </cell>
          <cell r="K1207">
            <v>20090305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20090305</v>
          </cell>
          <cell r="Q1207">
            <v>0</v>
          </cell>
          <cell r="R1207">
            <v>20090305</v>
          </cell>
          <cell r="S1207">
            <v>0</v>
          </cell>
        </row>
        <row r="1208">
          <cell r="B1208" t="str">
            <v>PEMOLINE12540018.75 mgTABLETTAB</v>
          </cell>
          <cell r="C1208" t="str">
            <v>PEMOLINE</v>
          </cell>
          <cell r="D1208">
            <v>12540</v>
          </cell>
          <cell r="E1208">
            <v>0</v>
          </cell>
          <cell r="F1208" t="str">
            <v>18.75 mg</v>
          </cell>
          <cell r="G1208" t="str">
            <v>TABLET</v>
          </cell>
          <cell r="H1208" t="str">
            <v>TAB</v>
          </cell>
          <cell r="I1208">
            <v>20040604</v>
          </cell>
          <cell r="J1208">
            <v>20051206</v>
          </cell>
          <cell r="K1208">
            <v>20051206</v>
          </cell>
          <cell r="L1208" t="str">
            <v>Delete</v>
          </cell>
          <cell r="N1208">
            <v>0</v>
          </cell>
          <cell r="O1208" t="str">
            <v>no</v>
          </cell>
          <cell r="P1208">
            <v>20040604</v>
          </cell>
          <cell r="Q1208">
            <v>20051206</v>
          </cell>
          <cell r="R1208">
            <v>20051206</v>
          </cell>
          <cell r="S1208">
            <v>0</v>
          </cell>
        </row>
        <row r="1209">
          <cell r="B1209" t="str">
            <v>PEMOLINE12541037.5 mgTABLETTAB</v>
          </cell>
          <cell r="C1209" t="str">
            <v>PEMOLINE</v>
          </cell>
          <cell r="D1209">
            <v>12541</v>
          </cell>
          <cell r="E1209">
            <v>0</v>
          </cell>
          <cell r="F1209" t="str">
            <v>37.5 mg</v>
          </cell>
          <cell r="G1209" t="str">
            <v>TABLET</v>
          </cell>
          <cell r="H1209" t="str">
            <v>TAB</v>
          </cell>
          <cell r="I1209">
            <v>20050603</v>
          </cell>
          <cell r="J1209">
            <v>20051206</v>
          </cell>
          <cell r="K1209">
            <v>20051206</v>
          </cell>
          <cell r="L1209" t="str">
            <v>Delete</v>
          </cell>
          <cell r="N1209">
            <v>0</v>
          </cell>
          <cell r="O1209" t="str">
            <v>no</v>
          </cell>
          <cell r="P1209">
            <v>20050603</v>
          </cell>
          <cell r="Q1209">
            <v>20051206</v>
          </cell>
          <cell r="R1209">
            <v>20051206</v>
          </cell>
          <cell r="S1209">
            <v>0</v>
          </cell>
        </row>
        <row r="1210">
          <cell r="B1210" t="str">
            <v>PEMOLINE12542075 mgTABLETTAB</v>
          </cell>
          <cell r="C1210" t="str">
            <v>PEMOLINE</v>
          </cell>
          <cell r="D1210">
            <v>12542</v>
          </cell>
          <cell r="E1210">
            <v>0</v>
          </cell>
          <cell r="F1210" t="str">
            <v>75 mg</v>
          </cell>
          <cell r="G1210" t="str">
            <v>TABLET</v>
          </cell>
          <cell r="H1210" t="str">
            <v>TAB</v>
          </cell>
          <cell r="I1210">
            <v>20041203</v>
          </cell>
          <cell r="J1210">
            <v>20051206</v>
          </cell>
          <cell r="K1210">
            <v>20051206</v>
          </cell>
          <cell r="L1210" t="str">
            <v>Delete</v>
          </cell>
          <cell r="N1210">
            <v>0</v>
          </cell>
          <cell r="O1210" t="str">
            <v>no</v>
          </cell>
          <cell r="P1210">
            <v>20041203</v>
          </cell>
          <cell r="Q1210">
            <v>20051206</v>
          </cell>
          <cell r="R1210">
            <v>20051206</v>
          </cell>
          <cell r="S1210">
            <v>0</v>
          </cell>
        </row>
        <row r="1211">
          <cell r="B1211" t="str">
            <v>PENICILLIN V POTASSIUM39022100125 mg/5 ml, 100 mlMILLILITERPWDR for ORAL SOLN</v>
          </cell>
          <cell r="C1211" t="str">
            <v>PENICILLIN V POTASSIUM</v>
          </cell>
          <cell r="D1211">
            <v>39022</v>
          </cell>
          <cell r="E1211">
            <v>100</v>
          </cell>
          <cell r="F1211" t="str">
            <v>125 mg/5 ml, 100 ml</v>
          </cell>
          <cell r="G1211" t="str">
            <v>MILLILITER</v>
          </cell>
          <cell r="H1211" t="str">
            <v>PWDR for ORAL SOLN</v>
          </cell>
          <cell r="I1211">
            <v>20090305</v>
          </cell>
          <cell r="J1211">
            <v>0</v>
          </cell>
          <cell r="K1211">
            <v>20090305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0</v>
          </cell>
          <cell r="R1211">
            <v>20090305</v>
          </cell>
          <cell r="S1211">
            <v>0</v>
          </cell>
        </row>
        <row r="1212">
          <cell r="B1212" t="str">
            <v>PENICILLIN V POTASSIUM390530250 mgTABLETTAB</v>
          </cell>
          <cell r="C1212" t="str">
            <v>PENICILLIN V POTASSIUM</v>
          </cell>
          <cell r="D1212">
            <v>39053</v>
          </cell>
          <cell r="E1212">
            <v>0</v>
          </cell>
          <cell r="F1212" t="str">
            <v>250 mg</v>
          </cell>
          <cell r="G1212" t="str">
            <v>TABLET</v>
          </cell>
          <cell r="H1212" t="str">
            <v>TAB</v>
          </cell>
          <cell r="I1212">
            <v>20090305</v>
          </cell>
          <cell r="J1212">
            <v>0</v>
          </cell>
          <cell r="K1212">
            <v>20090305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20090305</v>
          </cell>
          <cell r="Q1212">
            <v>0</v>
          </cell>
          <cell r="R1212">
            <v>20090305</v>
          </cell>
          <cell r="S1212">
            <v>0</v>
          </cell>
        </row>
        <row r="1213">
          <cell r="B1213" t="str">
            <v>PENICILLIN V POTASSIUM390240250 mg/5 mlMILLILITERSUSP RECON</v>
          </cell>
          <cell r="C1213" t="str">
            <v>PENICILLIN V POTASSIUM</v>
          </cell>
          <cell r="D1213">
            <v>39024</v>
          </cell>
          <cell r="E1213">
            <v>0</v>
          </cell>
          <cell r="F1213" t="str">
            <v>250 mg/5 ml</v>
          </cell>
          <cell r="G1213" t="str">
            <v>MILLILITER</v>
          </cell>
          <cell r="H1213" t="str">
            <v>SUSP RECON</v>
          </cell>
          <cell r="I1213">
            <v>20090305</v>
          </cell>
          <cell r="J1213">
            <v>0</v>
          </cell>
          <cell r="K1213">
            <v>20090305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0</v>
          </cell>
          <cell r="R1213">
            <v>20090305</v>
          </cell>
          <cell r="S1213">
            <v>0</v>
          </cell>
        </row>
        <row r="1214">
          <cell r="B1214" t="str">
            <v>PENICILLIN V POTASSIUM390550500 mgTABLETTAB</v>
          </cell>
          <cell r="C1214" t="str">
            <v>PENICILLIN V POTASSIUM</v>
          </cell>
          <cell r="D1214">
            <v>39055</v>
          </cell>
          <cell r="E1214">
            <v>0</v>
          </cell>
          <cell r="F1214" t="str">
            <v>500 mg</v>
          </cell>
          <cell r="G1214" t="str">
            <v>TABLET</v>
          </cell>
          <cell r="H1214" t="str">
            <v>TAB</v>
          </cell>
          <cell r="I1214">
            <v>20090305</v>
          </cell>
          <cell r="J1214">
            <v>0</v>
          </cell>
          <cell r="K1214">
            <v>20090305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0</v>
          </cell>
          <cell r="R1214">
            <v>20090305</v>
          </cell>
          <cell r="S1214">
            <v>0</v>
          </cell>
        </row>
        <row r="1215">
          <cell r="B1215" t="str">
            <v>PENTAZOCINE/NALOXONE HCL71060050 mg/0.5 mgTABLETTAB</v>
          </cell>
          <cell r="C1215" t="str">
            <v>PENTAZOCINE/NALOXONE HCL</v>
          </cell>
          <cell r="D1215">
            <v>71060</v>
          </cell>
          <cell r="E1215">
            <v>0</v>
          </cell>
          <cell r="F1215" t="str">
            <v>50 mg/0.5 mg</v>
          </cell>
          <cell r="G1215" t="str">
            <v>TABLET</v>
          </cell>
          <cell r="H1215" t="str">
            <v>TAB</v>
          </cell>
          <cell r="I1215">
            <v>20090305</v>
          </cell>
          <cell r="J1215">
            <v>0</v>
          </cell>
          <cell r="K1215">
            <v>20090305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0</v>
          </cell>
          <cell r="R1215">
            <v>20090305</v>
          </cell>
          <cell r="S1215">
            <v>0</v>
          </cell>
        </row>
        <row r="1216">
          <cell r="B1216" t="str">
            <v>PENTOXIFYLLINE118000400 mgTABLETTAB, CR</v>
          </cell>
          <cell r="C1216" t="str">
            <v>PENTOXIFYLLINE</v>
          </cell>
          <cell r="D1216">
            <v>11800</v>
          </cell>
          <cell r="E1216">
            <v>0</v>
          </cell>
          <cell r="F1216" t="str">
            <v>400 mg</v>
          </cell>
          <cell r="G1216" t="str">
            <v>TABLET</v>
          </cell>
          <cell r="H1216" t="str">
            <v>TAB, CR</v>
          </cell>
          <cell r="I1216">
            <v>20090305</v>
          </cell>
          <cell r="J1216">
            <v>0</v>
          </cell>
          <cell r="K1216">
            <v>20090305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20090305</v>
          </cell>
          <cell r="S1216">
            <v>0</v>
          </cell>
        </row>
        <row r="1217">
          <cell r="B1217" t="str">
            <v>P-EPHED HCL/BROMPHENIRAMIN14805045 mg; 4 mg/5 mlMILLILITERSYR</v>
          </cell>
          <cell r="C1217" t="str">
            <v>P-EPHED HCL/BROMPHENIRAMIN</v>
          </cell>
          <cell r="D1217">
            <v>14805</v>
          </cell>
          <cell r="E1217">
            <v>0</v>
          </cell>
          <cell r="F1217" t="str">
            <v>45 mg; 4 mg/5 ml</v>
          </cell>
          <cell r="G1217" t="str">
            <v>MILLILITER</v>
          </cell>
          <cell r="H1217" t="str">
            <v>SYR</v>
          </cell>
          <cell r="I1217">
            <v>20090305</v>
          </cell>
          <cell r="J1217">
            <v>0</v>
          </cell>
          <cell r="K1217">
            <v>20090305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20090305</v>
          </cell>
          <cell r="Q1217">
            <v>0</v>
          </cell>
          <cell r="R1217">
            <v>20090305</v>
          </cell>
          <cell r="S1217">
            <v>0</v>
          </cell>
        </row>
        <row r="1218">
          <cell r="B1218" t="str">
            <v>P-EPHED HCL/CARBINOX MAL13855015-1 mg/mlMILLILITERDROPS</v>
          </cell>
          <cell r="C1218" t="str">
            <v>P-EPHED HCL/CARBINOX MAL</v>
          </cell>
          <cell r="D1218">
            <v>13855</v>
          </cell>
          <cell r="E1218">
            <v>0</v>
          </cell>
          <cell r="F1218" t="str">
            <v>15-1 mg/ml</v>
          </cell>
          <cell r="G1218" t="str">
            <v>MILLILITER</v>
          </cell>
          <cell r="H1218" t="str">
            <v>DROPS</v>
          </cell>
          <cell r="I1218">
            <v>20041203</v>
          </cell>
          <cell r="J1218">
            <v>20050331</v>
          </cell>
          <cell r="K1218">
            <v>20050331</v>
          </cell>
          <cell r="L1218" t="str">
            <v>Delete</v>
          </cell>
          <cell r="N1218">
            <v>0</v>
          </cell>
          <cell r="O1218" t="str">
            <v>no</v>
          </cell>
          <cell r="P1218">
            <v>20041203</v>
          </cell>
          <cell r="Q1218">
            <v>20050331</v>
          </cell>
          <cell r="R1218">
            <v>20050331</v>
          </cell>
          <cell r="S1218">
            <v>0</v>
          </cell>
        </row>
        <row r="1219">
          <cell r="B1219" t="str">
            <v>PERMETHRIN4437005%GRAMCRM</v>
          </cell>
          <cell r="C1219" t="str">
            <v>PERMETHRIN</v>
          </cell>
          <cell r="D1219">
            <v>44370</v>
          </cell>
          <cell r="E1219">
            <v>0</v>
          </cell>
          <cell r="F1219" t="str">
            <v>5%</v>
          </cell>
          <cell r="G1219" t="str">
            <v>GRAM</v>
          </cell>
          <cell r="H1219" t="str">
            <v>CRM</v>
          </cell>
          <cell r="I1219">
            <v>20090305</v>
          </cell>
          <cell r="J1219">
            <v>0</v>
          </cell>
          <cell r="K1219">
            <v>20090305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20090305</v>
          </cell>
          <cell r="Q1219">
            <v>0</v>
          </cell>
          <cell r="R1219">
            <v>20090305</v>
          </cell>
          <cell r="S1219">
            <v>0</v>
          </cell>
        </row>
        <row r="1220">
          <cell r="B1220" t="str">
            <v>PERPHENAZINE14650016 mgTABLETTAB</v>
          </cell>
          <cell r="C1220" t="str">
            <v>PERPHENAZINE</v>
          </cell>
          <cell r="D1220">
            <v>14650</v>
          </cell>
          <cell r="E1220">
            <v>0</v>
          </cell>
          <cell r="F1220" t="str">
            <v>16 mg</v>
          </cell>
          <cell r="G1220" t="str">
            <v>TABLET</v>
          </cell>
          <cell r="H1220" t="str">
            <v>TAB</v>
          </cell>
          <cell r="I1220">
            <v>20081205</v>
          </cell>
          <cell r="J1220">
            <v>20090305</v>
          </cell>
          <cell r="K1220">
            <v>20090305</v>
          </cell>
          <cell r="L1220" t="str">
            <v>Delete</v>
          </cell>
          <cell r="N1220">
            <v>0</v>
          </cell>
          <cell r="O1220" t="str">
            <v>no</v>
          </cell>
          <cell r="P1220">
            <v>20081205</v>
          </cell>
          <cell r="Q1220">
            <v>20090305</v>
          </cell>
          <cell r="R1220">
            <v>20090305</v>
          </cell>
          <cell r="S1220">
            <v>0</v>
          </cell>
        </row>
        <row r="1221">
          <cell r="B1221" t="str">
            <v>PERPHENAZINE1465102 mgTABLETTAB</v>
          </cell>
          <cell r="C1221" t="str">
            <v>PERPHENAZINE</v>
          </cell>
          <cell r="D1221">
            <v>14651</v>
          </cell>
          <cell r="E1221">
            <v>0</v>
          </cell>
          <cell r="F1221" t="str">
            <v>2 mg</v>
          </cell>
          <cell r="G1221" t="str">
            <v>TABLET</v>
          </cell>
          <cell r="H1221" t="str">
            <v>TAB</v>
          </cell>
          <cell r="I1221">
            <v>20081205</v>
          </cell>
          <cell r="J1221">
            <v>20090305</v>
          </cell>
          <cell r="K1221">
            <v>20090305</v>
          </cell>
          <cell r="L1221" t="str">
            <v>Delete</v>
          </cell>
          <cell r="N1221">
            <v>0</v>
          </cell>
          <cell r="O1221" t="str">
            <v>no</v>
          </cell>
          <cell r="P1221">
            <v>20081205</v>
          </cell>
          <cell r="Q1221">
            <v>20090305</v>
          </cell>
          <cell r="R1221">
            <v>20090305</v>
          </cell>
          <cell r="S1221">
            <v>0</v>
          </cell>
        </row>
        <row r="1222">
          <cell r="B1222" t="str">
            <v>PERPHENAZINE1465204 mgTABLETTAB</v>
          </cell>
          <cell r="C1222" t="str">
            <v>PERPHENAZINE</v>
          </cell>
          <cell r="D1222">
            <v>14652</v>
          </cell>
          <cell r="E1222">
            <v>0</v>
          </cell>
          <cell r="F1222" t="str">
            <v>4 mg</v>
          </cell>
          <cell r="G1222" t="str">
            <v>TABLET</v>
          </cell>
          <cell r="H1222" t="str">
            <v>TAB</v>
          </cell>
          <cell r="I1222">
            <v>20081205</v>
          </cell>
          <cell r="J1222">
            <v>20090305</v>
          </cell>
          <cell r="K1222">
            <v>20090305</v>
          </cell>
          <cell r="L1222" t="str">
            <v>Delete</v>
          </cell>
          <cell r="N1222">
            <v>0</v>
          </cell>
          <cell r="O1222" t="str">
            <v>no</v>
          </cell>
          <cell r="P1222">
            <v>20081205</v>
          </cell>
          <cell r="Q1222">
            <v>20090305</v>
          </cell>
          <cell r="R1222">
            <v>20090305</v>
          </cell>
          <cell r="S1222">
            <v>0</v>
          </cell>
        </row>
        <row r="1223">
          <cell r="B1223" t="str">
            <v>PERPHENAZINE1465308 mgTABLETTAB</v>
          </cell>
          <cell r="C1223" t="str">
            <v>PERPHENAZINE</v>
          </cell>
          <cell r="D1223">
            <v>14653</v>
          </cell>
          <cell r="E1223">
            <v>0</v>
          </cell>
          <cell r="F1223" t="str">
            <v>8 mg</v>
          </cell>
          <cell r="G1223" t="str">
            <v>TABLET</v>
          </cell>
          <cell r="H1223" t="str">
            <v>TAB</v>
          </cell>
          <cell r="I1223">
            <v>20081205</v>
          </cell>
          <cell r="J1223">
            <v>20090305</v>
          </cell>
          <cell r="K1223">
            <v>20090305</v>
          </cell>
          <cell r="L1223" t="str">
            <v>Delete</v>
          </cell>
          <cell r="N1223">
            <v>0</v>
          </cell>
          <cell r="O1223" t="str">
            <v>no</v>
          </cell>
          <cell r="P1223">
            <v>20081205</v>
          </cell>
          <cell r="Q1223">
            <v>20090305</v>
          </cell>
          <cell r="R1223">
            <v>20090305</v>
          </cell>
          <cell r="S1223">
            <v>0</v>
          </cell>
        </row>
        <row r="1224">
          <cell r="B1224" t="str">
            <v>PHENAZOPYRIDINE HCL421210100 mgTABLETTAB</v>
          </cell>
          <cell r="C1224" t="str">
            <v>PHENAZOPYRIDINE HCL</v>
          </cell>
          <cell r="D1224">
            <v>42121</v>
          </cell>
          <cell r="E1224">
            <v>0</v>
          </cell>
          <cell r="F1224" t="str">
            <v>100 mg</v>
          </cell>
          <cell r="G1224" t="str">
            <v>TABLET</v>
          </cell>
          <cell r="H1224" t="str">
            <v>TAB</v>
          </cell>
          <cell r="I1224">
            <v>20090305</v>
          </cell>
          <cell r="J1224">
            <v>0</v>
          </cell>
          <cell r="K1224">
            <v>20090305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20090305</v>
          </cell>
          <cell r="Q1224">
            <v>0</v>
          </cell>
          <cell r="R1224">
            <v>20090305</v>
          </cell>
          <cell r="S1224">
            <v>0</v>
          </cell>
        </row>
        <row r="1225">
          <cell r="B1225" t="str">
            <v>PHENAZOPYRIDINE HCL421220200 mgTABLETTAB</v>
          </cell>
          <cell r="C1225" t="str">
            <v>PHENAZOPYRIDINE HCL</v>
          </cell>
          <cell r="D1225">
            <v>42122</v>
          </cell>
          <cell r="E1225">
            <v>0</v>
          </cell>
          <cell r="F1225" t="str">
            <v>200 mg</v>
          </cell>
          <cell r="G1225" t="str">
            <v>TABLET</v>
          </cell>
          <cell r="H1225" t="str">
            <v>TAB</v>
          </cell>
          <cell r="I1225">
            <v>20090305</v>
          </cell>
          <cell r="J1225">
            <v>0</v>
          </cell>
          <cell r="K1225">
            <v>20090305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20090305</v>
          </cell>
          <cell r="Q1225">
            <v>0</v>
          </cell>
          <cell r="R1225">
            <v>20090305</v>
          </cell>
          <cell r="S1225">
            <v>0</v>
          </cell>
        </row>
        <row r="1226">
          <cell r="B1226" t="str">
            <v>PHENOBARBITAL129750100 mgTABLETTAB</v>
          </cell>
          <cell r="C1226" t="str">
            <v>PHENOBARBITAL</v>
          </cell>
          <cell r="D1226">
            <v>12975</v>
          </cell>
          <cell r="E1226">
            <v>0</v>
          </cell>
          <cell r="F1226" t="str">
            <v>100 mg</v>
          </cell>
          <cell r="G1226" t="str">
            <v>TABLET</v>
          </cell>
          <cell r="H1226" t="str">
            <v>TAB</v>
          </cell>
          <cell r="I1226">
            <v>20090305</v>
          </cell>
          <cell r="J1226">
            <v>0</v>
          </cell>
          <cell r="K1226">
            <v>20090305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20090305</v>
          </cell>
          <cell r="Q1226">
            <v>0</v>
          </cell>
          <cell r="R1226">
            <v>20090305</v>
          </cell>
          <cell r="S1226">
            <v>0</v>
          </cell>
        </row>
        <row r="1227">
          <cell r="B1227" t="str">
            <v>PHENOBARBITAL12971015 mgTABLETTAB</v>
          </cell>
          <cell r="C1227" t="str">
            <v>PHENOBARBITAL</v>
          </cell>
          <cell r="D1227">
            <v>12971</v>
          </cell>
          <cell r="E1227">
            <v>0</v>
          </cell>
          <cell r="F1227" t="str">
            <v>15 mg</v>
          </cell>
          <cell r="G1227" t="str">
            <v>TABLET</v>
          </cell>
          <cell r="H1227" t="str">
            <v>TAB</v>
          </cell>
          <cell r="I1227">
            <v>20090305</v>
          </cell>
          <cell r="J1227">
            <v>0</v>
          </cell>
          <cell r="K1227">
            <v>20090305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20090305</v>
          </cell>
          <cell r="Q1227">
            <v>0</v>
          </cell>
          <cell r="R1227">
            <v>20090305</v>
          </cell>
          <cell r="S1227">
            <v>0</v>
          </cell>
        </row>
        <row r="1228">
          <cell r="B1228" t="str">
            <v>PHENOBARBITAL12956020 mg/5 mlMILLILITERELIXIR</v>
          </cell>
          <cell r="C1228" t="str">
            <v>PHENOBARBITAL</v>
          </cell>
          <cell r="D1228">
            <v>12956</v>
          </cell>
          <cell r="E1228">
            <v>0</v>
          </cell>
          <cell r="F1228" t="str">
            <v>20 mg/5 ml</v>
          </cell>
          <cell r="G1228" t="str">
            <v>MILLILITER</v>
          </cell>
          <cell r="H1228" t="str">
            <v>ELIXIR</v>
          </cell>
          <cell r="I1228">
            <v>20030606</v>
          </cell>
          <cell r="J1228">
            <v>20031205</v>
          </cell>
          <cell r="K1228">
            <v>20090305</v>
          </cell>
          <cell r="L1228" t="str">
            <v>Delete</v>
          </cell>
          <cell r="N1228">
            <v>0</v>
          </cell>
          <cell r="O1228" t="str">
            <v>no</v>
          </cell>
          <cell r="P1228">
            <v>20030606</v>
          </cell>
          <cell r="Q1228">
            <v>20031205</v>
          </cell>
          <cell r="R1228">
            <v>20090305</v>
          </cell>
          <cell r="S1228">
            <v>0</v>
          </cell>
        </row>
        <row r="1229">
          <cell r="B1229" t="str">
            <v>PHENOBARBITAL12973030 mgTABLETTAB</v>
          </cell>
          <cell r="C1229" t="str">
            <v>PHENOBARBITAL</v>
          </cell>
          <cell r="D1229">
            <v>12973</v>
          </cell>
          <cell r="E1229">
            <v>0</v>
          </cell>
          <cell r="F1229" t="str">
            <v>30 mg</v>
          </cell>
          <cell r="G1229" t="str">
            <v>TABLET</v>
          </cell>
          <cell r="H1229" t="str">
            <v>TAB</v>
          </cell>
          <cell r="I1229">
            <v>20090305</v>
          </cell>
          <cell r="J1229">
            <v>0</v>
          </cell>
          <cell r="K1229">
            <v>20090305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20090305</v>
          </cell>
          <cell r="Q1229">
            <v>0</v>
          </cell>
          <cell r="R1229">
            <v>20090305</v>
          </cell>
          <cell r="S1229">
            <v>0</v>
          </cell>
        </row>
        <row r="1230">
          <cell r="B1230" t="str">
            <v>PHENOBARBITAL12972060 mgTABLETTAB</v>
          </cell>
          <cell r="C1230" t="str">
            <v>PHENOBARBITAL</v>
          </cell>
          <cell r="D1230">
            <v>12972</v>
          </cell>
          <cell r="E1230">
            <v>0</v>
          </cell>
          <cell r="F1230" t="str">
            <v>60 mg</v>
          </cell>
          <cell r="G1230" t="str">
            <v>TABLET</v>
          </cell>
          <cell r="H1230" t="str">
            <v>TAB</v>
          </cell>
          <cell r="I1230">
            <v>20090305</v>
          </cell>
          <cell r="J1230">
            <v>0</v>
          </cell>
          <cell r="K1230">
            <v>20090305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20090305</v>
          </cell>
          <cell r="Q1230">
            <v>0</v>
          </cell>
          <cell r="R1230">
            <v>20090305</v>
          </cell>
          <cell r="S1230">
            <v>0</v>
          </cell>
        </row>
        <row r="1231">
          <cell r="B1231" t="str">
            <v>PHENTERMINE HCL 20692030 mgCAPSULECAP</v>
          </cell>
          <cell r="C1231" t="str">
            <v xml:space="preserve">PHENTERMINE HCL </v>
          </cell>
          <cell r="D1231">
            <v>20692</v>
          </cell>
          <cell r="E1231">
            <v>0</v>
          </cell>
          <cell r="F1231" t="str">
            <v>30 mg</v>
          </cell>
          <cell r="G1231" t="str">
            <v>CAPSULE</v>
          </cell>
          <cell r="H1231" t="str">
            <v>CAP</v>
          </cell>
          <cell r="I1231">
            <v>20090305</v>
          </cell>
          <cell r="J1231">
            <v>0</v>
          </cell>
          <cell r="K1231">
            <v>20090305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20090305</v>
          </cell>
          <cell r="Q1231">
            <v>0</v>
          </cell>
          <cell r="R1231">
            <v>20090305</v>
          </cell>
          <cell r="S1231">
            <v>0</v>
          </cell>
        </row>
        <row r="1232">
          <cell r="B1232" t="str">
            <v>PHENTERMINE HCL 20713037.5 mgTABLETTAB</v>
          </cell>
          <cell r="C1232" t="str">
            <v xml:space="preserve">PHENTERMINE HCL </v>
          </cell>
          <cell r="D1232">
            <v>20713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20090305</v>
          </cell>
          <cell r="J1232">
            <v>0</v>
          </cell>
          <cell r="K1232">
            <v>20090305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20090305</v>
          </cell>
          <cell r="Q1232">
            <v>0</v>
          </cell>
          <cell r="R1232">
            <v>20090305</v>
          </cell>
          <cell r="S1232">
            <v>0</v>
          </cell>
        </row>
        <row r="1233">
          <cell r="B1233" t="str">
            <v>PHENYLEPHRINE HCL/CHLOR-MAL25732012.5-4 mg/5MILLILITERSYR</v>
          </cell>
          <cell r="C1233" t="str">
            <v>PHENYLEPHRINE HCL/CHLOR-MAL</v>
          </cell>
          <cell r="D1233">
            <v>25732</v>
          </cell>
          <cell r="E1233">
            <v>0</v>
          </cell>
          <cell r="F1233" t="str">
            <v>12.5-4 mg/5</v>
          </cell>
          <cell r="G1233" t="str">
            <v>MILLILITER</v>
          </cell>
          <cell r="H1233" t="str">
            <v>SYR</v>
          </cell>
          <cell r="I1233">
            <v>20090305</v>
          </cell>
          <cell r="J1233">
            <v>0</v>
          </cell>
          <cell r="K1233">
            <v>20090305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20090305</v>
          </cell>
          <cell r="Q1233">
            <v>0</v>
          </cell>
          <cell r="R1233">
            <v>20090305</v>
          </cell>
          <cell r="S1233">
            <v>0</v>
          </cell>
        </row>
        <row r="1234">
          <cell r="B1234" t="str">
            <v>PHENYLEPHRINE HCL/COD/PROMETH1397805-10-6.25MILLILITERSYR</v>
          </cell>
          <cell r="C1234" t="str">
            <v>PHENYLEPHRINE HCL/COD/PROMETH</v>
          </cell>
          <cell r="D1234">
            <v>13978</v>
          </cell>
          <cell r="E1234">
            <v>0</v>
          </cell>
          <cell r="F1234" t="str">
            <v>5-10-6.25</v>
          </cell>
          <cell r="G1234" t="str">
            <v>MILLILITER</v>
          </cell>
          <cell r="H1234" t="str">
            <v>SYR</v>
          </cell>
          <cell r="I1234">
            <v>20090305</v>
          </cell>
          <cell r="J1234">
            <v>0</v>
          </cell>
          <cell r="K1234">
            <v>20090305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20090305</v>
          </cell>
          <cell r="Q1234">
            <v>0</v>
          </cell>
          <cell r="R1234">
            <v>20090305</v>
          </cell>
          <cell r="S1234">
            <v>0</v>
          </cell>
        </row>
        <row r="1235">
          <cell r="B1235" t="str">
            <v>PHENYLEPHRINE/CHLORPHENIRAMINE1274605-4.5 mg/5 mlMILLILITERSUSP</v>
          </cell>
          <cell r="C1235" t="str">
            <v>PHENYLEPHRINE/CHLORPHENIRAMINE</v>
          </cell>
          <cell r="D1235">
            <v>12746</v>
          </cell>
          <cell r="E1235">
            <v>0</v>
          </cell>
          <cell r="F1235" t="str">
            <v>5-4.5 mg/5 ml</v>
          </cell>
          <cell r="G1235" t="str">
            <v>MILLILITER</v>
          </cell>
          <cell r="H1235" t="str">
            <v>SUSP</v>
          </cell>
          <cell r="I1235">
            <v>20090305</v>
          </cell>
          <cell r="J1235">
            <v>0</v>
          </cell>
          <cell r="K1235">
            <v>20090305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20090305</v>
          </cell>
          <cell r="Q1235">
            <v>0</v>
          </cell>
          <cell r="R1235">
            <v>20090305</v>
          </cell>
          <cell r="S1235">
            <v>0</v>
          </cell>
        </row>
        <row r="1236">
          <cell r="B1236" t="str">
            <v>PHENYLEPHRINE/HYDROCODONE/CHLORPHENIRAMINE9626805-2.5-2 mg/5 mlMILLILITERSYR</v>
          </cell>
          <cell r="C1236" t="str">
            <v>PHENYLEPHRINE/HYDROCODONE/CHLORPHENIRAMINE</v>
          </cell>
          <cell r="D1236">
            <v>96268</v>
          </cell>
          <cell r="E1236">
            <v>0</v>
          </cell>
          <cell r="F1236" t="str">
            <v>5-2.5-2 mg/5 ml</v>
          </cell>
          <cell r="G1236" t="str">
            <v>MILLILITER</v>
          </cell>
          <cell r="H1236" t="str">
            <v>SYR</v>
          </cell>
          <cell r="I1236">
            <v>20071205</v>
          </cell>
          <cell r="J1236">
            <v>20080919</v>
          </cell>
          <cell r="K1236">
            <v>20081205</v>
          </cell>
          <cell r="L1236" t="str">
            <v>Delete</v>
          </cell>
          <cell r="N1236">
            <v>0</v>
          </cell>
          <cell r="O1236" t="str">
            <v>no</v>
          </cell>
          <cell r="P1236">
            <v>20071205</v>
          </cell>
          <cell r="Q1236">
            <v>20080919</v>
          </cell>
          <cell r="R1236">
            <v>20081205</v>
          </cell>
          <cell r="S1236">
            <v>0</v>
          </cell>
        </row>
        <row r="1237">
          <cell r="B1237" t="str">
            <v>PHENYLEPHRINE/PYRIL TAN/CP9591005 mg; 12.5 mg; 2 mg/5 mlMILLILITERSUSP</v>
          </cell>
          <cell r="C1237" t="str">
            <v>PHENYLEPHRINE/PYRIL TAN/CP</v>
          </cell>
          <cell r="D1237">
            <v>95910</v>
          </cell>
          <cell r="E1237">
            <v>0</v>
          </cell>
          <cell r="F1237" t="str">
            <v>5 mg; 12.5 mg; 2 mg/5 ml</v>
          </cell>
          <cell r="G1237" t="str">
            <v>MILLILITER</v>
          </cell>
          <cell r="H1237" t="str">
            <v>SUSP</v>
          </cell>
          <cell r="I1237">
            <v>20061205</v>
          </cell>
          <cell r="J1237">
            <v>20080919</v>
          </cell>
          <cell r="K1237">
            <v>20080919</v>
          </cell>
          <cell r="L1237" t="str">
            <v>Delete</v>
          </cell>
          <cell r="N1237">
            <v>0</v>
          </cell>
          <cell r="O1237" t="str">
            <v>no</v>
          </cell>
          <cell r="P1237">
            <v>20061205</v>
          </cell>
          <cell r="Q1237">
            <v>20080919</v>
          </cell>
          <cell r="R1237">
            <v>20080919</v>
          </cell>
          <cell r="S1237">
            <v>0</v>
          </cell>
        </row>
        <row r="1238">
          <cell r="B1238" t="str">
            <v>PHENYTOIN SODIUM177000100 mgCAPSULECAP, ER</v>
          </cell>
          <cell r="C1238" t="str">
            <v>PHENYTOIN SODIUM</v>
          </cell>
          <cell r="D1238">
            <v>17700</v>
          </cell>
          <cell r="E1238">
            <v>0</v>
          </cell>
          <cell r="F1238" t="str">
            <v>100 mg</v>
          </cell>
          <cell r="G1238" t="str">
            <v>CAPSULE</v>
          </cell>
          <cell r="H1238" t="str">
            <v>CAP, ER</v>
          </cell>
          <cell r="I1238">
            <v>20090305</v>
          </cell>
          <cell r="J1238">
            <v>0</v>
          </cell>
          <cell r="K1238">
            <v>20090305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20090305</v>
          </cell>
          <cell r="Q1238">
            <v>0</v>
          </cell>
          <cell r="R1238">
            <v>20090305</v>
          </cell>
          <cell r="S1238">
            <v>0</v>
          </cell>
        </row>
        <row r="1239">
          <cell r="B1239" t="str">
            <v>PHENYTOIN SODIUM172410125 mg/5 mlMILLILITERSUSP</v>
          </cell>
          <cell r="C1239" t="str">
            <v>PHENYTOIN SODIUM</v>
          </cell>
          <cell r="D1239">
            <v>17241</v>
          </cell>
          <cell r="E1239">
            <v>0</v>
          </cell>
          <cell r="F1239" t="str">
            <v>125 mg/5 ml</v>
          </cell>
          <cell r="G1239" t="str">
            <v>MILLILITER</v>
          </cell>
          <cell r="H1239" t="str">
            <v>SUSP</v>
          </cell>
          <cell r="I1239">
            <v>20090305</v>
          </cell>
          <cell r="J1239">
            <v>0</v>
          </cell>
          <cell r="K1239">
            <v>20090305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20090305</v>
          </cell>
          <cell r="Q1239">
            <v>0</v>
          </cell>
          <cell r="R1239">
            <v>20090305</v>
          </cell>
          <cell r="S1239">
            <v>0</v>
          </cell>
        </row>
        <row r="1240">
          <cell r="B1240" t="str">
            <v>PILOCARPINE HCL3270200.5%MILLILITEROPTH SOLN</v>
          </cell>
          <cell r="C1240" t="str">
            <v>PILOCARPINE HCL</v>
          </cell>
          <cell r="D1240">
            <v>32702</v>
          </cell>
          <cell r="E1240">
            <v>0</v>
          </cell>
          <cell r="F1240" t="str">
            <v>0.5%</v>
          </cell>
          <cell r="G1240" t="str">
            <v>MILLILITER</v>
          </cell>
          <cell r="H1240" t="str">
            <v>OPTH SOLN</v>
          </cell>
          <cell r="I1240">
            <v>20021206</v>
          </cell>
          <cell r="J1240">
            <v>20030509</v>
          </cell>
          <cell r="K1240">
            <v>20030509</v>
          </cell>
          <cell r="L1240" t="str">
            <v>Delete</v>
          </cell>
          <cell r="N1240">
            <v>0</v>
          </cell>
          <cell r="O1240" t="str">
            <v>no</v>
          </cell>
          <cell r="P1240">
            <v>20021206</v>
          </cell>
          <cell r="Q1240">
            <v>20030509</v>
          </cell>
          <cell r="R1240">
            <v>20030509</v>
          </cell>
          <cell r="S1240">
            <v>0</v>
          </cell>
        </row>
        <row r="1241">
          <cell r="B1241" t="str">
            <v>PILOCARPINE HCL3270400.01MILLILITEROPTH SOLN</v>
          </cell>
          <cell r="C1241" t="str">
            <v>PILOCARPINE HCL</v>
          </cell>
          <cell r="D1241">
            <v>32704</v>
          </cell>
          <cell r="E1241">
            <v>0</v>
          </cell>
          <cell r="F1241">
            <v>0.01</v>
          </cell>
          <cell r="G1241" t="str">
            <v>MILLILITER</v>
          </cell>
          <cell r="H1241" t="str">
            <v>OPTH SOLN</v>
          </cell>
          <cell r="I1241">
            <v>20090305</v>
          </cell>
          <cell r="J1241">
            <v>0</v>
          </cell>
          <cell r="K1241">
            <v>20090305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20090305</v>
          </cell>
          <cell r="Q1241">
            <v>0</v>
          </cell>
          <cell r="R1241">
            <v>20090305</v>
          </cell>
          <cell r="S1241">
            <v>0</v>
          </cell>
        </row>
        <row r="1242">
          <cell r="B1242" t="str">
            <v>PILOCARPINE HCL3270602%MILLILITEROPTH SOLN</v>
          </cell>
          <cell r="C1242" t="str">
            <v>PILOCARPINE HCL</v>
          </cell>
          <cell r="D1242">
            <v>32706</v>
          </cell>
          <cell r="E1242">
            <v>0</v>
          </cell>
          <cell r="F1242" t="str">
            <v>2%</v>
          </cell>
          <cell r="G1242" t="str">
            <v>MILLILITER</v>
          </cell>
          <cell r="H1242" t="str">
            <v>OPTH SOLN</v>
          </cell>
          <cell r="I1242">
            <v>20090305</v>
          </cell>
          <cell r="J1242">
            <v>0</v>
          </cell>
          <cell r="K1242">
            <v>20090305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20090305</v>
          </cell>
          <cell r="Q1242">
            <v>0</v>
          </cell>
          <cell r="R1242">
            <v>20090305</v>
          </cell>
          <cell r="S1242">
            <v>0</v>
          </cell>
        </row>
        <row r="1243">
          <cell r="B1243" t="str">
            <v>PILOCARPINE HCL3275204%MILLILITEROPTH SOLN</v>
          </cell>
          <cell r="C1243" t="str">
            <v>PILOCARPINE HCL</v>
          </cell>
          <cell r="D1243">
            <v>32752</v>
          </cell>
          <cell r="E1243">
            <v>0</v>
          </cell>
          <cell r="F1243" t="str">
            <v>4%</v>
          </cell>
          <cell r="G1243" t="str">
            <v>MILLILITER</v>
          </cell>
          <cell r="H1243" t="str">
            <v>OPTH SOLN</v>
          </cell>
          <cell r="I1243">
            <v>20090305</v>
          </cell>
          <cell r="J1243">
            <v>0</v>
          </cell>
          <cell r="K1243">
            <v>20090305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20090305</v>
          </cell>
          <cell r="Q1243">
            <v>0</v>
          </cell>
          <cell r="R1243">
            <v>20090305</v>
          </cell>
          <cell r="S1243">
            <v>0</v>
          </cell>
        </row>
        <row r="1244">
          <cell r="B1244" t="str">
            <v>PILOCARPINE HCL3275406%MILLILITEROPTH SOLN</v>
          </cell>
          <cell r="C1244" t="str">
            <v>PILOCARPINE HCL</v>
          </cell>
          <cell r="D1244">
            <v>32754</v>
          </cell>
          <cell r="E1244">
            <v>0</v>
          </cell>
          <cell r="F1244" t="str">
            <v>6%</v>
          </cell>
          <cell r="G1244" t="str">
            <v>MILLILITER</v>
          </cell>
          <cell r="H1244" t="str">
            <v>OPTH SOLN</v>
          </cell>
          <cell r="I1244">
            <v>20090305</v>
          </cell>
          <cell r="J1244">
            <v>0</v>
          </cell>
          <cell r="K1244">
            <v>20090305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20090305</v>
          </cell>
          <cell r="Q1244">
            <v>0</v>
          </cell>
          <cell r="R1244">
            <v>20090305</v>
          </cell>
          <cell r="S1244">
            <v>0</v>
          </cell>
        </row>
        <row r="1245">
          <cell r="B1245" t="str">
            <v>PILOCARPINE HCL 2467105 mgTABLETTAB</v>
          </cell>
          <cell r="C1245" t="str">
            <v xml:space="preserve">PILOCARPINE HCL </v>
          </cell>
          <cell r="D1245">
            <v>24671</v>
          </cell>
          <cell r="E1245">
            <v>0</v>
          </cell>
          <cell r="F1245" t="str">
            <v>5 mg</v>
          </cell>
          <cell r="G1245" t="str">
            <v>TABLET</v>
          </cell>
          <cell r="H1245" t="str">
            <v>TAB</v>
          </cell>
          <cell r="I1245">
            <v>20090305</v>
          </cell>
          <cell r="J1245">
            <v>0</v>
          </cell>
          <cell r="K1245">
            <v>20090305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20090305</v>
          </cell>
          <cell r="Q1245">
            <v>0</v>
          </cell>
          <cell r="R1245">
            <v>20090305</v>
          </cell>
          <cell r="S1245">
            <v>0</v>
          </cell>
        </row>
        <row r="1246">
          <cell r="B1246" t="str">
            <v>PINDOLOL20680010 mgTABLETTAB</v>
          </cell>
          <cell r="C1246" t="str">
            <v>PINDOLOL</v>
          </cell>
          <cell r="D1246">
            <v>20680</v>
          </cell>
          <cell r="E1246">
            <v>0</v>
          </cell>
          <cell r="F1246" t="str">
            <v>10 mg</v>
          </cell>
          <cell r="G1246" t="str">
            <v>TABLET</v>
          </cell>
          <cell r="H1246" t="str">
            <v>TAB</v>
          </cell>
          <cell r="I1246">
            <v>20090305</v>
          </cell>
          <cell r="J1246">
            <v>0</v>
          </cell>
          <cell r="K1246">
            <v>20090305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20090305</v>
          </cell>
          <cell r="Q1246">
            <v>0</v>
          </cell>
          <cell r="R1246">
            <v>20090305</v>
          </cell>
          <cell r="S1246">
            <v>0</v>
          </cell>
        </row>
        <row r="1247">
          <cell r="B1247" t="str">
            <v>PINDOLOL2068105 mgTABLETTAB</v>
          </cell>
          <cell r="C1247" t="str">
            <v>PINDOLOL</v>
          </cell>
          <cell r="D1247">
            <v>20681</v>
          </cell>
          <cell r="E1247">
            <v>0</v>
          </cell>
          <cell r="F1247" t="str">
            <v>5 mg</v>
          </cell>
          <cell r="G1247" t="str">
            <v>TABLET</v>
          </cell>
          <cell r="H1247" t="str">
            <v>TAB</v>
          </cell>
          <cell r="I1247">
            <v>20090305</v>
          </cell>
          <cell r="J1247">
            <v>0</v>
          </cell>
          <cell r="K1247">
            <v>20090305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20090305</v>
          </cell>
          <cell r="Q1247">
            <v>0</v>
          </cell>
          <cell r="R1247">
            <v>20090305</v>
          </cell>
          <cell r="S1247">
            <v>0</v>
          </cell>
        </row>
        <row r="1248">
          <cell r="B1248" t="str">
            <v>PIROXICAM35820010 mgCAPSULECAP</v>
          </cell>
          <cell r="C1248" t="str">
            <v>PIROXICAM</v>
          </cell>
          <cell r="D1248">
            <v>35820</v>
          </cell>
          <cell r="E1248">
            <v>0</v>
          </cell>
          <cell r="F1248" t="str">
            <v>10 mg</v>
          </cell>
          <cell r="G1248" t="str">
            <v>CAPSULE</v>
          </cell>
          <cell r="H1248" t="str">
            <v>CAP</v>
          </cell>
          <cell r="I1248">
            <v>20090305</v>
          </cell>
          <cell r="J1248">
            <v>0</v>
          </cell>
          <cell r="K1248">
            <v>20090305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20090305</v>
          </cell>
          <cell r="Q1248">
            <v>0</v>
          </cell>
          <cell r="R1248">
            <v>20090305</v>
          </cell>
          <cell r="S1248">
            <v>0</v>
          </cell>
        </row>
        <row r="1249">
          <cell r="B1249" t="str">
            <v>PIROXICAM35821020 mgCAPSULECAP</v>
          </cell>
          <cell r="C1249" t="str">
            <v>PIROXICAM</v>
          </cell>
          <cell r="D1249">
            <v>35821</v>
          </cell>
          <cell r="E1249">
            <v>0</v>
          </cell>
          <cell r="F1249" t="str">
            <v>20 mg</v>
          </cell>
          <cell r="G1249" t="str">
            <v>CAPSULE</v>
          </cell>
          <cell r="H1249" t="str">
            <v>CAP</v>
          </cell>
          <cell r="I1249">
            <v>20090305</v>
          </cell>
          <cell r="J1249">
            <v>0</v>
          </cell>
          <cell r="K1249">
            <v>20090305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20090305</v>
          </cell>
          <cell r="Q1249">
            <v>0</v>
          </cell>
          <cell r="R1249">
            <v>20090305</v>
          </cell>
          <cell r="S1249">
            <v>0</v>
          </cell>
        </row>
        <row r="1250">
          <cell r="B1250" t="str">
            <v>POLYETHYLENE GLYCOL86211017 gmEACHPACKET</v>
          </cell>
          <cell r="C1250" t="str">
            <v>POLYETHYLENE GLYCOL</v>
          </cell>
          <cell r="D1250">
            <v>86211</v>
          </cell>
          <cell r="E1250">
            <v>0</v>
          </cell>
          <cell r="F1250" t="str">
            <v>17 gm</v>
          </cell>
          <cell r="G1250" t="str">
            <v>EACH</v>
          </cell>
          <cell r="H1250" t="str">
            <v>PACKET</v>
          </cell>
          <cell r="I1250">
            <v>20070919</v>
          </cell>
          <cell r="J1250">
            <v>20080305</v>
          </cell>
          <cell r="K1250">
            <v>20090305</v>
          </cell>
          <cell r="L1250" t="str">
            <v>Delete</v>
          </cell>
          <cell r="N1250">
            <v>0</v>
          </cell>
          <cell r="O1250" t="str">
            <v>no</v>
          </cell>
          <cell r="P1250">
            <v>20070919</v>
          </cell>
          <cell r="Q1250">
            <v>20080305</v>
          </cell>
          <cell r="R1250">
            <v>20090305</v>
          </cell>
          <cell r="S1250">
            <v>0</v>
          </cell>
        </row>
        <row r="1251">
          <cell r="B1251" t="str">
            <v>POLYETHYLENE GLYCOL862120NAGRAMPOWDER</v>
          </cell>
          <cell r="C1251" t="str">
            <v>POLYETHYLENE GLYCOL</v>
          </cell>
          <cell r="D1251">
            <v>86212</v>
          </cell>
          <cell r="E1251">
            <v>0</v>
          </cell>
          <cell r="F1251" t="str">
            <v>NA</v>
          </cell>
          <cell r="G1251" t="str">
            <v>GRAM</v>
          </cell>
          <cell r="H1251" t="str">
            <v>POWDER</v>
          </cell>
          <cell r="I1251">
            <v>20090305</v>
          </cell>
          <cell r="J1251">
            <v>0</v>
          </cell>
          <cell r="K1251">
            <v>20090305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20090305</v>
          </cell>
          <cell r="Q1251">
            <v>0</v>
          </cell>
          <cell r="R1251">
            <v>20090305</v>
          </cell>
          <cell r="S1251">
            <v>0</v>
          </cell>
        </row>
        <row r="1252">
          <cell r="B1252" t="str">
            <v>POTASSIUM BICARB/CITRATE56821025 mEqTABLETEFFERV TAB</v>
          </cell>
          <cell r="C1252" t="str">
            <v>POTASSIUM BICARB/CITRATE</v>
          </cell>
          <cell r="D1252">
            <v>56821</v>
          </cell>
          <cell r="E1252">
            <v>0</v>
          </cell>
          <cell r="F1252" t="str">
            <v>25 mEq</v>
          </cell>
          <cell r="G1252" t="str">
            <v>TABLET</v>
          </cell>
          <cell r="H1252" t="str">
            <v>EFFERV TAB</v>
          </cell>
          <cell r="I1252">
            <v>20090305</v>
          </cell>
          <cell r="J1252">
            <v>0</v>
          </cell>
          <cell r="K1252">
            <v>20090305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20090305</v>
          </cell>
          <cell r="S1252">
            <v>0</v>
          </cell>
        </row>
        <row r="1253">
          <cell r="B1253" t="str">
            <v>POTASSIUM CHLORIDE3321010 mEqCAPSULECAP, CR</v>
          </cell>
          <cell r="C1253" t="str">
            <v>POTASSIUM CHLORIDE</v>
          </cell>
          <cell r="D1253">
            <v>3321</v>
          </cell>
          <cell r="E1253">
            <v>0</v>
          </cell>
          <cell r="F1253" t="str">
            <v>10 mEq</v>
          </cell>
          <cell r="G1253" t="str">
            <v>CAPSULE</v>
          </cell>
          <cell r="H1253" t="str">
            <v>CAP, CR</v>
          </cell>
          <cell r="I1253">
            <v>20090305</v>
          </cell>
          <cell r="J1253">
            <v>0</v>
          </cell>
          <cell r="K1253">
            <v>20090305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20090305</v>
          </cell>
          <cell r="Q1253">
            <v>0</v>
          </cell>
          <cell r="R1253">
            <v>20090305</v>
          </cell>
          <cell r="S1253">
            <v>0</v>
          </cell>
        </row>
        <row r="1254">
          <cell r="B1254" t="str">
            <v>POTASSIUM CHLORIDE3510010 mEqTABLETTAB, CR</v>
          </cell>
          <cell r="C1254" t="str">
            <v>POTASSIUM CHLORIDE</v>
          </cell>
          <cell r="D1254">
            <v>3510</v>
          </cell>
          <cell r="E1254">
            <v>0</v>
          </cell>
          <cell r="F1254" t="str">
            <v>10 mEq</v>
          </cell>
          <cell r="G1254" t="str">
            <v>TABLET</v>
          </cell>
          <cell r="H1254" t="str">
            <v>TAB, CR</v>
          </cell>
          <cell r="I1254">
            <v>20090305</v>
          </cell>
          <cell r="J1254">
            <v>0</v>
          </cell>
          <cell r="K1254">
            <v>20090305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20090305</v>
          </cell>
          <cell r="Q1254">
            <v>0</v>
          </cell>
          <cell r="R1254">
            <v>20090305</v>
          </cell>
          <cell r="S1254">
            <v>0</v>
          </cell>
        </row>
        <row r="1255">
          <cell r="B1255" t="str">
            <v>POTASSIUM CHLORIDE3512010 mEqTABLETTAB, ER</v>
          </cell>
          <cell r="C1255" t="str">
            <v>POTASSIUM CHLORIDE</v>
          </cell>
          <cell r="D1255">
            <v>3512</v>
          </cell>
          <cell r="E1255">
            <v>0</v>
          </cell>
          <cell r="F1255" t="str">
            <v>10 mEq</v>
          </cell>
          <cell r="G1255" t="str">
            <v>TABLET</v>
          </cell>
          <cell r="H1255" t="str">
            <v>TAB, ER</v>
          </cell>
          <cell r="I1255">
            <v>20090305</v>
          </cell>
          <cell r="J1255">
            <v>0</v>
          </cell>
          <cell r="K1255">
            <v>20090305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20090305</v>
          </cell>
          <cell r="Q1255">
            <v>0</v>
          </cell>
          <cell r="R1255">
            <v>20090305</v>
          </cell>
          <cell r="S1255">
            <v>0</v>
          </cell>
        </row>
        <row r="1256">
          <cell r="B1256" t="str">
            <v>POTASSIUM CHLORIDE3404020 mEqEACHPWDR PACKET</v>
          </cell>
          <cell r="C1256" t="str">
            <v>POTASSIUM CHLORIDE</v>
          </cell>
          <cell r="D1256">
            <v>3404</v>
          </cell>
          <cell r="E1256">
            <v>0</v>
          </cell>
          <cell r="F1256" t="str">
            <v>20 mEq</v>
          </cell>
          <cell r="G1256" t="str">
            <v>EACH</v>
          </cell>
          <cell r="H1256" t="str">
            <v>PWDR PACKET</v>
          </cell>
          <cell r="I1256">
            <v>20090305</v>
          </cell>
          <cell r="J1256">
            <v>0</v>
          </cell>
          <cell r="K1256">
            <v>20090305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20090305</v>
          </cell>
          <cell r="Q1256">
            <v>0</v>
          </cell>
          <cell r="R1256">
            <v>20090305</v>
          </cell>
          <cell r="S1256">
            <v>0</v>
          </cell>
        </row>
        <row r="1257">
          <cell r="B1257" t="str">
            <v>POTASSIUM CHLORIDE3513020 mEqTABLETTAB, CR</v>
          </cell>
          <cell r="C1257" t="str">
            <v>POTASSIUM CHLORIDE</v>
          </cell>
          <cell r="D1257">
            <v>3513</v>
          </cell>
          <cell r="E1257">
            <v>0</v>
          </cell>
          <cell r="F1257" t="str">
            <v>20 mEq</v>
          </cell>
          <cell r="G1257" t="str">
            <v>TABLET</v>
          </cell>
          <cell r="H1257" t="str">
            <v>TAB, CR</v>
          </cell>
          <cell r="I1257">
            <v>20090305</v>
          </cell>
          <cell r="J1257">
            <v>0</v>
          </cell>
          <cell r="K1257">
            <v>20090305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20090305</v>
          </cell>
          <cell r="Q1257">
            <v>0</v>
          </cell>
          <cell r="R1257">
            <v>20090305</v>
          </cell>
          <cell r="S1257">
            <v>0</v>
          </cell>
        </row>
        <row r="1258">
          <cell r="B1258" t="str">
            <v>POTASSIUM CHLORIDE3443020 mEq/15 mlMILLILITERLIQ</v>
          </cell>
          <cell r="C1258" t="str">
            <v>POTASSIUM CHLORIDE</v>
          </cell>
          <cell r="D1258">
            <v>3443</v>
          </cell>
          <cell r="E1258">
            <v>0</v>
          </cell>
          <cell r="F1258" t="str">
            <v>20 mEq/15 ml</v>
          </cell>
          <cell r="G1258" t="str">
            <v>MILLILITER</v>
          </cell>
          <cell r="H1258" t="str">
            <v>LIQ</v>
          </cell>
          <cell r="I1258">
            <v>20090305</v>
          </cell>
          <cell r="J1258">
            <v>0</v>
          </cell>
          <cell r="K1258">
            <v>20090305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20090305</v>
          </cell>
          <cell r="Q1258">
            <v>0</v>
          </cell>
          <cell r="R1258">
            <v>20090305</v>
          </cell>
          <cell r="S1258">
            <v>0</v>
          </cell>
        </row>
        <row r="1259">
          <cell r="B1259" t="str">
            <v>POTASSIUM CHLORIDE351408 mEqTABLETTAB, CR</v>
          </cell>
          <cell r="C1259" t="str">
            <v>POTASSIUM CHLORIDE</v>
          </cell>
          <cell r="D1259">
            <v>3514</v>
          </cell>
          <cell r="E1259">
            <v>0</v>
          </cell>
          <cell r="F1259" t="str">
            <v>8 mEq</v>
          </cell>
          <cell r="G1259" t="str">
            <v>TABLET</v>
          </cell>
          <cell r="H1259" t="str">
            <v>TAB, CR</v>
          </cell>
          <cell r="I1259">
            <v>20090305</v>
          </cell>
          <cell r="J1259">
            <v>0</v>
          </cell>
          <cell r="K1259">
            <v>20090305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20090305</v>
          </cell>
          <cell r="Q1259">
            <v>0</v>
          </cell>
          <cell r="R1259">
            <v>20090305</v>
          </cell>
          <cell r="S1259">
            <v>0</v>
          </cell>
        </row>
        <row r="1260">
          <cell r="B1260" t="str">
            <v>POTASSIUM CHLORIDE 3442040 mEq/15 mlMILLILITERLIQ</v>
          </cell>
          <cell r="C1260" t="str">
            <v xml:space="preserve">POTASSIUM CHLORIDE </v>
          </cell>
          <cell r="D1260">
            <v>3442</v>
          </cell>
          <cell r="E1260">
            <v>0</v>
          </cell>
          <cell r="F1260" t="str">
            <v>40 mEq/15 ml</v>
          </cell>
          <cell r="G1260" t="str">
            <v>MILLILITER</v>
          </cell>
          <cell r="H1260" t="str">
            <v>LIQ</v>
          </cell>
          <cell r="I1260">
            <v>20090305</v>
          </cell>
          <cell r="J1260">
            <v>0</v>
          </cell>
          <cell r="K1260">
            <v>20090305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20090305</v>
          </cell>
          <cell r="Q1260">
            <v>0</v>
          </cell>
          <cell r="R1260">
            <v>20090305</v>
          </cell>
          <cell r="S1260">
            <v>0</v>
          </cell>
        </row>
        <row r="1261">
          <cell r="B1261" t="str">
            <v>POTASSIUM CHLORIDE/BICARB55910025 mEqTABLETEFFERV TAB</v>
          </cell>
          <cell r="C1261" t="str">
            <v>POTASSIUM CHLORIDE/BICARB</v>
          </cell>
          <cell r="D1261">
            <v>55910</v>
          </cell>
          <cell r="E1261">
            <v>0</v>
          </cell>
          <cell r="F1261" t="str">
            <v>25 mEq</v>
          </cell>
          <cell r="G1261" t="str">
            <v>TABLET</v>
          </cell>
          <cell r="H1261" t="str">
            <v>EFFERV TAB</v>
          </cell>
          <cell r="I1261">
            <v>20061205</v>
          </cell>
          <cell r="J1261">
            <v>20080919</v>
          </cell>
          <cell r="K1261">
            <v>20080919</v>
          </cell>
          <cell r="L1261" t="str">
            <v>Delete</v>
          </cell>
          <cell r="N1261">
            <v>0</v>
          </cell>
          <cell r="O1261" t="str">
            <v>no</v>
          </cell>
          <cell r="P1261">
            <v>20061205</v>
          </cell>
          <cell r="Q1261">
            <v>20080919</v>
          </cell>
          <cell r="R1261">
            <v>20080919</v>
          </cell>
          <cell r="S1261">
            <v>0</v>
          </cell>
        </row>
        <row r="1262">
          <cell r="B1262" t="str">
            <v>POVIDONE IODINE2976100.1GRAMOINT</v>
          </cell>
          <cell r="C1262" t="str">
            <v>POVIDONE IODINE</v>
          </cell>
          <cell r="D1262">
            <v>29761</v>
          </cell>
          <cell r="E1262">
            <v>0</v>
          </cell>
          <cell r="F1262">
            <v>0.1</v>
          </cell>
          <cell r="G1262" t="str">
            <v>GRAM</v>
          </cell>
          <cell r="H1262" t="str">
            <v>OINT</v>
          </cell>
          <cell r="I1262">
            <v>20020605</v>
          </cell>
          <cell r="J1262">
            <v>20021206</v>
          </cell>
          <cell r="K1262">
            <v>20021206</v>
          </cell>
          <cell r="L1262" t="str">
            <v>Delete</v>
          </cell>
          <cell r="N1262">
            <v>0</v>
          </cell>
          <cell r="O1262" t="str">
            <v>no</v>
          </cell>
          <cell r="P1262">
            <v>20020605</v>
          </cell>
          <cell r="Q1262">
            <v>20021206</v>
          </cell>
          <cell r="R1262">
            <v>20021206</v>
          </cell>
          <cell r="S1262">
            <v>0</v>
          </cell>
        </row>
        <row r="1263">
          <cell r="B1263" t="str">
            <v>POVIDONE IODINE 4533400.1MILLILITERSOLN</v>
          </cell>
          <cell r="C1263" t="str">
            <v xml:space="preserve">POVIDONE IODINE </v>
          </cell>
          <cell r="D1263">
            <v>45334</v>
          </cell>
          <cell r="E1263">
            <v>0</v>
          </cell>
          <cell r="F1263">
            <v>0.1</v>
          </cell>
          <cell r="G1263" t="str">
            <v>MILLILITER</v>
          </cell>
          <cell r="H1263" t="str">
            <v>SOLN</v>
          </cell>
          <cell r="I1263">
            <v>20020605</v>
          </cell>
          <cell r="J1263">
            <v>20021206</v>
          </cell>
          <cell r="K1263">
            <v>20021206</v>
          </cell>
          <cell r="L1263" t="str">
            <v>Delete</v>
          </cell>
          <cell r="N1263">
            <v>0</v>
          </cell>
          <cell r="O1263" t="str">
            <v>no</v>
          </cell>
          <cell r="P1263">
            <v>20020605</v>
          </cell>
          <cell r="Q1263">
            <v>20021206</v>
          </cell>
          <cell r="R1263">
            <v>20021206</v>
          </cell>
          <cell r="S1263">
            <v>0</v>
          </cell>
        </row>
        <row r="1264">
          <cell r="B1264" t="str">
            <v>PRAVASTATIN SODIUM 48671010 mgTABLETTAB</v>
          </cell>
          <cell r="C1264" t="str">
            <v xml:space="preserve">PRAVASTATIN SODIUM </v>
          </cell>
          <cell r="D1264">
            <v>48671</v>
          </cell>
          <cell r="E1264">
            <v>0</v>
          </cell>
          <cell r="F1264" t="str">
            <v>10 mg</v>
          </cell>
          <cell r="G1264" t="str">
            <v>TABLET</v>
          </cell>
          <cell r="H1264" t="str">
            <v>TAB</v>
          </cell>
          <cell r="I1264">
            <v>20090305</v>
          </cell>
          <cell r="J1264">
            <v>0</v>
          </cell>
          <cell r="K1264">
            <v>20090305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20090305</v>
          </cell>
          <cell r="Q1264">
            <v>0</v>
          </cell>
          <cell r="R1264">
            <v>20090305</v>
          </cell>
          <cell r="S1264">
            <v>0</v>
          </cell>
        </row>
        <row r="1265">
          <cell r="B1265" t="str">
            <v>PRAVASTATIN SODIUM 48672020 mgTABLETTAB</v>
          </cell>
          <cell r="C1265" t="str">
            <v xml:space="preserve">PRAVASTATIN SODIUM </v>
          </cell>
          <cell r="D1265">
            <v>48672</v>
          </cell>
          <cell r="E1265">
            <v>0</v>
          </cell>
          <cell r="F1265" t="str">
            <v>20 mg</v>
          </cell>
          <cell r="G1265" t="str">
            <v>TABLET</v>
          </cell>
          <cell r="H1265" t="str">
            <v>TAB</v>
          </cell>
          <cell r="I1265">
            <v>20090305</v>
          </cell>
          <cell r="J1265">
            <v>0</v>
          </cell>
          <cell r="K1265">
            <v>20090305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20090305</v>
          </cell>
          <cell r="Q1265">
            <v>0</v>
          </cell>
          <cell r="R1265">
            <v>20090305</v>
          </cell>
          <cell r="S1265">
            <v>0</v>
          </cell>
        </row>
        <row r="1266">
          <cell r="B1266" t="str">
            <v>PRAVASTATIN SODIUM 48673040 mgTABLETTAB</v>
          </cell>
          <cell r="C1266" t="str">
            <v xml:space="preserve">PRAVASTATIN SODIUM </v>
          </cell>
          <cell r="D1266">
            <v>48673</v>
          </cell>
          <cell r="E1266">
            <v>0</v>
          </cell>
          <cell r="F1266" t="str">
            <v>40 mg</v>
          </cell>
          <cell r="G1266" t="str">
            <v>TABLET</v>
          </cell>
          <cell r="H1266" t="str">
            <v>TAB</v>
          </cell>
          <cell r="I1266">
            <v>20090305</v>
          </cell>
          <cell r="J1266">
            <v>0</v>
          </cell>
          <cell r="K1266">
            <v>20090305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20090305</v>
          </cell>
          <cell r="Q1266">
            <v>0</v>
          </cell>
          <cell r="R1266">
            <v>20090305</v>
          </cell>
          <cell r="S1266">
            <v>0</v>
          </cell>
        </row>
        <row r="1267">
          <cell r="B1267" t="str">
            <v>PRAVASTATIN SODIUM 15412080 mgTABLETTAB</v>
          </cell>
          <cell r="C1267" t="str">
            <v xml:space="preserve">PRAVASTATIN SODIUM </v>
          </cell>
          <cell r="D1267">
            <v>15412</v>
          </cell>
          <cell r="E1267">
            <v>0</v>
          </cell>
          <cell r="F1267" t="str">
            <v>80 mg</v>
          </cell>
          <cell r="G1267" t="str">
            <v>TABLET</v>
          </cell>
          <cell r="H1267" t="str">
            <v>TAB</v>
          </cell>
          <cell r="I1267">
            <v>20090305</v>
          </cell>
          <cell r="J1267">
            <v>0</v>
          </cell>
          <cell r="K1267">
            <v>20090305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20090305</v>
          </cell>
          <cell r="Q1267">
            <v>0</v>
          </cell>
          <cell r="R1267">
            <v>20090305</v>
          </cell>
          <cell r="S1267">
            <v>0</v>
          </cell>
        </row>
        <row r="1268">
          <cell r="B1268" t="str">
            <v>PRAZOSIN HCL125001 mgCAPSULECAP</v>
          </cell>
          <cell r="C1268" t="str">
            <v>PRAZOSIN HCL</v>
          </cell>
          <cell r="D1268">
            <v>1250</v>
          </cell>
          <cell r="E1268">
            <v>0</v>
          </cell>
          <cell r="F1268" t="str">
            <v>1 mg</v>
          </cell>
          <cell r="G1268" t="str">
            <v>CAPSULE</v>
          </cell>
          <cell r="H1268" t="str">
            <v>CAP</v>
          </cell>
          <cell r="I1268">
            <v>20090305</v>
          </cell>
          <cell r="J1268">
            <v>0</v>
          </cell>
          <cell r="K1268">
            <v>20090305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20090305</v>
          </cell>
          <cell r="Q1268">
            <v>0</v>
          </cell>
          <cell r="R1268">
            <v>20090305</v>
          </cell>
          <cell r="S1268">
            <v>0</v>
          </cell>
        </row>
        <row r="1269">
          <cell r="B1269" t="str">
            <v>PRAZOSIN HCL125102 mgCAPSULECAP</v>
          </cell>
          <cell r="C1269" t="str">
            <v>PRAZOSIN HCL</v>
          </cell>
          <cell r="D1269">
            <v>1251</v>
          </cell>
          <cell r="E1269">
            <v>0</v>
          </cell>
          <cell r="F1269" t="str">
            <v>2 mg</v>
          </cell>
          <cell r="G1269" t="str">
            <v>CAPSULE</v>
          </cell>
          <cell r="H1269" t="str">
            <v>CAP</v>
          </cell>
          <cell r="I1269">
            <v>20090305</v>
          </cell>
          <cell r="J1269">
            <v>0</v>
          </cell>
          <cell r="K1269">
            <v>20090305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20090305</v>
          </cell>
          <cell r="Q1269">
            <v>0</v>
          </cell>
          <cell r="R1269">
            <v>20090305</v>
          </cell>
          <cell r="S1269">
            <v>0</v>
          </cell>
        </row>
        <row r="1270">
          <cell r="B1270" t="str">
            <v>PRAZOSIN HCL125205 mgCAPSULECAP</v>
          </cell>
          <cell r="C1270" t="str">
            <v>PRAZOSIN HCL</v>
          </cell>
          <cell r="D1270">
            <v>1252</v>
          </cell>
          <cell r="E1270">
            <v>0</v>
          </cell>
          <cell r="F1270" t="str">
            <v>5 mg</v>
          </cell>
          <cell r="G1270" t="str">
            <v>CAPSULE</v>
          </cell>
          <cell r="H1270" t="str">
            <v>CAP</v>
          </cell>
          <cell r="I1270">
            <v>20090305</v>
          </cell>
          <cell r="J1270">
            <v>0</v>
          </cell>
          <cell r="K1270">
            <v>20090305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20090305</v>
          </cell>
          <cell r="Q1270">
            <v>0</v>
          </cell>
          <cell r="R1270">
            <v>20090305</v>
          </cell>
          <cell r="S1270">
            <v>0</v>
          </cell>
        </row>
        <row r="1271">
          <cell r="B1271" t="str">
            <v>PREDNISOLONE26800015 mg/5 mlMILLILITERSYR</v>
          </cell>
          <cell r="C1271" t="str">
            <v>PREDNISOLONE</v>
          </cell>
          <cell r="D1271">
            <v>26800</v>
          </cell>
          <cell r="E1271">
            <v>0</v>
          </cell>
          <cell r="F1271" t="str">
            <v>15 mg/5 ml</v>
          </cell>
          <cell r="G1271" t="str">
            <v>MILLILITER</v>
          </cell>
          <cell r="H1271" t="str">
            <v>SYR</v>
          </cell>
          <cell r="I1271">
            <v>20090305</v>
          </cell>
          <cell r="J1271">
            <v>0</v>
          </cell>
          <cell r="K1271">
            <v>20090305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20090305</v>
          </cell>
          <cell r="Q1271">
            <v>0</v>
          </cell>
          <cell r="R1271">
            <v>20090305</v>
          </cell>
          <cell r="S1271">
            <v>0</v>
          </cell>
        </row>
        <row r="1272">
          <cell r="B1272" t="str">
            <v>PREDNISOLONE ACETATE 3315301%MILLILITEROPTH SUSP</v>
          </cell>
          <cell r="C1272" t="str">
            <v xml:space="preserve">PREDNISOLONE ACETATE </v>
          </cell>
          <cell r="D1272">
            <v>33153</v>
          </cell>
          <cell r="E1272">
            <v>0</v>
          </cell>
          <cell r="F1272" t="str">
            <v>1%</v>
          </cell>
          <cell r="G1272" t="str">
            <v>MILLILITER</v>
          </cell>
          <cell r="H1272" t="str">
            <v>OPTH SUSP</v>
          </cell>
          <cell r="I1272">
            <v>20090305</v>
          </cell>
          <cell r="J1272">
            <v>0</v>
          </cell>
          <cell r="K1272">
            <v>20090305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20090305</v>
          </cell>
          <cell r="Q1272">
            <v>0</v>
          </cell>
          <cell r="R1272">
            <v>20090305</v>
          </cell>
          <cell r="S1272">
            <v>0</v>
          </cell>
        </row>
        <row r="1273">
          <cell r="B1273" t="str">
            <v>PREDNISOLONE SODIUM PHOSPHATE 33806015 mg/5 mlMILLILITERSOLN</v>
          </cell>
          <cell r="C1273" t="str">
            <v xml:space="preserve">PREDNISOLONE SODIUM PHOSPHATE </v>
          </cell>
          <cell r="D1273">
            <v>33806</v>
          </cell>
          <cell r="E1273">
            <v>0</v>
          </cell>
          <cell r="F1273" t="str">
            <v>15 mg/5 ml</v>
          </cell>
          <cell r="G1273" t="str">
            <v>MILLILITER</v>
          </cell>
          <cell r="H1273" t="str">
            <v>SOLN</v>
          </cell>
          <cell r="I1273">
            <v>20090305</v>
          </cell>
          <cell r="J1273">
            <v>0</v>
          </cell>
          <cell r="K1273">
            <v>20090305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20090305</v>
          </cell>
          <cell r="S1273">
            <v>0</v>
          </cell>
        </row>
        <row r="1274">
          <cell r="B1274" t="str">
            <v>PREDNISONE2717101 mgTABLETTAB</v>
          </cell>
          <cell r="C1274" t="str">
            <v>PREDNISONE</v>
          </cell>
          <cell r="D1274">
            <v>27171</v>
          </cell>
          <cell r="E1274">
            <v>0</v>
          </cell>
          <cell r="F1274" t="str">
            <v>1 mg</v>
          </cell>
          <cell r="G1274" t="str">
            <v>TABLET</v>
          </cell>
          <cell r="H1274" t="str">
            <v>TAB</v>
          </cell>
          <cell r="I1274">
            <v>20090305</v>
          </cell>
          <cell r="J1274">
            <v>0</v>
          </cell>
          <cell r="K1274">
            <v>20090305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20090305</v>
          </cell>
          <cell r="Q1274">
            <v>0</v>
          </cell>
          <cell r="R1274">
            <v>20090305</v>
          </cell>
          <cell r="S1274">
            <v>0</v>
          </cell>
        </row>
        <row r="1275">
          <cell r="B1275" t="str">
            <v>PREDNISONE38364010 mgTABLETTAB, dose pack</v>
          </cell>
          <cell r="C1275" t="str">
            <v>PREDNISONE</v>
          </cell>
          <cell r="D1275">
            <v>38364</v>
          </cell>
          <cell r="E1275">
            <v>0</v>
          </cell>
          <cell r="F1275" t="str">
            <v>10 mg</v>
          </cell>
          <cell r="G1275" t="str">
            <v>TABLET</v>
          </cell>
          <cell r="H1275" t="str">
            <v>TAB, dose pack</v>
          </cell>
          <cell r="I1275">
            <v>20090305</v>
          </cell>
          <cell r="J1275">
            <v>0</v>
          </cell>
          <cell r="K1275">
            <v>20090305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20090305</v>
          </cell>
          <cell r="Q1275">
            <v>0</v>
          </cell>
          <cell r="R1275">
            <v>20090305</v>
          </cell>
          <cell r="S1275">
            <v>0</v>
          </cell>
        </row>
        <row r="1276">
          <cell r="B1276" t="str">
            <v>PREDNISONE27172010 mgTABLETTAB</v>
          </cell>
          <cell r="C1276" t="str">
            <v>PREDNISONE</v>
          </cell>
          <cell r="D1276">
            <v>27172</v>
          </cell>
          <cell r="E1276">
            <v>0</v>
          </cell>
          <cell r="F1276" t="str">
            <v>10 mg</v>
          </cell>
          <cell r="G1276" t="str">
            <v>TABLET</v>
          </cell>
          <cell r="H1276" t="str">
            <v>TAB</v>
          </cell>
          <cell r="I1276">
            <v>20090305</v>
          </cell>
          <cell r="J1276">
            <v>0</v>
          </cell>
          <cell r="K1276">
            <v>20090305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20090305</v>
          </cell>
          <cell r="Q1276">
            <v>0</v>
          </cell>
          <cell r="R1276">
            <v>20090305</v>
          </cell>
          <cell r="S1276">
            <v>0</v>
          </cell>
        </row>
        <row r="1277">
          <cell r="B1277" t="str">
            <v>PREDNISONE27174020 mgTABLETTAB</v>
          </cell>
          <cell r="C1277" t="str">
            <v>PREDNISONE</v>
          </cell>
          <cell r="D1277">
            <v>27174</v>
          </cell>
          <cell r="E1277">
            <v>0</v>
          </cell>
          <cell r="F1277" t="str">
            <v>20 mg</v>
          </cell>
          <cell r="G1277" t="str">
            <v>TABLET</v>
          </cell>
          <cell r="H1277" t="str">
            <v>TAB</v>
          </cell>
          <cell r="I1277">
            <v>20090305</v>
          </cell>
          <cell r="J1277">
            <v>0</v>
          </cell>
          <cell r="K1277">
            <v>20090305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20090305</v>
          </cell>
          <cell r="Q1277">
            <v>0</v>
          </cell>
          <cell r="R1277">
            <v>20090305</v>
          </cell>
          <cell r="S1277">
            <v>0</v>
          </cell>
        </row>
        <row r="1278">
          <cell r="B1278" t="str">
            <v>PREDNISONE2717605 mgTABLETTAB</v>
          </cell>
          <cell r="C1278" t="str">
            <v>PREDNISONE</v>
          </cell>
          <cell r="D1278">
            <v>27176</v>
          </cell>
          <cell r="E1278">
            <v>0</v>
          </cell>
          <cell r="F1278" t="str">
            <v>5 mg</v>
          </cell>
          <cell r="G1278" t="str">
            <v>TABLET</v>
          </cell>
          <cell r="H1278" t="str">
            <v>TAB</v>
          </cell>
          <cell r="I1278">
            <v>20090305</v>
          </cell>
          <cell r="J1278">
            <v>0</v>
          </cell>
          <cell r="K1278">
            <v>20090305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20090305</v>
          </cell>
          <cell r="Q1278">
            <v>0</v>
          </cell>
          <cell r="R1278">
            <v>20090305</v>
          </cell>
          <cell r="S1278">
            <v>0</v>
          </cell>
        </row>
        <row r="1279">
          <cell r="B1279" t="str">
            <v>PRENATAL VIT/FE FUMARATE/FA95339027 mg; 1 mgTABLETTAB</v>
          </cell>
          <cell r="C1279" t="str">
            <v>PRENATAL VIT/FE FUMARATE/FA</v>
          </cell>
          <cell r="D1279">
            <v>95339</v>
          </cell>
          <cell r="E1279">
            <v>0</v>
          </cell>
          <cell r="F1279" t="str">
            <v>27 mg; 1 mg</v>
          </cell>
          <cell r="G1279" t="str">
            <v>TABLET</v>
          </cell>
          <cell r="H1279" t="str">
            <v>TAB</v>
          </cell>
          <cell r="I1279">
            <v>20090305</v>
          </cell>
          <cell r="J1279">
            <v>0</v>
          </cell>
          <cell r="K1279">
            <v>20090305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20090305</v>
          </cell>
          <cell r="Q1279">
            <v>0</v>
          </cell>
          <cell r="R1279">
            <v>20090305</v>
          </cell>
          <cell r="S1279">
            <v>0</v>
          </cell>
        </row>
        <row r="1280">
          <cell r="B1280" t="str">
            <v>PRENATAL VIT/FE FUMARATE/FA13207028-1 mgTABLETTAB</v>
          </cell>
          <cell r="C1280" t="str">
            <v>PRENATAL VIT/FE FUMARATE/FA</v>
          </cell>
          <cell r="D1280">
            <v>13207</v>
          </cell>
          <cell r="E1280">
            <v>0</v>
          </cell>
          <cell r="F1280" t="str">
            <v>28-1 mg</v>
          </cell>
          <cell r="G1280" t="str">
            <v>TABLET</v>
          </cell>
          <cell r="H1280" t="str">
            <v>TAB</v>
          </cell>
          <cell r="I1280">
            <v>20080919</v>
          </cell>
          <cell r="J1280">
            <v>20090305</v>
          </cell>
          <cell r="K1280">
            <v>20090305</v>
          </cell>
          <cell r="L1280" t="str">
            <v>Delete</v>
          </cell>
          <cell r="N1280">
            <v>0</v>
          </cell>
          <cell r="O1280" t="str">
            <v>no</v>
          </cell>
          <cell r="P1280">
            <v>20080919</v>
          </cell>
          <cell r="Q1280">
            <v>20090305</v>
          </cell>
          <cell r="R1280">
            <v>20090305</v>
          </cell>
          <cell r="S1280">
            <v>0</v>
          </cell>
        </row>
        <row r="1281">
          <cell r="B1281" t="str">
            <v>PRENATAL VIT/IRON,CARB/DOSS/FA 95413090 mg; 50 mg; 1 mgTABLETTAB</v>
          </cell>
          <cell r="C1281" t="str">
            <v xml:space="preserve">PRENATAL VIT/IRON,CARB/DOSS/FA </v>
          </cell>
          <cell r="D1281">
            <v>95413</v>
          </cell>
          <cell r="E1281">
            <v>0</v>
          </cell>
          <cell r="F1281" t="str">
            <v>90 mg; 50 mg; 1 mg</v>
          </cell>
          <cell r="G1281" t="str">
            <v>TABLET</v>
          </cell>
          <cell r="H1281" t="str">
            <v>TAB</v>
          </cell>
          <cell r="I1281">
            <v>20070605</v>
          </cell>
          <cell r="J1281">
            <v>20080919</v>
          </cell>
          <cell r="K1281">
            <v>20080919</v>
          </cell>
          <cell r="L1281" t="str">
            <v>Delete</v>
          </cell>
          <cell r="N1281">
            <v>0</v>
          </cell>
          <cell r="O1281" t="str">
            <v>no</v>
          </cell>
          <cell r="P1281">
            <v>20070605</v>
          </cell>
          <cell r="Q1281">
            <v>20080919</v>
          </cell>
          <cell r="R1281">
            <v>20080919</v>
          </cell>
          <cell r="S1281">
            <v>0</v>
          </cell>
        </row>
        <row r="1282">
          <cell r="B1282" t="str">
            <v>PRIMIDONE173210250 mgTABLETTAB</v>
          </cell>
          <cell r="C1282" t="str">
            <v>PRIMIDONE</v>
          </cell>
          <cell r="D1282">
            <v>17321</v>
          </cell>
          <cell r="E1282">
            <v>0</v>
          </cell>
          <cell r="F1282" t="str">
            <v>250 mg</v>
          </cell>
          <cell r="G1282" t="str">
            <v>TABLET</v>
          </cell>
          <cell r="H1282" t="str">
            <v>TAB</v>
          </cell>
          <cell r="I1282">
            <v>20090305</v>
          </cell>
          <cell r="J1282">
            <v>0</v>
          </cell>
          <cell r="K1282">
            <v>20090305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20090305</v>
          </cell>
          <cell r="Q1282">
            <v>0</v>
          </cell>
          <cell r="R1282">
            <v>20090305</v>
          </cell>
          <cell r="S1282">
            <v>0</v>
          </cell>
        </row>
        <row r="1283">
          <cell r="B1283" t="str">
            <v>PRIMIDONE 17322050 mgTABLETTAB</v>
          </cell>
          <cell r="C1283" t="str">
            <v xml:space="preserve">PRIMIDONE </v>
          </cell>
          <cell r="D1283">
            <v>17322</v>
          </cell>
          <cell r="E1283">
            <v>0</v>
          </cell>
          <cell r="F1283" t="str">
            <v>50 mg</v>
          </cell>
          <cell r="G1283" t="str">
            <v>TABLET</v>
          </cell>
          <cell r="H1283" t="str">
            <v>TAB</v>
          </cell>
          <cell r="I1283">
            <v>20090305</v>
          </cell>
          <cell r="J1283">
            <v>0</v>
          </cell>
          <cell r="K1283">
            <v>20090305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20090305</v>
          </cell>
          <cell r="Q1283">
            <v>0</v>
          </cell>
          <cell r="R1283">
            <v>20090305</v>
          </cell>
          <cell r="S1283">
            <v>0</v>
          </cell>
        </row>
        <row r="1284">
          <cell r="B1284" t="str">
            <v>PROBENECID3507200.5 gmTABLETTAB</v>
          </cell>
          <cell r="C1284" t="str">
            <v>PROBENECID</v>
          </cell>
          <cell r="D1284">
            <v>35072</v>
          </cell>
          <cell r="E1284">
            <v>0</v>
          </cell>
          <cell r="F1284" t="str">
            <v>0.5 gm</v>
          </cell>
          <cell r="G1284" t="str">
            <v>TABLET</v>
          </cell>
          <cell r="H1284" t="str">
            <v>TAB</v>
          </cell>
          <cell r="I1284">
            <v>20090305</v>
          </cell>
          <cell r="J1284">
            <v>0</v>
          </cell>
          <cell r="K1284">
            <v>20090305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20090305</v>
          </cell>
          <cell r="Q1284">
            <v>0</v>
          </cell>
          <cell r="R1284">
            <v>20090305</v>
          </cell>
          <cell r="S1284">
            <v>0</v>
          </cell>
        </row>
        <row r="1285">
          <cell r="B1285" t="str">
            <v>PROBENECID W/COLCHICINE8895000.5 gm/0.5 mgTABLETTAB</v>
          </cell>
          <cell r="C1285" t="str">
            <v>PROBENECID W/COLCHICINE</v>
          </cell>
          <cell r="D1285">
            <v>88950</v>
          </cell>
          <cell r="E1285">
            <v>0</v>
          </cell>
          <cell r="F1285" t="str">
            <v>0.5 gm/0.5 mg</v>
          </cell>
          <cell r="G1285" t="str">
            <v>TABLET</v>
          </cell>
          <cell r="H1285" t="str">
            <v>TAB</v>
          </cell>
          <cell r="I1285">
            <v>20020405</v>
          </cell>
          <cell r="J1285">
            <v>20020605</v>
          </cell>
          <cell r="K1285">
            <v>20041203</v>
          </cell>
          <cell r="L1285" t="str">
            <v>Delete</v>
          </cell>
          <cell r="N1285">
            <v>0</v>
          </cell>
          <cell r="O1285" t="str">
            <v>no</v>
          </cell>
          <cell r="P1285">
            <v>20020405</v>
          </cell>
          <cell r="Q1285">
            <v>20020605</v>
          </cell>
          <cell r="R1285">
            <v>20041203</v>
          </cell>
          <cell r="S1285">
            <v>0</v>
          </cell>
        </row>
        <row r="1286">
          <cell r="B1286" t="str">
            <v>PROCHLORPERAZINE MALEATE14771010 mgTABLETTAB</v>
          </cell>
          <cell r="C1286" t="str">
            <v>PROCHLORPERAZINE MALEATE</v>
          </cell>
          <cell r="D1286">
            <v>14771</v>
          </cell>
          <cell r="E1286">
            <v>0</v>
          </cell>
          <cell r="F1286" t="str">
            <v>10 mg</v>
          </cell>
          <cell r="G1286" t="str">
            <v>TABLET</v>
          </cell>
          <cell r="H1286" t="str">
            <v>TAB</v>
          </cell>
          <cell r="I1286">
            <v>20090305</v>
          </cell>
          <cell r="J1286">
            <v>0</v>
          </cell>
          <cell r="K1286">
            <v>20090305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20090305</v>
          </cell>
          <cell r="Q1286">
            <v>0</v>
          </cell>
          <cell r="R1286">
            <v>20090305</v>
          </cell>
          <cell r="S1286">
            <v>0</v>
          </cell>
        </row>
        <row r="1287">
          <cell r="B1287" t="str">
            <v>PROCHLORPERAZINE MALEATE14761025 mgEACHSUPP</v>
          </cell>
          <cell r="C1287" t="str">
            <v>PROCHLORPERAZINE MALEATE</v>
          </cell>
          <cell r="D1287">
            <v>14761</v>
          </cell>
          <cell r="E1287">
            <v>0</v>
          </cell>
          <cell r="F1287" t="str">
            <v>25 mg</v>
          </cell>
          <cell r="G1287" t="str">
            <v>EACH</v>
          </cell>
          <cell r="H1287" t="str">
            <v>SUPP</v>
          </cell>
          <cell r="I1287">
            <v>20090305</v>
          </cell>
          <cell r="J1287">
            <v>0</v>
          </cell>
          <cell r="K1287">
            <v>20090305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20090305</v>
          </cell>
          <cell r="Q1287">
            <v>0</v>
          </cell>
          <cell r="R1287">
            <v>20090305</v>
          </cell>
          <cell r="S1287">
            <v>0</v>
          </cell>
        </row>
        <row r="1288">
          <cell r="B1288" t="str">
            <v>PROCHLORPERAZINE MALEATE1477305 mgTABLETTAB</v>
          </cell>
          <cell r="C1288" t="str">
            <v>PROCHLORPERAZINE MALEATE</v>
          </cell>
          <cell r="D1288">
            <v>14773</v>
          </cell>
          <cell r="E1288">
            <v>0</v>
          </cell>
          <cell r="F1288" t="str">
            <v>5 mg</v>
          </cell>
          <cell r="G1288" t="str">
            <v>TABLET</v>
          </cell>
          <cell r="H1288" t="str">
            <v>TAB</v>
          </cell>
          <cell r="I1288">
            <v>20090305</v>
          </cell>
          <cell r="J1288">
            <v>0</v>
          </cell>
          <cell r="K1288">
            <v>20090305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20090305</v>
          </cell>
          <cell r="Q1288">
            <v>0</v>
          </cell>
          <cell r="R1288">
            <v>20090305</v>
          </cell>
          <cell r="S1288">
            <v>0</v>
          </cell>
        </row>
        <row r="1289">
          <cell r="B1289" t="str">
            <v>PROMETHAZINE HCL15042012.5 mgTABLETTAB</v>
          </cell>
          <cell r="C1289" t="str">
            <v>PROMETHAZINE HCL</v>
          </cell>
          <cell r="D1289">
            <v>15042</v>
          </cell>
          <cell r="E1289">
            <v>0</v>
          </cell>
          <cell r="F1289" t="str">
            <v>12.5 mg</v>
          </cell>
          <cell r="G1289" t="str">
            <v>TABLET</v>
          </cell>
          <cell r="H1289" t="str">
            <v>TAB</v>
          </cell>
          <cell r="I1289">
            <v>20090305</v>
          </cell>
          <cell r="J1289">
            <v>0</v>
          </cell>
          <cell r="K1289">
            <v>20090305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20090305</v>
          </cell>
          <cell r="Q1289">
            <v>0</v>
          </cell>
          <cell r="R1289">
            <v>20090305</v>
          </cell>
          <cell r="S1289">
            <v>0</v>
          </cell>
        </row>
        <row r="1290">
          <cell r="B1290" t="str">
            <v>PROMETHAZINE HCL15003012.5 mgEACHSUPP</v>
          </cell>
          <cell r="C1290" t="str">
            <v>PROMETHAZINE HCL</v>
          </cell>
          <cell r="D1290">
            <v>15003</v>
          </cell>
          <cell r="E1290">
            <v>0</v>
          </cell>
          <cell r="F1290" t="str">
            <v>12.5 mg</v>
          </cell>
          <cell r="G1290" t="str">
            <v>EACH</v>
          </cell>
          <cell r="H1290" t="str">
            <v>SUPP</v>
          </cell>
          <cell r="I1290">
            <v>20090305</v>
          </cell>
          <cell r="J1290">
            <v>0</v>
          </cell>
          <cell r="K1290">
            <v>20090305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20090305</v>
          </cell>
          <cell r="Q1290">
            <v>0</v>
          </cell>
          <cell r="R1290">
            <v>20090305</v>
          </cell>
          <cell r="S1290">
            <v>0</v>
          </cell>
        </row>
        <row r="1291">
          <cell r="B1291" t="str">
            <v>PROMETHAZINE HCL15043025 mgTABLETTAB</v>
          </cell>
          <cell r="C1291" t="str">
            <v>PROMETHAZINE HCL</v>
          </cell>
          <cell r="D1291">
            <v>15043</v>
          </cell>
          <cell r="E1291">
            <v>0</v>
          </cell>
          <cell r="F1291" t="str">
            <v>25 mg</v>
          </cell>
          <cell r="G1291" t="str">
            <v>TABLET</v>
          </cell>
          <cell r="H1291" t="str">
            <v>TAB</v>
          </cell>
          <cell r="I1291">
            <v>20090305</v>
          </cell>
          <cell r="J1291">
            <v>0</v>
          </cell>
          <cell r="K1291">
            <v>20090305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20090305</v>
          </cell>
          <cell r="Q1291">
            <v>0</v>
          </cell>
          <cell r="R1291">
            <v>20090305</v>
          </cell>
          <cell r="S1291">
            <v>0</v>
          </cell>
        </row>
        <row r="1292">
          <cell r="B1292" t="str">
            <v>PROMETHAZINE HCL15001025 mgEACHSUPP</v>
          </cell>
          <cell r="C1292" t="str">
            <v>PROMETHAZINE HCL</v>
          </cell>
          <cell r="D1292">
            <v>15001</v>
          </cell>
          <cell r="E1292">
            <v>0</v>
          </cell>
          <cell r="F1292" t="str">
            <v>25 mg</v>
          </cell>
          <cell r="G1292" t="str">
            <v>EACH</v>
          </cell>
          <cell r="H1292" t="str">
            <v>SUPP</v>
          </cell>
          <cell r="I1292">
            <v>20090305</v>
          </cell>
          <cell r="J1292">
            <v>0</v>
          </cell>
          <cell r="K1292">
            <v>20090305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20090305</v>
          </cell>
          <cell r="Q1292">
            <v>0</v>
          </cell>
          <cell r="R1292">
            <v>20090305</v>
          </cell>
          <cell r="S1292">
            <v>0</v>
          </cell>
        </row>
        <row r="1293">
          <cell r="B1293" t="str">
            <v>PROMETHAZINE HCL14981025 mg/mlMILLILITERVIAL</v>
          </cell>
          <cell r="C1293" t="str">
            <v>PROMETHAZINE HCL</v>
          </cell>
          <cell r="D1293">
            <v>14981</v>
          </cell>
          <cell r="E1293">
            <v>0</v>
          </cell>
          <cell r="F1293" t="str">
            <v>25 mg/ml</v>
          </cell>
          <cell r="G1293" t="str">
            <v>MILLILITER</v>
          </cell>
          <cell r="H1293" t="str">
            <v>VIAL</v>
          </cell>
          <cell r="I1293">
            <v>20090305</v>
          </cell>
          <cell r="J1293">
            <v>0</v>
          </cell>
          <cell r="K1293">
            <v>20090305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20090305</v>
          </cell>
          <cell r="Q1293">
            <v>0</v>
          </cell>
          <cell r="R1293">
            <v>20090305</v>
          </cell>
          <cell r="S1293">
            <v>0</v>
          </cell>
        </row>
        <row r="1294">
          <cell r="B1294" t="str">
            <v>PROMETHAZINE HCL14970025 mg/mlMILLILITERAMPUL</v>
          </cell>
          <cell r="C1294" t="str">
            <v>PROMETHAZINE HCL</v>
          </cell>
          <cell r="D1294">
            <v>14970</v>
          </cell>
          <cell r="E1294">
            <v>0</v>
          </cell>
          <cell r="F1294" t="str">
            <v>25 mg/ml</v>
          </cell>
          <cell r="G1294" t="str">
            <v>MILLILITER</v>
          </cell>
          <cell r="H1294" t="str">
            <v>AMPUL</v>
          </cell>
          <cell r="I1294">
            <v>20090305</v>
          </cell>
          <cell r="J1294">
            <v>0</v>
          </cell>
          <cell r="K1294">
            <v>20090305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20090305</v>
          </cell>
          <cell r="Q1294">
            <v>0</v>
          </cell>
          <cell r="R1294">
            <v>20090305</v>
          </cell>
          <cell r="S1294">
            <v>0</v>
          </cell>
        </row>
        <row r="1295">
          <cell r="B1295" t="str">
            <v>PROMETHAZINE HCL15002050 mgEACHSUPP</v>
          </cell>
          <cell r="C1295" t="str">
            <v>PROMETHAZINE HCL</v>
          </cell>
          <cell r="D1295">
            <v>15002</v>
          </cell>
          <cell r="E1295">
            <v>0</v>
          </cell>
          <cell r="F1295" t="str">
            <v>50 mg</v>
          </cell>
          <cell r="G1295" t="str">
            <v>EACH</v>
          </cell>
          <cell r="H1295" t="str">
            <v>SUPP</v>
          </cell>
          <cell r="I1295">
            <v>20090305</v>
          </cell>
          <cell r="J1295">
            <v>0</v>
          </cell>
          <cell r="K1295">
            <v>20090305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20090305</v>
          </cell>
          <cell r="Q1295">
            <v>0</v>
          </cell>
          <cell r="R1295">
            <v>20090305</v>
          </cell>
          <cell r="S1295">
            <v>0</v>
          </cell>
        </row>
        <row r="1296">
          <cell r="B1296" t="str">
            <v>PROMETHAZINE HCL15044050 mgTABLETTAB</v>
          </cell>
          <cell r="C1296" t="str">
            <v>PROMETHAZINE HCL</v>
          </cell>
          <cell r="D1296">
            <v>15044</v>
          </cell>
          <cell r="E1296">
            <v>0</v>
          </cell>
          <cell r="F1296" t="str">
            <v>50 mg</v>
          </cell>
          <cell r="G1296" t="str">
            <v>TABLET</v>
          </cell>
          <cell r="H1296" t="str">
            <v>TAB</v>
          </cell>
          <cell r="I1296">
            <v>20090305</v>
          </cell>
          <cell r="J1296">
            <v>0</v>
          </cell>
          <cell r="K1296">
            <v>20090305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20090305</v>
          </cell>
          <cell r="Q1296">
            <v>0</v>
          </cell>
          <cell r="R1296">
            <v>20090305</v>
          </cell>
          <cell r="S1296">
            <v>0</v>
          </cell>
        </row>
        <row r="1297">
          <cell r="B1297" t="str">
            <v>PROMETHAZINE HCL14983050 mg/mlMILLILITERVIAL</v>
          </cell>
          <cell r="C1297" t="str">
            <v>PROMETHAZINE HCL</v>
          </cell>
          <cell r="D1297">
            <v>14983</v>
          </cell>
          <cell r="E1297">
            <v>0</v>
          </cell>
          <cell r="F1297" t="str">
            <v>50 mg/ml</v>
          </cell>
          <cell r="G1297" t="str">
            <v>MILLILITER</v>
          </cell>
          <cell r="H1297" t="str">
            <v>VIAL</v>
          </cell>
          <cell r="I1297">
            <v>20090305</v>
          </cell>
          <cell r="J1297">
            <v>0</v>
          </cell>
          <cell r="K1297">
            <v>20090305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20090305</v>
          </cell>
          <cell r="Q1297">
            <v>0</v>
          </cell>
          <cell r="R1297">
            <v>20090305</v>
          </cell>
          <cell r="S1297">
            <v>0</v>
          </cell>
        </row>
        <row r="1298">
          <cell r="B1298" t="str">
            <v>PROMETHAZINE HCL14971050 mg/mlMILLILITERAMPUL</v>
          </cell>
          <cell r="C1298" t="str">
            <v>PROMETHAZINE HCL</v>
          </cell>
          <cell r="D1298">
            <v>14971</v>
          </cell>
          <cell r="E1298">
            <v>0</v>
          </cell>
          <cell r="F1298" t="str">
            <v>50 mg/ml</v>
          </cell>
          <cell r="G1298" t="str">
            <v>MILLILITER</v>
          </cell>
          <cell r="H1298" t="str">
            <v>AMPUL</v>
          </cell>
          <cell r="I1298">
            <v>20090305</v>
          </cell>
          <cell r="J1298">
            <v>0</v>
          </cell>
          <cell r="K1298">
            <v>20090305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20090305</v>
          </cell>
          <cell r="Q1298">
            <v>0</v>
          </cell>
          <cell r="R1298">
            <v>20090305</v>
          </cell>
          <cell r="S1298">
            <v>0</v>
          </cell>
        </row>
        <row r="1299">
          <cell r="B1299" t="str">
            <v>PROMETHAZINE HCL1503506.25 mg/5 mlMILLILITERSYR</v>
          </cell>
          <cell r="C1299" t="str">
            <v>PROMETHAZINE HCL</v>
          </cell>
          <cell r="D1299">
            <v>15035</v>
          </cell>
          <cell r="E1299">
            <v>0</v>
          </cell>
          <cell r="F1299" t="str">
            <v>6.25 mg/5 ml</v>
          </cell>
          <cell r="G1299" t="str">
            <v>MILLILITER</v>
          </cell>
          <cell r="H1299" t="str">
            <v>SYR</v>
          </cell>
          <cell r="I1299">
            <v>20090305</v>
          </cell>
          <cell r="J1299">
            <v>0</v>
          </cell>
          <cell r="K1299">
            <v>20090305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20090305</v>
          </cell>
          <cell r="Q1299">
            <v>0</v>
          </cell>
          <cell r="R1299">
            <v>20090305</v>
          </cell>
          <cell r="S1299">
            <v>0</v>
          </cell>
        </row>
        <row r="1300">
          <cell r="B1300" t="str">
            <v>PROMETHAZINE VC5237006.25 mg/5 mg per 5 mlMILLILITERSYR</v>
          </cell>
          <cell r="C1300" t="str">
            <v>PROMETHAZINE VC</v>
          </cell>
          <cell r="D1300">
            <v>52370</v>
          </cell>
          <cell r="E1300">
            <v>0</v>
          </cell>
          <cell r="F1300" t="str">
            <v>6.25 mg/5 mg per 5 ml</v>
          </cell>
          <cell r="G1300" t="str">
            <v>MILLILITER</v>
          </cell>
          <cell r="H1300" t="str">
            <v>SYR</v>
          </cell>
          <cell r="I1300">
            <v>20020405</v>
          </cell>
          <cell r="J1300">
            <v>20020906</v>
          </cell>
          <cell r="K1300">
            <v>20050603</v>
          </cell>
          <cell r="L1300" t="str">
            <v>Delete</v>
          </cell>
          <cell r="N1300">
            <v>0</v>
          </cell>
          <cell r="O1300" t="str">
            <v>no</v>
          </cell>
          <cell r="P1300">
            <v>20020405</v>
          </cell>
          <cell r="Q1300">
            <v>20020906</v>
          </cell>
          <cell r="R1300">
            <v>20050603</v>
          </cell>
          <cell r="S1300">
            <v>0</v>
          </cell>
        </row>
        <row r="1301">
          <cell r="B1301" t="str">
            <v>PROMETHAZINE VC W/CODEINE5238006.25 mg/5 mg/10 mg per 5 mlMILLILITERSYR</v>
          </cell>
          <cell r="C1301" t="str">
            <v>PROMETHAZINE VC W/CODEINE</v>
          </cell>
          <cell r="D1301">
            <v>52380</v>
          </cell>
          <cell r="E1301">
            <v>0</v>
          </cell>
          <cell r="F1301" t="str">
            <v>6.25 mg/5 mg/10 mg per 5 ml</v>
          </cell>
          <cell r="G1301" t="str">
            <v>MILLILITER</v>
          </cell>
          <cell r="H1301" t="str">
            <v>SYR</v>
          </cell>
          <cell r="I1301">
            <v>20020308</v>
          </cell>
          <cell r="J1301">
            <v>20020906</v>
          </cell>
          <cell r="K1301">
            <v>20050603</v>
          </cell>
          <cell r="L1301" t="str">
            <v>Delete</v>
          </cell>
          <cell r="N1301">
            <v>0</v>
          </cell>
          <cell r="O1301" t="str">
            <v>no</v>
          </cell>
          <cell r="P1301">
            <v>20020308</v>
          </cell>
          <cell r="Q1301">
            <v>20020906</v>
          </cell>
          <cell r="R1301">
            <v>20050603</v>
          </cell>
          <cell r="S1301">
            <v>0</v>
          </cell>
        </row>
        <row r="1302">
          <cell r="B1302" t="str">
            <v>PROMETHAZINE W/DM1397506.25-15/5MILLILITERSYR</v>
          </cell>
          <cell r="C1302" t="str">
            <v>PROMETHAZINE W/DM</v>
          </cell>
          <cell r="D1302">
            <v>13975</v>
          </cell>
          <cell r="E1302">
            <v>0</v>
          </cell>
          <cell r="F1302" t="str">
            <v>6.25-15/5</v>
          </cell>
          <cell r="G1302" t="str">
            <v>MILLILITER</v>
          </cell>
          <cell r="H1302" t="str">
            <v>SYR</v>
          </cell>
          <cell r="I1302">
            <v>20090305</v>
          </cell>
          <cell r="J1302">
            <v>0</v>
          </cell>
          <cell r="K1302">
            <v>20090305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20090305</v>
          </cell>
          <cell r="Q1302">
            <v>0</v>
          </cell>
          <cell r="R1302">
            <v>20090305</v>
          </cell>
          <cell r="S1302">
            <v>0</v>
          </cell>
        </row>
        <row r="1303">
          <cell r="B1303" t="str">
            <v>PROMETHAZINE/CODEINE13971010-6.25/5 mlMILLILITERSYR</v>
          </cell>
          <cell r="C1303" t="str">
            <v>PROMETHAZINE/CODEINE</v>
          </cell>
          <cell r="D1303">
            <v>13971</v>
          </cell>
          <cell r="E1303">
            <v>0</v>
          </cell>
          <cell r="F1303" t="str">
            <v>10-6.25/5 ml</v>
          </cell>
          <cell r="G1303" t="str">
            <v>MILLILITER</v>
          </cell>
          <cell r="H1303" t="str">
            <v>SYR</v>
          </cell>
          <cell r="I1303">
            <v>20090305</v>
          </cell>
          <cell r="J1303">
            <v>0</v>
          </cell>
          <cell r="K1303">
            <v>20090305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20090305</v>
          </cell>
          <cell r="Q1303">
            <v>0</v>
          </cell>
          <cell r="R1303">
            <v>20090305</v>
          </cell>
          <cell r="S1303">
            <v>0</v>
          </cell>
        </row>
        <row r="1304">
          <cell r="B1304" t="str">
            <v>PROPAFENONE HCL124310150 mgTABLETTAB</v>
          </cell>
          <cell r="C1304" t="str">
            <v>PROPAFENONE HCL</v>
          </cell>
          <cell r="D1304">
            <v>12431</v>
          </cell>
          <cell r="E1304">
            <v>0</v>
          </cell>
          <cell r="F1304" t="str">
            <v>150 mg</v>
          </cell>
          <cell r="G1304" t="str">
            <v>TABLET</v>
          </cell>
          <cell r="H1304" t="str">
            <v>TAB</v>
          </cell>
          <cell r="I1304">
            <v>20090305</v>
          </cell>
          <cell r="J1304">
            <v>0</v>
          </cell>
          <cell r="K1304">
            <v>20090305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20090305</v>
          </cell>
          <cell r="Q1304">
            <v>0</v>
          </cell>
          <cell r="R1304">
            <v>20090305</v>
          </cell>
          <cell r="S1304">
            <v>0</v>
          </cell>
        </row>
        <row r="1305">
          <cell r="B1305" t="str">
            <v>PROPAFENONE HCL124330225 mgTABLETTAB</v>
          </cell>
          <cell r="C1305" t="str">
            <v>PROPAFENONE HCL</v>
          </cell>
          <cell r="D1305">
            <v>12433</v>
          </cell>
          <cell r="E1305">
            <v>0</v>
          </cell>
          <cell r="F1305" t="str">
            <v>225 mg</v>
          </cell>
          <cell r="G1305" t="str">
            <v>TABLET</v>
          </cell>
          <cell r="H1305" t="str">
            <v>TAB</v>
          </cell>
          <cell r="I1305">
            <v>20090305</v>
          </cell>
          <cell r="J1305">
            <v>0</v>
          </cell>
          <cell r="K1305">
            <v>20090305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20090305</v>
          </cell>
          <cell r="Q1305">
            <v>0</v>
          </cell>
          <cell r="R1305">
            <v>20090305</v>
          </cell>
          <cell r="S1305">
            <v>0</v>
          </cell>
        </row>
        <row r="1306">
          <cell r="B1306" t="str">
            <v>PROPAFENONE HCL124320300 mgTABLETTAB</v>
          </cell>
          <cell r="C1306" t="str">
            <v>PROPAFENONE HCL</v>
          </cell>
          <cell r="D1306">
            <v>12432</v>
          </cell>
          <cell r="E1306">
            <v>0</v>
          </cell>
          <cell r="F1306" t="str">
            <v>300 mg</v>
          </cell>
          <cell r="G1306" t="str">
            <v>TABLET</v>
          </cell>
          <cell r="H1306" t="str">
            <v>TAB</v>
          </cell>
          <cell r="I1306">
            <v>20090305</v>
          </cell>
          <cell r="J1306">
            <v>0</v>
          </cell>
          <cell r="K1306">
            <v>20090305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20090305</v>
          </cell>
          <cell r="Q1306">
            <v>0</v>
          </cell>
          <cell r="R1306">
            <v>20090305</v>
          </cell>
          <cell r="S1306">
            <v>0</v>
          </cell>
        </row>
        <row r="1307">
          <cell r="B1307" t="str">
            <v>PROPOXYPHENE HCL16481065 mgCAPSULECAP</v>
          </cell>
          <cell r="C1307" t="str">
            <v>PROPOXYPHENE HCL</v>
          </cell>
          <cell r="D1307">
            <v>16481</v>
          </cell>
          <cell r="E1307">
            <v>0</v>
          </cell>
          <cell r="F1307" t="str">
            <v>65 mg</v>
          </cell>
          <cell r="G1307" t="str">
            <v>CAPSULE</v>
          </cell>
          <cell r="H1307" t="str">
            <v>CAP</v>
          </cell>
          <cell r="I1307">
            <v>20090305</v>
          </cell>
          <cell r="J1307">
            <v>0</v>
          </cell>
          <cell r="K1307">
            <v>20090305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20090305</v>
          </cell>
          <cell r="Q1307">
            <v>0</v>
          </cell>
          <cell r="R1307">
            <v>20090305</v>
          </cell>
          <cell r="S1307">
            <v>0</v>
          </cell>
        </row>
        <row r="1308">
          <cell r="B1308" t="str">
            <v>PROPOXYPHENE NAPSYLATE; APAP709310100 mg; 650 mgTABLETTAB</v>
          </cell>
          <cell r="C1308" t="str">
            <v>PROPOXYPHENE NAPSYLATE; APAP</v>
          </cell>
          <cell r="D1308">
            <v>70931</v>
          </cell>
          <cell r="E1308">
            <v>0</v>
          </cell>
          <cell r="F1308" t="str">
            <v>100 mg; 650 mg</v>
          </cell>
          <cell r="G1308" t="str">
            <v>TABLET</v>
          </cell>
          <cell r="H1308" t="str">
            <v>TAB</v>
          </cell>
          <cell r="I1308">
            <v>20090305</v>
          </cell>
          <cell r="J1308">
            <v>0</v>
          </cell>
          <cell r="K1308">
            <v>20090305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20090305</v>
          </cell>
          <cell r="Q1308">
            <v>0</v>
          </cell>
          <cell r="R1308">
            <v>20090305</v>
          </cell>
          <cell r="S1308">
            <v>0</v>
          </cell>
        </row>
        <row r="1309">
          <cell r="B1309" t="str">
            <v>PROPOXYPHENE; APAP70925065/650 mgTABLETTAB</v>
          </cell>
          <cell r="C1309" t="str">
            <v>PROPOXYPHENE; APAP</v>
          </cell>
          <cell r="D1309">
            <v>70925</v>
          </cell>
          <cell r="E1309">
            <v>0</v>
          </cell>
          <cell r="F1309" t="str">
            <v>65/650 mg</v>
          </cell>
          <cell r="G1309" t="str">
            <v>TABLET</v>
          </cell>
          <cell r="H1309" t="str">
            <v>TAB</v>
          </cell>
          <cell r="I1309">
            <v>20090305</v>
          </cell>
          <cell r="J1309">
            <v>0</v>
          </cell>
          <cell r="K1309">
            <v>20090305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20090305</v>
          </cell>
          <cell r="Q1309">
            <v>0</v>
          </cell>
          <cell r="R1309">
            <v>20090305</v>
          </cell>
          <cell r="S1309">
            <v>0</v>
          </cell>
        </row>
        <row r="1310">
          <cell r="B1310" t="str">
            <v>PROPRANOLOL HCL20630010 mgTABLETTAB</v>
          </cell>
          <cell r="C1310" t="str">
            <v>PROPRANOLOL HCL</v>
          </cell>
          <cell r="D1310">
            <v>20630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20090305</v>
          </cell>
          <cell r="J1310">
            <v>0</v>
          </cell>
          <cell r="K1310">
            <v>20090305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20090305</v>
          </cell>
          <cell r="Q1310">
            <v>0</v>
          </cell>
          <cell r="R1310">
            <v>20090305</v>
          </cell>
          <cell r="S1310">
            <v>0</v>
          </cell>
        </row>
        <row r="1311">
          <cell r="B1311" t="str">
            <v>PROPRANOLOL HCL32310120 mgCAPSULECAP, ER</v>
          </cell>
          <cell r="C1311" t="str">
            <v>PROPRANOLOL HCL</v>
          </cell>
          <cell r="D1311">
            <v>3231</v>
          </cell>
          <cell r="E1311">
            <v>0</v>
          </cell>
          <cell r="F1311" t="str">
            <v>120 mg</v>
          </cell>
          <cell r="G1311" t="str">
            <v>CAPSULE</v>
          </cell>
          <cell r="H1311" t="str">
            <v>CAP, ER</v>
          </cell>
          <cell r="I1311">
            <v>20090305</v>
          </cell>
          <cell r="J1311">
            <v>0</v>
          </cell>
          <cell r="K1311">
            <v>20090305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20090305</v>
          </cell>
          <cell r="Q1311">
            <v>0</v>
          </cell>
          <cell r="R1311">
            <v>20090305</v>
          </cell>
          <cell r="S1311">
            <v>0</v>
          </cell>
        </row>
        <row r="1312">
          <cell r="B1312" t="str">
            <v>PROPRANOLOL HCL32320160 mgCAPSULECAP, ER</v>
          </cell>
          <cell r="C1312" t="str">
            <v>PROPRANOLOL HCL</v>
          </cell>
          <cell r="D1312">
            <v>3232</v>
          </cell>
          <cell r="E1312">
            <v>0</v>
          </cell>
          <cell r="F1312" t="str">
            <v>160 mg</v>
          </cell>
          <cell r="G1312" t="str">
            <v>CAPSULE</v>
          </cell>
          <cell r="H1312" t="str">
            <v>CAP, ER</v>
          </cell>
          <cell r="I1312">
            <v>20090305</v>
          </cell>
          <cell r="J1312">
            <v>0</v>
          </cell>
          <cell r="K1312">
            <v>20090305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20090305</v>
          </cell>
          <cell r="Q1312">
            <v>0</v>
          </cell>
          <cell r="R1312">
            <v>20090305</v>
          </cell>
          <cell r="S1312">
            <v>0</v>
          </cell>
        </row>
        <row r="1313">
          <cell r="B1313" t="str">
            <v>PROPRANOLOL HCL20631020 mgTABLETTAB</v>
          </cell>
          <cell r="C1313" t="str">
            <v>PROPRANOLOL HCL</v>
          </cell>
          <cell r="D1313">
            <v>20631</v>
          </cell>
          <cell r="E1313">
            <v>0</v>
          </cell>
          <cell r="F1313" t="str">
            <v>20 mg</v>
          </cell>
          <cell r="G1313" t="str">
            <v>TABLET</v>
          </cell>
          <cell r="H1313" t="str">
            <v>TAB</v>
          </cell>
          <cell r="I1313">
            <v>20090305</v>
          </cell>
          <cell r="J1313">
            <v>0</v>
          </cell>
          <cell r="K1313">
            <v>20090305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20090305</v>
          </cell>
          <cell r="Q1313">
            <v>0</v>
          </cell>
          <cell r="R1313">
            <v>20090305</v>
          </cell>
          <cell r="S1313">
            <v>0</v>
          </cell>
        </row>
        <row r="1314">
          <cell r="B1314" t="str">
            <v>PROPRANOLOL HCL20632040 mgTABLETTAB</v>
          </cell>
          <cell r="C1314" t="str">
            <v>PROPRANOLOL HCL</v>
          </cell>
          <cell r="D1314">
            <v>20632</v>
          </cell>
          <cell r="E1314">
            <v>0</v>
          </cell>
          <cell r="F1314" t="str">
            <v>40 mg</v>
          </cell>
          <cell r="G1314" t="str">
            <v>TABLET</v>
          </cell>
          <cell r="H1314" t="str">
            <v>TAB</v>
          </cell>
          <cell r="I1314">
            <v>20090305</v>
          </cell>
          <cell r="J1314">
            <v>0</v>
          </cell>
          <cell r="K1314">
            <v>20090305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20090305</v>
          </cell>
          <cell r="Q1314">
            <v>0</v>
          </cell>
          <cell r="R1314">
            <v>20090305</v>
          </cell>
          <cell r="S1314">
            <v>0</v>
          </cell>
        </row>
        <row r="1315">
          <cell r="B1315" t="str">
            <v>PROPRANOLOL HCL3233060 mgCAPSULECAP, ER</v>
          </cell>
          <cell r="C1315" t="str">
            <v>PROPRANOLOL HCL</v>
          </cell>
          <cell r="D1315">
            <v>3233</v>
          </cell>
          <cell r="E1315">
            <v>0</v>
          </cell>
          <cell r="F1315" t="str">
            <v>60 mg</v>
          </cell>
          <cell r="G1315" t="str">
            <v>CAPSULE</v>
          </cell>
          <cell r="H1315" t="str">
            <v>CAP, ER</v>
          </cell>
          <cell r="I1315">
            <v>20090305</v>
          </cell>
          <cell r="J1315">
            <v>0</v>
          </cell>
          <cell r="K1315">
            <v>20090305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20090305</v>
          </cell>
          <cell r="Q1315">
            <v>0</v>
          </cell>
          <cell r="R1315">
            <v>20090305</v>
          </cell>
          <cell r="S1315">
            <v>0</v>
          </cell>
        </row>
        <row r="1316">
          <cell r="B1316" t="str">
            <v>PROPRANOLOL HCL20633060 mgTABLETTAB</v>
          </cell>
          <cell r="C1316" t="str">
            <v>PROPRANOLOL HCL</v>
          </cell>
          <cell r="D1316">
            <v>20633</v>
          </cell>
          <cell r="E1316">
            <v>0</v>
          </cell>
          <cell r="F1316" t="str">
            <v>60 mg</v>
          </cell>
          <cell r="G1316" t="str">
            <v>TABLET</v>
          </cell>
          <cell r="H1316" t="str">
            <v>TAB</v>
          </cell>
          <cell r="I1316">
            <v>20090305</v>
          </cell>
          <cell r="J1316">
            <v>0</v>
          </cell>
          <cell r="K1316">
            <v>20090305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20090305</v>
          </cell>
          <cell r="Q1316">
            <v>0</v>
          </cell>
          <cell r="R1316">
            <v>20090305</v>
          </cell>
          <cell r="S1316">
            <v>0</v>
          </cell>
        </row>
        <row r="1317">
          <cell r="B1317" t="str">
            <v>PROPRANOLOL HCL3230080 mgCAPSULECAP, ER</v>
          </cell>
          <cell r="C1317" t="str">
            <v>PROPRANOLOL HCL</v>
          </cell>
          <cell r="D1317">
            <v>3230</v>
          </cell>
          <cell r="E1317">
            <v>0</v>
          </cell>
          <cell r="F1317" t="str">
            <v>80 mg</v>
          </cell>
          <cell r="G1317" t="str">
            <v>CAPSULE</v>
          </cell>
          <cell r="H1317" t="str">
            <v>CAP, ER</v>
          </cell>
          <cell r="I1317">
            <v>20090305</v>
          </cell>
          <cell r="J1317">
            <v>0</v>
          </cell>
          <cell r="K1317">
            <v>20090305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20090305</v>
          </cell>
          <cell r="Q1317">
            <v>0</v>
          </cell>
          <cell r="R1317">
            <v>20090305</v>
          </cell>
          <cell r="S1317">
            <v>0</v>
          </cell>
        </row>
        <row r="1318">
          <cell r="B1318" t="str">
            <v>PROPRANOLOL HCL20634080 mgTABLETTAB</v>
          </cell>
          <cell r="C1318" t="str">
            <v>PROPRANOLOL HCL</v>
          </cell>
          <cell r="D1318">
            <v>20634</v>
          </cell>
          <cell r="E1318">
            <v>0</v>
          </cell>
          <cell r="F1318" t="str">
            <v>80 mg</v>
          </cell>
          <cell r="G1318" t="str">
            <v>TABLET</v>
          </cell>
          <cell r="H1318" t="str">
            <v>TAB</v>
          </cell>
          <cell r="I1318">
            <v>20090305</v>
          </cell>
          <cell r="J1318">
            <v>0</v>
          </cell>
          <cell r="K1318">
            <v>20090305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20090305</v>
          </cell>
          <cell r="Q1318">
            <v>0</v>
          </cell>
          <cell r="R1318">
            <v>20090305</v>
          </cell>
          <cell r="S1318">
            <v>0</v>
          </cell>
        </row>
        <row r="1319">
          <cell r="B1319" t="str">
            <v>PROPRANOLOL/HCTZ52030040 mg; 25 mgTABLETTAB</v>
          </cell>
          <cell r="C1319" t="str">
            <v>PROPRANOLOL/HCTZ</v>
          </cell>
          <cell r="D1319">
            <v>52030</v>
          </cell>
          <cell r="E1319">
            <v>0</v>
          </cell>
          <cell r="F1319" t="str">
            <v>40 mg; 25 mg</v>
          </cell>
          <cell r="G1319" t="str">
            <v>TABLET</v>
          </cell>
          <cell r="H1319" t="str">
            <v>TAB</v>
          </cell>
          <cell r="I1319">
            <v>20090305</v>
          </cell>
          <cell r="J1319">
            <v>0</v>
          </cell>
          <cell r="K1319">
            <v>20090305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20090305</v>
          </cell>
          <cell r="S1319">
            <v>0</v>
          </cell>
        </row>
        <row r="1320">
          <cell r="B1320" t="str">
            <v>PROPRANOLOL/HCTZ52031080 mg; 25 mgTABLETTAB</v>
          </cell>
          <cell r="C1320" t="str">
            <v>PROPRANOLOL/HCTZ</v>
          </cell>
          <cell r="D1320">
            <v>52031</v>
          </cell>
          <cell r="E1320">
            <v>0</v>
          </cell>
          <cell r="F1320" t="str">
            <v>80 mg; 25 mg</v>
          </cell>
          <cell r="G1320" t="str">
            <v>TABLET</v>
          </cell>
          <cell r="H1320" t="str">
            <v>TAB</v>
          </cell>
          <cell r="I1320">
            <v>20061205</v>
          </cell>
          <cell r="J1320">
            <v>20080919</v>
          </cell>
          <cell r="K1320">
            <v>20090305</v>
          </cell>
          <cell r="L1320" t="str">
            <v>Delete</v>
          </cell>
          <cell r="N1320">
            <v>0</v>
          </cell>
          <cell r="O1320" t="str">
            <v>no</v>
          </cell>
          <cell r="P1320">
            <v>20061205</v>
          </cell>
          <cell r="Q1320">
            <v>20080919</v>
          </cell>
          <cell r="R1320">
            <v>20090305</v>
          </cell>
          <cell r="S1320">
            <v>0</v>
          </cell>
        </row>
        <row r="1321">
          <cell r="B1321" t="str">
            <v>PROTRIPTYLINE HCL16555010 mgTABLETTAB</v>
          </cell>
          <cell r="C1321" t="str">
            <v>PROTRIPTYLINE HCL</v>
          </cell>
          <cell r="D1321">
            <v>16555</v>
          </cell>
          <cell r="E1321">
            <v>0</v>
          </cell>
          <cell r="F1321" t="str">
            <v>10 mg</v>
          </cell>
          <cell r="G1321" t="str">
            <v>TABLET</v>
          </cell>
          <cell r="H1321" t="str">
            <v>TAB</v>
          </cell>
          <cell r="I1321">
            <v>20090305</v>
          </cell>
          <cell r="J1321">
            <v>0</v>
          </cell>
          <cell r="K1321">
            <v>20090305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20090305</v>
          </cell>
          <cell r="Q1321">
            <v>0</v>
          </cell>
          <cell r="R1321">
            <v>20090305</v>
          </cell>
          <cell r="S1321">
            <v>0</v>
          </cell>
        </row>
        <row r="1322">
          <cell r="B1322" t="str">
            <v>PROTRIPTYLINE HCL1655605 mgTABLETTAB</v>
          </cell>
          <cell r="C1322" t="str">
            <v>PROTRIPTYLINE HCL</v>
          </cell>
          <cell r="D1322">
            <v>16556</v>
          </cell>
          <cell r="E1322">
            <v>0</v>
          </cell>
          <cell r="F1322" t="str">
            <v>5 mg</v>
          </cell>
          <cell r="G1322" t="str">
            <v>TABLET</v>
          </cell>
          <cell r="H1322" t="str">
            <v>TAB</v>
          </cell>
          <cell r="I1322">
            <v>20090305</v>
          </cell>
          <cell r="J1322">
            <v>0</v>
          </cell>
          <cell r="K1322">
            <v>20090305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20090305</v>
          </cell>
          <cell r="Q1322">
            <v>0</v>
          </cell>
          <cell r="R1322">
            <v>20090305</v>
          </cell>
          <cell r="S1322">
            <v>0</v>
          </cell>
        </row>
        <row r="1323">
          <cell r="B1323" t="str">
            <v>PSEUDOEPHEDRINE HCL20481030 mgTABLETTAB</v>
          </cell>
          <cell r="C1323" t="str">
            <v>PSEUDOEPHEDRINE HCL</v>
          </cell>
          <cell r="D1323">
            <v>20481</v>
          </cell>
          <cell r="E1323">
            <v>0</v>
          </cell>
          <cell r="F1323" t="str">
            <v>30 mg</v>
          </cell>
          <cell r="G1323" t="str">
            <v>TABLET</v>
          </cell>
          <cell r="H1323" t="str">
            <v>TAB</v>
          </cell>
          <cell r="I1323">
            <v>20020906</v>
          </cell>
          <cell r="J1323">
            <v>20021206</v>
          </cell>
          <cell r="K1323">
            <v>20021206</v>
          </cell>
          <cell r="L1323" t="str">
            <v>Delete</v>
          </cell>
          <cell r="N1323">
            <v>0</v>
          </cell>
          <cell r="O1323" t="str">
            <v>no</v>
          </cell>
          <cell r="P1323">
            <v>20020906</v>
          </cell>
          <cell r="Q1323">
            <v>20021206</v>
          </cell>
          <cell r="R1323">
            <v>20021206</v>
          </cell>
          <cell r="S1323">
            <v>0</v>
          </cell>
        </row>
        <row r="1324">
          <cell r="B1324" t="str">
            <v>PSEUDOEPHEDRINE HCL20482060 mgTABLETTAB</v>
          </cell>
          <cell r="C1324" t="str">
            <v>PSEUDOEPHEDRINE HCL</v>
          </cell>
          <cell r="D1324">
            <v>20482</v>
          </cell>
          <cell r="E1324">
            <v>0</v>
          </cell>
          <cell r="F1324" t="str">
            <v>60 mg</v>
          </cell>
          <cell r="G1324" t="str">
            <v>TABLET</v>
          </cell>
          <cell r="H1324" t="str">
            <v>TAB</v>
          </cell>
          <cell r="I1324">
            <v>20020906</v>
          </cell>
          <cell r="J1324">
            <v>20021206</v>
          </cell>
          <cell r="K1324">
            <v>20021206</v>
          </cell>
          <cell r="L1324" t="str">
            <v>Delete</v>
          </cell>
          <cell r="N1324">
            <v>0</v>
          </cell>
          <cell r="O1324" t="str">
            <v>no</v>
          </cell>
          <cell r="P1324">
            <v>20020906</v>
          </cell>
          <cell r="Q1324">
            <v>20021206</v>
          </cell>
          <cell r="R1324">
            <v>20021206</v>
          </cell>
          <cell r="S1324">
            <v>0</v>
          </cell>
        </row>
        <row r="1325">
          <cell r="B1325" t="str">
            <v>PSEUDOEPHEDRINE HCL/CETIRIZINE HCL138660120 mg; 5 mgTABLETTAB</v>
          </cell>
          <cell r="C1325" t="str">
            <v>PSEUDOEPHEDRINE HCL/CETIRIZINE HCL</v>
          </cell>
          <cell r="D1325">
            <v>13866</v>
          </cell>
          <cell r="E1325">
            <v>0</v>
          </cell>
          <cell r="F1325" t="str">
            <v>120 mg; 5 mg</v>
          </cell>
          <cell r="G1325" t="str">
            <v>TABLET</v>
          </cell>
          <cell r="H1325" t="str">
            <v>TAB</v>
          </cell>
          <cell r="I1325">
            <v>20090305</v>
          </cell>
          <cell r="J1325">
            <v>0</v>
          </cell>
          <cell r="K1325">
            <v>20090305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20090305</v>
          </cell>
          <cell r="Q1325">
            <v>0</v>
          </cell>
          <cell r="R1325">
            <v>20090305</v>
          </cell>
          <cell r="S1325">
            <v>0</v>
          </cell>
        </row>
        <row r="1326">
          <cell r="B1326" t="str">
            <v>PSEUDOEPHEDRINE HCL; CHLORPHENIRAMINE MALEATE440220120 mg; 8 mgCAPSULECAP, SA</v>
          </cell>
          <cell r="C1326" t="str">
            <v>PSEUDOEPHEDRINE HCL; CHLORPHENIRAMINE MALEATE</v>
          </cell>
          <cell r="D1326">
            <v>44022</v>
          </cell>
          <cell r="E1326">
            <v>0</v>
          </cell>
          <cell r="F1326" t="str">
            <v>120 mg; 8 mg</v>
          </cell>
          <cell r="G1326" t="str">
            <v>CAPSULE</v>
          </cell>
          <cell r="H1326" t="str">
            <v>CAP, SA</v>
          </cell>
          <cell r="I1326">
            <v>20090305</v>
          </cell>
          <cell r="J1326">
            <v>0</v>
          </cell>
          <cell r="K1326">
            <v>20090305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20090305</v>
          </cell>
          <cell r="Q1326">
            <v>0</v>
          </cell>
          <cell r="R1326">
            <v>20090305</v>
          </cell>
          <cell r="S1326">
            <v>0</v>
          </cell>
        </row>
        <row r="1327">
          <cell r="B1327" t="str">
            <v>PSEUDOEPHEDRINE HCL; CHLORPHENIRAMINE MALEATE92068030 mg; 2 mg per 5 mlMILLILITERSYR</v>
          </cell>
          <cell r="C1327" t="str">
            <v>PSEUDOEPHEDRINE HCL; CHLORPHENIRAMINE MALEATE</v>
          </cell>
          <cell r="D1327">
            <v>92068</v>
          </cell>
          <cell r="E1327">
            <v>0</v>
          </cell>
          <cell r="F1327" t="str">
            <v>30 mg; 2 mg per 5 ml</v>
          </cell>
          <cell r="G1327" t="str">
            <v>MILLILITER</v>
          </cell>
          <cell r="H1327" t="str">
            <v>SYR</v>
          </cell>
          <cell r="I1327">
            <v>20020405</v>
          </cell>
          <cell r="J1327">
            <v>20021206</v>
          </cell>
          <cell r="K1327">
            <v>20021206</v>
          </cell>
          <cell r="L1327" t="str">
            <v>Delete</v>
          </cell>
          <cell r="N1327">
            <v>0</v>
          </cell>
          <cell r="O1327" t="str">
            <v>no</v>
          </cell>
          <cell r="P1327">
            <v>20020405</v>
          </cell>
          <cell r="Q1327">
            <v>20021206</v>
          </cell>
          <cell r="R1327">
            <v>20021206</v>
          </cell>
          <cell r="S1327">
            <v>0</v>
          </cell>
        </row>
        <row r="1328">
          <cell r="B1328" t="str">
            <v>PSEUDOEPHEDRINE SULFATE/LORATADINE635770240-10 mgTABLETTAB, SA</v>
          </cell>
          <cell r="C1328" t="str">
            <v>PSEUDOEPHEDRINE SULFATE/LORATADINE</v>
          </cell>
          <cell r="D1328">
            <v>63577</v>
          </cell>
          <cell r="E1328">
            <v>0</v>
          </cell>
          <cell r="F1328" t="str">
            <v>240-10 mg</v>
          </cell>
          <cell r="G1328" t="str">
            <v>TABLET</v>
          </cell>
          <cell r="H1328" t="str">
            <v>TAB, SA</v>
          </cell>
          <cell r="I1328">
            <v>20090305</v>
          </cell>
          <cell r="J1328">
            <v>0</v>
          </cell>
          <cell r="K1328">
            <v>20090305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20090305</v>
          </cell>
          <cell r="Q1328">
            <v>0</v>
          </cell>
          <cell r="R1328">
            <v>20090305</v>
          </cell>
          <cell r="S1328">
            <v>0</v>
          </cell>
        </row>
        <row r="1329">
          <cell r="B1329" t="str">
            <v>PSYLLIUM94400NAGRAMORAL PWDR</v>
          </cell>
          <cell r="C1329" t="str">
            <v>PSYLLIUM</v>
          </cell>
          <cell r="D1329">
            <v>9440</v>
          </cell>
          <cell r="E1329">
            <v>0</v>
          </cell>
          <cell r="F1329" t="str">
            <v>NA</v>
          </cell>
          <cell r="G1329" t="str">
            <v>GRAM</v>
          </cell>
          <cell r="H1329" t="str">
            <v>ORAL PWDR</v>
          </cell>
          <cell r="I1329">
            <v>20020906</v>
          </cell>
          <cell r="J1329">
            <v>20021206</v>
          </cell>
          <cell r="K1329">
            <v>20021206</v>
          </cell>
          <cell r="L1329" t="str">
            <v>Delete</v>
          </cell>
          <cell r="N1329">
            <v>0</v>
          </cell>
          <cell r="O1329" t="str">
            <v>no</v>
          </cell>
          <cell r="P1329">
            <v>20020906</v>
          </cell>
          <cell r="Q1329">
            <v>20021206</v>
          </cell>
          <cell r="R1329">
            <v>20021206</v>
          </cell>
          <cell r="S1329">
            <v>0</v>
          </cell>
        </row>
        <row r="1330">
          <cell r="B1330" t="str">
            <v>PSYLLIUM SEED/SUCROSE ORAL POWDER666100NAGRAMORAL PWDR</v>
          </cell>
          <cell r="C1330" t="str">
            <v>PSYLLIUM SEED/SUCROSE ORAL POWDER</v>
          </cell>
          <cell r="D1330">
            <v>66610</v>
          </cell>
          <cell r="E1330">
            <v>0</v>
          </cell>
          <cell r="F1330" t="str">
            <v>NA</v>
          </cell>
          <cell r="G1330" t="str">
            <v>GRAM</v>
          </cell>
          <cell r="H1330" t="str">
            <v>ORAL PWDR</v>
          </cell>
          <cell r="I1330">
            <v>20020906</v>
          </cell>
          <cell r="J1330">
            <v>20021206</v>
          </cell>
          <cell r="K1330">
            <v>20021206</v>
          </cell>
          <cell r="L1330" t="str">
            <v>Delete</v>
          </cell>
          <cell r="N1330">
            <v>0</v>
          </cell>
          <cell r="O1330" t="str">
            <v>no</v>
          </cell>
          <cell r="P1330">
            <v>20020906</v>
          </cell>
          <cell r="Q1330">
            <v>20021206</v>
          </cell>
          <cell r="R1330">
            <v>20021206</v>
          </cell>
          <cell r="S1330">
            <v>0</v>
          </cell>
        </row>
        <row r="1331">
          <cell r="B1331" t="str">
            <v>PSYLLIUM/SUCROSE ORAL PACKET677000NAEACHORAL PACKETS</v>
          </cell>
          <cell r="C1331" t="str">
            <v>PSYLLIUM/SUCROSE ORAL PACKET</v>
          </cell>
          <cell r="D1331">
            <v>67700</v>
          </cell>
          <cell r="E1331">
            <v>0</v>
          </cell>
          <cell r="F1331" t="str">
            <v>NA</v>
          </cell>
          <cell r="G1331" t="str">
            <v>EACH</v>
          </cell>
          <cell r="H1331" t="str">
            <v>ORAL PACKETS</v>
          </cell>
          <cell r="I1331">
            <v>20020405</v>
          </cell>
          <cell r="J1331">
            <v>20021206</v>
          </cell>
          <cell r="K1331">
            <v>20021206</v>
          </cell>
          <cell r="L1331" t="str">
            <v>Delete</v>
          </cell>
          <cell r="N1331">
            <v>0</v>
          </cell>
          <cell r="O1331" t="str">
            <v>no</v>
          </cell>
          <cell r="P1331">
            <v>20020405</v>
          </cell>
          <cell r="Q1331">
            <v>20021206</v>
          </cell>
          <cell r="R1331">
            <v>20021206</v>
          </cell>
          <cell r="S1331">
            <v>0</v>
          </cell>
        </row>
        <row r="1332">
          <cell r="B1332" t="str">
            <v>PYRIDOSTIGMINE BROMIDE 18530060 mgTABLETTAB</v>
          </cell>
          <cell r="C1332" t="str">
            <v xml:space="preserve">PYRIDOSTIGMINE BROMIDE </v>
          </cell>
          <cell r="D1332">
            <v>18530</v>
          </cell>
          <cell r="E1332">
            <v>0</v>
          </cell>
          <cell r="F1332" t="str">
            <v>60 mg</v>
          </cell>
          <cell r="G1332" t="str">
            <v>TABLET</v>
          </cell>
          <cell r="H1332" t="str">
            <v>TAB</v>
          </cell>
          <cell r="I1332">
            <v>20090305</v>
          </cell>
          <cell r="J1332">
            <v>0</v>
          </cell>
          <cell r="K1332">
            <v>20090305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20090305</v>
          </cell>
          <cell r="Q1332">
            <v>0</v>
          </cell>
          <cell r="R1332">
            <v>20090305</v>
          </cell>
          <cell r="S1332">
            <v>0</v>
          </cell>
        </row>
        <row r="1333">
          <cell r="B1333" t="str">
            <v>QUINAPRIL HCL27570010 mgTABLETTAB</v>
          </cell>
          <cell r="C1333" t="str">
            <v>QUINAPRIL HCL</v>
          </cell>
          <cell r="D1333">
            <v>27570</v>
          </cell>
          <cell r="E1333">
            <v>0</v>
          </cell>
          <cell r="F1333" t="str">
            <v>10 mg</v>
          </cell>
          <cell r="G1333" t="str">
            <v>TABLET</v>
          </cell>
          <cell r="H1333" t="str">
            <v>TAB</v>
          </cell>
          <cell r="I1333">
            <v>20090305</v>
          </cell>
          <cell r="J1333">
            <v>0</v>
          </cell>
          <cell r="K1333">
            <v>20090305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20090305</v>
          </cell>
          <cell r="Q1333">
            <v>0</v>
          </cell>
          <cell r="R1333">
            <v>20090305</v>
          </cell>
          <cell r="S1333">
            <v>0</v>
          </cell>
        </row>
        <row r="1334">
          <cell r="B1334" t="str">
            <v>QUINAPRIL HCL27571020 mgTABLETTAB</v>
          </cell>
          <cell r="C1334" t="str">
            <v>QUINAPRIL HCL</v>
          </cell>
          <cell r="D1334">
            <v>27571</v>
          </cell>
          <cell r="E1334">
            <v>0</v>
          </cell>
          <cell r="F1334" t="str">
            <v>20 mg</v>
          </cell>
          <cell r="G1334" t="str">
            <v>TABLET</v>
          </cell>
          <cell r="H1334" t="str">
            <v>TAB</v>
          </cell>
          <cell r="I1334">
            <v>20090305</v>
          </cell>
          <cell r="J1334">
            <v>0</v>
          </cell>
          <cell r="K1334">
            <v>20090305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20090305</v>
          </cell>
          <cell r="Q1334">
            <v>0</v>
          </cell>
          <cell r="R1334">
            <v>20090305</v>
          </cell>
          <cell r="S1334">
            <v>0</v>
          </cell>
        </row>
        <row r="1335">
          <cell r="B1335" t="str">
            <v>QUINAPRIL HCL27573040 mgTABLETTAB</v>
          </cell>
          <cell r="C1335" t="str">
            <v>QUINAPRIL HCL</v>
          </cell>
          <cell r="D1335">
            <v>27573</v>
          </cell>
          <cell r="E1335">
            <v>0</v>
          </cell>
          <cell r="F1335" t="str">
            <v>40 mg</v>
          </cell>
          <cell r="G1335" t="str">
            <v>TABLET</v>
          </cell>
          <cell r="H1335" t="str">
            <v>TAB</v>
          </cell>
          <cell r="I1335">
            <v>20090305</v>
          </cell>
          <cell r="J1335">
            <v>0</v>
          </cell>
          <cell r="K1335">
            <v>20090305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20090305</v>
          </cell>
          <cell r="Q1335">
            <v>0</v>
          </cell>
          <cell r="R1335">
            <v>20090305</v>
          </cell>
          <cell r="S1335">
            <v>0</v>
          </cell>
        </row>
        <row r="1336">
          <cell r="B1336" t="str">
            <v>QUINAPRIL HCL2757205 mgTABLETTAB</v>
          </cell>
          <cell r="C1336" t="str">
            <v>QUINAPRIL HCL</v>
          </cell>
          <cell r="D1336">
            <v>27572</v>
          </cell>
          <cell r="E1336">
            <v>0</v>
          </cell>
          <cell r="F1336" t="str">
            <v>5 mg</v>
          </cell>
          <cell r="G1336" t="str">
            <v>TABLET</v>
          </cell>
          <cell r="H1336" t="str">
            <v>TAB</v>
          </cell>
          <cell r="I1336">
            <v>20090305</v>
          </cell>
          <cell r="J1336">
            <v>0</v>
          </cell>
          <cell r="K1336">
            <v>20090305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20090305</v>
          </cell>
          <cell r="Q1336">
            <v>0</v>
          </cell>
          <cell r="R1336">
            <v>20090305</v>
          </cell>
          <cell r="S1336">
            <v>0</v>
          </cell>
        </row>
        <row r="1337">
          <cell r="B1337" t="str">
            <v>QUINAPRIL HCL/HCTZ54160010-12.5 mgTABLETTAB</v>
          </cell>
          <cell r="C1337" t="str">
            <v>QUINAPRIL HCL/HCTZ</v>
          </cell>
          <cell r="D1337">
            <v>54160</v>
          </cell>
          <cell r="E1337">
            <v>0</v>
          </cell>
          <cell r="F1337" t="str">
            <v>10-12.5 mg</v>
          </cell>
          <cell r="G1337" t="str">
            <v>TABLET</v>
          </cell>
          <cell r="H1337" t="str">
            <v>TAB</v>
          </cell>
          <cell r="I1337">
            <v>20090305</v>
          </cell>
          <cell r="J1337">
            <v>0</v>
          </cell>
          <cell r="K1337">
            <v>20090305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20090305</v>
          </cell>
          <cell r="Q1337">
            <v>0</v>
          </cell>
          <cell r="R1337">
            <v>20090305</v>
          </cell>
          <cell r="S1337">
            <v>0</v>
          </cell>
        </row>
        <row r="1338">
          <cell r="B1338" t="str">
            <v>QUINAPRIL HCL/HCTZ54161020-12.5 mgTABLETTAB</v>
          </cell>
          <cell r="C1338" t="str">
            <v>QUINAPRIL HCL/HCTZ</v>
          </cell>
          <cell r="D1338">
            <v>54161</v>
          </cell>
          <cell r="E1338">
            <v>0</v>
          </cell>
          <cell r="F1338" t="str">
            <v>20-12.5 mg</v>
          </cell>
          <cell r="G1338" t="str">
            <v>TABLET</v>
          </cell>
          <cell r="H1338" t="str">
            <v>TAB</v>
          </cell>
          <cell r="I1338">
            <v>20090305</v>
          </cell>
          <cell r="J1338">
            <v>0</v>
          </cell>
          <cell r="K1338">
            <v>20090305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20090305</v>
          </cell>
          <cell r="Q1338">
            <v>0</v>
          </cell>
          <cell r="R1338">
            <v>20090305</v>
          </cell>
          <cell r="S1338">
            <v>0</v>
          </cell>
        </row>
        <row r="1339">
          <cell r="B1339" t="str">
            <v>QUINAPRIL HCL/HCTZ94490020-25 mgTABLETTAB</v>
          </cell>
          <cell r="C1339" t="str">
            <v>QUINAPRIL HCL/HCTZ</v>
          </cell>
          <cell r="D1339">
            <v>94490</v>
          </cell>
          <cell r="E1339">
            <v>0</v>
          </cell>
          <cell r="F1339" t="str">
            <v>20-25 mg</v>
          </cell>
          <cell r="G1339" t="str">
            <v>TABLET</v>
          </cell>
          <cell r="H1339" t="str">
            <v>TAB</v>
          </cell>
          <cell r="I1339">
            <v>20090305</v>
          </cell>
          <cell r="J1339">
            <v>0</v>
          </cell>
          <cell r="K1339">
            <v>20090305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20090305</v>
          </cell>
          <cell r="Q1339">
            <v>0</v>
          </cell>
          <cell r="R1339">
            <v>20090305</v>
          </cell>
          <cell r="S1339">
            <v>0</v>
          </cell>
        </row>
        <row r="1340">
          <cell r="B1340" t="str">
            <v>QUINIDINE GLUCONATE10110324 mgTABLETTAB, SR</v>
          </cell>
          <cell r="C1340" t="str">
            <v>QUINIDINE GLUCONATE</v>
          </cell>
          <cell r="D1340">
            <v>1011</v>
          </cell>
          <cell r="E1340">
            <v>0</v>
          </cell>
          <cell r="F1340" t="str">
            <v>324 mg</v>
          </cell>
          <cell r="G1340" t="str">
            <v>TABLET</v>
          </cell>
          <cell r="H1340" t="str">
            <v>TAB, SR</v>
          </cell>
          <cell r="I1340">
            <v>20061205</v>
          </cell>
          <cell r="J1340">
            <v>20070605</v>
          </cell>
          <cell r="K1340">
            <v>20070605</v>
          </cell>
          <cell r="L1340" t="str">
            <v>Delete</v>
          </cell>
          <cell r="N1340">
            <v>0</v>
          </cell>
          <cell r="O1340" t="str">
            <v>no</v>
          </cell>
          <cell r="P1340">
            <v>20061205</v>
          </cell>
          <cell r="Q1340">
            <v>20070605</v>
          </cell>
          <cell r="R1340">
            <v>20070605</v>
          </cell>
          <cell r="S1340">
            <v>0</v>
          </cell>
        </row>
        <row r="1341">
          <cell r="B1341" t="str">
            <v>QUINIDINE SULFATE10530200 mgTABLETTAB</v>
          </cell>
          <cell r="C1341" t="str">
            <v>QUINIDINE SULFATE</v>
          </cell>
          <cell r="D1341">
            <v>1053</v>
          </cell>
          <cell r="E1341">
            <v>0</v>
          </cell>
          <cell r="F1341" t="str">
            <v>200 mg</v>
          </cell>
          <cell r="G1341" t="str">
            <v>TABLET</v>
          </cell>
          <cell r="H1341" t="str">
            <v>TAB</v>
          </cell>
          <cell r="I1341">
            <v>20061205</v>
          </cell>
          <cell r="J1341">
            <v>20070605</v>
          </cell>
          <cell r="K1341">
            <v>20070605</v>
          </cell>
          <cell r="L1341" t="str">
            <v>Delete</v>
          </cell>
          <cell r="N1341">
            <v>0</v>
          </cell>
          <cell r="O1341" t="str">
            <v>no</v>
          </cell>
          <cell r="P1341">
            <v>20061205</v>
          </cell>
          <cell r="Q1341">
            <v>20070605</v>
          </cell>
          <cell r="R1341">
            <v>20070605</v>
          </cell>
          <cell r="S1341">
            <v>0</v>
          </cell>
        </row>
        <row r="1342">
          <cell r="B1342" t="str">
            <v>QUININE SULFATE474720260 mgTABLETTAB</v>
          </cell>
          <cell r="C1342" t="str">
            <v>QUININE SULFATE</v>
          </cell>
          <cell r="D1342">
            <v>47472</v>
          </cell>
          <cell r="E1342">
            <v>0</v>
          </cell>
          <cell r="F1342" t="str">
            <v>260 mg</v>
          </cell>
          <cell r="G1342" t="str">
            <v>TABLET</v>
          </cell>
          <cell r="H1342" t="str">
            <v>TAB</v>
          </cell>
          <cell r="I1342">
            <v>20060906</v>
          </cell>
          <cell r="J1342">
            <v>20070305</v>
          </cell>
          <cell r="K1342">
            <v>20070305</v>
          </cell>
          <cell r="L1342" t="str">
            <v>Delete</v>
          </cell>
          <cell r="N1342">
            <v>0</v>
          </cell>
          <cell r="O1342" t="str">
            <v>no</v>
          </cell>
          <cell r="P1342">
            <v>20060906</v>
          </cell>
          <cell r="Q1342">
            <v>20070305</v>
          </cell>
          <cell r="R1342">
            <v>20070305</v>
          </cell>
          <cell r="S1342">
            <v>0</v>
          </cell>
        </row>
        <row r="1343">
          <cell r="B1343" t="str">
            <v>QUININE SULFATE427770325 mgCAPSULECAP</v>
          </cell>
          <cell r="C1343" t="str">
            <v>QUININE SULFATE</v>
          </cell>
          <cell r="D1343">
            <v>42777</v>
          </cell>
          <cell r="E1343">
            <v>0</v>
          </cell>
          <cell r="F1343" t="str">
            <v>325 mg</v>
          </cell>
          <cell r="G1343" t="str">
            <v>CAPSULE</v>
          </cell>
          <cell r="H1343" t="str">
            <v>CAP</v>
          </cell>
          <cell r="I1343">
            <v>20060906</v>
          </cell>
          <cell r="J1343">
            <v>20070305</v>
          </cell>
          <cell r="K1343">
            <v>20070305</v>
          </cell>
          <cell r="L1343" t="str">
            <v>Delete</v>
          </cell>
          <cell r="N1343">
            <v>0</v>
          </cell>
          <cell r="O1343" t="str">
            <v>no</v>
          </cell>
          <cell r="P1343">
            <v>20060906</v>
          </cell>
          <cell r="Q1343">
            <v>20070305</v>
          </cell>
          <cell r="R1343">
            <v>20070305</v>
          </cell>
          <cell r="S1343">
            <v>0</v>
          </cell>
        </row>
        <row r="1344">
          <cell r="B1344" t="str">
            <v>RAMIPRIL48544010 mgCAPSULECAP</v>
          </cell>
          <cell r="C1344" t="str">
            <v>RAMIPRIL</v>
          </cell>
          <cell r="D1344">
            <v>48544</v>
          </cell>
          <cell r="E1344">
            <v>0</v>
          </cell>
          <cell r="F1344" t="str">
            <v>10 mg</v>
          </cell>
          <cell r="G1344" t="str">
            <v>CAPSULE</v>
          </cell>
          <cell r="H1344" t="str">
            <v>CAP</v>
          </cell>
          <cell r="I1344">
            <v>20090305</v>
          </cell>
          <cell r="J1344">
            <v>0</v>
          </cell>
          <cell r="K1344">
            <v>20090305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20090305</v>
          </cell>
          <cell r="Q1344">
            <v>0</v>
          </cell>
          <cell r="R1344">
            <v>20090305</v>
          </cell>
          <cell r="S1344">
            <v>0</v>
          </cell>
        </row>
        <row r="1345">
          <cell r="B1345" t="str">
            <v>RAMIPRIL4854202.5 mgCAPSULECAP</v>
          </cell>
          <cell r="C1345" t="str">
            <v>RAMIPRIL</v>
          </cell>
          <cell r="D1345">
            <v>48542</v>
          </cell>
          <cell r="E1345">
            <v>0</v>
          </cell>
          <cell r="F1345" t="str">
            <v>2.5 mg</v>
          </cell>
          <cell r="G1345" t="str">
            <v>CAPSULE</v>
          </cell>
          <cell r="H1345" t="str">
            <v>CAP</v>
          </cell>
          <cell r="I1345">
            <v>20090424</v>
          </cell>
          <cell r="J1345">
            <v>0</v>
          </cell>
          <cell r="K1345">
            <v>20090424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20090424</v>
          </cell>
          <cell r="Q1345">
            <v>0</v>
          </cell>
          <cell r="R1345">
            <v>20090424</v>
          </cell>
          <cell r="S1345">
            <v>0</v>
          </cell>
        </row>
        <row r="1346">
          <cell r="B1346" t="str">
            <v>RAMIPRIL4854305 mgCAPSULECAP</v>
          </cell>
          <cell r="C1346" t="str">
            <v>RAMIPRIL</v>
          </cell>
          <cell r="D1346">
            <v>48543</v>
          </cell>
          <cell r="E1346">
            <v>0</v>
          </cell>
          <cell r="F1346" t="str">
            <v>5 mg</v>
          </cell>
          <cell r="G1346" t="str">
            <v>CAPSULE</v>
          </cell>
          <cell r="H1346" t="str">
            <v>CAP</v>
          </cell>
          <cell r="I1346">
            <v>20090305</v>
          </cell>
          <cell r="J1346">
            <v>0</v>
          </cell>
          <cell r="K1346">
            <v>20090305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20090305</v>
          </cell>
          <cell r="Q1346">
            <v>0</v>
          </cell>
          <cell r="R1346">
            <v>20090305</v>
          </cell>
          <cell r="S1346">
            <v>0</v>
          </cell>
        </row>
        <row r="1347">
          <cell r="B1347" t="str">
            <v>RANITIDINE HCL102000150 mgTABLETTAB</v>
          </cell>
          <cell r="C1347" t="str">
            <v>RANITIDINE HCL</v>
          </cell>
          <cell r="D1347">
            <v>10200</v>
          </cell>
          <cell r="E1347">
            <v>0</v>
          </cell>
          <cell r="F1347" t="str">
            <v>150 mg</v>
          </cell>
          <cell r="G1347" t="str">
            <v>TABLET</v>
          </cell>
          <cell r="H1347" t="str">
            <v>TAB</v>
          </cell>
          <cell r="I1347">
            <v>20090305</v>
          </cell>
          <cell r="J1347">
            <v>0</v>
          </cell>
          <cell r="K1347">
            <v>20090305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20090305</v>
          </cell>
          <cell r="Q1347">
            <v>0</v>
          </cell>
          <cell r="R1347">
            <v>20090305</v>
          </cell>
          <cell r="S1347">
            <v>0</v>
          </cell>
        </row>
        <row r="1348">
          <cell r="B1348" t="str">
            <v>RANITIDINE HCL195510150 mgCAPSULECAP</v>
          </cell>
          <cell r="C1348" t="str">
            <v>RANITIDINE HCL</v>
          </cell>
          <cell r="D1348">
            <v>19551</v>
          </cell>
          <cell r="E1348">
            <v>0</v>
          </cell>
          <cell r="F1348" t="str">
            <v>150 mg</v>
          </cell>
          <cell r="G1348" t="str">
            <v>CAPSULE</v>
          </cell>
          <cell r="H1348" t="str">
            <v>CAP</v>
          </cell>
          <cell r="I1348">
            <v>20090305</v>
          </cell>
          <cell r="J1348">
            <v>0</v>
          </cell>
          <cell r="K1348">
            <v>20090305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20090305</v>
          </cell>
          <cell r="Q1348">
            <v>0</v>
          </cell>
          <cell r="R1348">
            <v>20090305</v>
          </cell>
          <cell r="S1348">
            <v>0</v>
          </cell>
        </row>
        <row r="1349">
          <cell r="B1349" t="str">
            <v>RANITIDINE HCL120900150 mg/10 mlMILLILITERSYR</v>
          </cell>
          <cell r="C1349" t="str">
            <v>RANITIDINE HCL</v>
          </cell>
          <cell r="D1349">
            <v>12090</v>
          </cell>
          <cell r="E1349">
            <v>0</v>
          </cell>
          <cell r="F1349" t="str">
            <v>150 mg/10 ml</v>
          </cell>
          <cell r="G1349" t="str">
            <v>MILLILITER</v>
          </cell>
          <cell r="H1349" t="str">
            <v>SYR</v>
          </cell>
          <cell r="I1349">
            <v>20090305</v>
          </cell>
          <cell r="J1349">
            <v>0</v>
          </cell>
          <cell r="K1349">
            <v>20090305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20090305</v>
          </cell>
          <cell r="Q1349">
            <v>0</v>
          </cell>
          <cell r="R1349">
            <v>20090305</v>
          </cell>
          <cell r="S1349">
            <v>0</v>
          </cell>
        </row>
        <row r="1350">
          <cell r="B1350" t="str">
            <v>RANITIDINE HCL102010300 mgTABLETTAB</v>
          </cell>
          <cell r="C1350" t="str">
            <v>RANITIDINE HCL</v>
          </cell>
          <cell r="D1350">
            <v>10201</v>
          </cell>
          <cell r="E1350">
            <v>0</v>
          </cell>
          <cell r="F1350" t="str">
            <v>300 mg</v>
          </cell>
          <cell r="G1350" t="str">
            <v>TABLET</v>
          </cell>
          <cell r="H1350" t="str">
            <v>TAB</v>
          </cell>
          <cell r="I1350">
            <v>20090305</v>
          </cell>
          <cell r="J1350">
            <v>0</v>
          </cell>
          <cell r="K1350">
            <v>20090305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20090305</v>
          </cell>
          <cell r="Q1350">
            <v>0</v>
          </cell>
          <cell r="R1350">
            <v>20090305</v>
          </cell>
          <cell r="S1350">
            <v>0</v>
          </cell>
        </row>
        <row r="1351">
          <cell r="B1351" t="str">
            <v>RANITIDINE HCL195520300 mgCAPSULECAP</v>
          </cell>
          <cell r="C1351" t="str">
            <v>RANITIDINE HCL</v>
          </cell>
          <cell r="D1351">
            <v>19552</v>
          </cell>
          <cell r="E1351">
            <v>0</v>
          </cell>
          <cell r="F1351" t="str">
            <v>300 mg</v>
          </cell>
          <cell r="G1351" t="str">
            <v>CAPSULE</v>
          </cell>
          <cell r="H1351" t="str">
            <v>CAP</v>
          </cell>
          <cell r="I1351">
            <v>20090305</v>
          </cell>
          <cell r="J1351">
            <v>0</v>
          </cell>
          <cell r="K1351">
            <v>20090305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20090305</v>
          </cell>
          <cell r="Q1351">
            <v>0</v>
          </cell>
          <cell r="R1351">
            <v>20090305</v>
          </cell>
          <cell r="S1351">
            <v>0</v>
          </cell>
        </row>
        <row r="1352">
          <cell r="B1352" t="str">
            <v>RIBAVIRIN189690200 mgTABLETTAB</v>
          </cell>
          <cell r="C1352" t="str">
            <v>RIBAVIRIN</v>
          </cell>
          <cell r="D1352">
            <v>18969</v>
          </cell>
          <cell r="E1352">
            <v>0</v>
          </cell>
          <cell r="F1352" t="str">
            <v>200 mg</v>
          </cell>
          <cell r="G1352" t="str">
            <v>TABLET</v>
          </cell>
          <cell r="H1352" t="str">
            <v>TAB</v>
          </cell>
          <cell r="I1352">
            <v>20090305</v>
          </cell>
          <cell r="J1352">
            <v>0</v>
          </cell>
          <cell r="K1352">
            <v>20090305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20090305</v>
          </cell>
          <cell r="Q1352">
            <v>0</v>
          </cell>
          <cell r="R1352">
            <v>20090305</v>
          </cell>
          <cell r="S1352">
            <v>0</v>
          </cell>
        </row>
        <row r="1353">
          <cell r="B1353" t="str">
            <v>RIBAVIRIN141790200 mgCAPSULECAP</v>
          </cell>
          <cell r="C1353" t="str">
            <v>RIBAVIRIN</v>
          </cell>
          <cell r="D1353">
            <v>14179</v>
          </cell>
          <cell r="E1353">
            <v>0</v>
          </cell>
          <cell r="F1353" t="str">
            <v>200 mg</v>
          </cell>
          <cell r="G1353" t="str">
            <v>CAPSULE</v>
          </cell>
          <cell r="H1353" t="str">
            <v>CAP</v>
          </cell>
          <cell r="I1353">
            <v>20090305</v>
          </cell>
          <cell r="J1353">
            <v>0</v>
          </cell>
          <cell r="K1353">
            <v>20090305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20090305</v>
          </cell>
          <cell r="Q1353">
            <v>0</v>
          </cell>
          <cell r="R1353">
            <v>20090305</v>
          </cell>
          <cell r="S1353">
            <v>0</v>
          </cell>
        </row>
        <row r="1354">
          <cell r="B1354" t="str">
            <v>RIFAMPIN 412610300 mgCAPSULECAP</v>
          </cell>
          <cell r="C1354" t="str">
            <v xml:space="preserve">RIFAMPIN </v>
          </cell>
          <cell r="D1354">
            <v>41261</v>
          </cell>
          <cell r="E1354">
            <v>0</v>
          </cell>
          <cell r="F1354" t="str">
            <v>300 mg</v>
          </cell>
          <cell r="G1354" t="str">
            <v>CAPSULE</v>
          </cell>
          <cell r="H1354" t="str">
            <v>CAP</v>
          </cell>
          <cell r="I1354">
            <v>20090305</v>
          </cell>
          <cell r="J1354">
            <v>0</v>
          </cell>
          <cell r="K1354">
            <v>20090305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20090305</v>
          </cell>
          <cell r="Q1354">
            <v>0</v>
          </cell>
          <cell r="R1354">
            <v>20090305</v>
          </cell>
          <cell r="S1354">
            <v>0</v>
          </cell>
        </row>
        <row r="1355">
          <cell r="B1355" t="str">
            <v>RISPERIDONE9287200.25 mgTABLETTAB</v>
          </cell>
          <cell r="C1355" t="str">
            <v>RISPERIDONE</v>
          </cell>
          <cell r="D1355">
            <v>92872</v>
          </cell>
          <cell r="E1355">
            <v>0</v>
          </cell>
          <cell r="F1355" t="str">
            <v>0.25 mg</v>
          </cell>
          <cell r="G1355" t="str">
            <v>TABLET</v>
          </cell>
          <cell r="H1355" t="str">
            <v>TAB</v>
          </cell>
          <cell r="I1355">
            <v>20090305</v>
          </cell>
          <cell r="J1355">
            <v>0</v>
          </cell>
          <cell r="K1355">
            <v>20090305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20090305</v>
          </cell>
          <cell r="Q1355">
            <v>0</v>
          </cell>
          <cell r="R1355">
            <v>20090305</v>
          </cell>
          <cell r="S1355">
            <v>0</v>
          </cell>
        </row>
        <row r="1356">
          <cell r="B1356" t="str">
            <v>RISPERIDONE9289200.5 mgTABLETTAB</v>
          </cell>
          <cell r="C1356" t="str">
            <v>RISPERIDONE</v>
          </cell>
          <cell r="D1356">
            <v>92892</v>
          </cell>
          <cell r="E1356">
            <v>0</v>
          </cell>
          <cell r="F1356" t="str">
            <v>0.5 mg</v>
          </cell>
          <cell r="G1356" t="str">
            <v>TABLET</v>
          </cell>
          <cell r="H1356" t="str">
            <v>TAB</v>
          </cell>
          <cell r="I1356">
            <v>20090305</v>
          </cell>
          <cell r="J1356">
            <v>0</v>
          </cell>
          <cell r="K1356">
            <v>20090305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20090305</v>
          </cell>
          <cell r="Q1356">
            <v>0</v>
          </cell>
          <cell r="R1356">
            <v>20090305</v>
          </cell>
          <cell r="S1356">
            <v>0</v>
          </cell>
        </row>
        <row r="1357">
          <cell r="B1357" t="str">
            <v>RISPERIDONE1613601 mgTABLETTAB</v>
          </cell>
          <cell r="C1357" t="str">
            <v>RISPERIDONE</v>
          </cell>
          <cell r="D1357">
            <v>16136</v>
          </cell>
          <cell r="E1357">
            <v>0</v>
          </cell>
          <cell r="F1357" t="str">
            <v>1 mg</v>
          </cell>
          <cell r="G1357" t="str">
            <v>TABLET</v>
          </cell>
          <cell r="H1357" t="str">
            <v>TAB</v>
          </cell>
          <cell r="I1357">
            <v>20090305</v>
          </cell>
          <cell r="J1357">
            <v>0</v>
          </cell>
          <cell r="K1357">
            <v>20090305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20090305</v>
          </cell>
          <cell r="Q1357">
            <v>0</v>
          </cell>
          <cell r="R1357">
            <v>20090305</v>
          </cell>
          <cell r="S1357">
            <v>0</v>
          </cell>
        </row>
        <row r="1358">
          <cell r="B1358" t="str">
            <v>RISPERIDONE1613702 mgTABLETTAB</v>
          </cell>
          <cell r="C1358" t="str">
            <v>RISPERIDONE</v>
          </cell>
          <cell r="D1358">
            <v>16137</v>
          </cell>
          <cell r="E1358">
            <v>0</v>
          </cell>
          <cell r="F1358" t="str">
            <v>2 mg</v>
          </cell>
          <cell r="G1358" t="str">
            <v>TABLET</v>
          </cell>
          <cell r="H1358" t="str">
            <v>TAB</v>
          </cell>
          <cell r="I1358">
            <v>20090305</v>
          </cell>
          <cell r="J1358">
            <v>0</v>
          </cell>
          <cell r="K1358">
            <v>20090305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20090305</v>
          </cell>
          <cell r="Q1358">
            <v>0</v>
          </cell>
          <cell r="R1358">
            <v>20090305</v>
          </cell>
          <cell r="S1358">
            <v>0</v>
          </cell>
        </row>
        <row r="1359">
          <cell r="B1359" t="str">
            <v>RISPERIDONE1613803 mgTABLETTAB</v>
          </cell>
          <cell r="C1359" t="str">
            <v>RISPERIDONE</v>
          </cell>
          <cell r="D1359">
            <v>16138</v>
          </cell>
          <cell r="E1359">
            <v>0</v>
          </cell>
          <cell r="F1359" t="str">
            <v>3 mg</v>
          </cell>
          <cell r="G1359" t="str">
            <v>TABLET</v>
          </cell>
          <cell r="H1359" t="str">
            <v>TAB</v>
          </cell>
          <cell r="I1359">
            <v>20090305</v>
          </cell>
          <cell r="J1359">
            <v>0</v>
          </cell>
          <cell r="K1359">
            <v>20090305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20090305</v>
          </cell>
          <cell r="Q1359">
            <v>0</v>
          </cell>
          <cell r="R1359">
            <v>20090305</v>
          </cell>
          <cell r="S1359">
            <v>0</v>
          </cell>
        </row>
        <row r="1360">
          <cell r="B1360" t="str">
            <v>RISPERIDONE1613904 mgTABLETTAB</v>
          </cell>
          <cell r="C1360" t="str">
            <v>RISPERIDONE</v>
          </cell>
          <cell r="D1360">
            <v>16139</v>
          </cell>
          <cell r="E1360">
            <v>0</v>
          </cell>
          <cell r="F1360" t="str">
            <v>4 mg</v>
          </cell>
          <cell r="G1360" t="str">
            <v>TABLET</v>
          </cell>
          <cell r="H1360" t="str">
            <v>TAB</v>
          </cell>
          <cell r="I1360">
            <v>20090305</v>
          </cell>
          <cell r="J1360">
            <v>0</v>
          </cell>
          <cell r="K1360">
            <v>20090305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20090305</v>
          </cell>
          <cell r="Q1360">
            <v>0</v>
          </cell>
          <cell r="R1360">
            <v>20090305</v>
          </cell>
          <cell r="S1360">
            <v>0</v>
          </cell>
        </row>
        <row r="1361">
          <cell r="B1361" t="str">
            <v>ROPINIROLE HCL3410000.25 mgTABLETTAB</v>
          </cell>
          <cell r="C1361" t="str">
            <v>ROPINIROLE HCL</v>
          </cell>
          <cell r="D1361">
            <v>34100</v>
          </cell>
          <cell r="E1361">
            <v>0</v>
          </cell>
          <cell r="F1361" t="str">
            <v>0.25 mg</v>
          </cell>
          <cell r="G1361" t="str">
            <v>TABLET</v>
          </cell>
          <cell r="H1361" t="str">
            <v>TAB</v>
          </cell>
          <cell r="I1361">
            <v>20090305</v>
          </cell>
          <cell r="J1361">
            <v>0</v>
          </cell>
          <cell r="K1361">
            <v>20090305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20090305</v>
          </cell>
          <cell r="Q1361">
            <v>0</v>
          </cell>
          <cell r="R1361">
            <v>20090305</v>
          </cell>
          <cell r="S1361">
            <v>0</v>
          </cell>
        </row>
        <row r="1362">
          <cell r="B1362" t="str">
            <v>ROPINIROLE HCL3410400.5 mgTABLETTAB</v>
          </cell>
          <cell r="C1362" t="str">
            <v>ROPINIROLE HCL</v>
          </cell>
          <cell r="D1362">
            <v>34104</v>
          </cell>
          <cell r="E1362">
            <v>0</v>
          </cell>
          <cell r="F1362" t="str">
            <v>0.5 mg</v>
          </cell>
          <cell r="G1362" t="str">
            <v>TABLET</v>
          </cell>
          <cell r="H1362" t="str">
            <v>TAB</v>
          </cell>
          <cell r="I1362">
            <v>20090305</v>
          </cell>
          <cell r="J1362">
            <v>0</v>
          </cell>
          <cell r="K1362">
            <v>20090305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20090305</v>
          </cell>
          <cell r="Q1362">
            <v>0</v>
          </cell>
          <cell r="R1362">
            <v>20090305</v>
          </cell>
          <cell r="S1362">
            <v>0</v>
          </cell>
        </row>
        <row r="1363">
          <cell r="B1363" t="str">
            <v>ROPINIROLE HCL3410101 mgTABLETTAB</v>
          </cell>
          <cell r="C1363" t="str">
            <v>ROPINIROLE HCL</v>
          </cell>
          <cell r="D1363">
            <v>34101</v>
          </cell>
          <cell r="E1363">
            <v>0</v>
          </cell>
          <cell r="F1363" t="str">
            <v>1 mg</v>
          </cell>
          <cell r="G1363" t="str">
            <v>TABLET</v>
          </cell>
          <cell r="H1363" t="str">
            <v>TAB</v>
          </cell>
          <cell r="I1363">
            <v>20090305</v>
          </cell>
          <cell r="J1363">
            <v>0</v>
          </cell>
          <cell r="K1363">
            <v>20090305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20090305</v>
          </cell>
          <cell r="Q1363">
            <v>0</v>
          </cell>
          <cell r="R1363">
            <v>20090305</v>
          </cell>
          <cell r="S1363">
            <v>0</v>
          </cell>
        </row>
        <row r="1364">
          <cell r="B1364" t="str">
            <v>ROPINIROLE HCL3410202 mgTABLETTAB</v>
          </cell>
          <cell r="C1364" t="str">
            <v>ROPINIROLE HCL</v>
          </cell>
          <cell r="D1364">
            <v>34102</v>
          </cell>
          <cell r="E1364">
            <v>0</v>
          </cell>
          <cell r="F1364" t="str">
            <v>2 mg</v>
          </cell>
          <cell r="G1364" t="str">
            <v>TABLET</v>
          </cell>
          <cell r="H1364" t="str">
            <v>TAB</v>
          </cell>
          <cell r="I1364">
            <v>20090305</v>
          </cell>
          <cell r="J1364">
            <v>0</v>
          </cell>
          <cell r="K1364">
            <v>20090305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20090305</v>
          </cell>
          <cell r="Q1364">
            <v>0</v>
          </cell>
          <cell r="R1364">
            <v>20090305</v>
          </cell>
          <cell r="S1364">
            <v>0</v>
          </cell>
        </row>
        <row r="1365">
          <cell r="B1365" t="str">
            <v>ROPINIROLE HCL9304803 mgTABLETTAB</v>
          </cell>
          <cell r="C1365" t="str">
            <v>ROPINIROLE HCL</v>
          </cell>
          <cell r="D1365">
            <v>93048</v>
          </cell>
          <cell r="E1365">
            <v>0</v>
          </cell>
          <cell r="F1365" t="str">
            <v>3 mg</v>
          </cell>
          <cell r="G1365" t="str">
            <v>TABLET</v>
          </cell>
          <cell r="H1365" t="str">
            <v>TAB</v>
          </cell>
          <cell r="I1365">
            <v>20090305</v>
          </cell>
          <cell r="J1365">
            <v>0</v>
          </cell>
          <cell r="K1365">
            <v>20090305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20090305</v>
          </cell>
          <cell r="Q1365">
            <v>0</v>
          </cell>
          <cell r="R1365">
            <v>20090305</v>
          </cell>
          <cell r="S1365">
            <v>0</v>
          </cell>
        </row>
        <row r="1366">
          <cell r="B1366" t="str">
            <v>ROPINIROLE HCL9303804 mgTABLETTAB</v>
          </cell>
          <cell r="C1366" t="str">
            <v>ROPINIROLE HCL</v>
          </cell>
          <cell r="D1366">
            <v>93038</v>
          </cell>
          <cell r="E1366">
            <v>0</v>
          </cell>
          <cell r="F1366" t="str">
            <v>4 mg</v>
          </cell>
          <cell r="G1366" t="str">
            <v>TABLET</v>
          </cell>
          <cell r="H1366" t="str">
            <v>TAB</v>
          </cell>
          <cell r="I1366">
            <v>20090305</v>
          </cell>
          <cell r="J1366">
            <v>0</v>
          </cell>
          <cell r="K1366">
            <v>20090305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20090305</v>
          </cell>
          <cell r="Q1366">
            <v>0</v>
          </cell>
          <cell r="R1366">
            <v>20090305</v>
          </cell>
          <cell r="S1366">
            <v>0</v>
          </cell>
        </row>
        <row r="1367">
          <cell r="B1367" t="str">
            <v>ROPINIROLE HCL3410305 mgTABLETTAB</v>
          </cell>
          <cell r="C1367" t="str">
            <v>ROPINIROLE HCL</v>
          </cell>
          <cell r="D1367">
            <v>34103</v>
          </cell>
          <cell r="E1367">
            <v>0</v>
          </cell>
          <cell r="F1367" t="str">
            <v>5 mg</v>
          </cell>
          <cell r="G1367" t="str">
            <v>TABLET</v>
          </cell>
          <cell r="H1367" t="str">
            <v>TAB</v>
          </cell>
          <cell r="I1367">
            <v>20090305</v>
          </cell>
          <cell r="J1367">
            <v>0</v>
          </cell>
          <cell r="K1367">
            <v>20090305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20090305</v>
          </cell>
          <cell r="Q1367">
            <v>0</v>
          </cell>
          <cell r="R1367">
            <v>20090305</v>
          </cell>
          <cell r="S1367">
            <v>0</v>
          </cell>
        </row>
        <row r="1368">
          <cell r="B1368" t="str">
            <v>SALSALATE168010500 mgTABLETTAB</v>
          </cell>
          <cell r="C1368" t="str">
            <v>SALSALATE</v>
          </cell>
          <cell r="D1368">
            <v>16801</v>
          </cell>
          <cell r="E1368">
            <v>0</v>
          </cell>
          <cell r="F1368" t="str">
            <v>500 mg</v>
          </cell>
          <cell r="G1368" t="str">
            <v>TABLET</v>
          </cell>
          <cell r="H1368" t="str">
            <v>TAB</v>
          </cell>
          <cell r="I1368">
            <v>20090305</v>
          </cell>
          <cell r="J1368">
            <v>0</v>
          </cell>
          <cell r="K1368">
            <v>20090305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20090305</v>
          </cell>
          <cell r="Q1368">
            <v>0</v>
          </cell>
          <cell r="R1368">
            <v>20090305</v>
          </cell>
          <cell r="S1368">
            <v>0</v>
          </cell>
        </row>
        <row r="1369">
          <cell r="B1369" t="str">
            <v>SALSALATE168020750 mgTABLETTAB</v>
          </cell>
          <cell r="C1369" t="str">
            <v>SALSALATE</v>
          </cell>
          <cell r="D1369">
            <v>16802</v>
          </cell>
          <cell r="E1369">
            <v>0</v>
          </cell>
          <cell r="F1369" t="str">
            <v>750 mg</v>
          </cell>
          <cell r="G1369" t="str">
            <v>TABLET</v>
          </cell>
          <cell r="H1369" t="str">
            <v>TAB</v>
          </cell>
          <cell r="I1369">
            <v>20090305</v>
          </cell>
          <cell r="J1369">
            <v>0</v>
          </cell>
          <cell r="K1369">
            <v>20090305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20090305</v>
          </cell>
          <cell r="Q1369">
            <v>0</v>
          </cell>
          <cell r="R1369">
            <v>20090305</v>
          </cell>
          <cell r="S1369">
            <v>0</v>
          </cell>
        </row>
        <row r="1370">
          <cell r="B1370" t="str">
            <v>SELEGILINE HCL1560005 mgTABLETTAB</v>
          </cell>
          <cell r="C1370" t="str">
            <v>SELEGILINE HCL</v>
          </cell>
          <cell r="D1370">
            <v>15600</v>
          </cell>
          <cell r="E1370">
            <v>0</v>
          </cell>
          <cell r="F1370" t="str">
            <v>5 mg</v>
          </cell>
          <cell r="G1370" t="str">
            <v>TABLET</v>
          </cell>
          <cell r="H1370" t="str">
            <v>TAB</v>
          </cell>
          <cell r="I1370">
            <v>20070305</v>
          </cell>
          <cell r="J1370">
            <v>20080305</v>
          </cell>
          <cell r="K1370">
            <v>20090305</v>
          </cell>
          <cell r="L1370" t="str">
            <v>Delete</v>
          </cell>
          <cell r="N1370">
            <v>0</v>
          </cell>
          <cell r="O1370" t="str">
            <v>no</v>
          </cell>
          <cell r="P1370">
            <v>20070305</v>
          </cell>
          <cell r="Q1370">
            <v>20080305</v>
          </cell>
          <cell r="R1370">
            <v>20090305</v>
          </cell>
          <cell r="S1370">
            <v>0</v>
          </cell>
        </row>
        <row r="1371">
          <cell r="B1371" t="str">
            <v>SELEGILINE HCL1560305 mgCAPSULECAP</v>
          </cell>
          <cell r="C1371" t="str">
            <v>SELEGILINE HCL</v>
          </cell>
          <cell r="D1371">
            <v>15603</v>
          </cell>
          <cell r="E1371">
            <v>0</v>
          </cell>
          <cell r="F1371" t="str">
            <v>5 mg</v>
          </cell>
          <cell r="G1371" t="str">
            <v>CAPSULE</v>
          </cell>
          <cell r="H1371" t="str">
            <v>CAP</v>
          </cell>
          <cell r="I1371">
            <v>20090305</v>
          </cell>
          <cell r="J1371">
            <v>0</v>
          </cell>
          <cell r="K1371">
            <v>20090305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20090305</v>
          </cell>
          <cell r="Q1371">
            <v>0</v>
          </cell>
          <cell r="R1371">
            <v>20090305</v>
          </cell>
          <cell r="S1371">
            <v>0</v>
          </cell>
        </row>
        <row r="1372">
          <cell r="B1372" t="str">
            <v>SELENIUM SULFIDE2434102.5%MILLILITERLOT/SHAMP</v>
          </cell>
          <cell r="C1372" t="str">
            <v>SELENIUM SULFIDE</v>
          </cell>
          <cell r="D1372">
            <v>24341</v>
          </cell>
          <cell r="E1372">
            <v>0</v>
          </cell>
          <cell r="F1372" t="str">
            <v>2.5%</v>
          </cell>
          <cell r="G1372" t="str">
            <v>MILLILITER</v>
          </cell>
          <cell r="H1372" t="str">
            <v>LOT/SHAMP</v>
          </cell>
          <cell r="I1372">
            <v>20090305</v>
          </cell>
          <cell r="J1372">
            <v>0</v>
          </cell>
          <cell r="K1372">
            <v>20090305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20090305</v>
          </cell>
          <cell r="Q1372">
            <v>0</v>
          </cell>
          <cell r="R1372">
            <v>20090305</v>
          </cell>
          <cell r="S1372">
            <v>0</v>
          </cell>
        </row>
        <row r="1373">
          <cell r="B1373" t="str">
            <v>SERTRALINE HCL163750100 mgTABLETTAB</v>
          </cell>
          <cell r="C1373" t="str">
            <v>SERTRALINE HCL</v>
          </cell>
          <cell r="D1373">
            <v>16375</v>
          </cell>
          <cell r="E1373">
            <v>0</v>
          </cell>
          <cell r="F1373" t="str">
            <v>100 mg</v>
          </cell>
          <cell r="G1373" t="str">
            <v>TABLET</v>
          </cell>
          <cell r="H1373" t="str">
            <v>TAB</v>
          </cell>
          <cell r="I1373">
            <v>20090305</v>
          </cell>
          <cell r="J1373">
            <v>0</v>
          </cell>
          <cell r="K1373">
            <v>20090305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20090305</v>
          </cell>
          <cell r="Q1373">
            <v>0</v>
          </cell>
          <cell r="R1373">
            <v>20090305</v>
          </cell>
          <cell r="S1373">
            <v>0</v>
          </cell>
        </row>
        <row r="1374">
          <cell r="B1374" t="str">
            <v>SERTRALINE HCL16376020 mg/mlMILLILITERCONC</v>
          </cell>
          <cell r="C1374" t="str">
            <v>SERTRALINE HCL</v>
          </cell>
          <cell r="D1374">
            <v>16376</v>
          </cell>
          <cell r="E1374">
            <v>0</v>
          </cell>
          <cell r="F1374" t="str">
            <v>20 mg/ml</v>
          </cell>
          <cell r="G1374" t="str">
            <v>MILLILITER</v>
          </cell>
          <cell r="H1374" t="str">
            <v>CONC</v>
          </cell>
          <cell r="I1374">
            <v>20090305</v>
          </cell>
          <cell r="J1374">
            <v>0</v>
          </cell>
          <cell r="K1374">
            <v>20090305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20090305</v>
          </cell>
          <cell r="Q1374">
            <v>0</v>
          </cell>
          <cell r="R1374">
            <v>20090305</v>
          </cell>
          <cell r="S1374">
            <v>0</v>
          </cell>
        </row>
        <row r="1375">
          <cell r="B1375" t="str">
            <v>SERTRALINE HCL16373025 mgTABLETTAB</v>
          </cell>
          <cell r="C1375" t="str">
            <v>SERTRALINE HCL</v>
          </cell>
          <cell r="D1375">
            <v>16373</v>
          </cell>
          <cell r="E1375">
            <v>0</v>
          </cell>
          <cell r="F1375" t="str">
            <v>25 mg</v>
          </cell>
          <cell r="G1375" t="str">
            <v>TABLET</v>
          </cell>
          <cell r="H1375" t="str">
            <v>TAB</v>
          </cell>
          <cell r="I1375">
            <v>20090305</v>
          </cell>
          <cell r="J1375">
            <v>0</v>
          </cell>
          <cell r="K1375">
            <v>20090305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20090305</v>
          </cell>
          <cell r="Q1375">
            <v>0</v>
          </cell>
          <cell r="R1375">
            <v>20090305</v>
          </cell>
          <cell r="S1375">
            <v>0</v>
          </cell>
        </row>
        <row r="1376">
          <cell r="B1376" t="str">
            <v>SERTRALINE HCL16374050 mgTABLETTAB</v>
          </cell>
          <cell r="C1376" t="str">
            <v>SERTRALINE HCL</v>
          </cell>
          <cell r="D1376">
            <v>16374</v>
          </cell>
          <cell r="E1376">
            <v>0</v>
          </cell>
          <cell r="F1376" t="str">
            <v>50 mg</v>
          </cell>
          <cell r="G1376" t="str">
            <v>TABLET</v>
          </cell>
          <cell r="H1376" t="str">
            <v>TAB</v>
          </cell>
          <cell r="I1376">
            <v>20090305</v>
          </cell>
          <cell r="J1376">
            <v>0</v>
          </cell>
          <cell r="K1376">
            <v>20090305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20090305</v>
          </cell>
          <cell r="Q1376">
            <v>0</v>
          </cell>
          <cell r="R1376">
            <v>20090305</v>
          </cell>
          <cell r="S1376">
            <v>0</v>
          </cell>
        </row>
        <row r="1377">
          <cell r="B1377" t="str">
            <v>SILVER SULFADIAZINE3163000.01GRAMCRM</v>
          </cell>
          <cell r="C1377" t="str">
            <v>SILVER SULFADIAZINE</v>
          </cell>
          <cell r="D1377">
            <v>31630</v>
          </cell>
          <cell r="E1377">
            <v>0</v>
          </cell>
          <cell r="F1377">
            <v>0.01</v>
          </cell>
          <cell r="G1377" t="str">
            <v>GRAM</v>
          </cell>
          <cell r="H1377" t="str">
            <v>CRM</v>
          </cell>
          <cell r="I1377">
            <v>20090305</v>
          </cell>
          <cell r="J1377">
            <v>0</v>
          </cell>
          <cell r="K1377">
            <v>20090305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20090305</v>
          </cell>
          <cell r="Q1377">
            <v>0</v>
          </cell>
          <cell r="R1377">
            <v>20090305</v>
          </cell>
          <cell r="S1377">
            <v>0</v>
          </cell>
        </row>
        <row r="1378">
          <cell r="B1378" t="str">
            <v>SIMETHICONE8281080 mgTABLETTAB, CHEW</v>
          </cell>
          <cell r="C1378" t="str">
            <v>SIMETHICONE</v>
          </cell>
          <cell r="D1378">
            <v>8281</v>
          </cell>
          <cell r="E1378">
            <v>0</v>
          </cell>
          <cell r="F1378" t="str">
            <v>80 mg</v>
          </cell>
          <cell r="G1378" t="str">
            <v>TABLET</v>
          </cell>
          <cell r="H1378" t="str">
            <v>TAB, CHEW</v>
          </cell>
          <cell r="I1378">
            <v>20020906</v>
          </cell>
          <cell r="J1378">
            <v>20021206</v>
          </cell>
          <cell r="K1378">
            <v>20021206</v>
          </cell>
          <cell r="L1378" t="str">
            <v>Delete</v>
          </cell>
          <cell r="N1378">
            <v>0</v>
          </cell>
          <cell r="O1378" t="str">
            <v>no</v>
          </cell>
          <cell r="P1378">
            <v>20020906</v>
          </cell>
          <cell r="Q1378">
            <v>20021206</v>
          </cell>
          <cell r="R1378">
            <v>20021206</v>
          </cell>
          <cell r="S1378">
            <v>0</v>
          </cell>
        </row>
        <row r="1379">
          <cell r="B1379" t="str">
            <v>SIMVASTATIN26532010 mgTABLETTAB</v>
          </cell>
          <cell r="C1379" t="str">
            <v>SIMVASTATIN</v>
          </cell>
          <cell r="D1379">
            <v>26532</v>
          </cell>
          <cell r="E1379">
            <v>0</v>
          </cell>
          <cell r="F1379" t="str">
            <v>10 mg</v>
          </cell>
          <cell r="G1379" t="str">
            <v>TABLET</v>
          </cell>
          <cell r="H1379" t="str">
            <v>TAB</v>
          </cell>
          <cell r="I1379">
            <v>20090305</v>
          </cell>
          <cell r="J1379">
            <v>0</v>
          </cell>
          <cell r="K1379">
            <v>20090305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20090305</v>
          </cell>
          <cell r="Q1379">
            <v>0</v>
          </cell>
          <cell r="R1379">
            <v>20090305</v>
          </cell>
          <cell r="S1379">
            <v>0</v>
          </cell>
        </row>
        <row r="1380">
          <cell r="B1380" t="str">
            <v>SIMVASTATIN26533020 mgTABLETTAB</v>
          </cell>
          <cell r="C1380" t="str">
            <v>SIMVASTATIN</v>
          </cell>
          <cell r="D1380">
            <v>26533</v>
          </cell>
          <cell r="E1380">
            <v>0</v>
          </cell>
          <cell r="F1380" t="str">
            <v>20 mg</v>
          </cell>
          <cell r="G1380" t="str">
            <v>TABLET</v>
          </cell>
          <cell r="H1380" t="str">
            <v>TAB</v>
          </cell>
          <cell r="I1380">
            <v>20090305</v>
          </cell>
          <cell r="J1380">
            <v>0</v>
          </cell>
          <cell r="K1380">
            <v>20090305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20090305</v>
          </cell>
          <cell r="Q1380">
            <v>0</v>
          </cell>
          <cell r="R1380">
            <v>20090305</v>
          </cell>
          <cell r="S1380">
            <v>0</v>
          </cell>
        </row>
        <row r="1381">
          <cell r="B1381" t="str">
            <v>SIMVASTATIN26534040 mgTABLETTAB</v>
          </cell>
          <cell r="C1381" t="str">
            <v>SIMVASTATIN</v>
          </cell>
          <cell r="D1381">
            <v>26534</v>
          </cell>
          <cell r="E1381">
            <v>0</v>
          </cell>
          <cell r="F1381" t="str">
            <v>40 mg</v>
          </cell>
          <cell r="G1381" t="str">
            <v>TABLET</v>
          </cell>
          <cell r="H1381" t="str">
            <v>TAB</v>
          </cell>
          <cell r="I1381">
            <v>20090305</v>
          </cell>
          <cell r="J1381">
            <v>0</v>
          </cell>
          <cell r="K1381">
            <v>20090305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20090305</v>
          </cell>
          <cell r="Q1381">
            <v>0</v>
          </cell>
          <cell r="R1381">
            <v>20090305</v>
          </cell>
          <cell r="S1381">
            <v>0</v>
          </cell>
        </row>
        <row r="1382">
          <cell r="B1382" t="str">
            <v>SIMVASTATIN2653105 mgTABLETTAB</v>
          </cell>
          <cell r="C1382" t="str">
            <v>SIMVASTATIN</v>
          </cell>
          <cell r="D1382">
            <v>26531</v>
          </cell>
          <cell r="E1382">
            <v>0</v>
          </cell>
          <cell r="F1382" t="str">
            <v>5 mg</v>
          </cell>
          <cell r="G1382" t="str">
            <v>TABLET</v>
          </cell>
          <cell r="H1382" t="str">
            <v>TAB</v>
          </cell>
          <cell r="I1382">
            <v>20090305</v>
          </cell>
          <cell r="J1382">
            <v>0</v>
          </cell>
          <cell r="K1382">
            <v>20090305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20090305</v>
          </cell>
          <cell r="Q1382">
            <v>0</v>
          </cell>
          <cell r="R1382">
            <v>20090305</v>
          </cell>
          <cell r="S1382">
            <v>0</v>
          </cell>
        </row>
        <row r="1383">
          <cell r="B1383" t="str">
            <v>SIMVASTATIN26535080 mgTABLETTAB</v>
          </cell>
          <cell r="C1383" t="str">
            <v>SIMVASTATIN</v>
          </cell>
          <cell r="D1383">
            <v>26535</v>
          </cell>
          <cell r="E1383">
            <v>0</v>
          </cell>
          <cell r="F1383" t="str">
            <v>80 mg</v>
          </cell>
          <cell r="G1383" t="str">
            <v>TABLET</v>
          </cell>
          <cell r="H1383" t="str">
            <v>TAB</v>
          </cell>
          <cell r="I1383">
            <v>20090305</v>
          </cell>
          <cell r="J1383">
            <v>0</v>
          </cell>
          <cell r="K1383">
            <v>20090305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20090305</v>
          </cell>
          <cell r="Q1383">
            <v>0</v>
          </cell>
          <cell r="R1383">
            <v>20090305</v>
          </cell>
          <cell r="S1383">
            <v>0</v>
          </cell>
        </row>
        <row r="1384">
          <cell r="B1384" t="str">
            <v>SODIUM CHLORIDE3034100.9%; 10 mlMILLILITERINJ</v>
          </cell>
          <cell r="C1384" t="str">
            <v>SODIUM CHLORIDE</v>
          </cell>
          <cell r="D1384">
            <v>3034</v>
          </cell>
          <cell r="E1384">
            <v>10</v>
          </cell>
          <cell r="F1384" t="str">
            <v>0.9%; 10 ml</v>
          </cell>
          <cell r="G1384" t="str">
            <v>MILLILITER</v>
          </cell>
          <cell r="H1384" t="str">
            <v>INJ</v>
          </cell>
          <cell r="I1384">
            <v>20020906</v>
          </cell>
          <cell r="J1384">
            <v>20030305</v>
          </cell>
          <cell r="K1384">
            <v>20030305</v>
          </cell>
          <cell r="L1384" t="str">
            <v>Delete</v>
          </cell>
          <cell r="N1384">
            <v>0</v>
          </cell>
          <cell r="O1384" t="str">
            <v>no</v>
          </cell>
          <cell r="P1384">
            <v>20020906</v>
          </cell>
          <cell r="Q1384">
            <v>20030305</v>
          </cell>
          <cell r="R1384">
            <v>20030305</v>
          </cell>
          <cell r="S1384">
            <v>0</v>
          </cell>
        </row>
        <row r="1385">
          <cell r="B1385" t="str">
            <v>SODIUM CHLORIDE29621000.9%; 100 mlMILLILITERIV</v>
          </cell>
          <cell r="C1385" t="str">
            <v>SODIUM CHLORIDE</v>
          </cell>
          <cell r="D1385">
            <v>2962</v>
          </cell>
          <cell r="E1385">
            <v>100</v>
          </cell>
          <cell r="F1385" t="str">
            <v>0.9%; 100 ml</v>
          </cell>
          <cell r="G1385" t="str">
            <v>MILLILITER</v>
          </cell>
          <cell r="H1385" t="str">
            <v>IV</v>
          </cell>
          <cell r="I1385">
            <v>20090305</v>
          </cell>
          <cell r="J1385">
            <v>0</v>
          </cell>
          <cell r="K1385">
            <v>20090305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20090305</v>
          </cell>
          <cell r="Q1385">
            <v>0</v>
          </cell>
          <cell r="R1385">
            <v>20090305</v>
          </cell>
          <cell r="S1385">
            <v>0</v>
          </cell>
        </row>
        <row r="1386">
          <cell r="B1386" t="str">
            <v>SODIUM CHLORIDE296210000.9%; 1000 mlMILLILITERIV</v>
          </cell>
          <cell r="C1386" t="str">
            <v>SODIUM CHLORIDE</v>
          </cell>
          <cell r="D1386">
            <v>2962</v>
          </cell>
          <cell r="E1386">
            <v>1000</v>
          </cell>
          <cell r="F1386" t="str">
            <v>0.9%; 1000 ml</v>
          </cell>
          <cell r="G1386" t="str">
            <v>MILLILITER</v>
          </cell>
          <cell r="H1386" t="str">
            <v>IV</v>
          </cell>
          <cell r="I1386">
            <v>20090305</v>
          </cell>
          <cell r="J1386">
            <v>0</v>
          </cell>
          <cell r="K1386">
            <v>20090305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20090305</v>
          </cell>
          <cell r="Q1386">
            <v>0</v>
          </cell>
          <cell r="R1386">
            <v>20090305</v>
          </cell>
          <cell r="S1386">
            <v>0</v>
          </cell>
        </row>
        <row r="1387">
          <cell r="B1387" t="str">
            <v>SODIUM CHLORIDE29621500.9%; 150 mlMILLILITERIV</v>
          </cell>
          <cell r="C1387" t="str">
            <v>SODIUM CHLORIDE</v>
          </cell>
          <cell r="D1387">
            <v>2962</v>
          </cell>
          <cell r="E1387">
            <v>150</v>
          </cell>
          <cell r="F1387" t="str">
            <v>0.9%; 150 ml</v>
          </cell>
          <cell r="G1387" t="str">
            <v>MILLILITER</v>
          </cell>
          <cell r="H1387" t="str">
            <v>IV</v>
          </cell>
          <cell r="I1387">
            <v>20090305</v>
          </cell>
          <cell r="J1387">
            <v>0</v>
          </cell>
          <cell r="K1387">
            <v>20090305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20090305</v>
          </cell>
          <cell r="Q1387">
            <v>0</v>
          </cell>
          <cell r="R1387">
            <v>20090305</v>
          </cell>
          <cell r="S1387">
            <v>0</v>
          </cell>
        </row>
        <row r="1388">
          <cell r="B1388" t="str">
            <v>SODIUM CHLORIDE2962250.9%; 25 mlMILLILITERIV</v>
          </cell>
          <cell r="C1388" t="str">
            <v>SODIUM CHLORIDE</v>
          </cell>
          <cell r="D1388">
            <v>2962</v>
          </cell>
          <cell r="E1388">
            <v>25</v>
          </cell>
          <cell r="F1388" t="str">
            <v>0.9%; 25 ml</v>
          </cell>
          <cell r="G1388" t="str">
            <v>MILLILITER</v>
          </cell>
          <cell r="H1388" t="str">
            <v>IV</v>
          </cell>
          <cell r="I1388">
            <v>20090305</v>
          </cell>
          <cell r="J1388">
            <v>0</v>
          </cell>
          <cell r="K1388">
            <v>20090305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20090305</v>
          </cell>
          <cell r="Q1388">
            <v>0</v>
          </cell>
          <cell r="R1388">
            <v>20090305</v>
          </cell>
          <cell r="S1388">
            <v>0</v>
          </cell>
        </row>
        <row r="1389">
          <cell r="B1389" t="str">
            <v>SODIUM CHLORIDE29622500.9%; 250 mlMILLILITERIV</v>
          </cell>
          <cell r="C1389" t="str">
            <v>SODIUM CHLORIDE</v>
          </cell>
          <cell r="D1389">
            <v>2962</v>
          </cell>
          <cell r="E1389">
            <v>250</v>
          </cell>
          <cell r="F1389" t="str">
            <v>0.9%; 250 ml</v>
          </cell>
          <cell r="G1389" t="str">
            <v>MILLILITER</v>
          </cell>
          <cell r="H1389" t="str">
            <v>IV</v>
          </cell>
          <cell r="I1389">
            <v>20090305</v>
          </cell>
          <cell r="J1389">
            <v>0</v>
          </cell>
          <cell r="K1389">
            <v>20090305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20090305</v>
          </cell>
          <cell r="Q1389">
            <v>0</v>
          </cell>
          <cell r="R1389">
            <v>20090305</v>
          </cell>
          <cell r="S1389">
            <v>0</v>
          </cell>
        </row>
        <row r="1390">
          <cell r="B1390" t="str">
            <v>SODIUM CHLORIDE237130.9%; 3 mlMILLILITERINH SOLN</v>
          </cell>
          <cell r="C1390" t="str">
            <v>SODIUM CHLORIDE</v>
          </cell>
          <cell r="D1390">
            <v>2371</v>
          </cell>
          <cell r="E1390">
            <v>3</v>
          </cell>
          <cell r="F1390" t="str">
            <v>0.9%; 3 ml</v>
          </cell>
          <cell r="G1390" t="str">
            <v>MILLILITER</v>
          </cell>
          <cell r="H1390" t="str">
            <v>INH SOLN</v>
          </cell>
          <cell r="I1390">
            <v>20020906</v>
          </cell>
          <cell r="J1390">
            <v>20021206</v>
          </cell>
          <cell r="K1390">
            <v>20021206</v>
          </cell>
          <cell r="L1390" t="str">
            <v>Delete</v>
          </cell>
          <cell r="N1390">
            <v>0</v>
          </cell>
          <cell r="O1390" t="str">
            <v>no</v>
          </cell>
          <cell r="P1390">
            <v>20020906</v>
          </cell>
          <cell r="Q1390">
            <v>20021206</v>
          </cell>
          <cell r="R1390">
            <v>20021206</v>
          </cell>
          <cell r="S1390">
            <v>0</v>
          </cell>
        </row>
        <row r="1391">
          <cell r="B1391" t="str">
            <v>SODIUM CHLORIDE2962500.9%; 50 mlMILLILITERIV</v>
          </cell>
          <cell r="C1391" t="str">
            <v>SODIUM CHLORIDE</v>
          </cell>
          <cell r="D1391">
            <v>2962</v>
          </cell>
          <cell r="E1391">
            <v>50</v>
          </cell>
          <cell r="F1391" t="str">
            <v>0.9%; 50 ml</v>
          </cell>
          <cell r="G1391" t="str">
            <v>MILLILITER</v>
          </cell>
          <cell r="H1391" t="str">
            <v>IV</v>
          </cell>
          <cell r="I1391">
            <v>20090305</v>
          </cell>
          <cell r="J1391">
            <v>0</v>
          </cell>
          <cell r="K1391">
            <v>20090305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20090305</v>
          </cell>
          <cell r="Q1391">
            <v>0</v>
          </cell>
          <cell r="R1391">
            <v>20090305</v>
          </cell>
          <cell r="S1391">
            <v>0</v>
          </cell>
        </row>
        <row r="1392">
          <cell r="B1392" t="str">
            <v>SODIUM CHLORIDE29625000.9%; 500 mlMILLILITERIV</v>
          </cell>
          <cell r="C1392" t="str">
            <v>SODIUM CHLORIDE</v>
          </cell>
          <cell r="D1392">
            <v>2962</v>
          </cell>
          <cell r="E1392">
            <v>500</v>
          </cell>
          <cell r="F1392" t="str">
            <v>0.9%; 500 ml</v>
          </cell>
          <cell r="G1392" t="str">
            <v>MILLILITER</v>
          </cell>
          <cell r="H1392" t="str">
            <v>IV</v>
          </cell>
          <cell r="I1392">
            <v>20090305</v>
          </cell>
          <cell r="J1392">
            <v>0</v>
          </cell>
          <cell r="K1392">
            <v>20090305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20090305</v>
          </cell>
          <cell r="Q1392">
            <v>0</v>
          </cell>
          <cell r="R1392">
            <v>20090305</v>
          </cell>
          <cell r="S1392">
            <v>0</v>
          </cell>
        </row>
        <row r="1393">
          <cell r="B1393" t="str">
            <v>SODIUM FLUORIDE282001.1%GRAMCRM</v>
          </cell>
          <cell r="C1393" t="str">
            <v>SODIUM FLUORIDE</v>
          </cell>
          <cell r="D1393">
            <v>2820</v>
          </cell>
          <cell r="E1393">
            <v>0</v>
          </cell>
          <cell r="F1393" t="str">
            <v>1.1%</v>
          </cell>
          <cell r="G1393" t="str">
            <v>GRAM</v>
          </cell>
          <cell r="H1393" t="str">
            <v>CRM</v>
          </cell>
          <cell r="I1393">
            <v>20090305</v>
          </cell>
          <cell r="J1393">
            <v>0</v>
          </cell>
          <cell r="K1393">
            <v>20090305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20090305</v>
          </cell>
          <cell r="Q1393">
            <v>0</v>
          </cell>
          <cell r="R1393">
            <v>20090305</v>
          </cell>
          <cell r="S1393">
            <v>0</v>
          </cell>
        </row>
        <row r="1394">
          <cell r="B1394" t="str">
            <v>SODIUM FLUORIDE75110.5 mgTABLETTAB, CHEW</v>
          </cell>
          <cell r="C1394" t="str">
            <v>SODIUM FLUORIDE</v>
          </cell>
          <cell r="D1394">
            <v>7511</v>
          </cell>
          <cell r="E1394">
            <v>0</v>
          </cell>
          <cell r="F1394" t="str">
            <v>.5 mg</v>
          </cell>
          <cell r="G1394" t="str">
            <v>TABLET</v>
          </cell>
          <cell r="H1394" t="str">
            <v>TAB, CHEW</v>
          </cell>
          <cell r="I1394">
            <v>20090305</v>
          </cell>
          <cell r="J1394">
            <v>0</v>
          </cell>
          <cell r="K1394">
            <v>20090305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20090305</v>
          </cell>
          <cell r="Q1394">
            <v>0</v>
          </cell>
          <cell r="R1394">
            <v>20090305</v>
          </cell>
          <cell r="S1394">
            <v>0</v>
          </cell>
        </row>
        <row r="1395">
          <cell r="B1395" t="str">
            <v>SODIUM FLUORIDE747300.5 mg/mlMILLILITERDROPS</v>
          </cell>
          <cell r="C1395" t="str">
            <v>SODIUM FLUORIDE</v>
          </cell>
          <cell r="D1395">
            <v>7473</v>
          </cell>
          <cell r="E1395">
            <v>0</v>
          </cell>
          <cell r="F1395" t="str">
            <v>0.5 mg/ml</v>
          </cell>
          <cell r="G1395" t="str">
            <v>MILLILITER</v>
          </cell>
          <cell r="H1395" t="str">
            <v>DROPS</v>
          </cell>
          <cell r="I1395">
            <v>20090305</v>
          </cell>
          <cell r="J1395">
            <v>0</v>
          </cell>
          <cell r="K1395">
            <v>20090305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20090305</v>
          </cell>
          <cell r="Q1395">
            <v>0</v>
          </cell>
          <cell r="R1395">
            <v>20090305</v>
          </cell>
          <cell r="S1395">
            <v>0</v>
          </cell>
        </row>
        <row r="1396">
          <cell r="B1396" t="str">
            <v>SODIUM FLUORIDE751201 mgTABLETTAB, CHEW</v>
          </cell>
          <cell r="C1396" t="str">
            <v>SODIUM FLUORIDE</v>
          </cell>
          <cell r="D1396">
            <v>7512</v>
          </cell>
          <cell r="E1396">
            <v>0</v>
          </cell>
          <cell r="F1396" t="str">
            <v>1 mg</v>
          </cell>
          <cell r="G1396" t="str">
            <v>TABLET</v>
          </cell>
          <cell r="H1396" t="str">
            <v>TAB, CHEW</v>
          </cell>
          <cell r="I1396">
            <v>20090305</v>
          </cell>
          <cell r="J1396">
            <v>0</v>
          </cell>
          <cell r="K1396">
            <v>20090305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20090305</v>
          </cell>
          <cell r="Q1396">
            <v>0</v>
          </cell>
          <cell r="R1396">
            <v>20090305</v>
          </cell>
          <cell r="S1396">
            <v>0</v>
          </cell>
        </row>
        <row r="1397">
          <cell r="B1397" t="str">
            <v>SODIUM SULFATE/SODIUM CHLORIDE/SODIUM BICARBONATE/POTASSIUM CHLORIDE/POLYETHYLENE GLYCOL984330N/AMILLILITERSOLN</v>
          </cell>
          <cell r="C1397" t="str">
            <v>SODIUM SULFATE/SODIUM CHLORIDE/SODIUM BICARBONATE/POTASSIUM CHLORIDE/POLYETHYLENE GLYCOL</v>
          </cell>
          <cell r="D1397">
            <v>98433</v>
          </cell>
          <cell r="E1397">
            <v>0</v>
          </cell>
          <cell r="F1397" t="str">
            <v>N/A</v>
          </cell>
          <cell r="G1397" t="str">
            <v>MILLILITER</v>
          </cell>
          <cell r="H1397" t="str">
            <v>SOLN</v>
          </cell>
          <cell r="I1397">
            <v>20090305</v>
          </cell>
          <cell r="J1397">
            <v>0</v>
          </cell>
          <cell r="K1397">
            <v>20090305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20090305</v>
          </cell>
          <cell r="Q1397">
            <v>0</v>
          </cell>
          <cell r="R1397">
            <v>20090305</v>
          </cell>
          <cell r="S1397">
            <v>0</v>
          </cell>
        </row>
        <row r="1398">
          <cell r="B1398" t="str">
            <v>SOTALOL HCL395160120 mgTABLETTAB</v>
          </cell>
          <cell r="C1398" t="str">
            <v>SOTALOL HCL</v>
          </cell>
          <cell r="D1398">
            <v>39516</v>
          </cell>
          <cell r="E1398">
            <v>0</v>
          </cell>
          <cell r="F1398" t="str">
            <v>120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0</v>
          </cell>
          <cell r="K1398">
            <v>20090305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0</v>
          </cell>
          <cell r="R1398">
            <v>20090305</v>
          </cell>
          <cell r="S1398">
            <v>0</v>
          </cell>
        </row>
        <row r="1399">
          <cell r="B1399" t="str">
            <v>SOTALOL HCL395110160 mgTABLETTAB</v>
          </cell>
          <cell r="C1399" t="str">
            <v>SOTALOL HCL</v>
          </cell>
          <cell r="D1399">
            <v>39511</v>
          </cell>
          <cell r="E1399">
            <v>0</v>
          </cell>
          <cell r="F1399" t="str">
            <v>160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0</v>
          </cell>
          <cell r="K1399">
            <v>20090305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0</v>
          </cell>
          <cell r="R1399">
            <v>20090305</v>
          </cell>
          <cell r="S1399">
            <v>0</v>
          </cell>
        </row>
        <row r="1400">
          <cell r="B1400" t="str">
            <v>SOTALOL HCL395130240 mgTABLETTAB</v>
          </cell>
          <cell r="C1400" t="str">
            <v>SOTALOL HCL</v>
          </cell>
          <cell r="D1400">
            <v>39513</v>
          </cell>
          <cell r="E1400">
            <v>0</v>
          </cell>
          <cell r="F1400" t="str">
            <v>240 mg</v>
          </cell>
          <cell r="G1400" t="str">
            <v>TABLET</v>
          </cell>
          <cell r="H1400" t="str">
            <v>TAB</v>
          </cell>
          <cell r="I1400">
            <v>20020716</v>
          </cell>
          <cell r="J1400">
            <v>20020801</v>
          </cell>
          <cell r="K1400">
            <v>20031205</v>
          </cell>
          <cell r="L1400" t="str">
            <v>Delete</v>
          </cell>
          <cell r="N1400">
            <v>0</v>
          </cell>
          <cell r="O1400" t="str">
            <v>no</v>
          </cell>
          <cell r="P1400">
            <v>20020716</v>
          </cell>
          <cell r="Q1400">
            <v>20020801</v>
          </cell>
          <cell r="R1400">
            <v>20031205</v>
          </cell>
          <cell r="S1400">
            <v>0</v>
          </cell>
        </row>
        <row r="1401">
          <cell r="B1401" t="str">
            <v>SOTALOL HCL39512080 mgTABLETTAB</v>
          </cell>
          <cell r="C1401" t="str">
            <v>SOTALOL HCL</v>
          </cell>
          <cell r="D1401">
            <v>39512</v>
          </cell>
          <cell r="E1401">
            <v>0</v>
          </cell>
          <cell r="F1401" t="str">
            <v>80 mg</v>
          </cell>
          <cell r="G1401" t="str">
            <v>TABLET</v>
          </cell>
          <cell r="H1401" t="str">
            <v>TAB</v>
          </cell>
          <cell r="I1401">
            <v>20090305</v>
          </cell>
          <cell r="J1401">
            <v>0</v>
          </cell>
          <cell r="K1401">
            <v>20090305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20090305</v>
          </cell>
          <cell r="Q1401">
            <v>0</v>
          </cell>
          <cell r="R1401">
            <v>20090305</v>
          </cell>
          <cell r="S1401">
            <v>0</v>
          </cell>
        </row>
        <row r="1402">
          <cell r="B1402" t="str">
            <v>SPIRONOLACTONE276900100 mgTABLETTAB</v>
          </cell>
          <cell r="C1402" t="str">
            <v>SPIRONOLACTONE</v>
          </cell>
          <cell r="D1402">
            <v>27690</v>
          </cell>
          <cell r="E1402">
            <v>0</v>
          </cell>
          <cell r="F1402" t="str">
            <v>100 mg</v>
          </cell>
          <cell r="G1402" t="str">
            <v>TABLET</v>
          </cell>
          <cell r="H1402" t="str">
            <v>TAB</v>
          </cell>
          <cell r="I1402">
            <v>20090305</v>
          </cell>
          <cell r="J1402">
            <v>0</v>
          </cell>
          <cell r="K1402">
            <v>20090305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20090305</v>
          </cell>
          <cell r="Q1402">
            <v>0</v>
          </cell>
          <cell r="R1402">
            <v>20090305</v>
          </cell>
          <cell r="S1402">
            <v>0</v>
          </cell>
        </row>
        <row r="1403">
          <cell r="B1403" t="str">
            <v>SPIRONOLACTONE27691025 mgTABLETTAB</v>
          </cell>
          <cell r="C1403" t="str">
            <v>SPIRONOLACTONE</v>
          </cell>
          <cell r="D1403">
            <v>27691</v>
          </cell>
          <cell r="E1403">
            <v>0</v>
          </cell>
          <cell r="F1403" t="str">
            <v>25 mg</v>
          </cell>
          <cell r="G1403" t="str">
            <v>TABLET</v>
          </cell>
          <cell r="H1403" t="str">
            <v>TAB</v>
          </cell>
          <cell r="I1403">
            <v>20090305</v>
          </cell>
          <cell r="J1403">
            <v>0</v>
          </cell>
          <cell r="K1403">
            <v>20090305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20090305</v>
          </cell>
          <cell r="Q1403">
            <v>0</v>
          </cell>
          <cell r="R1403">
            <v>20090305</v>
          </cell>
          <cell r="S1403">
            <v>0</v>
          </cell>
        </row>
        <row r="1404">
          <cell r="B1404" t="str">
            <v>SPIRONOLACTONE27692050 mgTABLETTAB</v>
          </cell>
          <cell r="C1404" t="str">
            <v>SPIRONOLACTONE</v>
          </cell>
          <cell r="D1404">
            <v>27692</v>
          </cell>
          <cell r="E1404">
            <v>0</v>
          </cell>
          <cell r="F1404" t="str">
            <v>50 mg</v>
          </cell>
          <cell r="G1404" t="str">
            <v>TABLET</v>
          </cell>
          <cell r="H1404" t="str">
            <v>TAB</v>
          </cell>
          <cell r="I1404">
            <v>20090305</v>
          </cell>
          <cell r="J1404">
            <v>0</v>
          </cell>
          <cell r="K1404">
            <v>20090305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20090305</v>
          </cell>
          <cell r="Q1404">
            <v>0</v>
          </cell>
          <cell r="R1404">
            <v>20090305</v>
          </cell>
          <cell r="S1404">
            <v>0</v>
          </cell>
        </row>
        <row r="1405">
          <cell r="B1405" t="str">
            <v>SPIRONOLACTONE/HCTZ82330025 mg/25 mgTABLETTAB</v>
          </cell>
          <cell r="C1405" t="str">
            <v>SPIRONOLACTONE/HCTZ</v>
          </cell>
          <cell r="D1405">
            <v>82330</v>
          </cell>
          <cell r="E1405">
            <v>0</v>
          </cell>
          <cell r="F1405" t="str">
            <v>25 mg/25 mg</v>
          </cell>
          <cell r="G1405" t="str">
            <v>TABLET</v>
          </cell>
          <cell r="H1405" t="str">
            <v>TAB</v>
          </cell>
          <cell r="I1405">
            <v>20090305</v>
          </cell>
          <cell r="J1405">
            <v>0</v>
          </cell>
          <cell r="K1405">
            <v>20090305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20090305</v>
          </cell>
          <cell r="Q1405">
            <v>0</v>
          </cell>
          <cell r="R1405">
            <v>20090305</v>
          </cell>
          <cell r="S1405">
            <v>0</v>
          </cell>
        </row>
        <row r="1406">
          <cell r="B1406" t="str">
            <v>STAVUDINE26711015 mgCAPSULECAP</v>
          </cell>
          <cell r="C1406" t="str">
            <v>STAVUDINE</v>
          </cell>
          <cell r="D1406">
            <v>26711</v>
          </cell>
          <cell r="E1406">
            <v>0</v>
          </cell>
          <cell r="F1406" t="str">
            <v>15 mg</v>
          </cell>
          <cell r="G1406" t="str">
            <v>CAPSULE</v>
          </cell>
          <cell r="H1406" t="str">
            <v>CAP</v>
          </cell>
          <cell r="I1406">
            <v>20090305</v>
          </cell>
          <cell r="J1406">
            <v>0</v>
          </cell>
          <cell r="K1406">
            <v>20090305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20090305</v>
          </cell>
          <cell r="Q1406">
            <v>0</v>
          </cell>
          <cell r="R1406">
            <v>20090305</v>
          </cell>
          <cell r="S1406">
            <v>0</v>
          </cell>
        </row>
        <row r="1407">
          <cell r="B1407" t="str">
            <v>STAVUDINE26712020 mgCAPSULECAP</v>
          </cell>
          <cell r="C1407" t="str">
            <v>STAVUDINE</v>
          </cell>
          <cell r="D1407">
            <v>26712</v>
          </cell>
          <cell r="E1407">
            <v>0</v>
          </cell>
          <cell r="F1407" t="str">
            <v>20 mg</v>
          </cell>
          <cell r="G1407" t="str">
            <v>CAPSULE</v>
          </cell>
          <cell r="H1407" t="str">
            <v>CAP</v>
          </cell>
          <cell r="I1407">
            <v>20090305</v>
          </cell>
          <cell r="J1407">
            <v>0</v>
          </cell>
          <cell r="K1407">
            <v>20090305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20090305</v>
          </cell>
          <cell r="Q1407">
            <v>0</v>
          </cell>
          <cell r="R1407">
            <v>20090305</v>
          </cell>
          <cell r="S1407">
            <v>0</v>
          </cell>
        </row>
        <row r="1408">
          <cell r="B1408" t="str">
            <v>STAVUDINE26713030 mgCAPSULECAP</v>
          </cell>
          <cell r="C1408" t="str">
            <v>STAVUDINE</v>
          </cell>
          <cell r="D1408">
            <v>26713</v>
          </cell>
          <cell r="E1408">
            <v>0</v>
          </cell>
          <cell r="F1408" t="str">
            <v>30 mg</v>
          </cell>
          <cell r="G1408" t="str">
            <v>CAPSULE</v>
          </cell>
          <cell r="H1408" t="str">
            <v>CAP</v>
          </cell>
          <cell r="I1408">
            <v>20090305</v>
          </cell>
          <cell r="J1408">
            <v>0</v>
          </cell>
          <cell r="K1408">
            <v>20090305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20090305</v>
          </cell>
          <cell r="Q1408">
            <v>0</v>
          </cell>
          <cell r="R1408">
            <v>20090305</v>
          </cell>
          <cell r="S1408">
            <v>0</v>
          </cell>
        </row>
        <row r="1409">
          <cell r="B1409" t="str">
            <v>STAVUDINE26714040 mgCAPSULECAP</v>
          </cell>
          <cell r="C1409" t="str">
            <v>STAVUDINE</v>
          </cell>
          <cell r="D1409">
            <v>26714</v>
          </cell>
          <cell r="E1409">
            <v>0</v>
          </cell>
          <cell r="F1409" t="str">
            <v>40 mg</v>
          </cell>
          <cell r="G1409" t="str">
            <v>CAPSULE</v>
          </cell>
          <cell r="H1409" t="str">
            <v>CAP</v>
          </cell>
          <cell r="I1409">
            <v>20090305</v>
          </cell>
          <cell r="J1409">
            <v>0</v>
          </cell>
          <cell r="K1409">
            <v>20090305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20090305</v>
          </cell>
          <cell r="Q1409">
            <v>0</v>
          </cell>
          <cell r="R1409">
            <v>20090305</v>
          </cell>
          <cell r="S1409">
            <v>0</v>
          </cell>
        </row>
        <row r="1410">
          <cell r="B1410" t="str">
            <v>SUCRALFATE820001 gmTABLETTAB</v>
          </cell>
          <cell r="C1410" t="str">
            <v>SUCRALFATE</v>
          </cell>
          <cell r="D1410">
            <v>8200</v>
          </cell>
          <cell r="E1410">
            <v>0</v>
          </cell>
          <cell r="F1410" t="str">
            <v>1 gm</v>
          </cell>
          <cell r="G1410" t="str">
            <v>TABLET</v>
          </cell>
          <cell r="H1410" t="str">
            <v>TAB</v>
          </cell>
          <cell r="I1410">
            <v>20090305</v>
          </cell>
          <cell r="J1410">
            <v>0</v>
          </cell>
          <cell r="K1410">
            <v>20090305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20090305</v>
          </cell>
          <cell r="Q1410">
            <v>0</v>
          </cell>
          <cell r="R1410">
            <v>20090305</v>
          </cell>
          <cell r="S1410">
            <v>0</v>
          </cell>
        </row>
        <row r="1411">
          <cell r="B1411" t="str">
            <v>SULFACETAMIDE SODIUM33340010%MILLILITEROPTH SOLN</v>
          </cell>
          <cell r="C1411" t="str">
            <v>SULFACETAMIDE SODIUM</v>
          </cell>
          <cell r="D1411">
            <v>33340</v>
          </cell>
          <cell r="E1411">
            <v>0</v>
          </cell>
          <cell r="F1411" t="str">
            <v>10%</v>
          </cell>
          <cell r="G1411" t="str">
            <v>MILLILITER</v>
          </cell>
          <cell r="H1411" t="str">
            <v>OPTH SOLN</v>
          </cell>
          <cell r="I1411">
            <v>20090305</v>
          </cell>
          <cell r="J1411">
            <v>0</v>
          </cell>
          <cell r="K1411">
            <v>20090305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20090305</v>
          </cell>
          <cell r="Q1411">
            <v>0</v>
          </cell>
          <cell r="R1411">
            <v>20090305</v>
          </cell>
          <cell r="S1411">
            <v>0</v>
          </cell>
        </row>
        <row r="1412">
          <cell r="B1412" t="str">
            <v>SULFASALAZINE416110500 mgTABLETTAB</v>
          </cell>
          <cell r="C1412" t="str">
            <v>SULFASALAZINE</v>
          </cell>
          <cell r="D1412">
            <v>41611</v>
          </cell>
          <cell r="E1412">
            <v>0</v>
          </cell>
          <cell r="F1412" t="str">
            <v>500 mg</v>
          </cell>
          <cell r="G1412" t="str">
            <v>TABLET</v>
          </cell>
          <cell r="H1412" t="str">
            <v>TAB</v>
          </cell>
          <cell r="I1412">
            <v>20090305</v>
          </cell>
          <cell r="J1412">
            <v>0</v>
          </cell>
          <cell r="K1412">
            <v>20090305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20090305</v>
          </cell>
          <cell r="Q1412">
            <v>0</v>
          </cell>
          <cell r="R1412">
            <v>20090305</v>
          </cell>
          <cell r="S1412">
            <v>0</v>
          </cell>
        </row>
        <row r="1413">
          <cell r="B1413" t="str">
            <v>SULFASALAZINE416200500 mgTABLETTAB, DR</v>
          </cell>
          <cell r="C1413" t="str">
            <v>SULFASALAZINE</v>
          </cell>
          <cell r="D1413">
            <v>41620</v>
          </cell>
          <cell r="E1413">
            <v>0</v>
          </cell>
          <cell r="F1413" t="str">
            <v>500 mg</v>
          </cell>
          <cell r="G1413" t="str">
            <v>TABLET</v>
          </cell>
          <cell r="H1413" t="str">
            <v>TAB, DR</v>
          </cell>
          <cell r="I1413">
            <v>20090305</v>
          </cell>
          <cell r="J1413">
            <v>0</v>
          </cell>
          <cell r="K1413">
            <v>20090305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20090305</v>
          </cell>
          <cell r="Q1413">
            <v>0</v>
          </cell>
          <cell r="R1413">
            <v>20090305</v>
          </cell>
          <cell r="S1413">
            <v>0</v>
          </cell>
        </row>
        <row r="1414">
          <cell r="B1414" t="str">
            <v>SULINDAC358000150 mgTABLETTAB</v>
          </cell>
          <cell r="C1414" t="str">
            <v>SULINDAC</v>
          </cell>
          <cell r="D1414">
            <v>35800</v>
          </cell>
          <cell r="E1414">
            <v>0</v>
          </cell>
          <cell r="F1414" t="str">
            <v>150 mg</v>
          </cell>
          <cell r="G1414" t="str">
            <v>TABLET</v>
          </cell>
          <cell r="H1414" t="str">
            <v>TAB</v>
          </cell>
          <cell r="I1414">
            <v>20090305</v>
          </cell>
          <cell r="J1414">
            <v>0</v>
          </cell>
          <cell r="K1414">
            <v>20090305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20090305</v>
          </cell>
          <cell r="Q1414">
            <v>0</v>
          </cell>
          <cell r="R1414">
            <v>20090305</v>
          </cell>
          <cell r="S1414">
            <v>0</v>
          </cell>
        </row>
        <row r="1415">
          <cell r="B1415" t="str">
            <v>SULINDAC358010200 mgTABLETTAB</v>
          </cell>
          <cell r="C1415" t="str">
            <v>SULINDAC</v>
          </cell>
          <cell r="D1415">
            <v>35801</v>
          </cell>
          <cell r="E1415">
            <v>0</v>
          </cell>
          <cell r="F1415" t="str">
            <v>200 mg</v>
          </cell>
          <cell r="G1415" t="str">
            <v>TABLET</v>
          </cell>
          <cell r="H1415" t="str">
            <v>TAB</v>
          </cell>
          <cell r="I1415">
            <v>20090305</v>
          </cell>
          <cell r="J1415">
            <v>0</v>
          </cell>
          <cell r="K1415">
            <v>20090305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20090305</v>
          </cell>
          <cell r="Q1415">
            <v>0</v>
          </cell>
          <cell r="R1415">
            <v>20090305</v>
          </cell>
          <cell r="S1415">
            <v>0</v>
          </cell>
        </row>
        <row r="1416">
          <cell r="B1416" t="str">
            <v>SUMATRIPTAN50744020 mgMILLILITERNASAL SPRAY</v>
          </cell>
          <cell r="C1416" t="str">
            <v>SUMATRIPTAN</v>
          </cell>
          <cell r="D1416">
            <v>50744</v>
          </cell>
          <cell r="E1416">
            <v>0</v>
          </cell>
          <cell r="F1416" t="str">
            <v>20 mg</v>
          </cell>
          <cell r="G1416" t="str">
            <v>MILLILITER</v>
          </cell>
          <cell r="H1416" t="str">
            <v>NASAL SPRAY</v>
          </cell>
          <cell r="I1416">
            <v>20090305</v>
          </cell>
          <cell r="J1416">
            <v>0</v>
          </cell>
          <cell r="K1416">
            <v>20090305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20090305</v>
          </cell>
          <cell r="Q1416">
            <v>0</v>
          </cell>
          <cell r="R1416">
            <v>20090305</v>
          </cell>
          <cell r="S1416">
            <v>0</v>
          </cell>
        </row>
        <row r="1417">
          <cell r="B1417" t="str">
            <v>SUMATRIPTAN5074005 mgMILLILITERNASAL SPRAY</v>
          </cell>
          <cell r="C1417" t="str">
            <v>SUMATRIPTAN</v>
          </cell>
          <cell r="D1417">
            <v>50740</v>
          </cell>
          <cell r="E1417">
            <v>0</v>
          </cell>
          <cell r="F1417" t="str">
            <v>5 mg</v>
          </cell>
          <cell r="G1417" t="str">
            <v>MILLILITER</v>
          </cell>
          <cell r="H1417" t="str">
            <v>NASAL SPRAY</v>
          </cell>
          <cell r="I1417">
            <v>20090305</v>
          </cell>
          <cell r="J1417">
            <v>0</v>
          </cell>
          <cell r="K1417">
            <v>20090305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20090305</v>
          </cell>
          <cell r="Q1417">
            <v>0</v>
          </cell>
          <cell r="R1417">
            <v>20090305</v>
          </cell>
          <cell r="S1417">
            <v>0</v>
          </cell>
        </row>
        <row r="1418">
          <cell r="B1418" t="str">
            <v>SUMATRIPTAN SUCCINATE57010100 mgTABLETTAB</v>
          </cell>
          <cell r="C1418" t="str">
            <v>SUMATRIPTAN SUCCINATE</v>
          </cell>
          <cell r="D1418">
            <v>5701</v>
          </cell>
          <cell r="E1418">
            <v>0</v>
          </cell>
          <cell r="F1418" t="str">
            <v>100 mg</v>
          </cell>
          <cell r="G1418" t="str">
            <v>TABLET</v>
          </cell>
          <cell r="H1418" t="str">
            <v>TAB</v>
          </cell>
          <cell r="I1418">
            <v>20090305</v>
          </cell>
          <cell r="J1418">
            <v>0</v>
          </cell>
          <cell r="K1418">
            <v>20090305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20090305</v>
          </cell>
          <cell r="Q1418">
            <v>0</v>
          </cell>
          <cell r="R1418">
            <v>20090305</v>
          </cell>
          <cell r="S1418">
            <v>0</v>
          </cell>
        </row>
        <row r="1419">
          <cell r="B1419" t="str">
            <v>SUMATRIPTAN SUCCINATE5702025 mgTABLETTAB</v>
          </cell>
          <cell r="C1419" t="str">
            <v>SUMATRIPTAN SUCCINATE</v>
          </cell>
          <cell r="D1419">
            <v>5702</v>
          </cell>
          <cell r="E1419">
            <v>0</v>
          </cell>
          <cell r="F1419" t="str">
            <v>25 mg</v>
          </cell>
          <cell r="G1419" t="str">
            <v>TABLET</v>
          </cell>
          <cell r="H1419" t="str">
            <v>TAB</v>
          </cell>
          <cell r="I1419">
            <v>20090305</v>
          </cell>
          <cell r="J1419">
            <v>0</v>
          </cell>
          <cell r="K1419">
            <v>20090305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20090305</v>
          </cell>
          <cell r="Q1419">
            <v>0</v>
          </cell>
          <cell r="R1419">
            <v>20090305</v>
          </cell>
          <cell r="S1419">
            <v>0</v>
          </cell>
        </row>
        <row r="1420">
          <cell r="B1420" t="str">
            <v>SUMATRIPTAN SUCCINATE2666704 mg/0.5 mlEACHREFILL</v>
          </cell>
          <cell r="C1420" t="str">
            <v>SUMATRIPTAN SUCCINATE</v>
          </cell>
          <cell r="D1420">
            <v>26667</v>
          </cell>
          <cell r="E1420">
            <v>0</v>
          </cell>
          <cell r="F1420" t="str">
            <v>4 mg/0.5 ml</v>
          </cell>
          <cell r="G1420" t="str">
            <v>EACH</v>
          </cell>
          <cell r="H1420" t="str">
            <v>REFILL</v>
          </cell>
          <cell r="I1420">
            <v>20090305</v>
          </cell>
          <cell r="J1420">
            <v>0</v>
          </cell>
          <cell r="K1420">
            <v>20090305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20090305</v>
          </cell>
          <cell r="Q1420">
            <v>0</v>
          </cell>
          <cell r="R1420">
            <v>20090305</v>
          </cell>
          <cell r="S1420">
            <v>0</v>
          </cell>
        </row>
        <row r="1421">
          <cell r="B1421" t="str">
            <v>SUMATRIPTAN SUCCINATE2666604 mg/0.5 mlEACHKIT</v>
          </cell>
          <cell r="C1421" t="str">
            <v>SUMATRIPTAN SUCCINATE</v>
          </cell>
          <cell r="D1421">
            <v>26666</v>
          </cell>
          <cell r="E1421">
            <v>0</v>
          </cell>
          <cell r="F1421" t="str">
            <v>4 mg/0.5 ml</v>
          </cell>
          <cell r="G1421" t="str">
            <v>EACH</v>
          </cell>
          <cell r="H1421" t="str">
            <v>KIT</v>
          </cell>
          <cell r="I1421">
            <v>20090305</v>
          </cell>
          <cell r="J1421">
            <v>0</v>
          </cell>
          <cell r="K1421">
            <v>20090305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20090305</v>
          </cell>
          <cell r="Q1421">
            <v>0</v>
          </cell>
          <cell r="R1421">
            <v>20090305</v>
          </cell>
          <cell r="S1421">
            <v>0</v>
          </cell>
        </row>
        <row r="1422">
          <cell r="B1422" t="str">
            <v>SUMATRIPTAN SUCCINATE5700050 mgTABLETTAB</v>
          </cell>
          <cell r="C1422" t="str">
            <v>SUMATRIPTAN SUCCINATE</v>
          </cell>
          <cell r="D1422">
            <v>5700</v>
          </cell>
          <cell r="E1422">
            <v>0</v>
          </cell>
          <cell r="F1422" t="str">
            <v>50 mg</v>
          </cell>
          <cell r="G1422" t="str">
            <v>TABLET</v>
          </cell>
          <cell r="H1422" t="str">
            <v>TAB</v>
          </cell>
          <cell r="I1422">
            <v>20090305</v>
          </cell>
          <cell r="J1422">
            <v>0</v>
          </cell>
          <cell r="K1422">
            <v>20090305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20090305</v>
          </cell>
          <cell r="Q1422">
            <v>0</v>
          </cell>
          <cell r="R1422">
            <v>20090305</v>
          </cell>
          <cell r="S1422">
            <v>0</v>
          </cell>
        </row>
        <row r="1423">
          <cell r="B1423" t="str">
            <v>SUMATRIPTAN SUCCINATE5074206 mg/0.5 mlMILLILITERVIAL</v>
          </cell>
          <cell r="C1423" t="str">
            <v>SUMATRIPTAN SUCCINATE</v>
          </cell>
          <cell r="D1423">
            <v>50742</v>
          </cell>
          <cell r="E1423">
            <v>0</v>
          </cell>
          <cell r="F1423" t="str">
            <v>6 mg/0.5 ml</v>
          </cell>
          <cell r="G1423" t="str">
            <v>MILLILITER</v>
          </cell>
          <cell r="H1423" t="str">
            <v>VIAL</v>
          </cell>
          <cell r="I1423">
            <v>20090305</v>
          </cell>
          <cell r="J1423">
            <v>0</v>
          </cell>
          <cell r="K1423">
            <v>20090305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20090305</v>
          </cell>
          <cell r="Q1423">
            <v>0</v>
          </cell>
          <cell r="R1423">
            <v>20090305</v>
          </cell>
          <cell r="S1423">
            <v>0</v>
          </cell>
        </row>
        <row r="1424">
          <cell r="B1424" t="str">
            <v>SUMATRIPTAN SUCCINATE2470806 mg/0.5 mlEACHREFILL</v>
          </cell>
          <cell r="C1424" t="str">
            <v>SUMATRIPTAN SUCCINATE</v>
          </cell>
          <cell r="D1424">
            <v>24708</v>
          </cell>
          <cell r="E1424">
            <v>0</v>
          </cell>
          <cell r="F1424" t="str">
            <v>6 mg/0.5 ml</v>
          </cell>
          <cell r="G1424" t="str">
            <v>EACH</v>
          </cell>
          <cell r="H1424" t="str">
            <v>REFILL</v>
          </cell>
          <cell r="I1424">
            <v>20090305</v>
          </cell>
          <cell r="J1424">
            <v>0</v>
          </cell>
          <cell r="K1424">
            <v>20090305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20090305</v>
          </cell>
          <cell r="Q1424">
            <v>0</v>
          </cell>
          <cell r="R1424">
            <v>20090305</v>
          </cell>
          <cell r="S1424">
            <v>0</v>
          </cell>
        </row>
        <row r="1425">
          <cell r="B1425" t="str">
            <v>SUMATRIPTAN SUCCINATE5074106 mg/0.5 mlEACHKIT</v>
          </cell>
          <cell r="C1425" t="str">
            <v>SUMATRIPTAN SUCCINATE</v>
          </cell>
          <cell r="D1425">
            <v>50741</v>
          </cell>
          <cell r="E1425">
            <v>0</v>
          </cell>
          <cell r="F1425" t="str">
            <v>6 mg/0.5 ml</v>
          </cell>
          <cell r="G1425" t="str">
            <v>EACH</v>
          </cell>
          <cell r="H1425" t="str">
            <v>KIT</v>
          </cell>
          <cell r="I1425">
            <v>20090305</v>
          </cell>
          <cell r="J1425">
            <v>0</v>
          </cell>
          <cell r="K1425">
            <v>20090305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20090305</v>
          </cell>
          <cell r="Q1425">
            <v>0</v>
          </cell>
          <cell r="R1425">
            <v>20090305</v>
          </cell>
          <cell r="S1425">
            <v>0</v>
          </cell>
        </row>
        <row r="1426">
          <cell r="B1426" t="str">
            <v>TAMOXIFEN CITRATE38720010 mgTABLETTAB</v>
          </cell>
          <cell r="C1426" t="str">
            <v>TAMOXIFEN CITRATE</v>
          </cell>
          <cell r="D1426">
            <v>38720</v>
          </cell>
          <cell r="E1426">
            <v>0</v>
          </cell>
          <cell r="F1426" t="str">
            <v>10 mg</v>
          </cell>
          <cell r="G1426" t="str">
            <v>TABLET</v>
          </cell>
          <cell r="H1426" t="str">
            <v>TAB</v>
          </cell>
          <cell r="I1426">
            <v>20090305</v>
          </cell>
          <cell r="J1426">
            <v>0</v>
          </cell>
          <cell r="K1426">
            <v>20090305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20090305</v>
          </cell>
          <cell r="Q1426">
            <v>0</v>
          </cell>
          <cell r="R1426">
            <v>20090305</v>
          </cell>
          <cell r="S1426">
            <v>0</v>
          </cell>
        </row>
        <row r="1427">
          <cell r="B1427" t="str">
            <v>TAMOXIFEN CITRATE38721020 mgTABLETTAB</v>
          </cell>
          <cell r="C1427" t="str">
            <v>TAMOXIFEN CITRATE</v>
          </cell>
          <cell r="D1427">
            <v>38721</v>
          </cell>
          <cell r="E1427">
            <v>0</v>
          </cell>
          <cell r="F1427" t="str">
            <v>20 mg</v>
          </cell>
          <cell r="G1427" t="str">
            <v>TABLET</v>
          </cell>
          <cell r="H1427" t="str">
            <v>TAB</v>
          </cell>
          <cell r="I1427">
            <v>20090305</v>
          </cell>
          <cell r="J1427">
            <v>0</v>
          </cell>
          <cell r="K1427">
            <v>20090305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20090305</v>
          </cell>
          <cell r="Q1427">
            <v>0</v>
          </cell>
          <cell r="R1427">
            <v>20090305</v>
          </cell>
          <cell r="S1427">
            <v>0</v>
          </cell>
        </row>
        <row r="1428">
          <cell r="B1428" t="str">
            <v>TEMAZEPAM13840015 mgCAPSULECAP</v>
          </cell>
          <cell r="C1428" t="str">
            <v>TEMAZEPAM</v>
          </cell>
          <cell r="D1428">
            <v>13840</v>
          </cell>
          <cell r="E1428">
            <v>0</v>
          </cell>
          <cell r="F1428" t="str">
            <v>15 mg</v>
          </cell>
          <cell r="G1428" t="str">
            <v>CAPSULE</v>
          </cell>
          <cell r="H1428" t="str">
            <v>CAP</v>
          </cell>
          <cell r="I1428">
            <v>20090305</v>
          </cell>
          <cell r="J1428">
            <v>0</v>
          </cell>
          <cell r="K1428">
            <v>20090305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20090305</v>
          </cell>
          <cell r="Q1428">
            <v>0</v>
          </cell>
          <cell r="R1428">
            <v>20090305</v>
          </cell>
          <cell r="S1428">
            <v>0</v>
          </cell>
        </row>
        <row r="1429">
          <cell r="B1429" t="str">
            <v>TEMAZEPAM13841030 mgCAPSULECAP</v>
          </cell>
          <cell r="C1429" t="str">
            <v>TEMAZEPAM</v>
          </cell>
          <cell r="D1429">
            <v>13841</v>
          </cell>
          <cell r="E1429">
            <v>0</v>
          </cell>
          <cell r="F1429" t="str">
            <v>30 mg</v>
          </cell>
          <cell r="G1429" t="str">
            <v>CAPSULE</v>
          </cell>
          <cell r="H1429" t="str">
            <v>CAP</v>
          </cell>
          <cell r="I1429">
            <v>20090305</v>
          </cell>
          <cell r="J1429">
            <v>0</v>
          </cell>
          <cell r="K1429">
            <v>20090305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20090305</v>
          </cell>
          <cell r="Q1429">
            <v>0</v>
          </cell>
          <cell r="R1429">
            <v>20090305</v>
          </cell>
          <cell r="S1429">
            <v>0</v>
          </cell>
        </row>
        <row r="1430">
          <cell r="B1430" t="str">
            <v>TERAZOSIN4712401 mgCAPSULECAP</v>
          </cell>
          <cell r="C1430" t="str">
            <v>TERAZOSIN</v>
          </cell>
          <cell r="D1430">
            <v>47124</v>
          </cell>
          <cell r="E1430">
            <v>0</v>
          </cell>
          <cell r="F1430" t="str">
            <v>1 mg</v>
          </cell>
          <cell r="G1430" t="str">
            <v>CAPSULE</v>
          </cell>
          <cell r="H1430" t="str">
            <v>CAP</v>
          </cell>
          <cell r="I1430">
            <v>20090305</v>
          </cell>
          <cell r="J1430">
            <v>0</v>
          </cell>
          <cell r="K1430">
            <v>20090305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20090305</v>
          </cell>
          <cell r="Q1430">
            <v>0</v>
          </cell>
          <cell r="R1430">
            <v>20090305</v>
          </cell>
          <cell r="S1430">
            <v>0</v>
          </cell>
        </row>
        <row r="1431">
          <cell r="B1431" t="str">
            <v>TERAZOSIN47127010 mgCAPSULECAP</v>
          </cell>
          <cell r="C1431" t="str">
            <v>TERAZOSIN</v>
          </cell>
          <cell r="D1431">
            <v>47127</v>
          </cell>
          <cell r="E1431">
            <v>0</v>
          </cell>
          <cell r="F1431" t="str">
            <v>10 mg</v>
          </cell>
          <cell r="G1431" t="str">
            <v>CAPSULE</v>
          </cell>
          <cell r="H1431" t="str">
            <v>CAP</v>
          </cell>
          <cell r="I1431">
            <v>20090305</v>
          </cell>
          <cell r="J1431">
            <v>0</v>
          </cell>
          <cell r="K1431">
            <v>20090305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20090305</v>
          </cell>
          <cell r="Q1431">
            <v>0</v>
          </cell>
          <cell r="R1431">
            <v>20090305</v>
          </cell>
          <cell r="S1431">
            <v>0</v>
          </cell>
        </row>
        <row r="1432">
          <cell r="B1432" t="str">
            <v>TERAZOSIN4712502 mgCAPSULECAP</v>
          </cell>
          <cell r="C1432" t="str">
            <v>TERAZOSIN</v>
          </cell>
          <cell r="D1432">
            <v>47125</v>
          </cell>
          <cell r="E1432">
            <v>0</v>
          </cell>
          <cell r="F1432" t="str">
            <v>2 mg</v>
          </cell>
          <cell r="G1432" t="str">
            <v>CAPSULE</v>
          </cell>
          <cell r="H1432" t="str">
            <v>CAP</v>
          </cell>
          <cell r="I1432">
            <v>20090305</v>
          </cell>
          <cell r="J1432">
            <v>0</v>
          </cell>
          <cell r="K1432">
            <v>20090305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20090305</v>
          </cell>
          <cell r="Q1432">
            <v>0</v>
          </cell>
          <cell r="R1432">
            <v>20090305</v>
          </cell>
          <cell r="S1432">
            <v>0</v>
          </cell>
        </row>
        <row r="1433">
          <cell r="B1433" t="str">
            <v>TERAZOSIN4712605 mgCAPSULECAP</v>
          </cell>
          <cell r="C1433" t="str">
            <v>TERAZOSIN</v>
          </cell>
          <cell r="D1433">
            <v>47126</v>
          </cell>
          <cell r="E1433">
            <v>0</v>
          </cell>
          <cell r="F1433" t="str">
            <v>5 mg</v>
          </cell>
          <cell r="G1433" t="str">
            <v>CAPSULE</v>
          </cell>
          <cell r="H1433" t="str">
            <v>CAP</v>
          </cell>
          <cell r="I1433">
            <v>20090305</v>
          </cell>
          <cell r="J1433">
            <v>0</v>
          </cell>
          <cell r="K1433">
            <v>20090305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20090305</v>
          </cell>
          <cell r="Q1433">
            <v>0</v>
          </cell>
          <cell r="R1433">
            <v>20090305</v>
          </cell>
          <cell r="S1433">
            <v>0</v>
          </cell>
        </row>
        <row r="1434">
          <cell r="B1434" t="str">
            <v>TERBINAFINE HCL608230250 mgTABLETTAB</v>
          </cell>
          <cell r="C1434" t="str">
            <v>TERBINAFINE HCL</v>
          </cell>
          <cell r="D1434">
            <v>60823</v>
          </cell>
          <cell r="E1434">
            <v>0</v>
          </cell>
          <cell r="F1434" t="str">
            <v>250 mg</v>
          </cell>
          <cell r="G1434" t="str">
            <v>TABLET</v>
          </cell>
          <cell r="H1434" t="str">
            <v>TAB</v>
          </cell>
          <cell r="I1434">
            <v>20090305</v>
          </cell>
          <cell r="J1434">
            <v>0</v>
          </cell>
          <cell r="K1434">
            <v>20090305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20090305</v>
          </cell>
          <cell r="Q1434">
            <v>0</v>
          </cell>
          <cell r="R1434">
            <v>20090305</v>
          </cell>
          <cell r="S1434">
            <v>0</v>
          </cell>
        </row>
        <row r="1435">
          <cell r="B1435" t="str">
            <v>TERCONAZOLE4838000.4%GRAMCRM</v>
          </cell>
          <cell r="C1435" t="str">
            <v>TERCONAZOLE</v>
          </cell>
          <cell r="D1435">
            <v>48380</v>
          </cell>
          <cell r="E1435">
            <v>0</v>
          </cell>
          <cell r="F1435" t="str">
            <v>0.4%</v>
          </cell>
          <cell r="G1435" t="str">
            <v>GRAM</v>
          </cell>
          <cell r="H1435" t="str">
            <v>CRM</v>
          </cell>
          <cell r="I1435">
            <v>20090305</v>
          </cell>
          <cell r="J1435">
            <v>0</v>
          </cell>
          <cell r="K1435">
            <v>20090305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20090305</v>
          </cell>
          <cell r="Q1435">
            <v>0</v>
          </cell>
          <cell r="R1435">
            <v>20090305</v>
          </cell>
          <cell r="S1435">
            <v>0</v>
          </cell>
        </row>
        <row r="1436">
          <cell r="B1436" t="str">
            <v>TERCONAZOLE4838100.8%GRAMCRM</v>
          </cell>
          <cell r="C1436" t="str">
            <v>TERCONAZOLE</v>
          </cell>
          <cell r="D1436">
            <v>48381</v>
          </cell>
          <cell r="E1436">
            <v>0</v>
          </cell>
          <cell r="F1436" t="str">
            <v>0.8%</v>
          </cell>
          <cell r="G1436" t="str">
            <v>GRAM</v>
          </cell>
          <cell r="H1436" t="str">
            <v>CRM</v>
          </cell>
          <cell r="I1436">
            <v>20090305</v>
          </cell>
          <cell r="J1436">
            <v>0</v>
          </cell>
          <cell r="K1436">
            <v>20090305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20090305</v>
          </cell>
          <cell r="Q1436">
            <v>0</v>
          </cell>
          <cell r="R1436">
            <v>20090305</v>
          </cell>
          <cell r="S1436">
            <v>0</v>
          </cell>
        </row>
        <row r="1437">
          <cell r="B1437" t="str">
            <v>TERCONAZOLE48370080 mgEACHSUPP</v>
          </cell>
          <cell r="C1437" t="str">
            <v>TERCONAZOLE</v>
          </cell>
          <cell r="D1437">
            <v>48370</v>
          </cell>
          <cell r="E1437">
            <v>0</v>
          </cell>
          <cell r="F1437" t="str">
            <v>80 mg</v>
          </cell>
          <cell r="G1437" t="str">
            <v>EACH</v>
          </cell>
          <cell r="H1437" t="str">
            <v>SUPP</v>
          </cell>
          <cell r="I1437">
            <v>20090305</v>
          </cell>
          <cell r="J1437">
            <v>0</v>
          </cell>
          <cell r="K1437">
            <v>20090305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20090305</v>
          </cell>
          <cell r="Q1437">
            <v>0</v>
          </cell>
          <cell r="R1437">
            <v>20090305</v>
          </cell>
          <cell r="S1437">
            <v>0</v>
          </cell>
        </row>
        <row r="1438">
          <cell r="B1438" t="str">
            <v>TETRACYCLINE HCL400720250 mgCAPSULECAP</v>
          </cell>
          <cell r="C1438" t="str">
            <v>TETRACYCLINE HCL</v>
          </cell>
          <cell r="D1438">
            <v>40072</v>
          </cell>
          <cell r="E1438">
            <v>0</v>
          </cell>
          <cell r="F1438" t="str">
            <v>250 mg</v>
          </cell>
          <cell r="G1438" t="str">
            <v>CAPSULE</v>
          </cell>
          <cell r="H1438" t="str">
            <v>CAP</v>
          </cell>
          <cell r="I1438">
            <v>20090305</v>
          </cell>
          <cell r="J1438">
            <v>0</v>
          </cell>
          <cell r="K1438">
            <v>20090305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20090305</v>
          </cell>
          <cell r="Q1438">
            <v>0</v>
          </cell>
          <cell r="R1438">
            <v>20090305</v>
          </cell>
          <cell r="S1438">
            <v>0</v>
          </cell>
        </row>
        <row r="1439">
          <cell r="B1439" t="str">
            <v>TETRACYCLINE HCL400730500 mgCAPSULECAP</v>
          </cell>
          <cell r="C1439" t="str">
            <v>TETRACYCLINE HCL</v>
          </cell>
          <cell r="D1439">
            <v>40073</v>
          </cell>
          <cell r="E1439">
            <v>0</v>
          </cell>
          <cell r="F1439" t="str">
            <v>500 mg</v>
          </cell>
          <cell r="G1439" t="str">
            <v>CAPSULE</v>
          </cell>
          <cell r="H1439" t="str">
            <v>CAP</v>
          </cell>
          <cell r="I1439">
            <v>20090305</v>
          </cell>
          <cell r="J1439">
            <v>0</v>
          </cell>
          <cell r="K1439">
            <v>20090305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20090305</v>
          </cell>
          <cell r="Q1439">
            <v>0</v>
          </cell>
          <cell r="R1439">
            <v>20090305</v>
          </cell>
          <cell r="S1439">
            <v>0</v>
          </cell>
        </row>
        <row r="1440">
          <cell r="B1440" t="str">
            <v>THEOPHYLLINE4110200 mgTABLETTAB, SR 12HR</v>
          </cell>
          <cell r="C1440" t="str">
            <v>THEOPHYLLINE</v>
          </cell>
          <cell r="D1440">
            <v>411</v>
          </cell>
          <cell r="E1440">
            <v>0</v>
          </cell>
          <cell r="F1440" t="str">
            <v>200 mg</v>
          </cell>
          <cell r="G1440" t="str">
            <v>TABLET</v>
          </cell>
          <cell r="H1440" t="str">
            <v>TAB, SR 12HR</v>
          </cell>
          <cell r="I1440">
            <v>20090305</v>
          </cell>
          <cell r="J1440">
            <v>0</v>
          </cell>
          <cell r="K1440">
            <v>20090305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20090305</v>
          </cell>
          <cell r="Q1440">
            <v>0</v>
          </cell>
          <cell r="R1440">
            <v>20090305</v>
          </cell>
          <cell r="S1440">
            <v>0</v>
          </cell>
        </row>
        <row r="1441">
          <cell r="B1441" t="str">
            <v>THEOPHYLLINE3100300 mgCAPSULECAP, SR 12HR</v>
          </cell>
          <cell r="C1441" t="str">
            <v>THEOPHYLLINE</v>
          </cell>
          <cell r="D1441">
            <v>310</v>
          </cell>
          <cell r="E1441">
            <v>0</v>
          </cell>
          <cell r="F1441" t="str">
            <v>300 mg</v>
          </cell>
          <cell r="G1441" t="str">
            <v>CAPSULE</v>
          </cell>
          <cell r="H1441" t="str">
            <v>CAP, SR 12HR</v>
          </cell>
          <cell r="I1441">
            <v>20070305</v>
          </cell>
          <cell r="J1441">
            <v>20070723</v>
          </cell>
          <cell r="K1441">
            <v>20071205</v>
          </cell>
          <cell r="L1441" t="str">
            <v>Delete</v>
          </cell>
          <cell r="N1441">
            <v>0</v>
          </cell>
          <cell r="O1441" t="str">
            <v>no</v>
          </cell>
          <cell r="P1441">
            <v>20070305</v>
          </cell>
          <cell r="Q1441">
            <v>20070723</v>
          </cell>
          <cell r="R1441">
            <v>20071205</v>
          </cell>
          <cell r="S1441">
            <v>0</v>
          </cell>
        </row>
        <row r="1442">
          <cell r="B1442" t="str">
            <v>THEOPHYLLINE4130300 mgTABLETTAB, SR 12HR</v>
          </cell>
          <cell r="C1442" t="str">
            <v>THEOPHYLLINE</v>
          </cell>
          <cell r="D1442">
            <v>413</v>
          </cell>
          <cell r="E1442">
            <v>0</v>
          </cell>
          <cell r="F1442" t="str">
            <v>300 mg</v>
          </cell>
          <cell r="G1442" t="str">
            <v>TABLET</v>
          </cell>
          <cell r="H1442" t="str">
            <v>TAB, SR 12HR</v>
          </cell>
          <cell r="I1442">
            <v>20090305</v>
          </cell>
          <cell r="J1442">
            <v>0</v>
          </cell>
          <cell r="K1442">
            <v>20090305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20090305</v>
          </cell>
          <cell r="Q1442">
            <v>0</v>
          </cell>
          <cell r="R1442">
            <v>20090305</v>
          </cell>
          <cell r="S1442">
            <v>0</v>
          </cell>
        </row>
        <row r="1443">
          <cell r="B1443" t="str">
            <v>THIORIDAZINE HCL14882010 mgTABLETTAB</v>
          </cell>
          <cell r="C1443" t="str">
            <v>THIORIDAZINE HCL</v>
          </cell>
          <cell r="D1443">
            <v>14882</v>
          </cell>
          <cell r="E1443">
            <v>0</v>
          </cell>
          <cell r="F1443" t="str">
            <v>10 mg</v>
          </cell>
          <cell r="G1443" t="str">
            <v>TABLET</v>
          </cell>
          <cell r="H1443" t="str">
            <v>TAB</v>
          </cell>
          <cell r="I1443">
            <v>20090305</v>
          </cell>
          <cell r="J1443">
            <v>0</v>
          </cell>
          <cell r="K1443">
            <v>20090305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20090305</v>
          </cell>
          <cell r="Q1443">
            <v>0</v>
          </cell>
          <cell r="R1443">
            <v>20090305</v>
          </cell>
          <cell r="S1443">
            <v>0</v>
          </cell>
        </row>
        <row r="1444">
          <cell r="B1444" t="str">
            <v>THIORIDAZINE HCL148830100 mgTABLETTAB</v>
          </cell>
          <cell r="C1444" t="str">
            <v>THIORIDAZINE HCL</v>
          </cell>
          <cell r="D1444">
            <v>14883</v>
          </cell>
          <cell r="E1444">
            <v>0</v>
          </cell>
          <cell r="F1444" t="str">
            <v>100 mg</v>
          </cell>
          <cell r="G1444" t="str">
            <v>TABLET</v>
          </cell>
          <cell r="H1444" t="str">
            <v>TAB</v>
          </cell>
          <cell r="I1444">
            <v>20090305</v>
          </cell>
          <cell r="J1444">
            <v>0</v>
          </cell>
          <cell r="K1444">
            <v>20090305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20090305</v>
          </cell>
          <cell r="Q1444">
            <v>0</v>
          </cell>
          <cell r="R1444">
            <v>20090305</v>
          </cell>
          <cell r="S1444">
            <v>0</v>
          </cell>
        </row>
        <row r="1445">
          <cell r="B1445" t="str">
            <v>THIORIDAZINE HCL148600100 mg/mlMILLILITERCONC</v>
          </cell>
          <cell r="C1445" t="str">
            <v>THIORIDAZINE HCL</v>
          </cell>
          <cell r="D1445">
            <v>14860</v>
          </cell>
          <cell r="E1445">
            <v>0</v>
          </cell>
          <cell r="F1445" t="str">
            <v>100 mg/ml</v>
          </cell>
          <cell r="G1445" t="str">
            <v>MILLILITER</v>
          </cell>
          <cell r="H1445" t="str">
            <v>CONC</v>
          </cell>
          <cell r="I1445">
            <v>20020906</v>
          </cell>
          <cell r="J1445">
            <v>20030509</v>
          </cell>
          <cell r="K1445">
            <v>20040305</v>
          </cell>
          <cell r="L1445" t="str">
            <v>Delete</v>
          </cell>
          <cell r="N1445">
            <v>0</v>
          </cell>
          <cell r="O1445" t="str">
            <v>no</v>
          </cell>
          <cell r="P1445">
            <v>20020906</v>
          </cell>
          <cell r="Q1445">
            <v>20030509</v>
          </cell>
          <cell r="R1445">
            <v>20040305</v>
          </cell>
          <cell r="S1445">
            <v>0</v>
          </cell>
        </row>
        <row r="1446">
          <cell r="B1446" t="str">
            <v>THIORIDAZINE HCL14884015 mgTABLETTAB</v>
          </cell>
          <cell r="C1446" t="str">
            <v>THIORIDAZINE HCL</v>
          </cell>
          <cell r="D1446">
            <v>14884</v>
          </cell>
          <cell r="E1446">
            <v>0</v>
          </cell>
          <cell r="F1446" t="str">
            <v>15 mg</v>
          </cell>
          <cell r="G1446" t="str">
            <v>TABLET</v>
          </cell>
          <cell r="H1446" t="str">
            <v>TAB</v>
          </cell>
          <cell r="I1446">
            <v>20020605</v>
          </cell>
          <cell r="J1446">
            <v>20030509</v>
          </cell>
          <cell r="K1446">
            <v>20050603</v>
          </cell>
          <cell r="L1446" t="str">
            <v>Delete</v>
          </cell>
          <cell r="N1446">
            <v>0</v>
          </cell>
          <cell r="O1446" t="str">
            <v>no</v>
          </cell>
          <cell r="P1446">
            <v>20020605</v>
          </cell>
          <cell r="Q1446">
            <v>20030509</v>
          </cell>
          <cell r="R1446">
            <v>20050603</v>
          </cell>
          <cell r="S1446">
            <v>0</v>
          </cell>
        </row>
        <row r="1447">
          <cell r="B1447" t="str">
            <v>THIORIDAZINE HCL148860200 mgTABLETTAB</v>
          </cell>
          <cell r="C1447" t="str">
            <v>THIORIDAZINE HCL</v>
          </cell>
          <cell r="D1447">
            <v>14886</v>
          </cell>
          <cell r="E1447">
            <v>0</v>
          </cell>
          <cell r="F1447" t="str">
            <v>200 mg</v>
          </cell>
          <cell r="G1447" t="str">
            <v>TABLET</v>
          </cell>
          <cell r="H1447" t="str">
            <v>TAB</v>
          </cell>
          <cell r="I1447">
            <v>20020906</v>
          </cell>
          <cell r="J1447">
            <v>20030509</v>
          </cell>
          <cell r="K1447">
            <v>20050902</v>
          </cell>
          <cell r="L1447" t="str">
            <v>Delete</v>
          </cell>
          <cell r="N1447">
            <v>0</v>
          </cell>
          <cell r="O1447" t="str">
            <v>no</v>
          </cell>
          <cell r="P1447">
            <v>20020906</v>
          </cell>
          <cell r="Q1447">
            <v>20030509</v>
          </cell>
          <cell r="R1447">
            <v>20050902</v>
          </cell>
          <cell r="S1447">
            <v>0</v>
          </cell>
        </row>
        <row r="1448">
          <cell r="B1448" t="str">
            <v>THIORIDAZINE HCL14880025 mgTABLETTAB</v>
          </cell>
          <cell r="C1448" t="str">
            <v>THIORIDAZINE HCL</v>
          </cell>
          <cell r="D1448">
            <v>14880</v>
          </cell>
          <cell r="E1448">
            <v>0</v>
          </cell>
          <cell r="F1448" t="str">
            <v>25 mg</v>
          </cell>
          <cell r="G1448" t="str">
            <v>TABLET</v>
          </cell>
          <cell r="H1448" t="str">
            <v>TAB</v>
          </cell>
          <cell r="I1448">
            <v>20090305</v>
          </cell>
          <cell r="J1448">
            <v>0</v>
          </cell>
          <cell r="K1448">
            <v>20090305</v>
          </cell>
          <cell r="L1448" t="str">
            <v>Active</v>
          </cell>
          <cell r="N1448">
            <v>0</v>
          </cell>
          <cell r="O1448" t="str">
            <v>no</v>
          </cell>
          <cell r="P1448">
            <v>20090305</v>
          </cell>
          <cell r="Q1448">
            <v>0</v>
          </cell>
          <cell r="R1448">
            <v>20090305</v>
          </cell>
          <cell r="S1448">
            <v>0</v>
          </cell>
        </row>
        <row r="1449">
          <cell r="B1449" t="str">
            <v>THIORIDAZINE HCL14861030 mg/mlMILLILITERCONC</v>
          </cell>
          <cell r="C1449" t="str">
            <v>THIORIDAZINE HCL</v>
          </cell>
          <cell r="D1449">
            <v>14861</v>
          </cell>
          <cell r="E1449">
            <v>0</v>
          </cell>
          <cell r="F1449" t="str">
            <v>30 mg/ml</v>
          </cell>
          <cell r="G1449" t="str">
            <v>MILLILITER</v>
          </cell>
          <cell r="H1449" t="str">
            <v>CONC</v>
          </cell>
          <cell r="I1449">
            <v>20021206</v>
          </cell>
          <cell r="J1449">
            <v>20030509</v>
          </cell>
          <cell r="K1449">
            <v>20040305</v>
          </cell>
          <cell r="L1449" t="str">
            <v>Delete</v>
          </cell>
          <cell r="N1449">
            <v>0</v>
          </cell>
          <cell r="O1449" t="str">
            <v>no</v>
          </cell>
          <cell r="P1449">
            <v>20021206</v>
          </cell>
          <cell r="Q1449">
            <v>20030509</v>
          </cell>
          <cell r="R1449">
            <v>20040305</v>
          </cell>
          <cell r="S1449">
            <v>0</v>
          </cell>
        </row>
        <row r="1450">
          <cell r="B1450" t="str">
            <v>THIORIDAZINE HCL14881050 mgTABLETTAB</v>
          </cell>
          <cell r="C1450" t="str">
            <v>THIORIDAZINE HCL</v>
          </cell>
          <cell r="D1450">
            <v>14881</v>
          </cell>
          <cell r="E1450">
            <v>0</v>
          </cell>
          <cell r="F1450" t="str">
            <v>50 mg</v>
          </cell>
          <cell r="G1450" t="str">
            <v>TABLET</v>
          </cell>
          <cell r="H1450" t="str">
            <v>TAB</v>
          </cell>
          <cell r="I1450">
            <v>20090305</v>
          </cell>
          <cell r="J1450">
            <v>0</v>
          </cell>
          <cell r="K1450">
            <v>20090305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20090305</v>
          </cell>
          <cell r="S1450">
            <v>0</v>
          </cell>
        </row>
        <row r="1451">
          <cell r="B1451" t="str">
            <v>THIOTHIXENE1569001 mgCAPSULECAP</v>
          </cell>
          <cell r="C1451" t="str">
            <v>THIOTHIXENE</v>
          </cell>
          <cell r="D1451">
            <v>15690</v>
          </cell>
          <cell r="E1451">
            <v>0</v>
          </cell>
          <cell r="F1451" t="str">
            <v>1 mg</v>
          </cell>
          <cell r="G1451" t="str">
            <v>CAPSULE</v>
          </cell>
          <cell r="H1451" t="str">
            <v>CAP</v>
          </cell>
          <cell r="I1451">
            <v>20090305</v>
          </cell>
          <cell r="J1451">
            <v>0</v>
          </cell>
          <cell r="K1451">
            <v>20090305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20090305</v>
          </cell>
          <cell r="Q1451">
            <v>0</v>
          </cell>
          <cell r="R1451">
            <v>20090305</v>
          </cell>
          <cell r="S1451">
            <v>0</v>
          </cell>
        </row>
        <row r="1452">
          <cell r="B1452" t="str">
            <v>THIOTHIXENE15691010 mgCAPSULECAP</v>
          </cell>
          <cell r="C1452" t="str">
            <v>THIOTHIXENE</v>
          </cell>
          <cell r="D1452">
            <v>15691</v>
          </cell>
          <cell r="E1452">
            <v>0</v>
          </cell>
          <cell r="F1452" t="str">
            <v>10 mg</v>
          </cell>
          <cell r="G1452" t="str">
            <v>CAPSULE</v>
          </cell>
          <cell r="H1452" t="str">
            <v>CAP</v>
          </cell>
          <cell r="I1452">
            <v>20090305</v>
          </cell>
          <cell r="J1452">
            <v>0</v>
          </cell>
          <cell r="K1452">
            <v>20090305</v>
          </cell>
          <cell r="L1452" t="str">
            <v>Active</v>
          </cell>
          <cell r="N1452">
            <v>0</v>
          </cell>
          <cell r="O1452" t="str">
            <v>no</v>
          </cell>
          <cell r="P1452">
            <v>20090305</v>
          </cell>
          <cell r="Q1452">
            <v>0</v>
          </cell>
          <cell r="R1452">
            <v>20090305</v>
          </cell>
          <cell r="S1452">
            <v>0</v>
          </cell>
        </row>
        <row r="1453">
          <cell r="B1453" t="str">
            <v>THIOTHIXENE1569202 mgCAPSULECAP</v>
          </cell>
          <cell r="C1453" t="str">
            <v>THIOTHIXENE</v>
          </cell>
          <cell r="D1453">
            <v>15692</v>
          </cell>
          <cell r="E1453">
            <v>0</v>
          </cell>
          <cell r="F1453" t="str">
            <v>2 mg</v>
          </cell>
          <cell r="G1453" t="str">
            <v>CAPSULE</v>
          </cell>
          <cell r="H1453" t="str">
            <v>CAP</v>
          </cell>
          <cell r="I1453">
            <v>20090305</v>
          </cell>
          <cell r="J1453">
            <v>0</v>
          </cell>
          <cell r="K1453">
            <v>20090305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20090305</v>
          </cell>
          <cell r="Q1453">
            <v>0</v>
          </cell>
          <cell r="R1453">
            <v>20090305</v>
          </cell>
          <cell r="S1453">
            <v>0</v>
          </cell>
        </row>
        <row r="1454">
          <cell r="B1454" t="str">
            <v>THIOTHIXENE1569405 mgCAPSULECAP</v>
          </cell>
          <cell r="C1454" t="str">
            <v>THIOTHIXENE</v>
          </cell>
          <cell r="D1454">
            <v>15694</v>
          </cell>
          <cell r="E1454">
            <v>0</v>
          </cell>
          <cell r="F1454" t="str">
            <v>5 mg</v>
          </cell>
          <cell r="G1454" t="str">
            <v>CAPSULE</v>
          </cell>
          <cell r="H1454" t="str">
            <v>CAP</v>
          </cell>
          <cell r="I1454">
            <v>20090305</v>
          </cell>
          <cell r="J1454">
            <v>0</v>
          </cell>
          <cell r="K1454">
            <v>20090305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20090305</v>
          </cell>
          <cell r="S1454">
            <v>0</v>
          </cell>
        </row>
        <row r="1455">
          <cell r="B1455" t="str">
            <v>TICLOPIDINE HCL264910250 mgTABLETTAB</v>
          </cell>
          <cell r="C1455" t="str">
            <v>TICLOPIDINE HCL</v>
          </cell>
          <cell r="D1455">
            <v>26491</v>
          </cell>
          <cell r="E1455">
            <v>0</v>
          </cell>
          <cell r="F1455" t="str">
            <v>250 mg</v>
          </cell>
          <cell r="G1455" t="str">
            <v>TABLET</v>
          </cell>
          <cell r="H1455" t="str">
            <v>TAB</v>
          </cell>
          <cell r="I1455">
            <v>20090305</v>
          </cell>
          <cell r="J1455">
            <v>0</v>
          </cell>
          <cell r="K1455">
            <v>20090305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20090305</v>
          </cell>
          <cell r="Q1455">
            <v>0</v>
          </cell>
          <cell r="R1455">
            <v>20090305</v>
          </cell>
          <cell r="S1455">
            <v>0</v>
          </cell>
        </row>
        <row r="1456">
          <cell r="B1456" t="str">
            <v>TIMOLOL MALEATE3282000.0025MILLILITEROPTH SOLN</v>
          </cell>
          <cell r="C1456" t="str">
            <v>TIMOLOL MALEATE</v>
          </cell>
          <cell r="D1456">
            <v>32820</v>
          </cell>
          <cell r="E1456">
            <v>0</v>
          </cell>
          <cell r="F1456">
            <v>2.5000000000000001E-3</v>
          </cell>
          <cell r="G1456" t="str">
            <v>MILLILITER</v>
          </cell>
          <cell r="H1456" t="str">
            <v>OPTH SOLN</v>
          </cell>
          <cell r="I1456">
            <v>20090305</v>
          </cell>
          <cell r="J1456">
            <v>0</v>
          </cell>
          <cell r="K1456">
            <v>20090305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20090305</v>
          </cell>
          <cell r="Q1456">
            <v>0</v>
          </cell>
          <cell r="R1456">
            <v>20090305</v>
          </cell>
          <cell r="S1456">
            <v>0</v>
          </cell>
        </row>
        <row r="1457">
          <cell r="B1457" t="str">
            <v>TIMOLOL MALEATE3282200.0025MILLILITERGEL</v>
          </cell>
          <cell r="C1457" t="str">
            <v>TIMOLOL MALEATE</v>
          </cell>
          <cell r="D1457">
            <v>32822</v>
          </cell>
          <cell r="E1457">
            <v>0</v>
          </cell>
          <cell r="F1457">
            <v>2.5000000000000001E-3</v>
          </cell>
          <cell r="G1457" t="str">
            <v>MILLILITER</v>
          </cell>
          <cell r="H1457" t="str">
            <v>GEL</v>
          </cell>
          <cell r="I1457">
            <v>20090305</v>
          </cell>
          <cell r="J1457">
            <v>0</v>
          </cell>
          <cell r="K1457">
            <v>20090305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20090305</v>
          </cell>
          <cell r="Q1457">
            <v>0</v>
          </cell>
          <cell r="R1457">
            <v>20090305</v>
          </cell>
          <cell r="S1457">
            <v>0</v>
          </cell>
        </row>
        <row r="1458">
          <cell r="B1458" t="str">
            <v>TIMOLOL MALEATE3282100.005MILLILITEROPTH SOLN</v>
          </cell>
          <cell r="C1458" t="str">
            <v>TIMOLOL MALEATE</v>
          </cell>
          <cell r="D1458">
            <v>32821</v>
          </cell>
          <cell r="E1458">
            <v>0</v>
          </cell>
          <cell r="F1458">
            <v>5.0000000000000001E-3</v>
          </cell>
          <cell r="G1458" t="str">
            <v>MILLILITER</v>
          </cell>
          <cell r="H1458" t="str">
            <v>OPTH SOLN</v>
          </cell>
          <cell r="I1458">
            <v>20090305</v>
          </cell>
          <cell r="J1458">
            <v>0</v>
          </cell>
          <cell r="K1458">
            <v>20090305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20090305</v>
          </cell>
          <cell r="Q1458">
            <v>0</v>
          </cell>
          <cell r="R1458">
            <v>20090305</v>
          </cell>
          <cell r="S1458">
            <v>0</v>
          </cell>
        </row>
        <row r="1459">
          <cell r="B1459" t="str">
            <v>TIMOLOL MALEATE3282300.005MILLILITERGEL</v>
          </cell>
          <cell r="C1459" t="str">
            <v>TIMOLOL MALEATE</v>
          </cell>
          <cell r="D1459">
            <v>32823</v>
          </cell>
          <cell r="E1459">
            <v>0</v>
          </cell>
          <cell r="F1459">
            <v>5.0000000000000001E-3</v>
          </cell>
          <cell r="G1459" t="str">
            <v>MILLILITER</v>
          </cell>
          <cell r="H1459" t="str">
            <v>GEL</v>
          </cell>
          <cell r="I1459">
            <v>20090305</v>
          </cell>
          <cell r="J1459">
            <v>0</v>
          </cell>
          <cell r="K1459">
            <v>20090305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20090305</v>
          </cell>
          <cell r="Q1459">
            <v>0</v>
          </cell>
          <cell r="R1459">
            <v>20090305</v>
          </cell>
          <cell r="S1459">
            <v>0</v>
          </cell>
        </row>
        <row r="1460">
          <cell r="B1460" t="str">
            <v>TIMOLOL MALEATE32820100.25%; 10 ccMILLILITERSOLN</v>
          </cell>
          <cell r="C1460" t="str">
            <v>TIMOLOL MALEATE</v>
          </cell>
          <cell r="D1460">
            <v>32820</v>
          </cell>
          <cell r="E1460">
            <v>10</v>
          </cell>
          <cell r="F1460" t="str">
            <v>0.25%; 10 cc</v>
          </cell>
          <cell r="G1460" t="str">
            <v>MILLILITER</v>
          </cell>
          <cell r="H1460" t="str">
            <v>SOLN</v>
          </cell>
          <cell r="I1460">
            <v>20011201</v>
          </cell>
          <cell r="J1460">
            <v>20011220</v>
          </cell>
          <cell r="K1460">
            <v>20040922</v>
          </cell>
          <cell r="L1460" t="str">
            <v>Delete</v>
          </cell>
          <cell r="N1460">
            <v>0</v>
          </cell>
          <cell r="O1460" t="str">
            <v>no</v>
          </cell>
          <cell r="P1460">
            <v>20011201</v>
          </cell>
          <cell r="Q1460">
            <v>20011220</v>
          </cell>
          <cell r="R1460">
            <v>20040922</v>
          </cell>
          <cell r="S1460">
            <v>0</v>
          </cell>
        </row>
        <row r="1461">
          <cell r="B1461" t="str">
            <v>TIMOLOL MALEATE32820150.25%; 15 ccMILLILITERSOLN</v>
          </cell>
          <cell r="C1461" t="str">
            <v>TIMOLOL MALEATE</v>
          </cell>
          <cell r="D1461">
            <v>32820</v>
          </cell>
          <cell r="E1461">
            <v>15</v>
          </cell>
          <cell r="F1461" t="str">
            <v>0.25%; 15 cc</v>
          </cell>
          <cell r="G1461" t="str">
            <v>MILLILITER</v>
          </cell>
          <cell r="H1461" t="str">
            <v>SOLN</v>
          </cell>
          <cell r="I1461">
            <v>20011201</v>
          </cell>
          <cell r="J1461">
            <v>20011220</v>
          </cell>
          <cell r="K1461">
            <v>20040922</v>
          </cell>
          <cell r="L1461" t="str">
            <v>Delete</v>
          </cell>
          <cell r="N1461">
            <v>0</v>
          </cell>
          <cell r="O1461" t="str">
            <v>no</v>
          </cell>
          <cell r="P1461">
            <v>20011201</v>
          </cell>
          <cell r="Q1461">
            <v>20011220</v>
          </cell>
          <cell r="R1461">
            <v>20040922</v>
          </cell>
          <cell r="S1461">
            <v>0</v>
          </cell>
        </row>
        <row r="1462">
          <cell r="B1462" t="str">
            <v>TIMOLOL MALEATE3282050.25%; 5 ccMILLILITERSOLN</v>
          </cell>
          <cell r="C1462" t="str">
            <v>TIMOLOL MALEATE</v>
          </cell>
          <cell r="D1462">
            <v>32820</v>
          </cell>
          <cell r="E1462">
            <v>5</v>
          </cell>
          <cell r="F1462" t="str">
            <v>0.25%; 5 cc</v>
          </cell>
          <cell r="G1462" t="str">
            <v>MILLILITER</v>
          </cell>
          <cell r="H1462" t="str">
            <v>SOLN</v>
          </cell>
          <cell r="I1462">
            <v>20011201</v>
          </cell>
          <cell r="J1462">
            <v>20011220</v>
          </cell>
          <cell r="K1462">
            <v>20040922</v>
          </cell>
          <cell r="L1462" t="str">
            <v>Delete</v>
          </cell>
          <cell r="N1462">
            <v>0</v>
          </cell>
          <cell r="O1462" t="str">
            <v>no</v>
          </cell>
          <cell r="P1462">
            <v>20011201</v>
          </cell>
          <cell r="Q1462">
            <v>20011220</v>
          </cell>
          <cell r="R1462">
            <v>20040922</v>
          </cell>
          <cell r="S1462">
            <v>0</v>
          </cell>
        </row>
        <row r="1463">
          <cell r="B1463" t="str">
            <v>TIMOLOL MALEATE32821100.5%; 10 ccMILLILITERSOLN</v>
          </cell>
          <cell r="C1463" t="str">
            <v>TIMOLOL MALEATE</v>
          </cell>
          <cell r="D1463">
            <v>32821</v>
          </cell>
          <cell r="E1463">
            <v>10</v>
          </cell>
          <cell r="F1463" t="str">
            <v>0.5%; 10 cc</v>
          </cell>
          <cell r="G1463" t="str">
            <v>MILLILITER</v>
          </cell>
          <cell r="H1463" t="str">
            <v>SOLN</v>
          </cell>
          <cell r="I1463">
            <v>20011201</v>
          </cell>
          <cell r="J1463">
            <v>20011220</v>
          </cell>
          <cell r="K1463">
            <v>20040922</v>
          </cell>
          <cell r="L1463" t="str">
            <v>Delete</v>
          </cell>
          <cell r="N1463">
            <v>0</v>
          </cell>
          <cell r="O1463" t="str">
            <v>no</v>
          </cell>
          <cell r="P1463">
            <v>20011201</v>
          </cell>
          <cell r="Q1463">
            <v>20011220</v>
          </cell>
          <cell r="R1463">
            <v>20040922</v>
          </cell>
          <cell r="S1463">
            <v>0</v>
          </cell>
        </row>
        <row r="1464">
          <cell r="B1464" t="str">
            <v>TIMOLOL MALEATE32821150.5%; 15 ccMILLILITERSOLN</v>
          </cell>
          <cell r="C1464" t="str">
            <v>TIMOLOL MALEATE</v>
          </cell>
          <cell r="D1464">
            <v>32821</v>
          </cell>
          <cell r="E1464">
            <v>15</v>
          </cell>
          <cell r="F1464" t="str">
            <v>0.5%; 15 cc</v>
          </cell>
          <cell r="G1464" t="str">
            <v>MILLILITER</v>
          </cell>
          <cell r="H1464" t="str">
            <v>SOLN</v>
          </cell>
          <cell r="I1464">
            <v>20011201</v>
          </cell>
          <cell r="J1464">
            <v>20011220</v>
          </cell>
          <cell r="K1464">
            <v>20040922</v>
          </cell>
          <cell r="L1464" t="str">
            <v>Delete</v>
          </cell>
          <cell r="N1464">
            <v>0</v>
          </cell>
          <cell r="O1464" t="str">
            <v>no</v>
          </cell>
          <cell r="P1464">
            <v>20011201</v>
          </cell>
          <cell r="Q1464">
            <v>20011220</v>
          </cell>
          <cell r="R1464">
            <v>20040922</v>
          </cell>
          <cell r="S1464">
            <v>0</v>
          </cell>
        </row>
        <row r="1465">
          <cell r="B1465" t="str">
            <v>TIMOLOL MALEATE3282150.5%; 5 ccMILLILITERSOLN</v>
          </cell>
          <cell r="C1465" t="str">
            <v>TIMOLOL MALEATE</v>
          </cell>
          <cell r="D1465">
            <v>32821</v>
          </cell>
          <cell r="E1465">
            <v>5</v>
          </cell>
          <cell r="F1465" t="str">
            <v>0.5%; 5 cc</v>
          </cell>
          <cell r="G1465" t="str">
            <v>MILLILITER</v>
          </cell>
          <cell r="H1465" t="str">
            <v>SOLN</v>
          </cell>
          <cell r="I1465">
            <v>20011201</v>
          </cell>
          <cell r="J1465">
            <v>20011220</v>
          </cell>
          <cell r="K1465">
            <v>20040922</v>
          </cell>
          <cell r="L1465" t="str">
            <v>Delete</v>
          </cell>
          <cell r="N1465">
            <v>0</v>
          </cell>
          <cell r="O1465" t="str">
            <v>no</v>
          </cell>
          <cell r="P1465">
            <v>20011201</v>
          </cell>
          <cell r="Q1465">
            <v>20011220</v>
          </cell>
          <cell r="R1465">
            <v>20040922</v>
          </cell>
          <cell r="S1465">
            <v>0</v>
          </cell>
        </row>
        <row r="1466">
          <cell r="B1466" t="str">
            <v>TIMOLOL MALEATE20670010 mgTABLETTAB</v>
          </cell>
          <cell r="C1466" t="str">
            <v>TIMOLOL MALEATE</v>
          </cell>
          <cell r="D1466">
            <v>20670</v>
          </cell>
          <cell r="E1466">
            <v>0</v>
          </cell>
          <cell r="F1466" t="str">
            <v>10 mg</v>
          </cell>
          <cell r="G1466" t="str">
            <v>TABLET</v>
          </cell>
          <cell r="H1466" t="str">
            <v>TAB</v>
          </cell>
          <cell r="I1466">
            <v>20060906</v>
          </cell>
          <cell r="J1466">
            <v>20070305</v>
          </cell>
          <cell r="K1466">
            <v>20070305</v>
          </cell>
          <cell r="L1466" t="str">
            <v>Delete</v>
          </cell>
          <cell r="N1466">
            <v>0</v>
          </cell>
          <cell r="O1466" t="str">
            <v>no</v>
          </cell>
          <cell r="P1466">
            <v>20060906</v>
          </cell>
          <cell r="Q1466">
            <v>20070305</v>
          </cell>
          <cell r="R1466">
            <v>20070305</v>
          </cell>
          <cell r="S1466">
            <v>0</v>
          </cell>
        </row>
        <row r="1467">
          <cell r="B1467" t="str">
            <v>TIMOLOL MALEATE/DORZOLAMIDE HCL9591900.5%-2%MILLILITERDROPS</v>
          </cell>
          <cell r="C1467" t="str">
            <v>TIMOLOL MALEATE/DORZOLAMIDE HCL</v>
          </cell>
          <cell r="D1467">
            <v>95919</v>
          </cell>
          <cell r="E1467">
            <v>0</v>
          </cell>
          <cell r="F1467" t="str">
            <v>0.5%-2%</v>
          </cell>
          <cell r="G1467" t="str">
            <v>MILLILITER</v>
          </cell>
          <cell r="H1467" t="str">
            <v>DROPS</v>
          </cell>
          <cell r="I1467">
            <v>20090305</v>
          </cell>
          <cell r="J1467">
            <v>0</v>
          </cell>
          <cell r="K1467">
            <v>20090305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20090305</v>
          </cell>
          <cell r="Q1467">
            <v>0</v>
          </cell>
          <cell r="R1467">
            <v>20090305</v>
          </cell>
          <cell r="S1467">
            <v>0</v>
          </cell>
        </row>
        <row r="1468">
          <cell r="B1468" t="str">
            <v>TIZANIDINE HCL1469002 mgTABLETTAB</v>
          </cell>
          <cell r="C1468" t="str">
            <v>TIZANIDINE HCL</v>
          </cell>
          <cell r="D1468">
            <v>14690</v>
          </cell>
          <cell r="E1468">
            <v>0</v>
          </cell>
          <cell r="F1468" t="str">
            <v>2 mg</v>
          </cell>
          <cell r="G1468" t="str">
            <v>TABLET</v>
          </cell>
          <cell r="H1468" t="str">
            <v>TAB</v>
          </cell>
          <cell r="I1468">
            <v>20090305</v>
          </cell>
          <cell r="J1468">
            <v>0</v>
          </cell>
          <cell r="K1468">
            <v>20090305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20090305</v>
          </cell>
          <cell r="Q1468">
            <v>0</v>
          </cell>
          <cell r="R1468">
            <v>20090305</v>
          </cell>
          <cell r="S1468">
            <v>0</v>
          </cell>
        </row>
        <row r="1469">
          <cell r="B1469" t="str">
            <v>TIZANIDINE HCL1469304 mgTABLETTAB</v>
          </cell>
          <cell r="C1469" t="str">
            <v>TIZANIDINE HCL</v>
          </cell>
          <cell r="D1469">
            <v>14693</v>
          </cell>
          <cell r="E1469">
            <v>0</v>
          </cell>
          <cell r="F1469" t="str">
            <v>4 mg</v>
          </cell>
          <cell r="G1469" t="str">
            <v>TABLET</v>
          </cell>
          <cell r="H1469" t="str">
            <v>TAB</v>
          </cell>
          <cell r="I1469">
            <v>20090305</v>
          </cell>
          <cell r="J1469">
            <v>0</v>
          </cell>
          <cell r="K1469">
            <v>20090305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20090305</v>
          </cell>
          <cell r="Q1469">
            <v>0</v>
          </cell>
          <cell r="R1469">
            <v>20090305</v>
          </cell>
          <cell r="S1469">
            <v>0</v>
          </cell>
        </row>
        <row r="1470">
          <cell r="B1470" t="str">
            <v>TOBRAMYCIN3363000.003DROPSOPTH SOLN</v>
          </cell>
          <cell r="C1470" t="str">
            <v>TOBRAMYCIN</v>
          </cell>
          <cell r="D1470">
            <v>33630</v>
          </cell>
          <cell r="E1470">
            <v>0</v>
          </cell>
          <cell r="F1470">
            <v>3.0000000000000001E-3</v>
          </cell>
          <cell r="G1470" t="str">
            <v>DROPS</v>
          </cell>
          <cell r="H1470" t="str">
            <v>OPTH SOLN</v>
          </cell>
          <cell r="I1470">
            <v>20090305</v>
          </cell>
          <cell r="J1470">
            <v>0</v>
          </cell>
          <cell r="K1470">
            <v>20090305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20090305</v>
          </cell>
          <cell r="Q1470">
            <v>0</v>
          </cell>
          <cell r="R1470">
            <v>20090305</v>
          </cell>
          <cell r="S1470">
            <v>0</v>
          </cell>
        </row>
        <row r="1471">
          <cell r="B1471" t="str">
            <v>TOBRAMYCIN SULFATE4116001.2 gmEACHVIAL</v>
          </cell>
          <cell r="C1471" t="str">
            <v>TOBRAMYCIN SULFATE</v>
          </cell>
          <cell r="D1471">
            <v>41160</v>
          </cell>
          <cell r="E1471">
            <v>0</v>
          </cell>
          <cell r="F1471" t="str">
            <v>1.2 gm</v>
          </cell>
          <cell r="G1471" t="str">
            <v>EACH</v>
          </cell>
          <cell r="H1471" t="str">
            <v>VIAL</v>
          </cell>
          <cell r="I1471">
            <v>20090305</v>
          </cell>
          <cell r="J1471">
            <v>0</v>
          </cell>
          <cell r="K1471">
            <v>20090305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20090305</v>
          </cell>
          <cell r="Q1471">
            <v>0</v>
          </cell>
          <cell r="R1471">
            <v>20090305</v>
          </cell>
          <cell r="S1471">
            <v>0</v>
          </cell>
        </row>
        <row r="1472">
          <cell r="B1472" t="str">
            <v>TOBRAMYCIN SULFATE41185040 mg/mlMILLILITERVIAL</v>
          </cell>
          <cell r="C1472" t="str">
            <v>TOBRAMYCIN SULFATE</v>
          </cell>
          <cell r="D1472">
            <v>41185</v>
          </cell>
          <cell r="E1472">
            <v>0</v>
          </cell>
          <cell r="F1472" t="str">
            <v>40 mg/ml</v>
          </cell>
          <cell r="G1472" t="str">
            <v>MILLILITER</v>
          </cell>
          <cell r="H1472" t="str">
            <v>VIAL</v>
          </cell>
          <cell r="I1472">
            <v>20090305</v>
          </cell>
          <cell r="J1472">
            <v>0</v>
          </cell>
          <cell r="K1472">
            <v>20090305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20090305</v>
          </cell>
          <cell r="Q1472">
            <v>0</v>
          </cell>
          <cell r="R1472">
            <v>20090305</v>
          </cell>
          <cell r="S1472">
            <v>0</v>
          </cell>
        </row>
        <row r="1473">
          <cell r="B1473" t="str">
            <v>TOLBUTAMIDE57240500 mgTABLETTAB</v>
          </cell>
          <cell r="C1473" t="str">
            <v>TOLBUTAMIDE</v>
          </cell>
          <cell r="D1473">
            <v>5724</v>
          </cell>
          <cell r="E1473">
            <v>0</v>
          </cell>
          <cell r="F1473" t="str">
            <v>500 mg</v>
          </cell>
          <cell r="G1473" t="str">
            <v>TABLET</v>
          </cell>
          <cell r="H1473" t="str">
            <v>TAB</v>
          </cell>
          <cell r="I1473">
            <v>20090305</v>
          </cell>
          <cell r="J1473">
            <v>0</v>
          </cell>
          <cell r="K1473">
            <v>20090305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20090305</v>
          </cell>
          <cell r="Q1473">
            <v>0</v>
          </cell>
          <cell r="R1473">
            <v>20090305</v>
          </cell>
          <cell r="S1473">
            <v>0</v>
          </cell>
        </row>
        <row r="1474">
          <cell r="B1474" t="str">
            <v>TOLMETIN SODIUM357800200 mgTABLETTAB</v>
          </cell>
          <cell r="C1474" t="str">
            <v>TOLMETIN SODIUM</v>
          </cell>
          <cell r="D1474">
            <v>35780</v>
          </cell>
          <cell r="E1474">
            <v>0</v>
          </cell>
          <cell r="F1474" t="str">
            <v>200 mg</v>
          </cell>
          <cell r="G1474" t="str">
            <v>TABLET</v>
          </cell>
          <cell r="H1474" t="str">
            <v>TAB</v>
          </cell>
          <cell r="I1474">
            <v>20060605</v>
          </cell>
          <cell r="J1474">
            <v>20061205</v>
          </cell>
          <cell r="K1474">
            <v>20070305</v>
          </cell>
          <cell r="L1474" t="str">
            <v>Delete</v>
          </cell>
          <cell r="N1474">
            <v>0</v>
          </cell>
          <cell r="O1474" t="str">
            <v>no</v>
          </cell>
          <cell r="P1474">
            <v>20060605</v>
          </cell>
          <cell r="Q1474">
            <v>20061205</v>
          </cell>
          <cell r="R1474">
            <v>20070305</v>
          </cell>
          <cell r="S1474">
            <v>0</v>
          </cell>
        </row>
        <row r="1475">
          <cell r="B1475" t="str">
            <v>TOLMETIN SODIUM357700400 mgCAPSULECAP</v>
          </cell>
          <cell r="C1475" t="str">
            <v>TOLMETIN SODIUM</v>
          </cell>
          <cell r="D1475">
            <v>35770</v>
          </cell>
          <cell r="E1475">
            <v>0</v>
          </cell>
          <cell r="F1475" t="str">
            <v>400 mg</v>
          </cell>
          <cell r="G1475" t="str">
            <v>CAPSULE</v>
          </cell>
          <cell r="H1475" t="str">
            <v>CAP</v>
          </cell>
          <cell r="I1475">
            <v>20090305</v>
          </cell>
          <cell r="J1475">
            <v>0</v>
          </cell>
          <cell r="K1475">
            <v>20090305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20090305</v>
          </cell>
          <cell r="Q1475">
            <v>0</v>
          </cell>
          <cell r="R1475">
            <v>20090305</v>
          </cell>
          <cell r="S1475">
            <v>0</v>
          </cell>
        </row>
        <row r="1476">
          <cell r="B1476" t="str">
            <v>TOLMETIN SODIUM357810600 mgTABLETTAB</v>
          </cell>
          <cell r="C1476" t="str">
            <v>TOLMETIN SODIUM</v>
          </cell>
          <cell r="D1476">
            <v>35781</v>
          </cell>
          <cell r="E1476">
            <v>0</v>
          </cell>
          <cell r="F1476" t="str">
            <v>600 mg</v>
          </cell>
          <cell r="G1476" t="str">
            <v>TABLET</v>
          </cell>
          <cell r="H1476" t="str">
            <v>TAB</v>
          </cell>
          <cell r="I1476">
            <v>20090305</v>
          </cell>
          <cell r="J1476">
            <v>0</v>
          </cell>
          <cell r="K1476">
            <v>20090305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20090305</v>
          </cell>
          <cell r="Q1476">
            <v>0</v>
          </cell>
          <cell r="R1476">
            <v>20090305</v>
          </cell>
          <cell r="S1476">
            <v>0</v>
          </cell>
        </row>
        <row r="1477">
          <cell r="B1477" t="str">
            <v>TORSEMIDE21131010 mgTABLETTAB</v>
          </cell>
          <cell r="C1477" t="str">
            <v>TORSEMIDE</v>
          </cell>
          <cell r="D1477">
            <v>21131</v>
          </cell>
          <cell r="E1477">
            <v>0</v>
          </cell>
          <cell r="F1477" t="str">
            <v>10 mg</v>
          </cell>
          <cell r="G1477" t="str">
            <v>TABLET</v>
          </cell>
          <cell r="H1477" t="str">
            <v>TAB</v>
          </cell>
          <cell r="I1477">
            <v>20090305</v>
          </cell>
          <cell r="J1477">
            <v>0</v>
          </cell>
          <cell r="K1477">
            <v>20090305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20090305</v>
          </cell>
          <cell r="Q1477">
            <v>0</v>
          </cell>
          <cell r="R1477">
            <v>20090305</v>
          </cell>
          <cell r="S1477">
            <v>0</v>
          </cell>
        </row>
        <row r="1478">
          <cell r="B1478" t="str">
            <v>TORSEMIDE211330100 mgTABLETTAB</v>
          </cell>
          <cell r="C1478" t="str">
            <v>TORSEMIDE</v>
          </cell>
          <cell r="D1478">
            <v>21133</v>
          </cell>
          <cell r="E1478">
            <v>0</v>
          </cell>
          <cell r="F1478" t="str">
            <v>100 mg</v>
          </cell>
          <cell r="G1478" t="str">
            <v>TABLET</v>
          </cell>
          <cell r="H1478" t="str">
            <v>TAB</v>
          </cell>
          <cell r="I1478">
            <v>20090305</v>
          </cell>
          <cell r="J1478">
            <v>0</v>
          </cell>
          <cell r="K1478">
            <v>20090305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20090305</v>
          </cell>
          <cell r="Q1478">
            <v>0</v>
          </cell>
          <cell r="R1478">
            <v>20090305</v>
          </cell>
          <cell r="S1478">
            <v>0</v>
          </cell>
        </row>
        <row r="1479">
          <cell r="B1479" t="str">
            <v>TORSEMIDE21132020 mgTABLETTAB</v>
          </cell>
          <cell r="C1479" t="str">
            <v>TORSEMIDE</v>
          </cell>
          <cell r="D1479">
            <v>21132</v>
          </cell>
          <cell r="E1479">
            <v>0</v>
          </cell>
          <cell r="F1479" t="str">
            <v>20 mg</v>
          </cell>
          <cell r="G1479" t="str">
            <v>TABLET</v>
          </cell>
          <cell r="H1479" t="str">
            <v>TAB</v>
          </cell>
          <cell r="I1479">
            <v>20090305</v>
          </cell>
          <cell r="J1479">
            <v>0</v>
          </cell>
          <cell r="K1479">
            <v>20090305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20090305</v>
          </cell>
          <cell r="Q1479">
            <v>0</v>
          </cell>
          <cell r="R1479">
            <v>20090305</v>
          </cell>
          <cell r="S1479">
            <v>0</v>
          </cell>
        </row>
        <row r="1480">
          <cell r="B1480" t="str">
            <v>TORSEMIDE2113005 mgTABLETTAB</v>
          </cell>
          <cell r="C1480" t="str">
            <v>TORSEMIDE</v>
          </cell>
          <cell r="D1480">
            <v>21130</v>
          </cell>
          <cell r="E1480">
            <v>0</v>
          </cell>
          <cell r="F1480" t="str">
            <v>5 mg</v>
          </cell>
          <cell r="G1480" t="str">
            <v>TABLET</v>
          </cell>
          <cell r="H1480" t="str">
            <v>TAB</v>
          </cell>
          <cell r="I1480">
            <v>20090305</v>
          </cell>
          <cell r="J1480">
            <v>0</v>
          </cell>
          <cell r="K1480">
            <v>20090305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20090305</v>
          </cell>
          <cell r="Q1480">
            <v>0</v>
          </cell>
          <cell r="R1480">
            <v>20090305</v>
          </cell>
          <cell r="S1480">
            <v>0</v>
          </cell>
        </row>
        <row r="1481">
          <cell r="B1481" t="str">
            <v>TRAMADOL7221050 mgTABLETTAB</v>
          </cell>
          <cell r="C1481" t="str">
            <v>TRAMADOL</v>
          </cell>
          <cell r="D1481">
            <v>7221</v>
          </cell>
          <cell r="E1481">
            <v>0</v>
          </cell>
          <cell r="F1481" t="str">
            <v>50 mg</v>
          </cell>
          <cell r="G1481" t="str">
            <v>TABLET</v>
          </cell>
          <cell r="H1481" t="str">
            <v>TAB</v>
          </cell>
          <cell r="I1481">
            <v>20090305</v>
          </cell>
          <cell r="J1481">
            <v>0</v>
          </cell>
          <cell r="K1481">
            <v>20090305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20090305</v>
          </cell>
          <cell r="Q1481">
            <v>0</v>
          </cell>
          <cell r="R1481">
            <v>20090305</v>
          </cell>
          <cell r="S1481">
            <v>0</v>
          </cell>
        </row>
        <row r="1482">
          <cell r="B1482" t="str">
            <v>TRAMADOL HCL/APAP13909037.5/325 mgTABLETTAB</v>
          </cell>
          <cell r="C1482" t="str">
            <v>TRAMADOL HCL/APAP</v>
          </cell>
          <cell r="D1482">
            <v>13909</v>
          </cell>
          <cell r="E1482">
            <v>0</v>
          </cell>
          <cell r="F1482" t="str">
            <v>37.5/325 mg</v>
          </cell>
          <cell r="G1482" t="str">
            <v>TABLET</v>
          </cell>
          <cell r="H1482" t="str">
            <v>TAB</v>
          </cell>
          <cell r="I1482">
            <v>20090305</v>
          </cell>
          <cell r="J1482">
            <v>0</v>
          </cell>
          <cell r="K1482">
            <v>20090305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20090305</v>
          </cell>
          <cell r="Q1482">
            <v>0</v>
          </cell>
          <cell r="R1482">
            <v>20090305</v>
          </cell>
          <cell r="S1482">
            <v>0</v>
          </cell>
        </row>
        <row r="1483">
          <cell r="B1483" t="str">
            <v>TRANDOLAPRIL3219101 mgTABLETTAB</v>
          </cell>
          <cell r="C1483" t="str">
            <v>TRANDOLAPRIL</v>
          </cell>
          <cell r="D1483">
            <v>32191</v>
          </cell>
          <cell r="E1483">
            <v>0</v>
          </cell>
          <cell r="F1483" t="str">
            <v>1 mg</v>
          </cell>
          <cell r="G1483" t="str">
            <v>TABLET</v>
          </cell>
          <cell r="H1483" t="str">
            <v>TAB</v>
          </cell>
          <cell r="I1483">
            <v>20090305</v>
          </cell>
          <cell r="J1483">
            <v>0</v>
          </cell>
          <cell r="K1483">
            <v>20090305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20090305</v>
          </cell>
          <cell r="Q1483">
            <v>0</v>
          </cell>
          <cell r="R1483">
            <v>20090305</v>
          </cell>
          <cell r="S1483">
            <v>0</v>
          </cell>
        </row>
        <row r="1484">
          <cell r="B1484" t="str">
            <v>TRANDOLAPRIL3219202 mgTABLETTAB</v>
          </cell>
          <cell r="C1484" t="str">
            <v>TRANDOLAPRIL</v>
          </cell>
          <cell r="D1484">
            <v>32192</v>
          </cell>
          <cell r="E1484">
            <v>0</v>
          </cell>
          <cell r="F1484" t="str">
            <v>2 mg</v>
          </cell>
          <cell r="G1484" t="str">
            <v>TABLET</v>
          </cell>
          <cell r="H1484" t="str">
            <v>TAB</v>
          </cell>
          <cell r="I1484">
            <v>20090305</v>
          </cell>
          <cell r="J1484">
            <v>0</v>
          </cell>
          <cell r="K1484">
            <v>20090305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20090305</v>
          </cell>
          <cell r="Q1484">
            <v>0</v>
          </cell>
          <cell r="R1484">
            <v>20090305</v>
          </cell>
          <cell r="S1484">
            <v>0</v>
          </cell>
        </row>
        <row r="1485">
          <cell r="B1485" t="str">
            <v>TRANDOLAPRIL3219304 mgTABLETTAB</v>
          </cell>
          <cell r="C1485" t="str">
            <v>TRANDOLAPRIL</v>
          </cell>
          <cell r="D1485">
            <v>32193</v>
          </cell>
          <cell r="E1485">
            <v>0</v>
          </cell>
          <cell r="F1485" t="str">
            <v>4 mg</v>
          </cell>
          <cell r="G1485" t="str">
            <v>TABLET</v>
          </cell>
          <cell r="H1485" t="str">
            <v>TAB</v>
          </cell>
          <cell r="I1485">
            <v>20090305</v>
          </cell>
          <cell r="J1485">
            <v>0</v>
          </cell>
          <cell r="K1485">
            <v>20090305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20090305</v>
          </cell>
          <cell r="Q1485">
            <v>0</v>
          </cell>
          <cell r="R1485">
            <v>20090305</v>
          </cell>
          <cell r="S1485">
            <v>0</v>
          </cell>
        </row>
        <row r="1486">
          <cell r="B1486" t="str">
            <v>TRAZODONE HCL163920100 mgTABLETTAB</v>
          </cell>
          <cell r="C1486" t="str">
            <v>TRAZODONE HCL</v>
          </cell>
          <cell r="D1486">
            <v>16392</v>
          </cell>
          <cell r="E1486">
            <v>0</v>
          </cell>
          <cell r="F1486" t="str">
            <v>100 mg</v>
          </cell>
          <cell r="G1486" t="str">
            <v>TABLET</v>
          </cell>
          <cell r="H1486" t="str">
            <v>TAB</v>
          </cell>
          <cell r="I1486">
            <v>20090305</v>
          </cell>
          <cell r="J1486">
            <v>0</v>
          </cell>
          <cell r="K1486">
            <v>20090305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20090305</v>
          </cell>
          <cell r="Q1486">
            <v>0</v>
          </cell>
          <cell r="R1486">
            <v>20090305</v>
          </cell>
          <cell r="S1486">
            <v>0</v>
          </cell>
        </row>
        <row r="1487">
          <cell r="B1487" t="str">
            <v>TRAZODONE HCL163930150 mgTABLETTAB</v>
          </cell>
          <cell r="C1487" t="str">
            <v>TRAZODONE HCL</v>
          </cell>
          <cell r="D1487">
            <v>16393</v>
          </cell>
          <cell r="E1487">
            <v>0</v>
          </cell>
          <cell r="F1487" t="str">
            <v>150 mg</v>
          </cell>
          <cell r="G1487" t="str">
            <v>TABLET</v>
          </cell>
          <cell r="H1487" t="str">
            <v>TAB</v>
          </cell>
          <cell r="I1487">
            <v>20090305</v>
          </cell>
          <cell r="J1487">
            <v>0</v>
          </cell>
          <cell r="K1487">
            <v>20090305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20090305</v>
          </cell>
          <cell r="Q1487">
            <v>0</v>
          </cell>
          <cell r="R1487">
            <v>20090305</v>
          </cell>
          <cell r="S1487">
            <v>0</v>
          </cell>
        </row>
        <row r="1488">
          <cell r="B1488" t="str">
            <v>TRAZODONE HCL163940300 mgTABLETTAB</v>
          </cell>
          <cell r="C1488" t="str">
            <v>TRAZODONE HCL</v>
          </cell>
          <cell r="D1488">
            <v>16394</v>
          </cell>
          <cell r="E1488">
            <v>0</v>
          </cell>
          <cell r="F1488" t="str">
            <v>300 mg</v>
          </cell>
          <cell r="G1488" t="str">
            <v>TABLET</v>
          </cell>
          <cell r="H1488" t="str">
            <v>TAB</v>
          </cell>
          <cell r="I1488">
            <v>20090305</v>
          </cell>
          <cell r="J1488">
            <v>0</v>
          </cell>
          <cell r="K1488">
            <v>20090305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20090305</v>
          </cell>
          <cell r="Q1488">
            <v>0</v>
          </cell>
          <cell r="R1488">
            <v>20090305</v>
          </cell>
          <cell r="S1488">
            <v>0</v>
          </cell>
        </row>
        <row r="1489">
          <cell r="B1489" t="str">
            <v>TRAZODONE HCL16391050 mgTABLETTAB</v>
          </cell>
          <cell r="C1489" t="str">
            <v>TRAZODONE HCL</v>
          </cell>
          <cell r="D1489">
            <v>16391</v>
          </cell>
          <cell r="E1489">
            <v>0</v>
          </cell>
          <cell r="F1489" t="str">
            <v>50 mg</v>
          </cell>
          <cell r="G1489" t="str">
            <v>TABLET</v>
          </cell>
          <cell r="H1489" t="str">
            <v>TAB</v>
          </cell>
          <cell r="I1489">
            <v>20090305</v>
          </cell>
          <cell r="J1489">
            <v>0</v>
          </cell>
          <cell r="K1489">
            <v>20090305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20090305</v>
          </cell>
          <cell r="Q1489">
            <v>0</v>
          </cell>
          <cell r="R1489">
            <v>20090305</v>
          </cell>
          <cell r="S1489">
            <v>0</v>
          </cell>
        </row>
        <row r="1490">
          <cell r="B1490" t="str">
            <v>TRETINOIN2287000.0001GRAMGEL</v>
          </cell>
          <cell r="C1490" t="str">
            <v>TRETINOIN</v>
          </cell>
          <cell r="D1490">
            <v>22870</v>
          </cell>
          <cell r="E1490">
            <v>0</v>
          </cell>
          <cell r="F1490">
            <v>1E-4</v>
          </cell>
          <cell r="G1490" t="str">
            <v>GRAM</v>
          </cell>
          <cell r="H1490" t="str">
            <v>GEL</v>
          </cell>
          <cell r="I1490">
            <v>20090305</v>
          </cell>
          <cell r="J1490">
            <v>0</v>
          </cell>
          <cell r="K1490">
            <v>20090305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20090305</v>
          </cell>
          <cell r="Q1490">
            <v>0</v>
          </cell>
          <cell r="R1490">
            <v>20090305</v>
          </cell>
          <cell r="S1490">
            <v>0</v>
          </cell>
        </row>
        <row r="1491">
          <cell r="B1491" t="str">
            <v>TRETINOIN2287100.00025GRAMGEL</v>
          </cell>
          <cell r="C1491" t="str">
            <v>TRETINOIN</v>
          </cell>
          <cell r="D1491">
            <v>22871</v>
          </cell>
          <cell r="E1491">
            <v>0</v>
          </cell>
          <cell r="F1491">
            <v>2.5000000000000001E-4</v>
          </cell>
          <cell r="G1491" t="str">
            <v>GRAM</v>
          </cell>
          <cell r="H1491" t="str">
            <v>GEL</v>
          </cell>
          <cell r="I1491">
            <v>20090305</v>
          </cell>
          <cell r="J1491">
            <v>0</v>
          </cell>
          <cell r="K1491">
            <v>20090305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20090305</v>
          </cell>
          <cell r="Q1491">
            <v>0</v>
          </cell>
          <cell r="R1491">
            <v>20090305</v>
          </cell>
          <cell r="S1491">
            <v>0</v>
          </cell>
        </row>
        <row r="1492">
          <cell r="B1492" t="str">
            <v>TRETINOIN2288200.00025GRAMCRM</v>
          </cell>
          <cell r="C1492" t="str">
            <v>TRETINOIN</v>
          </cell>
          <cell r="D1492">
            <v>22882</v>
          </cell>
          <cell r="E1492">
            <v>0</v>
          </cell>
          <cell r="F1492">
            <v>2.5000000000000001E-4</v>
          </cell>
          <cell r="G1492" t="str">
            <v>GRAM</v>
          </cell>
          <cell r="H1492" t="str">
            <v>CRM</v>
          </cell>
          <cell r="I1492">
            <v>20090305</v>
          </cell>
          <cell r="J1492">
            <v>0</v>
          </cell>
          <cell r="K1492">
            <v>20090305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20090305</v>
          </cell>
          <cell r="Q1492">
            <v>0</v>
          </cell>
          <cell r="R1492">
            <v>20090305</v>
          </cell>
          <cell r="S1492">
            <v>0</v>
          </cell>
        </row>
        <row r="1493">
          <cell r="B1493" t="str">
            <v>TRETINOIN2288000.0005GRAMCRM</v>
          </cell>
          <cell r="C1493" t="str">
            <v>TRETINOIN</v>
          </cell>
          <cell r="D1493">
            <v>22880</v>
          </cell>
          <cell r="E1493">
            <v>0</v>
          </cell>
          <cell r="F1493">
            <v>5.0000000000000001E-4</v>
          </cell>
          <cell r="G1493" t="str">
            <v>GRAM</v>
          </cell>
          <cell r="H1493" t="str">
            <v>CRM</v>
          </cell>
          <cell r="I1493">
            <v>20090305</v>
          </cell>
          <cell r="J1493">
            <v>0</v>
          </cell>
          <cell r="K1493">
            <v>20090305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20090305</v>
          </cell>
          <cell r="Q1493">
            <v>0</v>
          </cell>
          <cell r="R1493">
            <v>20090305</v>
          </cell>
          <cell r="S1493">
            <v>0</v>
          </cell>
        </row>
        <row r="1494">
          <cell r="B1494" t="str">
            <v>TRETINOIN2289000.0005MILLILITERLIQ</v>
          </cell>
          <cell r="C1494" t="str">
            <v>TRETINOIN</v>
          </cell>
          <cell r="D1494">
            <v>22890</v>
          </cell>
          <cell r="E1494">
            <v>0</v>
          </cell>
          <cell r="F1494">
            <v>5.0000000000000001E-4</v>
          </cell>
          <cell r="G1494" t="str">
            <v>MILLILITER</v>
          </cell>
          <cell r="H1494" t="str">
            <v>LIQ</v>
          </cell>
          <cell r="I1494">
            <v>20020405</v>
          </cell>
          <cell r="J1494">
            <v>20030509</v>
          </cell>
          <cell r="K1494">
            <v>20040305</v>
          </cell>
          <cell r="L1494" t="str">
            <v>Delete</v>
          </cell>
          <cell r="N1494">
            <v>0</v>
          </cell>
          <cell r="O1494" t="str">
            <v>no</v>
          </cell>
          <cell r="P1494">
            <v>20020405</v>
          </cell>
          <cell r="Q1494">
            <v>20030509</v>
          </cell>
          <cell r="R1494">
            <v>20040305</v>
          </cell>
          <cell r="S1494">
            <v>0</v>
          </cell>
        </row>
        <row r="1495">
          <cell r="B1495" t="str">
            <v>TRETINOIN2288100.001GRAMCRM</v>
          </cell>
          <cell r="C1495" t="str">
            <v>TRETINOIN</v>
          </cell>
          <cell r="D1495">
            <v>22881</v>
          </cell>
          <cell r="E1495">
            <v>0</v>
          </cell>
          <cell r="F1495">
            <v>1E-3</v>
          </cell>
          <cell r="G1495" t="str">
            <v>GRAM</v>
          </cell>
          <cell r="H1495" t="str">
            <v>CRM</v>
          </cell>
          <cell r="I1495">
            <v>20090305</v>
          </cell>
          <cell r="J1495">
            <v>0</v>
          </cell>
          <cell r="K1495">
            <v>20090305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20090305</v>
          </cell>
          <cell r="Q1495">
            <v>0</v>
          </cell>
          <cell r="R1495">
            <v>20090305</v>
          </cell>
          <cell r="S1495">
            <v>0</v>
          </cell>
        </row>
        <row r="1496">
          <cell r="B1496" t="str">
            <v>TRETINOIN48590010 mgCAPSULECAP</v>
          </cell>
          <cell r="C1496" t="str">
            <v>TRETINOIN</v>
          </cell>
          <cell r="D1496">
            <v>48590</v>
          </cell>
          <cell r="E1496">
            <v>0</v>
          </cell>
          <cell r="F1496" t="str">
            <v>10 mg</v>
          </cell>
          <cell r="G1496" t="str">
            <v>CAPSULE</v>
          </cell>
          <cell r="H1496" t="str">
            <v>CAP</v>
          </cell>
          <cell r="I1496">
            <v>20090305</v>
          </cell>
          <cell r="J1496">
            <v>0</v>
          </cell>
          <cell r="K1496">
            <v>20090305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20090305</v>
          </cell>
          <cell r="Q1496">
            <v>0</v>
          </cell>
          <cell r="R1496">
            <v>20090305</v>
          </cell>
          <cell r="S1496">
            <v>0</v>
          </cell>
        </row>
        <row r="1497">
          <cell r="B1497" t="str">
            <v>TRIAMCINOLONE ACETONIDE3126000.00025MILLILITERLOT</v>
          </cell>
          <cell r="C1497" t="str">
            <v>TRIAMCINOLONE ACETONIDE</v>
          </cell>
          <cell r="D1497">
            <v>31260</v>
          </cell>
          <cell r="E1497">
            <v>0</v>
          </cell>
          <cell r="F1497">
            <v>2.5000000000000001E-4</v>
          </cell>
          <cell r="G1497" t="str">
            <v>MILLILITER</v>
          </cell>
          <cell r="H1497" t="str">
            <v>LOT</v>
          </cell>
          <cell r="I1497">
            <v>20090305</v>
          </cell>
          <cell r="J1497">
            <v>0</v>
          </cell>
          <cell r="K1497">
            <v>20090305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20090305</v>
          </cell>
          <cell r="Q1497">
            <v>0</v>
          </cell>
          <cell r="R1497">
            <v>20090305</v>
          </cell>
          <cell r="S1497">
            <v>0</v>
          </cell>
        </row>
        <row r="1498">
          <cell r="B1498" t="str">
            <v>TRIAMCINOLONE ACETONIDE3123200.001GRAMCRM</v>
          </cell>
          <cell r="C1498" t="str">
            <v>TRIAMCINOLONE ACETONIDE</v>
          </cell>
          <cell r="D1498">
            <v>31232</v>
          </cell>
          <cell r="E1498">
            <v>0</v>
          </cell>
          <cell r="F1498">
            <v>1E-3</v>
          </cell>
          <cell r="G1498" t="str">
            <v>GRAM</v>
          </cell>
          <cell r="H1498" t="str">
            <v>CRM</v>
          </cell>
          <cell r="I1498">
            <v>20090305</v>
          </cell>
          <cell r="J1498">
            <v>0</v>
          </cell>
          <cell r="K1498">
            <v>20090305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20090305</v>
          </cell>
          <cell r="Q1498">
            <v>0</v>
          </cell>
          <cell r="R1498">
            <v>20090305</v>
          </cell>
          <cell r="S1498">
            <v>0</v>
          </cell>
        </row>
        <row r="1499">
          <cell r="B1499" t="str">
            <v>TRIAMCINOLONE ACETONIDE3124200.001GRAMOINT</v>
          </cell>
          <cell r="C1499" t="str">
            <v>TRIAMCINOLONE ACETONIDE</v>
          </cell>
          <cell r="D1499">
            <v>31242</v>
          </cell>
          <cell r="E1499">
            <v>0</v>
          </cell>
          <cell r="F1499">
            <v>1E-3</v>
          </cell>
          <cell r="G1499" t="str">
            <v>GRAM</v>
          </cell>
          <cell r="H1499" t="str">
            <v>OINT</v>
          </cell>
          <cell r="I1499">
            <v>20090305</v>
          </cell>
          <cell r="J1499">
            <v>0</v>
          </cell>
          <cell r="K1499">
            <v>20090305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20090305</v>
          </cell>
          <cell r="Q1499">
            <v>0</v>
          </cell>
          <cell r="R1499">
            <v>20090305</v>
          </cell>
          <cell r="S1499">
            <v>0</v>
          </cell>
        </row>
        <row r="1500">
          <cell r="B1500" t="str">
            <v>TRIAMCINOLONE ACETONIDE3126100.001MILLILITERLOT</v>
          </cell>
          <cell r="C1500" t="str">
            <v>TRIAMCINOLONE ACETONIDE</v>
          </cell>
          <cell r="D1500">
            <v>31261</v>
          </cell>
          <cell r="E1500">
            <v>0</v>
          </cell>
          <cell r="F1500">
            <v>1E-3</v>
          </cell>
          <cell r="G1500" t="str">
            <v>MILLILITER</v>
          </cell>
          <cell r="H1500" t="str">
            <v>LOT</v>
          </cell>
          <cell r="I1500">
            <v>20090305</v>
          </cell>
          <cell r="J1500">
            <v>0</v>
          </cell>
          <cell r="K1500">
            <v>20090305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20090305</v>
          </cell>
          <cell r="Q1500">
            <v>0</v>
          </cell>
          <cell r="R1500">
            <v>20090305</v>
          </cell>
          <cell r="S1500">
            <v>0</v>
          </cell>
        </row>
        <row r="1501">
          <cell r="B1501" t="str">
            <v>TRIAMCINOLONE ACETONIDE3187000.001GRAMPASTE</v>
          </cell>
          <cell r="C1501" t="str">
            <v>TRIAMCINOLONE ACETONIDE</v>
          </cell>
          <cell r="D1501">
            <v>31870</v>
          </cell>
          <cell r="E1501">
            <v>0</v>
          </cell>
          <cell r="F1501">
            <v>1E-3</v>
          </cell>
          <cell r="G1501" t="str">
            <v>GRAM</v>
          </cell>
          <cell r="H1501" t="str">
            <v>PASTE</v>
          </cell>
          <cell r="I1501">
            <v>20021206</v>
          </cell>
          <cell r="J1501">
            <v>20030107</v>
          </cell>
          <cell r="K1501">
            <v>20090305</v>
          </cell>
          <cell r="L1501" t="str">
            <v>Delete</v>
          </cell>
          <cell r="N1501">
            <v>0</v>
          </cell>
          <cell r="O1501" t="str">
            <v>no</v>
          </cell>
          <cell r="P1501">
            <v>20021206</v>
          </cell>
          <cell r="Q1501">
            <v>20030107</v>
          </cell>
          <cell r="R1501">
            <v>20090305</v>
          </cell>
          <cell r="S1501">
            <v>0</v>
          </cell>
        </row>
        <row r="1502">
          <cell r="B1502" t="str">
            <v>TRIAMCINOLONE ACETONIDE3123300.005GRAMCRM</v>
          </cell>
          <cell r="C1502" t="str">
            <v>TRIAMCINOLONE ACETONIDE</v>
          </cell>
          <cell r="D1502">
            <v>31233</v>
          </cell>
          <cell r="E1502">
            <v>0</v>
          </cell>
          <cell r="F1502">
            <v>5.0000000000000001E-3</v>
          </cell>
          <cell r="G1502" t="str">
            <v>GRAM</v>
          </cell>
          <cell r="H1502" t="str">
            <v>CRM</v>
          </cell>
          <cell r="I1502">
            <v>20090305</v>
          </cell>
          <cell r="J1502">
            <v>0</v>
          </cell>
          <cell r="K1502">
            <v>20090305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20090305</v>
          </cell>
          <cell r="Q1502">
            <v>0</v>
          </cell>
          <cell r="R1502">
            <v>20090305</v>
          </cell>
          <cell r="S1502">
            <v>0</v>
          </cell>
        </row>
        <row r="1503">
          <cell r="B1503" t="str">
            <v>TRIAMCINOLONE ACETONIDE31231150.025%, 15 gmGRAMCRM</v>
          </cell>
          <cell r="C1503" t="str">
            <v>TRIAMCINOLONE ACETONIDE</v>
          </cell>
          <cell r="D1503">
            <v>31231</v>
          </cell>
          <cell r="E1503">
            <v>15</v>
          </cell>
          <cell r="F1503" t="str">
            <v>0.025%, 15 gm</v>
          </cell>
          <cell r="G1503" t="str">
            <v>GRAM</v>
          </cell>
          <cell r="H1503" t="str">
            <v>CRM</v>
          </cell>
          <cell r="I1503">
            <v>20090305</v>
          </cell>
          <cell r="J1503">
            <v>0</v>
          </cell>
          <cell r="K1503">
            <v>20090305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20090305</v>
          </cell>
          <cell r="Q1503">
            <v>0</v>
          </cell>
          <cell r="R1503">
            <v>20090305</v>
          </cell>
          <cell r="S1503">
            <v>0</v>
          </cell>
        </row>
        <row r="1504">
          <cell r="B1504" t="str">
            <v>TRIAMCINOLONE ACETONIDE31260600.025%, 60 mlMILLILITERLOT</v>
          </cell>
          <cell r="C1504" t="str">
            <v>TRIAMCINOLONE ACETONIDE</v>
          </cell>
          <cell r="D1504">
            <v>31260</v>
          </cell>
          <cell r="E1504">
            <v>60</v>
          </cell>
          <cell r="F1504" t="str">
            <v>0.025%, 60 ml</v>
          </cell>
          <cell r="G1504" t="str">
            <v>MILLILITER</v>
          </cell>
          <cell r="H1504" t="str">
            <v>LOT</v>
          </cell>
          <cell r="I1504">
            <v>20011201</v>
          </cell>
          <cell r="J1504">
            <v>20011220</v>
          </cell>
          <cell r="K1504">
            <v>20060605</v>
          </cell>
          <cell r="L1504" t="str">
            <v>Delete</v>
          </cell>
          <cell r="N1504">
            <v>0</v>
          </cell>
          <cell r="O1504" t="str">
            <v>no</v>
          </cell>
          <cell r="P1504">
            <v>20011201</v>
          </cell>
          <cell r="Q1504">
            <v>20011220</v>
          </cell>
          <cell r="R1504">
            <v>20060605</v>
          </cell>
          <cell r="S1504">
            <v>0</v>
          </cell>
        </row>
        <row r="1505">
          <cell r="B1505" t="str">
            <v>TRIAMCINOLONE ACETONIDE31231800.025%, 80 gmGRAMCRM</v>
          </cell>
          <cell r="C1505" t="str">
            <v>TRIAMCINOLONE ACETONIDE</v>
          </cell>
          <cell r="D1505">
            <v>31231</v>
          </cell>
          <cell r="E1505">
            <v>80</v>
          </cell>
          <cell r="F1505" t="str">
            <v>0.025%, 80 gm</v>
          </cell>
          <cell r="G1505" t="str">
            <v>GRAM</v>
          </cell>
          <cell r="H1505" t="str">
            <v>CRM</v>
          </cell>
          <cell r="I1505">
            <v>20090305</v>
          </cell>
          <cell r="J1505">
            <v>0</v>
          </cell>
          <cell r="K1505">
            <v>20090305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20090305</v>
          </cell>
          <cell r="Q1505">
            <v>0</v>
          </cell>
          <cell r="R1505">
            <v>20090305</v>
          </cell>
          <cell r="S1505">
            <v>0</v>
          </cell>
        </row>
        <row r="1506">
          <cell r="B1506" t="str">
            <v>TRIAMCINOLONE ACETONIDE31241800.025%, 80 gmGRAMOINT</v>
          </cell>
          <cell r="C1506" t="str">
            <v>TRIAMCINOLONE ACETONIDE</v>
          </cell>
          <cell r="D1506">
            <v>31241</v>
          </cell>
          <cell r="E1506">
            <v>80</v>
          </cell>
          <cell r="F1506" t="str">
            <v>0.025%, 80 gm</v>
          </cell>
          <cell r="G1506" t="str">
            <v>GRAM</v>
          </cell>
          <cell r="H1506" t="str">
            <v>OINT</v>
          </cell>
          <cell r="I1506">
            <v>20090305</v>
          </cell>
          <cell r="J1506">
            <v>0</v>
          </cell>
          <cell r="K1506">
            <v>20090305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20090305</v>
          </cell>
          <cell r="Q1506">
            <v>0</v>
          </cell>
          <cell r="R1506">
            <v>20090305</v>
          </cell>
          <cell r="S1506">
            <v>0</v>
          </cell>
        </row>
        <row r="1507">
          <cell r="B1507" t="str">
            <v>TRIAMCINOLONE ACETONIDE3187050.1%, 5 gmGRAMPASTE</v>
          </cell>
          <cell r="C1507" t="str">
            <v>TRIAMCINOLONE ACETONIDE</v>
          </cell>
          <cell r="D1507">
            <v>31870</v>
          </cell>
          <cell r="E1507">
            <v>5</v>
          </cell>
          <cell r="F1507" t="str">
            <v>0.1%, 5 gm</v>
          </cell>
          <cell r="G1507" t="str">
            <v>GRAM</v>
          </cell>
          <cell r="H1507" t="str">
            <v>PASTE</v>
          </cell>
          <cell r="I1507">
            <v>20011201</v>
          </cell>
          <cell r="J1507">
            <v>20011220</v>
          </cell>
          <cell r="K1507">
            <v>20060605</v>
          </cell>
          <cell r="L1507" t="str">
            <v>Delete</v>
          </cell>
          <cell r="N1507">
            <v>0</v>
          </cell>
          <cell r="O1507" t="str">
            <v>no</v>
          </cell>
          <cell r="P1507">
            <v>20011201</v>
          </cell>
          <cell r="Q1507">
            <v>20011220</v>
          </cell>
          <cell r="R1507">
            <v>20060605</v>
          </cell>
          <cell r="S1507">
            <v>0</v>
          </cell>
        </row>
        <row r="1508">
          <cell r="B1508" t="str">
            <v>TRIAMCINOLONE ACETONIDE31233150.5%, 15 gmGRAMCRM</v>
          </cell>
          <cell r="C1508" t="str">
            <v>TRIAMCINOLONE ACETONIDE</v>
          </cell>
          <cell r="D1508">
            <v>31233</v>
          </cell>
          <cell r="E1508">
            <v>15</v>
          </cell>
          <cell r="F1508" t="str">
            <v>0.5%, 15 gm</v>
          </cell>
          <cell r="G1508" t="str">
            <v>GRAM</v>
          </cell>
          <cell r="H1508" t="str">
            <v>CRM</v>
          </cell>
          <cell r="I1508">
            <v>20011201</v>
          </cell>
          <cell r="J1508">
            <v>20011220</v>
          </cell>
          <cell r="K1508">
            <v>20030305</v>
          </cell>
          <cell r="L1508" t="str">
            <v>Delete</v>
          </cell>
          <cell r="N1508">
            <v>0</v>
          </cell>
          <cell r="O1508" t="str">
            <v>no</v>
          </cell>
          <cell r="P1508">
            <v>20011201</v>
          </cell>
          <cell r="Q1508">
            <v>20011220</v>
          </cell>
          <cell r="R1508">
            <v>20030305</v>
          </cell>
          <cell r="S1508">
            <v>0</v>
          </cell>
        </row>
        <row r="1509">
          <cell r="B1509" t="str">
            <v>TRIAMTERENE &amp; HYDROCHLOROTHIAZIDE88731037.5 mg; 25 mgCAPSULECAP</v>
          </cell>
          <cell r="C1509" t="str">
            <v>TRIAMTERENE &amp; HYDROCHLOROTHIAZIDE</v>
          </cell>
          <cell r="D1509">
            <v>88731</v>
          </cell>
          <cell r="E1509">
            <v>0</v>
          </cell>
          <cell r="F1509" t="str">
            <v>37.5 mg; 25 mg</v>
          </cell>
          <cell r="G1509" t="str">
            <v>CAPSULE</v>
          </cell>
          <cell r="H1509" t="str">
            <v>CAP</v>
          </cell>
          <cell r="I1509">
            <v>20090305</v>
          </cell>
          <cell r="J1509">
            <v>0</v>
          </cell>
          <cell r="K1509">
            <v>20090305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20090305</v>
          </cell>
          <cell r="Q1509">
            <v>0</v>
          </cell>
          <cell r="R1509">
            <v>20090305</v>
          </cell>
          <cell r="S1509">
            <v>0</v>
          </cell>
        </row>
        <row r="1510">
          <cell r="B1510" t="str">
            <v>TRIAMTERENE &amp; HYDROCHLOROTHIAZIDE88741037.5 mg; 25 mgTABLETTAB</v>
          </cell>
          <cell r="C1510" t="str">
            <v>TRIAMTERENE &amp; HYDROCHLOROTHIAZIDE</v>
          </cell>
          <cell r="D1510">
            <v>88741</v>
          </cell>
          <cell r="E1510">
            <v>0</v>
          </cell>
          <cell r="F1510" t="str">
            <v>37.5 mg; 25 mg</v>
          </cell>
          <cell r="G1510" t="str">
            <v>TABLET</v>
          </cell>
          <cell r="H1510" t="str">
            <v>TAB</v>
          </cell>
          <cell r="I1510">
            <v>20090305</v>
          </cell>
          <cell r="J1510">
            <v>0</v>
          </cell>
          <cell r="K1510">
            <v>20090305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20090305</v>
          </cell>
          <cell r="Q1510">
            <v>0</v>
          </cell>
          <cell r="R1510">
            <v>20090305</v>
          </cell>
          <cell r="S1510">
            <v>0</v>
          </cell>
        </row>
        <row r="1511">
          <cell r="B1511" t="str">
            <v>TRIAMTERENE &amp; HYDROCHLOROTHIAZIDE88730050 mg; 25 mgCAPSULECAP</v>
          </cell>
          <cell r="C1511" t="str">
            <v>TRIAMTERENE &amp; HYDROCHLOROTHIAZIDE</v>
          </cell>
          <cell r="D1511">
            <v>88730</v>
          </cell>
          <cell r="E1511">
            <v>0</v>
          </cell>
          <cell r="F1511" t="str">
            <v>50 mg; 25 mg</v>
          </cell>
          <cell r="G1511" t="str">
            <v>CAPSULE</v>
          </cell>
          <cell r="H1511" t="str">
            <v>CAP</v>
          </cell>
          <cell r="I1511">
            <v>20090305</v>
          </cell>
          <cell r="J1511">
            <v>0</v>
          </cell>
          <cell r="K1511">
            <v>20090305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20090305</v>
          </cell>
          <cell r="Q1511">
            <v>0</v>
          </cell>
          <cell r="R1511">
            <v>20090305</v>
          </cell>
          <cell r="S1511">
            <v>0</v>
          </cell>
        </row>
        <row r="1512">
          <cell r="B1512" t="str">
            <v>TRIAMTERENE &amp; HYDROCHLOROTHIAZIDE88740075 mg; 50 mgTABLETTAB</v>
          </cell>
          <cell r="C1512" t="str">
            <v>TRIAMTERENE &amp; HYDROCHLOROTHIAZIDE</v>
          </cell>
          <cell r="D1512">
            <v>88740</v>
          </cell>
          <cell r="E1512">
            <v>0</v>
          </cell>
          <cell r="F1512" t="str">
            <v>75 mg; 50 mg</v>
          </cell>
          <cell r="G1512" t="str">
            <v>TABLET</v>
          </cell>
          <cell r="H1512" t="str">
            <v>TAB</v>
          </cell>
          <cell r="I1512">
            <v>20090305</v>
          </cell>
          <cell r="J1512">
            <v>0</v>
          </cell>
          <cell r="K1512">
            <v>20090305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20090305</v>
          </cell>
          <cell r="Q1512">
            <v>0</v>
          </cell>
          <cell r="R1512">
            <v>20090305</v>
          </cell>
          <cell r="S1512">
            <v>0</v>
          </cell>
        </row>
        <row r="1513">
          <cell r="B1513" t="str">
            <v>TRIAZOLAM1428200.125 mgTABLETTAB</v>
          </cell>
          <cell r="C1513" t="str">
            <v>TRIAZOLAM</v>
          </cell>
          <cell r="D1513">
            <v>14282</v>
          </cell>
          <cell r="E1513">
            <v>0</v>
          </cell>
          <cell r="F1513" t="str">
            <v>0.125 mg</v>
          </cell>
          <cell r="G1513" t="str">
            <v>TABLET</v>
          </cell>
          <cell r="H1513" t="str">
            <v>TAB</v>
          </cell>
          <cell r="I1513">
            <v>20090305</v>
          </cell>
          <cell r="J1513">
            <v>0</v>
          </cell>
          <cell r="K1513">
            <v>20090305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20090305</v>
          </cell>
          <cell r="Q1513">
            <v>0</v>
          </cell>
          <cell r="R1513">
            <v>20090305</v>
          </cell>
          <cell r="S1513">
            <v>0</v>
          </cell>
        </row>
        <row r="1514">
          <cell r="B1514" t="str">
            <v>TRIAZOLAM1428000.25 mgTABLETTAB</v>
          </cell>
          <cell r="C1514" t="str">
            <v>TRIAZOLAM</v>
          </cell>
          <cell r="D1514">
            <v>14280</v>
          </cell>
          <cell r="E1514">
            <v>0</v>
          </cell>
          <cell r="F1514" t="str">
            <v>0.25 mg</v>
          </cell>
          <cell r="G1514" t="str">
            <v>TABLET</v>
          </cell>
          <cell r="H1514" t="str">
            <v>TAB</v>
          </cell>
          <cell r="I1514">
            <v>20090305</v>
          </cell>
          <cell r="J1514">
            <v>0</v>
          </cell>
          <cell r="K1514">
            <v>20090305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20090305</v>
          </cell>
          <cell r="Q1514">
            <v>0</v>
          </cell>
          <cell r="R1514">
            <v>20090305</v>
          </cell>
          <cell r="S1514">
            <v>0</v>
          </cell>
        </row>
        <row r="1515">
          <cell r="B1515" t="str">
            <v>TRIFLUOPERAZINE HCL1483001 mgTABLETTAB</v>
          </cell>
          <cell r="C1515" t="str">
            <v>TRIFLUOPERAZINE HCL</v>
          </cell>
          <cell r="D1515">
            <v>14830</v>
          </cell>
          <cell r="E1515">
            <v>0</v>
          </cell>
          <cell r="F1515" t="str">
            <v>1 mg</v>
          </cell>
          <cell r="G1515" t="str">
            <v>TABLET</v>
          </cell>
          <cell r="H1515" t="str">
            <v>TAB</v>
          </cell>
          <cell r="I1515">
            <v>20090305</v>
          </cell>
          <cell r="J1515">
            <v>0</v>
          </cell>
          <cell r="K1515">
            <v>20090305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20090305</v>
          </cell>
          <cell r="Q1515">
            <v>0</v>
          </cell>
          <cell r="R1515">
            <v>20090305</v>
          </cell>
          <cell r="S1515">
            <v>0</v>
          </cell>
        </row>
        <row r="1516">
          <cell r="B1516" t="str">
            <v>TRIFLUOPERAZINE HCL14831010 mgTABLETTAB</v>
          </cell>
          <cell r="C1516" t="str">
            <v>TRIFLUOPERAZINE HCL</v>
          </cell>
          <cell r="D1516">
            <v>14831</v>
          </cell>
          <cell r="E1516">
            <v>0</v>
          </cell>
          <cell r="F1516" t="str">
            <v>10 mg</v>
          </cell>
          <cell r="G1516" t="str">
            <v>TABLET</v>
          </cell>
          <cell r="H1516" t="str">
            <v>TAB</v>
          </cell>
          <cell r="I1516">
            <v>20090305</v>
          </cell>
          <cell r="J1516">
            <v>0</v>
          </cell>
          <cell r="K1516">
            <v>20090305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20090305</v>
          </cell>
          <cell r="Q1516">
            <v>0</v>
          </cell>
          <cell r="R1516">
            <v>20090305</v>
          </cell>
          <cell r="S1516">
            <v>0</v>
          </cell>
        </row>
        <row r="1517">
          <cell r="B1517" t="str">
            <v>TRIFLUOPERAZINE HCL1483202 mgTABLETTAB</v>
          </cell>
          <cell r="C1517" t="str">
            <v>TRIFLUOPERAZINE HCL</v>
          </cell>
          <cell r="D1517">
            <v>14832</v>
          </cell>
          <cell r="E1517">
            <v>0</v>
          </cell>
          <cell r="F1517" t="str">
            <v>2 mg</v>
          </cell>
          <cell r="G1517" t="str">
            <v>TABLET</v>
          </cell>
          <cell r="H1517" t="str">
            <v>TAB</v>
          </cell>
          <cell r="I1517">
            <v>20090305</v>
          </cell>
          <cell r="J1517">
            <v>0</v>
          </cell>
          <cell r="K1517">
            <v>20090305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20090305</v>
          </cell>
          <cell r="Q1517">
            <v>0</v>
          </cell>
          <cell r="R1517">
            <v>20090305</v>
          </cell>
          <cell r="S1517">
            <v>0</v>
          </cell>
        </row>
        <row r="1518">
          <cell r="B1518" t="str">
            <v>TRIFLUOPERAZINE HCL1483305 mgTABLETTAB</v>
          </cell>
          <cell r="C1518" t="str">
            <v>TRIFLUOPERAZINE HCL</v>
          </cell>
          <cell r="D1518">
            <v>14833</v>
          </cell>
          <cell r="E1518">
            <v>0</v>
          </cell>
          <cell r="F1518" t="str">
            <v>5 mg</v>
          </cell>
          <cell r="G1518" t="str">
            <v>TABLET</v>
          </cell>
          <cell r="H1518" t="str">
            <v>TAB</v>
          </cell>
          <cell r="I1518">
            <v>20090305</v>
          </cell>
          <cell r="J1518">
            <v>0</v>
          </cell>
          <cell r="K1518">
            <v>20090305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20090305</v>
          </cell>
          <cell r="Q1518">
            <v>0</v>
          </cell>
          <cell r="R1518">
            <v>20090305</v>
          </cell>
          <cell r="S1518">
            <v>0</v>
          </cell>
        </row>
        <row r="1519">
          <cell r="B1519" t="str">
            <v>TRIHEXYPHENIDYL HCL1756102 mgTABLETTAB</v>
          </cell>
          <cell r="C1519" t="str">
            <v>TRIHEXYPHENIDYL HCL</v>
          </cell>
          <cell r="D1519">
            <v>17561</v>
          </cell>
          <cell r="E1519">
            <v>0</v>
          </cell>
          <cell r="F1519" t="str">
            <v>2 mg</v>
          </cell>
          <cell r="G1519" t="str">
            <v>TABLET</v>
          </cell>
          <cell r="H1519" t="str">
            <v>TAB</v>
          </cell>
          <cell r="I1519">
            <v>20090305</v>
          </cell>
          <cell r="J1519">
            <v>0</v>
          </cell>
          <cell r="K1519">
            <v>20090305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20090305</v>
          </cell>
          <cell r="Q1519">
            <v>0</v>
          </cell>
          <cell r="R1519">
            <v>20090305</v>
          </cell>
          <cell r="S1519">
            <v>0</v>
          </cell>
        </row>
        <row r="1520">
          <cell r="B1520" t="str">
            <v>TRIHEXYPHENIDYL HCL1756305 mgTABLETTAB</v>
          </cell>
          <cell r="C1520" t="str">
            <v>TRIHEXYPHENIDYL HCL</v>
          </cell>
          <cell r="D1520">
            <v>17563</v>
          </cell>
          <cell r="E1520">
            <v>0</v>
          </cell>
          <cell r="F1520" t="str">
            <v>5 mg</v>
          </cell>
          <cell r="G1520" t="str">
            <v>TABLET</v>
          </cell>
          <cell r="H1520" t="str">
            <v>TAB</v>
          </cell>
          <cell r="I1520">
            <v>20090305</v>
          </cell>
          <cell r="J1520">
            <v>0</v>
          </cell>
          <cell r="K1520">
            <v>20090305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20090305</v>
          </cell>
          <cell r="Q1520">
            <v>0</v>
          </cell>
          <cell r="R1520">
            <v>20090305</v>
          </cell>
          <cell r="S1520">
            <v>0</v>
          </cell>
        </row>
        <row r="1521">
          <cell r="B1521" t="str">
            <v>TRIMETHOBENZAMIDE736700100 mgEACHSUPP</v>
          </cell>
          <cell r="C1521" t="str">
            <v>TRIMETHOBENZAMIDE</v>
          </cell>
          <cell r="D1521">
            <v>73670</v>
          </cell>
          <cell r="E1521">
            <v>0</v>
          </cell>
          <cell r="F1521" t="str">
            <v>100 mg</v>
          </cell>
          <cell r="G1521" t="str">
            <v>EACH</v>
          </cell>
          <cell r="H1521" t="str">
            <v>SUPP</v>
          </cell>
          <cell r="I1521">
            <v>20050902</v>
          </cell>
          <cell r="J1521">
            <v>20060303</v>
          </cell>
          <cell r="K1521">
            <v>20060605</v>
          </cell>
          <cell r="L1521" t="str">
            <v>Delete</v>
          </cell>
          <cell r="N1521">
            <v>0</v>
          </cell>
          <cell r="O1521" t="str">
            <v>no</v>
          </cell>
          <cell r="P1521">
            <v>20050902</v>
          </cell>
          <cell r="Q1521">
            <v>20060303</v>
          </cell>
          <cell r="R1521">
            <v>20060605</v>
          </cell>
          <cell r="S1521">
            <v>0</v>
          </cell>
        </row>
        <row r="1522">
          <cell r="B1522" t="str">
            <v>TRIMETHOBENZAMIDE736710200 mgEACHSUPP</v>
          </cell>
          <cell r="C1522" t="str">
            <v>TRIMETHOBENZAMIDE</v>
          </cell>
          <cell r="D1522">
            <v>73671</v>
          </cell>
          <cell r="E1522">
            <v>0</v>
          </cell>
          <cell r="F1522" t="str">
            <v>200 mg</v>
          </cell>
          <cell r="G1522" t="str">
            <v>EACH</v>
          </cell>
          <cell r="H1522" t="str">
            <v>SUPP</v>
          </cell>
          <cell r="I1522">
            <v>20050902</v>
          </cell>
          <cell r="J1522">
            <v>20060303</v>
          </cell>
          <cell r="K1522">
            <v>20060605</v>
          </cell>
          <cell r="L1522" t="str">
            <v>Delete</v>
          </cell>
          <cell r="N1522">
            <v>0</v>
          </cell>
          <cell r="O1522" t="str">
            <v>no</v>
          </cell>
          <cell r="P1522">
            <v>20050902</v>
          </cell>
          <cell r="Q1522">
            <v>20060303</v>
          </cell>
          <cell r="R1522">
            <v>20060605</v>
          </cell>
          <cell r="S1522">
            <v>0</v>
          </cell>
        </row>
        <row r="1523">
          <cell r="B1523" t="str">
            <v>TRIMETHOPRIM422000100 mgTABLETTAB</v>
          </cell>
          <cell r="C1523" t="str">
            <v>TRIMETHOPRIM</v>
          </cell>
          <cell r="D1523">
            <v>42200</v>
          </cell>
          <cell r="E1523">
            <v>0</v>
          </cell>
          <cell r="F1523" t="str">
            <v>100 mg</v>
          </cell>
          <cell r="G1523" t="str">
            <v>TABLET</v>
          </cell>
          <cell r="H1523" t="str">
            <v>TAB</v>
          </cell>
          <cell r="I1523">
            <v>20090305</v>
          </cell>
          <cell r="J1523">
            <v>0</v>
          </cell>
          <cell r="K1523">
            <v>20090305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20090305</v>
          </cell>
          <cell r="Q1523">
            <v>0</v>
          </cell>
          <cell r="R1523">
            <v>20090305</v>
          </cell>
          <cell r="S1523">
            <v>0</v>
          </cell>
        </row>
        <row r="1524">
          <cell r="B1524" t="str">
            <v>TRIMETHOPRIM422010200 mgTABLETTAB</v>
          </cell>
          <cell r="C1524" t="str">
            <v>TRIMETHOPRIM</v>
          </cell>
          <cell r="D1524">
            <v>42201</v>
          </cell>
          <cell r="E1524">
            <v>0</v>
          </cell>
          <cell r="F1524" t="str">
            <v>200 mg</v>
          </cell>
          <cell r="G1524" t="str">
            <v>TABLET</v>
          </cell>
          <cell r="H1524" t="str">
            <v>TAB</v>
          </cell>
          <cell r="I1524">
            <v>20011201</v>
          </cell>
          <cell r="J1524">
            <v>20020308</v>
          </cell>
          <cell r="K1524">
            <v>20020308</v>
          </cell>
          <cell r="L1524" t="str">
            <v>Delete</v>
          </cell>
          <cell r="N1524">
            <v>0</v>
          </cell>
          <cell r="O1524" t="str">
            <v>no</v>
          </cell>
          <cell r="P1524">
            <v>20011201</v>
          </cell>
          <cell r="Q1524">
            <v>20020308</v>
          </cell>
          <cell r="R1524">
            <v>20020308</v>
          </cell>
          <cell r="S1524">
            <v>0</v>
          </cell>
        </row>
        <row r="1525">
          <cell r="B1525" t="str">
            <v>TRIMETHOPRIM AND SULFAMETHOXAZOLE90150040 mg; 200 mg per 5 mlMILLILITERSUSP</v>
          </cell>
          <cell r="C1525" t="str">
            <v>TRIMETHOPRIM AND SULFAMETHOXAZOLE</v>
          </cell>
          <cell r="D1525">
            <v>90150</v>
          </cell>
          <cell r="E1525">
            <v>0</v>
          </cell>
          <cell r="F1525" t="str">
            <v>40 mg; 200 mg per 5 ml</v>
          </cell>
          <cell r="G1525" t="str">
            <v>MILLILITER</v>
          </cell>
          <cell r="H1525" t="str">
            <v>SUSP</v>
          </cell>
          <cell r="I1525">
            <v>20090305</v>
          </cell>
          <cell r="J1525">
            <v>0</v>
          </cell>
          <cell r="K1525">
            <v>20090305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20090305</v>
          </cell>
          <cell r="Q1525">
            <v>0</v>
          </cell>
          <cell r="R1525">
            <v>20090305</v>
          </cell>
          <cell r="S1525">
            <v>0</v>
          </cell>
        </row>
        <row r="1526">
          <cell r="B1526" t="str">
            <v>TRIMETHOPRIM AND SULFAMETHOXAZOLE DS901630160 mg; 800 mgTABLETTAB</v>
          </cell>
          <cell r="C1526" t="str">
            <v>TRIMETHOPRIM AND SULFAMETHOXAZOLE DS</v>
          </cell>
          <cell r="D1526">
            <v>90163</v>
          </cell>
          <cell r="E1526">
            <v>0</v>
          </cell>
          <cell r="F1526" t="str">
            <v>160 mg; 800 mg</v>
          </cell>
          <cell r="G1526" t="str">
            <v>TABLET</v>
          </cell>
          <cell r="H1526" t="str">
            <v>TAB</v>
          </cell>
          <cell r="I1526">
            <v>20090305</v>
          </cell>
          <cell r="J1526">
            <v>0</v>
          </cell>
          <cell r="K1526">
            <v>20090305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20090305</v>
          </cell>
          <cell r="Q1526">
            <v>0</v>
          </cell>
          <cell r="R1526">
            <v>20090305</v>
          </cell>
          <cell r="S1526">
            <v>0</v>
          </cell>
        </row>
        <row r="1527">
          <cell r="B1527" t="str">
            <v>TRIMETHOPRIM AND SULFAMETHOXAZOLE SS90161080 mg; 400 mgTABLETTAB</v>
          </cell>
          <cell r="C1527" t="str">
            <v>TRIMETHOPRIM AND SULFAMETHOXAZOLE SS</v>
          </cell>
          <cell r="D1527">
            <v>90161</v>
          </cell>
          <cell r="E1527">
            <v>0</v>
          </cell>
          <cell r="F1527" t="str">
            <v>80 mg; 400 mg</v>
          </cell>
          <cell r="G1527" t="str">
            <v>TABLET</v>
          </cell>
          <cell r="H1527" t="str">
            <v>TAB</v>
          </cell>
          <cell r="I1527">
            <v>20090305</v>
          </cell>
          <cell r="J1527">
            <v>0</v>
          </cell>
          <cell r="K1527">
            <v>20090305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20090305</v>
          </cell>
          <cell r="Q1527">
            <v>0</v>
          </cell>
          <cell r="R1527">
            <v>20090305</v>
          </cell>
          <cell r="S1527">
            <v>0</v>
          </cell>
        </row>
        <row r="1528">
          <cell r="B1528" t="str">
            <v>TRIMETHOPRIM/POLYMYXIN B1429401 mg/10,000 units/mlMILLILITEROPTH SOLN</v>
          </cell>
          <cell r="C1528" t="str">
            <v>TRIMETHOPRIM/POLYMYXIN B</v>
          </cell>
          <cell r="D1528">
            <v>14294</v>
          </cell>
          <cell r="E1528">
            <v>0</v>
          </cell>
          <cell r="F1528" t="str">
            <v>1 mg/10,000 units/ml</v>
          </cell>
          <cell r="G1528" t="str">
            <v>MILLILITER</v>
          </cell>
          <cell r="H1528" t="str">
            <v>OPTH SOLN</v>
          </cell>
          <cell r="I1528">
            <v>20090305</v>
          </cell>
          <cell r="J1528">
            <v>0</v>
          </cell>
          <cell r="K1528">
            <v>20090305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20090305</v>
          </cell>
          <cell r="Q1528">
            <v>0</v>
          </cell>
          <cell r="R1528">
            <v>20090305</v>
          </cell>
          <cell r="S1528">
            <v>0</v>
          </cell>
        </row>
        <row r="1529">
          <cell r="B1529" t="str">
            <v>URSODIOL10700300 mgCAPSULECAP</v>
          </cell>
          <cell r="C1529" t="str">
            <v>URSODIOL</v>
          </cell>
          <cell r="D1529">
            <v>1070</v>
          </cell>
          <cell r="E1529">
            <v>0</v>
          </cell>
          <cell r="F1529" t="str">
            <v>300 mg</v>
          </cell>
          <cell r="G1529" t="str">
            <v>CAPSULE</v>
          </cell>
          <cell r="H1529" t="str">
            <v>CAP</v>
          </cell>
          <cell r="I1529">
            <v>20090305</v>
          </cell>
          <cell r="J1529">
            <v>0</v>
          </cell>
          <cell r="K1529">
            <v>20090305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20090305</v>
          </cell>
          <cell r="Q1529">
            <v>0</v>
          </cell>
          <cell r="R1529">
            <v>20090305</v>
          </cell>
          <cell r="S1529">
            <v>0</v>
          </cell>
        </row>
        <row r="1530">
          <cell r="B1530" t="str">
            <v>VALPROIC ACID172700250 mgCAPSULECAP</v>
          </cell>
          <cell r="C1530" t="str">
            <v>VALPROIC ACID</v>
          </cell>
          <cell r="D1530">
            <v>17270</v>
          </cell>
          <cell r="E1530">
            <v>0</v>
          </cell>
          <cell r="F1530" t="str">
            <v>250 mg</v>
          </cell>
          <cell r="G1530" t="str">
            <v>CAPSULE</v>
          </cell>
          <cell r="H1530" t="str">
            <v>CAP</v>
          </cell>
          <cell r="I1530">
            <v>20090305</v>
          </cell>
          <cell r="J1530">
            <v>0</v>
          </cell>
          <cell r="K1530">
            <v>20090305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20090305</v>
          </cell>
          <cell r="Q1530">
            <v>0</v>
          </cell>
          <cell r="R1530">
            <v>20090305</v>
          </cell>
          <cell r="S1530">
            <v>0</v>
          </cell>
        </row>
        <row r="1531">
          <cell r="B1531" t="str">
            <v>VALPROIC ACID172800250 mg/5 mlMILLILITERSYR</v>
          </cell>
          <cell r="C1531" t="str">
            <v>VALPROIC ACID</v>
          </cell>
          <cell r="D1531">
            <v>17280</v>
          </cell>
          <cell r="E1531">
            <v>0</v>
          </cell>
          <cell r="F1531" t="str">
            <v>250 mg/5 ml</v>
          </cell>
          <cell r="G1531" t="str">
            <v>MILLILITER</v>
          </cell>
          <cell r="H1531" t="str">
            <v>SYR</v>
          </cell>
          <cell r="I1531">
            <v>20090305</v>
          </cell>
          <cell r="J1531">
            <v>0</v>
          </cell>
          <cell r="K1531">
            <v>20090305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20090305</v>
          </cell>
          <cell r="Q1531">
            <v>0</v>
          </cell>
          <cell r="R1531">
            <v>20090305</v>
          </cell>
          <cell r="S1531">
            <v>0</v>
          </cell>
        </row>
        <row r="1532">
          <cell r="B1532" t="str">
            <v>VANCOMYCIN HCL4128101 gmEACHVIAL</v>
          </cell>
          <cell r="C1532" t="str">
            <v>VANCOMYCIN HCL</v>
          </cell>
          <cell r="D1532">
            <v>41281</v>
          </cell>
          <cell r="E1532">
            <v>0</v>
          </cell>
          <cell r="F1532" t="str">
            <v>1 gm</v>
          </cell>
          <cell r="G1532" t="str">
            <v>EACH</v>
          </cell>
          <cell r="H1532" t="str">
            <v>VIAL</v>
          </cell>
          <cell r="I1532">
            <v>20090305</v>
          </cell>
          <cell r="J1532">
            <v>0</v>
          </cell>
          <cell r="K1532">
            <v>20090305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20090305</v>
          </cell>
          <cell r="Q1532">
            <v>0</v>
          </cell>
          <cell r="R1532">
            <v>20090305</v>
          </cell>
          <cell r="S1532">
            <v>0</v>
          </cell>
        </row>
        <row r="1533">
          <cell r="B1533" t="str">
            <v>VANCOMYCIN HCL4128305 gmEACHVIAL</v>
          </cell>
          <cell r="C1533" t="str">
            <v>VANCOMYCIN HCL</v>
          </cell>
          <cell r="D1533">
            <v>41283</v>
          </cell>
          <cell r="E1533">
            <v>0</v>
          </cell>
          <cell r="F1533" t="str">
            <v>5 gm</v>
          </cell>
          <cell r="G1533" t="str">
            <v>EACH</v>
          </cell>
          <cell r="H1533" t="str">
            <v>VIAL</v>
          </cell>
          <cell r="I1533">
            <v>20090305</v>
          </cell>
          <cell r="J1533">
            <v>0</v>
          </cell>
          <cell r="K1533">
            <v>20090305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20090305</v>
          </cell>
          <cell r="Q1533">
            <v>0</v>
          </cell>
          <cell r="R1533">
            <v>20090305</v>
          </cell>
          <cell r="S1533">
            <v>0</v>
          </cell>
        </row>
        <row r="1534">
          <cell r="B1534" t="str">
            <v>VANCOMYCIN HCL255480500 mgEACHVIAL, threaded port</v>
          </cell>
          <cell r="C1534" t="str">
            <v>VANCOMYCIN HCL</v>
          </cell>
          <cell r="D1534">
            <v>25548</v>
          </cell>
          <cell r="E1534">
            <v>0</v>
          </cell>
          <cell r="F1534" t="str">
            <v>500 mg</v>
          </cell>
          <cell r="G1534" t="str">
            <v>EACH</v>
          </cell>
          <cell r="H1534" t="str">
            <v>VIAL, threaded port</v>
          </cell>
          <cell r="I1534">
            <v>20090305</v>
          </cell>
          <cell r="J1534">
            <v>0</v>
          </cell>
          <cell r="K1534">
            <v>20090305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20090305</v>
          </cell>
          <cell r="Q1534">
            <v>0</v>
          </cell>
          <cell r="R1534">
            <v>20090305</v>
          </cell>
          <cell r="S1534">
            <v>0</v>
          </cell>
        </row>
        <row r="1535">
          <cell r="B1535" t="str">
            <v>VANCOMYCIN HCL412800500 mgEACHVIAL</v>
          </cell>
          <cell r="C1535" t="str">
            <v>VANCOMYCIN HCL</v>
          </cell>
          <cell r="D1535">
            <v>41280</v>
          </cell>
          <cell r="E1535">
            <v>0</v>
          </cell>
          <cell r="F1535" t="str">
            <v>500 mg</v>
          </cell>
          <cell r="G1535" t="str">
            <v>EACH</v>
          </cell>
          <cell r="H1535" t="str">
            <v>VIAL</v>
          </cell>
          <cell r="I1535">
            <v>20090305</v>
          </cell>
          <cell r="J1535">
            <v>0</v>
          </cell>
          <cell r="K1535">
            <v>20090305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20090305</v>
          </cell>
          <cell r="Q1535">
            <v>0</v>
          </cell>
          <cell r="R1535">
            <v>20090305</v>
          </cell>
          <cell r="S1535">
            <v>0</v>
          </cell>
        </row>
        <row r="1536">
          <cell r="B1536" t="str">
            <v>VENLAFAXINE HCL168150100 mgTABLETTAB</v>
          </cell>
          <cell r="C1536" t="str">
            <v>VENLAFAXINE HCL</v>
          </cell>
          <cell r="D1536">
            <v>16815</v>
          </cell>
          <cell r="E1536">
            <v>0</v>
          </cell>
          <cell r="F1536" t="str">
            <v>100 mg</v>
          </cell>
          <cell r="G1536" t="str">
            <v>TABLET</v>
          </cell>
          <cell r="H1536" t="str">
            <v>TAB</v>
          </cell>
          <cell r="I1536">
            <v>20090305</v>
          </cell>
          <cell r="J1536">
            <v>0</v>
          </cell>
          <cell r="K1536">
            <v>20090305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20090305</v>
          </cell>
          <cell r="Q1536">
            <v>0</v>
          </cell>
          <cell r="R1536">
            <v>20090305</v>
          </cell>
          <cell r="S1536">
            <v>0</v>
          </cell>
        </row>
        <row r="1537">
          <cell r="B1537" t="str">
            <v>VENLAFAXINE HCL16811025 mgTABLETTAB</v>
          </cell>
          <cell r="C1537" t="str">
            <v>VENLAFAXINE HCL</v>
          </cell>
          <cell r="D1537">
            <v>16811</v>
          </cell>
          <cell r="E1537">
            <v>0</v>
          </cell>
          <cell r="F1537" t="str">
            <v>25 mg</v>
          </cell>
          <cell r="G1537" t="str">
            <v>TABLET</v>
          </cell>
          <cell r="H1537" t="str">
            <v>TAB</v>
          </cell>
          <cell r="I1537">
            <v>20090305</v>
          </cell>
          <cell r="J1537">
            <v>0</v>
          </cell>
          <cell r="K1537">
            <v>20090305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20090305</v>
          </cell>
          <cell r="Q1537">
            <v>0</v>
          </cell>
          <cell r="R1537">
            <v>20090305</v>
          </cell>
          <cell r="S1537">
            <v>0</v>
          </cell>
        </row>
        <row r="1538">
          <cell r="B1538" t="str">
            <v>VENLAFAXINE HCL16813050 mgTABLETTAB</v>
          </cell>
          <cell r="C1538" t="str">
            <v>VENLAFAXINE HCL</v>
          </cell>
          <cell r="D1538">
            <v>16813</v>
          </cell>
          <cell r="E1538">
            <v>0</v>
          </cell>
          <cell r="F1538" t="str">
            <v>50 mg</v>
          </cell>
          <cell r="G1538" t="str">
            <v>TABLET</v>
          </cell>
          <cell r="H1538" t="str">
            <v>TAB</v>
          </cell>
          <cell r="I1538">
            <v>20090305</v>
          </cell>
          <cell r="J1538">
            <v>0</v>
          </cell>
          <cell r="K1538">
            <v>20090305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20090305</v>
          </cell>
          <cell r="Q1538">
            <v>0</v>
          </cell>
          <cell r="R1538">
            <v>20090305</v>
          </cell>
          <cell r="S1538">
            <v>0</v>
          </cell>
        </row>
        <row r="1539">
          <cell r="B1539" t="str">
            <v>VENLAFAXINE HCL 16812037.5 mgTABLETTAB</v>
          </cell>
          <cell r="C1539" t="str">
            <v xml:space="preserve">VENLAFAXINE HCL </v>
          </cell>
          <cell r="D1539">
            <v>16812</v>
          </cell>
          <cell r="E1539">
            <v>0</v>
          </cell>
          <cell r="F1539" t="str">
            <v>37.5 mg</v>
          </cell>
          <cell r="G1539" t="str">
            <v>TABLET</v>
          </cell>
          <cell r="H1539" t="str">
            <v>TAB</v>
          </cell>
          <cell r="I1539">
            <v>20090305</v>
          </cell>
          <cell r="J1539">
            <v>0</v>
          </cell>
          <cell r="K1539">
            <v>20090305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20090305</v>
          </cell>
          <cell r="Q1539">
            <v>0</v>
          </cell>
          <cell r="R1539">
            <v>20090305</v>
          </cell>
          <cell r="S1539">
            <v>0</v>
          </cell>
        </row>
        <row r="1540">
          <cell r="B1540" t="str">
            <v>VENLAFAXINE HCL 16814075 mgTABLETTAB</v>
          </cell>
          <cell r="C1540" t="str">
            <v xml:space="preserve">VENLAFAXINE HCL </v>
          </cell>
          <cell r="D1540">
            <v>16814</v>
          </cell>
          <cell r="E1540">
            <v>0</v>
          </cell>
          <cell r="F1540" t="str">
            <v>75 mg</v>
          </cell>
          <cell r="G1540" t="str">
            <v>TABLET</v>
          </cell>
          <cell r="H1540" t="str">
            <v>TAB</v>
          </cell>
          <cell r="I1540">
            <v>20090305</v>
          </cell>
          <cell r="J1540">
            <v>0</v>
          </cell>
          <cell r="K1540">
            <v>20090305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20090305</v>
          </cell>
          <cell r="Q1540">
            <v>0</v>
          </cell>
          <cell r="R1540">
            <v>20090305</v>
          </cell>
          <cell r="S1540">
            <v>0</v>
          </cell>
        </row>
        <row r="1541">
          <cell r="B1541" t="str">
            <v>VERAPAMIL HCL941220100 mgCAPSULECAP, ER</v>
          </cell>
          <cell r="C1541" t="str">
            <v>VERAPAMIL HCL</v>
          </cell>
          <cell r="D1541">
            <v>94122</v>
          </cell>
          <cell r="E1541">
            <v>0</v>
          </cell>
          <cell r="F1541" t="str">
            <v>100 mg</v>
          </cell>
          <cell r="G1541" t="str">
            <v>CAPSULE</v>
          </cell>
          <cell r="H1541" t="str">
            <v>CAP, ER</v>
          </cell>
          <cell r="I1541">
            <v>20090305</v>
          </cell>
          <cell r="J1541">
            <v>0</v>
          </cell>
          <cell r="K1541">
            <v>20090305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20090305</v>
          </cell>
          <cell r="Q1541">
            <v>0</v>
          </cell>
          <cell r="R1541">
            <v>20090305</v>
          </cell>
          <cell r="S1541">
            <v>0</v>
          </cell>
        </row>
        <row r="1542">
          <cell r="B1542" t="str">
            <v>VERAPAMIL HCL23410120 mgTABLETTAB</v>
          </cell>
          <cell r="C1542" t="str">
            <v>VERAPAMIL HCL</v>
          </cell>
          <cell r="D1542">
            <v>2341</v>
          </cell>
          <cell r="E1542">
            <v>0</v>
          </cell>
          <cell r="F1542" t="str">
            <v>120 mg</v>
          </cell>
          <cell r="G1542" t="str">
            <v>TABLET</v>
          </cell>
          <cell r="H1542" t="str">
            <v>TAB</v>
          </cell>
          <cell r="I1542">
            <v>20090305</v>
          </cell>
          <cell r="J1542">
            <v>0</v>
          </cell>
          <cell r="K1542">
            <v>20090305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20090305</v>
          </cell>
          <cell r="Q1542">
            <v>0</v>
          </cell>
          <cell r="R1542">
            <v>20090305</v>
          </cell>
          <cell r="S1542">
            <v>0</v>
          </cell>
        </row>
        <row r="1543">
          <cell r="B1543" t="str">
            <v>VERAPAMIL HCL30030120 mgCAPSULECAP, SR</v>
          </cell>
          <cell r="C1543" t="str">
            <v>VERAPAMIL HCL</v>
          </cell>
          <cell r="D1543">
            <v>3003</v>
          </cell>
          <cell r="E1543">
            <v>0</v>
          </cell>
          <cell r="F1543" t="str">
            <v>120 mg</v>
          </cell>
          <cell r="G1543" t="str">
            <v>CAPSULE</v>
          </cell>
          <cell r="H1543" t="str">
            <v>CAP, SR</v>
          </cell>
          <cell r="I1543">
            <v>20090305</v>
          </cell>
          <cell r="J1543">
            <v>0</v>
          </cell>
          <cell r="K1543">
            <v>20090305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20090305</v>
          </cell>
          <cell r="Q1543">
            <v>0</v>
          </cell>
          <cell r="R1543">
            <v>20090305</v>
          </cell>
          <cell r="S1543">
            <v>0</v>
          </cell>
        </row>
        <row r="1544">
          <cell r="B1544" t="str">
            <v>VERAPAMIL HCL324720120 mgTABLETTAB, SR</v>
          </cell>
          <cell r="C1544" t="str">
            <v>VERAPAMIL HCL</v>
          </cell>
          <cell r="D1544">
            <v>32472</v>
          </cell>
          <cell r="E1544">
            <v>0</v>
          </cell>
          <cell r="F1544" t="str">
            <v>120 mg</v>
          </cell>
          <cell r="G1544" t="str">
            <v>TABLET</v>
          </cell>
          <cell r="H1544" t="str">
            <v>TAB, SR</v>
          </cell>
          <cell r="I1544">
            <v>20090305</v>
          </cell>
          <cell r="J1544">
            <v>0</v>
          </cell>
          <cell r="K1544">
            <v>20090305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20090305</v>
          </cell>
          <cell r="Q1544">
            <v>0</v>
          </cell>
          <cell r="R1544">
            <v>20090305</v>
          </cell>
          <cell r="S1544">
            <v>0</v>
          </cell>
        </row>
        <row r="1545">
          <cell r="B1545" t="str">
            <v>VERAPAMIL HCL30010180 mgCAPSULECAP, SR</v>
          </cell>
          <cell r="C1545" t="str">
            <v>VERAPAMIL HCL</v>
          </cell>
          <cell r="D1545">
            <v>3001</v>
          </cell>
          <cell r="E1545">
            <v>0</v>
          </cell>
          <cell r="F1545" t="str">
            <v>180 mg</v>
          </cell>
          <cell r="G1545" t="str">
            <v>CAPSULE</v>
          </cell>
          <cell r="H1545" t="str">
            <v>CAP, SR</v>
          </cell>
          <cell r="I1545">
            <v>20090305</v>
          </cell>
          <cell r="J1545">
            <v>0</v>
          </cell>
          <cell r="K1545">
            <v>20090305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20090305</v>
          </cell>
          <cell r="Q1545">
            <v>0</v>
          </cell>
          <cell r="R1545">
            <v>20090305</v>
          </cell>
          <cell r="S1545">
            <v>0</v>
          </cell>
        </row>
        <row r="1546">
          <cell r="B1546" t="str">
            <v>VERAPAMIL HCL324710180 mgTABLETTAB, SR</v>
          </cell>
          <cell r="C1546" t="str">
            <v>VERAPAMIL HCL</v>
          </cell>
          <cell r="D1546">
            <v>32471</v>
          </cell>
          <cell r="E1546">
            <v>0</v>
          </cell>
          <cell r="F1546" t="str">
            <v>180 mg</v>
          </cell>
          <cell r="G1546" t="str">
            <v>TABLET</v>
          </cell>
          <cell r="H1546" t="str">
            <v>TAB, SR</v>
          </cell>
          <cell r="I1546">
            <v>20090305</v>
          </cell>
          <cell r="J1546">
            <v>0</v>
          </cell>
          <cell r="K1546">
            <v>20090305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20090305</v>
          </cell>
          <cell r="Q1546">
            <v>0</v>
          </cell>
          <cell r="R1546">
            <v>20090305</v>
          </cell>
          <cell r="S1546">
            <v>0</v>
          </cell>
        </row>
        <row r="1547">
          <cell r="B1547" t="str">
            <v>VERAPAMIL HCL941230200 mgCAPSULECAP, ER</v>
          </cell>
          <cell r="C1547" t="str">
            <v>VERAPAMIL HCL</v>
          </cell>
          <cell r="D1547">
            <v>94123</v>
          </cell>
          <cell r="E1547">
            <v>0</v>
          </cell>
          <cell r="F1547" t="str">
            <v>200 mg</v>
          </cell>
          <cell r="G1547" t="str">
            <v>CAPSULE</v>
          </cell>
          <cell r="H1547" t="str">
            <v>CAP, ER</v>
          </cell>
          <cell r="I1547">
            <v>20090305</v>
          </cell>
          <cell r="J1547">
            <v>0</v>
          </cell>
          <cell r="K1547">
            <v>20090305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20090305</v>
          </cell>
          <cell r="Q1547">
            <v>0</v>
          </cell>
          <cell r="R1547">
            <v>20090305</v>
          </cell>
          <cell r="S1547">
            <v>0</v>
          </cell>
        </row>
        <row r="1548">
          <cell r="B1548" t="str">
            <v>VERAPAMIL HCL30020240 mgCAPSULECAP, SR</v>
          </cell>
          <cell r="C1548" t="str">
            <v>VERAPAMIL HCL</v>
          </cell>
          <cell r="D1548">
            <v>3002</v>
          </cell>
          <cell r="E1548">
            <v>0</v>
          </cell>
          <cell r="F1548" t="str">
            <v>240 mg</v>
          </cell>
          <cell r="G1548" t="str">
            <v>CAPSULE</v>
          </cell>
          <cell r="H1548" t="str">
            <v>CAP, SR</v>
          </cell>
          <cell r="I1548">
            <v>20090305</v>
          </cell>
          <cell r="J1548">
            <v>0</v>
          </cell>
          <cell r="K1548">
            <v>20090305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20090305</v>
          </cell>
          <cell r="Q1548">
            <v>0</v>
          </cell>
          <cell r="R1548">
            <v>20090305</v>
          </cell>
          <cell r="S1548">
            <v>0</v>
          </cell>
        </row>
        <row r="1549">
          <cell r="B1549" t="str">
            <v>VERAPAMIL HCL324700240 mgTABLETTAB, SR</v>
          </cell>
          <cell r="C1549" t="str">
            <v>VERAPAMIL HCL</v>
          </cell>
          <cell r="D1549">
            <v>32470</v>
          </cell>
          <cell r="E1549">
            <v>0</v>
          </cell>
          <cell r="F1549" t="str">
            <v>240 mg</v>
          </cell>
          <cell r="G1549" t="str">
            <v>TABLET</v>
          </cell>
          <cell r="H1549" t="str">
            <v>TAB, SR</v>
          </cell>
          <cell r="I1549">
            <v>20090305</v>
          </cell>
          <cell r="J1549">
            <v>0</v>
          </cell>
          <cell r="K1549">
            <v>20090305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20090305</v>
          </cell>
          <cell r="Q1549">
            <v>0</v>
          </cell>
          <cell r="R1549">
            <v>20090305</v>
          </cell>
          <cell r="S1549">
            <v>0</v>
          </cell>
        </row>
        <row r="1550">
          <cell r="B1550" t="str">
            <v>VERAPAMIL HCL941240300 mgCAPSULECAP, ER</v>
          </cell>
          <cell r="C1550" t="str">
            <v>VERAPAMIL HCL</v>
          </cell>
          <cell r="D1550">
            <v>94124</v>
          </cell>
          <cell r="E1550">
            <v>0</v>
          </cell>
          <cell r="F1550" t="str">
            <v>300 mg</v>
          </cell>
          <cell r="G1550" t="str">
            <v>CAPSULE</v>
          </cell>
          <cell r="H1550" t="str">
            <v>CAP, ER</v>
          </cell>
          <cell r="I1550">
            <v>20090305</v>
          </cell>
          <cell r="J1550">
            <v>0</v>
          </cell>
          <cell r="K1550">
            <v>20090305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20090305</v>
          </cell>
          <cell r="Q1550">
            <v>0</v>
          </cell>
          <cell r="R1550">
            <v>20090305</v>
          </cell>
          <cell r="S1550">
            <v>0</v>
          </cell>
        </row>
        <row r="1551">
          <cell r="B1551" t="str">
            <v>VERAPAMIL HCL30040360 mgCAPSULECAP, SR</v>
          </cell>
          <cell r="C1551" t="str">
            <v>VERAPAMIL HCL</v>
          </cell>
          <cell r="D1551">
            <v>3004</v>
          </cell>
          <cell r="E1551">
            <v>0</v>
          </cell>
          <cell r="F1551" t="str">
            <v>360 mg</v>
          </cell>
          <cell r="G1551" t="str">
            <v>CAPSULE</v>
          </cell>
          <cell r="H1551" t="str">
            <v>CAP, SR</v>
          </cell>
          <cell r="I1551">
            <v>20090305</v>
          </cell>
          <cell r="J1551">
            <v>0</v>
          </cell>
          <cell r="K1551">
            <v>20090305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20090305</v>
          </cell>
          <cell r="Q1551">
            <v>0</v>
          </cell>
          <cell r="R1551">
            <v>20090305</v>
          </cell>
          <cell r="S1551">
            <v>0</v>
          </cell>
        </row>
        <row r="1552">
          <cell r="B1552" t="str">
            <v>VERAPAMIL HCL2342080 mgTABLETTAB</v>
          </cell>
          <cell r="C1552" t="str">
            <v>VERAPAMIL HCL</v>
          </cell>
          <cell r="D1552">
            <v>2342</v>
          </cell>
          <cell r="E1552">
            <v>0</v>
          </cell>
          <cell r="F1552" t="str">
            <v>80 mg</v>
          </cell>
          <cell r="G1552" t="str">
            <v>TABLET</v>
          </cell>
          <cell r="H1552" t="str">
            <v>TAB</v>
          </cell>
          <cell r="I1552">
            <v>20090305</v>
          </cell>
          <cell r="J1552">
            <v>0</v>
          </cell>
          <cell r="K1552">
            <v>20090305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20090305</v>
          </cell>
          <cell r="Q1552">
            <v>0</v>
          </cell>
          <cell r="R1552">
            <v>20090305</v>
          </cell>
          <cell r="S1552">
            <v>0</v>
          </cell>
        </row>
        <row r="1553">
          <cell r="B1553" t="str">
            <v>VINCRISTINE SULFATE      3857201 mg/ mlMILLILITERVIAL</v>
          </cell>
          <cell r="C1553" t="str">
            <v xml:space="preserve">VINCRISTINE SULFATE      </v>
          </cell>
          <cell r="D1553">
            <v>38572</v>
          </cell>
          <cell r="E1553">
            <v>0</v>
          </cell>
          <cell r="F1553" t="str">
            <v>1 mg/ ml</v>
          </cell>
          <cell r="G1553" t="str">
            <v>MILLILITER</v>
          </cell>
          <cell r="H1553" t="str">
            <v>VIAL</v>
          </cell>
          <cell r="I1553">
            <v>20090305</v>
          </cell>
          <cell r="J1553">
            <v>0</v>
          </cell>
          <cell r="K1553">
            <v>20090305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20090305</v>
          </cell>
          <cell r="Q1553">
            <v>0</v>
          </cell>
          <cell r="R1553">
            <v>20090305</v>
          </cell>
          <cell r="S1553">
            <v>0</v>
          </cell>
        </row>
        <row r="1554">
          <cell r="B1554" t="str">
            <v>WARFARIN SODIUM2579201 mgTABLETTAB</v>
          </cell>
          <cell r="C1554" t="str">
            <v>WARFARIN SODIUM</v>
          </cell>
          <cell r="D1554">
            <v>25792</v>
          </cell>
          <cell r="E1554">
            <v>0</v>
          </cell>
          <cell r="F1554" t="str">
            <v>1 mg</v>
          </cell>
          <cell r="G1554" t="str">
            <v>TABLET</v>
          </cell>
          <cell r="H1554" t="str">
            <v>TAB</v>
          </cell>
          <cell r="I1554">
            <v>20090305</v>
          </cell>
          <cell r="J1554">
            <v>0</v>
          </cell>
          <cell r="K1554">
            <v>20090305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20090305</v>
          </cell>
          <cell r="Q1554">
            <v>0</v>
          </cell>
          <cell r="R1554">
            <v>20090305</v>
          </cell>
          <cell r="S1554">
            <v>0</v>
          </cell>
        </row>
        <row r="1555">
          <cell r="B1555" t="str">
            <v>WARFARIN SODIUM25790010 mgTABLETTAB</v>
          </cell>
          <cell r="C1555" t="str">
            <v>WARFARIN SODIUM</v>
          </cell>
          <cell r="D1555">
            <v>25790</v>
          </cell>
          <cell r="E1555">
            <v>0</v>
          </cell>
          <cell r="F1555" t="str">
            <v>10 mg</v>
          </cell>
          <cell r="G1555" t="str">
            <v>TABLET</v>
          </cell>
          <cell r="H1555" t="str">
            <v>TAB</v>
          </cell>
          <cell r="I1555">
            <v>20090305</v>
          </cell>
          <cell r="J1555">
            <v>0</v>
          </cell>
          <cell r="K1555">
            <v>20090305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20090305</v>
          </cell>
          <cell r="Q1555">
            <v>0</v>
          </cell>
          <cell r="R1555">
            <v>20090305</v>
          </cell>
          <cell r="S1555">
            <v>0</v>
          </cell>
        </row>
        <row r="1556">
          <cell r="B1556" t="str">
            <v>WARFARIN SODIUM2579102 mgTABLETTAB</v>
          </cell>
          <cell r="C1556" t="str">
            <v>WARFARIN SODIUM</v>
          </cell>
          <cell r="D1556">
            <v>25791</v>
          </cell>
          <cell r="E1556">
            <v>0</v>
          </cell>
          <cell r="F1556" t="str">
            <v>2 mg</v>
          </cell>
          <cell r="G1556" t="str">
            <v>TABLET</v>
          </cell>
          <cell r="H1556" t="str">
            <v>TAB</v>
          </cell>
          <cell r="I1556">
            <v>20090305</v>
          </cell>
          <cell r="J1556">
            <v>0</v>
          </cell>
          <cell r="K1556">
            <v>20090305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20090305</v>
          </cell>
          <cell r="Q1556">
            <v>0</v>
          </cell>
          <cell r="R1556">
            <v>20090305</v>
          </cell>
          <cell r="S1556">
            <v>0</v>
          </cell>
        </row>
        <row r="1557">
          <cell r="B1557" t="str">
            <v>WARFARIN SODIUM2579402.5 mgTABLETTAB</v>
          </cell>
          <cell r="C1557" t="str">
            <v>WARFARIN SODIUM</v>
          </cell>
          <cell r="D1557">
            <v>25794</v>
          </cell>
          <cell r="E1557">
            <v>0</v>
          </cell>
          <cell r="F1557" t="str">
            <v>2.5 mg</v>
          </cell>
          <cell r="G1557" t="str">
            <v>TABLET</v>
          </cell>
          <cell r="H1557" t="str">
            <v>TAB</v>
          </cell>
          <cell r="I1557">
            <v>20090305</v>
          </cell>
          <cell r="J1557">
            <v>0</v>
          </cell>
          <cell r="K1557">
            <v>20090305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20090305</v>
          </cell>
          <cell r="Q1557">
            <v>0</v>
          </cell>
          <cell r="R1557">
            <v>20090305</v>
          </cell>
          <cell r="S1557">
            <v>0</v>
          </cell>
        </row>
        <row r="1558">
          <cell r="B1558" t="str">
            <v>WARFARIN SODIUM2579603 mgTABLETTAB</v>
          </cell>
          <cell r="C1558" t="str">
            <v>WARFARIN SODIUM</v>
          </cell>
          <cell r="D1558">
            <v>25796</v>
          </cell>
          <cell r="E1558">
            <v>0</v>
          </cell>
          <cell r="F1558" t="str">
            <v>3 mg</v>
          </cell>
          <cell r="G1558" t="str">
            <v>TABLET</v>
          </cell>
          <cell r="H1558" t="str">
            <v>TAB</v>
          </cell>
          <cell r="I1558">
            <v>20090305</v>
          </cell>
          <cell r="J1558">
            <v>0</v>
          </cell>
          <cell r="K1558">
            <v>20090305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20090305</v>
          </cell>
          <cell r="Q1558">
            <v>0</v>
          </cell>
          <cell r="R1558">
            <v>20090305</v>
          </cell>
          <cell r="S1558">
            <v>0</v>
          </cell>
        </row>
        <row r="1559">
          <cell r="B1559" t="str">
            <v>WARFARIN SODIUM2579704 mgTABLETTAB</v>
          </cell>
          <cell r="C1559" t="str">
            <v>WARFARIN SODIUM</v>
          </cell>
          <cell r="D1559">
            <v>25797</v>
          </cell>
          <cell r="E1559">
            <v>0</v>
          </cell>
          <cell r="F1559" t="str">
            <v>4 mg</v>
          </cell>
          <cell r="G1559" t="str">
            <v>TABLET</v>
          </cell>
          <cell r="H1559" t="str">
            <v>TAB</v>
          </cell>
          <cell r="I1559">
            <v>20090305</v>
          </cell>
          <cell r="J1559">
            <v>0</v>
          </cell>
          <cell r="K1559">
            <v>20090305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20090305</v>
          </cell>
          <cell r="Q1559">
            <v>0</v>
          </cell>
          <cell r="R1559">
            <v>20090305</v>
          </cell>
          <cell r="S1559">
            <v>0</v>
          </cell>
        </row>
        <row r="1560">
          <cell r="B1560" t="str">
            <v>WARFARIN SODIUM2579305 mgTABLETTAB</v>
          </cell>
          <cell r="C1560" t="str">
            <v>WARFARIN SODIUM</v>
          </cell>
          <cell r="D1560">
            <v>25793</v>
          </cell>
          <cell r="E1560">
            <v>0</v>
          </cell>
          <cell r="F1560" t="str">
            <v>5 mg</v>
          </cell>
          <cell r="G1560" t="str">
            <v>TABLET</v>
          </cell>
          <cell r="H1560" t="str">
            <v>TAB</v>
          </cell>
          <cell r="I1560">
            <v>20090305</v>
          </cell>
          <cell r="J1560">
            <v>0</v>
          </cell>
          <cell r="K1560">
            <v>20090305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20090305</v>
          </cell>
          <cell r="Q1560">
            <v>0</v>
          </cell>
          <cell r="R1560">
            <v>20090305</v>
          </cell>
          <cell r="S1560">
            <v>0</v>
          </cell>
        </row>
        <row r="1561">
          <cell r="B1561" t="str">
            <v>WARFARIN SODIUM2579806 mgTABLETTAB</v>
          </cell>
          <cell r="C1561" t="str">
            <v>WARFARIN SODIUM</v>
          </cell>
          <cell r="D1561">
            <v>25798</v>
          </cell>
          <cell r="E1561">
            <v>0</v>
          </cell>
          <cell r="F1561" t="str">
            <v>6 mg</v>
          </cell>
          <cell r="G1561" t="str">
            <v>TABLET</v>
          </cell>
          <cell r="H1561" t="str">
            <v>TAB</v>
          </cell>
          <cell r="I1561">
            <v>20090305</v>
          </cell>
          <cell r="J1561">
            <v>0</v>
          </cell>
          <cell r="K1561">
            <v>20090305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20090305</v>
          </cell>
          <cell r="Q1561">
            <v>0</v>
          </cell>
          <cell r="R1561">
            <v>20090305</v>
          </cell>
          <cell r="S1561">
            <v>0</v>
          </cell>
        </row>
        <row r="1562">
          <cell r="B1562" t="str">
            <v>WARFARIN SODIUM2579507.5 mgTABLETTAB</v>
          </cell>
          <cell r="C1562" t="str">
            <v>WARFARIN SODIUM</v>
          </cell>
          <cell r="D1562">
            <v>25795</v>
          </cell>
          <cell r="E1562">
            <v>0</v>
          </cell>
          <cell r="F1562" t="str">
            <v>7.5 mg</v>
          </cell>
          <cell r="G1562" t="str">
            <v>TABLET</v>
          </cell>
          <cell r="H1562" t="str">
            <v>TAB</v>
          </cell>
          <cell r="I1562">
            <v>20090305</v>
          </cell>
          <cell r="J1562">
            <v>0</v>
          </cell>
          <cell r="K1562">
            <v>20090305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20090305</v>
          </cell>
          <cell r="Q1562">
            <v>0</v>
          </cell>
          <cell r="R1562">
            <v>20090305</v>
          </cell>
          <cell r="S1562">
            <v>0</v>
          </cell>
        </row>
        <row r="1563">
          <cell r="B1563" t="str">
            <v>WATER FOR INJECTION, BACTERIOSTATIC VIAL623340NAMILLILITERINJ</v>
          </cell>
          <cell r="C1563" t="str">
            <v>WATER FOR INJECTION, BACTERIOSTATIC VIAL</v>
          </cell>
          <cell r="D1563">
            <v>62334</v>
          </cell>
          <cell r="E1563">
            <v>0</v>
          </cell>
          <cell r="F1563" t="str">
            <v>NA</v>
          </cell>
          <cell r="G1563" t="str">
            <v>MILLILITER</v>
          </cell>
          <cell r="H1563" t="str">
            <v>INJ</v>
          </cell>
          <cell r="I1563">
            <v>20020906</v>
          </cell>
          <cell r="J1563">
            <v>20030305</v>
          </cell>
          <cell r="K1563">
            <v>20030305</v>
          </cell>
          <cell r="L1563" t="str">
            <v>Delete</v>
          </cell>
          <cell r="N1563">
            <v>0</v>
          </cell>
          <cell r="O1563" t="str">
            <v>no</v>
          </cell>
          <cell r="P1563">
            <v>20020906</v>
          </cell>
          <cell r="Q1563">
            <v>20030305</v>
          </cell>
          <cell r="R1563">
            <v>20030305</v>
          </cell>
          <cell r="S1563">
            <v>0</v>
          </cell>
        </row>
        <row r="1564">
          <cell r="B1564" t="str">
            <v>WATER FOR INJECTION, STERILE IV SOLUTION27290NAMILLILITERIV</v>
          </cell>
          <cell r="C1564" t="str">
            <v>WATER FOR INJECTION, STERILE IV SOLUTION</v>
          </cell>
          <cell r="D1564">
            <v>2729</v>
          </cell>
          <cell r="E1564">
            <v>0</v>
          </cell>
          <cell r="F1564" t="str">
            <v>NA</v>
          </cell>
          <cell r="G1564" t="str">
            <v>MILLILITER</v>
          </cell>
          <cell r="H1564" t="str">
            <v>IV</v>
          </cell>
          <cell r="I1564">
            <v>20020605</v>
          </cell>
          <cell r="J1564">
            <v>20021206</v>
          </cell>
          <cell r="K1564">
            <v>20031205</v>
          </cell>
          <cell r="L1564" t="str">
            <v>Delete</v>
          </cell>
          <cell r="N1564">
            <v>0</v>
          </cell>
          <cell r="O1564" t="str">
            <v>no</v>
          </cell>
          <cell r="P1564">
            <v>20020605</v>
          </cell>
          <cell r="Q1564">
            <v>20021206</v>
          </cell>
          <cell r="R1564">
            <v>20031205</v>
          </cell>
          <cell r="S1564">
            <v>0</v>
          </cell>
        </row>
        <row r="1565">
          <cell r="B1565" t="str">
            <v>WATER FOR IRRIGATION, STERILE SOLUTION453400NAMILLILITERIRRIG</v>
          </cell>
          <cell r="C1565" t="str">
            <v>WATER FOR IRRIGATION, STERILE SOLUTION</v>
          </cell>
          <cell r="D1565">
            <v>45340</v>
          </cell>
          <cell r="E1565">
            <v>0</v>
          </cell>
          <cell r="F1565" t="str">
            <v>NA</v>
          </cell>
          <cell r="G1565" t="str">
            <v>MILLILITER</v>
          </cell>
          <cell r="H1565" t="str">
            <v>IRRIG</v>
          </cell>
          <cell r="I1565">
            <v>20020605</v>
          </cell>
          <cell r="J1565">
            <v>20021206</v>
          </cell>
          <cell r="K1565">
            <v>20030305</v>
          </cell>
          <cell r="L1565" t="str">
            <v>Delete</v>
          </cell>
          <cell r="N1565">
            <v>0</v>
          </cell>
          <cell r="O1565" t="str">
            <v>no</v>
          </cell>
          <cell r="P1565">
            <v>20020605</v>
          </cell>
          <cell r="Q1565">
            <v>20021206</v>
          </cell>
          <cell r="R1565">
            <v>20030305</v>
          </cell>
          <cell r="S1565">
            <v>0</v>
          </cell>
        </row>
        <row r="1566">
          <cell r="B1566" t="str">
            <v>ZALEPLON92723010 mgCAPSULECAP</v>
          </cell>
          <cell r="C1566" t="str">
            <v>ZALEPLON</v>
          </cell>
          <cell r="D1566">
            <v>92723</v>
          </cell>
          <cell r="E1566">
            <v>0</v>
          </cell>
          <cell r="F1566" t="str">
            <v>10 mg</v>
          </cell>
          <cell r="G1566" t="str">
            <v>CAPSULE</v>
          </cell>
          <cell r="H1566" t="str">
            <v>CAP</v>
          </cell>
          <cell r="I1566">
            <v>20090305</v>
          </cell>
          <cell r="J1566">
            <v>0</v>
          </cell>
          <cell r="K1566">
            <v>20090305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20090305</v>
          </cell>
          <cell r="Q1566">
            <v>0</v>
          </cell>
          <cell r="R1566">
            <v>20090305</v>
          </cell>
          <cell r="S1566">
            <v>0</v>
          </cell>
        </row>
        <row r="1567">
          <cell r="B1567" t="str">
            <v>ZALEPLON9271305 mgCAPSULECAP</v>
          </cell>
          <cell r="C1567" t="str">
            <v>ZALEPLON</v>
          </cell>
          <cell r="D1567">
            <v>92713</v>
          </cell>
          <cell r="E1567">
            <v>0</v>
          </cell>
          <cell r="F1567" t="str">
            <v>5 mg</v>
          </cell>
          <cell r="G1567" t="str">
            <v>CAPSULE</v>
          </cell>
          <cell r="H1567" t="str">
            <v>CAP</v>
          </cell>
          <cell r="I1567">
            <v>20090305</v>
          </cell>
          <cell r="J1567">
            <v>0</v>
          </cell>
          <cell r="K1567">
            <v>20090305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20090305</v>
          </cell>
          <cell r="Q1567">
            <v>0</v>
          </cell>
          <cell r="R1567">
            <v>20090305</v>
          </cell>
          <cell r="S1567">
            <v>0</v>
          </cell>
        </row>
        <row r="1568">
          <cell r="B1568" t="str">
            <v>ZIDOVUDINE445300100 mgCAPSULECAP</v>
          </cell>
          <cell r="C1568" t="str">
            <v>ZIDOVUDINE</v>
          </cell>
          <cell r="D1568">
            <v>44530</v>
          </cell>
          <cell r="E1568">
            <v>0</v>
          </cell>
          <cell r="F1568" t="str">
            <v>100 mg</v>
          </cell>
          <cell r="G1568" t="str">
            <v>CAPSULE</v>
          </cell>
          <cell r="H1568" t="str">
            <v>CAP</v>
          </cell>
          <cell r="I1568">
            <v>20090305</v>
          </cell>
          <cell r="J1568">
            <v>0</v>
          </cell>
          <cell r="K1568">
            <v>20090305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20090305</v>
          </cell>
          <cell r="Q1568">
            <v>0</v>
          </cell>
          <cell r="R1568">
            <v>20090305</v>
          </cell>
          <cell r="S1568">
            <v>0</v>
          </cell>
        </row>
        <row r="1569">
          <cell r="B1569" t="str">
            <v>ZIDOVUDINE445330300 mgTABLETTAB</v>
          </cell>
          <cell r="C1569" t="str">
            <v>ZIDOVUDINE</v>
          </cell>
          <cell r="D1569">
            <v>44533</v>
          </cell>
          <cell r="E1569">
            <v>0</v>
          </cell>
          <cell r="F1569" t="str">
            <v>300 mg</v>
          </cell>
          <cell r="G1569" t="str">
            <v>TABLET</v>
          </cell>
          <cell r="H1569" t="str">
            <v>TAB</v>
          </cell>
          <cell r="I1569">
            <v>20090305</v>
          </cell>
          <cell r="J1569">
            <v>0</v>
          </cell>
          <cell r="K1569">
            <v>20090305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20090305</v>
          </cell>
          <cell r="Q1569">
            <v>0</v>
          </cell>
          <cell r="R1569">
            <v>20090305</v>
          </cell>
          <cell r="S1569">
            <v>0</v>
          </cell>
        </row>
        <row r="1570">
          <cell r="B1570" t="str">
            <v>ZIDOVUDINE44410050 mg/5 mlMILLILITERSYR</v>
          </cell>
          <cell r="C1570" t="str">
            <v>ZIDOVUDINE</v>
          </cell>
          <cell r="D1570">
            <v>44410</v>
          </cell>
          <cell r="E1570">
            <v>0</v>
          </cell>
          <cell r="F1570" t="str">
            <v>50 mg/5 ml</v>
          </cell>
          <cell r="G1570" t="str">
            <v>MILLILITER</v>
          </cell>
          <cell r="H1570" t="str">
            <v>SYR</v>
          </cell>
          <cell r="I1570">
            <v>20090305</v>
          </cell>
          <cell r="J1570">
            <v>0</v>
          </cell>
          <cell r="K1570">
            <v>20090305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20090305</v>
          </cell>
          <cell r="Q1570">
            <v>0</v>
          </cell>
          <cell r="R1570">
            <v>20090305</v>
          </cell>
          <cell r="S1570">
            <v>0</v>
          </cell>
        </row>
        <row r="1571">
          <cell r="B1571" t="str">
            <v>ZOLPIDEM TARTRATE871010 mgTABLETTAB</v>
          </cell>
          <cell r="C1571" t="str">
            <v>ZOLPIDEM TARTRATE</v>
          </cell>
          <cell r="D1571">
            <v>871</v>
          </cell>
          <cell r="E1571">
            <v>0</v>
          </cell>
          <cell r="F1571" t="str">
            <v>10 mg</v>
          </cell>
          <cell r="G1571" t="str">
            <v>TABLET</v>
          </cell>
          <cell r="H1571" t="str">
            <v>TAB</v>
          </cell>
          <cell r="I1571">
            <v>20090305</v>
          </cell>
          <cell r="J1571">
            <v>0</v>
          </cell>
          <cell r="K1571">
            <v>20090305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20090305</v>
          </cell>
          <cell r="Q1571">
            <v>0</v>
          </cell>
          <cell r="R1571">
            <v>20090305</v>
          </cell>
          <cell r="S1571">
            <v>0</v>
          </cell>
        </row>
        <row r="1572">
          <cell r="B1572" t="str">
            <v>ZOLPIDEM TARTRATE87005 mgTABLETTAB</v>
          </cell>
          <cell r="C1572" t="str">
            <v>ZOLPIDEM TARTRATE</v>
          </cell>
          <cell r="D1572">
            <v>870</v>
          </cell>
          <cell r="E1572">
            <v>0</v>
          </cell>
          <cell r="F1572" t="str">
            <v>5 mg</v>
          </cell>
          <cell r="G1572" t="str">
            <v>TABLET</v>
          </cell>
          <cell r="H1572" t="str">
            <v>TAB</v>
          </cell>
          <cell r="I1572">
            <v>20090305</v>
          </cell>
          <cell r="J1572">
            <v>0</v>
          </cell>
          <cell r="K1572">
            <v>20090305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20090305</v>
          </cell>
          <cell r="Q1572">
            <v>0</v>
          </cell>
          <cell r="R1572">
            <v>20090305</v>
          </cell>
          <cell r="S1572">
            <v>0</v>
          </cell>
        </row>
        <row r="1573">
          <cell r="B1573" t="str">
            <v>ZONISAMIDE922190100 mgCAPSULECAP</v>
          </cell>
          <cell r="C1573" t="str">
            <v>ZONISAMIDE</v>
          </cell>
          <cell r="D1573">
            <v>92219</v>
          </cell>
          <cell r="E1573">
            <v>0</v>
          </cell>
          <cell r="F1573" t="str">
            <v>100 mg</v>
          </cell>
          <cell r="G1573" t="str">
            <v>CAPSULE</v>
          </cell>
          <cell r="H1573" t="str">
            <v>CAP</v>
          </cell>
          <cell r="I1573">
            <v>20090305</v>
          </cell>
          <cell r="J1573">
            <v>0</v>
          </cell>
          <cell r="K1573">
            <v>20090305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20090305</v>
          </cell>
          <cell r="Q1573">
            <v>0</v>
          </cell>
          <cell r="R1573">
            <v>20090305</v>
          </cell>
          <cell r="S1573">
            <v>0</v>
          </cell>
        </row>
        <row r="1574">
          <cell r="B1574" t="str">
            <v>ZONISAMIDE20831025 mgCAPSULECAP</v>
          </cell>
          <cell r="C1574" t="str">
            <v>ZONISAMIDE</v>
          </cell>
          <cell r="D1574">
            <v>20831</v>
          </cell>
          <cell r="E1574">
            <v>0</v>
          </cell>
          <cell r="F1574" t="str">
            <v>25 mg</v>
          </cell>
          <cell r="G1574" t="str">
            <v>CAPSULE</v>
          </cell>
          <cell r="H1574" t="str">
            <v>CAP</v>
          </cell>
          <cell r="I1574">
            <v>20090305</v>
          </cell>
          <cell r="J1574">
            <v>0</v>
          </cell>
          <cell r="K1574">
            <v>20090305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20090305</v>
          </cell>
          <cell r="Q1574">
            <v>0</v>
          </cell>
          <cell r="R1574">
            <v>20090305</v>
          </cell>
          <cell r="S1574">
            <v>0</v>
          </cell>
        </row>
        <row r="1575">
          <cell r="B1575" t="str">
            <v>ZONISAMIDE20833050 mgCAPSULECAP</v>
          </cell>
          <cell r="C1575" t="str">
            <v>ZONISAMIDE</v>
          </cell>
          <cell r="D1575">
            <v>20833</v>
          </cell>
          <cell r="E1575">
            <v>0</v>
          </cell>
          <cell r="F1575" t="str">
            <v>50 mg</v>
          </cell>
          <cell r="G1575" t="str">
            <v>CAPSULE</v>
          </cell>
          <cell r="H1575" t="str">
            <v>CAP</v>
          </cell>
          <cell r="I1575">
            <v>20090305</v>
          </cell>
          <cell r="J1575">
            <v>0</v>
          </cell>
          <cell r="K1575">
            <v>20090305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20090305</v>
          </cell>
          <cell r="Q1575">
            <v>0</v>
          </cell>
          <cell r="R1575">
            <v>20090305</v>
          </cell>
          <cell r="S1575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U Aranesp CRI "/>
      <sheetName val="ABU CRI Procrit Sales"/>
      <sheetName val="ABU DS Epogen "/>
      <sheetName val="Sheet1"/>
      <sheetName val="DS Detail"/>
      <sheetName val="PSR Epogen"/>
      <sheetName val="PRS Epogen Detail"/>
      <sheetName val="FSDC Epogen"/>
      <sheetName val="FSDC Detail"/>
      <sheetName val="OBU Neupogen_Neulasta"/>
      <sheetName val="OBU Neupogen ACIS Level"/>
      <sheetName val="OBU Aranesp"/>
      <sheetName val="OBU Neulasta"/>
      <sheetName val="HSM Neupogen_Neulasta"/>
      <sheetName val="HSM Aranesp"/>
      <sheetName val="HSM Aranesp Detail"/>
      <sheetName val="HSM Neulasta"/>
      <sheetName val="RBU"/>
      <sheetName val="PPM"/>
      <sheetName val="Corporate Account"/>
      <sheetName val="CA GEM"/>
      <sheetName val="Sheet5"/>
      <sheetName val="Vlookup Tables"/>
      <sheetName val="Eligi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/>
      <sheetData sheetId="1"/>
      <sheetData sheetId="2"/>
      <sheetData sheetId="3"/>
      <sheetData sheetId="4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20090605</v>
          </cell>
          <cell r="J4">
            <v>0</v>
          </cell>
          <cell r="K4">
            <v>20091005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20090605</v>
          </cell>
          <cell r="Q4">
            <v>0</v>
          </cell>
          <cell r="R4">
            <v>20091005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20090605</v>
          </cell>
          <cell r="J5">
            <v>0</v>
          </cell>
          <cell r="K5">
            <v>20091005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20090605</v>
          </cell>
          <cell r="Q5">
            <v>0</v>
          </cell>
          <cell r="R5">
            <v>20091005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20090605</v>
          </cell>
          <cell r="J6">
            <v>0</v>
          </cell>
          <cell r="K6">
            <v>20091005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20090605</v>
          </cell>
          <cell r="Q6">
            <v>0</v>
          </cell>
          <cell r="R6">
            <v>20091005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20091005</v>
          </cell>
          <cell r="J7">
            <v>0</v>
          </cell>
          <cell r="K7">
            <v>20091005</v>
          </cell>
          <cell r="L7" t="str">
            <v>Active</v>
          </cell>
          <cell r="N7">
            <v>0</v>
          </cell>
          <cell r="O7" t="str">
            <v>no</v>
          </cell>
          <cell r="P7">
            <v>20091005</v>
          </cell>
          <cell r="Q7">
            <v>0</v>
          </cell>
          <cell r="R7">
            <v>20091005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20091005</v>
          </cell>
          <cell r="J8">
            <v>0</v>
          </cell>
          <cell r="K8">
            <v>20091005</v>
          </cell>
          <cell r="L8" t="str">
            <v>Active</v>
          </cell>
          <cell r="N8">
            <v>0</v>
          </cell>
          <cell r="O8" t="str">
            <v>no</v>
          </cell>
          <cell r="P8">
            <v>20091005</v>
          </cell>
          <cell r="Q8">
            <v>0</v>
          </cell>
          <cell r="R8">
            <v>20091005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Active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Active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Active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Active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Active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Active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Active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Active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20091005</v>
          </cell>
          <cell r="J17">
            <v>0</v>
          </cell>
          <cell r="K17">
            <v>20091005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20091005</v>
          </cell>
          <cell r="Q17">
            <v>0</v>
          </cell>
          <cell r="R17">
            <v>20091005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20091005</v>
          </cell>
          <cell r="J18">
            <v>0</v>
          </cell>
          <cell r="K18">
            <v>20091005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20091005</v>
          </cell>
          <cell r="Q18">
            <v>0</v>
          </cell>
          <cell r="R18">
            <v>20091005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20091005</v>
          </cell>
          <cell r="J19">
            <v>0</v>
          </cell>
          <cell r="K19">
            <v>20091005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20091005</v>
          </cell>
          <cell r="Q19">
            <v>0</v>
          </cell>
          <cell r="R19">
            <v>20091005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20091005</v>
          </cell>
          <cell r="J20">
            <v>0</v>
          </cell>
          <cell r="K20">
            <v>20091005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20091005</v>
          </cell>
          <cell r="Q20">
            <v>0</v>
          </cell>
          <cell r="R20">
            <v>20091005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20091005</v>
          </cell>
          <cell r="J21">
            <v>0</v>
          </cell>
          <cell r="K21">
            <v>20091005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20091005</v>
          </cell>
          <cell r="Q21">
            <v>0</v>
          </cell>
          <cell r="R21">
            <v>20091005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Active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20091005</v>
          </cell>
          <cell r="L23" t="str">
            <v>Active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20091005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20091005</v>
          </cell>
          <cell r="J24">
            <v>0</v>
          </cell>
          <cell r="K24">
            <v>20091005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20091005</v>
          </cell>
          <cell r="Q24">
            <v>0</v>
          </cell>
          <cell r="R24">
            <v>20091005</v>
          </cell>
          <cell r="S24">
            <v>0</v>
          </cell>
        </row>
        <row r="25">
          <cell r="B25" t="str">
            <v>ACETAZOLAMIDE347000500 mgCAPSULECAP, ER</v>
          </cell>
          <cell r="C25" t="str">
            <v>ACETAZOLAMIDE</v>
          </cell>
          <cell r="D25">
            <v>34700</v>
          </cell>
          <cell r="E25">
            <v>0</v>
          </cell>
          <cell r="F25" t="str">
            <v>500 mg</v>
          </cell>
          <cell r="G25" t="str">
            <v>CAPSULE</v>
          </cell>
          <cell r="H25" t="str">
            <v>CAP, ER</v>
          </cell>
          <cell r="I25">
            <v>20091005</v>
          </cell>
          <cell r="J25">
            <v>0</v>
          </cell>
          <cell r="K25">
            <v>20091005</v>
          </cell>
          <cell r="L25" t="str">
            <v>Active</v>
          </cell>
          <cell r="N25">
            <v>0</v>
          </cell>
          <cell r="O25" t="str">
            <v>no</v>
          </cell>
          <cell r="P25">
            <v>20091005</v>
          </cell>
          <cell r="Q25">
            <v>0</v>
          </cell>
          <cell r="R25">
            <v>20091005</v>
          </cell>
          <cell r="S25">
            <v>0</v>
          </cell>
        </row>
        <row r="26">
          <cell r="B26" t="str">
            <v>ACETIC ACID 2%34341015 mlMILLILITERSOLN</v>
          </cell>
          <cell r="C26" t="str">
            <v>ACETIC ACID 2%</v>
          </cell>
          <cell r="D26">
            <v>34341</v>
          </cell>
          <cell r="E26">
            <v>0</v>
          </cell>
          <cell r="F26" t="str">
            <v>15 ml</v>
          </cell>
          <cell r="G26" t="str">
            <v>MILLILITER</v>
          </cell>
          <cell r="H26" t="str">
            <v>SOLN</v>
          </cell>
          <cell r="I26">
            <v>20021206</v>
          </cell>
          <cell r="J26">
            <v>20030509</v>
          </cell>
          <cell r="K26">
            <v>20030606</v>
          </cell>
          <cell r="L26" t="str">
            <v>Active</v>
          </cell>
          <cell r="N26">
            <v>0</v>
          </cell>
          <cell r="O26" t="str">
            <v>no</v>
          </cell>
          <cell r="P26">
            <v>20021206</v>
          </cell>
          <cell r="Q26">
            <v>20030509</v>
          </cell>
          <cell r="R26">
            <v>20030606</v>
          </cell>
          <cell r="S26">
            <v>0</v>
          </cell>
        </row>
        <row r="27">
          <cell r="B27" t="str">
            <v>ACETYLCYSTEINE24010200 mg/mlEACHVIAL</v>
          </cell>
          <cell r="C27" t="str">
            <v>ACETYLCYSTEINE</v>
          </cell>
          <cell r="D27">
            <v>2401</v>
          </cell>
          <cell r="E27">
            <v>0</v>
          </cell>
          <cell r="F27" t="str">
            <v>200 mg/ml</v>
          </cell>
          <cell r="G27" t="str">
            <v>EACH</v>
          </cell>
          <cell r="H27" t="str">
            <v>VIAL</v>
          </cell>
          <cell r="I27">
            <v>20091005</v>
          </cell>
          <cell r="J27">
            <v>0</v>
          </cell>
          <cell r="K27">
            <v>20091005</v>
          </cell>
          <cell r="L27" t="str">
            <v>Active</v>
          </cell>
          <cell r="N27">
            <v>0</v>
          </cell>
          <cell r="O27" t="str">
            <v>no</v>
          </cell>
          <cell r="P27">
            <v>20091005</v>
          </cell>
          <cell r="Q27">
            <v>0</v>
          </cell>
          <cell r="R27">
            <v>20091005</v>
          </cell>
          <cell r="S27">
            <v>0</v>
          </cell>
        </row>
        <row r="28">
          <cell r="B28" t="str">
            <v>ACETYLCYSTEINE 10%24001010 mlMILLILITERSOLN</v>
          </cell>
          <cell r="C28" t="str">
            <v>ACETYLCYSTEINE 10%</v>
          </cell>
          <cell r="D28">
            <v>2400</v>
          </cell>
          <cell r="E28">
            <v>10</v>
          </cell>
          <cell r="F28" t="str">
            <v>10 ml</v>
          </cell>
          <cell r="G28" t="str">
            <v>MILLILITER</v>
          </cell>
          <cell r="H28" t="str">
            <v>SOLN</v>
          </cell>
          <cell r="I28">
            <v>20020906</v>
          </cell>
          <cell r="J28">
            <v>20021206</v>
          </cell>
          <cell r="K28">
            <v>20030606</v>
          </cell>
          <cell r="L28" t="str">
            <v>Active</v>
          </cell>
          <cell r="N28">
            <v>0</v>
          </cell>
          <cell r="O28" t="str">
            <v>no</v>
          </cell>
          <cell r="P28">
            <v>20020906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10%24003030 mlMILLILITERSOLN</v>
          </cell>
          <cell r="C29" t="str">
            <v>ACETYLCYSTEINE 10%</v>
          </cell>
          <cell r="D29">
            <v>2400</v>
          </cell>
          <cell r="E29">
            <v>30</v>
          </cell>
          <cell r="F29" t="str">
            <v>30 ml</v>
          </cell>
          <cell r="G29" t="str">
            <v>MILLILITER</v>
          </cell>
          <cell r="H29" t="str">
            <v>SOLN</v>
          </cell>
          <cell r="I29">
            <v>20020605</v>
          </cell>
          <cell r="J29">
            <v>20021206</v>
          </cell>
          <cell r="K29">
            <v>20030606</v>
          </cell>
          <cell r="L29" t="str">
            <v>Active</v>
          </cell>
          <cell r="N29">
            <v>0</v>
          </cell>
          <cell r="O29" t="str">
            <v>no</v>
          </cell>
          <cell r="P29">
            <v>20020605</v>
          </cell>
          <cell r="Q29">
            <v>20021206</v>
          </cell>
          <cell r="R29">
            <v>20030606</v>
          </cell>
          <cell r="S29">
            <v>0</v>
          </cell>
        </row>
        <row r="30">
          <cell r="B30" t="str">
            <v>ACETYLCYSTEINE 10%240044 mlMILLILITERSOLN</v>
          </cell>
          <cell r="C30" t="str">
            <v>ACETYLCYSTEINE 10%</v>
          </cell>
          <cell r="D30">
            <v>2400</v>
          </cell>
          <cell r="E30">
            <v>4</v>
          </cell>
          <cell r="F30" t="str">
            <v>4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20030606</v>
          </cell>
          <cell r="L30" t="str">
            <v>Active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20030606</v>
          </cell>
          <cell r="S30">
            <v>0</v>
          </cell>
        </row>
        <row r="31">
          <cell r="B31" t="str">
            <v>ACETYLCYSTEINE 20%24011010 mlMILLILITERSOLN</v>
          </cell>
          <cell r="C31" t="str">
            <v>ACETYLCYSTEINE 20%</v>
          </cell>
          <cell r="D31">
            <v>2401</v>
          </cell>
          <cell r="E31">
            <v>10</v>
          </cell>
          <cell r="F31" t="str">
            <v>10 ml</v>
          </cell>
          <cell r="G31" t="str">
            <v>MILLILITER</v>
          </cell>
          <cell r="H31" t="str">
            <v>SOLN</v>
          </cell>
          <cell r="I31">
            <v>20020405</v>
          </cell>
          <cell r="J31">
            <v>20021206</v>
          </cell>
          <cell r="K31">
            <v>20021206</v>
          </cell>
          <cell r="L31" t="str">
            <v>Active</v>
          </cell>
          <cell r="N31">
            <v>0</v>
          </cell>
          <cell r="O31" t="str">
            <v>no</v>
          </cell>
          <cell r="P31">
            <v>20020405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ACETYLCYSTEINE 20%24013030 mlMILLILITERSOLN</v>
          </cell>
          <cell r="C32" t="str">
            <v>ACETYLCYSTEINE 20%</v>
          </cell>
          <cell r="D32">
            <v>2401</v>
          </cell>
          <cell r="E32">
            <v>30</v>
          </cell>
          <cell r="F32" t="str">
            <v>30 ml</v>
          </cell>
          <cell r="G32" t="str">
            <v>MILLILITER</v>
          </cell>
          <cell r="H32" t="str">
            <v>SOLN</v>
          </cell>
          <cell r="I32">
            <v>20020605</v>
          </cell>
          <cell r="J32">
            <v>20021206</v>
          </cell>
          <cell r="K32">
            <v>20021206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20020605</v>
          </cell>
          <cell r="Q32">
            <v>20021206</v>
          </cell>
          <cell r="R32">
            <v>20021206</v>
          </cell>
          <cell r="S32">
            <v>0</v>
          </cell>
        </row>
        <row r="33">
          <cell r="B33" t="str">
            <v>ACETYLCYSTEINE 20%240144 mlMILLILITERSOLN</v>
          </cell>
          <cell r="C33" t="str">
            <v>ACETYLCYSTEINE 20%</v>
          </cell>
          <cell r="D33">
            <v>2401</v>
          </cell>
          <cell r="E33">
            <v>4</v>
          </cell>
          <cell r="F33" t="str">
            <v>4 ml</v>
          </cell>
          <cell r="G33" t="str">
            <v>MILLILITER</v>
          </cell>
          <cell r="H33" t="str">
            <v>SOLN</v>
          </cell>
          <cell r="I33">
            <v>20020605</v>
          </cell>
          <cell r="J33">
            <v>20021206</v>
          </cell>
          <cell r="K33">
            <v>20021206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20020605</v>
          </cell>
          <cell r="Q33">
            <v>20021206</v>
          </cell>
          <cell r="R33">
            <v>20021206</v>
          </cell>
          <cell r="S33">
            <v>0</v>
          </cell>
        </row>
        <row r="34">
          <cell r="B34" t="str">
            <v>ACYCLOVIR437900200 mgCAPSULECAP</v>
          </cell>
          <cell r="C34" t="str">
            <v>ACYCLOVIR</v>
          </cell>
          <cell r="D34">
            <v>43790</v>
          </cell>
          <cell r="E34">
            <v>0</v>
          </cell>
          <cell r="F34" t="str">
            <v>200 mg</v>
          </cell>
          <cell r="G34" t="str">
            <v>CAPSULE</v>
          </cell>
          <cell r="H34" t="str">
            <v>CAP</v>
          </cell>
          <cell r="I34">
            <v>20091005</v>
          </cell>
          <cell r="J34">
            <v>0</v>
          </cell>
          <cell r="K34">
            <v>20091005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20091005</v>
          </cell>
          <cell r="Q34">
            <v>0</v>
          </cell>
          <cell r="R34">
            <v>20091005</v>
          </cell>
          <cell r="S34">
            <v>0</v>
          </cell>
        </row>
        <row r="35">
          <cell r="B35" t="str">
            <v>ACYCLOVIR437310200 mg/5 mlMILLILITERSOLN</v>
          </cell>
          <cell r="C35" t="str">
            <v>ACYCLOVIR</v>
          </cell>
          <cell r="D35">
            <v>43731</v>
          </cell>
          <cell r="E35">
            <v>0</v>
          </cell>
          <cell r="F35" t="str">
            <v>200 mg/5 ml</v>
          </cell>
          <cell r="G35" t="str">
            <v>MILLILITER</v>
          </cell>
          <cell r="H35" t="str">
            <v>SOLN</v>
          </cell>
          <cell r="I35">
            <v>20091005</v>
          </cell>
          <cell r="J35">
            <v>0</v>
          </cell>
          <cell r="K35">
            <v>20091005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20091005</v>
          </cell>
          <cell r="Q35">
            <v>0</v>
          </cell>
          <cell r="R35">
            <v>20091005</v>
          </cell>
          <cell r="S35">
            <v>0</v>
          </cell>
        </row>
        <row r="36">
          <cell r="B36" t="str">
            <v>ACYCLOVIR137240400 mgTABLETTAB</v>
          </cell>
          <cell r="C36" t="str">
            <v>ACYCLOVIR</v>
          </cell>
          <cell r="D36">
            <v>13724</v>
          </cell>
          <cell r="E36">
            <v>0</v>
          </cell>
          <cell r="F36" t="str">
            <v>400 mg</v>
          </cell>
          <cell r="G36" t="str">
            <v>TABLET</v>
          </cell>
          <cell r="H36" t="str">
            <v>TAB</v>
          </cell>
          <cell r="I36">
            <v>20091005</v>
          </cell>
          <cell r="J36">
            <v>0</v>
          </cell>
          <cell r="K36">
            <v>20091005</v>
          </cell>
          <cell r="L36" t="str">
            <v>Active</v>
          </cell>
          <cell r="N36">
            <v>0</v>
          </cell>
          <cell r="O36" t="str">
            <v>no</v>
          </cell>
          <cell r="P36">
            <v>20091005</v>
          </cell>
          <cell r="Q36">
            <v>0</v>
          </cell>
          <cell r="R36">
            <v>20091005</v>
          </cell>
          <cell r="S36">
            <v>0</v>
          </cell>
        </row>
        <row r="37">
          <cell r="B37" t="str">
            <v>ACYCLOVIR137210800 mgTABLETTAB</v>
          </cell>
          <cell r="C37" t="str">
            <v>ACYCLOVIR</v>
          </cell>
          <cell r="D37">
            <v>13721</v>
          </cell>
          <cell r="E37">
            <v>0</v>
          </cell>
          <cell r="F37" t="str">
            <v>800 mg</v>
          </cell>
          <cell r="G37" t="str">
            <v>TABLET</v>
          </cell>
          <cell r="H37" t="str">
            <v>TAB</v>
          </cell>
          <cell r="I37">
            <v>20091005</v>
          </cell>
          <cell r="J37">
            <v>0</v>
          </cell>
          <cell r="K37">
            <v>20091005</v>
          </cell>
          <cell r="L37" t="str">
            <v>Active</v>
          </cell>
          <cell r="N37">
            <v>0</v>
          </cell>
          <cell r="O37" t="str">
            <v>no</v>
          </cell>
          <cell r="P37">
            <v>20091005</v>
          </cell>
          <cell r="Q37">
            <v>0</v>
          </cell>
          <cell r="R37">
            <v>20091005</v>
          </cell>
          <cell r="S37">
            <v>0</v>
          </cell>
        </row>
        <row r="38">
          <cell r="B38" t="str">
            <v>ACYCLOVIR SODIUM4339101 gm/vialGRAMPWDR for INJ</v>
          </cell>
          <cell r="C38" t="str">
            <v>ACYCLOVIR SODIUM</v>
          </cell>
          <cell r="D38">
            <v>43391</v>
          </cell>
          <cell r="E38">
            <v>0</v>
          </cell>
          <cell r="F38" t="str">
            <v>1 gm/vial</v>
          </cell>
          <cell r="G38" t="str">
            <v>GRAM</v>
          </cell>
          <cell r="H38" t="str">
            <v>PWDR for INJ</v>
          </cell>
          <cell r="I38">
            <v>20020405</v>
          </cell>
          <cell r="J38">
            <v>20020605</v>
          </cell>
          <cell r="K38">
            <v>20020605</v>
          </cell>
          <cell r="L38" t="str">
            <v>Active</v>
          </cell>
          <cell r="N38">
            <v>0</v>
          </cell>
          <cell r="O38" t="str">
            <v>no</v>
          </cell>
          <cell r="P38">
            <v>20020405</v>
          </cell>
          <cell r="Q38">
            <v>20020605</v>
          </cell>
          <cell r="R38">
            <v>20020605</v>
          </cell>
          <cell r="S38">
            <v>0</v>
          </cell>
        </row>
        <row r="39">
          <cell r="B39" t="str">
            <v>ACYCLOVIR SODIUM433900500 mg/vialGRAMPWDR for INJ</v>
          </cell>
          <cell r="C39" t="str">
            <v>ACYCLOVIR SODIUM</v>
          </cell>
          <cell r="D39">
            <v>43390</v>
          </cell>
          <cell r="E39">
            <v>0</v>
          </cell>
          <cell r="F39" t="str">
            <v>500 mg/vial</v>
          </cell>
          <cell r="G39" t="str">
            <v>GRAM</v>
          </cell>
          <cell r="H39" t="str">
            <v>PWDR for INJ</v>
          </cell>
          <cell r="I39">
            <v>20020405</v>
          </cell>
          <cell r="J39">
            <v>20020605</v>
          </cell>
          <cell r="K39">
            <v>20020605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20020405</v>
          </cell>
          <cell r="Q39">
            <v>20020605</v>
          </cell>
          <cell r="R39">
            <v>20020605</v>
          </cell>
          <cell r="S39">
            <v>0</v>
          </cell>
        </row>
        <row r="40">
          <cell r="B40" t="str">
            <v>ALBUTEROL20110090 mcgGRAMAER</v>
          </cell>
          <cell r="C40" t="str">
            <v>ALBUTEROL</v>
          </cell>
          <cell r="D40">
            <v>20110</v>
          </cell>
          <cell r="E40">
            <v>0</v>
          </cell>
          <cell r="F40" t="str">
            <v>90 mcg</v>
          </cell>
          <cell r="G40" t="str">
            <v>GRAM</v>
          </cell>
          <cell r="H40" t="str">
            <v>AER</v>
          </cell>
          <cell r="I40">
            <v>20060505</v>
          </cell>
          <cell r="J40">
            <v>20060929</v>
          </cell>
          <cell r="K40">
            <v>20090605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20060505</v>
          </cell>
          <cell r="Q40">
            <v>20060929</v>
          </cell>
          <cell r="R40">
            <v>20090605</v>
          </cell>
          <cell r="S40">
            <v>0</v>
          </cell>
        </row>
        <row r="41">
          <cell r="B41" t="str">
            <v>ALBUTEROL SULFATE4168100.083%MILLILITERINH SOLN</v>
          </cell>
          <cell r="C41" t="str">
            <v>ALBUTEROL SULFATE</v>
          </cell>
          <cell r="D41">
            <v>41681</v>
          </cell>
          <cell r="E41">
            <v>0</v>
          </cell>
          <cell r="F41" t="str">
            <v>0.083%</v>
          </cell>
          <cell r="G41" t="str">
            <v>MILLILITER</v>
          </cell>
          <cell r="H41" t="str">
            <v>INH SOLN</v>
          </cell>
          <cell r="I41">
            <v>20091005</v>
          </cell>
          <cell r="J41">
            <v>0</v>
          </cell>
          <cell r="K41">
            <v>20091005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20091005</v>
          </cell>
          <cell r="Q41">
            <v>0</v>
          </cell>
          <cell r="R41">
            <v>20091005</v>
          </cell>
          <cell r="S41">
            <v>0</v>
          </cell>
        </row>
        <row r="42">
          <cell r="B42" t="str">
            <v>ALBUTEROL SULFATE4168000.5% (5mg/ml)MILLILITERINH SOLN</v>
          </cell>
          <cell r="C42" t="str">
            <v>ALBUTEROL SULFATE</v>
          </cell>
          <cell r="D42">
            <v>41680</v>
          </cell>
          <cell r="E42">
            <v>0</v>
          </cell>
          <cell r="F42" t="str">
            <v>0.5% (5mg/ml)</v>
          </cell>
          <cell r="G42" t="str">
            <v>MILLILITER</v>
          </cell>
          <cell r="H42" t="str">
            <v>INH SOLN</v>
          </cell>
          <cell r="I42">
            <v>20091005</v>
          </cell>
          <cell r="J42">
            <v>0</v>
          </cell>
          <cell r="K42">
            <v>20091005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20091005</v>
          </cell>
          <cell r="Q42">
            <v>0</v>
          </cell>
          <cell r="R42">
            <v>20091005</v>
          </cell>
          <cell r="S42">
            <v>0</v>
          </cell>
        </row>
        <row r="43">
          <cell r="B43" t="str">
            <v>ALBUTEROL SULFATE1463300.63 mg/3 mlMILLILITERINH SOLN</v>
          </cell>
          <cell r="C43" t="str">
            <v>ALBUTEROL SULFATE</v>
          </cell>
          <cell r="D43">
            <v>14633</v>
          </cell>
          <cell r="E43">
            <v>0</v>
          </cell>
          <cell r="F43" t="str">
            <v>0.63 mg/3 ml</v>
          </cell>
          <cell r="G43" t="str">
            <v>MILLILITER</v>
          </cell>
          <cell r="H43" t="str">
            <v>INH SOLN</v>
          </cell>
          <cell r="I43">
            <v>20090904</v>
          </cell>
          <cell r="J43">
            <v>0</v>
          </cell>
          <cell r="K43">
            <v>20091005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20090904</v>
          </cell>
          <cell r="Q43">
            <v>0</v>
          </cell>
          <cell r="R43">
            <v>20091005</v>
          </cell>
          <cell r="S43">
            <v>0</v>
          </cell>
        </row>
        <row r="44">
          <cell r="B44" t="str">
            <v>ALBUTEROL SULFATE1463401.25 mg/3 mlMILLILITERINH SOLN</v>
          </cell>
          <cell r="C44" t="str">
            <v>ALBUTEROL SULFATE</v>
          </cell>
          <cell r="D44">
            <v>14634</v>
          </cell>
          <cell r="E44">
            <v>0</v>
          </cell>
          <cell r="F44" t="str">
            <v>1.25 mg/3 ml</v>
          </cell>
          <cell r="G44" t="str">
            <v>MILLILITER</v>
          </cell>
          <cell r="H44" t="str">
            <v>INH SOLN</v>
          </cell>
          <cell r="I44">
            <v>20091005</v>
          </cell>
          <cell r="J44">
            <v>0</v>
          </cell>
          <cell r="K44">
            <v>20091005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20091005</v>
          </cell>
          <cell r="Q44">
            <v>0</v>
          </cell>
          <cell r="R44">
            <v>20091005</v>
          </cell>
          <cell r="S44">
            <v>0</v>
          </cell>
        </row>
        <row r="45">
          <cell r="B45" t="str">
            <v>ALBUTEROL SULFATE2010002 mgTABLETTAB</v>
          </cell>
          <cell r="C45" t="str">
            <v>ALBUTEROL SULFATE</v>
          </cell>
          <cell r="D45">
            <v>20100</v>
          </cell>
          <cell r="E45">
            <v>0</v>
          </cell>
          <cell r="F45" t="str">
            <v>2 mg</v>
          </cell>
          <cell r="G45" t="str">
            <v>TABLET</v>
          </cell>
          <cell r="H45" t="str">
            <v>TAB</v>
          </cell>
          <cell r="I45">
            <v>20091005</v>
          </cell>
          <cell r="J45">
            <v>0</v>
          </cell>
          <cell r="K45">
            <v>20091005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20091005</v>
          </cell>
          <cell r="Q45">
            <v>0</v>
          </cell>
          <cell r="R45">
            <v>20091005</v>
          </cell>
          <cell r="S45">
            <v>0</v>
          </cell>
        </row>
        <row r="46">
          <cell r="B46" t="str">
            <v>ALBUTEROL SULFATE2278002 mg/5 mlMILLILITERSYR</v>
          </cell>
          <cell r="C46" t="str">
            <v>ALBUTEROL SULFATE</v>
          </cell>
          <cell r="D46">
            <v>22780</v>
          </cell>
          <cell r="E46">
            <v>0</v>
          </cell>
          <cell r="F46" t="str">
            <v>2 mg/5 ml</v>
          </cell>
          <cell r="G46" t="str">
            <v>MILLILITER</v>
          </cell>
          <cell r="H46" t="str">
            <v>SYR</v>
          </cell>
          <cell r="I46">
            <v>20091005</v>
          </cell>
          <cell r="J46">
            <v>0</v>
          </cell>
          <cell r="K46">
            <v>20091005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20091005</v>
          </cell>
          <cell r="Q46">
            <v>0</v>
          </cell>
          <cell r="R46">
            <v>20091005</v>
          </cell>
          <cell r="S46">
            <v>0</v>
          </cell>
        </row>
        <row r="47">
          <cell r="B47" t="str">
            <v>ALBUTEROL SULFATE2010104 mgTABLETTAB</v>
          </cell>
          <cell r="C47" t="str">
            <v>ALBUTEROL SULFATE</v>
          </cell>
          <cell r="D47">
            <v>20101</v>
          </cell>
          <cell r="E47">
            <v>0</v>
          </cell>
          <cell r="F47" t="str">
            <v>4 mg</v>
          </cell>
          <cell r="G47" t="str">
            <v>TABLET</v>
          </cell>
          <cell r="H47" t="str">
            <v>TAB</v>
          </cell>
          <cell r="I47">
            <v>20091005</v>
          </cell>
          <cell r="J47">
            <v>0</v>
          </cell>
          <cell r="K47">
            <v>20091005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20091005</v>
          </cell>
          <cell r="Q47">
            <v>0</v>
          </cell>
          <cell r="R47">
            <v>20091005</v>
          </cell>
          <cell r="S47">
            <v>0</v>
          </cell>
        </row>
        <row r="48">
          <cell r="B48" t="str">
            <v>ALBUTEROL SULFATE 2485804 mgTABLETTAB, ER</v>
          </cell>
          <cell r="C48" t="str">
            <v xml:space="preserve">ALBUTEROL SULFATE </v>
          </cell>
          <cell r="D48">
            <v>24858</v>
          </cell>
          <cell r="E48">
            <v>0</v>
          </cell>
          <cell r="F48" t="str">
            <v>4 mg</v>
          </cell>
          <cell r="G48" t="str">
            <v>TABLET</v>
          </cell>
          <cell r="H48" t="str">
            <v>TAB, ER</v>
          </cell>
          <cell r="I48">
            <v>20091005</v>
          </cell>
          <cell r="J48">
            <v>0</v>
          </cell>
          <cell r="K48">
            <v>20091005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20091005</v>
          </cell>
          <cell r="Q48">
            <v>0</v>
          </cell>
          <cell r="R48">
            <v>20091005</v>
          </cell>
          <cell r="S48">
            <v>0</v>
          </cell>
        </row>
        <row r="49">
          <cell r="B49" t="str">
            <v>ALBUTEROL SULFATE 2485908 mgTABLETTAB, ER</v>
          </cell>
          <cell r="C49" t="str">
            <v xml:space="preserve">ALBUTEROL SULFATE </v>
          </cell>
          <cell r="D49">
            <v>24859</v>
          </cell>
          <cell r="E49">
            <v>0</v>
          </cell>
          <cell r="F49" t="str">
            <v>8 mg</v>
          </cell>
          <cell r="G49" t="str">
            <v>TABLET</v>
          </cell>
          <cell r="H49" t="str">
            <v>TAB, ER</v>
          </cell>
          <cell r="I49">
            <v>20091005</v>
          </cell>
          <cell r="J49">
            <v>0</v>
          </cell>
          <cell r="K49">
            <v>20091005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20091005</v>
          </cell>
          <cell r="Q49">
            <v>0</v>
          </cell>
          <cell r="R49">
            <v>20091005</v>
          </cell>
          <cell r="S49">
            <v>0</v>
          </cell>
        </row>
        <row r="50">
          <cell r="B50" t="str">
            <v>ALCLOMETASONE DIPROPIONATE3371000.05%GRAMCRM</v>
          </cell>
          <cell r="C50" t="str">
            <v>ALCLOMETASONE DIPROPIONATE</v>
          </cell>
          <cell r="D50">
            <v>33710</v>
          </cell>
          <cell r="E50">
            <v>0</v>
          </cell>
          <cell r="F50" t="str">
            <v>0.05%</v>
          </cell>
          <cell r="G50" t="str">
            <v>GRAM</v>
          </cell>
          <cell r="H50" t="str">
            <v>CRM</v>
          </cell>
          <cell r="I50">
            <v>20091005</v>
          </cell>
          <cell r="J50">
            <v>0</v>
          </cell>
          <cell r="K50">
            <v>20091005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20091005</v>
          </cell>
          <cell r="Q50">
            <v>0</v>
          </cell>
          <cell r="R50">
            <v>20091005</v>
          </cell>
          <cell r="S50">
            <v>0</v>
          </cell>
        </row>
        <row r="51">
          <cell r="B51" t="str">
            <v>ALENDRONATE SODIUM21680010 mgTABLETTAB</v>
          </cell>
          <cell r="C51" t="str">
            <v>ALENDRONATE SODIUM</v>
          </cell>
          <cell r="D51">
            <v>21680</v>
          </cell>
          <cell r="E51">
            <v>0</v>
          </cell>
          <cell r="F51" t="str">
            <v>10 mg</v>
          </cell>
          <cell r="G51" t="str">
            <v>TABLET</v>
          </cell>
          <cell r="H51" t="str">
            <v>TAB</v>
          </cell>
          <cell r="I51">
            <v>20091005</v>
          </cell>
          <cell r="J51">
            <v>0</v>
          </cell>
          <cell r="K51">
            <v>20091005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20091005</v>
          </cell>
          <cell r="Q51">
            <v>0</v>
          </cell>
          <cell r="R51">
            <v>20091005</v>
          </cell>
          <cell r="S51">
            <v>0</v>
          </cell>
        </row>
        <row r="52">
          <cell r="B52" t="str">
            <v>ALENDRONATE SODIUM12389035 mgTABLETTAB</v>
          </cell>
          <cell r="C52" t="str">
            <v>ALENDRONATE SODIUM</v>
          </cell>
          <cell r="D52">
            <v>12389</v>
          </cell>
          <cell r="E52">
            <v>0</v>
          </cell>
          <cell r="F52" t="str">
            <v>35 mg</v>
          </cell>
          <cell r="G52" t="str">
            <v>TABLET</v>
          </cell>
          <cell r="H52" t="str">
            <v>TAB</v>
          </cell>
          <cell r="I52">
            <v>20091005</v>
          </cell>
          <cell r="J52">
            <v>0</v>
          </cell>
          <cell r="K52">
            <v>20091005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20091005</v>
          </cell>
          <cell r="Q52">
            <v>0</v>
          </cell>
          <cell r="R52">
            <v>20091005</v>
          </cell>
          <cell r="S52">
            <v>0</v>
          </cell>
        </row>
        <row r="53">
          <cell r="B53" t="str">
            <v>ALENDRONATE SODIUM21681040 mgTABLETTAB</v>
          </cell>
          <cell r="C53" t="str">
            <v>ALENDRONATE SODIUM</v>
          </cell>
          <cell r="D53">
            <v>21681</v>
          </cell>
          <cell r="E53">
            <v>0</v>
          </cell>
          <cell r="F53" t="str">
            <v>40 mg</v>
          </cell>
          <cell r="G53" t="str">
            <v>TABLET</v>
          </cell>
          <cell r="H53" t="str">
            <v>TAB</v>
          </cell>
          <cell r="I53">
            <v>20091005</v>
          </cell>
          <cell r="J53">
            <v>0</v>
          </cell>
          <cell r="K53">
            <v>20091005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20091005</v>
          </cell>
          <cell r="Q53">
            <v>0</v>
          </cell>
          <cell r="R53">
            <v>20091005</v>
          </cell>
          <cell r="S53">
            <v>0</v>
          </cell>
        </row>
        <row r="54">
          <cell r="B54" t="str">
            <v>ALENDRONATE SODIUM2168205 mgTABLETTAB</v>
          </cell>
          <cell r="C54" t="str">
            <v>ALENDRONATE SODIUM</v>
          </cell>
          <cell r="D54">
            <v>21682</v>
          </cell>
          <cell r="E54">
            <v>0</v>
          </cell>
          <cell r="F54" t="str">
            <v>5 mg</v>
          </cell>
          <cell r="G54" t="str">
            <v>TABLET</v>
          </cell>
          <cell r="H54" t="str">
            <v>TAB</v>
          </cell>
          <cell r="I54">
            <v>20091005</v>
          </cell>
          <cell r="J54">
            <v>0</v>
          </cell>
          <cell r="K54">
            <v>20091005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20091005</v>
          </cell>
          <cell r="Q54">
            <v>0</v>
          </cell>
          <cell r="R54">
            <v>20091005</v>
          </cell>
          <cell r="S54">
            <v>0</v>
          </cell>
        </row>
        <row r="55">
          <cell r="B55" t="str">
            <v>ALENDRONATE SODIUM85361070 mgTABLETTAB</v>
          </cell>
          <cell r="C55" t="str">
            <v>ALENDRONATE SODIUM</v>
          </cell>
          <cell r="D55">
            <v>85361</v>
          </cell>
          <cell r="E55">
            <v>0</v>
          </cell>
          <cell r="F55" t="str">
            <v>70 mg</v>
          </cell>
          <cell r="G55" t="str">
            <v>TABLET</v>
          </cell>
          <cell r="H55" t="str">
            <v>TAB</v>
          </cell>
          <cell r="I55">
            <v>20091005</v>
          </cell>
          <cell r="J55">
            <v>0</v>
          </cell>
          <cell r="K55">
            <v>20091005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20091005</v>
          </cell>
          <cell r="Q55">
            <v>0</v>
          </cell>
          <cell r="R55">
            <v>20091005</v>
          </cell>
          <cell r="S55">
            <v>0</v>
          </cell>
        </row>
        <row r="56">
          <cell r="B56" t="str">
            <v>ALLOPURINOL70700100 mgTABLETTAB</v>
          </cell>
          <cell r="C56" t="str">
            <v>ALLOPURINOL</v>
          </cell>
          <cell r="D56">
            <v>7070</v>
          </cell>
          <cell r="E56">
            <v>0</v>
          </cell>
          <cell r="F56" t="str">
            <v>100 mg</v>
          </cell>
          <cell r="G56" t="str">
            <v>TABLET</v>
          </cell>
          <cell r="H56" t="str">
            <v>TAB</v>
          </cell>
          <cell r="I56">
            <v>20091005</v>
          </cell>
          <cell r="J56">
            <v>0</v>
          </cell>
          <cell r="K56">
            <v>20091005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20091005</v>
          </cell>
          <cell r="Q56">
            <v>0</v>
          </cell>
          <cell r="R56">
            <v>20091005</v>
          </cell>
          <cell r="S56">
            <v>0</v>
          </cell>
        </row>
        <row r="57">
          <cell r="B57" t="str">
            <v>ALLOPURINOL70710300 mgTABLETTAB</v>
          </cell>
          <cell r="C57" t="str">
            <v>ALLOPURINOL</v>
          </cell>
          <cell r="D57">
            <v>7071</v>
          </cell>
          <cell r="E57">
            <v>0</v>
          </cell>
          <cell r="F57" t="str">
            <v>300 mg</v>
          </cell>
          <cell r="G57" t="str">
            <v>TABLET</v>
          </cell>
          <cell r="H57" t="str">
            <v>TAB</v>
          </cell>
          <cell r="I57">
            <v>20091005</v>
          </cell>
          <cell r="J57">
            <v>0</v>
          </cell>
          <cell r="K57">
            <v>20091005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20091005</v>
          </cell>
          <cell r="Q57">
            <v>0</v>
          </cell>
          <cell r="R57">
            <v>20091005</v>
          </cell>
          <cell r="S57">
            <v>0</v>
          </cell>
        </row>
        <row r="58">
          <cell r="B58" t="str">
            <v>ALPRAZOLAM1426000.25 mgTABLETTAB</v>
          </cell>
          <cell r="C58" t="str">
            <v>ALPRAZOLAM</v>
          </cell>
          <cell r="D58">
            <v>14260</v>
          </cell>
          <cell r="E58">
            <v>0</v>
          </cell>
          <cell r="F58" t="str">
            <v>0.25 mg</v>
          </cell>
          <cell r="G58" t="str">
            <v>TABLET</v>
          </cell>
          <cell r="H58" t="str">
            <v>TAB</v>
          </cell>
          <cell r="I58">
            <v>20091005</v>
          </cell>
          <cell r="J58">
            <v>0</v>
          </cell>
          <cell r="K58">
            <v>20091005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20091005</v>
          </cell>
          <cell r="Q58">
            <v>0</v>
          </cell>
          <cell r="R58">
            <v>20091005</v>
          </cell>
          <cell r="S58">
            <v>0</v>
          </cell>
        </row>
        <row r="59">
          <cell r="B59" t="str">
            <v>ALPRAZOLAM1426100.5 mgTABLETTAB</v>
          </cell>
          <cell r="C59" t="str">
            <v>ALPRAZOLAM</v>
          </cell>
          <cell r="D59">
            <v>14261</v>
          </cell>
          <cell r="E59">
            <v>0</v>
          </cell>
          <cell r="F59" t="str">
            <v>0.5 mg</v>
          </cell>
          <cell r="G59" t="str">
            <v>TABLET</v>
          </cell>
          <cell r="H59" t="str">
            <v>TAB</v>
          </cell>
          <cell r="I59">
            <v>20091005</v>
          </cell>
          <cell r="J59">
            <v>0</v>
          </cell>
          <cell r="K59">
            <v>20091005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20091005</v>
          </cell>
          <cell r="Q59">
            <v>0</v>
          </cell>
          <cell r="R59">
            <v>20091005</v>
          </cell>
          <cell r="S59">
            <v>0</v>
          </cell>
        </row>
        <row r="60">
          <cell r="B60" t="str">
            <v>ALPRAZOLAM1742300.5 mgTABLETTAB, ER</v>
          </cell>
          <cell r="C60" t="str">
            <v>ALPRAZOLAM</v>
          </cell>
          <cell r="D60">
            <v>17423</v>
          </cell>
          <cell r="E60">
            <v>0</v>
          </cell>
          <cell r="F60" t="str">
            <v>0.5 mg</v>
          </cell>
          <cell r="G60" t="str">
            <v>TABLET</v>
          </cell>
          <cell r="H60" t="str">
            <v>TAB, ER</v>
          </cell>
          <cell r="I60">
            <v>20090904</v>
          </cell>
          <cell r="J60">
            <v>0</v>
          </cell>
          <cell r="K60">
            <v>20091005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20090904</v>
          </cell>
          <cell r="Q60">
            <v>0</v>
          </cell>
          <cell r="R60">
            <v>20091005</v>
          </cell>
          <cell r="S60">
            <v>0</v>
          </cell>
        </row>
        <row r="61">
          <cell r="B61" t="str">
            <v>ALPRAZOLAM1426201 mgTABLETTAB</v>
          </cell>
          <cell r="C61" t="str">
            <v>ALPRAZOLAM</v>
          </cell>
          <cell r="D61">
            <v>14262</v>
          </cell>
          <cell r="E61">
            <v>0</v>
          </cell>
          <cell r="F61" t="str">
            <v>1 mg</v>
          </cell>
          <cell r="G61" t="str">
            <v>TABLET</v>
          </cell>
          <cell r="H61" t="str">
            <v>TAB</v>
          </cell>
          <cell r="I61">
            <v>20091005</v>
          </cell>
          <cell r="J61">
            <v>0</v>
          </cell>
          <cell r="K61">
            <v>20091005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20091005</v>
          </cell>
          <cell r="Q61">
            <v>0</v>
          </cell>
          <cell r="R61">
            <v>20091005</v>
          </cell>
          <cell r="S61">
            <v>0</v>
          </cell>
        </row>
        <row r="62">
          <cell r="B62" t="str">
            <v>ALPRAZOLAM1742401 mgTABLETTAB, ER</v>
          </cell>
          <cell r="C62" t="str">
            <v>ALPRAZOLAM</v>
          </cell>
          <cell r="D62">
            <v>17424</v>
          </cell>
          <cell r="E62">
            <v>0</v>
          </cell>
          <cell r="F62" t="str">
            <v>1 mg</v>
          </cell>
          <cell r="G62" t="str">
            <v>TABLET</v>
          </cell>
          <cell r="H62" t="str">
            <v>TAB, ER</v>
          </cell>
          <cell r="I62">
            <v>20090904</v>
          </cell>
          <cell r="J62">
            <v>0</v>
          </cell>
          <cell r="K62">
            <v>20091005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20090904</v>
          </cell>
          <cell r="Q62">
            <v>0</v>
          </cell>
          <cell r="R62">
            <v>20091005</v>
          </cell>
          <cell r="S62">
            <v>0</v>
          </cell>
        </row>
        <row r="63">
          <cell r="B63" t="str">
            <v>ALPRAZOLAM1426302 mgTABLETTAB</v>
          </cell>
          <cell r="C63" t="str">
            <v>ALPRAZOLAM</v>
          </cell>
          <cell r="D63">
            <v>14263</v>
          </cell>
          <cell r="E63">
            <v>0</v>
          </cell>
          <cell r="F63" t="str">
            <v>2 mg</v>
          </cell>
          <cell r="G63" t="str">
            <v>TABLET</v>
          </cell>
          <cell r="H63" t="str">
            <v>TAB</v>
          </cell>
          <cell r="I63">
            <v>20091005</v>
          </cell>
          <cell r="J63">
            <v>0</v>
          </cell>
          <cell r="K63">
            <v>20091005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20091005</v>
          </cell>
          <cell r="Q63">
            <v>0</v>
          </cell>
          <cell r="R63">
            <v>20091005</v>
          </cell>
          <cell r="S63">
            <v>0</v>
          </cell>
        </row>
        <row r="64">
          <cell r="B64" t="str">
            <v>ALPRAZOLAM 1742502 mgTABLETTAB, ER</v>
          </cell>
          <cell r="C64" t="str">
            <v xml:space="preserve">ALPRAZOLAM </v>
          </cell>
          <cell r="D64">
            <v>17425</v>
          </cell>
          <cell r="E64">
            <v>0</v>
          </cell>
          <cell r="F64" t="str">
            <v>2 mg</v>
          </cell>
          <cell r="G64" t="str">
            <v>TABLET</v>
          </cell>
          <cell r="H64" t="str">
            <v>TAB, ER</v>
          </cell>
          <cell r="I64">
            <v>20091005</v>
          </cell>
          <cell r="J64">
            <v>0</v>
          </cell>
          <cell r="K64">
            <v>20091005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20091005</v>
          </cell>
          <cell r="Q64">
            <v>0</v>
          </cell>
          <cell r="R64">
            <v>20091005</v>
          </cell>
          <cell r="S64">
            <v>0</v>
          </cell>
        </row>
        <row r="65">
          <cell r="B65" t="str">
            <v>ALPRAZOLAM 1968103 mgTABLETTAB, ER</v>
          </cell>
          <cell r="C65" t="str">
            <v xml:space="preserve">ALPRAZOLAM </v>
          </cell>
          <cell r="D65">
            <v>19681</v>
          </cell>
          <cell r="E65">
            <v>0</v>
          </cell>
          <cell r="F65" t="str">
            <v>3 mg</v>
          </cell>
          <cell r="G65" t="str">
            <v>TABLET</v>
          </cell>
          <cell r="H65" t="str">
            <v>TAB, ER</v>
          </cell>
          <cell r="I65">
            <v>20091005</v>
          </cell>
          <cell r="J65">
            <v>0</v>
          </cell>
          <cell r="K65">
            <v>20091005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20091005</v>
          </cell>
          <cell r="Q65">
            <v>0</v>
          </cell>
          <cell r="R65">
            <v>20091005</v>
          </cell>
          <cell r="S65">
            <v>0</v>
          </cell>
        </row>
        <row r="66">
          <cell r="B66" t="str">
            <v>AMANTADINE HCL175200100 mgCAPSULECAP</v>
          </cell>
          <cell r="C66" t="str">
            <v>AMANTADINE HCL</v>
          </cell>
          <cell r="D66">
            <v>17520</v>
          </cell>
          <cell r="E66">
            <v>0</v>
          </cell>
          <cell r="F66" t="str">
            <v>100 mg</v>
          </cell>
          <cell r="G66" t="str">
            <v>CAPSULE</v>
          </cell>
          <cell r="H66" t="str">
            <v>CAP</v>
          </cell>
          <cell r="I66">
            <v>20091005</v>
          </cell>
          <cell r="J66">
            <v>0</v>
          </cell>
          <cell r="K66">
            <v>20091005</v>
          </cell>
          <cell r="L66" t="str">
            <v>Active</v>
          </cell>
          <cell r="N66">
            <v>0</v>
          </cell>
          <cell r="O66" t="str">
            <v>no</v>
          </cell>
          <cell r="P66">
            <v>20091005</v>
          </cell>
          <cell r="Q66">
            <v>0</v>
          </cell>
          <cell r="R66">
            <v>20091005</v>
          </cell>
          <cell r="S66">
            <v>0</v>
          </cell>
        </row>
        <row r="67">
          <cell r="B67" t="str">
            <v>AMANTADINE HCL17530050 mg/5 mlMILLILITERSYR</v>
          </cell>
          <cell r="C67" t="str">
            <v>AMANTADINE HCL</v>
          </cell>
          <cell r="D67">
            <v>17530</v>
          </cell>
          <cell r="E67">
            <v>0</v>
          </cell>
          <cell r="F67" t="str">
            <v>50 mg/5 ml</v>
          </cell>
          <cell r="G67" t="str">
            <v>MILLILITER</v>
          </cell>
          <cell r="H67" t="str">
            <v>SYR</v>
          </cell>
          <cell r="I67">
            <v>20091005</v>
          </cell>
          <cell r="J67">
            <v>0</v>
          </cell>
          <cell r="K67">
            <v>20091005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20091005</v>
          </cell>
          <cell r="Q67">
            <v>0</v>
          </cell>
          <cell r="R67">
            <v>20091005</v>
          </cell>
          <cell r="S67">
            <v>0</v>
          </cell>
        </row>
        <row r="68">
          <cell r="B68" t="str">
            <v>AMIKACIN SULFATE/PRESERVATIVE FREE159990100 mg/2 mlMILLILITERVIAL</v>
          </cell>
          <cell r="C68" t="str">
            <v>AMIKACIN SULFATE/PRESERVATIVE FREE</v>
          </cell>
          <cell r="D68">
            <v>15999</v>
          </cell>
          <cell r="E68">
            <v>0</v>
          </cell>
          <cell r="F68" t="str">
            <v>100 mg/2 ml</v>
          </cell>
          <cell r="G68" t="str">
            <v>MILLILITER</v>
          </cell>
          <cell r="H68" t="str">
            <v>VIAL</v>
          </cell>
          <cell r="I68">
            <v>0</v>
          </cell>
          <cell r="J68">
            <v>0</v>
          </cell>
          <cell r="K68">
            <v>0</v>
          </cell>
          <cell r="L68" t="str">
            <v>Active</v>
          </cell>
          <cell r="M68">
            <v>2.6030000000000002</v>
          </cell>
          <cell r="N68">
            <v>2.6030000000000002</v>
          </cell>
          <cell r="O68" t="str">
            <v>yes</v>
          </cell>
          <cell r="P68">
            <v>20091014</v>
          </cell>
          <cell r="Q68">
            <v>0</v>
          </cell>
          <cell r="R68">
            <v>20091014</v>
          </cell>
          <cell r="S68" t="str">
            <v>Add</v>
          </cell>
        </row>
        <row r="69">
          <cell r="B69" t="str">
            <v>AMIKACIN SULFATE/PRESERVATIVE FREE1599801000 mg/4 mlMILLILITERVIAL</v>
          </cell>
          <cell r="C69" t="str">
            <v>AMIKACIN SULFATE/PRESERVATIVE FREE</v>
          </cell>
          <cell r="D69">
            <v>15998</v>
          </cell>
          <cell r="E69">
            <v>0</v>
          </cell>
          <cell r="F69" t="str">
            <v>1000 mg/4 ml</v>
          </cell>
          <cell r="G69" t="str">
            <v>MILLILITER</v>
          </cell>
          <cell r="H69" t="str">
            <v>VIAL</v>
          </cell>
          <cell r="I69">
            <v>0</v>
          </cell>
          <cell r="J69">
            <v>0</v>
          </cell>
          <cell r="K69">
            <v>0</v>
          </cell>
          <cell r="L69" t="str">
            <v>Active</v>
          </cell>
          <cell r="M69">
            <v>2.4415</v>
          </cell>
          <cell r="N69">
            <v>2.4415</v>
          </cell>
          <cell r="O69" t="str">
            <v>yes</v>
          </cell>
          <cell r="P69">
            <v>20091014</v>
          </cell>
          <cell r="Q69">
            <v>0</v>
          </cell>
          <cell r="R69">
            <v>20091014</v>
          </cell>
          <cell r="S69" t="str">
            <v>Add</v>
          </cell>
        </row>
        <row r="70">
          <cell r="B70" t="str">
            <v>AMIKACIN SULFATE/PRESERVATIVE FREE159960500 mg/2 mlMILLILITERVIAL</v>
          </cell>
          <cell r="C70" t="str">
            <v>AMIKACIN SULFATE/PRESERVATIVE FREE</v>
          </cell>
          <cell r="D70">
            <v>15996</v>
          </cell>
          <cell r="E70">
            <v>0</v>
          </cell>
          <cell r="F70" t="str">
            <v>500 mg/2 ml</v>
          </cell>
          <cell r="G70" t="str">
            <v>MILLILITER</v>
          </cell>
          <cell r="H70" t="str">
            <v>VIAL</v>
          </cell>
          <cell r="I70">
            <v>0</v>
          </cell>
          <cell r="J70">
            <v>0</v>
          </cell>
          <cell r="K70">
            <v>0</v>
          </cell>
          <cell r="L70" t="str">
            <v>Active</v>
          </cell>
          <cell r="M70">
            <v>2.4832999999999998</v>
          </cell>
          <cell r="N70">
            <v>2.4832999999999998</v>
          </cell>
          <cell r="O70" t="str">
            <v>yes</v>
          </cell>
          <cell r="P70">
            <v>20091014</v>
          </cell>
          <cell r="Q70">
            <v>0</v>
          </cell>
          <cell r="R70">
            <v>20091014</v>
          </cell>
          <cell r="S70" t="str">
            <v>Add</v>
          </cell>
        </row>
        <row r="71">
          <cell r="B71" t="str">
            <v>AMINOPHYLLINE5640200 mgTABLETTAB</v>
          </cell>
          <cell r="C71" t="str">
            <v>AMINOPHYLLINE</v>
          </cell>
          <cell r="D71">
            <v>564</v>
          </cell>
          <cell r="E71">
            <v>0</v>
          </cell>
          <cell r="F71" t="str">
            <v>200 mg</v>
          </cell>
          <cell r="G71" t="str">
            <v>TABLET</v>
          </cell>
          <cell r="H71" t="str">
            <v>TAB</v>
          </cell>
          <cell r="I71">
            <v>20030606</v>
          </cell>
          <cell r="J71">
            <v>20031205</v>
          </cell>
          <cell r="K71">
            <v>20050902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20030606</v>
          </cell>
          <cell r="Q71">
            <v>20031205</v>
          </cell>
          <cell r="R71">
            <v>20050902</v>
          </cell>
          <cell r="S71">
            <v>0</v>
          </cell>
        </row>
        <row r="72">
          <cell r="B72" t="str">
            <v>AMIODARONE HCL109200200 mgTABLETTAB</v>
          </cell>
          <cell r="C72" t="str">
            <v>AMIODARONE HCL</v>
          </cell>
          <cell r="D72">
            <v>10920</v>
          </cell>
          <cell r="E72">
            <v>0</v>
          </cell>
          <cell r="F72" t="str">
            <v>200 mg</v>
          </cell>
          <cell r="G72" t="str">
            <v>TABLET</v>
          </cell>
          <cell r="H72" t="str">
            <v>TAB</v>
          </cell>
          <cell r="I72">
            <v>20091005</v>
          </cell>
          <cell r="J72">
            <v>0</v>
          </cell>
          <cell r="K72">
            <v>20091005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20091005</v>
          </cell>
          <cell r="Q72">
            <v>0</v>
          </cell>
          <cell r="R72">
            <v>20091005</v>
          </cell>
          <cell r="S72">
            <v>0</v>
          </cell>
        </row>
        <row r="73">
          <cell r="B73" t="str">
            <v>AMITRIPTYLINE HCL16512010 mgTABLETTAB</v>
          </cell>
          <cell r="C73" t="str">
            <v>AMITRIPTYLINE HCL</v>
          </cell>
          <cell r="D73">
            <v>16512</v>
          </cell>
          <cell r="E73">
            <v>0</v>
          </cell>
          <cell r="F73" t="str">
            <v>10 mg</v>
          </cell>
          <cell r="G73" t="str">
            <v>TABLET</v>
          </cell>
          <cell r="H73" t="str">
            <v>TAB</v>
          </cell>
          <cell r="I73">
            <v>20091005</v>
          </cell>
          <cell r="J73">
            <v>0</v>
          </cell>
          <cell r="K73">
            <v>20091005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20091005</v>
          </cell>
          <cell r="Q73">
            <v>0</v>
          </cell>
          <cell r="R73">
            <v>20091005</v>
          </cell>
          <cell r="S73">
            <v>0</v>
          </cell>
        </row>
        <row r="74">
          <cell r="B74" t="str">
            <v>AMITRIPTYLINE HCL165130100 mgTABLETTAB</v>
          </cell>
          <cell r="C74" t="str">
            <v>AMITRIPTYLINE HCL</v>
          </cell>
          <cell r="D74">
            <v>16513</v>
          </cell>
          <cell r="E74">
            <v>0</v>
          </cell>
          <cell r="F74" t="str">
            <v>100 mg</v>
          </cell>
          <cell r="G74" t="str">
            <v>TABLET</v>
          </cell>
          <cell r="H74" t="str">
            <v>TAB</v>
          </cell>
          <cell r="I74">
            <v>20091005</v>
          </cell>
          <cell r="J74">
            <v>0</v>
          </cell>
          <cell r="K74">
            <v>20091005</v>
          </cell>
          <cell r="L74" t="str">
            <v>Active</v>
          </cell>
          <cell r="N74">
            <v>0</v>
          </cell>
          <cell r="O74" t="str">
            <v>no</v>
          </cell>
          <cell r="P74">
            <v>20091005</v>
          </cell>
          <cell r="Q74">
            <v>0</v>
          </cell>
          <cell r="R74">
            <v>20091005</v>
          </cell>
          <cell r="S74">
            <v>0</v>
          </cell>
        </row>
        <row r="75">
          <cell r="B75" t="str">
            <v>AMITRIPTYLINE HCL165140150 mgTABLETTAB</v>
          </cell>
          <cell r="C75" t="str">
            <v>AMITRIPTYLINE HCL</v>
          </cell>
          <cell r="D75">
            <v>16514</v>
          </cell>
          <cell r="E75">
            <v>0</v>
          </cell>
          <cell r="F75" t="str">
            <v>150 mg</v>
          </cell>
          <cell r="G75" t="str">
            <v>TABLET</v>
          </cell>
          <cell r="H75" t="str">
            <v>TAB</v>
          </cell>
          <cell r="I75">
            <v>20091005</v>
          </cell>
          <cell r="J75">
            <v>0</v>
          </cell>
          <cell r="K75">
            <v>20091005</v>
          </cell>
          <cell r="L75" t="str">
            <v>Active</v>
          </cell>
          <cell r="N75">
            <v>0</v>
          </cell>
          <cell r="O75" t="str">
            <v>no</v>
          </cell>
          <cell r="P75">
            <v>20091005</v>
          </cell>
          <cell r="Q75">
            <v>0</v>
          </cell>
          <cell r="R75">
            <v>20091005</v>
          </cell>
          <cell r="S75">
            <v>0</v>
          </cell>
        </row>
        <row r="76">
          <cell r="B76" t="str">
            <v>AMITRIPTYLINE HCL16515025 mgTABLETTAB</v>
          </cell>
          <cell r="C76" t="str">
            <v>AMITRIPTYLINE HCL</v>
          </cell>
          <cell r="D76">
            <v>16515</v>
          </cell>
          <cell r="E76">
            <v>0</v>
          </cell>
          <cell r="F76" t="str">
            <v>25 mg</v>
          </cell>
          <cell r="G76" t="str">
            <v>TABLET</v>
          </cell>
          <cell r="H76" t="str">
            <v>TAB</v>
          </cell>
          <cell r="I76">
            <v>20091005</v>
          </cell>
          <cell r="J76">
            <v>0</v>
          </cell>
          <cell r="K76">
            <v>20091005</v>
          </cell>
          <cell r="L76" t="str">
            <v>Active</v>
          </cell>
          <cell r="N76">
            <v>0</v>
          </cell>
          <cell r="O76" t="str">
            <v>no</v>
          </cell>
          <cell r="P76">
            <v>20091005</v>
          </cell>
          <cell r="Q76">
            <v>0</v>
          </cell>
          <cell r="R76">
            <v>20091005</v>
          </cell>
          <cell r="S76">
            <v>0</v>
          </cell>
        </row>
        <row r="77">
          <cell r="B77" t="str">
            <v>AMITRIPTYLINE HCL16516050 mgTABLETTAB</v>
          </cell>
          <cell r="C77" t="str">
            <v>AMITRIPTYLINE HCL</v>
          </cell>
          <cell r="D77">
            <v>16516</v>
          </cell>
          <cell r="E77">
            <v>0</v>
          </cell>
          <cell r="F77" t="str">
            <v>50 mg</v>
          </cell>
          <cell r="G77" t="str">
            <v>TABLET</v>
          </cell>
          <cell r="H77" t="str">
            <v>TAB</v>
          </cell>
          <cell r="I77">
            <v>20091005</v>
          </cell>
          <cell r="J77">
            <v>0</v>
          </cell>
          <cell r="K77">
            <v>20091005</v>
          </cell>
          <cell r="L77" t="str">
            <v>Active</v>
          </cell>
          <cell r="N77">
            <v>0</v>
          </cell>
          <cell r="O77" t="str">
            <v>no</v>
          </cell>
          <cell r="P77">
            <v>20091005</v>
          </cell>
          <cell r="Q77">
            <v>0</v>
          </cell>
          <cell r="R77">
            <v>20091005</v>
          </cell>
          <cell r="S77">
            <v>0</v>
          </cell>
        </row>
        <row r="78">
          <cell r="B78" t="str">
            <v>AMITRIPTYLINE HCL16517075 mgTABLETTAB</v>
          </cell>
          <cell r="C78" t="str">
            <v>AMITRIPTYLINE HCL</v>
          </cell>
          <cell r="D78">
            <v>16517</v>
          </cell>
          <cell r="E78">
            <v>0</v>
          </cell>
          <cell r="F78" t="str">
            <v>75 mg</v>
          </cell>
          <cell r="G78" t="str">
            <v>TABLET</v>
          </cell>
          <cell r="H78" t="str">
            <v>TAB</v>
          </cell>
          <cell r="I78">
            <v>20091005</v>
          </cell>
          <cell r="J78">
            <v>0</v>
          </cell>
          <cell r="K78">
            <v>20091005</v>
          </cell>
          <cell r="L78" t="str">
            <v>Active</v>
          </cell>
          <cell r="N78">
            <v>0</v>
          </cell>
          <cell r="O78" t="str">
            <v>no</v>
          </cell>
          <cell r="P78">
            <v>20091005</v>
          </cell>
          <cell r="Q78">
            <v>0</v>
          </cell>
          <cell r="R78">
            <v>20091005</v>
          </cell>
          <cell r="S78">
            <v>0</v>
          </cell>
        </row>
        <row r="79">
          <cell r="B79" t="str">
            <v>AMITRIPTYLINE; PERPHENAZINE16674010 mg; 2 mgTABLETTAB</v>
          </cell>
          <cell r="C79" t="str">
            <v>AMITRIPTYLINE; PERPHENAZINE</v>
          </cell>
          <cell r="D79">
            <v>16674</v>
          </cell>
          <cell r="E79">
            <v>0</v>
          </cell>
          <cell r="F79" t="str">
            <v>10 mg; 2 mg</v>
          </cell>
          <cell r="G79" t="str">
            <v>TABLET</v>
          </cell>
          <cell r="H79" t="str">
            <v>TAB</v>
          </cell>
          <cell r="I79">
            <v>20070605</v>
          </cell>
          <cell r="J79">
            <v>20080919</v>
          </cell>
          <cell r="K79">
            <v>20091005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20070605</v>
          </cell>
          <cell r="Q79">
            <v>20080919</v>
          </cell>
          <cell r="R79">
            <v>20091005</v>
          </cell>
          <cell r="S79">
            <v>0</v>
          </cell>
        </row>
        <row r="80">
          <cell r="B80" t="str">
            <v>AMITRIPTYLINE; PERPHENAZINE15433010 mg; 4 mgTABLETTAB</v>
          </cell>
          <cell r="C80" t="str">
            <v>AMITRIPTYLINE; PERPHENAZINE</v>
          </cell>
          <cell r="D80">
            <v>15433</v>
          </cell>
          <cell r="E80">
            <v>0</v>
          </cell>
          <cell r="F80" t="str">
            <v>10 mg; 4 mg</v>
          </cell>
          <cell r="G80" t="str">
            <v>TABLET</v>
          </cell>
          <cell r="H80" t="str">
            <v>TAB</v>
          </cell>
          <cell r="I80">
            <v>20051206</v>
          </cell>
          <cell r="J80">
            <v>20060505</v>
          </cell>
          <cell r="K80">
            <v>20060505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20051206</v>
          </cell>
          <cell r="Q80">
            <v>20060505</v>
          </cell>
          <cell r="R80">
            <v>20060505</v>
          </cell>
          <cell r="S80">
            <v>0</v>
          </cell>
        </row>
        <row r="81">
          <cell r="B81" t="str">
            <v>AMITRIPTYLINE; PERPHENAZINE16676025 mg; 2 mgTABLETTAB</v>
          </cell>
          <cell r="C81" t="str">
            <v>AMITRIPTYLINE; PERPHENAZINE</v>
          </cell>
          <cell r="D81">
            <v>16676</v>
          </cell>
          <cell r="E81">
            <v>0</v>
          </cell>
          <cell r="F81" t="str">
            <v>25 mg; 2 mg</v>
          </cell>
          <cell r="G81" t="str">
            <v>TABLET</v>
          </cell>
          <cell r="H81" t="str">
            <v>TAB</v>
          </cell>
          <cell r="I81">
            <v>20070605</v>
          </cell>
          <cell r="J81">
            <v>20080919</v>
          </cell>
          <cell r="K81">
            <v>20091005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20070605</v>
          </cell>
          <cell r="Q81">
            <v>20080919</v>
          </cell>
          <cell r="R81">
            <v>20091005</v>
          </cell>
          <cell r="S81">
            <v>0</v>
          </cell>
        </row>
        <row r="82">
          <cell r="B82" t="str">
            <v>AMITRIPTYLINE; PERPHENAZINE16677025 mg; 4 mgTABLETTAB</v>
          </cell>
          <cell r="C82" t="str">
            <v>AMITRIPTYLINE; PERPHENAZINE</v>
          </cell>
          <cell r="D82">
            <v>16677</v>
          </cell>
          <cell r="E82">
            <v>0</v>
          </cell>
          <cell r="F82" t="str">
            <v>25 mg; 4 mg</v>
          </cell>
          <cell r="G82" t="str">
            <v>TABLET</v>
          </cell>
          <cell r="H82" t="str">
            <v>TAB</v>
          </cell>
          <cell r="I82">
            <v>20070605</v>
          </cell>
          <cell r="J82">
            <v>20080919</v>
          </cell>
          <cell r="K82">
            <v>20091005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20070605</v>
          </cell>
          <cell r="Q82">
            <v>20080919</v>
          </cell>
          <cell r="R82">
            <v>20091005</v>
          </cell>
          <cell r="S82">
            <v>0</v>
          </cell>
        </row>
        <row r="83">
          <cell r="B83" t="str">
            <v>AMITRIPTYLINE; PERPHENAZINE16678050 mg; 4 mgTABLETTAB</v>
          </cell>
          <cell r="C83" t="str">
            <v>AMITRIPTYLINE; PERPHENAZINE</v>
          </cell>
          <cell r="D83">
            <v>16678</v>
          </cell>
          <cell r="E83">
            <v>0</v>
          </cell>
          <cell r="F83" t="str">
            <v>50 mg; 4 mg</v>
          </cell>
          <cell r="G83" t="str">
            <v>TABLET</v>
          </cell>
          <cell r="H83" t="str">
            <v>TAB</v>
          </cell>
          <cell r="I83">
            <v>20070605</v>
          </cell>
          <cell r="J83">
            <v>20080919</v>
          </cell>
          <cell r="K83">
            <v>20091005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20070605</v>
          </cell>
          <cell r="Q83">
            <v>20080919</v>
          </cell>
          <cell r="R83">
            <v>20091005</v>
          </cell>
          <cell r="S83">
            <v>0</v>
          </cell>
        </row>
        <row r="84">
          <cell r="B84" t="str">
            <v>AMLODIPINE BESYLATE2682010 mgTABLETTAB</v>
          </cell>
          <cell r="C84" t="str">
            <v>AMLODIPINE BESYLATE</v>
          </cell>
          <cell r="D84">
            <v>2682</v>
          </cell>
          <cell r="E84">
            <v>0</v>
          </cell>
          <cell r="F84" t="str">
            <v>10 mg</v>
          </cell>
          <cell r="G84" t="str">
            <v>TABLET</v>
          </cell>
          <cell r="H84" t="str">
            <v>TAB</v>
          </cell>
          <cell r="I84">
            <v>20090904</v>
          </cell>
          <cell r="J84">
            <v>0</v>
          </cell>
          <cell r="K84">
            <v>20091005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20090904</v>
          </cell>
          <cell r="Q84">
            <v>0</v>
          </cell>
          <cell r="R84">
            <v>20091005</v>
          </cell>
          <cell r="S84">
            <v>0</v>
          </cell>
        </row>
        <row r="85">
          <cell r="B85" t="str">
            <v>AMLODIPINE BESYLATE268102.5 mgTABLETTAB</v>
          </cell>
          <cell r="C85" t="str">
            <v>AMLODIPINE BESYLATE</v>
          </cell>
          <cell r="D85">
            <v>2681</v>
          </cell>
          <cell r="E85">
            <v>0</v>
          </cell>
          <cell r="F85" t="str">
            <v>2.5 mg</v>
          </cell>
          <cell r="G85" t="str">
            <v>TABLET</v>
          </cell>
          <cell r="H85" t="str">
            <v>TAB</v>
          </cell>
          <cell r="I85">
            <v>20090904</v>
          </cell>
          <cell r="J85">
            <v>0</v>
          </cell>
          <cell r="K85">
            <v>20091005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20090904</v>
          </cell>
          <cell r="Q85">
            <v>0</v>
          </cell>
          <cell r="R85">
            <v>20091005</v>
          </cell>
          <cell r="S85">
            <v>0</v>
          </cell>
        </row>
        <row r="86">
          <cell r="B86" t="str">
            <v>AMLODIPINE BESYLATE268305 mgTABLETTAB</v>
          </cell>
          <cell r="C86" t="str">
            <v>AMLODIPINE BESYLATE</v>
          </cell>
          <cell r="D86">
            <v>2683</v>
          </cell>
          <cell r="E86">
            <v>0</v>
          </cell>
          <cell r="F86" t="str">
            <v>5 mg</v>
          </cell>
          <cell r="G86" t="str">
            <v>TABLET</v>
          </cell>
          <cell r="H86" t="str">
            <v>TAB</v>
          </cell>
          <cell r="I86">
            <v>20090904</v>
          </cell>
          <cell r="J86">
            <v>0</v>
          </cell>
          <cell r="K86">
            <v>20091005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20090904</v>
          </cell>
          <cell r="Q86">
            <v>0</v>
          </cell>
          <cell r="R86">
            <v>20091005</v>
          </cell>
          <cell r="S86">
            <v>0</v>
          </cell>
        </row>
        <row r="87">
          <cell r="B87" t="str">
            <v>AMLODIPINE BESYLATE/BENAZEPRIL17604010 mg; 20 mgCAPSULECAP</v>
          </cell>
          <cell r="C87" t="str">
            <v>AMLODIPINE BESYLATE/BENAZEPRIL</v>
          </cell>
          <cell r="D87">
            <v>17604</v>
          </cell>
          <cell r="E87">
            <v>0</v>
          </cell>
          <cell r="F87" t="str">
            <v>10 mg; 20 mg</v>
          </cell>
          <cell r="G87" t="str">
            <v>CAPSULE</v>
          </cell>
          <cell r="H87" t="str">
            <v>CAP</v>
          </cell>
          <cell r="I87">
            <v>20091005</v>
          </cell>
          <cell r="J87">
            <v>0</v>
          </cell>
          <cell r="K87">
            <v>20091005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20091005</v>
          </cell>
          <cell r="Q87">
            <v>0</v>
          </cell>
          <cell r="R87">
            <v>20091005</v>
          </cell>
          <cell r="S87">
            <v>0</v>
          </cell>
        </row>
        <row r="88">
          <cell r="B88" t="str">
            <v>AMLODIPINE BESYLATE/BENAZEPRIL3309302.5 mg; 10 mgCAPSULECAP</v>
          </cell>
          <cell r="C88" t="str">
            <v>AMLODIPINE BESYLATE/BENAZEPRIL</v>
          </cell>
          <cell r="D88">
            <v>33093</v>
          </cell>
          <cell r="E88">
            <v>0</v>
          </cell>
          <cell r="F88" t="str">
            <v>2.5 mg; 10 mg</v>
          </cell>
          <cell r="G88" t="str">
            <v>CAPSULE</v>
          </cell>
          <cell r="H88" t="str">
            <v>CAP</v>
          </cell>
          <cell r="I88">
            <v>20091005</v>
          </cell>
          <cell r="J88">
            <v>0</v>
          </cell>
          <cell r="K88">
            <v>20091005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20091005</v>
          </cell>
          <cell r="Q88">
            <v>0</v>
          </cell>
          <cell r="R88">
            <v>20091005</v>
          </cell>
          <cell r="S88">
            <v>0</v>
          </cell>
        </row>
        <row r="89">
          <cell r="B89" t="str">
            <v>AMLODIPINE BESYLATE/BENAZEPRIL3309205 mg; 10 mgCAPSULECAP</v>
          </cell>
          <cell r="C89" t="str">
            <v>AMLODIPINE BESYLATE/BENAZEPRIL</v>
          </cell>
          <cell r="D89">
            <v>33092</v>
          </cell>
          <cell r="E89">
            <v>0</v>
          </cell>
          <cell r="F89" t="str">
            <v>5 mg; 10 mg</v>
          </cell>
          <cell r="G89" t="str">
            <v>CAPSULE</v>
          </cell>
          <cell r="H89" t="str">
            <v>CAP</v>
          </cell>
          <cell r="I89">
            <v>20091005</v>
          </cell>
          <cell r="J89">
            <v>0</v>
          </cell>
          <cell r="K89">
            <v>20091005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20091005</v>
          </cell>
          <cell r="Q89">
            <v>0</v>
          </cell>
          <cell r="R89">
            <v>20091005</v>
          </cell>
          <cell r="S89">
            <v>0</v>
          </cell>
        </row>
        <row r="90">
          <cell r="B90" t="str">
            <v>AMLODIPINE BESYLATE/BENAZEPRIL3309005 mg; 20 mgCAPSULECAP</v>
          </cell>
          <cell r="C90" t="str">
            <v>AMLODIPINE BESYLATE/BENAZEPRIL</v>
          </cell>
          <cell r="D90">
            <v>33090</v>
          </cell>
          <cell r="E90">
            <v>0</v>
          </cell>
          <cell r="F90" t="str">
            <v>5 mg; 20 mg</v>
          </cell>
          <cell r="G90" t="str">
            <v>CAPSULE</v>
          </cell>
          <cell r="H90" t="str">
            <v>CAP</v>
          </cell>
          <cell r="I90">
            <v>20091005</v>
          </cell>
          <cell r="J90">
            <v>0</v>
          </cell>
          <cell r="K90">
            <v>20091005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20091005</v>
          </cell>
          <cell r="Q90">
            <v>0</v>
          </cell>
          <cell r="R90">
            <v>20091005</v>
          </cell>
          <cell r="S90">
            <v>0</v>
          </cell>
        </row>
        <row r="91">
          <cell r="B91" t="str">
            <v>AMMONIUM LACTATE23043012%GRAMCRM</v>
          </cell>
          <cell r="C91" t="str">
            <v>AMMONIUM LACTATE</v>
          </cell>
          <cell r="D91">
            <v>23043</v>
          </cell>
          <cell r="E91">
            <v>0</v>
          </cell>
          <cell r="F91" t="str">
            <v>12%</v>
          </cell>
          <cell r="G91" t="str">
            <v>GRAM</v>
          </cell>
          <cell r="H91" t="str">
            <v>CRM</v>
          </cell>
          <cell r="I91">
            <v>20091005</v>
          </cell>
          <cell r="J91">
            <v>0</v>
          </cell>
          <cell r="K91">
            <v>20091005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20091005</v>
          </cell>
          <cell r="Q91">
            <v>0</v>
          </cell>
          <cell r="R91">
            <v>20091005</v>
          </cell>
          <cell r="S91">
            <v>0</v>
          </cell>
        </row>
        <row r="92">
          <cell r="B92" t="str">
            <v>AMOX/POTASSIUM CLAVULANATE671540200-28.5/5MILLILITERPWDR for ORAL SUSP</v>
          </cell>
          <cell r="C92" t="str">
            <v>AMOX/POTASSIUM CLAVULANATE</v>
          </cell>
          <cell r="D92">
            <v>67154</v>
          </cell>
          <cell r="E92">
            <v>0</v>
          </cell>
          <cell r="F92" t="str">
            <v>200-28.5/5</v>
          </cell>
          <cell r="G92" t="str">
            <v>MILLILITER</v>
          </cell>
          <cell r="H92" t="str">
            <v>PWDR for ORAL SUSP</v>
          </cell>
          <cell r="I92">
            <v>20091005</v>
          </cell>
          <cell r="J92">
            <v>0</v>
          </cell>
          <cell r="K92">
            <v>20091005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20091005</v>
          </cell>
          <cell r="Q92">
            <v>0</v>
          </cell>
          <cell r="R92">
            <v>20091005</v>
          </cell>
          <cell r="S92">
            <v>0</v>
          </cell>
        </row>
        <row r="93">
          <cell r="B93" t="str">
            <v>AMOX/POTASSIUM CLAVULANATE670780200-28.5mgTABLETTAB, CHEW</v>
          </cell>
          <cell r="C93" t="str">
            <v>AMOX/POTASSIUM CLAVULANATE</v>
          </cell>
          <cell r="D93">
            <v>67078</v>
          </cell>
          <cell r="E93">
            <v>0</v>
          </cell>
          <cell r="F93" t="str">
            <v>200-28.5mg</v>
          </cell>
          <cell r="G93" t="str">
            <v>TABLET</v>
          </cell>
          <cell r="H93" t="str">
            <v>TAB, CHEW</v>
          </cell>
          <cell r="I93">
            <v>20091005</v>
          </cell>
          <cell r="J93">
            <v>0</v>
          </cell>
          <cell r="K93">
            <v>20091005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20091005</v>
          </cell>
          <cell r="Q93">
            <v>0</v>
          </cell>
          <cell r="R93">
            <v>20091005</v>
          </cell>
          <cell r="S93">
            <v>0</v>
          </cell>
        </row>
        <row r="94">
          <cell r="B94" t="str">
            <v>AMOX/POTASSIUM CLAVULANATE670770400-57 mgTABLETTAB, CHEW</v>
          </cell>
          <cell r="C94" t="str">
            <v>AMOX/POTASSIUM CLAVULANATE</v>
          </cell>
          <cell r="D94">
            <v>67077</v>
          </cell>
          <cell r="E94">
            <v>0</v>
          </cell>
          <cell r="F94" t="str">
            <v>400-57 mg</v>
          </cell>
          <cell r="G94" t="str">
            <v>TABLET</v>
          </cell>
          <cell r="H94" t="str">
            <v>TAB, CHEW</v>
          </cell>
          <cell r="I94">
            <v>20091005</v>
          </cell>
          <cell r="J94">
            <v>0</v>
          </cell>
          <cell r="K94">
            <v>20091005</v>
          </cell>
          <cell r="L94" t="str">
            <v>Active</v>
          </cell>
          <cell r="N94">
            <v>0</v>
          </cell>
          <cell r="O94" t="str">
            <v>no</v>
          </cell>
          <cell r="P94">
            <v>20091005</v>
          </cell>
          <cell r="Q94">
            <v>0</v>
          </cell>
          <cell r="R94">
            <v>20091005</v>
          </cell>
          <cell r="S94">
            <v>0</v>
          </cell>
        </row>
        <row r="95">
          <cell r="B95" t="str">
            <v>AMOX/POTASSIUM CLAVULANATE671530400-57/5MILLILITERPWDR for ORAL SUSP</v>
          </cell>
          <cell r="C95" t="str">
            <v>AMOX/POTASSIUM CLAVULANATE</v>
          </cell>
          <cell r="D95">
            <v>67153</v>
          </cell>
          <cell r="E95">
            <v>0</v>
          </cell>
          <cell r="F95" t="str">
            <v>400-57/5</v>
          </cell>
          <cell r="G95" t="str">
            <v>MILLILITER</v>
          </cell>
          <cell r="H95" t="str">
            <v>PWDR for ORAL SUSP</v>
          </cell>
          <cell r="I95">
            <v>20091005</v>
          </cell>
          <cell r="J95">
            <v>0</v>
          </cell>
          <cell r="K95">
            <v>20091005</v>
          </cell>
          <cell r="L95" t="str">
            <v>Active</v>
          </cell>
          <cell r="N95">
            <v>0</v>
          </cell>
          <cell r="O95" t="str">
            <v>no</v>
          </cell>
          <cell r="P95">
            <v>20091005</v>
          </cell>
          <cell r="Q95">
            <v>0</v>
          </cell>
          <cell r="R95">
            <v>20091005</v>
          </cell>
          <cell r="S95">
            <v>0</v>
          </cell>
        </row>
        <row r="96">
          <cell r="B96" t="str">
            <v>AMOX/POTASSIUM CLAVULANATE670710500-125 mgTABLETTAB</v>
          </cell>
          <cell r="C96" t="str">
            <v>AMOX/POTASSIUM CLAVULANATE</v>
          </cell>
          <cell r="D96">
            <v>67071</v>
          </cell>
          <cell r="E96">
            <v>0</v>
          </cell>
          <cell r="F96" t="str">
            <v>500-125 mg</v>
          </cell>
          <cell r="G96" t="str">
            <v>TABLET</v>
          </cell>
          <cell r="H96" t="str">
            <v>TAB</v>
          </cell>
          <cell r="I96">
            <v>20091005</v>
          </cell>
          <cell r="J96">
            <v>0</v>
          </cell>
          <cell r="K96">
            <v>20091005</v>
          </cell>
          <cell r="L96" t="str">
            <v>Active</v>
          </cell>
          <cell r="N96">
            <v>0</v>
          </cell>
          <cell r="O96" t="str">
            <v>no</v>
          </cell>
          <cell r="P96">
            <v>20091005</v>
          </cell>
          <cell r="Q96">
            <v>0</v>
          </cell>
          <cell r="R96">
            <v>20091005</v>
          </cell>
          <cell r="S96">
            <v>0</v>
          </cell>
        </row>
        <row r="97">
          <cell r="B97" t="str">
            <v>AMOX/POTASSIUM CLAVULANATE280200600-42.9/5MILLILITERPWDR for ORAL SUSP</v>
          </cell>
          <cell r="C97" t="str">
            <v>AMOX/POTASSIUM CLAVULANATE</v>
          </cell>
          <cell r="D97">
            <v>28020</v>
          </cell>
          <cell r="E97">
            <v>0</v>
          </cell>
          <cell r="F97" t="str">
            <v>600-42.9/5</v>
          </cell>
          <cell r="G97" t="str">
            <v>MILLILITER</v>
          </cell>
          <cell r="H97" t="str">
            <v>PWDR for ORAL SUSP</v>
          </cell>
          <cell r="I97">
            <v>20091005</v>
          </cell>
          <cell r="J97">
            <v>0</v>
          </cell>
          <cell r="K97">
            <v>20091005</v>
          </cell>
          <cell r="L97" t="str">
            <v>Active</v>
          </cell>
          <cell r="N97">
            <v>0</v>
          </cell>
          <cell r="O97" t="str">
            <v>no</v>
          </cell>
          <cell r="P97">
            <v>20091005</v>
          </cell>
          <cell r="Q97">
            <v>0</v>
          </cell>
          <cell r="R97">
            <v>20091005</v>
          </cell>
          <cell r="S97">
            <v>0</v>
          </cell>
        </row>
        <row r="98">
          <cell r="B98" t="str">
            <v>AMOX/POTASSIUM CLAVULANATE670760875-125 mgTABLETTAB</v>
          </cell>
          <cell r="C98" t="str">
            <v>AMOX/POTASSIUM CLAVULANATE</v>
          </cell>
          <cell r="D98">
            <v>67076</v>
          </cell>
          <cell r="E98">
            <v>0</v>
          </cell>
          <cell r="F98" t="str">
            <v>875-125 mg</v>
          </cell>
          <cell r="G98" t="str">
            <v>TABLET</v>
          </cell>
          <cell r="H98" t="str">
            <v>TAB</v>
          </cell>
          <cell r="I98">
            <v>20091005</v>
          </cell>
          <cell r="J98">
            <v>0</v>
          </cell>
          <cell r="K98">
            <v>20091005</v>
          </cell>
          <cell r="L98" t="str">
            <v>Active</v>
          </cell>
          <cell r="N98">
            <v>0</v>
          </cell>
          <cell r="O98" t="str">
            <v>no</v>
          </cell>
          <cell r="P98">
            <v>20091005</v>
          </cell>
          <cell r="Q98">
            <v>0</v>
          </cell>
          <cell r="R98">
            <v>20091005</v>
          </cell>
          <cell r="S98">
            <v>0</v>
          </cell>
        </row>
        <row r="99">
          <cell r="B99" t="str">
            <v>AMOXAPINE153300100 mgTABLETTAB</v>
          </cell>
          <cell r="C99" t="str">
            <v>AMOXAPINE</v>
          </cell>
          <cell r="D99">
            <v>15330</v>
          </cell>
          <cell r="E99">
            <v>0</v>
          </cell>
          <cell r="F99" t="str">
            <v>100 mg</v>
          </cell>
          <cell r="G99" t="str">
            <v>TABLET</v>
          </cell>
          <cell r="H99" t="str">
            <v>TAB</v>
          </cell>
          <cell r="I99">
            <v>20020906</v>
          </cell>
          <cell r="J99">
            <v>20021206</v>
          </cell>
          <cell r="K99">
            <v>20021206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20020906</v>
          </cell>
          <cell r="Q99">
            <v>20021206</v>
          </cell>
          <cell r="R99">
            <v>20021206</v>
          </cell>
          <cell r="S99">
            <v>0</v>
          </cell>
        </row>
        <row r="100">
          <cell r="B100" t="str">
            <v>AMOXAPINE165580150 mgTABLETTAB</v>
          </cell>
          <cell r="C100" t="str">
            <v>AMOXAPINE</v>
          </cell>
          <cell r="D100">
            <v>16558</v>
          </cell>
          <cell r="E100">
            <v>0</v>
          </cell>
          <cell r="F100" t="str">
            <v>150 mg</v>
          </cell>
          <cell r="G100" t="str">
            <v>TABLET</v>
          </cell>
          <cell r="H100" t="str">
            <v>TAB</v>
          </cell>
          <cell r="I100">
            <v>20061205</v>
          </cell>
          <cell r="J100">
            <v>20071205</v>
          </cell>
          <cell r="K100">
            <v>20080305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20061205</v>
          </cell>
          <cell r="Q100">
            <v>20071205</v>
          </cell>
          <cell r="R100">
            <v>20080305</v>
          </cell>
          <cell r="S100">
            <v>0</v>
          </cell>
        </row>
        <row r="101">
          <cell r="B101" t="str">
            <v>AMOXAPINE15332025 mgTABLETTAB</v>
          </cell>
          <cell r="C101" t="str">
            <v>AMOXAPINE</v>
          </cell>
          <cell r="D101">
            <v>15332</v>
          </cell>
          <cell r="E101">
            <v>0</v>
          </cell>
          <cell r="F101" t="str">
            <v>25 mg</v>
          </cell>
          <cell r="G101" t="str">
            <v>TABLET</v>
          </cell>
          <cell r="H101" t="str">
            <v>TAB</v>
          </cell>
          <cell r="I101">
            <v>20020906</v>
          </cell>
          <cell r="J101">
            <v>20021206</v>
          </cell>
          <cell r="K101">
            <v>20021206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20020906</v>
          </cell>
          <cell r="Q101">
            <v>20021206</v>
          </cell>
          <cell r="R101">
            <v>20021206</v>
          </cell>
          <cell r="S101">
            <v>0</v>
          </cell>
        </row>
        <row r="102">
          <cell r="B102" t="str">
            <v>AMOXAPINE15333050 mgTABLETTAB</v>
          </cell>
          <cell r="C102" t="str">
            <v>AMOXAPINE</v>
          </cell>
          <cell r="D102">
            <v>15333</v>
          </cell>
          <cell r="E102">
            <v>0</v>
          </cell>
          <cell r="F102" t="str">
            <v>50 mg</v>
          </cell>
          <cell r="G102" t="str">
            <v>TABLET</v>
          </cell>
          <cell r="H102" t="str">
            <v>TAB</v>
          </cell>
          <cell r="I102">
            <v>20020906</v>
          </cell>
          <cell r="J102">
            <v>20021206</v>
          </cell>
          <cell r="K102">
            <v>20021206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20020906</v>
          </cell>
          <cell r="Q102">
            <v>20021206</v>
          </cell>
          <cell r="R102">
            <v>20021206</v>
          </cell>
          <cell r="S102">
            <v>0</v>
          </cell>
        </row>
        <row r="103">
          <cell r="B103" t="str">
            <v>AMOXICILLIN396500125 mgTABLETTAB, CHEW</v>
          </cell>
          <cell r="C103" t="str">
            <v>AMOXICILLIN</v>
          </cell>
          <cell r="D103">
            <v>39650</v>
          </cell>
          <cell r="E103">
            <v>0</v>
          </cell>
          <cell r="F103" t="str">
            <v>125 mg</v>
          </cell>
          <cell r="G103" t="str">
            <v>TABLET</v>
          </cell>
          <cell r="H103" t="str">
            <v>TAB, CHEW</v>
          </cell>
          <cell r="I103">
            <v>20050603</v>
          </cell>
          <cell r="J103">
            <v>20051206</v>
          </cell>
          <cell r="K103">
            <v>20070305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20050603</v>
          </cell>
          <cell r="Q103">
            <v>20051206</v>
          </cell>
          <cell r="R103">
            <v>20070305</v>
          </cell>
          <cell r="S103">
            <v>0</v>
          </cell>
        </row>
        <row r="104">
          <cell r="B104" t="str">
            <v>AMOXICILLIN396810125 mg/5 mlMILLILITERPWDR for ORAL SUSP</v>
          </cell>
          <cell r="C104" t="str">
            <v>AMOXICILLIN</v>
          </cell>
          <cell r="D104">
            <v>39681</v>
          </cell>
          <cell r="E104">
            <v>0</v>
          </cell>
          <cell r="F104" t="str">
            <v>125 mg/5 ml</v>
          </cell>
          <cell r="G104" t="str">
            <v>MILLILITER</v>
          </cell>
          <cell r="H104" t="str">
            <v>PWDR for ORAL SUSP</v>
          </cell>
          <cell r="I104">
            <v>20090904</v>
          </cell>
          <cell r="J104">
            <v>0</v>
          </cell>
          <cell r="K104">
            <v>20091005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20090904</v>
          </cell>
          <cell r="Q104">
            <v>0</v>
          </cell>
          <cell r="R104">
            <v>20091005</v>
          </cell>
          <cell r="S104">
            <v>0</v>
          </cell>
        </row>
        <row r="105">
          <cell r="B105" t="str">
            <v>AMOXICILLIN933850200 mg/5 mlMILLILITERSUSP</v>
          </cell>
          <cell r="C105" t="str">
            <v>AMOXICILLIN</v>
          </cell>
          <cell r="D105">
            <v>93385</v>
          </cell>
          <cell r="E105">
            <v>0</v>
          </cell>
          <cell r="F105" t="str">
            <v>200 mg/5 ml</v>
          </cell>
          <cell r="G105" t="str">
            <v>MILLILITER</v>
          </cell>
          <cell r="H105" t="str">
            <v>SUSP</v>
          </cell>
          <cell r="I105">
            <v>20090904</v>
          </cell>
          <cell r="J105">
            <v>0</v>
          </cell>
          <cell r="K105">
            <v>20091005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20090904</v>
          </cell>
          <cell r="Q105">
            <v>0</v>
          </cell>
          <cell r="R105">
            <v>20091005</v>
          </cell>
          <cell r="S105">
            <v>0</v>
          </cell>
        </row>
        <row r="106">
          <cell r="B106" t="str">
            <v>AMOXICILLIN396510250 mgTABLETTAB, CHEW</v>
          </cell>
          <cell r="C106" t="str">
            <v>AMOXICILLIN</v>
          </cell>
          <cell r="D106">
            <v>39651</v>
          </cell>
          <cell r="E106">
            <v>0</v>
          </cell>
          <cell r="F106" t="str">
            <v>250 mg</v>
          </cell>
          <cell r="G106" t="str">
            <v>TABLET</v>
          </cell>
          <cell r="H106" t="str">
            <v>TAB, CHEW</v>
          </cell>
          <cell r="I106">
            <v>20090904</v>
          </cell>
          <cell r="J106">
            <v>0</v>
          </cell>
          <cell r="K106">
            <v>20091005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20090904</v>
          </cell>
          <cell r="Q106">
            <v>0</v>
          </cell>
          <cell r="R106">
            <v>20091005</v>
          </cell>
          <cell r="S106">
            <v>0</v>
          </cell>
        </row>
        <row r="107">
          <cell r="B107" t="str">
            <v>AMOXICILLIN396830250 mg/5 mlMILLILITERPWDR for ORAL SUSP</v>
          </cell>
          <cell r="C107" t="str">
            <v>AMOXICILLIN</v>
          </cell>
          <cell r="D107">
            <v>39683</v>
          </cell>
          <cell r="E107">
            <v>0</v>
          </cell>
          <cell r="F107" t="str">
            <v>250 mg/5 ml</v>
          </cell>
          <cell r="G107" t="str">
            <v>MILLILITER</v>
          </cell>
          <cell r="H107" t="str">
            <v>PWDR for ORAL SUSP</v>
          </cell>
          <cell r="I107">
            <v>20091005</v>
          </cell>
          <cell r="J107">
            <v>0</v>
          </cell>
          <cell r="K107">
            <v>20091005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20091005</v>
          </cell>
          <cell r="Q107">
            <v>0</v>
          </cell>
          <cell r="R107">
            <v>20091005</v>
          </cell>
          <cell r="S107">
            <v>0</v>
          </cell>
        </row>
        <row r="108">
          <cell r="B108" t="str">
            <v>AMOXICILLIN933650400 mgTABLETTAB, CHEW</v>
          </cell>
          <cell r="C108" t="str">
            <v>AMOXICILLIN</v>
          </cell>
          <cell r="D108">
            <v>93365</v>
          </cell>
          <cell r="E108">
            <v>0</v>
          </cell>
          <cell r="F108" t="str">
            <v>400 mg</v>
          </cell>
          <cell r="G108" t="str">
            <v>TABLET</v>
          </cell>
          <cell r="H108" t="str">
            <v>TAB, CHEW</v>
          </cell>
          <cell r="I108">
            <v>20091005</v>
          </cell>
          <cell r="J108">
            <v>0</v>
          </cell>
          <cell r="K108">
            <v>20091005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20091005</v>
          </cell>
          <cell r="Q108">
            <v>0</v>
          </cell>
          <cell r="R108">
            <v>20091005</v>
          </cell>
          <cell r="S108">
            <v>0</v>
          </cell>
        </row>
        <row r="109">
          <cell r="B109" t="str">
            <v>AMOXICILLIN396320875 mgTABLETTAB</v>
          </cell>
          <cell r="C109" t="str">
            <v>AMOXICILLIN</v>
          </cell>
          <cell r="D109">
            <v>39632</v>
          </cell>
          <cell r="E109">
            <v>0</v>
          </cell>
          <cell r="F109" t="str">
            <v>875 mg</v>
          </cell>
          <cell r="G109" t="str">
            <v>TABLET</v>
          </cell>
          <cell r="H109" t="str">
            <v>TAB</v>
          </cell>
          <cell r="I109">
            <v>20091005</v>
          </cell>
          <cell r="J109">
            <v>0</v>
          </cell>
          <cell r="K109">
            <v>20091005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20091005</v>
          </cell>
          <cell r="Q109">
            <v>0</v>
          </cell>
          <cell r="R109">
            <v>20091005</v>
          </cell>
          <cell r="S109">
            <v>0</v>
          </cell>
        </row>
        <row r="110">
          <cell r="B110" t="str">
            <v>AMOXICILLIN (TRIHYDRATE)396600250 mgCAPSULECAP</v>
          </cell>
          <cell r="C110" t="str">
            <v>AMOXICILLIN (TRIHYDRATE)</v>
          </cell>
          <cell r="D110">
            <v>39660</v>
          </cell>
          <cell r="E110">
            <v>0</v>
          </cell>
          <cell r="F110" t="str">
            <v>250 mg</v>
          </cell>
          <cell r="G110" t="str">
            <v>CAPSULE</v>
          </cell>
          <cell r="H110" t="str">
            <v>CAP</v>
          </cell>
          <cell r="I110">
            <v>20091005</v>
          </cell>
          <cell r="J110">
            <v>0</v>
          </cell>
          <cell r="K110">
            <v>20091005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20091005</v>
          </cell>
          <cell r="Q110">
            <v>0</v>
          </cell>
          <cell r="R110">
            <v>20091005</v>
          </cell>
          <cell r="S110">
            <v>0</v>
          </cell>
        </row>
        <row r="111">
          <cell r="B111" t="str">
            <v>AMOXICILLIN (TRIHYDRATE)396610500 mgCAPSULECAP</v>
          </cell>
          <cell r="C111" t="str">
            <v>AMOXICILLIN (TRIHYDRATE)</v>
          </cell>
          <cell r="D111">
            <v>39661</v>
          </cell>
          <cell r="E111">
            <v>0</v>
          </cell>
          <cell r="F111" t="str">
            <v>500 mg</v>
          </cell>
          <cell r="G111" t="str">
            <v>CAPSULE</v>
          </cell>
          <cell r="H111" t="str">
            <v>CAP</v>
          </cell>
          <cell r="I111">
            <v>20091005</v>
          </cell>
          <cell r="J111">
            <v>0</v>
          </cell>
          <cell r="K111">
            <v>20091005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20091005</v>
          </cell>
          <cell r="Q111">
            <v>0</v>
          </cell>
          <cell r="R111">
            <v>20091005</v>
          </cell>
          <cell r="S111">
            <v>0</v>
          </cell>
        </row>
        <row r="112">
          <cell r="B112" t="str">
            <v>AMOXICILLIN OS933750400 mg/5 mlMILLILITERSUSP RECON</v>
          </cell>
          <cell r="C112" t="str">
            <v>AMOXICILLIN OS</v>
          </cell>
          <cell r="D112">
            <v>93375</v>
          </cell>
          <cell r="E112">
            <v>0</v>
          </cell>
          <cell r="F112" t="str">
            <v>400 mg/5 ml</v>
          </cell>
          <cell r="G112" t="str">
            <v>MILLILITER</v>
          </cell>
          <cell r="H112" t="str">
            <v>SUSP RECON</v>
          </cell>
          <cell r="I112">
            <v>20090904</v>
          </cell>
          <cell r="J112">
            <v>0</v>
          </cell>
          <cell r="K112">
            <v>20091005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20090904</v>
          </cell>
          <cell r="Q112">
            <v>0</v>
          </cell>
          <cell r="R112">
            <v>20091005</v>
          </cell>
          <cell r="S112">
            <v>0</v>
          </cell>
        </row>
        <row r="113">
          <cell r="B113" t="str">
            <v>AMPHET ASP/AMPHET/D-AMPHET14635010 mgCAPSULECAP, ER</v>
          </cell>
          <cell r="C113" t="str">
            <v>AMPHET ASP/AMPHET/D-AMPHET</v>
          </cell>
          <cell r="D113">
            <v>14635</v>
          </cell>
          <cell r="E113">
            <v>0</v>
          </cell>
          <cell r="F113" t="str">
            <v>10 mg</v>
          </cell>
          <cell r="G113" t="str">
            <v>CAPSULE</v>
          </cell>
          <cell r="H113" t="str">
            <v>CAP, ER</v>
          </cell>
          <cell r="I113">
            <v>20090904</v>
          </cell>
          <cell r="J113">
            <v>0</v>
          </cell>
          <cell r="K113">
            <v>20091005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20090904</v>
          </cell>
          <cell r="Q113">
            <v>0</v>
          </cell>
          <cell r="R113">
            <v>20091005</v>
          </cell>
          <cell r="S113">
            <v>0</v>
          </cell>
        </row>
        <row r="114">
          <cell r="B114" t="str">
            <v>AMPHET ASP/AMPHET/D-AMPHET29009015 mgTABLETTAB</v>
          </cell>
          <cell r="C114" t="str">
            <v>AMPHET ASP/AMPHET/D-AMPHET</v>
          </cell>
          <cell r="D114">
            <v>29009</v>
          </cell>
          <cell r="E114">
            <v>0</v>
          </cell>
          <cell r="F114" t="str">
            <v>15 mg</v>
          </cell>
          <cell r="G114" t="str">
            <v>TABLET</v>
          </cell>
          <cell r="H114" t="str">
            <v>TAB</v>
          </cell>
          <cell r="I114">
            <v>20091005</v>
          </cell>
          <cell r="J114">
            <v>0</v>
          </cell>
          <cell r="K114">
            <v>20091005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20091005</v>
          </cell>
          <cell r="Q114">
            <v>0</v>
          </cell>
          <cell r="R114">
            <v>20091005</v>
          </cell>
          <cell r="S114">
            <v>0</v>
          </cell>
        </row>
        <row r="115">
          <cell r="B115" t="str">
            <v>AMPHET ASP/AMPHET/D-AMPHET17468015 mgCAPSULECAP, ER</v>
          </cell>
          <cell r="C115" t="str">
            <v>AMPHET ASP/AMPHET/D-AMPHET</v>
          </cell>
          <cell r="D115">
            <v>17468</v>
          </cell>
          <cell r="E115">
            <v>0</v>
          </cell>
          <cell r="F115" t="str">
            <v>15 mg</v>
          </cell>
          <cell r="G115" t="str">
            <v>CAPSULE</v>
          </cell>
          <cell r="H115" t="str">
            <v>CAP, ER</v>
          </cell>
          <cell r="I115">
            <v>20090904</v>
          </cell>
          <cell r="J115">
            <v>0</v>
          </cell>
          <cell r="K115">
            <v>20091005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20090904</v>
          </cell>
          <cell r="Q115">
            <v>0</v>
          </cell>
          <cell r="R115">
            <v>20091005</v>
          </cell>
          <cell r="S115">
            <v>0</v>
          </cell>
        </row>
        <row r="116">
          <cell r="B116" t="str">
            <v>AMPHET ASP/AMPHET/D-AMPHET14636020 mgCAPSULECAP, ER</v>
          </cell>
          <cell r="C116" t="str">
            <v>AMPHET ASP/AMPHET/D-AMPHET</v>
          </cell>
          <cell r="D116">
            <v>14636</v>
          </cell>
          <cell r="E116">
            <v>0</v>
          </cell>
          <cell r="F116" t="str">
            <v>20 mg</v>
          </cell>
          <cell r="G116" t="str">
            <v>CAPSULE</v>
          </cell>
          <cell r="H116" t="str">
            <v>CAP, ER</v>
          </cell>
          <cell r="I116">
            <v>20090904</v>
          </cell>
          <cell r="J116">
            <v>0</v>
          </cell>
          <cell r="K116">
            <v>20091005</v>
          </cell>
          <cell r="L116" t="str">
            <v>Active</v>
          </cell>
          <cell r="N116">
            <v>0</v>
          </cell>
          <cell r="O116" t="str">
            <v>no</v>
          </cell>
          <cell r="P116">
            <v>20090904</v>
          </cell>
          <cell r="Q116">
            <v>0</v>
          </cell>
          <cell r="R116">
            <v>20091005</v>
          </cell>
          <cell r="S116">
            <v>0</v>
          </cell>
        </row>
        <row r="117">
          <cell r="B117" t="str">
            <v>AMPHET ASP/AMPHET/D-AMPHET17469025 mgCAPSULECAP, ER</v>
          </cell>
          <cell r="C117" t="str">
            <v>AMPHET ASP/AMPHET/D-AMPHET</v>
          </cell>
          <cell r="D117">
            <v>17469</v>
          </cell>
          <cell r="E117">
            <v>0</v>
          </cell>
          <cell r="F117" t="str">
            <v>25 mg</v>
          </cell>
          <cell r="G117" t="str">
            <v>CAPSULE</v>
          </cell>
          <cell r="H117" t="str">
            <v>CAP, ER</v>
          </cell>
          <cell r="I117">
            <v>20090904</v>
          </cell>
          <cell r="J117">
            <v>0</v>
          </cell>
          <cell r="K117">
            <v>20091005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20090904</v>
          </cell>
          <cell r="Q117">
            <v>0</v>
          </cell>
          <cell r="R117">
            <v>20091005</v>
          </cell>
          <cell r="S117">
            <v>0</v>
          </cell>
        </row>
        <row r="118">
          <cell r="B118" t="str">
            <v>AMPHET ASP/AMPHET/D-AMPHET14637030 mgCAPSULECAP, ER</v>
          </cell>
          <cell r="C118" t="str">
            <v>AMPHET ASP/AMPHET/D-AMPHET</v>
          </cell>
          <cell r="D118">
            <v>14637</v>
          </cell>
          <cell r="E118">
            <v>0</v>
          </cell>
          <cell r="F118" t="str">
            <v>30 mg</v>
          </cell>
          <cell r="G118" t="str">
            <v>CAPSULE</v>
          </cell>
          <cell r="H118" t="str">
            <v>CAP, ER</v>
          </cell>
          <cell r="I118">
            <v>20090904</v>
          </cell>
          <cell r="J118">
            <v>0</v>
          </cell>
          <cell r="K118">
            <v>20091005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20090904</v>
          </cell>
          <cell r="Q118">
            <v>0</v>
          </cell>
          <cell r="R118">
            <v>20091005</v>
          </cell>
          <cell r="S118">
            <v>0</v>
          </cell>
        </row>
        <row r="119">
          <cell r="B119" t="str">
            <v>AMPHET ASP/AMPHET/D-AMPHET1745905 mgCAPSULECAP, ER</v>
          </cell>
          <cell r="C119" t="str">
            <v>AMPHET ASP/AMPHET/D-AMPHET</v>
          </cell>
          <cell r="D119">
            <v>17459</v>
          </cell>
          <cell r="E119">
            <v>0</v>
          </cell>
          <cell r="F119" t="str">
            <v>5 mg</v>
          </cell>
          <cell r="G119" t="str">
            <v>CAPSULE</v>
          </cell>
          <cell r="H119" t="str">
            <v>CAP, ER</v>
          </cell>
          <cell r="I119">
            <v>20090904</v>
          </cell>
          <cell r="J119">
            <v>0</v>
          </cell>
          <cell r="K119">
            <v>20091005</v>
          </cell>
          <cell r="L119" t="str">
            <v>Active</v>
          </cell>
          <cell r="N119">
            <v>0</v>
          </cell>
          <cell r="O119" t="str">
            <v>no</v>
          </cell>
          <cell r="P119">
            <v>20090904</v>
          </cell>
          <cell r="Q119">
            <v>0</v>
          </cell>
          <cell r="R119">
            <v>20091005</v>
          </cell>
          <cell r="S119">
            <v>0</v>
          </cell>
        </row>
        <row r="120">
          <cell r="B120" t="str">
            <v>AMPHETAMINE/D-AMPHETAMINE SALTS56971010 mgTABLETTAB</v>
          </cell>
          <cell r="C120" t="str">
            <v>AMPHETAMINE/D-AMPHETAMINE SALTS</v>
          </cell>
          <cell r="D120">
            <v>56971</v>
          </cell>
          <cell r="E120">
            <v>0</v>
          </cell>
          <cell r="F120" t="str">
            <v>10 mg</v>
          </cell>
          <cell r="G120" t="str">
            <v>TABLET</v>
          </cell>
          <cell r="H120" t="str">
            <v>TAB</v>
          </cell>
          <cell r="I120">
            <v>20091005</v>
          </cell>
          <cell r="J120">
            <v>0</v>
          </cell>
          <cell r="K120">
            <v>20091005</v>
          </cell>
          <cell r="L120" t="str">
            <v>Active</v>
          </cell>
          <cell r="N120">
            <v>0</v>
          </cell>
          <cell r="O120" t="str">
            <v>no</v>
          </cell>
          <cell r="P120">
            <v>20091005</v>
          </cell>
          <cell r="Q120">
            <v>0</v>
          </cell>
          <cell r="R120">
            <v>20091005</v>
          </cell>
          <cell r="S120">
            <v>0</v>
          </cell>
        </row>
        <row r="121">
          <cell r="B121" t="str">
            <v>AMPHETAMINE/D-AMPHETAMINE SALTS29008012.5 mgTABLETTAB</v>
          </cell>
          <cell r="C121" t="str">
            <v>AMPHETAMINE/D-AMPHETAMINE SALTS</v>
          </cell>
          <cell r="D121">
            <v>29008</v>
          </cell>
          <cell r="E121">
            <v>0</v>
          </cell>
          <cell r="F121" t="str">
            <v>12.5 mg</v>
          </cell>
          <cell r="G121" t="str">
            <v>TABLET</v>
          </cell>
          <cell r="H121" t="str">
            <v>TAB</v>
          </cell>
          <cell r="I121">
            <v>20091005</v>
          </cell>
          <cell r="J121">
            <v>0</v>
          </cell>
          <cell r="K121">
            <v>20091005</v>
          </cell>
          <cell r="L121" t="str">
            <v>Active</v>
          </cell>
          <cell r="N121">
            <v>0</v>
          </cell>
          <cell r="O121" t="str">
            <v>no</v>
          </cell>
          <cell r="P121">
            <v>20091005</v>
          </cell>
          <cell r="Q121">
            <v>0</v>
          </cell>
          <cell r="R121">
            <v>20091005</v>
          </cell>
          <cell r="S121">
            <v>0</v>
          </cell>
        </row>
        <row r="122">
          <cell r="B122" t="str">
            <v>AMPHETAMINE/D-AMPHETAMINE SALTS56973020 mgTABLETTAB</v>
          </cell>
          <cell r="C122" t="str">
            <v>AMPHETAMINE/D-AMPHETAMINE SALTS</v>
          </cell>
          <cell r="D122">
            <v>56973</v>
          </cell>
          <cell r="E122">
            <v>0</v>
          </cell>
          <cell r="F122" t="str">
            <v>20 mg</v>
          </cell>
          <cell r="G122" t="str">
            <v>TABLET</v>
          </cell>
          <cell r="H122" t="str">
            <v>TAB</v>
          </cell>
          <cell r="I122">
            <v>20091005</v>
          </cell>
          <cell r="J122">
            <v>0</v>
          </cell>
          <cell r="K122">
            <v>20091005</v>
          </cell>
          <cell r="L122" t="str">
            <v>Active</v>
          </cell>
          <cell r="N122">
            <v>0</v>
          </cell>
          <cell r="O122" t="str">
            <v>no</v>
          </cell>
          <cell r="P122">
            <v>20091005</v>
          </cell>
          <cell r="Q122">
            <v>0</v>
          </cell>
          <cell r="R122">
            <v>20091005</v>
          </cell>
          <cell r="S122">
            <v>0</v>
          </cell>
        </row>
        <row r="123">
          <cell r="B123" t="str">
            <v>AMPHETAMINE/D-AMPHETAMINE SALTS56972030 mgTABLETTAB</v>
          </cell>
          <cell r="C123" t="str">
            <v>AMPHETAMINE/D-AMPHETAMINE SALTS</v>
          </cell>
          <cell r="D123">
            <v>56972</v>
          </cell>
          <cell r="E123">
            <v>0</v>
          </cell>
          <cell r="F123" t="str">
            <v>30 mg</v>
          </cell>
          <cell r="G123" t="str">
            <v>TABLET</v>
          </cell>
          <cell r="H123" t="str">
            <v>TAB</v>
          </cell>
          <cell r="I123">
            <v>20091005</v>
          </cell>
          <cell r="J123">
            <v>0</v>
          </cell>
          <cell r="K123">
            <v>20091005</v>
          </cell>
          <cell r="L123" t="str">
            <v>Active</v>
          </cell>
          <cell r="N123">
            <v>0</v>
          </cell>
          <cell r="O123" t="str">
            <v>no</v>
          </cell>
          <cell r="P123">
            <v>20091005</v>
          </cell>
          <cell r="Q123">
            <v>0</v>
          </cell>
          <cell r="R123">
            <v>20091005</v>
          </cell>
          <cell r="S123">
            <v>0</v>
          </cell>
        </row>
        <row r="124">
          <cell r="B124" t="str">
            <v>AMPHETAMINE/D-AMPHETAMINE SALTS5697005 mgTABLETTAB</v>
          </cell>
          <cell r="C124" t="str">
            <v>AMPHETAMINE/D-AMPHETAMINE SALTS</v>
          </cell>
          <cell r="D124">
            <v>56970</v>
          </cell>
          <cell r="E124">
            <v>0</v>
          </cell>
          <cell r="F124" t="str">
            <v>5 mg</v>
          </cell>
          <cell r="G124" t="str">
            <v>TABLET</v>
          </cell>
          <cell r="H124" t="str">
            <v>TAB</v>
          </cell>
          <cell r="I124">
            <v>20091005</v>
          </cell>
          <cell r="J124">
            <v>0</v>
          </cell>
          <cell r="K124">
            <v>20091005</v>
          </cell>
          <cell r="L124" t="str">
            <v>Active</v>
          </cell>
          <cell r="N124">
            <v>0</v>
          </cell>
          <cell r="O124" t="str">
            <v>no</v>
          </cell>
          <cell r="P124">
            <v>20091005</v>
          </cell>
          <cell r="Q124">
            <v>0</v>
          </cell>
          <cell r="R124">
            <v>20091005</v>
          </cell>
          <cell r="S124">
            <v>0</v>
          </cell>
        </row>
        <row r="125">
          <cell r="B125" t="str">
            <v>AMPHETAMINE/D-AMPHETAMINE SALTS2900707.5 mgTABLETTAB</v>
          </cell>
          <cell r="C125" t="str">
            <v>AMPHETAMINE/D-AMPHETAMINE SALTS</v>
          </cell>
          <cell r="D125">
            <v>29007</v>
          </cell>
          <cell r="E125">
            <v>0</v>
          </cell>
          <cell r="F125" t="str">
            <v>7.5 mg</v>
          </cell>
          <cell r="G125" t="str">
            <v>TABLET</v>
          </cell>
          <cell r="H125" t="str">
            <v>TAB</v>
          </cell>
          <cell r="I125">
            <v>20091005</v>
          </cell>
          <cell r="J125">
            <v>0</v>
          </cell>
          <cell r="K125">
            <v>20091005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20091005</v>
          </cell>
          <cell r="Q125">
            <v>0</v>
          </cell>
          <cell r="R125">
            <v>20091005</v>
          </cell>
          <cell r="S125">
            <v>0</v>
          </cell>
        </row>
        <row r="126">
          <cell r="B126" t="str">
            <v>AMPICILLIN SODIUM/SULBACTAM SODIUM8952103 gmEACHVIAL</v>
          </cell>
          <cell r="C126" t="str">
            <v>AMPICILLIN SODIUM/SULBACTAM SODIUM</v>
          </cell>
          <cell r="D126">
            <v>89521</v>
          </cell>
          <cell r="E126">
            <v>0</v>
          </cell>
          <cell r="F126" t="str">
            <v>3 gm</v>
          </cell>
          <cell r="G126" t="str">
            <v>EACH</v>
          </cell>
          <cell r="H126" t="str">
            <v>VIAL</v>
          </cell>
          <cell r="I126">
            <v>20091005</v>
          </cell>
          <cell r="J126">
            <v>0</v>
          </cell>
          <cell r="K126">
            <v>20091005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20091005</v>
          </cell>
          <cell r="Q126">
            <v>0</v>
          </cell>
          <cell r="R126">
            <v>20091005</v>
          </cell>
          <cell r="S126">
            <v>0</v>
          </cell>
        </row>
        <row r="127">
          <cell r="B127" t="str">
            <v>AMPICILLIN TRIHYDRATE393130125 mg/5 mlMILLILITERPWDR for ORAL SUSP</v>
          </cell>
          <cell r="C127" t="str">
            <v>AMPICILLIN TRIHYDRATE</v>
          </cell>
          <cell r="D127">
            <v>39313</v>
          </cell>
          <cell r="E127">
            <v>0</v>
          </cell>
          <cell r="F127" t="str">
            <v>125 mg/5 ml</v>
          </cell>
          <cell r="G127" t="str">
            <v>MILLILITER</v>
          </cell>
          <cell r="H127" t="str">
            <v>PWDR for ORAL SUSP</v>
          </cell>
          <cell r="I127">
            <v>20020405</v>
          </cell>
          <cell r="J127">
            <v>20020906</v>
          </cell>
          <cell r="K127">
            <v>20020906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20020405</v>
          </cell>
          <cell r="Q127">
            <v>20020906</v>
          </cell>
          <cell r="R127">
            <v>20020906</v>
          </cell>
          <cell r="S127">
            <v>0</v>
          </cell>
        </row>
        <row r="128">
          <cell r="B128" t="str">
            <v>AMPICILLIN TRIHYDRATE392710250 mgCAPSULECAP</v>
          </cell>
          <cell r="C128" t="str">
            <v>AMPICILLIN TRIHYDRATE</v>
          </cell>
          <cell r="D128">
            <v>39271</v>
          </cell>
          <cell r="E128">
            <v>0</v>
          </cell>
          <cell r="F128" t="str">
            <v>250 mg</v>
          </cell>
          <cell r="G128" t="str">
            <v>CAPSULE</v>
          </cell>
          <cell r="H128" t="str">
            <v>CAP</v>
          </cell>
          <cell r="I128">
            <v>20091005</v>
          </cell>
          <cell r="J128">
            <v>0</v>
          </cell>
          <cell r="K128">
            <v>20091005</v>
          </cell>
          <cell r="L128" t="str">
            <v>Active</v>
          </cell>
          <cell r="N128">
            <v>0</v>
          </cell>
          <cell r="O128" t="str">
            <v>no</v>
          </cell>
          <cell r="P128">
            <v>20091005</v>
          </cell>
          <cell r="Q128">
            <v>0</v>
          </cell>
          <cell r="R128">
            <v>20091005</v>
          </cell>
          <cell r="S128">
            <v>0</v>
          </cell>
        </row>
        <row r="129">
          <cell r="B129" t="str">
            <v>AMPICILLIN TRIHYDRATE392720500 mgCAPSULECAP</v>
          </cell>
          <cell r="C129" t="str">
            <v>AMPICILLIN TRIHYDRATE</v>
          </cell>
          <cell r="D129">
            <v>39272</v>
          </cell>
          <cell r="E129">
            <v>0</v>
          </cell>
          <cell r="F129" t="str">
            <v>500 mg</v>
          </cell>
          <cell r="G129" t="str">
            <v>CAPSULE</v>
          </cell>
          <cell r="H129" t="str">
            <v>CAP</v>
          </cell>
          <cell r="I129">
            <v>20091005</v>
          </cell>
          <cell r="J129">
            <v>0</v>
          </cell>
          <cell r="K129">
            <v>20091005</v>
          </cell>
          <cell r="L129" t="str">
            <v>Active</v>
          </cell>
          <cell r="N129">
            <v>0</v>
          </cell>
          <cell r="O129" t="str">
            <v>no</v>
          </cell>
          <cell r="P129">
            <v>20091005</v>
          </cell>
          <cell r="Q129">
            <v>0</v>
          </cell>
          <cell r="R129">
            <v>20091005</v>
          </cell>
          <cell r="S129">
            <v>0</v>
          </cell>
        </row>
        <row r="130">
          <cell r="B130" t="str">
            <v>AMYLASE/LIPASE/PROTEASE50393020,000 units; 4,500 units; 25,000 unitsCAPSULECAP, DR</v>
          </cell>
          <cell r="C130" t="str">
            <v>AMYLASE/LIPASE/PROTEASE</v>
          </cell>
          <cell r="D130">
            <v>50393</v>
          </cell>
          <cell r="E130">
            <v>0</v>
          </cell>
          <cell r="F130" t="str">
            <v>20,000 units; 4,500 units; 25,000 units</v>
          </cell>
          <cell r="G130" t="str">
            <v>CAPSULE</v>
          </cell>
          <cell r="H130" t="str">
            <v>CAP, DR</v>
          </cell>
          <cell r="I130">
            <v>20090305</v>
          </cell>
          <cell r="J130">
            <v>20090430</v>
          </cell>
          <cell r="K130">
            <v>20090430</v>
          </cell>
          <cell r="L130" t="str">
            <v>Active</v>
          </cell>
          <cell r="N130">
            <v>0</v>
          </cell>
          <cell r="O130" t="str">
            <v>no</v>
          </cell>
          <cell r="P130">
            <v>20090305</v>
          </cell>
          <cell r="Q130">
            <v>20090430</v>
          </cell>
          <cell r="R130">
            <v>20090430</v>
          </cell>
          <cell r="S130">
            <v>0</v>
          </cell>
        </row>
        <row r="131">
          <cell r="B131" t="str">
            <v>AMYLASE/LIPASE/PROTEASE11014033,200 units; 10,000 units; 38,000 unitsCAPSULECAP, DR</v>
          </cell>
          <cell r="C131" t="str">
            <v>AMYLASE/LIPASE/PROTEASE</v>
          </cell>
          <cell r="D131">
            <v>11014</v>
          </cell>
          <cell r="E131">
            <v>0</v>
          </cell>
          <cell r="F131" t="str">
            <v>33,200 units; 10,000 units; 38,000 units</v>
          </cell>
          <cell r="G131" t="str">
            <v>CAPSULE</v>
          </cell>
          <cell r="H131" t="str">
            <v>CAP, DR</v>
          </cell>
          <cell r="I131">
            <v>20090305</v>
          </cell>
          <cell r="J131">
            <v>20090430</v>
          </cell>
          <cell r="K131">
            <v>20090430</v>
          </cell>
          <cell r="L131" t="str">
            <v>Active</v>
          </cell>
          <cell r="N131">
            <v>0</v>
          </cell>
          <cell r="O131" t="str">
            <v>no</v>
          </cell>
          <cell r="P131">
            <v>20090305</v>
          </cell>
          <cell r="Q131">
            <v>20090430</v>
          </cell>
          <cell r="R131">
            <v>20090430</v>
          </cell>
          <cell r="S131">
            <v>0</v>
          </cell>
        </row>
        <row r="132">
          <cell r="B132" t="str">
            <v>AMYLASE/LIPASE/PROTEASE10003048,000 units; 16,000 units; 48,000 unitsCAPSULECAP, DR</v>
          </cell>
          <cell r="C132" t="str">
            <v>AMYLASE/LIPASE/PROTEASE</v>
          </cell>
          <cell r="D132">
            <v>10003</v>
          </cell>
          <cell r="E132">
            <v>0</v>
          </cell>
          <cell r="F132" t="str">
            <v>48,000 units; 16,000 units; 48,000 units</v>
          </cell>
          <cell r="G132" t="str">
            <v>CAPSULE</v>
          </cell>
          <cell r="H132" t="str">
            <v>CAP, DR</v>
          </cell>
          <cell r="I132">
            <v>20090305</v>
          </cell>
          <cell r="J132">
            <v>20090430</v>
          </cell>
          <cell r="K132">
            <v>20090430</v>
          </cell>
          <cell r="L132" t="str">
            <v>Active</v>
          </cell>
          <cell r="N132">
            <v>0</v>
          </cell>
          <cell r="O132" t="str">
            <v>no</v>
          </cell>
          <cell r="P132">
            <v>20090305</v>
          </cell>
          <cell r="Q132">
            <v>20090430</v>
          </cell>
          <cell r="R132">
            <v>20090430</v>
          </cell>
          <cell r="S132">
            <v>0</v>
          </cell>
        </row>
        <row r="133">
          <cell r="B133" t="str">
            <v>AMYLASE/LIPASE/PROTEASE10016056,000 units; 20,000 units; 44,000 unitsCAPSULECAP, DR</v>
          </cell>
          <cell r="C133" t="str">
            <v>AMYLASE/LIPASE/PROTEASE</v>
          </cell>
          <cell r="D133">
            <v>10016</v>
          </cell>
          <cell r="E133">
            <v>0</v>
          </cell>
          <cell r="F133" t="str">
            <v>56,000 units; 20,000 units; 44,000 units</v>
          </cell>
          <cell r="G133" t="str">
            <v>CAPSULE</v>
          </cell>
          <cell r="H133" t="str">
            <v>CAP, DR</v>
          </cell>
          <cell r="I133">
            <v>20090305</v>
          </cell>
          <cell r="J133">
            <v>20090430</v>
          </cell>
          <cell r="K133">
            <v>20090430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20090430</v>
          </cell>
          <cell r="R133">
            <v>20090430</v>
          </cell>
          <cell r="S133">
            <v>0</v>
          </cell>
        </row>
        <row r="134">
          <cell r="B134" t="str">
            <v>AMYLASE/LIPASE/PROTEASE10009065,000 units; 20,000 units; 65,000 unitsCAPSULECAP, DR</v>
          </cell>
          <cell r="C134" t="str">
            <v>AMYLASE/LIPASE/PROTEASE</v>
          </cell>
          <cell r="D134">
            <v>10009</v>
          </cell>
          <cell r="E134">
            <v>0</v>
          </cell>
          <cell r="F134" t="str">
            <v>65,000 units; 20,000 units; 65,000 units</v>
          </cell>
          <cell r="G134" t="str">
            <v>CAPSULE</v>
          </cell>
          <cell r="H134" t="str">
            <v>CAP, DR</v>
          </cell>
          <cell r="I134">
            <v>20090305</v>
          </cell>
          <cell r="J134">
            <v>20090430</v>
          </cell>
          <cell r="K134">
            <v>20090430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20090430</v>
          </cell>
          <cell r="R134">
            <v>20090430</v>
          </cell>
          <cell r="S134">
            <v>0</v>
          </cell>
        </row>
        <row r="135">
          <cell r="B135" t="str">
            <v>AMYLASE/LIPASE/PROTEASE91492066,400 units; 20,000 units; 75,000 unitsCAPSULECAP, DR</v>
          </cell>
          <cell r="C135" t="str">
            <v>AMYLASE/LIPASE/PROTEASE</v>
          </cell>
          <cell r="D135">
            <v>91492</v>
          </cell>
          <cell r="E135">
            <v>0</v>
          </cell>
          <cell r="F135" t="str">
            <v>66,400 units; 20,000 units; 75,000 units</v>
          </cell>
          <cell r="G135" t="str">
            <v>CAPSULE</v>
          </cell>
          <cell r="H135" t="str">
            <v>CAP, DR</v>
          </cell>
          <cell r="I135">
            <v>20090305</v>
          </cell>
          <cell r="J135">
            <v>20090430</v>
          </cell>
          <cell r="K135">
            <v>20090430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20090430</v>
          </cell>
          <cell r="R135">
            <v>20090430</v>
          </cell>
          <cell r="S135">
            <v>0</v>
          </cell>
        </row>
        <row r="136">
          <cell r="B136" t="str">
            <v>ANAGRELIDE HCL2239100.5 mgCAPSULECAP</v>
          </cell>
          <cell r="C136" t="str">
            <v>ANAGRELIDE HCL</v>
          </cell>
          <cell r="D136">
            <v>22391</v>
          </cell>
          <cell r="E136">
            <v>0</v>
          </cell>
          <cell r="F136" t="str">
            <v>0.5 mg</v>
          </cell>
          <cell r="G136" t="str">
            <v>CAPSULE</v>
          </cell>
          <cell r="H136" t="str">
            <v>CAP</v>
          </cell>
          <cell r="I136">
            <v>20091005</v>
          </cell>
          <cell r="J136">
            <v>0</v>
          </cell>
          <cell r="K136">
            <v>20091005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20091005</v>
          </cell>
          <cell r="Q136">
            <v>0</v>
          </cell>
          <cell r="R136">
            <v>20091005</v>
          </cell>
          <cell r="S136">
            <v>0</v>
          </cell>
        </row>
        <row r="137">
          <cell r="B137" t="str">
            <v>ANAGRELIDE HCL2239201 mgCAPSULECAP</v>
          </cell>
          <cell r="C137" t="str">
            <v>ANAGRELIDE HCL</v>
          </cell>
          <cell r="D137">
            <v>22392</v>
          </cell>
          <cell r="E137">
            <v>0</v>
          </cell>
          <cell r="F137" t="str">
            <v>1 mg</v>
          </cell>
          <cell r="G137" t="str">
            <v>CAPSULE</v>
          </cell>
          <cell r="H137" t="str">
            <v>CAP</v>
          </cell>
          <cell r="I137">
            <v>20091005</v>
          </cell>
          <cell r="J137">
            <v>0</v>
          </cell>
          <cell r="K137">
            <v>20091005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20091005</v>
          </cell>
          <cell r="Q137">
            <v>0</v>
          </cell>
          <cell r="R137">
            <v>20091005</v>
          </cell>
          <cell r="S137">
            <v>0</v>
          </cell>
        </row>
        <row r="138">
          <cell r="B138" t="str">
            <v>ANTIPYRINE/BENZOCAINE OTIC1401905.4%/1.4%MILLILITEROTIC SOLN</v>
          </cell>
          <cell r="C138" t="str">
            <v>ANTIPYRINE/BENZOCAINE OTIC</v>
          </cell>
          <cell r="D138">
            <v>14019</v>
          </cell>
          <cell r="E138">
            <v>0</v>
          </cell>
          <cell r="F138" t="str">
            <v>5.4%/1.4%</v>
          </cell>
          <cell r="G138" t="str">
            <v>MILLILITER</v>
          </cell>
          <cell r="H138" t="str">
            <v>OTIC SOLN</v>
          </cell>
          <cell r="I138">
            <v>20090605</v>
          </cell>
          <cell r="J138">
            <v>0</v>
          </cell>
          <cell r="K138">
            <v>20091005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20090605</v>
          </cell>
          <cell r="Q138">
            <v>0</v>
          </cell>
          <cell r="R138">
            <v>20091005</v>
          </cell>
          <cell r="S138">
            <v>0</v>
          </cell>
        </row>
        <row r="139">
          <cell r="B139" t="str">
            <v>ASPIRIN167010325 mgTABLETTAB</v>
          </cell>
          <cell r="C139" t="str">
            <v>ASPIRIN</v>
          </cell>
          <cell r="D139">
            <v>16701</v>
          </cell>
          <cell r="E139">
            <v>0</v>
          </cell>
          <cell r="F139" t="str">
            <v>325 mg</v>
          </cell>
          <cell r="G139" t="str">
            <v>TABLET</v>
          </cell>
          <cell r="H139" t="str">
            <v>TAB</v>
          </cell>
          <cell r="I139">
            <v>20020906</v>
          </cell>
          <cell r="J139">
            <v>20021206</v>
          </cell>
          <cell r="K139">
            <v>20021206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20020906</v>
          </cell>
          <cell r="Q139">
            <v>20021206</v>
          </cell>
          <cell r="R139">
            <v>20021206</v>
          </cell>
          <cell r="S139">
            <v>0</v>
          </cell>
        </row>
        <row r="140">
          <cell r="B140" t="str">
            <v>ASPIRIN1672005 grTABLETTAB, EC</v>
          </cell>
          <cell r="C140" t="str">
            <v>ASPIRIN</v>
          </cell>
          <cell r="D140">
            <v>16720</v>
          </cell>
          <cell r="E140">
            <v>0</v>
          </cell>
          <cell r="F140" t="str">
            <v>5 gr</v>
          </cell>
          <cell r="G140" t="str">
            <v>TABLET</v>
          </cell>
          <cell r="H140" t="str">
            <v>TAB, EC</v>
          </cell>
          <cell r="I140">
            <v>20020906</v>
          </cell>
          <cell r="J140">
            <v>20021206</v>
          </cell>
          <cell r="K140">
            <v>20021206</v>
          </cell>
          <cell r="L140" t="str">
            <v>Active</v>
          </cell>
          <cell r="N140">
            <v>0</v>
          </cell>
          <cell r="O140" t="str">
            <v>no</v>
          </cell>
          <cell r="P140">
            <v>20020906</v>
          </cell>
          <cell r="Q140">
            <v>20021206</v>
          </cell>
          <cell r="R140">
            <v>20021206</v>
          </cell>
          <cell r="S140">
            <v>0</v>
          </cell>
        </row>
        <row r="141">
          <cell r="B141" t="str">
            <v>ASPIRIN BUFFERED714170325 mgTABLETTAB</v>
          </cell>
          <cell r="C141" t="str">
            <v>ASPIRIN BUFFERED</v>
          </cell>
          <cell r="D141">
            <v>71417</v>
          </cell>
          <cell r="E141">
            <v>0</v>
          </cell>
          <cell r="F141" t="str">
            <v>325 mg</v>
          </cell>
          <cell r="G141" t="str">
            <v>TABLET</v>
          </cell>
          <cell r="H141" t="str">
            <v>TAB</v>
          </cell>
          <cell r="I141">
            <v>20020906</v>
          </cell>
          <cell r="J141">
            <v>20021206</v>
          </cell>
          <cell r="K141">
            <v>20021206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20020906</v>
          </cell>
          <cell r="Q141">
            <v>20021206</v>
          </cell>
          <cell r="R141">
            <v>20021206</v>
          </cell>
          <cell r="S141">
            <v>0</v>
          </cell>
        </row>
        <row r="142">
          <cell r="B142" t="str">
            <v>ASPIRIN W/CODEINE699130325 mg; 30 mgTABLETTAB</v>
          </cell>
          <cell r="C142" t="str">
            <v>ASPIRIN W/CODEINE</v>
          </cell>
          <cell r="D142">
            <v>69913</v>
          </cell>
          <cell r="E142">
            <v>0</v>
          </cell>
          <cell r="F142" t="str">
            <v>325 mg; 30 mg</v>
          </cell>
          <cell r="G142" t="str">
            <v>TABLET</v>
          </cell>
          <cell r="H142" t="str">
            <v>TAB</v>
          </cell>
          <cell r="I142">
            <v>20030305</v>
          </cell>
          <cell r="J142">
            <v>20040305</v>
          </cell>
          <cell r="K142">
            <v>20040305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20030305</v>
          </cell>
          <cell r="Q142">
            <v>20040305</v>
          </cell>
          <cell r="R142">
            <v>20040305</v>
          </cell>
          <cell r="S142">
            <v>0</v>
          </cell>
        </row>
        <row r="143">
          <cell r="B143" t="str">
            <v>ASPIRIN W/CODEINE699160325 mg; 60 mgTABLETTAB</v>
          </cell>
          <cell r="C143" t="str">
            <v>ASPIRIN W/CODEINE</v>
          </cell>
          <cell r="D143">
            <v>69916</v>
          </cell>
          <cell r="E143">
            <v>0</v>
          </cell>
          <cell r="F143" t="str">
            <v>325 mg; 60 mg</v>
          </cell>
          <cell r="G143" t="str">
            <v>TABLET</v>
          </cell>
          <cell r="H143" t="str">
            <v>TAB</v>
          </cell>
          <cell r="I143">
            <v>20020405</v>
          </cell>
          <cell r="J143">
            <v>20020906</v>
          </cell>
          <cell r="K143">
            <v>20020906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20020405</v>
          </cell>
          <cell r="Q143">
            <v>20020906</v>
          </cell>
          <cell r="R143">
            <v>20020906</v>
          </cell>
          <cell r="S143">
            <v>0</v>
          </cell>
        </row>
        <row r="144">
          <cell r="B144" t="str">
            <v>ASPIRIN/BUTALBITAL/CAFFEINE/CODEINE69500030 mgCAPSULECAP</v>
          </cell>
          <cell r="C144" t="str">
            <v>ASPIRIN/BUTALBITAL/CAFFEINE/CODEINE</v>
          </cell>
          <cell r="D144">
            <v>69500</v>
          </cell>
          <cell r="E144">
            <v>0</v>
          </cell>
          <cell r="F144" t="str">
            <v>30 mg</v>
          </cell>
          <cell r="G144" t="str">
            <v>CAPSULE</v>
          </cell>
          <cell r="H144" t="str">
            <v>CAP</v>
          </cell>
          <cell r="I144">
            <v>20091005</v>
          </cell>
          <cell r="J144">
            <v>0</v>
          </cell>
          <cell r="K144">
            <v>20091005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20091005</v>
          </cell>
          <cell r="Q144">
            <v>0</v>
          </cell>
          <cell r="R144">
            <v>20091005</v>
          </cell>
          <cell r="S144">
            <v>0</v>
          </cell>
        </row>
        <row r="145">
          <cell r="B145" t="str">
            <v>ATENOLOL206600100 mgTABLETTAB</v>
          </cell>
          <cell r="C145" t="str">
            <v>ATENOLOL</v>
          </cell>
          <cell r="D145">
            <v>20660</v>
          </cell>
          <cell r="E145">
            <v>0</v>
          </cell>
          <cell r="F145" t="str">
            <v>100 mg</v>
          </cell>
          <cell r="G145" t="str">
            <v>TABLET</v>
          </cell>
          <cell r="H145" t="str">
            <v>TAB</v>
          </cell>
          <cell r="I145">
            <v>20091005</v>
          </cell>
          <cell r="J145">
            <v>0</v>
          </cell>
          <cell r="K145">
            <v>20091005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20091005</v>
          </cell>
          <cell r="Q145">
            <v>0</v>
          </cell>
          <cell r="R145">
            <v>20091005</v>
          </cell>
          <cell r="S145">
            <v>0</v>
          </cell>
        </row>
        <row r="146">
          <cell r="B146" t="str">
            <v>ATENOLOL20662025 mgTABLETTAB</v>
          </cell>
          <cell r="C146" t="str">
            <v>ATENOLOL</v>
          </cell>
          <cell r="D146">
            <v>20662</v>
          </cell>
          <cell r="E146">
            <v>0</v>
          </cell>
          <cell r="F146" t="str">
            <v>25 mg</v>
          </cell>
          <cell r="G146" t="str">
            <v>TABLET</v>
          </cell>
          <cell r="H146" t="str">
            <v>TAB</v>
          </cell>
          <cell r="I146">
            <v>20091005</v>
          </cell>
          <cell r="J146">
            <v>0</v>
          </cell>
          <cell r="K146">
            <v>20091005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20091005</v>
          </cell>
          <cell r="Q146">
            <v>0</v>
          </cell>
          <cell r="R146">
            <v>20091005</v>
          </cell>
          <cell r="S146">
            <v>0</v>
          </cell>
        </row>
        <row r="147">
          <cell r="B147" t="str">
            <v>ATENOLOL20661050 mgTABLETTAB</v>
          </cell>
          <cell r="C147" t="str">
            <v>ATENOLOL</v>
          </cell>
          <cell r="D147">
            <v>20661</v>
          </cell>
          <cell r="E147">
            <v>0</v>
          </cell>
          <cell r="F147" t="str">
            <v>50 mg</v>
          </cell>
          <cell r="G147" t="str">
            <v>TABLET</v>
          </cell>
          <cell r="H147" t="str">
            <v>TAB</v>
          </cell>
          <cell r="I147">
            <v>20091005</v>
          </cell>
          <cell r="J147">
            <v>0</v>
          </cell>
          <cell r="K147">
            <v>20091005</v>
          </cell>
          <cell r="L147" t="str">
            <v>Active</v>
          </cell>
          <cell r="N147">
            <v>0</v>
          </cell>
          <cell r="O147" t="str">
            <v>no</v>
          </cell>
          <cell r="P147">
            <v>20091005</v>
          </cell>
          <cell r="Q147">
            <v>0</v>
          </cell>
          <cell r="R147">
            <v>20091005</v>
          </cell>
          <cell r="S147">
            <v>0</v>
          </cell>
        </row>
        <row r="148">
          <cell r="B148" t="str">
            <v>ATENOLOL; CHLORTHAL669910100 mg; 25 mgTABLETTAB</v>
          </cell>
          <cell r="C148" t="str">
            <v>ATENOLOL; CHLORTHAL</v>
          </cell>
          <cell r="D148">
            <v>66991</v>
          </cell>
          <cell r="E148">
            <v>0</v>
          </cell>
          <cell r="F148" t="str">
            <v>100 mg; 25 mg</v>
          </cell>
          <cell r="G148" t="str">
            <v>TABLET</v>
          </cell>
          <cell r="H148" t="str">
            <v>TAB</v>
          </cell>
          <cell r="I148">
            <v>20091005</v>
          </cell>
          <cell r="J148">
            <v>0</v>
          </cell>
          <cell r="K148">
            <v>20091005</v>
          </cell>
          <cell r="L148" t="str">
            <v>Active</v>
          </cell>
          <cell r="N148">
            <v>0</v>
          </cell>
          <cell r="O148" t="str">
            <v>no</v>
          </cell>
          <cell r="P148">
            <v>20091005</v>
          </cell>
          <cell r="Q148">
            <v>0</v>
          </cell>
          <cell r="R148">
            <v>20091005</v>
          </cell>
          <cell r="S148">
            <v>0</v>
          </cell>
        </row>
        <row r="149">
          <cell r="B149" t="str">
            <v>ATENOLOL; CHLORTHAL66990050 mg; 25 mgTABLETTAB</v>
          </cell>
          <cell r="C149" t="str">
            <v>ATENOLOL; CHLORTHAL</v>
          </cell>
          <cell r="D149">
            <v>66990</v>
          </cell>
          <cell r="E149">
            <v>0</v>
          </cell>
          <cell r="F149" t="str">
            <v>50 mg; 25 mg</v>
          </cell>
          <cell r="G149" t="str">
            <v>TABLET</v>
          </cell>
          <cell r="H149" t="str">
            <v>TAB</v>
          </cell>
          <cell r="I149">
            <v>20091005</v>
          </cell>
          <cell r="J149">
            <v>0</v>
          </cell>
          <cell r="K149">
            <v>20091005</v>
          </cell>
          <cell r="L149" t="str">
            <v>Active</v>
          </cell>
          <cell r="N149">
            <v>0</v>
          </cell>
          <cell r="O149" t="str">
            <v>no</v>
          </cell>
          <cell r="P149">
            <v>20091005</v>
          </cell>
          <cell r="Q149">
            <v>0</v>
          </cell>
          <cell r="R149">
            <v>20091005</v>
          </cell>
          <cell r="S149">
            <v>0</v>
          </cell>
        </row>
        <row r="150">
          <cell r="B150" t="str">
            <v>ATROPINE SULFATE3295200.01MILLILITEROPTH SOLN</v>
          </cell>
          <cell r="C150" t="str">
            <v>ATROPINE SULFATE</v>
          </cell>
          <cell r="D150">
            <v>32952</v>
          </cell>
          <cell r="E150">
            <v>0</v>
          </cell>
          <cell r="F150">
            <v>0.01</v>
          </cell>
          <cell r="G150" t="str">
            <v>MILLILITER</v>
          </cell>
          <cell r="H150" t="str">
            <v>OPTH SOLN</v>
          </cell>
          <cell r="I150">
            <v>20091005</v>
          </cell>
          <cell r="J150">
            <v>0</v>
          </cell>
          <cell r="K150">
            <v>20091005</v>
          </cell>
          <cell r="L150" t="str">
            <v>Active</v>
          </cell>
          <cell r="N150">
            <v>0</v>
          </cell>
          <cell r="O150" t="str">
            <v>no</v>
          </cell>
          <cell r="P150">
            <v>20091005</v>
          </cell>
          <cell r="Q150">
            <v>0</v>
          </cell>
          <cell r="R150">
            <v>20091005</v>
          </cell>
          <cell r="S150">
            <v>0</v>
          </cell>
        </row>
        <row r="151">
          <cell r="B151" t="str">
            <v>ATROPINE SULFATE32952151%, 15 mlMILLILITEROPTH SOLN</v>
          </cell>
          <cell r="C151" t="str">
            <v>ATROPINE SULFATE</v>
          </cell>
          <cell r="D151">
            <v>32952</v>
          </cell>
          <cell r="E151">
            <v>15</v>
          </cell>
          <cell r="F151" t="str">
            <v>1%, 15 ml</v>
          </cell>
          <cell r="G151" t="str">
            <v>MILLILITER</v>
          </cell>
          <cell r="H151" t="str">
            <v>OPTH SOLN</v>
          </cell>
          <cell r="I151">
            <v>20030825</v>
          </cell>
          <cell r="J151">
            <v>20050304</v>
          </cell>
          <cell r="K151">
            <v>20050304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20030825</v>
          </cell>
          <cell r="Q151">
            <v>20050304</v>
          </cell>
          <cell r="R151">
            <v>20050304</v>
          </cell>
          <cell r="S151">
            <v>0</v>
          </cell>
        </row>
        <row r="152">
          <cell r="B152" t="str">
            <v>AZATHIOPRINE46771050 mgTABLETTAB</v>
          </cell>
          <cell r="C152" t="str">
            <v>AZATHIOPRINE</v>
          </cell>
          <cell r="D152">
            <v>46771</v>
          </cell>
          <cell r="E152">
            <v>0</v>
          </cell>
          <cell r="F152" t="str">
            <v>50 mg</v>
          </cell>
          <cell r="G152" t="str">
            <v>TABLET</v>
          </cell>
          <cell r="H152" t="str">
            <v>TAB</v>
          </cell>
          <cell r="I152">
            <v>20091005</v>
          </cell>
          <cell r="J152">
            <v>0</v>
          </cell>
          <cell r="K152">
            <v>20091005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20091005</v>
          </cell>
          <cell r="Q152">
            <v>0</v>
          </cell>
          <cell r="R152">
            <v>20091005</v>
          </cell>
          <cell r="S152">
            <v>0</v>
          </cell>
        </row>
        <row r="153">
          <cell r="B153" t="str">
            <v>AZITHROMYCIN487920100 mg/5 mlMILLILITERSUSP</v>
          </cell>
          <cell r="C153" t="str">
            <v>AZITHROMYCIN</v>
          </cell>
          <cell r="D153">
            <v>48792</v>
          </cell>
          <cell r="E153">
            <v>0</v>
          </cell>
          <cell r="F153" t="str">
            <v>100 mg/5 ml</v>
          </cell>
          <cell r="G153" t="str">
            <v>MILLILITER</v>
          </cell>
          <cell r="H153" t="str">
            <v>SUSP</v>
          </cell>
          <cell r="I153">
            <v>20091005</v>
          </cell>
          <cell r="J153">
            <v>0</v>
          </cell>
          <cell r="K153">
            <v>20091005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20091005</v>
          </cell>
          <cell r="Q153">
            <v>0</v>
          </cell>
          <cell r="R153">
            <v>20091005</v>
          </cell>
          <cell r="S153">
            <v>0</v>
          </cell>
        </row>
        <row r="154">
          <cell r="B154" t="str">
            <v>AZITHROMYCIN611990200 mg/5 mlMILLILITERSUSP</v>
          </cell>
          <cell r="C154" t="str">
            <v>AZITHROMYCIN</v>
          </cell>
          <cell r="D154">
            <v>61199</v>
          </cell>
          <cell r="E154">
            <v>0</v>
          </cell>
          <cell r="F154" t="str">
            <v>200 mg/5 ml</v>
          </cell>
          <cell r="G154" t="str">
            <v>MILLILITER</v>
          </cell>
          <cell r="H154" t="str">
            <v>SUSP</v>
          </cell>
          <cell r="I154">
            <v>20091005</v>
          </cell>
          <cell r="J154">
            <v>0</v>
          </cell>
          <cell r="K154">
            <v>20091005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20091005</v>
          </cell>
          <cell r="Q154">
            <v>0</v>
          </cell>
          <cell r="R154">
            <v>20091005</v>
          </cell>
          <cell r="S154">
            <v>0</v>
          </cell>
        </row>
        <row r="155">
          <cell r="B155" t="str">
            <v>AZITHROMYCIN487930250 mgTABLETTAB</v>
          </cell>
          <cell r="C155" t="str">
            <v>AZITHROMYCIN</v>
          </cell>
          <cell r="D155">
            <v>48793</v>
          </cell>
          <cell r="E155">
            <v>0</v>
          </cell>
          <cell r="F155" t="str">
            <v>250 mg</v>
          </cell>
          <cell r="G155" t="str">
            <v>TABLET</v>
          </cell>
          <cell r="H155" t="str">
            <v>TAB</v>
          </cell>
          <cell r="I155">
            <v>20090904</v>
          </cell>
          <cell r="J155">
            <v>0</v>
          </cell>
          <cell r="K155">
            <v>20091005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20090904</v>
          </cell>
          <cell r="Q155">
            <v>0</v>
          </cell>
          <cell r="R155">
            <v>20091005</v>
          </cell>
          <cell r="S155">
            <v>0</v>
          </cell>
        </row>
        <row r="156">
          <cell r="B156" t="str">
            <v>AZITHROMYCIN611980500 mgTABLETTAB</v>
          </cell>
          <cell r="C156" t="str">
            <v>AZITHROMYCIN</v>
          </cell>
          <cell r="D156">
            <v>61198</v>
          </cell>
          <cell r="E156">
            <v>0</v>
          </cell>
          <cell r="F156" t="str">
            <v>500 mg</v>
          </cell>
          <cell r="G156" t="str">
            <v>TABLET</v>
          </cell>
          <cell r="H156" t="str">
            <v>TAB</v>
          </cell>
          <cell r="I156">
            <v>20091005</v>
          </cell>
          <cell r="J156">
            <v>0</v>
          </cell>
          <cell r="K156">
            <v>20091005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20091005</v>
          </cell>
          <cell r="Q156">
            <v>0</v>
          </cell>
          <cell r="R156">
            <v>20091005</v>
          </cell>
          <cell r="S156">
            <v>0</v>
          </cell>
        </row>
        <row r="157">
          <cell r="B157" t="str">
            <v>AZITHROMYCIN487940600 mgTABLETTAB</v>
          </cell>
          <cell r="C157" t="str">
            <v>AZITHROMYCIN</v>
          </cell>
          <cell r="D157">
            <v>48794</v>
          </cell>
          <cell r="E157">
            <v>0</v>
          </cell>
          <cell r="F157" t="str">
            <v>600 mg</v>
          </cell>
          <cell r="G157" t="str">
            <v>TABLET</v>
          </cell>
          <cell r="H157" t="str">
            <v>TAB</v>
          </cell>
          <cell r="I157">
            <v>20091005</v>
          </cell>
          <cell r="J157">
            <v>0</v>
          </cell>
          <cell r="K157">
            <v>20091005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20091005</v>
          </cell>
          <cell r="Q157">
            <v>0</v>
          </cell>
          <cell r="R157">
            <v>20091005</v>
          </cell>
          <cell r="S157">
            <v>0</v>
          </cell>
        </row>
        <row r="158">
          <cell r="B158" t="str">
            <v>BACITRACIN318120500 units/gmGRAMOINT</v>
          </cell>
          <cell r="C158" t="str">
            <v>BACITRACIN</v>
          </cell>
          <cell r="D158">
            <v>31812</v>
          </cell>
          <cell r="E158">
            <v>0</v>
          </cell>
          <cell r="F158" t="str">
            <v>500 units/gm</v>
          </cell>
          <cell r="G158" t="str">
            <v>GRAM</v>
          </cell>
          <cell r="H158" t="str">
            <v>OINT</v>
          </cell>
          <cell r="I158">
            <v>20020906</v>
          </cell>
          <cell r="J158">
            <v>20021206</v>
          </cell>
          <cell r="K158">
            <v>20031205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20020906</v>
          </cell>
          <cell r="Q158">
            <v>20021206</v>
          </cell>
          <cell r="R158">
            <v>20031205</v>
          </cell>
          <cell r="S158">
            <v>0</v>
          </cell>
        </row>
        <row r="159">
          <cell r="B159" t="str">
            <v>BACITRACIN/NEOMYCIN SULFATE/POLYMYXIN B854590400 units/3.5 mg/5,000 units per gmGRAMOINT</v>
          </cell>
          <cell r="C159" t="str">
            <v>BACITRACIN/NEOMYCIN SULFATE/POLYMYXIN B</v>
          </cell>
          <cell r="D159">
            <v>85459</v>
          </cell>
          <cell r="E159">
            <v>0</v>
          </cell>
          <cell r="F159" t="str">
            <v>400 units/3.5 mg/5,000 units per gm</v>
          </cell>
          <cell r="G159" t="str">
            <v>GRAM</v>
          </cell>
          <cell r="H159" t="str">
            <v>OINT</v>
          </cell>
          <cell r="I159">
            <v>20020405</v>
          </cell>
          <cell r="J159">
            <v>20021206</v>
          </cell>
          <cell r="K159">
            <v>20060605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20020405</v>
          </cell>
          <cell r="Q159">
            <v>20021206</v>
          </cell>
          <cell r="R159">
            <v>20060605</v>
          </cell>
          <cell r="S159">
            <v>0</v>
          </cell>
        </row>
        <row r="160">
          <cell r="B160" t="str">
            <v>BACITRACIN/NEOMYCIN/POLYMYXIN B/HC8726903.5 grGRAMOPTH OINT</v>
          </cell>
          <cell r="C160" t="str">
            <v>BACITRACIN/NEOMYCIN/POLYMYXIN B/HC</v>
          </cell>
          <cell r="D160">
            <v>87269</v>
          </cell>
          <cell r="E160">
            <v>0</v>
          </cell>
          <cell r="F160" t="str">
            <v>3.5 gr</v>
          </cell>
          <cell r="G160" t="str">
            <v>GRAM</v>
          </cell>
          <cell r="H160" t="str">
            <v>OPTH OINT</v>
          </cell>
          <cell r="I160">
            <v>20020906</v>
          </cell>
          <cell r="J160">
            <v>20021206</v>
          </cell>
          <cell r="K160">
            <v>20021206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20020906</v>
          </cell>
          <cell r="Q160">
            <v>20021206</v>
          </cell>
          <cell r="R160">
            <v>20021206</v>
          </cell>
          <cell r="S160">
            <v>0</v>
          </cell>
        </row>
        <row r="161">
          <cell r="B161" t="str">
            <v>BACITRACIN/POLYMYXIN B SULFATE85879015 grGRAMOINT</v>
          </cell>
          <cell r="C161" t="str">
            <v>BACITRACIN/POLYMYXIN B SULFATE</v>
          </cell>
          <cell r="D161">
            <v>85879</v>
          </cell>
          <cell r="E161">
            <v>0</v>
          </cell>
          <cell r="F161" t="str">
            <v>15 gr</v>
          </cell>
          <cell r="G161" t="str">
            <v>GRAM</v>
          </cell>
          <cell r="H161" t="str">
            <v>OINT</v>
          </cell>
          <cell r="I161">
            <v>20020405</v>
          </cell>
          <cell r="J161">
            <v>20021005</v>
          </cell>
          <cell r="K161">
            <v>20021005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20020405</v>
          </cell>
          <cell r="Q161">
            <v>20021005</v>
          </cell>
          <cell r="R161">
            <v>20021005</v>
          </cell>
          <cell r="S161">
            <v>0</v>
          </cell>
        </row>
        <row r="162">
          <cell r="B162" t="str">
            <v>BACLOFEN18010010 mgTABLETTAB</v>
          </cell>
          <cell r="C162" t="str">
            <v>BACLOFEN</v>
          </cell>
          <cell r="D162">
            <v>18010</v>
          </cell>
          <cell r="E162">
            <v>0</v>
          </cell>
          <cell r="F162" t="str">
            <v>10 mg</v>
          </cell>
          <cell r="G162" t="str">
            <v>TABLET</v>
          </cell>
          <cell r="H162" t="str">
            <v>TAB</v>
          </cell>
          <cell r="I162">
            <v>20091005</v>
          </cell>
          <cell r="J162">
            <v>0</v>
          </cell>
          <cell r="K162">
            <v>20091005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20091005</v>
          </cell>
          <cell r="Q162">
            <v>0</v>
          </cell>
          <cell r="R162">
            <v>20091005</v>
          </cell>
          <cell r="S162">
            <v>0</v>
          </cell>
        </row>
        <row r="163">
          <cell r="B163" t="str">
            <v>BACLOFEN18011020 mgTABLETTAB</v>
          </cell>
          <cell r="C163" t="str">
            <v>BACLOFEN</v>
          </cell>
          <cell r="D163">
            <v>18011</v>
          </cell>
          <cell r="E163">
            <v>0</v>
          </cell>
          <cell r="F163" t="str">
            <v>20 mg</v>
          </cell>
          <cell r="G163" t="str">
            <v>TABLET</v>
          </cell>
          <cell r="H163" t="str">
            <v>TAB</v>
          </cell>
          <cell r="I163">
            <v>20091005</v>
          </cell>
          <cell r="J163">
            <v>0</v>
          </cell>
          <cell r="K163">
            <v>20091005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20091005</v>
          </cell>
          <cell r="Q163">
            <v>0</v>
          </cell>
          <cell r="R163">
            <v>20091005</v>
          </cell>
          <cell r="S163">
            <v>0</v>
          </cell>
        </row>
        <row r="164">
          <cell r="B164" t="str">
            <v>BALSALAZIDE DISODIUM953480750 mgCAPSULECAP</v>
          </cell>
          <cell r="C164" t="str">
            <v>BALSALAZIDE DISODIUM</v>
          </cell>
          <cell r="D164">
            <v>95348</v>
          </cell>
          <cell r="E164">
            <v>0</v>
          </cell>
          <cell r="F164" t="str">
            <v>750 mg</v>
          </cell>
          <cell r="G164" t="str">
            <v>CAPSULE</v>
          </cell>
          <cell r="H164" t="str">
            <v>CAP</v>
          </cell>
          <cell r="I164">
            <v>20091005</v>
          </cell>
          <cell r="J164">
            <v>0</v>
          </cell>
          <cell r="K164">
            <v>20091005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20091005</v>
          </cell>
          <cell r="Q164">
            <v>0</v>
          </cell>
          <cell r="R164">
            <v>20091005</v>
          </cell>
          <cell r="S164">
            <v>0</v>
          </cell>
        </row>
        <row r="165">
          <cell r="B165" t="str">
            <v>BENAZEPRIL HCL48612010 mgTABLETTAB</v>
          </cell>
          <cell r="C165" t="str">
            <v>BENAZEPRIL HCL</v>
          </cell>
          <cell r="D165">
            <v>48612</v>
          </cell>
          <cell r="E165">
            <v>0</v>
          </cell>
          <cell r="F165" t="str">
            <v>10 mg</v>
          </cell>
          <cell r="G165" t="str">
            <v>TABLET</v>
          </cell>
          <cell r="H165" t="str">
            <v>TAB</v>
          </cell>
          <cell r="I165">
            <v>20091005</v>
          </cell>
          <cell r="J165">
            <v>0</v>
          </cell>
          <cell r="K165">
            <v>20091005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20091005</v>
          </cell>
          <cell r="Q165">
            <v>0</v>
          </cell>
          <cell r="R165">
            <v>20091005</v>
          </cell>
          <cell r="S165">
            <v>0</v>
          </cell>
        </row>
        <row r="166">
          <cell r="B166" t="str">
            <v>BENAZEPRIL HCL48613020 mgTABLETTAB</v>
          </cell>
          <cell r="C166" t="str">
            <v>BENAZEPRIL HCL</v>
          </cell>
          <cell r="D166">
            <v>48613</v>
          </cell>
          <cell r="E166">
            <v>0</v>
          </cell>
          <cell r="F166" t="str">
            <v>20 mg</v>
          </cell>
          <cell r="G166" t="str">
            <v>TABLET</v>
          </cell>
          <cell r="H166" t="str">
            <v>TAB</v>
          </cell>
          <cell r="I166">
            <v>20091005</v>
          </cell>
          <cell r="J166">
            <v>0</v>
          </cell>
          <cell r="K166">
            <v>20091005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20091005</v>
          </cell>
          <cell r="Q166">
            <v>0</v>
          </cell>
          <cell r="R166">
            <v>20091005</v>
          </cell>
          <cell r="S166">
            <v>0</v>
          </cell>
        </row>
        <row r="167">
          <cell r="B167" t="str">
            <v>BENAZEPRIL HCL48614040 mgTABLETTAB</v>
          </cell>
          <cell r="C167" t="str">
            <v>BENAZEPRIL HCL</v>
          </cell>
          <cell r="D167">
            <v>48614</v>
          </cell>
          <cell r="E167">
            <v>0</v>
          </cell>
          <cell r="F167" t="str">
            <v>40 mg</v>
          </cell>
          <cell r="G167" t="str">
            <v>TABLET</v>
          </cell>
          <cell r="H167" t="str">
            <v>TAB</v>
          </cell>
          <cell r="I167">
            <v>20091005</v>
          </cell>
          <cell r="J167">
            <v>0</v>
          </cell>
          <cell r="K167">
            <v>20091005</v>
          </cell>
          <cell r="L167" t="str">
            <v>Active</v>
          </cell>
          <cell r="N167">
            <v>0</v>
          </cell>
          <cell r="O167" t="str">
            <v>no</v>
          </cell>
          <cell r="P167">
            <v>20091005</v>
          </cell>
          <cell r="Q167">
            <v>0</v>
          </cell>
          <cell r="R167">
            <v>20091005</v>
          </cell>
          <cell r="S167">
            <v>0</v>
          </cell>
        </row>
        <row r="168">
          <cell r="B168" t="str">
            <v>BENAZEPRIL HCL4861105 mgTABLETTAB</v>
          </cell>
          <cell r="C168" t="str">
            <v>BENAZEPRIL HCL</v>
          </cell>
          <cell r="D168">
            <v>48611</v>
          </cell>
          <cell r="E168">
            <v>0</v>
          </cell>
          <cell r="F168" t="str">
            <v>5 mg</v>
          </cell>
          <cell r="G168" t="str">
            <v>TABLET</v>
          </cell>
          <cell r="H168" t="str">
            <v>TAB</v>
          </cell>
          <cell r="I168">
            <v>20091005</v>
          </cell>
          <cell r="J168">
            <v>0</v>
          </cell>
          <cell r="K168">
            <v>20091005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20091005</v>
          </cell>
          <cell r="Q168">
            <v>0</v>
          </cell>
          <cell r="R168">
            <v>20091005</v>
          </cell>
          <cell r="S168">
            <v>0</v>
          </cell>
        </row>
        <row r="169">
          <cell r="B169" t="str">
            <v>BENAZEPRIL/HCTZ33192010-12.5 mgTABLETTAB</v>
          </cell>
          <cell r="C169" t="str">
            <v>BENAZEPRIL/HCTZ</v>
          </cell>
          <cell r="D169">
            <v>33192</v>
          </cell>
          <cell r="E169">
            <v>0</v>
          </cell>
          <cell r="F169" t="str">
            <v>10-12.5 mg</v>
          </cell>
          <cell r="G169" t="str">
            <v>TABLET</v>
          </cell>
          <cell r="H169" t="str">
            <v>TAB</v>
          </cell>
          <cell r="I169">
            <v>20091005</v>
          </cell>
          <cell r="J169">
            <v>0</v>
          </cell>
          <cell r="K169">
            <v>20091005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20091005</v>
          </cell>
          <cell r="Q169">
            <v>0</v>
          </cell>
          <cell r="R169">
            <v>20091005</v>
          </cell>
          <cell r="S169">
            <v>0</v>
          </cell>
        </row>
        <row r="170">
          <cell r="B170" t="str">
            <v>BENAZEPRIL/HCTZ33193020-12.5 mgTABLETTAB</v>
          </cell>
          <cell r="C170" t="str">
            <v>BENAZEPRIL/HCTZ</v>
          </cell>
          <cell r="D170">
            <v>33193</v>
          </cell>
          <cell r="E170">
            <v>0</v>
          </cell>
          <cell r="F170" t="str">
            <v>20-12.5 mg</v>
          </cell>
          <cell r="G170" t="str">
            <v>TABLET</v>
          </cell>
          <cell r="H170" t="str">
            <v>TAB</v>
          </cell>
          <cell r="I170">
            <v>20091005</v>
          </cell>
          <cell r="J170">
            <v>0</v>
          </cell>
          <cell r="K170">
            <v>20091005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20091005</v>
          </cell>
          <cell r="Q170">
            <v>0</v>
          </cell>
          <cell r="R170">
            <v>20091005</v>
          </cell>
          <cell r="S170">
            <v>0</v>
          </cell>
        </row>
        <row r="171">
          <cell r="B171" t="str">
            <v>BENAZEPRIL/HCTZ33194020-25 mgTABLETTAB</v>
          </cell>
          <cell r="C171" t="str">
            <v>BENAZEPRIL/HCTZ</v>
          </cell>
          <cell r="D171">
            <v>33194</v>
          </cell>
          <cell r="E171">
            <v>0</v>
          </cell>
          <cell r="F171" t="str">
            <v>20-25 mg</v>
          </cell>
          <cell r="G171" t="str">
            <v>TABLET</v>
          </cell>
          <cell r="H171" t="str">
            <v>TAB</v>
          </cell>
          <cell r="I171">
            <v>20091005</v>
          </cell>
          <cell r="J171">
            <v>0</v>
          </cell>
          <cell r="K171">
            <v>20091005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20091005</v>
          </cell>
          <cell r="Q171">
            <v>0</v>
          </cell>
          <cell r="R171">
            <v>20091005</v>
          </cell>
          <cell r="S171">
            <v>0</v>
          </cell>
        </row>
        <row r="172">
          <cell r="B172" t="str">
            <v>BENAZEPRIL/HCTZ3319105-6.25 mgTABLETTAB</v>
          </cell>
          <cell r="C172" t="str">
            <v>BENAZEPRIL/HCTZ</v>
          </cell>
          <cell r="D172">
            <v>33191</v>
          </cell>
          <cell r="E172">
            <v>0</v>
          </cell>
          <cell r="F172" t="str">
            <v>5-6.25 mg</v>
          </cell>
          <cell r="G172" t="str">
            <v>TABLET</v>
          </cell>
          <cell r="H172" t="str">
            <v>TAB</v>
          </cell>
          <cell r="I172">
            <v>20091005</v>
          </cell>
          <cell r="J172">
            <v>0</v>
          </cell>
          <cell r="K172">
            <v>20091005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20091005</v>
          </cell>
          <cell r="Q172">
            <v>0</v>
          </cell>
          <cell r="R172">
            <v>20091005</v>
          </cell>
          <cell r="S172">
            <v>0</v>
          </cell>
        </row>
        <row r="173">
          <cell r="B173" t="str">
            <v>BENZONATATE298400100 mgCAPSULECAP</v>
          </cell>
          <cell r="C173" t="str">
            <v>BENZONATATE</v>
          </cell>
          <cell r="D173">
            <v>29840</v>
          </cell>
          <cell r="E173">
            <v>0</v>
          </cell>
          <cell r="F173" t="str">
            <v>100 mg</v>
          </cell>
          <cell r="G173" t="str">
            <v>CAPSULE</v>
          </cell>
          <cell r="H173" t="str">
            <v>CAP</v>
          </cell>
          <cell r="I173">
            <v>20091005</v>
          </cell>
          <cell r="J173">
            <v>0</v>
          </cell>
          <cell r="K173">
            <v>20091005</v>
          </cell>
          <cell r="L173" t="str">
            <v>Active</v>
          </cell>
          <cell r="N173">
            <v>0</v>
          </cell>
          <cell r="O173" t="str">
            <v>no</v>
          </cell>
          <cell r="P173">
            <v>20091005</v>
          </cell>
          <cell r="Q173">
            <v>0</v>
          </cell>
          <cell r="R173">
            <v>20091005</v>
          </cell>
          <cell r="S173">
            <v>0</v>
          </cell>
        </row>
        <row r="174">
          <cell r="B174" t="str">
            <v>BENZONATATE930070200 mgCAPSULECAP</v>
          </cell>
          <cell r="C174" t="str">
            <v>BENZONATATE</v>
          </cell>
          <cell r="D174">
            <v>93007</v>
          </cell>
          <cell r="E174">
            <v>0</v>
          </cell>
          <cell r="F174" t="str">
            <v>200 mg</v>
          </cell>
          <cell r="G174" t="str">
            <v>CAPSULE</v>
          </cell>
          <cell r="H174" t="str">
            <v>CAP</v>
          </cell>
          <cell r="I174">
            <v>20091005</v>
          </cell>
          <cell r="J174">
            <v>0</v>
          </cell>
          <cell r="K174">
            <v>20091005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20091005</v>
          </cell>
          <cell r="Q174">
            <v>0</v>
          </cell>
          <cell r="R174">
            <v>20091005</v>
          </cell>
          <cell r="S174">
            <v>0</v>
          </cell>
        </row>
        <row r="175">
          <cell r="B175" t="str">
            <v>BENZTROPINE MESYLATE1762000.5 mgTABLETTAB</v>
          </cell>
          <cell r="C175" t="str">
            <v>BENZTROPINE MESYLATE</v>
          </cell>
          <cell r="D175">
            <v>17620</v>
          </cell>
          <cell r="E175">
            <v>0</v>
          </cell>
          <cell r="F175" t="str">
            <v>0.5 mg</v>
          </cell>
          <cell r="G175" t="str">
            <v>TABLET</v>
          </cell>
          <cell r="H175" t="str">
            <v>TAB</v>
          </cell>
          <cell r="I175">
            <v>20091005</v>
          </cell>
          <cell r="J175">
            <v>0</v>
          </cell>
          <cell r="K175">
            <v>20091005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20091005</v>
          </cell>
          <cell r="Q175">
            <v>0</v>
          </cell>
          <cell r="R175">
            <v>20091005</v>
          </cell>
          <cell r="S175">
            <v>0</v>
          </cell>
        </row>
        <row r="176">
          <cell r="B176" t="str">
            <v>BENZTROPINE MESYLATE1762101 mgTABLETTAB</v>
          </cell>
          <cell r="C176" t="str">
            <v>BENZTROPINE MESYLATE</v>
          </cell>
          <cell r="D176">
            <v>17621</v>
          </cell>
          <cell r="E176">
            <v>0</v>
          </cell>
          <cell r="F176" t="str">
            <v>1 mg</v>
          </cell>
          <cell r="G176" t="str">
            <v>TABLET</v>
          </cell>
          <cell r="H176" t="str">
            <v>TAB</v>
          </cell>
          <cell r="I176">
            <v>20091005</v>
          </cell>
          <cell r="J176">
            <v>0</v>
          </cell>
          <cell r="K176">
            <v>20091005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20091005</v>
          </cell>
          <cell r="Q176">
            <v>0</v>
          </cell>
          <cell r="R176">
            <v>20091005</v>
          </cell>
          <cell r="S176">
            <v>0</v>
          </cell>
        </row>
        <row r="177">
          <cell r="B177" t="str">
            <v>BENZTROPINE MESYLATE1762202 mgTABLETTAB</v>
          </cell>
          <cell r="C177" t="str">
            <v>BENZTROPINE MESYLATE</v>
          </cell>
          <cell r="D177">
            <v>17622</v>
          </cell>
          <cell r="E177">
            <v>0</v>
          </cell>
          <cell r="F177" t="str">
            <v>2 mg</v>
          </cell>
          <cell r="G177" t="str">
            <v>TABLET</v>
          </cell>
          <cell r="H177" t="str">
            <v>TAB</v>
          </cell>
          <cell r="I177">
            <v>20091005</v>
          </cell>
          <cell r="J177">
            <v>0</v>
          </cell>
          <cell r="K177">
            <v>20091005</v>
          </cell>
          <cell r="L177" t="str">
            <v>Active</v>
          </cell>
          <cell r="N177">
            <v>0</v>
          </cell>
          <cell r="O177" t="str">
            <v>no</v>
          </cell>
          <cell r="P177">
            <v>20091005</v>
          </cell>
          <cell r="Q177">
            <v>0</v>
          </cell>
          <cell r="R177">
            <v>20091005</v>
          </cell>
          <cell r="S177">
            <v>0</v>
          </cell>
        </row>
        <row r="178">
          <cell r="B178" t="str">
            <v>BETAMETHASONE DIPROPIONATE3107000.0005GRAMOINT</v>
          </cell>
          <cell r="C178" t="str">
            <v>BETAMETHASONE DIPROPIONATE</v>
          </cell>
          <cell r="D178">
            <v>31070</v>
          </cell>
          <cell r="E178">
            <v>0</v>
          </cell>
          <cell r="F178">
            <v>5.0000000000000001E-4</v>
          </cell>
          <cell r="G178" t="str">
            <v>GRAM</v>
          </cell>
          <cell r="H178" t="str">
            <v>OINT</v>
          </cell>
          <cell r="I178">
            <v>20060605</v>
          </cell>
          <cell r="J178">
            <v>20061205</v>
          </cell>
          <cell r="K178">
            <v>20061205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20060605</v>
          </cell>
          <cell r="Q178">
            <v>20061205</v>
          </cell>
          <cell r="R178">
            <v>20061205</v>
          </cell>
          <cell r="S178">
            <v>0</v>
          </cell>
        </row>
        <row r="179">
          <cell r="B179" t="str">
            <v>BETAMETHASONE DIPROPIONATE3209100.0005GRAMGEL</v>
          </cell>
          <cell r="C179" t="str">
            <v>BETAMETHASONE DIPROPIONATE</v>
          </cell>
          <cell r="D179">
            <v>32091</v>
          </cell>
          <cell r="E179">
            <v>0</v>
          </cell>
          <cell r="F179">
            <v>5.0000000000000001E-4</v>
          </cell>
          <cell r="G179" t="str">
            <v>GRAM</v>
          </cell>
          <cell r="H179" t="str">
            <v>GEL</v>
          </cell>
          <cell r="I179">
            <v>20090305</v>
          </cell>
          <cell r="J179">
            <v>20090605</v>
          </cell>
          <cell r="K179">
            <v>20090605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20090605</v>
          </cell>
          <cell r="R179">
            <v>20090605</v>
          </cell>
          <cell r="S179">
            <v>0</v>
          </cell>
        </row>
        <row r="180">
          <cell r="B180" t="str">
            <v>BETAMETHASONE DIPROPIONATE31060150.05%, 15 gmGRAMCRM</v>
          </cell>
          <cell r="C180" t="str">
            <v>BETAMETHASONE DIPROPIONATE</v>
          </cell>
          <cell r="D180">
            <v>31060</v>
          </cell>
          <cell r="E180">
            <v>15</v>
          </cell>
          <cell r="F180" t="str">
            <v>0.05%, 15 gm</v>
          </cell>
          <cell r="G180" t="str">
            <v>GRAM</v>
          </cell>
          <cell r="H180" t="str">
            <v>CRM</v>
          </cell>
          <cell r="I180">
            <v>20090904</v>
          </cell>
          <cell r="J180">
            <v>0</v>
          </cell>
          <cell r="K180">
            <v>20091005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20090904</v>
          </cell>
          <cell r="Q180">
            <v>0</v>
          </cell>
          <cell r="R180">
            <v>20091005</v>
          </cell>
          <cell r="S180">
            <v>0</v>
          </cell>
        </row>
        <row r="181">
          <cell r="B181" t="str">
            <v>BETAMETHASONE DIPROPIONATE31070150.05%, 15 gmGRAMOINT</v>
          </cell>
          <cell r="C181" t="str">
            <v>BETAMETHASONE DIPROPIONATE</v>
          </cell>
          <cell r="D181">
            <v>31070</v>
          </cell>
          <cell r="E181">
            <v>15</v>
          </cell>
          <cell r="F181" t="str">
            <v>0.05%, 15 gm</v>
          </cell>
          <cell r="G181" t="str">
            <v>GRAM</v>
          </cell>
          <cell r="H181" t="str">
            <v>OINT</v>
          </cell>
          <cell r="I181">
            <v>20090904</v>
          </cell>
          <cell r="J181">
            <v>0</v>
          </cell>
          <cell r="K181">
            <v>20091005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20090904</v>
          </cell>
          <cell r="Q181">
            <v>0</v>
          </cell>
          <cell r="R181">
            <v>20091005</v>
          </cell>
          <cell r="S181">
            <v>0</v>
          </cell>
        </row>
        <row r="182">
          <cell r="B182" t="str">
            <v>BETAMETHASONE DIPROPIONATE31060450.05%, 45 gmGRAMCRM</v>
          </cell>
          <cell r="C182" t="str">
            <v>BETAMETHASONE DIPROPIONATE</v>
          </cell>
          <cell r="D182">
            <v>31060</v>
          </cell>
          <cell r="E182">
            <v>45</v>
          </cell>
          <cell r="F182" t="str">
            <v>0.05%, 45 gm</v>
          </cell>
          <cell r="G182" t="str">
            <v>GRAM</v>
          </cell>
          <cell r="H182" t="str">
            <v>CRM</v>
          </cell>
          <cell r="I182">
            <v>20091005</v>
          </cell>
          <cell r="J182">
            <v>0</v>
          </cell>
          <cell r="K182">
            <v>20091005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20091005</v>
          </cell>
          <cell r="Q182">
            <v>0</v>
          </cell>
          <cell r="R182">
            <v>20091005</v>
          </cell>
          <cell r="S182">
            <v>0</v>
          </cell>
        </row>
        <row r="183">
          <cell r="B183" t="str">
            <v>BETAMETHASONE DIPROPIONATE31070450.05%, 45 gmGRAMOINT</v>
          </cell>
          <cell r="C183" t="str">
            <v>BETAMETHASONE DIPROPIONATE</v>
          </cell>
          <cell r="D183">
            <v>31070</v>
          </cell>
          <cell r="E183">
            <v>45</v>
          </cell>
          <cell r="F183" t="str">
            <v>0.05%, 45 gm</v>
          </cell>
          <cell r="G183" t="str">
            <v>GRAM</v>
          </cell>
          <cell r="H183" t="str">
            <v>OINT</v>
          </cell>
          <cell r="I183">
            <v>20091005</v>
          </cell>
          <cell r="J183">
            <v>0</v>
          </cell>
          <cell r="K183">
            <v>20091005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20091005</v>
          </cell>
          <cell r="Q183">
            <v>0</v>
          </cell>
          <cell r="R183">
            <v>20091005</v>
          </cell>
          <cell r="S183">
            <v>0</v>
          </cell>
        </row>
        <row r="184">
          <cell r="B184" t="str">
            <v>BETAMETHASONE DIPROPIONATE31070500.05%, 50 gmGRAMOINT</v>
          </cell>
          <cell r="C184" t="str">
            <v>BETAMETHASONE DIPROPIONATE</v>
          </cell>
          <cell r="D184">
            <v>31070</v>
          </cell>
          <cell r="E184">
            <v>50</v>
          </cell>
          <cell r="F184" t="str">
            <v>0.05%, 50 gm</v>
          </cell>
          <cell r="G184" t="str">
            <v>GRAM</v>
          </cell>
          <cell r="H184" t="str">
            <v>OINT</v>
          </cell>
          <cell r="I184">
            <v>20020605</v>
          </cell>
          <cell r="J184">
            <v>20021206</v>
          </cell>
          <cell r="K184">
            <v>20030606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20020605</v>
          </cell>
          <cell r="Q184">
            <v>20021206</v>
          </cell>
          <cell r="R184">
            <v>20030606</v>
          </cell>
          <cell r="S184">
            <v>0</v>
          </cell>
        </row>
        <row r="185">
          <cell r="B185" t="str">
            <v>BETAMETHASONE DIPROPIONATE31080600.05%, 60 mlMILLILITERLOT</v>
          </cell>
          <cell r="C185" t="str">
            <v>BETAMETHASONE DIPROPIONATE</v>
          </cell>
          <cell r="D185">
            <v>31080</v>
          </cell>
          <cell r="E185">
            <v>60</v>
          </cell>
          <cell r="F185" t="str">
            <v>0.05%, 60 ml</v>
          </cell>
          <cell r="G185" t="str">
            <v>MILLILITER</v>
          </cell>
          <cell r="H185" t="str">
            <v>LOT</v>
          </cell>
          <cell r="I185">
            <v>20091005</v>
          </cell>
          <cell r="J185">
            <v>0</v>
          </cell>
          <cell r="K185">
            <v>20091005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20091005</v>
          </cell>
          <cell r="Q185">
            <v>0</v>
          </cell>
          <cell r="R185">
            <v>20091005</v>
          </cell>
          <cell r="S185">
            <v>0</v>
          </cell>
        </row>
        <row r="186">
          <cell r="B186" t="str">
            <v>BETAMETHASONE DIPROPIONATE AUGMENTED3191000.0005GRAMOINT</v>
          </cell>
          <cell r="C186" t="str">
            <v>BETAMETHASONE DIPROPIONATE AUGMENTED</v>
          </cell>
          <cell r="D186">
            <v>31910</v>
          </cell>
          <cell r="E186">
            <v>0</v>
          </cell>
          <cell r="F186">
            <v>5.0000000000000001E-4</v>
          </cell>
          <cell r="G186" t="str">
            <v>GRAM</v>
          </cell>
          <cell r="H186" t="str">
            <v>OINT</v>
          </cell>
          <cell r="I186">
            <v>20090605</v>
          </cell>
          <cell r="J186">
            <v>0</v>
          </cell>
          <cell r="K186">
            <v>20091005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20090605</v>
          </cell>
          <cell r="Q186">
            <v>0</v>
          </cell>
          <cell r="R186">
            <v>20091005</v>
          </cell>
          <cell r="S186">
            <v>0</v>
          </cell>
        </row>
        <row r="187">
          <cell r="B187" t="str">
            <v>BETAMETHASONE DIPROPIONATE AUGMENTED3189000.05%GRAMCRM</v>
          </cell>
          <cell r="C187" t="str">
            <v>BETAMETHASONE DIPROPIONATE AUGMENTED</v>
          </cell>
          <cell r="D187">
            <v>31890</v>
          </cell>
          <cell r="E187">
            <v>0</v>
          </cell>
          <cell r="F187" t="str">
            <v>0.05%</v>
          </cell>
          <cell r="G187" t="str">
            <v>GRAM</v>
          </cell>
          <cell r="H187" t="str">
            <v>CRM</v>
          </cell>
          <cell r="I187">
            <v>20090904</v>
          </cell>
          <cell r="J187">
            <v>0</v>
          </cell>
          <cell r="K187">
            <v>20091005</v>
          </cell>
          <cell r="L187" t="str">
            <v>Active</v>
          </cell>
          <cell r="N187">
            <v>0</v>
          </cell>
          <cell r="O187" t="str">
            <v>no</v>
          </cell>
          <cell r="P187">
            <v>20090904</v>
          </cell>
          <cell r="Q187">
            <v>0</v>
          </cell>
          <cell r="R187">
            <v>20091005</v>
          </cell>
          <cell r="S187">
            <v>0</v>
          </cell>
        </row>
        <row r="188">
          <cell r="B188" t="str">
            <v>BETAMETHASONE VALERATE3111000.001GRAMOINT</v>
          </cell>
          <cell r="C188" t="str">
            <v>BETAMETHASONE VALERATE</v>
          </cell>
          <cell r="D188">
            <v>31110</v>
          </cell>
          <cell r="E188">
            <v>0</v>
          </cell>
          <cell r="F188">
            <v>1E-3</v>
          </cell>
          <cell r="G188" t="str">
            <v>GRAM</v>
          </cell>
          <cell r="H188" t="str">
            <v>OINT</v>
          </cell>
          <cell r="I188">
            <v>20050603</v>
          </cell>
          <cell r="J188">
            <v>20051206</v>
          </cell>
          <cell r="K188">
            <v>20051206</v>
          </cell>
          <cell r="L188" t="str">
            <v>Active</v>
          </cell>
          <cell r="N188">
            <v>0</v>
          </cell>
          <cell r="O188" t="str">
            <v>no</v>
          </cell>
          <cell r="P188">
            <v>20050603</v>
          </cell>
          <cell r="Q188">
            <v>20051206</v>
          </cell>
          <cell r="R188">
            <v>20051206</v>
          </cell>
          <cell r="S188">
            <v>0</v>
          </cell>
        </row>
        <row r="189">
          <cell r="B189" t="str">
            <v>BETAMETHASONE VALERATE31110150.001GRAMOINT</v>
          </cell>
          <cell r="C189" t="str">
            <v>BETAMETHASONE VALERATE</v>
          </cell>
          <cell r="D189">
            <v>31110</v>
          </cell>
          <cell r="E189">
            <v>15</v>
          </cell>
          <cell r="F189">
            <v>1E-3</v>
          </cell>
          <cell r="G189" t="str">
            <v>GRAM</v>
          </cell>
          <cell r="H189" t="str">
            <v>OINT</v>
          </cell>
          <cell r="I189">
            <v>20091005</v>
          </cell>
          <cell r="J189">
            <v>0</v>
          </cell>
          <cell r="K189">
            <v>20091005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20091005</v>
          </cell>
          <cell r="Q189">
            <v>0</v>
          </cell>
          <cell r="R189">
            <v>20091005</v>
          </cell>
          <cell r="S189">
            <v>0</v>
          </cell>
        </row>
        <row r="190">
          <cell r="B190" t="str">
            <v>BETAMETHASONE VALERATE31110450.001GRAMOINT</v>
          </cell>
          <cell r="C190" t="str">
            <v>BETAMETHASONE VALERATE</v>
          </cell>
          <cell r="D190">
            <v>31110</v>
          </cell>
          <cell r="E190">
            <v>45</v>
          </cell>
          <cell r="F190">
            <v>1E-3</v>
          </cell>
          <cell r="G190" t="str">
            <v>GRAM</v>
          </cell>
          <cell r="H190" t="str">
            <v>OINT</v>
          </cell>
          <cell r="I190">
            <v>20090904</v>
          </cell>
          <cell r="J190">
            <v>0</v>
          </cell>
          <cell r="K190">
            <v>20091005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20090904</v>
          </cell>
          <cell r="Q190">
            <v>0</v>
          </cell>
          <cell r="R190">
            <v>20091005</v>
          </cell>
          <cell r="S190">
            <v>0</v>
          </cell>
        </row>
        <row r="191">
          <cell r="B191" t="str">
            <v>BETAMETHASONE VALERATE31101150.1%, 15 gmGRAMCRM</v>
          </cell>
          <cell r="C191" t="str">
            <v>BETAMETHASONE VALERATE</v>
          </cell>
          <cell r="D191">
            <v>31101</v>
          </cell>
          <cell r="E191">
            <v>15</v>
          </cell>
          <cell r="F191" t="str">
            <v>0.1%, 15 gm</v>
          </cell>
          <cell r="G191" t="str">
            <v>GRAM</v>
          </cell>
          <cell r="H191" t="str">
            <v>CRM</v>
          </cell>
          <cell r="I191">
            <v>20091005</v>
          </cell>
          <cell r="J191">
            <v>0</v>
          </cell>
          <cell r="K191">
            <v>20091005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20091005</v>
          </cell>
          <cell r="Q191">
            <v>0</v>
          </cell>
          <cell r="R191">
            <v>20091005</v>
          </cell>
          <cell r="S191">
            <v>0</v>
          </cell>
        </row>
        <row r="192">
          <cell r="B192" t="str">
            <v>BETAMETHASONE VALERATE31101450.1%, 45 gmGRAMCRM</v>
          </cell>
          <cell r="C192" t="str">
            <v>BETAMETHASONE VALERATE</v>
          </cell>
          <cell r="D192">
            <v>31101</v>
          </cell>
          <cell r="E192">
            <v>45</v>
          </cell>
          <cell r="F192" t="str">
            <v>0.1%, 45 gm</v>
          </cell>
          <cell r="G192" t="str">
            <v>GRAM</v>
          </cell>
          <cell r="H192" t="str">
            <v>CRM</v>
          </cell>
          <cell r="I192">
            <v>20091005</v>
          </cell>
          <cell r="J192">
            <v>0</v>
          </cell>
          <cell r="K192">
            <v>20091005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20091005</v>
          </cell>
          <cell r="Q192">
            <v>0</v>
          </cell>
          <cell r="R192">
            <v>20091005</v>
          </cell>
          <cell r="S192">
            <v>0</v>
          </cell>
        </row>
        <row r="193">
          <cell r="B193" t="str">
            <v>BETAMETHASONE VALERATE31120600.1%, 60 mlMILLILITERLOT</v>
          </cell>
          <cell r="C193" t="str">
            <v>BETAMETHASONE VALERATE</v>
          </cell>
          <cell r="D193">
            <v>31120</v>
          </cell>
          <cell r="E193">
            <v>60</v>
          </cell>
          <cell r="F193" t="str">
            <v>0.1%, 60 ml</v>
          </cell>
          <cell r="G193" t="str">
            <v>MILLILITER</v>
          </cell>
          <cell r="H193" t="str">
            <v>LOT</v>
          </cell>
          <cell r="I193">
            <v>20091005</v>
          </cell>
          <cell r="J193">
            <v>0</v>
          </cell>
          <cell r="K193">
            <v>20091005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20091005</v>
          </cell>
          <cell r="Q193">
            <v>0</v>
          </cell>
          <cell r="R193">
            <v>20091005</v>
          </cell>
          <cell r="S193">
            <v>0</v>
          </cell>
        </row>
        <row r="194">
          <cell r="B194" t="str">
            <v>BETHANECHOL CHLORIDE 18351010 mgTABLETTAB</v>
          </cell>
          <cell r="C194" t="str">
            <v xml:space="preserve">BETHANECHOL CHLORIDE </v>
          </cell>
          <cell r="D194">
            <v>18351</v>
          </cell>
          <cell r="E194">
            <v>0</v>
          </cell>
          <cell r="F194" t="str">
            <v>10 mg</v>
          </cell>
          <cell r="G194" t="str">
            <v>TABLET</v>
          </cell>
          <cell r="H194" t="str">
            <v>TAB</v>
          </cell>
          <cell r="I194">
            <v>20090904</v>
          </cell>
          <cell r="J194">
            <v>0</v>
          </cell>
          <cell r="K194">
            <v>20091005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20090904</v>
          </cell>
          <cell r="Q194">
            <v>0</v>
          </cell>
          <cell r="R194">
            <v>20091005</v>
          </cell>
          <cell r="S194">
            <v>0</v>
          </cell>
        </row>
        <row r="195">
          <cell r="B195" t="str">
            <v>BETHANECHOL CHLORIDE 18352025 mgTABLETTAB</v>
          </cell>
          <cell r="C195" t="str">
            <v xml:space="preserve">BETHANECHOL CHLORIDE </v>
          </cell>
          <cell r="D195">
            <v>18352</v>
          </cell>
          <cell r="E195">
            <v>0</v>
          </cell>
          <cell r="F195" t="str">
            <v>25 mg</v>
          </cell>
          <cell r="G195" t="str">
            <v>TABLET</v>
          </cell>
          <cell r="H195" t="str">
            <v>TAB</v>
          </cell>
          <cell r="I195">
            <v>20090904</v>
          </cell>
          <cell r="J195">
            <v>0</v>
          </cell>
          <cell r="K195">
            <v>20091005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20090904</v>
          </cell>
          <cell r="Q195">
            <v>0</v>
          </cell>
          <cell r="R195">
            <v>20091005</v>
          </cell>
          <cell r="S195">
            <v>0</v>
          </cell>
        </row>
        <row r="196">
          <cell r="B196" t="str">
            <v>BETHANECHOL CHLORIDE 1835305 mgTABLETTAB</v>
          </cell>
          <cell r="C196" t="str">
            <v xml:space="preserve">BETHANECHOL CHLORIDE </v>
          </cell>
          <cell r="D196">
            <v>18353</v>
          </cell>
          <cell r="E196">
            <v>0</v>
          </cell>
          <cell r="F196" t="str">
            <v>5 mg</v>
          </cell>
          <cell r="G196" t="str">
            <v>TABLET</v>
          </cell>
          <cell r="H196" t="str">
            <v>TAB</v>
          </cell>
          <cell r="I196">
            <v>20091005</v>
          </cell>
          <cell r="J196">
            <v>0</v>
          </cell>
          <cell r="K196">
            <v>20091005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20091005</v>
          </cell>
          <cell r="Q196">
            <v>0</v>
          </cell>
          <cell r="R196">
            <v>20091005</v>
          </cell>
          <cell r="S196">
            <v>0</v>
          </cell>
        </row>
        <row r="197">
          <cell r="B197" t="str">
            <v>BETHANECHOL CHLORIDE 18354050 mgTABLETTAB</v>
          </cell>
          <cell r="C197" t="str">
            <v xml:space="preserve">BETHANECHOL CHLORIDE </v>
          </cell>
          <cell r="D197">
            <v>18354</v>
          </cell>
          <cell r="E197">
            <v>0</v>
          </cell>
          <cell r="F197" t="str">
            <v>50 mg</v>
          </cell>
          <cell r="G197" t="str">
            <v>TABLET</v>
          </cell>
          <cell r="H197" t="str">
            <v>TAB</v>
          </cell>
          <cell r="I197">
            <v>20090904</v>
          </cell>
          <cell r="J197">
            <v>0</v>
          </cell>
          <cell r="K197">
            <v>20091005</v>
          </cell>
          <cell r="L197" t="str">
            <v>Active</v>
          </cell>
          <cell r="N197">
            <v>0</v>
          </cell>
          <cell r="O197" t="str">
            <v>no</v>
          </cell>
          <cell r="P197">
            <v>20090904</v>
          </cell>
          <cell r="Q197">
            <v>0</v>
          </cell>
          <cell r="R197">
            <v>20091005</v>
          </cell>
          <cell r="S197">
            <v>0</v>
          </cell>
        </row>
        <row r="198">
          <cell r="B198" t="str">
            <v>BISACODYL8731010 mgEACHSUPP</v>
          </cell>
          <cell r="C198" t="str">
            <v>BISACODYL</v>
          </cell>
          <cell r="D198">
            <v>8731</v>
          </cell>
          <cell r="E198">
            <v>0</v>
          </cell>
          <cell r="F198" t="str">
            <v>10 mg</v>
          </cell>
          <cell r="G198" t="str">
            <v>EACH</v>
          </cell>
          <cell r="H198" t="str">
            <v>SUPP</v>
          </cell>
          <cell r="I198">
            <v>20020906</v>
          </cell>
          <cell r="J198">
            <v>20021206</v>
          </cell>
          <cell r="K198">
            <v>20021206</v>
          </cell>
          <cell r="L198" t="str">
            <v>Active</v>
          </cell>
          <cell r="N198">
            <v>0</v>
          </cell>
          <cell r="O198" t="str">
            <v>no</v>
          </cell>
          <cell r="P198">
            <v>20020906</v>
          </cell>
          <cell r="Q198">
            <v>20021206</v>
          </cell>
          <cell r="R198">
            <v>20021206</v>
          </cell>
          <cell r="S198">
            <v>0</v>
          </cell>
        </row>
        <row r="199">
          <cell r="B199" t="str">
            <v>BISACODYL29505 mgTABLETTAB, EC</v>
          </cell>
          <cell r="C199" t="str">
            <v>BISACODYL</v>
          </cell>
          <cell r="D199">
            <v>295</v>
          </cell>
          <cell r="E199">
            <v>0</v>
          </cell>
          <cell r="F199" t="str">
            <v>5 mg</v>
          </cell>
          <cell r="G199" t="str">
            <v>TABLET</v>
          </cell>
          <cell r="H199" t="str">
            <v>TAB, EC</v>
          </cell>
          <cell r="I199">
            <v>20020906</v>
          </cell>
          <cell r="J199">
            <v>20021206</v>
          </cell>
          <cell r="K199">
            <v>20021206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20020906</v>
          </cell>
          <cell r="Q199">
            <v>20021206</v>
          </cell>
          <cell r="R199">
            <v>20021206</v>
          </cell>
          <cell r="S199">
            <v>0</v>
          </cell>
        </row>
        <row r="200">
          <cell r="B200" t="str">
            <v>BISOPROLOL FUMARATE63820010 mgTABLETTAB</v>
          </cell>
          <cell r="C200" t="str">
            <v>BISOPROLOL FUMARATE</v>
          </cell>
          <cell r="D200">
            <v>63820</v>
          </cell>
          <cell r="E200">
            <v>0</v>
          </cell>
          <cell r="F200" t="str">
            <v>10 mg</v>
          </cell>
          <cell r="G200" t="str">
            <v>TABLET</v>
          </cell>
          <cell r="H200" t="str">
            <v>TAB</v>
          </cell>
          <cell r="I200">
            <v>20091005</v>
          </cell>
          <cell r="J200">
            <v>0</v>
          </cell>
          <cell r="K200">
            <v>20091005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20091005</v>
          </cell>
          <cell r="Q200">
            <v>0</v>
          </cell>
          <cell r="R200">
            <v>20091005</v>
          </cell>
          <cell r="S200">
            <v>0</v>
          </cell>
        </row>
        <row r="201">
          <cell r="B201" t="str">
            <v>BISOPROLOL FUMARATE6382105 mgTABLETTAB</v>
          </cell>
          <cell r="C201" t="str">
            <v>BISOPROLOL FUMARATE</v>
          </cell>
          <cell r="D201">
            <v>63821</v>
          </cell>
          <cell r="E201">
            <v>0</v>
          </cell>
          <cell r="F201" t="str">
            <v>5 mg</v>
          </cell>
          <cell r="G201" t="str">
            <v>TABLET</v>
          </cell>
          <cell r="H201" t="str">
            <v>TAB</v>
          </cell>
          <cell r="I201">
            <v>20091005</v>
          </cell>
          <cell r="J201">
            <v>0</v>
          </cell>
          <cell r="K201">
            <v>20091005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20091005</v>
          </cell>
          <cell r="Q201">
            <v>0</v>
          </cell>
          <cell r="R201">
            <v>20091005</v>
          </cell>
          <cell r="S201">
            <v>0</v>
          </cell>
        </row>
        <row r="202">
          <cell r="B202" t="str">
            <v>BISOPROLOL/HCTZ45063010/6.25TABLETTAB</v>
          </cell>
          <cell r="C202" t="str">
            <v>BISOPROLOL/HCTZ</v>
          </cell>
          <cell r="D202">
            <v>45063</v>
          </cell>
          <cell r="E202">
            <v>0</v>
          </cell>
          <cell r="F202" t="str">
            <v>10/6.25</v>
          </cell>
          <cell r="G202" t="str">
            <v>TABLET</v>
          </cell>
          <cell r="H202" t="str">
            <v>TAB</v>
          </cell>
          <cell r="I202">
            <v>20091005</v>
          </cell>
          <cell r="J202">
            <v>0</v>
          </cell>
          <cell r="K202">
            <v>20091005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20091005</v>
          </cell>
          <cell r="Q202">
            <v>0</v>
          </cell>
          <cell r="R202">
            <v>20091005</v>
          </cell>
          <cell r="S202">
            <v>0</v>
          </cell>
        </row>
        <row r="203">
          <cell r="B203" t="str">
            <v>BISOPROLOL/HCTZ4506102.5/6.25TABLETTAB</v>
          </cell>
          <cell r="C203" t="str">
            <v>BISOPROLOL/HCTZ</v>
          </cell>
          <cell r="D203">
            <v>45061</v>
          </cell>
          <cell r="E203">
            <v>0</v>
          </cell>
          <cell r="F203" t="str">
            <v>2.5/6.25</v>
          </cell>
          <cell r="G203" t="str">
            <v>TABLET</v>
          </cell>
          <cell r="H203" t="str">
            <v>TAB</v>
          </cell>
          <cell r="I203">
            <v>20091005</v>
          </cell>
          <cell r="J203">
            <v>0</v>
          </cell>
          <cell r="K203">
            <v>20091005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20091005</v>
          </cell>
          <cell r="Q203">
            <v>0</v>
          </cell>
          <cell r="R203">
            <v>20091005</v>
          </cell>
          <cell r="S203">
            <v>0</v>
          </cell>
        </row>
        <row r="204">
          <cell r="B204" t="str">
            <v>BISOPROLOL/HCTZ4506205/6.25TABLETTAB</v>
          </cell>
          <cell r="C204" t="str">
            <v>BISOPROLOL/HCTZ</v>
          </cell>
          <cell r="D204">
            <v>45062</v>
          </cell>
          <cell r="E204">
            <v>0</v>
          </cell>
          <cell r="F204" t="str">
            <v>5/6.25</v>
          </cell>
          <cell r="G204" t="str">
            <v>TABLET</v>
          </cell>
          <cell r="H204" t="str">
            <v>TAB</v>
          </cell>
          <cell r="I204">
            <v>20091005</v>
          </cell>
          <cell r="J204">
            <v>0</v>
          </cell>
          <cell r="K204">
            <v>20091005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20091005</v>
          </cell>
          <cell r="Q204">
            <v>0</v>
          </cell>
          <cell r="R204">
            <v>20091005</v>
          </cell>
          <cell r="S204">
            <v>0</v>
          </cell>
        </row>
        <row r="205">
          <cell r="B205" t="str">
            <v>BRIMONIDINE TARTRATE3628100.002MILLILITERDROPS</v>
          </cell>
          <cell r="C205" t="str">
            <v>BRIMONIDINE TARTRATE</v>
          </cell>
          <cell r="D205">
            <v>36281</v>
          </cell>
          <cell r="E205">
            <v>0</v>
          </cell>
          <cell r="F205">
            <v>2E-3</v>
          </cell>
          <cell r="G205" t="str">
            <v>MILLILITER</v>
          </cell>
          <cell r="H205" t="str">
            <v>DROPS</v>
          </cell>
          <cell r="I205">
            <v>20090904</v>
          </cell>
          <cell r="J205">
            <v>0</v>
          </cell>
          <cell r="K205">
            <v>20091005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20090904</v>
          </cell>
          <cell r="Q205">
            <v>0</v>
          </cell>
          <cell r="R205">
            <v>20091005</v>
          </cell>
          <cell r="S205">
            <v>0</v>
          </cell>
        </row>
        <row r="206">
          <cell r="B206" t="str">
            <v>BROMOCRIPTINE MESYLATE2608102.5 mgTABLETTAB</v>
          </cell>
          <cell r="C206" t="str">
            <v>BROMOCRIPTINE MESYLATE</v>
          </cell>
          <cell r="D206">
            <v>26081</v>
          </cell>
          <cell r="E206">
            <v>0</v>
          </cell>
          <cell r="F206" t="str">
            <v>2.5 mg</v>
          </cell>
          <cell r="G206" t="str">
            <v>TABLET</v>
          </cell>
          <cell r="H206" t="str">
            <v>TAB</v>
          </cell>
          <cell r="I206">
            <v>20090904</v>
          </cell>
          <cell r="J206">
            <v>0</v>
          </cell>
          <cell r="K206">
            <v>20091005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20090904</v>
          </cell>
          <cell r="Q206">
            <v>0</v>
          </cell>
          <cell r="R206">
            <v>20091005</v>
          </cell>
          <cell r="S206">
            <v>0</v>
          </cell>
        </row>
        <row r="207">
          <cell r="B207" t="str">
            <v>BROMOCRIPTINE MESYLATE2607005 mgCAPSULECAP</v>
          </cell>
          <cell r="C207" t="str">
            <v>BROMOCRIPTINE MESYLATE</v>
          </cell>
          <cell r="D207">
            <v>26070</v>
          </cell>
          <cell r="E207">
            <v>0</v>
          </cell>
          <cell r="F207" t="str">
            <v>5 mg</v>
          </cell>
          <cell r="G207" t="str">
            <v>CAPSULE</v>
          </cell>
          <cell r="H207" t="str">
            <v>CAP</v>
          </cell>
          <cell r="I207">
            <v>20091005</v>
          </cell>
          <cell r="J207">
            <v>0</v>
          </cell>
          <cell r="K207">
            <v>20091005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20091005</v>
          </cell>
          <cell r="Q207">
            <v>0</v>
          </cell>
          <cell r="R207">
            <v>20091005</v>
          </cell>
          <cell r="S207">
            <v>0</v>
          </cell>
        </row>
        <row r="208">
          <cell r="B208" t="str">
            <v>BUDESONIDE1795700.25 mg/2 mlMILLILITERAMPUL</v>
          </cell>
          <cell r="C208" t="str">
            <v>BUDESONIDE</v>
          </cell>
          <cell r="D208">
            <v>17957</v>
          </cell>
          <cell r="E208">
            <v>0</v>
          </cell>
          <cell r="F208" t="str">
            <v>0.25 mg/2 ml</v>
          </cell>
          <cell r="G208" t="str">
            <v>MILLILITER</v>
          </cell>
          <cell r="H208" t="str">
            <v>AMPUL</v>
          </cell>
          <cell r="I208">
            <v>20090305</v>
          </cell>
          <cell r="J208">
            <v>20090312</v>
          </cell>
          <cell r="K208">
            <v>20091005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20090312</v>
          </cell>
          <cell r="R208">
            <v>20091005</v>
          </cell>
          <cell r="S208">
            <v>0</v>
          </cell>
        </row>
        <row r="209">
          <cell r="B209" t="str">
            <v>BUDESONIDE1795800.5 mg/2 mlMILLILITERAMPUL</v>
          </cell>
          <cell r="C209" t="str">
            <v>BUDESONIDE</v>
          </cell>
          <cell r="D209">
            <v>17958</v>
          </cell>
          <cell r="E209">
            <v>0</v>
          </cell>
          <cell r="F209" t="str">
            <v>0.5 mg/2 ml</v>
          </cell>
          <cell r="G209" t="str">
            <v>MILLILITER</v>
          </cell>
          <cell r="H209" t="str">
            <v>AMPUL</v>
          </cell>
          <cell r="I209">
            <v>20090305</v>
          </cell>
          <cell r="J209">
            <v>20090312</v>
          </cell>
          <cell r="K209">
            <v>20091005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20090312</v>
          </cell>
          <cell r="R209">
            <v>20091005</v>
          </cell>
          <cell r="S209">
            <v>0</v>
          </cell>
        </row>
        <row r="210">
          <cell r="B210" t="str">
            <v>BUMETANIDE3502000.5 mgTABLETTAB</v>
          </cell>
          <cell r="C210" t="str">
            <v>BUMETANIDE</v>
          </cell>
          <cell r="D210">
            <v>35020</v>
          </cell>
          <cell r="E210">
            <v>0</v>
          </cell>
          <cell r="F210" t="str">
            <v>0.5 mg</v>
          </cell>
          <cell r="G210" t="str">
            <v>TABLET</v>
          </cell>
          <cell r="H210" t="str">
            <v>TAB</v>
          </cell>
          <cell r="I210">
            <v>20091005</v>
          </cell>
          <cell r="J210">
            <v>0</v>
          </cell>
          <cell r="K210">
            <v>20091005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20091005</v>
          </cell>
          <cell r="Q210">
            <v>0</v>
          </cell>
          <cell r="R210">
            <v>20091005</v>
          </cell>
          <cell r="S210">
            <v>0</v>
          </cell>
        </row>
        <row r="211">
          <cell r="B211" t="str">
            <v>BUMETANIDE3502101 mgTABLETTAB</v>
          </cell>
          <cell r="C211" t="str">
            <v>BUMETANIDE</v>
          </cell>
          <cell r="D211">
            <v>35021</v>
          </cell>
          <cell r="E211">
            <v>0</v>
          </cell>
          <cell r="F211" t="str">
            <v>1 mg</v>
          </cell>
          <cell r="G211" t="str">
            <v>TABLET</v>
          </cell>
          <cell r="H211" t="str">
            <v>TAB</v>
          </cell>
          <cell r="I211">
            <v>20090904</v>
          </cell>
          <cell r="J211">
            <v>0</v>
          </cell>
          <cell r="K211">
            <v>20091005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20090904</v>
          </cell>
          <cell r="Q211">
            <v>0</v>
          </cell>
          <cell r="R211">
            <v>20091005</v>
          </cell>
          <cell r="S211">
            <v>0</v>
          </cell>
        </row>
        <row r="212">
          <cell r="B212" t="str">
            <v>BUMETANIDE3502202 mgTABLETTAB</v>
          </cell>
          <cell r="C212" t="str">
            <v>BUMETANIDE</v>
          </cell>
          <cell r="D212">
            <v>35022</v>
          </cell>
          <cell r="E212">
            <v>0</v>
          </cell>
          <cell r="F212" t="str">
            <v>2 mg</v>
          </cell>
          <cell r="G212" t="str">
            <v>TABLET</v>
          </cell>
          <cell r="H212" t="str">
            <v>TAB</v>
          </cell>
          <cell r="I212">
            <v>20090904</v>
          </cell>
          <cell r="J212">
            <v>0</v>
          </cell>
          <cell r="K212">
            <v>20091005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20090904</v>
          </cell>
          <cell r="Q212">
            <v>0</v>
          </cell>
          <cell r="R212">
            <v>20091005</v>
          </cell>
          <cell r="S212">
            <v>0</v>
          </cell>
        </row>
        <row r="213">
          <cell r="B213" t="str">
            <v>BUPROPION HCL163850100 mgTABLETTAB</v>
          </cell>
          <cell r="C213" t="str">
            <v>BUPROPION HCL</v>
          </cell>
          <cell r="D213">
            <v>16385</v>
          </cell>
          <cell r="E213">
            <v>0</v>
          </cell>
          <cell r="F213" t="str">
            <v>100 mg</v>
          </cell>
          <cell r="G213" t="str">
            <v>TABLET</v>
          </cell>
          <cell r="H213" t="str">
            <v>TAB</v>
          </cell>
          <cell r="I213">
            <v>20091005</v>
          </cell>
          <cell r="J213">
            <v>0</v>
          </cell>
          <cell r="K213">
            <v>20091005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20091005</v>
          </cell>
          <cell r="Q213">
            <v>0</v>
          </cell>
          <cell r="R213">
            <v>20091005</v>
          </cell>
          <cell r="S213">
            <v>0</v>
          </cell>
        </row>
        <row r="214">
          <cell r="B214" t="str">
            <v>BUPROPION HCL163870100 mgTABLETTAB, SR</v>
          </cell>
          <cell r="C214" t="str">
            <v>BUPROPION HCL</v>
          </cell>
          <cell r="D214">
            <v>16387</v>
          </cell>
          <cell r="E214">
            <v>0</v>
          </cell>
          <cell r="F214" t="str">
            <v>100 mg</v>
          </cell>
          <cell r="G214" t="str">
            <v>TABLET</v>
          </cell>
          <cell r="H214" t="str">
            <v>TAB, SR</v>
          </cell>
          <cell r="I214">
            <v>20091005</v>
          </cell>
          <cell r="J214">
            <v>0</v>
          </cell>
          <cell r="K214">
            <v>20091005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20091005</v>
          </cell>
          <cell r="Q214">
            <v>0</v>
          </cell>
          <cell r="R214">
            <v>20091005</v>
          </cell>
          <cell r="S214">
            <v>0</v>
          </cell>
        </row>
        <row r="215">
          <cell r="B215" t="str">
            <v>BUPROPION HCL163860150 mgTABLETTAB, SR</v>
          </cell>
          <cell r="C215" t="str">
            <v>BUPROPION HCL</v>
          </cell>
          <cell r="D215">
            <v>16386</v>
          </cell>
          <cell r="E215">
            <v>0</v>
          </cell>
          <cell r="F215" t="str">
            <v>150 mg</v>
          </cell>
          <cell r="G215" t="str">
            <v>TABLET</v>
          </cell>
          <cell r="H215" t="str">
            <v>TAB, SR</v>
          </cell>
          <cell r="I215">
            <v>20091005</v>
          </cell>
          <cell r="J215">
            <v>0</v>
          </cell>
          <cell r="K215">
            <v>20091005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20091005</v>
          </cell>
          <cell r="Q215">
            <v>0</v>
          </cell>
          <cell r="R215">
            <v>20091005</v>
          </cell>
          <cell r="S215">
            <v>0</v>
          </cell>
        </row>
        <row r="216">
          <cell r="B216" t="str">
            <v>BUPROPION HCL279010150 mgTABLETTAB, SA</v>
          </cell>
          <cell r="C216" t="str">
            <v>BUPROPION HCL</v>
          </cell>
          <cell r="D216">
            <v>27901</v>
          </cell>
          <cell r="E216">
            <v>0</v>
          </cell>
          <cell r="F216" t="str">
            <v>150 mg</v>
          </cell>
          <cell r="G216" t="str">
            <v>TABLET</v>
          </cell>
          <cell r="H216" t="str">
            <v>TAB, SA</v>
          </cell>
          <cell r="I216">
            <v>20091005</v>
          </cell>
          <cell r="J216">
            <v>0</v>
          </cell>
          <cell r="K216">
            <v>20091005</v>
          </cell>
          <cell r="L216" t="str">
            <v>Active</v>
          </cell>
          <cell r="N216">
            <v>0</v>
          </cell>
          <cell r="O216" t="str">
            <v>no</v>
          </cell>
          <cell r="P216">
            <v>20091005</v>
          </cell>
          <cell r="Q216">
            <v>0</v>
          </cell>
          <cell r="R216">
            <v>20091005</v>
          </cell>
          <cell r="S216">
            <v>0</v>
          </cell>
        </row>
        <row r="217">
          <cell r="B217" t="str">
            <v>BUPROPION HCL203170150 mgTABLETTAB, ER</v>
          </cell>
          <cell r="C217" t="str">
            <v>BUPROPION HCL</v>
          </cell>
          <cell r="D217">
            <v>20317</v>
          </cell>
          <cell r="E217">
            <v>0</v>
          </cell>
          <cell r="F217" t="str">
            <v>150 mg</v>
          </cell>
          <cell r="G217" t="str">
            <v>TABLET</v>
          </cell>
          <cell r="H217" t="str">
            <v>TAB, ER</v>
          </cell>
          <cell r="I217">
            <v>20090904</v>
          </cell>
          <cell r="J217">
            <v>0</v>
          </cell>
          <cell r="K217">
            <v>20091005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20090904</v>
          </cell>
          <cell r="Q217">
            <v>0</v>
          </cell>
          <cell r="R217">
            <v>20091005</v>
          </cell>
          <cell r="S217">
            <v>0</v>
          </cell>
        </row>
        <row r="218">
          <cell r="B218" t="str">
            <v>BUPROPION HCL175730200 mgTABLETTAB, SR</v>
          </cell>
          <cell r="C218" t="str">
            <v>BUPROPION HCL</v>
          </cell>
          <cell r="D218">
            <v>17573</v>
          </cell>
          <cell r="E218">
            <v>0</v>
          </cell>
          <cell r="F218" t="str">
            <v>200 mg</v>
          </cell>
          <cell r="G218" t="str">
            <v>TABLET</v>
          </cell>
          <cell r="H218" t="str">
            <v>TAB, SR</v>
          </cell>
          <cell r="I218">
            <v>20091005</v>
          </cell>
          <cell r="J218">
            <v>0</v>
          </cell>
          <cell r="K218">
            <v>20091005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20091005</v>
          </cell>
          <cell r="Q218">
            <v>0</v>
          </cell>
          <cell r="R218">
            <v>20091005</v>
          </cell>
          <cell r="S218">
            <v>0</v>
          </cell>
        </row>
        <row r="219">
          <cell r="B219" t="str">
            <v>BUPROPION HCL203180300 mgTABLETTAB, ER</v>
          </cell>
          <cell r="C219" t="str">
            <v>BUPROPION HCL</v>
          </cell>
          <cell r="D219">
            <v>20318</v>
          </cell>
          <cell r="E219">
            <v>0</v>
          </cell>
          <cell r="F219" t="str">
            <v>300 mg</v>
          </cell>
          <cell r="G219" t="str">
            <v>TABLET</v>
          </cell>
          <cell r="H219" t="str">
            <v>TAB, ER</v>
          </cell>
          <cell r="I219">
            <v>20091005</v>
          </cell>
          <cell r="J219">
            <v>0</v>
          </cell>
          <cell r="K219">
            <v>20091005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20091005</v>
          </cell>
          <cell r="Q219">
            <v>0</v>
          </cell>
          <cell r="R219">
            <v>20091005</v>
          </cell>
          <cell r="S219">
            <v>0</v>
          </cell>
        </row>
        <row r="220">
          <cell r="B220" t="str">
            <v>BUPROPION HCL16384075 mgTABLETTAB</v>
          </cell>
          <cell r="C220" t="str">
            <v>BUPROPION HCL</v>
          </cell>
          <cell r="D220">
            <v>16384</v>
          </cell>
          <cell r="E220">
            <v>0</v>
          </cell>
          <cell r="F220" t="str">
            <v>75 mg</v>
          </cell>
          <cell r="G220" t="str">
            <v>TABLET</v>
          </cell>
          <cell r="H220" t="str">
            <v>TAB</v>
          </cell>
          <cell r="I220">
            <v>20091005</v>
          </cell>
          <cell r="J220">
            <v>0</v>
          </cell>
          <cell r="K220">
            <v>20091005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20091005</v>
          </cell>
          <cell r="Q220">
            <v>0</v>
          </cell>
          <cell r="R220">
            <v>20091005</v>
          </cell>
          <cell r="S220">
            <v>0</v>
          </cell>
        </row>
        <row r="221">
          <cell r="B221" t="str">
            <v>BUSPIRONE HCL28891010 mgTABLETTAB</v>
          </cell>
          <cell r="C221" t="str">
            <v>BUSPIRONE HCL</v>
          </cell>
          <cell r="D221">
            <v>28891</v>
          </cell>
          <cell r="E221">
            <v>0</v>
          </cell>
          <cell r="F221" t="str">
            <v>10 mg</v>
          </cell>
          <cell r="G221" t="str">
            <v>TABLET</v>
          </cell>
          <cell r="H221" t="str">
            <v>TAB</v>
          </cell>
          <cell r="I221">
            <v>20091005</v>
          </cell>
          <cell r="J221">
            <v>0</v>
          </cell>
          <cell r="K221">
            <v>20091005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20091005</v>
          </cell>
          <cell r="Q221">
            <v>0</v>
          </cell>
          <cell r="R221">
            <v>20091005</v>
          </cell>
          <cell r="S221">
            <v>0</v>
          </cell>
        </row>
        <row r="222">
          <cell r="B222" t="str">
            <v>BUSPIRONE HCL28892015 mgTABLETTAB</v>
          </cell>
          <cell r="C222" t="str">
            <v>BUSPIRONE HCL</v>
          </cell>
          <cell r="D222">
            <v>28892</v>
          </cell>
          <cell r="E222">
            <v>0</v>
          </cell>
          <cell r="F222" t="str">
            <v>15 mg</v>
          </cell>
          <cell r="G222" t="str">
            <v>TABLET</v>
          </cell>
          <cell r="H222" t="str">
            <v>TAB</v>
          </cell>
          <cell r="I222">
            <v>20091005</v>
          </cell>
          <cell r="J222">
            <v>0</v>
          </cell>
          <cell r="K222">
            <v>20091005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20091005</v>
          </cell>
          <cell r="Q222">
            <v>0</v>
          </cell>
          <cell r="R222">
            <v>20091005</v>
          </cell>
          <cell r="S222">
            <v>0</v>
          </cell>
        </row>
        <row r="223">
          <cell r="B223" t="str">
            <v>BUSPIRONE HCL92121030 mgTABLETTAB</v>
          </cell>
          <cell r="C223" t="str">
            <v>BUSPIRONE HCL</v>
          </cell>
          <cell r="D223">
            <v>92121</v>
          </cell>
          <cell r="E223">
            <v>0</v>
          </cell>
          <cell r="F223" t="str">
            <v>30 mg</v>
          </cell>
          <cell r="G223" t="str">
            <v>TABLET</v>
          </cell>
          <cell r="H223" t="str">
            <v>TAB</v>
          </cell>
          <cell r="I223">
            <v>20091005</v>
          </cell>
          <cell r="J223">
            <v>0</v>
          </cell>
          <cell r="K223">
            <v>20091005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20091005</v>
          </cell>
          <cell r="Q223">
            <v>0</v>
          </cell>
          <cell r="R223">
            <v>20091005</v>
          </cell>
          <cell r="S223">
            <v>0</v>
          </cell>
        </row>
        <row r="224">
          <cell r="B224" t="str">
            <v>BUSPIRONE HCL2889005 mgTABLETTAB</v>
          </cell>
          <cell r="C224" t="str">
            <v>BUSPIRONE HCL</v>
          </cell>
          <cell r="D224">
            <v>28890</v>
          </cell>
          <cell r="E224">
            <v>0</v>
          </cell>
          <cell r="F224" t="str">
            <v>5 mg</v>
          </cell>
          <cell r="G224" t="str">
            <v>TABLET</v>
          </cell>
          <cell r="H224" t="str">
            <v>TAB</v>
          </cell>
          <cell r="I224">
            <v>20091005</v>
          </cell>
          <cell r="J224">
            <v>0</v>
          </cell>
          <cell r="K224">
            <v>20091005</v>
          </cell>
          <cell r="L224" t="str">
            <v>Active</v>
          </cell>
          <cell r="N224">
            <v>0</v>
          </cell>
          <cell r="O224" t="str">
            <v>no</v>
          </cell>
          <cell r="P224">
            <v>20091005</v>
          </cell>
          <cell r="Q224">
            <v>0</v>
          </cell>
          <cell r="R224">
            <v>20091005</v>
          </cell>
          <cell r="S224">
            <v>0</v>
          </cell>
        </row>
        <row r="225">
          <cell r="B225" t="str">
            <v>BUTALBITAL/APAP/CAFFEINE COMPOUND72530050 mg/325 mg/40 mgTABLETTAB</v>
          </cell>
          <cell r="C225" t="str">
            <v>BUTALBITAL/APAP/CAFFEINE COMPOUND</v>
          </cell>
          <cell r="D225">
            <v>72530</v>
          </cell>
          <cell r="E225">
            <v>0</v>
          </cell>
          <cell r="F225" t="str">
            <v>50 mg/325 mg/40 mg</v>
          </cell>
          <cell r="G225" t="str">
            <v>TABLET</v>
          </cell>
          <cell r="H225" t="str">
            <v>TAB</v>
          </cell>
          <cell r="I225">
            <v>20091005</v>
          </cell>
          <cell r="J225">
            <v>0</v>
          </cell>
          <cell r="K225">
            <v>20091005</v>
          </cell>
          <cell r="L225" t="str">
            <v>Active</v>
          </cell>
          <cell r="N225">
            <v>0</v>
          </cell>
          <cell r="O225" t="str">
            <v>no</v>
          </cell>
          <cell r="P225">
            <v>20091005</v>
          </cell>
          <cell r="Q225">
            <v>0</v>
          </cell>
          <cell r="R225">
            <v>20091005</v>
          </cell>
          <cell r="S225">
            <v>0</v>
          </cell>
        </row>
        <row r="226">
          <cell r="B226" t="str">
            <v>BUTALBITAL/APAP/CAFFEINE/CODEINE70140050 mg/325 mg/40 mg/30 mgCAPSULECAP</v>
          </cell>
          <cell r="C226" t="str">
            <v>BUTALBITAL/APAP/CAFFEINE/CODEINE</v>
          </cell>
          <cell r="D226">
            <v>70140</v>
          </cell>
          <cell r="E226">
            <v>0</v>
          </cell>
          <cell r="F226" t="str">
            <v>50 mg/325 mg/40 mg/30 mg</v>
          </cell>
          <cell r="G226" t="str">
            <v>CAPSULE</v>
          </cell>
          <cell r="H226" t="str">
            <v>CAP</v>
          </cell>
          <cell r="I226">
            <v>20091005</v>
          </cell>
          <cell r="J226">
            <v>0</v>
          </cell>
          <cell r="K226">
            <v>20091005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20091005</v>
          </cell>
          <cell r="Q226">
            <v>0</v>
          </cell>
          <cell r="R226">
            <v>20091005</v>
          </cell>
          <cell r="S226">
            <v>0</v>
          </cell>
        </row>
        <row r="227">
          <cell r="B227" t="str">
            <v>BUTALBITAL/ASPIRIN/CAFF71150050 mg/325 mg/40 mgCAPSULECAP</v>
          </cell>
          <cell r="C227" t="str">
            <v>BUTALBITAL/ASPIRIN/CAFF</v>
          </cell>
          <cell r="D227">
            <v>71150</v>
          </cell>
          <cell r="E227">
            <v>0</v>
          </cell>
          <cell r="F227" t="str">
            <v>50 mg/325 mg/40 mg</v>
          </cell>
          <cell r="G227" t="str">
            <v>CAPSULE</v>
          </cell>
          <cell r="H227" t="str">
            <v>CAP</v>
          </cell>
          <cell r="I227">
            <v>20091005</v>
          </cell>
          <cell r="J227">
            <v>0</v>
          </cell>
          <cell r="K227">
            <v>20091005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20091005</v>
          </cell>
          <cell r="Q227">
            <v>0</v>
          </cell>
          <cell r="R227">
            <v>20091005</v>
          </cell>
          <cell r="S227">
            <v>0</v>
          </cell>
        </row>
        <row r="228">
          <cell r="B228" t="str">
            <v>BUTALBITAL/ASPIRIN/CAFFEINE71160050 mg/325 mg/40 mgTABLETTAB</v>
          </cell>
          <cell r="C228" t="str">
            <v>BUTALBITAL/ASPIRIN/CAFFEINE</v>
          </cell>
          <cell r="D228">
            <v>71160</v>
          </cell>
          <cell r="E228">
            <v>0</v>
          </cell>
          <cell r="F228" t="str">
            <v>50 mg/325 mg/40 mg</v>
          </cell>
          <cell r="G228" t="str">
            <v>TABLET</v>
          </cell>
          <cell r="H228" t="str">
            <v>TAB</v>
          </cell>
          <cell r="I228">
            <v>20091005</v>
          </cell>
          <cell r="J228">
            <v>0</v>
          </cell>
          <cell r="K228">
            <v>20091005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20091005</v>
          </cell>
          <cell r="Q228">
            <v>0</v>
          </cell>
          <cell r="R228">
            <v>20091005</v>
          </cell>
          <cell r="S228">
            <v>0</v>
          </cell>
        </row>
        <row r="229">
          <cell r="B229" t="str">
            <v>BUTORPHANOL TARTRATE 20351010 mg/mlMILLILITERNASAL SPRAY</v>
          </cell>
          <cell r="C229" t="str">
            <v xml:space="preserve">BUTORPHANOL TARTRATE </v>
          </cell>
          <cell r="D229">
            <v>20351</v>
          </cell>
          <cell r="E229">
            <v>0</v>
          </cell>
          <cell r="F229" t="str">
            <v>10 mg/ml</v>
          </cell>
          <cell r="G229" t="str">
            <v>MILLILITER</v>
          </cell>
          <cell r="H229" t="str">
            <v>NASAL SPRAY</v>
          </cell>
          <cell r="I229">
            <v>20091005</v>
          </cell>
          <cell r="J229">
            <v>0</v>
          </cell>
          <cell r="K229">
            <v>20091005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20091005</v>
          </cell>
          <cell r="Q229">
            <v>0</v>
          </cell>
          <cell r="R229">
            <v>20091005</v>
          </cell>
          <cell r="S229">
            <v>0</v>
          </cell>
        </row>
        <row r="230">
          <cell r="B230" t="str">
            <v>CABERGOLINE2605100.5 mgTABLETTAB</v>
          </cell>
          <cell r="C230" t="str">
            <v>CABERGOLINE</v>
          </cell>
          <cell r="D230">
            <v>26051</v>
          </cell>
          <cell r="E230">
            <v>0</v>
          </cell>
          <cell r="F230" t="str">
            <v>0.5 mg</v>
          </cell>
          <cell r="G230" t="str">
            <v>TABLET</v>
          </cell>
          <cell r="H230" t="str">
            <v>TAB</v>
          </cell>
          <cell r="I230">
            <v>20091005</v>
          </cell>
          <cell r="J230">
            <v>0</v>
          </cell>
          <cell r="K230">
            <v>20091005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20091005</v>
          </cell>
          <cell r="Q230">
            <v>0</v>
          </cell>
          <cell r="R230">
            <v>20091005</v>
          </cell>
          <cell r="S230">
            <v>0</v>
          </cell>
        </row>
        <row r="231">
          <cell r="B231" t="str">
            <v>CALCIPOTRIENE185200.00005MILLILITERSOLN</v>
          </cell>
          <cell r="C231" t="str">
            <v>CALCIPOTRIENE</v>
          </cell>
          <cell r="D231">
            <v>1852</v>
          </cell>
          <cell r="E231">
            <v>0</v>
          </cell>
          <cell r="F231">
            <v>5.0000000000000002E-5</v>
          </cell>
          <cell r="G231" t="str">
            <v>MILLILITER</v>
          </cell>
          <cell r="H231" t="str">
            <v>SOLN</v>
          </cell>
          <cell r="I231">
            <v>20091005</v>
          </cell>
          <cell r="J231">
            <v>0</v>
          </cell>
          <cell r="K231">
            <v>20091005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20091005</v>
          </cell>
          <cell r="Q231">
            <v>0</v>
          </cell>
          <cell r="R231">
            <v>20091005</v>
          </cell>
          <cell r="S231">
            <v>0</v>
          </cell>
        </row>
        <row r="232">
          <cell r="B232" t="str">
            <v>CALCITONIN,SALMON,SYNTHETIC232810200 units/doseMILLILITERSPRAY</v>
          </cell>
          <cell r="C232" t="str">
            <v>CALCITONIN,SALMON,SYNTHETIC</v>
          </cell>
          <cell r="D232">
            <v>23281</v>
          </cell>
          <cell r="E232">
            <v>0</v>
          </cell>
          <cell r="F232" t="str">
            <v>200 units/dose</v>
          </cell>
          <cell r="G232" t="str">
            <v>MILLILITER</v>
          </cell>
          <cell r="H232" t="str">
            <v>SPRAY</v>
          </cell>
          <cell r="I232">
            <v>20091005</v>
          </cell>
          <cell r="J232">
            <v>0</v>
          </cell>
          <cell r="K232">
            <v>20091005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20091005</v>
          </cell>
          <cell r="Q232">
            <v>0</v>
          </cell>
          <cell r="R232">
            <v>20091005</v>
          </cell>
          <cell r="S232">
            <v>0</v>
          </cell>
        </row>
        <row r="233">
          <cell r="B233" t="str">
            <v>CALCITRIOL9448100.25 mcgCAPSULECAP</v>
          </cell>
          <cell r="C233" t="str">
            <v>CALCITRIOL</v>
          </cell>
          <cell r="D233">
            <v>94481</v>
          </cell>
          <cell r="E233">
            <v>0</v>
          </cell>
          <cell r="F233" t="str">
            <v>0.25 mcg</v>
          </cell>
          <cell r="G233" t="str">
            <v>CAPSULE</v>
          </cell>
          <cell r="H233" t="str">
            <v>CAP</v>
          </cell>
          <cell r="I233">
            <v>20091005</v>
          </cell>
          <cell r="J233">
            <v>0</v>
          </cell>
          <cell r="K233">
            <v>20091005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20091005</v>
          </cell>
          <cell r="Q233">
            <v>0</v>
          </cell>
          <cell r="R233">
            <v>20091005</v>
          </cell>
          <cell r="S233">
            <v>0</v>
          </cell>
        </row>
        <row r="234">
          <cell r="B234" t="str">
            <v>CALCITRIOL9448200.5 mcgCAPSULECAP</v>
          </cell>
          <cell r="C234" t="str">
            <v>CALCITRIOL</v>
          </cell>
          <cell r="D234">
            <v>94482</v>
          </cell>
          <cell r="E234">
            <v>0</v>
          </cell>
          <cell r="F234" t="str">
            <v>0.5 mcg</v>
          </cell>
          <cell r="G234" t="str">
            <v>CAPSULE</v>
          </cell>
          <cell r="H234" t="str">
            <v>CAP</v>
          </cell>
          <cell r="I234">
            <v>20091005</v>
          </cell>
          <cell r="J234">
            <v>0</v>
          </cell>
          <cell r="K234">
            <v>20091005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20091005</v>
          </cell>
          <cell r="Q234">
            <v>0</v>
          </cell>
          <cell r="R234">
            <v>20091005</v>
          </cell>
          <cell r="S234">
            <v>0</v>
          </cell>
        </row>
        <row r="235">
          <cell r="B235" t="str">
            <v>CALCIUM CARBONATE372101250 mgTABLETTAB</v>
          </cell>
          <cell r="C235" t="str">
            <v>CALCIUM CARBONATE</v>
          </cell>
          <cell r="D235">
            <v>3721</v>
          </cell>
          <cell r="E235">
            <v>0</v>
          </cell>
          <cell r="F235" t="str">
            <v>1250 mg</v>
          </cell>
          <cell r="G235" t="str">
            <v>TABLET</v>
          </cell>
          <cell r="H235" t="str">
            <v>TAB</v>
          </cell>
          <cell r="I235">
            <v>20020405</v>
          </cell>
          <cell r="J235">
            <v>20020906</v>
          </cell>
          <cell r="K235">
            <v>20020906</v>
          </cell>
          <cell r="L235" t="str">
            <v>Active</v>
          </cell>
          <cell r="N235">
            <v>0</v>
          </cell>
          <cell r="O235" t="str">
            <v>no</v>
          </cell>
          <cell r="P235">
            <v>20020405</v>
          </cell>
          <cell r="Q235">
            <v>20020906</v>
          </cell>
          <cell r="R235">
            <v>20020906</v>
          </cell>
          <cell r="S235">
            <v>0</v>
          </cell>
        </row>
        <row r="236">
          <cell r="B236" t="str">
            <v>CALCIUM POLYCARBOPHIL83420625 mgTABLETTAB</v>
          </cell>
          <cell r="C236" t="str">
            <v>CALCIUM POLYCARBOPHIL</v>
          </cell>
          <cell r="D236">
            <v>8342</v>
          </cell>
          <cell r="E236">
            <v>0</v>
          </cell>
          <cell r="F236" t="str">
            <v>625 mg</v>
          </cell>
          <cell r="G236" t="str">
            <v>TABLET</v>
          </cell>
          <cell r="H236" t="str">
            <v>TAB</v>
          </cell>
          <cell r="I236">
            <v>20020405</v>
          </cell>
          <cell r="J236">
            <v>20021206</v>
          </cell>
          <cell r="K236">
            <v>20021206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20020405</v>
          </cell>
          <cell r="Q236">
            <v>20021206</v>
          </cell>
          <cell r="R236">
            <v>20021206</v>
          </cell>
          <cell r="S236">
            <v>0</v>
          </cell>
        </row>
        <row r="237">
          <cell r="B237" t="str">
            <v>CAPTOPRIL14800100 mgTABLETTAB</v>
          </cell>
          <cell r="C237" t="str">
            <v>CAPTOPRIL</v>
          </cell>
          <cell r="D237">
            <v>1480</v>
          </cell>
          <cell r="E237">
            <v>0</v>
          </cell>
          <cell r="F237" t="str">
            <v>100 mg</v>
          </cell>
          <cell r="G237" t="str">
            <v>TABLET</v>
          </cell>
          <cell r="H237" t="str">
            <v>TAB</v>
          </cell>
          <cell r="I237">
            <v>20091005</v>
          </cell>
          <cell r="J237">
            <v>0</v>
          </cell>
          <cell r="K237">
            <v>20091005</v>
          </cell>
          <cell r="L237" t="str">
            <v>Active</v>
          </cell>
          <cell r="N237">
            <v>0</v>
          </cell>
          <cell r="O237" t="str">
            <v>no</v>
          </cell>
          <cell r="P237">
            <v>20091005</v>
          </cell>
          <cell r="Q237">
            <v>0</v>
          </cell>
          <cell r="R237">
            <v>20091005</v>
          </cell>
          <cell r="S237">
            <v>0</v>
          </cell>
        </row>
        <row r="238">
          <cell r="B238" t="str">
            <v>CAPTOPRIL1483012.5 mgTABLETTAB</v>
          </cell>
          <cell r="C238" t="str">
            <v>CAPTOPRIL</v>
          </cell>
          <cell r="D238">
            <v>1483</v>
          </cell>
          <cell r="E238">
            <v>0</v>
          </cell>
          <cell r="F238" t="str">
            <v>12.5 mg</v>
          </cell>
          <cell r="G238" t="str">
            <v>TABLET</v>
          </cell>
          <cell r="H238" t="str">
            <v>TAB</v>
          </cell>
          <cell r="I238">
            <v>20091005</v>
          </cell>
          <cell r="J238">
            <v>0</v>
          </cell>
          <cell r="K238">
            <v>20091005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20091005</v>
          </cell>
          <cell r="Q238">
            <v>0</v>
          </cell>
          <cell r="R238">
            <v>20091005</v>
          </cell>
          <cell r="S238">
            <v>0</v>
          </cell>
        </row>
        <row r="239">
          <cell r="B239" t="str">
            <v>CAPTOPRIL1481025 mgTABLETTAB</v>
          </cell>
          <cell r="C239" t="str">
            <v>CAPTOPRIL</v>
          </cell>
          <cell r="D239">
            <v>1481</v>
          </cell>
          <cell r="E239">
            <v>0</v>
          </cell>
          <cell r="F239" t="str">
            <v>25 mg</v>
          </cell>
          <cell r="G239" t="str">
            <v>TABLET</v>
          </cell>
          <cell r="H239" t="str">
            <v>TAB</v>
          </cell>
          <cell r="I239">
            <v>20091005</v>
          </cell>
          <cell r="J239">
            <v>0</v>
          </cell>
          <cell r="K239">
            <v>20091005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20091005</v>
          </cell>
          <cell r="Q239">
            <v>0</v>
          </cell>
          <cell r="R239">
            <v>20091005</v>
          </cell>
          <cell r="S239">
            <v>0</v>
          </cell>
        </row>
        <row r="240">
          <cell r="B240" t="str">
            <v>CAPTOPRIL1482050 mgTABLETTAB</v>
          </cell>
          <cell r="C240" t="str">
            <v>CAPTOPRIL</v>
          </cell>
          <cell r="D240">
            <v>1482</v>
          </cell>
          <cell r="E240">
            <v>0</v>
          </cell>
          <cell r="F240" t="str">
            <v>50 mg</v>
          </cell>
          <cell r="G240" t="str">
            <v>TABLET</v>
          </cell>
          <cell r="H240" t="str">
            <v>TAB</v>
          </cell>
          <cell r="I240">
            <v>20091005</v>
          </cell>
          <cell r="J240">
            <v>0</v>
          </cell>
          <cell r="K240">
            <v>20091005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20091005</v>
          </cell>
          <cell r="Q240">
            <v>0</v>
          </cell>
          <cell r="R240">
            <v>20091005</v>
          </cell>
          <cell r="S240">
            <v>0</v>
          </cell>
        </row>
        <row r="241">
          <cell r="B241" t="str">
            <v>CAPTOPRIL; HYDROCHLOROTHIAZIDE54940025 mg; 15 mgTABLETTAB</v>
          </cell>
          <cell r="C241" t="str">
            <v>CAPTOPRIL; HYDROCHLOROTHIAZIDE</v>
          </cell>
          <cell r="D241">
            <v>54940</v>
          </cell>
          <cell r="E241">
            <v>0</v>
          </cell>
          <cell r="F241" t="str">
            <v>25 mg; 15 mg</v>
          </cell>
          <cell r="G241" t="str">
            <v>TABLET</v>
          </cell>
          <cell r="H241" t="str">
            <v>TAB</v>
          </cell>
          <cell r="I241">
            <v>20091005</v>
          </cell>
          <cell r="J241">
            <v>0</v>
          </cell>
          <cell r="K241">
            <v>20091005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20091005</v>
          </cell>
          <cell r="Q241">
            <v>0</v>
          </cell>
          <cell r="R241">
            <v>20091005</v>
          </cell>
          <cell r="S241">
            <v>0</v>
          </cell>
        </row>
        <row r="242">
          <cell r="B242" t="str">
            <v>CAPTOPRIL; HYDROCHLOROTHIAZIDE54941025 mg; 25 mgTABLETTAB</v>
          </cell>
          <cell r="C242" t="str">
            <v>CAPTOPRIL; HYDROCHLOROTHIAZIDE</v>
          </cell>
          <cell r="D242">
            <v>54941</v>
          </cell>
          <cell r="E242">
            <v>0</v>
          </cell>
          <cell r="F242" t="str">
            <v>25 mg; 25 mg</v>
          </cell>
          <cell r="G242" t="str">
            <v>TABLET</v>
          </cell>
          <cell r="H242" t="str">
            <v>TAB</v>
          </cell>
          <cell r="I242">
            <v>20091005</v>
          </cell>
          <cell r="J242">
            <v>0</v>
          </cell>
          <cell r="K242">
            <v>20091005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20091005</v>
          </cell>
          <cell r="Q242">
            <v>0</v>
          </cell>
          <cell r="R242">
            <v>20091005</v>
          </cell>
          <cell r="S242">
            <v>0</v>
          </cell>
        </row>
        <row r="243">
          <cell r="B243" t="str">
            <v>CAPTOPRIL; HYDROCHLOROTHIAZIDE54942050 mg; 15 mgTABLETTAB</v>
          </cell>
          <cell r="C243" t="str">
            <v>CAPTOPRIL; HYDROCHLOROTHIAZIDE</v>
          </cell>
          <cell r="D243">
            <v>54942</v>
          </cell>
          <cell r="E243">
            <v>0</v>
          </cell>
          <cell r="F243" t="str">
            <v>50 mg; 15 mg</v>
          </cell>
          <cell r="G243" t="str">
            <v>TABLET</v>
          </cell>
          <cell r="H243" t="str">
            <v>TAB</v>
          </cell>
          <cell r="I243">
            <v>20091005</v>
          </cell>
          <cell r="J243">
            <v>0</v>
          </cell>
          <cell r="K243">
            <v>20091005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20091005</v>
          </cell>
          <cell r="Q243">
            <v>0</v>
          </cell>
          <cell r="R243">
            <v>20091005</v>
          </cell>
          <cell r="S243">
            <v>0</v>
          </cell>
        </row>
        <row r="244">
          <cell r="B244" t="str">
            <v>CAPTOPRIL; HYDROCHLOROTHIAZIDE54943050 mg; 25 mgTABLETTAB</v>
          </cell>
          <cell r="C244" t="str">
            <v>CAPTOPRIL; HYDROCHLOROTHIAZIDE</v>
          </cell>
          <cell r="D244">
            <v>54943</v>
          </cell>
          <cell r="E244">
            <v>0</v>
          </cell>
          <cell r="F244" t="str">
            <v>50 mg; 25 mg</v>
          </cell>
          <cell r="G244" t="str">
            <v>TABLET</v>
          </cell>
          <cell r="H244" t="str">
            <v>TAB</v>
          </cell>
          <cell r="I244">
            <v>20091005</v>
          </cell>
          <cell r="J244">
            <v>0</v>
          </cell>
          <cell r="K244">
            <v>20091005</v>
          </cell>
          <cell r="L244" t="str">
            <v>Active</v>
          </cell>
          <cell r="N244">
            <v>0</v>
          </cell>
          <cell r="O244" t="str">
            <v>no</v>
          </cell>
          <cell r="P244">
            <v>20091005</v>
          </cell>
          <cell r="Q244">
            <v>0</v>
          </cell>
          <cell r="R244">
            <v>20091005</v>
          </cell>
          <cell r="S244">
            <v>0</v>
          </cell>
        </row>
        <row r="245">
          <cell r="B245" t="str">
            <v>CARBAMAZEPINE174600100 mgTABLETTAB, CHEW</v>
          </cell>
          <cell r="C245" t="str">
            <v>CARBAMAZEPINE</v>
          </cell>
          <cell r="D245">
            <v>17460</v>
          </cell>
          <cell r="E245">
            <v>0</v>
          </cell>
          <cell r="F245" t="str">
            <v>100 mg</v>
          </cell>
          <cell r="G245" t="str">
            <v>TABLET</v>
          </cell>
          <cell r="H245" t="str">
            <v>TAB, CHEW</v>
          </cell>
          <cell r="I245">
            <v>20091005</v>
          </cell>
          <cell r="J245">
            <v>0</v>
          </cell>
          <cell r="K245">
            <v>20091005</v>
          </cell>
          <cell r="L245" t="str">
            <v>Active</v>
          </cell>
          <cell r="N245">
            <v>0</v>
          </cell>
          <cell r="O245" t="str">
            <v>no</v>
          </cell>
          <cell r="P245">
            <v>20091005</v>
          </cell>
          <cell r="Q245">
            <v>0</v>
          </cell>
          <cell r="R245">
            <v>20091005</v>
          </cell>
          <cell r="S245">
            <v>0</v>
          </cell>
        </row>
        <row r="246">
          <cell r="B246" t="str">
            <v>CARBAMAZEPINE475000100 mg/5 mlMILLILITERSUSP</v>
          </cell>
          <cell r="C246" t="str">
            <v>CARBAMAZEPINE</v>
          </cell>
          <cell r="D246">
            <v>47500</v>
          </cell>
          <cell r="E246">
            <v>0</v>
          </cell>
          <cell r="F246" t="str">
            <v>100 mg/5 ml</v>
          </cell>
          <cell r="G246" t="str">
            <v>MILLILITER</v>
          </cell>
          <cell r="H246" t="str">
            <v>SUSP</v>
          </cell>
          <cell r="I246">
            <v>20091005</v>
          </cell>
          <cell r="J246">
            <v>0</v>
          </cell>
          <cell r="K246">
            <v>20091005</v>
          </cell>
          <cell r="L246" t="str">
            <v>Active</v>
          </cell>
          <cell r="N246">
            <v>0</v>
          </cell>
          <cell r="O246" t="str">
            <v>no</v>
          </cell>
          <cell r="P246">
            <v>20091005</v>
          </cell>
          <cell r="Q246">
            <v>0</v>
          </cell>
          <cell r="R246">
            <v>20091005</v>
          </cell>
          <cell r="S246">
            <v>0</v>
          </cell>
        </row>
        <row r="247">
          <cell r="B247" t="str">
            <v>CARBAMAZEPINE174500200 mgTABLETTAB</v>
          </cell>
          <cell r="C247" t="str">
            <v>CARBAMAZEPINE</v>
          </cell>
          <cell r="D247">
            <v>17450</v>
          </cell>
          <cell r="E247">
            <v>0</v>
          </cell>
          <cell r="F247" t="str">
            <v>200 mg</v>
          </cell>
          <cell r="G247" t="str">
            <v>TABLET</v>
          </cell>
          <cell r="H247" t="str">
            <v>TAB</v>
          </cell>
          <cell r="I247">
            <v>20091005</v>
          </cell>
          <cell r="J247">
            <v>0</v>
          </cell>
          <cell r="K247">
            <v>20091005</v>
          </cell>
          <cell r="L247" t="str">
            <v>Active</v>
          </cell>
          <cell r="N247">
            <v>0</v>
          </cell>
          <cell r="O247" t="str">
            <v>no</v>
          </cell>
          <cell r="P247">
            <v>20091005</v>
          </cell>
          <cell r="Q247">
            <v>0</v>
          </cell>
          <cell r="R247">
            <v>20091005</v>
          </cell>
          <cell r="S247">
            <v>0</v>
          </cell>
        </row>
        <row r="248">
          <cell r="B248" t="str">
            <v>CARBETAPENTANE/EPHEDRINE/PHENYLEPHRINE/CHLORPHENIRAMINE96191030-5-5-4 mg/5 mlMILLILITERSUSP</v>
          </cell>
          <cell r="C248" t="str">
            <v>CARBETAPENTANE/EPHEDRINE/PHENYLEPHRINE/CHLORPHENIRAMINE</v>
          </cell>
          <cell r="D248">
            <v>96191</v>
          </cell>
          <cell r="E248">
            <v>0</v>
          </cell>
          <cell r="F248" t="str">
            <v>30-5-5-4 mg/5 ml</v>
          </cell>
          <cell r="G248" t="str">
            <v>MILLILITER</v>
          </cell>
          <cell r="H248" t="str">
            <v>SUSP</v>
          </cell>
          <cell r="I248">
            <v>20071205</v>
          </cell>
          <cell r="J248">
            <v>20080404</v>
          </cell>
          <cell r="K248">
            <v>20080605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20071205</v>
          </cell>
          <cell r="Q248">
            <v>20080404</v>
          </cell>
          <cell r="R248">
            <v>20080605</v>
          </cell>
          <cell r="S248">
            <v>0</v>
          </cell>
        </row>
        <row r="249">
          <cell r="B249" t="str">
            <v>CARBIDOPA; LEVODOPA62740010 mg; 100 mgTABLETTAB</v>
          </cell>
          <cell r="C249" t="str">
            <v>CARBIDOPA; LEVODOPA</v>
          </cell>
          <cell r="D249">
            <v>62740</v>
          </cell>
          <cell r="E249">
            <v>0</v>
          </cell>
          <cell r="F249" t="str">
            <v>10 mg; 100 mg</v>
          </cell>
          <cell r="G249" t="str">
            <v>TABLET</v>
          </cell>
          <cell r="H249" t="str">
            <v>TAB</v>
          </cell>
          <cell r="I249">
            <v>20091005</v>
          </cell>
          <cell r="J249">
            <v>0</v>
          </cell>
          <cell r="K249">
            <v>20091005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20091005</v>
          </cell>
          <cell r="Q249">
            <v>0</v>
          </cell>
          <cell r="R249">
            <v>20091005</v>
          </cell>
          <cell r="S249">
            <v>0</v>
          </cell>
        </row>
        <row r="250">
          <cell r="B250" t="str">
            <v>CARBIDOPA; LEVODOPA62741025 mg; 100 mgTABLETTAB</v>
          </cell>
          <cell r="C250" t="str">
            <v>CARBIDOPA; LEVODOPA</v>
          </cell>
          <cell r="D250">
            <v>62741</v>
          </cell>
          <cell r="E250">
            <v>0</v>
          </cell>
          <cell r="F250" t="str">
            <v>25 mg; 100 mg</v>
          </cell>
          <cell r="G250" t="str">
            <v>TABLET</v>
          </cell>
          <cell r="H250" t="str">
            <v>TAB</v>
          </cell>
          <cell r="I250">
            <v>20091005</v>
          </cell>
          <cell r="J250">
            <v>0</v>
          </cell>
          <cell r="K250">
            <v>20091005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20091005</v>
          </cell>
          <cell r="Q250">
            <v>0</v>
          </cell>
          <cell r="R250">
            <v>20091005</v>
          </cell>
          <cell r="S250">
            <v>0</v>
          </cell>
        </row>
        <row r="251">
          <cell r="B251" t="str">
            <v>CARBIDOPA; LEVODOPA62742025 mg; 250 mgTABLETTAB</v>
          </cell>
          <cell r="C251" t="str">
            <v>CARBIDOPA; LEVODOPA</v>
          </cell>
          <cell r="D251">
            <v>62742</v>
          </cell>
          <cell r="E251">
            <v>0</v>
          </cell>
          <cell r="F251" t="str">
            <v>25 mg; 250 mg</v>
          </cell>
          <cell r="G251" t="str">
            <v>TABLET</v>
          </cell>
          <cell r="H251" t="str">
            <v>TAB</v>
          </cell>
          <cell r="I251">
            <v>20091005</v>
          </cell>
          <cell r="J251">
            <v>0</v>
          </cell>
          <cell r="K251">
            <v>20091005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20091005</v>
          </cell>
          <cell r="Q251">
            <v>0</v>
          </cell>
          <cell r="R251">
            <v>20091005</v>
          </cell>
          <cell r="S251">
            <v>0</v>
          </cell>
        </row>
        <row r="252">
          <cell r="B252" t="str">
            <v>CARBIDOPA; LEVODOPA ER62592025 mg; 100 mgTABLETTAB, ER</v>
          </cell>
          <cell r="C252" t="str">
            <v>CARBIDOPA; LEVODOPA ER</v>
          </cell>
          <cell r="D252">
            <v>62592</v>
          </cell>
          <cell r="E252">
            <v>0</v>
          </cell>
          <cell r="F252" t="str">
            <v>25 mg; 100 mg</v>
          </cell>
          <cell r="G252" t="str">
            <v>TABLET</v>
          </cell>
          <cell r="H252" t="str">
            <v>TAB, ER</v>
          </cell>
          <cell r="I252">
            <v>20091005</v>
          </cell>
          <cell r="J252">
            <v>0</v>
          </cell>
          <cell r="K252">
            <v>20091005</v>
          </cell>
          <cell r="L252" t="str">
            <v>Active</v>
          </cell>
          <cell r="N252">
            <v>0</v>
          </cell>
          <cell r="O252" t="str">
            <v>no</v>
          </cell>
          <cell r="P252">
            <v>20091005</v>
          </cell>
          <cell r="Q252">
            <v>0</v>
          </cell>
          <cell r="R252">
            <v>20091005</v>
          </cell>
          <cell r="S252">
            <v>0</v>
          </cell>
        </row>
        <row r="253">
          <cell r="B253" t="str">
            <v>CARBIDOPA; LEVODOPA ER62591050 mg; 200 mgTABLETTAB, ER</v>
          </cell>
          <cell r="C253" t="str">
            <v>CARBIDOPA; LEVODOPA ER</v>
          </cell>
          <cell r="D253">
            <v>62591</v>
          </cell>
          <cell r="E253">
            <v>0</v>
          </cell>
          <cell r="F253" t="str">
            <v>50 mg; 200 mg</v>
          </cell>
          <cell r="G253" t="str">
            <v>TABLET</v>
          </cell>
          <cell r="H253" t="str">
            <v>TAB, ER</v>
          </cell>
          <cell r="I253">
            <v>20091005</v>
          </cell>
          <cell r="J253">
            <v>0</v>
          </cell>
          <cell r="K253">
            <v>20091005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20091005</v>
          </cell>
          <cell r="Q253">
            <v>0</v>
          </cell>
          <cell r="R253">
            <v>20091005</v>
          </cell>
          <cell r="S253">
            <v>0</v>
          </cell>
        </row>
        <row r="254">
          <cell r="B254" t="str">
            <v>CARBINOXAMINE MALEATE1494904 mg/5 mlMILLILITERLIQ</v>
          </cell>
          <cell r="C254" t="str">
            <v>CARBINOXAMINE MALEATE</v>
          </cell>
          <cell r="D254">
            <v>14949</v>
          </cell>
          <cell r="E254">
            <v>0</v>
          </cell>
          <cell r="F254" t="str">
            <v>4 mg/5 ml</v>
          </cell>
          <cell r="G254" t="str">
            <v>MILLILITER</v>
          </cell>
          <cell r="H254" t="str">
            <v>LIQ</v>
          </cell>
          <cell r="I254">
            <v>20090305</v>
          </cell>
          <cell r="J254">
            <v>0</v>
          </cell>
          <cell r="K254">
            <v>20091005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20091005</v>
          </cell>
          <cell r="S254">
            <v>0</v>
          </cell>
        </row>
        <row r="255">
          <cell r="B255" t="str">
            <v>CARBINOXAMINE MALEATE; PSEUDOEPHEDRINE; DEXTROMETH HBR1384904-15-1MILLILITERDROPS</v>
          </cell>
          <cell r="C255" t="str">
            <v>CARBINOXAMINE MALEATE; PSEUDOEPHEDRINE; DEXTROMETH HBR</v>
          </cell>
          <cell r="D255">
            <v>13849</v>
          </cell>
          <cell r="E255">
            <v>0</v>
          </cell>
          <cell r="F255" t="str">
            <v>4-15-1</v>
          </cell>
          <cell r="G255" t="str">
            <v>MILLILITER</v>
          </cell>
          <cell r="H255" t="str">
            <v>DROPS</v>
          </cell>
          <cell r="I255">
            <v>20050603</v>
          </cell>
          <cell r="J255">
            <v>20051206</v>
          </cell>
          <cell r="K255">
            <v>20051206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20050603</v>
          </cell>
          <cell r="Q255">
            <v>20051206</v>
          </cell>
          <cell r="R255">
            <v>20051206</v>
          </cell>
          <cell r="S255">
            <v>0</v>
          </cell>
        </row>
        <row r="256">
          <cell r="B256" t="str">
            <v>CARBINOXAMINE MALEATE; PSEUDOEPHEDRINE; DEXTROMETH HBR8985504-15-2MILLILITERDROPS</v>
          </cell>
          <cell r="C256" t="str">
            <v>CARBINOXAMINE MALEATE; PSEUDOEPHEDRINE; DEXTROMETH HBR</v>
          </cell>
          <cell r="D256">
            <v>89855</v>
          </cell>
          <cell r="E256">
            <v>0</v>
          </cell>
          <cell r="F256" t="str">
            <v>4-15-2</v>
          </cell>
          <cell r="G256" t="str">
            <v>MILLILITER</v>
          </cell>
          <cell r="H256" t="str">
            <v>DROPS</v>
          </cell>
          <cell r="I256">
            <v>20040305</v>
          </cell>
          <cell r="J256">
            <v>20041203</v>
          </cell>
          <cell r="K256">
            <v>20041203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20040305</v>
          </cell>
          <cell r="Q256">
            <v>20041203</v>
          </cell>
          <cell r="R256">
            <v>20041203</v>
          </cell>
          <cell r="S256">
            <v>0</v>
          </cell>
        </row>
        <row r="257">
          <cell r="B257" t="str">
            <v>CARBINOXAMINE MALEATE; PSEUDOEPHEDRINE; DEXTROMETH HBR12778015-60-4/5SYRUPSYR</v>
          </cell>
          <cell r="C257" t="str">
            <v>CARBINOXAMINE MALEATE; PSEUDOEPHEDRINE; DEXTROMETH HBR</v>
          </cell>
          <cell r="D257">
            <v>12778</v>
          </cell>
          <cell r="E257">
            <v>0</v>
          </cell>
          <cell r="F257" t="str">
            <v>15-60-4/5</v>
          </cell>
          <cell r="G257" t="str">
            <v>SYRUP</v>
          </cell>
          <cell r="H257" t="str">
            <v>SYR</v>
          </cell>
          <cell r="I257">
            <v>20040305</v>
          </cell>
          <cell r="J257">
            <v>20041203</v>
          </cell>
          <cell r="K257">
            <v>20041203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20040305</v>
          </cell>
          <cell r="Q257">
            <v>20041203</v>
          </cell>
          <cell r="R257">
            <v>20041203</v>
          </cell>
          <cell r="S257">
            <v>0</v>
          </cell>
        </row>
        <row r="258">
          <cell r="B258" t="str">
            <v>CARBINOXAMINE MALEATE; PSEUDOEPHEDRINE; DEXTROMETH HBR9621104 mg; 60 mg; 15 mg per 5 mlMILLILITERSYR</v>
          </cell>
          <cell r="C258" t="str">
            <v>CARBINOXAMINE MALEATE; PSEUDOEPHEDRINE; DEXTROMETH HBR</v>
          </cell>
          <cell r="D258">
            <v>96211</v>
          </cell>
          <cell r="E258">
            <v>0</v>
          </cell>
          <cell r="F258" t="str">
            <v>4 mg; 60 mg; 15 mg per 5 ml</v>
          </cell>
          <cell r="G258" t="str">
            <v>MILLILITER</v>
          </cell>
          <cell r="H258" t="str">
            <v>SYR</v>
          </cell>
          <cell r="I258">
            <v>20020405</v>
          </cell>
          <cell r="J258">
            <v>20020906</v>
          </cell>
          <cell r="K258">
            <v>20040305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20020405</v>
          </cell>
          <cell r="Q258">
            <v>20020906</v>
          </cell>
          <cell r="R258">
            <v>20040305</v>
          </cell>
          <cell r="S258">
            <v>0</v>
          </cell>
        </row>
        <row r="259">
          <cell r="B259" t="str">
            <v>CARBOPLATIN  9217010 mg/ mlMILLILITERVIAL</v>
          </cell>
          <cell r="C259" t="str">
            <v xml:space="preserve">CARBOPLATIN  </v>
          </cell>
          <cell r="D259">
            <v>9217</v>
          </cell>
          <cell r="E259">
            <v>0</v>
          </cell>
          <cell r="F259" t="str">
            <v>10 mg/ ml</v>
          </cell>
          <cell r="G259" t="str">
            <v>MILLILITER</v>
          </cell>
          <cell r="H259" t="str">
            <v>VIAL</v>
          </cell>
          <cell r="I259">
            <v>20091005</v>
          </cell>
          <cell r="J259">
            <v>0</v>
          </cell>
          <cell r="K259">
            <v>20091005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20091005</v>
          </cell>
          <cell r="Q259">
            <v>0</v>
          </cell>
          <cell r="R259">
            <v>20091005</v>
          </cell>
          <cell r="S259">
            <v>0</v>
          </cell>
        </row>
        <row r="260">
          <cell r="B260" t="str">
            <v>CARBOPLATIN  389110150 mgEACHVIAL</v>
          </cell>
          <cell r="C260" t="str">
            <v xml:space="preserve">CARBOPLATIN  </v>
          </cell>
          <cell r="D260">
            <v>38911</v>
          </cell>
          <cell r="E260">
            <v>0</v>
          </cell>
          <cell r="F260" t="str">
            <v>150 mg</v>
          </cell>
          <cell r="G260" t="str">
            <v>EACH</v>
          </cell>
          <cell r="H260" t="str">
            <v>VIAL</v>
          </cell>
          <cell r="I260">
            <v>20090904</v>
          </cell>
          <cell r="J260">
            <v>0</v>
          </cell>
          <cell r="K260">
            <v>20091005</v>
          </cell>
          <cell r="L260" t="str">
            <v>Active</v>
          </cell>
          <cell r="N260">
            <v>0</v>
          </cell>
          <cell r="O260" t="str">
            <v>no</v>
          </cell>
          <cell r="P260">
            <v>20090904</v>
          </cell>
          <cell r="Q260">
            <v>0</v>
          </cell>
          <cell r="R260">
            <v>20091005</v>
          </cell>
          <cell r="S260">
            <v>0</v>
          </cell>
        </row>
        <row r="261">
          <cell r="B261" t="str">
            <v>CARBOPLATIN  389120450 mgEACHVIAL</v>
          </cell>
          <cell r="C261" t="str">
            <v xml:space="preserve">CARBOPLATIN  </v>
          </cell>
          <cell r="D261">
            <v>38912</v>
          </cell>
          <cell r="E261">
            <v>0</v>
          </cell>
          <cell r="F261" t="str">
            <v>450 mg</v>
          </cell>
          <cell r="G261" t="str">
            <v>EACH</v>
          </cell>
          <cell r="H261" t="str">
            <v>VIAL</v>
          </cell>
          <cell r="I261">
            <v>20090904</v>
          </cell>
          <cell r="J261">
            <v>0</v>
          </cell>
          <cell r="K261">
            <v>20091005</v>
          </cell>
          <cell r="L261" t="str">
            <v>Active</v>
          </cell>
          <cell r="N261">
            <v>0</v>
          </cell>
          <cell r="O261" t="str">
            <v>no</v>
          </cell>
          <cell r="P261">
            <v>20090904</v>
          </cell>
          <cell r="Q261">
            <v>0</v>
          </cell>
          <cell r="R261">
            <v>20091005</v>
          </cell>
          <cell r="S261">
            <v>0</v>
          </cell>
        </row>
        <row r="262">
          <cell r="B262" t="str">
            <v>CARBOPLATIN  38910050 mgEACHVIAL</v>
          </cell>
          <cell r="C262" t="str">
            <v xml:space="preserve">CARBOPLATIN  </v>
          </cell>
          <cell r="D262">
            <v>38910</v>
          </cell>
          <cell r="E262">
            <v>0</v>
          </cell>
          <cell r="F262" t="str">
            <v>50 mg</v>
          </cell>
          <cell r="G262" t="str">
            <v>EACH</v>
          </cell>
          <cell r="H262" t="str">
            <v>VIAL</v>
          </cell>
          <cell r="I262">
            <v>20090904</v>
          </cell>
          <cell r="J262">
            <v>0</v>
          </cell>
          <cell r="K262">
            <v>20091005</v>
          </cell>
          <cell r="L262" t="str">
            <v>Active</v>
          </cell>
          <cell r="N262">
            <v>0</v>
          </cell>
          <cell r="O262" t="str">
            <v>no</v>
          </cell>
          <cell r="P262">
            <v>20090904</v>
          </cell>
          <cell r="Q262">
            <v>0</v>
          </cell>
          <cell r="R262">
            <v>20091005</v>
          </cell>
          <cell r="S262">
            <v>0</v>
          </cell>
        </row>
        <row r="263">
          <cell r="B263" t="str">
            <v>CAR-B-PEN TA/PHENYLEPHRINE/PYR17759030 mg; 5 mg; 30 mg/5 mlMILLILITERSUSP</v>
          </cell>
          <cell r="C263" t="str">
            <v>CAR-B-PEN TA/PHENYLEPHRINE/PYR</v>
          </cell>
          <cell r="D263">
            <v>17759</v>
          </cell>
          <cell r="E263">
            <v>0</v>
          </cell>
          <cell r="F263" t="str">
            <v>30 mg; 5 mg; 30 mg/5 ml</v>
          </cell>
          <cell r="G263" t="str">
            <v>MILLILITER</v>
          </cell>
          <cell r="H263" t="str">
            <v>SUSP</v>
          </cell>
          <cell r="I263">
            <v>20070605</v>
          </cell>
          <cell r="J263">
            <v>20071005</v>
          </cell>
          <cell r="K263">
            <v>20071005</v>
          </cell>
          <cell r="L263" t="str">
            <v>Active</v>
          </cell>
          <cell r="N263">
            <v>0</v>
          </cell>
          <cell r="O263" t="str">
            <v>no</v>
          </cell>
          <cell r="P263">
            <v>20070605</v>
          </cell>
          <cell r="Q263">
            <v>20071005</v>
          </cell>
          <cell r="R263">
            <v>20071005</v>
          </cell>
          <cell r="S263">
            <v>0</v>
          </cell>
        </row>
        <row r="264">
          <cell r="B264" t="str">
            <v>CARISOPRODOL179120350 mgTABLETTAB</v>
          </cell>
          <cell r="C264" t="str">
            <v>CARISOPRODOL</v>
          </cell>
          <cell r="D264">
            <v>17912</v>
          </cell>
          <cell r="E264">
            <v>0</v>
          </cell>
          <cell r="F264" t="str">
            <v>350 mg</v>
          </cell>
          <cell r="G264" t="str">
            <v>TABLET</v>
          </cell>
          <cell r="H264" t="str">
            <v>TAB</v>
          </cell>
          <cell r="I264">
            <v>20091005</v>
          </cell>
          <cell r="J264">
            <v>0</v>
          </cell>
          <cell r="K264">
            <v>20091005</v>
          </cell>
          <cell r="L264" t="str">
            <v>Active</v>
          </cell>
          <cell r="N264">
            <v>0</v>
          </cell>
          <cell r="O264" t="str">
            <v>no</v>
          </cell>
          <cell r="P264">
            <v>20091005</v>
          </cell>
          <cell r="Q264">
            <v>0</v>
          </cell>
          <cell r="R264">
            <v>20091005</v>
          </cell>
          <cell r="S264">
            <v>0</v>
          </cell>
        </row>
        <row r="265">
          <cell r="B265" t="str">
            <v>CARISOPRODOL/ASA COMPOUND943800200 mg; 325 mgTABLETTAB</v>
          </cell>
          <cell r="C265" t="str">
            <v>CARISOPRODOL/ASA COMPOUND</v>
          </cell>
          <cell r="D265">
            <v>94380</v>
          </cell>
          <cell r="E265">
            <v>0</v>
          </cell>
          <cell r="F265" t="str">
            <v>200 mg; 325 mg</v>
          </cell>
          <cell r="G265" t="str">
            <v>TABLET</v>
          </cell>
          <cell r="H265" t="str">
            <v>TAB</v>
          </cell>
          <cell r="I265">
            <v>20090305</v>
          </cell>
          <cell r="J265">
            <v>20090605</v>
          </cell>
          <cell r="K265">
            <v>20091005</v>
          </cell>
          <cell r="L265" t="str">
            <v>Active</v>
          </cell>
          <cell r="N265">
            <v>0</v>
          </cell>
          <cell r="O265" t="str">
            <v>no</v>
          </cell>
          <cell r="P265">
            <v>20090305</v>
          </cell>
          <cell r="Q265">
            <v>20090605</v>
          </cell>
          <cell r="R265">
            <v>20091005</v>
          </cell>
          <cell r="S265">
            <v>0</v>
          </cell>
        </row>
        <row r="266">
          <cell r="B266" t="str">
            <v>CARTEOLOL HCL3226100.01MILLILITERSOLN</v>
          </cell>
          <cell r="C266" t="str">
            <v>CARTEOLOL HCL</v>
          </cell>
          <cell r="D266">
            <v>32261</v>
          </cell>
          <cell r="E266">
            <v>0</v>
          </cell>
          <cell r="F266">
            <v>0.01</v>
          </cell>
          <cell r="G266" t="str">
            <v>MILLILITER</v>
          </cell>
          <cell r="H266" t="str">
            <v>SOLN</v>
          </cell>
          <cell r="I266">
            <v>20091005</v>
          </cell>
          <cell r="J266">
            <v>0</v>
          </cell>
          <cell r="K266">
            <v>20091005</v>
          </cell>
          <cell r="L266" t="str">
            <v>Active</v>
          </cell>
          <cell r="N266">
            <v>0</v>
          </cell>
          <cell r="O266" t="str">
            <v>no</v>
          </cell>
          <cell r="P266">
            <v>20091005</v>
          </cell>
          <cell r="Q266">
            <v>0</v>
          </cell>
          <cell r="R266">
            <v>20091005</v>
          </cell>
          <cell r="S266">
            <v>0</v>
          </cell>
        </row>
        <row r="267">
          <cell r="B267" t="str">
            <v>CARVEDILOL1552012.5 mgTABLETTAB</v>
          </cell>
          <cell r="C267" t="str">
            <v>CARVEDILOL</v>
          </cell>
          <cell r="D267">
            <v>1552</v>
          </cell>
          <cell r="E267">
            <v>0</v>
          </cell>
          <cell r="F267" t="str">
            <v>12.5 mg</v>
          </cell>
          <cell r="G267" t="str">
            <v>TABLET</v>
          </cell>
          <cell r="H267" t="str">
            <v>TAB</v>
          </cell>
          <cell r="I267">
            <v>20091005</v>
          </cell>
          <cell r="J267">
            <v>0</v>
          </cell>
          <cell r="K267">
            <v>20091005</v>
          </cell>
          <cell r="L267" t="str">
            <v>Active</v>
          </cell>
          <cell r="N267">
            <v>0</v>
          </cell>
          <cell r="O267" t="str">
            <v>no</v>
          </cell>
          <cell r="P267">
            <v>20091005</v>
          </cell>
          <cell r="Q267">
            <v>0</v>
          </cell>
          <cell r="R267">
            <v>20091005</v>
          </cell>
          <cell r="S267">
            <v>0</v>
          </cell>
        </row>
        <row r="268">
          <cell r="B268" t="str">
            <v>CARVEDILOL1551025 mgTABLETTAB</v>
          </cell>
          <cell r="C268" t="str">
            <v>CARVEDILOL</v>
          </cell>
          <cell r="D268">
            <v>1551</v>
          </cell>
          <cell r="E268">
            <v>0</v>
          </cell>
          <cell r="F268" t="str">
            <v>25 mg</v>
          </cell>
          <cell r="G268" t="str">
            <v>TABLET</v>
          </cell>
          <cell r="H268" t="str">
            <v>TAB</v>
          </cell>
          <cell r="I268">
            <v>20091005</v>
          </cell>
          <cell r="J268">
            <v>0</v>
          </cell>
          <cell r="K268">
            <v>20091005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20091005</v>
          </cell>
          <cell r="Q268">
            <v>0</v>
          </cell>
          <cell r="R268">
            <v>20091005</v>
          </cell>
          <cell r="S268">
            <v>0</v>
          </cell>
        </row>
        <row r="269">
          <cell r="B269" t="str">
            <v>CARVEDILOL155303.125 mgTABLETTAB</v>
          </cell>
          <cell r="C269" t="str">
            <v>CARVEDILOL</v>
          </cell>
          <cell r="D269">
            <v>1553</v>
          </cell>
          <cell r="E269">
            <v>0</v>
          </cell>
          <cell r="F269" t="str">
            <v>3.125 mg</v>
          </cell>
          <cell r="G269" t="str">
            <v>TABLET</v>
          </cell>
          <cell r="H269" t="str">
            <v>TAB</v>
          </cell>
          <cell r="I269">
            <v>20091005</v>
          </cell>
          <cell r="J269">
            <v>0</v>
          </cell>
          <cell r="K269">
            <v>20091005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20091005</v>
          </cell>
          <cell r="Q269">
            <v>0</v>
          </cell>
          <cell r="R269">
            <v>20091005</v>
          </cell>
          <cell r="S269">
            <v>0</v>
          </cell>
        </row>
        <row r="270">
          <cell r="B270" t="str">
            <v>CARVEDILOL155406.25 mgTABLETTAB</v>
          </cell>
          <cell r="C270" t="str">
            <v>CARVEDILOL</v>
          </cell>
          <cell r="D270">
            <v>1554</v>
          </cell>
          <cell r="E270">
            <v>0</v>
          </cell>
          <cell r="F270" t="str">
            <v>6.25 mg</v>
          </cell>
          <cell r="G270" t="str">
            <v>TABLET</v>
          </cell>
          <cell r="H270" t="str">
            <v>TAB</v>
          </cell>
          <cell r="I270">
            <v>20090904</v>
          </cell>
          <cell r="J270">
            <v>0</v>
          </cell>
          <cell r="K270">
            <v>20091005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20090904</v>
          </cell>
          <cell r="Q270">
            <v>0</v>
          </cell>
          <cell r="R270">
            <v>20091005</v>
          </cell>
          <cell r="S270">
            <v>0</v>
          </cell>
        </row>
        <row r="271">
          <cell r="B271" t="str">
            <v>CEFACLOR400300125 mg/5 mlMILLILITERPWDR for ORAL SUSP</v>
          </cell>
          <cell r="C271" t="str">
            <v>CEFACLOR</v>
          </cell>
          <cell r="D271">
            <v>40030</v>
          </cell>
          <cell r="E271">
            <v>0</v>
          </cell>
          <cell r="F271" t="str">
            <v>125 mg/5 ml</v>
          </cell>
          <cell r="G271" t="str">
            <v>MILLILITER</v>
          </cell>
          <cell r="H271" t="str">
            <v>PWDR for ORAL SUSP</v>
          </cell>
          <cell r="I271">
            <v>20070919</v>
          </cell>
          <cell r="J271">
            <v>20080305</v>
          </cell>
          <cell r="K271">
            <v>20080305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20070919</v>
          </cell>
          <cell r="Q271">
            <v>20080305</v>
          </cell>
          <cell r="R271">
            <v>20080305</v>
          </cell>
          <cell r="S271">
            <v>0</v>
          </cell>
        </row>
        <row r="272">
          <cell r="B272" t="str">
            <v>CEFACLOR400320187 mg/5 mlMILLILITERPWDR for ORAL SUSP</v>
          </cell>
          <cell r="C272" t="str">
            <v>CEFACLOR</v>
          </cell>
          <cell r="D272">
            <v>40032</v>
          </cell>
          <cell r="E272">
            <v>0</v>
          </cell>
          <cell r="F272" t="str">
            <v>187 mg/5 ml</v>
          </cell>
          <cell r="G272" t="str">
            <v>MILLILITER</v>
          </cell>
          <cell r="H272" t="str">
            <v>PWDR for ORAL SUSP</v>
          </cell>
          <cell r="I272">
            <v>20070305</v>
          </cell>
          <cell r="J272">
            <v>20080305</v>
          </cell>
          <cell r="K272">
            <v>20080305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20070305</v>
          </cell>
          <cell r="Q272">
            <v>20080305</v>
          </cell>
          <cell r="R272">
            <v>20080305</v>
          </cell>
          <cell r="S272">
            <v>0</v>
          </cell>
        </row>
        <row r="273">
          <cell r="B273" t="str">
            <v>CEFACLOR400200250 mgCAPSULECAP</v>
          </cell>
          <cell r="C273" t="str">
            <v>CEFACLOR</v>
          </cell>
          <cell r="D273">
            <v>40020</v>
          </cell>
          <cell r="E273">
            <v>0</v>
          </cell>
          <cell r="F273" t="str">
            <v>250 mg</v>
          </cell>
          <cell r="G273" t="str">
            <v>CAPSULE</v>
          </cell>
          <cell r="H273" t="str">
            <v>CAP</v>
          </cell>
          <cell r="I273">
            <v>20070919</v>
          </cell>
          <cell r="J273">
            <v>20080305</v>
          </cell>
          <cell r="K273">
            <v>20080305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20070919</v>
          </cell>
          <cell r="Q273">
            <v>20080305</v>
          </cell>
          <cell r="R273">
            <v>20080305</v>
          </cell>
          <cell r="S273">
            <v>0</v>
          </cell>
        </row>
        <row r="274">
          <cell r="B274" t="str">
            <v>CEFACLOR400310250 mg/5 mlMILLILITERPWDR for ORAL SUSP</v>
          </cell>
          <cell r="C274" t="str">
            <v>CEFACLOR</v>
          </cell>
          <cell r="D274">
            <v>40031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PWDR for ORAL SUSP</v>
          </cell>
          <cell r="I274">
            <v>20060605</v>
          </cell>
          <cell r="J274">
            <v>20061205</v>
          </cell>
          <cell r="K274">
            <v>20080305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20060605</v>
          </cell>
          <cell r="Q274">
            <v>20061205</v>
          </cell>
          <cell r="R274">
            <v>20080305</v>
          </cell>
          <cell r="S274">
            <v>0</v>
          </cell>
        </row>
        <row r="275">
          <cell r="B275" t="str">
            <v>CEFACLOR400330375 mg/5 mlMILLILITERPWDR for ORAL SUSP</v>
          </cell>
          <cell r="C275" t="str">
            <v>CEFACLOR</v>
          </cell>
          <cell r="D275">
            <v>40033</v>
          </cell>
          <cell r="E275">
            <v>0</v>
          </cell>
          <cell r="F275" t="str">
            <v>375 mg/5 ml</v>
          </cell>
          <cell r="G275" t="str">
            <v>MILLILITER</v>
          </cell>
          <cell r="H275" t="str">
            <v>PWDR for ORAL SUSP</v>
          </cell>
          <cell r="I275">
            <v>20060605</v>
          </cell>
          <cell r="J275">
            <v>20061205</v>
          </cell>
          <cell r="K275">
            <v>20080305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20060605</v>
          </cell>
          <cell r="Q275">
            <v>20061205</v>
          </cell>
          <cell r="R275">
            <v>20080305</v>
          </cell>
          <cell r="S275">
            <v>0</v>
          </cell>
        </row>
        <row r="276">
          <cell r="B276" t="str">
            <v>CEFACLOR121710500 mgTABLETTAB, ER</v>
          </cell>
          <cell r="C276" t="str">
            <v>CEFACLOR</v>
          </cell>
          <cell r="D276">
            <v>12171</v>
          </cell>
          <cell r="E276">
            <v>0</v>
          </cell>
          <cell r="F276" t="str">
            <v>500 mg</v>
          </cell>
          <cell r="G276" t="str">
            <v>TABLET</v>
          </cell>
          <cell r="H276" t="str">
            <v>TAB, ER</v>
          </cell>
          <cell r="I276">
            <v>20031205</v>
          </cell>
          <cell r="J276">
            <v>20050331</v>
          </cell>
          <cell r="K276">
            <v>20051206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20031205</v>
          </cell>
          <cell r="Q276">
            <v>20050331</v>
          </cell>
          <cell r="R276">
            <v>20051206</v>
          </cell>
          <cell r="S276">
            <v>0</v>
          </cell>
        </row>
        <row r="277">
          <cell r="B277" t="str">
            <v>CEFACLOR400210500 mgCAPSULECAP</v>
          </cell>
          <cell r="C277" t="str">
            <v>CEFACLOR</v>
          </cell>
          <cell r="D277">
            <v>40021</v>
          </cell>
          <cell r="E277">
            <v>0</v>
          </cell>
          <cell r="F277" t="str">
            <v>500 mg</v>
          </cell>
          <cell r="G277" t="str">
            <v>CAPSULE</v>
          </cell>
          <cell r="H277" t="str">
            <v>CAP</v>
          </cell>
          <cell r="I277">
            <v>20070919</v>
          </cell>
          <cell r="J277">
            <v>20080305</v>
          </cell>
          <cell r="K277">
            <v>20080305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20070919</v>
          </cell>
          <cell r="Q277">
            <v>20080305</v>
          </cell>
          <cell r="R277">
            <v>20080305</v>
          </cell>
          <cell r="S277">
            <v>0</v>
          </cell>
        </row>
        <row r="278">
          <cell r="B278" t="str">
            <v>CEFADROXIL4534501 gmTABLETTAB</v>
          </cell>
          <cell r="C278" t="str">
            <v>CEFADROXIL</v>
          </cell>
          <cell r="D278">
            <v>45345</v>
          </cell>
          <cell r="E278">
            <v>0</v>
          </cell>
          <cell r="F278" t="str">
            <v>1 gm</v>
          </cell>
          <cell r="G278" t="str">
            <v>TABLET</v>
          </cell>
          <cell r="H278" t="str">
            <v>TAB</v>
          </cell>
          <cell r="I278">
            <v>20030905</v>
          </cell>
          <cell r="J278">
            <v>20040305</v>
          </cell>
          <cell r="K278">
            <v>20050902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20030905</v>
          </cell>
          <cell r="Q278">
            <v>20040305</v>
          </cell>
          <cell r="R278">
            <v>20050902</v>
          </cell>
          <cell r="S278">
            <v>0</v>
          </cell>
        </row>
        <row r="279">
          <cell r="B279" t="str">
            <v>CEFADROXIL453410500 mgCAPSULECAP</v>
          </cell>
          <cell r="C279" t="str">
            <v>CEFADROXIL</v>
          </cell>
          <cell r="D279">
            <v>45341</v>
          </cell>
          <cell r="E279">
            <v>0</v>
          </cell>
          <cell r="F279" t="str">
            <v>500 mg</v>
          </cell>
          <cell r="G279" t="str">
            <v>CAPSULE</v>
          </cell>
          <cell r="H279" t="str">
            <v>CAP</v>
          </cell>
          <cell r="I279">
            <v>20091005</v>
          </cell>
          <cell r="J279">
            <v>0</v>
          </cell>
          <cell r="K279">
            <v>20091005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20091005</v>
          </cell>
          <cell r="Q279">
            <v>0</v>
          </cell>
          <cell r="R279">
            <v>20091005</v>
          </cell>
          <cell r="S279">
            <v>0</v>
          </cell>
        </row>
        <row r="280">
          <cell r="B280" t="str">
            <v>CEFADROXIL HYDRATE453430250 mg/5 ml MILLILITERSUSP</v>
          </cell>
          <cell r="C280" t="str">
            <v>CEFADROXIL HYDRATE</v>
          </cell>
          <cell r="D280">
            <v>45343</v>
          </cell>
          <cell r="E280">
            <v>0</v>
          </cell>
          <cell r="F280" t="str">
            <v xml:space="preserve">250 mg/5 ml </v>
          </cell>
          <cell r="G280" t="str">
            <v>MILLILITER</v>
          </cell>
          <cell r="H280" t="str">
            <v>SUSP</v>
          </cell>
          <cell r="I280">
            <v>20091005</v>
          </cell>
          <cell r="J280">
            <v>0</v>
          </cell>
          <cell r="K280">
            <v>20091005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20091005</v>
          </cell>
          <cell r="Q280">
            <v>0</v>
          </cell>
          <cell r="R280">
            <v>20091005</v>
          </cell>
          <cell r="S280">
            <v>0</v>
          </cell>
        </row>
        <row r="281">
          <cell r="B281" t="str">
            <v>CEFADROXIL HYDRATE453440500 mg/5 ml MILLILITERSUSP</v>
          </cell>
          <cell r="C281" t="str">
            <v>CEFADROXIL HYDRATE</v>
          </cell>
          <cell r="D281">
            <v>45344</v>
          </cell>
          <cell r="E281">
            <v>0</v>
          </cell>
          <cell r="F281" t="str">
            <v xml:space="preserve">500 mg/5 ml </v>
          </cell>
          <cell r="G281" t="str">
            <v>MILLILITER</v>
          </cell>
          <cell r="H281" t="str">
            <v>SUSP</v>
          </cell>
          <cell r="I281">
            <v>20091005</v>
          </cell>
          <cell r="J281">
            <v>0</v>
          </cell>
          <cell r="K281">
            <v>20091005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20091005</v>
          </cell>
          <cell r="Q281">
            <v>0</v>
          </cell>
          <cell r="R281">
            <v>20091005</v>
          </cell>
          <cell r="S281">
            <v>0</v>
          </cell>
        </row>
        <row r="282">
          <cell r="B282" t="str">
            <v>CEFAZOLIN SODIUM3990301 gmEACHVIAL</v>
          </cell>
          <cell r="C282" t="str">
            <v>CEFAZOLIN SODIUM</v>
          </cell>
          <cell r="D282">
            <v>39903</v>
          </cell>
          <cell r="E282">
            <v>0</v>
          </cell>
          <cell r="F282" t="str">
            <v>1 gm</v>
          </cell>
          <cell r="G282" t="str">
            <v>EACH</v>
          </cell>
          <cell r="H282" t="str">
            <v>VIAL</v>
          </cell>
          <cell r="I282">
            <v>20091005</v>
          </cell>
          <cell r="J282">
            <v>0</v>
          </cell>
          <cell r="K282">
            <v>20091005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20091005</v>
          </cell>
          <cell r="Q282">
            <v>0</v>
          </cell>
          <cell r="R282">
            <v>20091005</v>
          </cell>
          <cell r="S282">
            <v>0</v>
          </cell>
        </row>
        <row r="283">
          <cell r="B283" t="str">
            <v>CEFAZOLIN SODIUM39904010 gmEACHVIAL</v>
          </cell>
          <cell r="C283" t="str">
            <v>CEFAZOLIN SODIUM</v>
          </cell>
          <cell r="D283">
            <v>39904</v>
          </cell>
          <cell r="E283">
            <v>0</v>
          </cell>
          <cell r="F283" t="str">
            <v>10 gm</v>
          </cell>
          <cell r="G283" t="str">
            <v>EACH</v>
          </cell>
          <cell r="H283" t="str">
            <v>VIAL</v>
          </cell>
          <cell r="I283">
            <v>20091005</v>
          </cell>
          <cell r="J283">
            <v>0</v>
          </cell>
          <cell r="K283">
            <v>20091005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20091005</v>
          </cell>
          <cell r="Q283">
            <v>0</v>
          </cell>
          <cell r="R283">
            <v>20091005</v>
          </cell>
          <cell r="S283">
            <v>0</v>
          </cell>
        </row>
        <row r="284">
          <cell r="B284" t="str">
            <v>CEFDINIR322320125 mg/5 mlMILLILITERSUSP</v>
          </cell>
          <cell r="C284" t="str">
            <v>CEFDINIR</v>
          </cell>
          <cell r="D284">
            <v>32232</v>
          </cell>
          <cell r="E284">
            <v>0</v>
          </cell>
          <cell r="F284" t="str">
            <v>125 mg/5 ml</v>
          </cell>
          <cell r="G284" t="str">
            <v>MILLILITER</v>
          </cell>
          <cell r="H284" t="str">
            <v>SUSP</v>
          </cell>
          <cell r="I284">
            <v>20091005</v>
          </cell>
          <cell r="J284">
            <v>0</v>
          </cell>
          <cell r="K284">
            <v>20091005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20091005</v>
          </cell>
          <cell r="Q284">
            <v>0</v>
          </cell>
          <cell r="R284">
            <v>20091005</v>
          </cell>
          <cell r="S284">
            <v>0</v>
          </cell>
        </row>
        <row r="285">
          <cell r="B285" t="str">
            <v>CEFDINIR233080250 mg/5 mlMILLILITERSUSP</v>
          </cell>
          <cell r="C285" t="str">
            <v>CEFDINIR</v>
          </cell>
          <cell r="D285">
            <v>23308</v>
          </cell>
          <cell r="E285">
            <v>0</v>
          </cell>
          <cell r="F285" t="str">
            <v>250 mg/5 ml</v>
          </cell>
          <cell r="G285" t="str">
            <v>MILLILITER</v>
          </cell>
          <cell r="H285" t="str">
            <v>SUSP</v>
          </cell>
          <cell r="I285">
            <v>20091005</v>
          </cell>
          <cell r="J285">
            <v>0</v>
          </cell>
          <cell r="K285">
            <v>20091005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20091005</v>
          </cell>
          <cell r="Q285">
            <v>0</v>
          </cell>
          <cell r="R285">
            <v>20091005</v>
          </cell>
          <cell r="S285">
            <v>0</v>
          </cell>
        </row>
        <row r="286">
          <cell r="B286" t="str">
            <v>CEFDINIR322310300 mgCAPSULECAP</v>
          </cell>
          <cell r="C286" t="str">
            <v>CEFDINIR</v>
          </cell>
          <cell r="D286">
            <v>32231</v>
          </cell>
          <cell r="E286">
            <v>0</v>
          </cell>
          <cell r="F286" t="str">
            <v>300 mg</v>
          </cell>
          <cell r="G286" t="str">
            <v>CAPSULE</v>
          </cell>
          <cell r="H286" t="str">
            <v>CAP</v>
          </cell>
          <cell r="I286">
            <v>20091005</v>
          </cell>
          <cell r="J286">
            <v>0</v>
          </cell>
          <cell r="K286">
            <v>20091005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20091005</v>
          </cell>
          <cell r="Q286">
            <v>0</v>
          </cell>
          <cell r="R286">
            <v>20091005</v>
          </cell>
          <cell r="S286">
            <v>0</v>
          </cell>
        </row>
        <row r="287">
          <cell r="B287" t="str">
            <v>CEFEPIME HCL4912302 gmMILLILITERVIAL</v>
          </cell>
          <cell r="C287" t="str">
            <v>CEFEPIME HCL</v>
          </cell>
          <cell r="D287">
            <v>49123</v>
          </cell>
          <cell r="E287">
            <v>0</v>
          </cell>
          <cell r="F287" t="str">
            <v>2 gm</v>
          </cell>
          <cell r="G287" t="str">
            <v>MILLILITER</v>
          </cell>
          <cell r="H287" t="str">
            <v>VIAL</v>
          </cell>
          <cell r="I287">
            <v>20091005</v>
          </cell>
          <cell r="J287">
            <v>0</v>
          </cell>
          <cell r="K287">
            <v>20091005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20091005</v>
          </cell>
          <cell r="Q287">
            <v>0</v>
          </cell>
          <cell r="R287">
            <v>20091005</v>
          </cell>
          <cell r="S287">
            <v>0</v>
          </cell>
        </row>
        <row r="288">
          <cell r="B288" t="str">
            <v>CEFPODOXIME488210100 mgTABLETTAB</v>
          </cell>
          <cell r="C288" t="str">
            <v>CEFPODOXIME</v>
          </cell>
          <cell r="D288">
            <v>48821</v>
          </cell>
          <cell r="E288">
            <v>0</v>
          </cell>
          <cell r="F288" t="str">
            <v>100 mg</v>
          </cell>
          <cell r="G288" t="str">
            <v>TABLET</v>
          </cell>
          <cell r="H288" t="str">
            <v>TAB</v>
          </cell>
          <cell r="I288">
            <v>20090605</v>
          </cell>
          <cell r="J288">
            <v>0</v>
          </cell>
          <cell r="K288">
            <v>20091005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20090605</v>
          </cell>
          <cell r="Q288">
            <v>0</v>
          </cell>
          <cell r="R288">
            <v>20091005</v>
          </cell>
          <cell r="S288">
            <v>0</v>
          </cell>
        </row>
        <row r="289">
          <cell r="B289" t="str">
            <v>CEFPODOXIME488220200 mgTABLETTAB</v>
          </cell>
          <cell r="C289" t="str">
            <v>CEFPODOXIME</v>
          </cell>
          <cell r="D289">
            <v>48822</v>
          </cell>
          <cell r="E289">
            <v>0</v>
          </cell>
          <cell r="F289" t="str">
            <v>200 mg</v>
          </cell>
          <cell r="G289" t="str">
            <v>TABLET</v>
          </cell>
          <cell r="H289" t="str">
            <v>TAB</v>
          </cell>
          <cell r="I289">
            <v>20091005</v>
          </cell>
          <cell r="J289">
            <v>0</v>
          </cell>
          <cell r="K289">
            <v>20091005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20091005</v>
          </cell>
          <cell r="Q289">
            <v>0</v>
          </cell>
          <cell r="R289">
            <v>20091005</v>
          </cell>
          <cell r="S289">
            <v>0</v>
          </cell>
        </row>
        <row r="290">
          <cell r="B290" t="str">
            <v>CEFPODOXIME PROXETIL493020100 mg/5 ml MILLILITERSUSP</v>
          </cell>
          <cell r="C290" t="str">
            <v>CEFPODOXIME PROXETIL</v>
          </cell>
          <cell r="D290">
            <v>49302</v>
          </cell>
          <cell r="E290">
            <v>0</v>
          </cell>
          <cell r="F290" t="str">
            <v xml:space="preserve">100 mg/5 ml </v>
          </cell>
          <cell r="G290" t="str">
            <v>MILLILITER</v>
          </cell>
          <cell r="H290" t="str">
            <v>SUSP</v>
          </cell>
          <cell r="I290">
            <v>20091005</v>
          </cell>
          <cell r="J290">
            <v>0</v>
          </cell>
          <cell r="K290">
            <v>20091005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20091005</v>
          </cell>
          <cell r="Q290">
            <v>0</v>
          </cell>
          <cell r="R290">
            <v>20091005</v>
          </cell>
          <cell r="S290">
            <v>0</v>
          </cell>
        </row>
        <row r="291">
          <cell r="B291" t="str">
            <v>CEFPROZIL292910125 mg/5 mlMILLILITERSUSP</v>
          </cell>
          <cell r="C291" t="str">
            <v>CEFPROZIL</v>
          </cell>
          <cell r="D291">
            <v>29291</v>
          </cell>
          <cell r="E291">
            <v>0</v>
          </cell>
          <cell r="F291" t="str">
            <v>125 mg/5 ml</v>
          </cell>
          <cell r="G291" t="str">
            <v>MILLILITER</v>
          </cell>
          <cell r="H291" t="str">
            <v>SUSP</v>
          </cell>
          <cell r="I291">
            <v>20091005</v>
          </cell>
          <cell r="J291">
            <v>0</v>
          </cell>
          <cell r="K291">
            <v>20091005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20091005</v>
          </cell>
          <cell r="Q291">
            <v>0</v>
          </cell>
          <cell r="R291">
            <v>20091005</v>
          </cell>
          <cell r="S291">
            <v>0</v>
          </cell>
        </row>
        <row r="292">
          <cell r="B292" t="str">
            <v>CEFPROZIL292710250 mgTABLETTAB</v>
          </cell>
          <cell r="C292" t="str">
            <v>CEFPROZIL</v>
          </cell>
          <cell r="D292">
            <v>29271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20090904</v>
          </cell>
          <cell r="J292">
            <v>0</v>
          </cell>
          <cell r="K292">
            <v>20091005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20090904</v>
          </cell>
          <cell r="Q292">
            <v>0</v>
          </cell>
          <cell r="R292">
            <v>20091005</v>
          </cell>
          <cell r="S292">
            <v>0</v>
          </cell>
        </row>
        <row r="293">
          <cell r="B293" t="str">
            <v>CEFPROZIL292920250 mg/5 mlMILLILITERSUSP</v>
          </cell>
          <cell r="C293" t="str">
            <v>CEFPROZIL</v>
          </cell>
          <cell r="D293">
            <v>29292</v>
          </cell>
          <cell r="E293">
            <v>0</v>
          </cell>
          <cell r="F293" t="str">
            <v>250 mg/5 ml</v>
          </cell>
          <cell r="G293" t="str">
            <v>MILLILITER</v>
          </cell>
          <cell r="H293" t="str">
            <v>SUSP</v>
          </cell>
          <cell r="I293">
            <v>20091005</v>
          </cell>
          <cell r="J293">
            <v>0</v>
          </cell>
          <cell r="K293">
            <v>20091005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20091005</v>
          </cell>
          <cell r="Q293">
            <v>0</v>
          </cell>
          <cell r="R293">
            <v>20091005</v>
          </cell>
          <cell r="S293">
            <v>0</v>
          </cell>
        </row>
        <row r="294">
          <cell r="B294" t="str">
            <v>CEFPROZIL292720500 mgTABLETTAB</v>
          </cell>
          <cell r="C294" t="str">
            <v>CEFPROZIL</v>
          </cell>
          <cell r="D294">
            <v>29272</v>
          </cell>
          <cell r="E294">
            <v>0</v>
          </cell>
          <cell r="F294" t="str">
            <v>500 mg</v>
          </cell>
          <cell r="G294" t="str">
            <v>TABLET</v>
          </cell>
          <cell r="H294" t="str">
            <v>TAB</v>
          </cell>
          <cell r="I294">
            <v>20091005</v>
          </cell>
          <cell r="J294">
            <v>0</v>
          </cell>
          <cell r="K294">
            <v>20091005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20091005</v>
          </cell>
          <cell r="Q294">
            <v>0</v>
          </cell>
          <cell r="R294">
            <v>20091005</v>
          </cell>
          <cell r="S294">
            <v>0</v>
          </cell>
        </row>
        <row r="295">
          <cell r="B295" t="str">
            <v>CEFTAZIDIME PENTAHYDRATE3235101 gmEACHVIAL</v>
          </cell>
          <cell r="C295" t="str">
            <v>CEFTAZIDIME PENTAHYDRATE</v>
          </cell>
          <cell r="D295">
            <v>32351</v>
          </cell>
          <cell r="E295">
            <v>0</v>
          </cell>
          <cell r="F295" t="str">
            <v>1 gm</v>
          </cell>
          <cell r="G295" t="str">
            <v>EACH</v>
          </cell>
          <cell r="H295" t="str">
            <v>VIAL</v>
          </cell>
          <cell r="I295">
            <v>20091005</v>
          </cell>
          <cell r="J295">
            <v>0</v>
          </cell>
          <cell r="K295">
            <v>20091005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20091005</v>
          </cell>
          <cell r="Q295">
            <v>0</v>
          </cell>
          <cell r="R295">
            <v>20091005</v>
          </cell>
          <cell r="S295">
            <v>0</v>
          </cell>
        </row>
        <row r="296">
          <cell r="B296" t="str">
            <v>CEFTAZIDIME PENTAHYDRATE3235202 gmEACHVIAL</v>
          </cell>
          <cell r="C296" t="str">
            <v>CEFTAZIDIME PENTAHYDRATE</v>
          </cell>
          <cell r="D296">
            <v>32352</v>
          </cell>
          <cell r="E296">
            <v>0</v>
          </cell>
          <cell r="F296" t="str">
            <v>2 gm</v>
          </cell>
          <cell r="G296" t="str">
            <v>EACH</v>
          </cell>
          <cell r="H296" t="str">
            <v>VIAL</v>
          </cell>
          <cell r="I296">
            <v>20091005</v>
          </cell>
          <cell r="J296">
            <v>0</v>
          </cell>
          <cell r="K296">
            <v>20091005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20091005</v>
          </cell>
          <cell r="Q296">
            <v>0</v>
          </cell>
          <cell r="R296">
            <v>20091005</v>
          </cell>
          <cell r="S296">
            <v>0</v>
          </cell>
        </row>
        <row r="297">
          <cell r="B297" t="str">
            <v>CEFTAZIDIME PENTAHYDRATE3235306 gmEACHVIAL</v>
          </cell>
          <cell r="C297" t="str">
            <v>CEFTAZIDIME PENTAHYDRATE</v>
          </cell>
          <cell r="D297">
            <v>32353</v>
          </cell>
          <cell r="E297">
            <v>0</v>
          </cell>
          <cell r="F297" t="str">
            <v>6 gm</v>
          </cell>
          <cell r="G297" t="str">
            <v>EACH</v>
          </cell>
          <cell r="H297" t="str">
            <v>VIAL</v>
          </cell>
          <cell r="I297">
            <v>20091005</v>
          </cell>
          <cell r="J297">
            <v>0</v>
          </cell>
          <cell r="K297">
            <v>20091005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20091005</v>
          </cell>
          <cell r="Q297">
            <v>0</v>
          </cell>
          <cell r="R297">
            <v>20091005</v>
          </cell>
          <cell r="S297">
            <v>0</v>
          </cell>
        </row>
        <row r="298">
          <cell r="B298" t="str">
            <v>CEFTRIAXONE SODIUM3996201 gmEACHVIAL</v>
          </cell>
          <cell r="C298" t="str">
            <v>CEFTRIAXONE SODIUM</v>
          </cell>
          <cell r="D298">
            <v>39962</v>
          </cell>
          <cell r="E298">
            <v>0</v>
          </cell>
          <cell r="F298" t="str">
            <v>1 gm</v>
          </cell>
          <cell r="G298" t="str">
            <v>EACH</v>
          </cell>
          <cell r="H298" t="str">
            <v>VIAL</v>
          </cell>
          <cell r="I298">
            <v>20091005</v>
          </cell>
          <cell r="J298">
            <v>0</v>
          </cell>
          <cell r="K298">
            <v>20091005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20091005</v>
          </cell>
          <cell r="Q298">
            <v>0</v>
          </cell>
          <cell r="R298">
            <v>20091005</v>
          </cell>
          <cell r="S298">
            <v>0</v>
          </cell>
        </row>
        <row r="299">
          <cell r="B299" t="str">
            <v>CEFTRIAXONE SODIUM39964010 gmEACHVIAL</v>
          </cell>
          <cell r="C299" t="str">
            <v>CEFTRIAXONE SODIUM</v>
          </cell>
          <cell r="D299">
            <v>39964</v>
          </cell>
          <cell r="E299">
            <v>0</v>
          </cell>
          <cell r="F299" t="str">
            <v>10 gm</v>
          </cell>
          <cell r="G299" t="str">
            <v>EACH</v>
          </cell>
          <cell r="H299" t="str">
            <v>VIAL</v>
          </cell>
          <cell r="I299">
            <v>20090904</v>
          </cell>
          <cell r="J299">
            <v>0</v>
          </cell>
          <cell r="K299">
            <v>20091005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20090904</v>
          </cell>
          <cell r="Q299">
            <v>0</v>
          </cell>
          <cell r="R299">
            <v>20091005</v>
          </cell>
          <cell r="S299">
            <v>0</v>
          </cell>
        </row>
        <row r="300">
          <cell r="B300" t="str">
            <v>CEFTRIAXONE SODIUM3996302 gmEACHVIAL</v>
          </cell>
          <cell r="C300" t="str">
            <v>CEFTRIAXONE SODIUM</v>
          </cell>
          <cell r="D300">
            <v>39963</v>
          </cell>
          <cell r="E300">
            <v>0</v>
          </cell>
          <cell r="F300" t="str">
            <v>2 gm</v>
          </cell>
          <cell r="G300" t="str">
            <v>EACH</v>
          </cell>
          <cell r="H300" t="str">
            <v>VIAL</v>
          </cell>
          <cell r="I300">
            <v>20091005</v>
          </cell>
          <cell r="J300">
            <v>0</v>
          </cell>
          <cell r="K300">
            <v>20091005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20091005</v>
          </cell>
          <cell r="Q300">
            <v>0</v>
          </cell>
          <cell r="R300">
            <v>20091005</v>
          </cell>
          <cell r="S300">
            <v>0</v>
          </cell>
        </row>
        <row r="301">
          <cell r="B301" t="str">
            <v>CEFTRIAXONE SODIUM399600250 mgEACHVIAL</v>
          </cell>
          <cell r="C301" t="str">
            <v>CEFTRIAXONE SODIUM</v>
          </cell>
          <cell r="D301">
            <v>39960</v>
          </cell>
          <cell r="E301">
            <v>0</v>
          </cell>
          <cell r="F301" t="str">
            <v>250 mg</v>
          </cell>
          <cell r="G301" t="str">
            <v>EACH</v>
          </cell>
          <cell r="H301" t="str">
            <v>VIAL</v>
          </cell>
          <cell r="I301">
            <v>20091005</v>
          </cell>
          <cell r="J301">
            <v>0</v>
          </cell>
          <cell r="K301">
            <v>20091005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20091005</v>
          </cell>
          <cell r="Q301">
            <v>0</v>
          </cell>
          <cell r="R301">
            <v>20091005</v>
          </cell>
          <cell r="S301">
            <v>0</v>
          </cell>
        </row>
        <row r="302">
          <cell r="B302" t="str">
            <v>CEFTRIAXONE SODIUM399610500 mgEACHVIAL</v>
          </cell>
          <cell r="C302" t="str">
            <v>CEFTRIAXONE SODIUM</v>
          </cell>
          <cell r="D302">
            <v>39961</v>
          </cell>
          <cell r="E302">
            <v>0</v>
          </cell>
          <cell r="F302" t="str">
            <v>500 mg</v>
          </cell>
          <cell r="G302" t="str">
            <v>EACH</v>
          </cell>
          <cell r="H302" t="str">
            <v>VIAL</v>
          </cell>
          <cell r="I302">
            <v>20091005</v>
          </cell>
          <cell r="J302">
            <v>0</v>
          </cell>
          <cell r="K302">
            <v>20091005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20091005</v>
          </cell>
          <cell r="Q302">
            <v>0</v>
          </cell>
          <cell r="R302">
            <v>20091005</v>
          </cell>
          <cell r="S302">
            <v>0</v>
          </cell>
        </row>
        <row r="303">
          <cell r="B303" t="str">
            <v>CEFUROXIME472810250 mgTABLETTAB</v>
          </cell>
          <cell r="C303" t="str">
            <v>CEFUROXIME</v>
          </cell>
          <cell r="D303">
            <v>47281</v>
          </cell>
          <cell r="E303">
            <v>0</v>
          </cell>
          <cell r="F303" t="str">
            <v>250 mg</v>
          </cell>
          <cell r="G303" t="str">
            <v>TABLET</v>
          </cell>
          <cell r="H303" t="str">
            <v>TAB</v>
          </cell>
          <cell r="I303">
            <v>20091005</v>
          </cell>
          <cell r="J303">
            <v>0</v>
          </cell>
          <cell r="K303">
            <v>20091005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20091005</v>
          </cell>
          <cell r="Q303">
            <v>0</v>
          </cell>
          <cell r="R303">
            <v>20091005</v>
          </cell>
          <cell r="S303">
            <v>0</v>
          </cell>
        </row>
        <row r="304">
          <cell r="B304" t="str">
            <v>CEFUROXIME472820500 mgTABLETTAB</v>
          </cell>
          <cell r="C304" t="str">
            <v>CEFUROXIME</v>
          </cell>
          <cell r="D304">
            <v>47282</v>
          </cell>
          <cell r="E304">
            <v>0</v>
          </cell>
          <cell r="F304" t="str">
            <v>500 mg</v>
          </cell>
          <cell r="G304" t="str">
            <v>TABLET</v>
          </cell>
          <cell r="H304" t="str">
            <v>TAB</v>
          </cell>
          <cell r="I304">
            <v>20091005</v>
          </cell>
          <cell r="J304">
            <v>0</v>
          </cell>
          <cell r="K304">
            <v>20091005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20091005</v>
          </cell>
          <cell r="Q304">
            <v>0</v>
          </cell>
          <cell r="R304">
            <v>20091005</v>
          </cell>
          <cell r="S304">
            <v>0</v>
          </cell>
        </row>
        <row r="305">
          <cell r="B305" t="str">
            <v>CEFUROXIME AXETIL612210125 mg/5 mlMILLILITERSUSP</v>
          </cell>
          <cell r="C305" t="str">
            <v>CEFUROXIME AXETIL</v>
          </cell>
          <cell r="D305">
            <v>61221</v>
          </cell>
          <cell r="E305">
            <v>0</v>
          </cell>
          <cell r="F305" t="str">
            <v>125 mg/5 ml</v>
          </cell>
          <cell r="G305" t="str">
            <v>MILLILITER</v>
          </cell>
          <cell r="H305" t="str">
            <v>SUSP</v>
          </cell>
          <cell r="I305">
            <v>20090605</v>
          </cell>
          <cell r="J305">
            <v>0</v>
          </cell>
          <cell r="K305">
            <v>20091005</v>
          </cell>
          <cell r="L305" t="str">
            <v>Active</v>
          </cell>
          <cell r="N305">
            <v>0</v>
          </cell>
          <cell r="O305" t="str">
            <v>no</v>
          </cell>
          <cell r="P305">
            <v>20090605</v>
          </cell>
          <cell r="Q305">
            <v>0</v>
          </cell>
          <cell r="R305">
            <v>20091005</v>
          </cell>
          <cell r="S305">
            <v>0</v>
          </cell>
        </row>
        <row r="306">
          <cell r="B306" t="str">
            <v>CEFUROXIME AXETIL472840250 mg/5 mlMILLILITERSUSP</v>
          </cell>
          <cell r="C306" t="str">
            <v>CEFUROXIME AXETIL</v>
          </cell>
          <cell r="D306">
            <v>47284</v>
          </cell>
          <cell r="E306">
            <v>0</v>
          </cell>
          <cell r="F306" t="str">
            <v>250 mg/5 ml</v>
          </cell>
          <cell r="G306" t="str">
            <v>MILLILITER</v>
          </cell>
          <cell r="H306" t="str">
            <v>SUSP</v>
          </cell>
          <cell r="I306">
            <v>20090605</v>
          </cell>
          <cell r="J306">
            <v>0</v>
          </cell>
          <cell r="K306">
            <v>20091005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20090605</v>
          </cell>
          <cell r="Q306">
            <v>0</v>
          </cell>
          <cell r="R306">
            <v>20091005</v>
          </cell>
          <cell r="S306">
            <v>0</v>
          </cell>
        </row>
        <row r="307">
          <cell r="B307" t="str">
            <v>CEPHALEXIN398110125 mg/5 mlMILLILITERSUSP</v>
          </cell>
          <cell r="C307" t="str">
            <v>CEPHALEXIN</v>
          </cell>
          <cell r="D307">
            <v>39811</v>
          </cell>
          <cell r="E307">
            <v>0</v>
          </cell>
          <cell r="F307" t="str">
            <v>125 mg/5 ml</v>
          </cell>
          <cell r="G307" t="str">
            <v>MILLILITER</v>
          </cell>
          <cell r="H307" t="str">
            <v>SUSP</v>
          </cell>
          <cell r="I307">
            <v>20091005</v>
          </cell>
          <cell r="J307">
            <v>0</v>
          </cell>
          <cell r="K307">
            <v>20091005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20091005</v>
          </cell>
          <cell r="Q307">
            <v>0</v>
          </cell>
          <cell r="R307">
            <v>20091005</v>
          </cell>
          <cell r="S307">
            <v>0</v>
          </cell>
        </row>
        <row r="308">
          <cell r="B308" t="str">
            <v>CEPHALEXIN398010250 mgCAPSULECAP</v>
          </cell>
          <cell r="C308" t="str">
            <v>CEPHALEXIN</v>
          </cell>
          <cell r="D308">
            <v>39801</v>
          </cell>
          <cell r="E308">
            <v>0</v>
          </cell>
          <cell r="F308" t="str">
            <v>250 mg</v>
          </cell>
          <cell r="G308" t="str">
            <v>CAPSULE</v>
          </cell>
          <cell r="H308" t="str">
            <v>CAP</v>
          </cell>
          <cell r="I308">
            <v>20091005</v>
          </cell>
          <cell r="J308">
            <v>0</v>
          </cell>
          <cell r="K308">
            <v>20091005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20091005</v>
          </cell>
          <cell r="Q308">
            <v>0</v>
          </cell>
          <cell r="R308">
            <v>20091005</v>
          </cell>
          <cell r="S308">
            <v>0</v>
          </cell>
        </row>
        <row r="309">
          <cell r="B309" t="str">
            <v>CEPHALEXIN398120250 mg/5 mlMILLILITERSUSP RECON</v>
          </cell>
          <cell r="C309" t="str">
            <v>CEPHALEXIN</v>
          </cell>
          <cell r="D309">
            <v>39812</v>
          </cell>
          <cell r="E309">
            <v>0</v>
          </cell>
          <cell r="F309" t="str">
            <v>250 mg/5 ml</v>
          </cell>
          <cell r="G309" t="str">
            <v>MILLILITER</v>
          </cell>
          <cell r="H309" t="str">
            <v>SUSP RECON</v>
          </cell>
          <cell r="I309">
            <v>20091005</v>
          </cell>
          <cell r="J309">
            <v>0</v>
          </cell>
          <cell r="K309">
            <v>20091005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20091005</v>
          </cell>
          <cell r="Q309">
            <v>0</v>
          </cell>
          <cell r="R309">
            <v>20091005</v>
          </cell>
          <cell r="S309">
            <v>0</v>
          </cell>
        </row>
        <row r="310">
          <cell r="B310" t="str">
            <v>CEPHALEXIN398020500 mgCAPSULECAP</v>
          </cell>
          <cell r="C310" t="str">
            <v>CEPHALEXIN</v>
          </cell>
          <cell r="D310">
            <v>39802</v>
          </cell>
          <cell r="E310">
            <v>0</v>
          </cell>
          <cell r="F310" t="str">
            <v>500 mg</v>
          </cell>
          <cell r="G310" t="str">
            <v>CAPSULE</v>
          </cell>
          <cell r="H310" t="str">
            <v>CAP</v>
          </cell>
          <cell r="I310">
            <v>20091005</v>
          </cell>
          <cell r="J310">
            <v>0</v>
          </cell>
          <cell r="K310">
            <v>20091005</v>
          </cell>
          <cell r="L310" t="str">
            <v>Active</v>
          </cell>
          <cell r="N310">
            <v>0</v>
          </cell>
          <cell r="O310" t="str">
            <v>no</v>
          </cell>
          <cell r="P310">
            <v>20091005</v>
          </cell>
          <cell r="Q310">
            <v>0</v>
          </cell>
          <cell r="R310">
            <v>20091005</v>
          </cell>
          <cell r="S310">
            <v>0</v>
          </cell>
        </row>
        <row r="311">
          <cell r="B311" t="str">
            <v>CETIRIZINE HCL4929001 mg/mlMILLILITERSYR</v>
          </cell>
          <cell r="C311" t="str">
            <v>CETIRIZINE HCL</v>
          </cell>
          <cell r="D311">
            <v>49290</v>
          </cell>
          <cell r="E311">
            <v>0</v>
          </cell>
          <cell r="F311" t="str">
            <v>1 mg/ml</v>
          </cell>
          <cell r="G311" t="str">
            <v>MILLILITER</v>
          </cell>
          <cell r="H311" t="str">
            <v>SYR</v>
          </cell>
          <cell r="I311">
            <v>20091005</v>
          </cell>
          <cell r="J311">
            <v>0</v>
          </cell>
          <cell r="K311">
            <v>20091005</v>
          </cell>
          <cell r="L311" t="str">
            <v>Active</v>
          </cell>
          <cell r="N311">
            <v>0</v>
          </cell>
          <cell r="O311" t="str">
            <v>no</v>
          </cell>
          <cell r="P311">
            <v>20091005</v>
          </cell>
          <cell r="Q311">
            <v>0</v>
          </cell>
          <cell r="R311">
            <v>20091005</v>
          </cell>
          <cell r="S311">
            <v>0</v>
          </cell>
        </row>
        <row r="312">
          <cell r="B312" t="str">
            <v>CETIRIZINE HCL49291010 mgTABLETTAB</v>
          </cell>
          <cell r="C312" t="str">
            <v>CETIRIZINE HCL</v>
          </cell>
          <cell r="D312">
            <v>49291</v>
          </cell>
          <cell r="E312">
            <v>0</v>
          </cell>
          <cell r="F312" t="str">
            <v>10 mg</v>
          </cell>
          <cell r="G312" t="str">
            <v>TABLET</v>
          </cell>
          <cell r="H312" t="str">
            <v>TAB</v>
          </cell>
          <cell r="I312">
            <v>20091005</v>
          </cell>
          <cell r="J312">
            <v>0</v>
          </cell>
          <cell r="K312">
            <v>20091005</v>
          </cell>
          <cell r="L312" t="str">
            <v>Active</v>
          </cell>
          <cell r="N312">
            <v>0</v>
          </cell>
          <cell r="O312" t="str">
            <v>no</v>
          </cell>
          <cell r="P312">
            <v>20091005</v>
          </cell>
          <cell r="Q312">
            <v>0</v>
          </cell>
          <cell r="R312">
            <v>20091005</v>
          </cell>
          <cell r="S312">
            <v>0</v>
          </cell>
        </row>
        <row r="313">
          <cell r="B313" t="str">
            <v>CETIRIZINE HCL21771010 mgTABLETTAB, CHEW</v>
          </cell>
          <cell r="C313" t="str">
            <v>CETIRIZINE HCL</v>
          </cell>
          <cell r="D313">
            <v>21771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TAB, CHEW</v>
          </cell>
          <cell r="I313">
            <v>20090605</v>
          </cell>
          <cell r="J313">
            <v>0</v>
          </cell>
          <cell r="K313">
            <v>20091005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20090605</v>
          </cell>
          <cell r="Q313">
            <v>0</v>
          </cell>
          <cell r="R313">
            <v>20091005</v>
          </cell>
          <cell r="S313">
            <v>0</v>
          </cell>
        </row>
        <row r="314">
          <cell r="B314" t="str">
            <v>CETIRIZINE HCL4929205 mgTABLETTAB</v>
          </cell>
          <cell r="C314" t="str">
            <v>CETIRIZINE HCL</v>
          </cell>
          <cell r="D314">
            <v>49292</v>
          </cell>
          <cell r="E314">
            <v>0</v>
          </cell>
          <cell r="F314" t="str">
            <v>5 mg</v>
          </cell>
          <cell r="G314" t="str">
            <v>TABLET</v>
          </cell>
          <cell r="H314" t="str">
            <v>TAB</v>
          </cell>
          <cell r="I314">
            <v>20091005</v>
          </cell>
          <cell r="J314">
            <v>0</v>
          </cell>
          <cell r="K314">
            <v>20091005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20091005</v>
          </cell>
          <cell r="Q314">
            <v>0</v>
          </cell>
          <cell r="R314">
            <v>20091005</v>
          </cell>
          <cell r="S314">
            <v>0</v>
          </cell>
        </row>
        <row r="315">
          <cell r="B315" t="str">
            <v>CETIRIZINE HCL2176905 mgTABLETTAB, CHEW</v>
          </cell>
          <cell r="C315" t="str">
            <v>CETIRIZINE HCL</v>
          </cell>
          <cell r="D315">
            <v>21769</v>
          </cell>
          <cell r="E315">
            <v>0</v>
          </cell>
          <cell r="F315" t="str">
            <v>5 mg</v>
          </cell>
          <cell r="G315" t="str">
            <v>TABLET</v>
          </cell>
          <cell r="H315" t="str">
            <v>TAB, CHEW</v>
          </cell>
          <cell r="I315">
            <v>20091005</v>
          </cell>
          <cell r="J315">
            <v>0</v>
          </cell>
          <cell r="K315">
            <v>20091005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20091005</v>
          </cell>
          <cell r="Q315">
            <v>0</v>
          </cell>
          <cell r="R315">
            <v>20091005</v>
          </cell>
          <cell r="S315">
            <v>0</v>
          </cell>
        </row>
        <row r="316">
          <cell r="B316" t="str">
            <v>CHLORAL HYDRATE134330500 mgCAPSULECAP</v>
          </cell>
          <cell r="C316" t="str">
            <v>CHLORAL HYDRATE</v>
          </cell>
          <cell r="D316">
            <v>13433</v>
          </cell>
          <cell r="E316">
            <v>0</v>
          </cell>
          <cell r="F316" t="str">
            <v>500 mg</v>
          </cell>
          <cell r="G316" t="str">
            <v>CAPSULE</v>
          </cell>
          <cell r="H316" t="str">
            <v>CAP</v>
          </cell>
          <cell r="I316">
            <v>20020405</v>
          </cell>
          <cell r="J316">
            <v>20020424</v>
          </cell>
          <cell r="K316">
            <v>20020424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20020405</v>
          </cell>
          <cell r="Q316">
            <v>20020424</v>
          </cell>
          <cell r="R316">
            <v>20020424</v>
          </cell>
          <cell r="S316">
            <v>0</v>
          </cell>
        </row>
        <row r="317">
          <cell r="B317" t="str">
            <v>CHLORDIAZEPOXIDE14031010 mgCAPSULECAP</v>
          </cell>
          <cell r="C317" t="str">
            <v>CHLORDIAZEPOXIDE</v>
          </cell>
          <cell r="D317">
            <v>14031</v>
          </cell>
          <cell r="E317">
            <v>0</v>
          </cell>
          <cell r="F317" t="str">
            <v>10 mg</v>
          </cell>
          <cell r="G317" t="str">
            <v>CAPSULE</v>
          </cell>
          <cell r="H317" t="str">
            <v>CAP</v>
          </cell>
          <cell r="I317">
            <v>20090904</v>
          </cell>
          <cell r="J317">
            <v>0</v>
          </cell>
          <cell r="K317">
            <v>20091005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20090904</v>
          </cell>
          <cell r="Q317">
            <v>0</v>
          </cell>
          <cell r="R317">
            <v>20091005</v>
          </cell>
          <cell r="S317">
            <v>0</v>
          </cell>
        </row>
        <row r="318">
          <cell r="B318" t="str">
            <v>CHLORDIAZEPOXIDE14032025 mgCAPSULECAP</v>
          </cell>
          <cell r="C318" t="str">
            <v>CHLORDIAZEPOXIDE</v>
          </cell>
          <cell r="D318">
            <v>14032</v>
          </cell>
          <cell r="E318">
            <v>0</v>
          </cell>
          <cell r="F318" t="str">
            <v>25 mg</v>
          </cell>
          <cell r="G318" t="str">
            <v>CAPSULE</v>
          </cell>
          <cell r="H318" t="str">
            <v>CAP</v>
          </cell>
          <cell r="I318">
            <v>20090904</v>
          </cell>
          <cell r="J318">
            <v>0</v>
          </cell>
          <cell r="K318">
            <v>20091005</v>
          </cell>
          <cell r="L318" t="str">
            <v>Active</v>
          </cell>
          <cell r="N318">
            <v>0</v>
          </cell>
          <cell r="O318" t="str">
            <v>no</v>
          </cell>
          <cell r="P318">
            <v>20090904</v>
          </cell>
          <cell r="Q318">
            <v>0</v>
          </cell>
          <cell r="R318">
            <v>20091005</v>
          </cell>
          <cell r="S318">
            <v>0</v>
          </cell>
        </row>
        <row r="319">
          <cell r="B319" t="str">
            <v>CHLORDIAZEPOXIDE1403305 mgCAPSULECAP</v>
          </cell>
          <cell r="C319" t="str">
            <v>CHLORDIAZEPOXIDE</v>
          </cell>
          <cell r="D319">
            <v>14033</v>
          </cell>
          <cell r="E319">
            <v>0</v>
          </cell>
          <cell r="F319" t="str">
            <v>5 mg</v>
          </cell>
          <cell r="G319" t="str">
            <v>CAPSULE</v>
          </cell>
          <cell r="H319" t="str">
            <v>CAP</v>
          </cell>
          <cell r="I319">
            <v>20090904</v>
          </cell>
          <cell r="J319">
            <v>0</v>
          </cell>
          <cell r="K319">
            <v>20091005</v>
          </cell>
          <cell r="L319" t="str">
            <v>Active</v>
          </cell>
          <cell r="N319">
            <v>0</v>
          </cell>
          <cell r="O319" t="str">
            <v>no</v>
          </cell>
          <cell r="P319">
            <v>20090904</v>
          </cell>
          <cell r="Q319">
            <v>0</v>
          </cell>
          <cell r="R319">
            <v>20091005</v>
          </cell>
          <cell r="S319">
            <v>0</v>
          </cell>
        </row>
        <row r="320">
          <cell r="B320" t="str">
            <v>CHLORHEXIDINE2324800.12%MILLILITERORAL RINSE</v>
          </cell>
          <cell r="C320" t="str">
            <v>CHLORHEXIDINE</v>
          </cell>
          <cell r="D320">
            <v>23248</v>
          </cell>
          <cell r="E320">
            <v>0</v>
          </cell>
          <cell r="F320" t="str">
            <v>0.12%</v>
          </cell>
          <cell r="G320" t="str">
            <v>MILLILITER</v>
          </cell>
          <cell r="H320" t="str">
            <v>ORAL RINSE</v>
          </cell>
          <cell r="I320">
            <v>20091005</v>
          </cell>
          <cell r="J320">
            <v>0</v>
          </cell>
          <cell r="K320">
            <v>20091005</v>
          </cell>
          <cell r="L320" t="str">
            <v>Active</v>
          </cell>
          <cell r="N320">
            <v>0</v>
          </cell>
          <cell r="O320" t="str">
            <v>no</v>
          </cell>
          <cell r="P320">
            <v>20091005</v>
          </cell>
          <cell r="Q320">
            <v>0</v>
          </cell>
          <cell r="R320">
            <v>20091005</v>
          </cell>
          <cell r="S320">
            <v>0</v>
          </cell>
        </row>
        <row r="321">
          <cell r="B321" t="str">
            <v>CHLOROTHIAZIDE348020250 mgTABLETTAB</v>
          </cell>
          <cell r="C321" t="str">
            <v>CHLOROTHIAZIDE</v>
          </cell>
          <cell r="D321">
            <v>34802</v>
          </cell>
          <cell r="E321">
            <v>0</v>
          </cell>
          <cell r="F321" t="str">
            <v>250 mg</v>
          </cell>
          <cell r="G321" t="str">
            <v>TABLET</v>
          </cell>
          <cell r="H321" t="str">
            <v>TAB</v>
          </cell>
          <cell r="I321">
            <v>20021206</v>
          </cell>
          <cell r="J321">
            <v>20030509</v>
          </cell>
          <cell r="K321">
            <v>20031205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20021206</v>
          </cell>
          <cell r="Q321">
            <v>20030509</v>
          </cell>
          <cell r="R321">
            <v>20031205</v>
          </cell>
          <cell r="S321">
            <v>0</v>
          </cell>
        </row>
        <row r="322">
          <cell r="B322" t="str">
            <v>CHLOROTHIAZIDE348030500 mgTABLETTAB</v>
          </cell>
          <cell r="C322" t="str">
            <v>CHLOROTHIAZIDE</v>
          </cell>
          <cell r="D322">
            <v>34803</v>
          </cell>
          <cell r="E322">
            <v>0</v>
          </cell>
          <cell r="F322" t="str">
            <v>500 mg</v>
          </cell>
          <cell r="G322" t="str">
            <v>TABLET</v>
          </cell>
          <cell r="H322" t="str">
            <v>TAB</v>
          </cell>
          <cell r="I322">
            <v>20021206</v>
          </cell>
          <cell r="J322">
            <v>20030509</v>
          </cell>
          <cell r="K322">
            <v>20031205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20021206</v>
          </cell>
          <cell r="Q322">
            <v>20030509</v>
          </cell>
          <cell r="R322">
            <v>20031205</v>
          </cell>
          <cell r="S322">
            <v>0</v>
          </cell>
        </row>
        <row r="323">
          <cell r="B323" t="str">
            <v>CHLORPHENIRAMINE MALEATE4651204 mgTABLETTAB</v>
          </cell>
          <cell r="C323" t="str">
            <v>CHLORPHENIRAMINE MALEATE</v>
          </cell>
          <cell r="D323">
            <v>46512</v>
          </cell>
          <cell r="E323">
            <v>0</v>
          </cell>
          <cell r="F323" t="str">
            <v>4 mg</v>
          </cell>
          <cell r="G323" t="str">
            <v>TABLET</v>
          </cell>
          <cell r="H323" t="str">
            <v>TAB</v>
          </cell>
          <cell r="I323">
            <v>20020906</v>
          </cell>
          <cell r="J323">
            <v>20021206</v>
          </cell>
          <cell r="K323">
            <v>20021206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20020906</v>
          </cell>
          <cell r="Q323">
            <v>20021206</v>
          </cell>
          <cell r="R323">
            <v>20021206</v>
          </cell>
          <cell r="S323">
            <v>0</v>
          </cell>
        </row>
        <row r="324">
          <cell r="B324" t="str">
            <v>CHLORPROMAZINE HCL14431010 mgTABLETTAB</v>
          </cell>
          <cell r="C324" t="str">
            <v>CHLORPROMAZINE HCL</v>
          </cell>
          <cell r="D324">
            <v>14431</v>
          </cell>
          <cell r="E324">
            <v>0</v>
          </cell>
          <cell r="F324" t="str">
            <v>10 mg</v>
          </cell>
          <cell r="G324" t="str">
            <v>TABLET</v>
          </cell>
          <cell r="H324" t="str">
            <v>TAB</v>
          </cell>
          <cell r="I324">
            <v>20091005</v>
          </cell>
          <cell r="J324">
            <v>0</v>
          </cell>
          <cell r="K324">
            <v>20091005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20091005</v>
          </cell>
          <cell r="Q324">
            <v>0</v>
          </cell>
          <cell r="R324">
            <v>20091005</v>
          </cell>
          <cell r="S324">
            <v>0</v>
          </cell>
        </row>
        <row r="325">
          <cell r="B325" t="str">
            <v>CHLORPROMAZINE HCL144340100 mgTABLETTAB</v>
          </cell>
          <cell r="C325" t="str">
            <v>CHLORPROMAZINE HCL</v>
          </cell>
          <cell r="D325">
            <v>14434</v>
          </cell>
          <cell r="E325">
            <v>0</v>
          </cell>
          <cell r="F325" t="str">
            <v>100 mg</v>
          </cell>
          <cell r="G325" t="str">
            <v>TABLET</v>
          </cell>
          <cell r="H325" t="str">
            <v>TAB</v>
          </cell>
          <cell r="I325">
            <v>20090904</v>
          </cell>
          <cell r="J325">
            <v>0</v>
          </cell>
          <cell r="K325">
            <v>20091005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20090904</v>
          </cell>
          <cell r="Q325">
            <v>0</v>
          </cell>
          <cell r="R325">
            <v>20091005</v>
          </cell>
          <cell r="S325">
            <v>0</v>
          </cell>
        </row>
        <row r="326">
          <cell r="B326" t="str">
            <v>CHLORPROMAZINE HCL144350200 mgTABLETTAB</v>
          </cell>
          <cell r="C326" t="str">
            <v>CHLORPROMAZINE HCL</v>
          </cell>
          <cell r="D326">
            <v>14435</v>
          </cell>
          <cell r="E326">
            <v>0</v>
          </cell>
          <cell r="F326" t="str">
            <v>200 mg</v>
          </cell>
          <cell r="G326" t="str">
            <v>TABLET</v>
          </cell>
          <cell r="H326" t="str">
            <v>TAB</v>
          </cell>
          <cell r="I326">
            <v>20091005</v>
          </cell>
          <cell r="J326">
            <v>0</v>
          </cell>
          <cell r="K326">
            <v>20091005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20091005</v>
          </cell>
          <cell r="Q326">
            <v>0</v>
          </cell>
          <cell r="R326">
            <v>20091005</v>
          </cell>
          <cell r="S326">
            <v>0</v>
          </cell>
        </row>
        <row r="327">
          <cell r="B327" t="str">
            <v>CHLORPROMAZINE HCL14432025 mgTABLETTAB</v>
          </cell>
          <cell r="C327" t="str">
            <v>CHLORPROMAZINE HCL</v>
          </cell>
          <cell r="D327">
            <v>14432</v>
          </cell>
          <cell r="E327">
            <v>0</v>
          </cell>
          <cell r="F327" t="str">
            <v>25 mg</v>
          </cell>
          <cell r="G327" t="str">
            <v>TABLET</v>
          </cell>
          <cell r="H327" t="str">
            <v>TAB</v>
          </cell>
          <cell r="I327">
            <v>20091005</v>
          </cell>
          <cell r="J327">
            <v>0</v>
          </cell>
          <cell r="K327">
            <v>20091005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20091005</v>
          </cell>
          <cell r="Q327">
            <v>0</v>
          </cell>
          <cell r="R327">
            <v>20091005</v>
          </cell>
          <cell r="S327">
            <v>0</v>
          </cell>
        </row>
        <row r="328">
          <cell r="B328" t="str">
            <v>CHLORPROMAZINE HCL14433050 mgTABLETTAB</v>
          </cell>
          <cell r="C328" t="str">
            <v>CHLORPROMAZINE HCL</v>
          </cell>
          <cell r="D328">
            <v>14433</v>
          </cell>
          <cell r="E328">
            <v>0</v>
          </cell>
          <cell r="F328" t="str">
            <v>50 mg</v>
          </cell>
          <cell r="G328" t="str">
            <v>TABLET</v>
          </cell>
          <cell r="H328" t="str">
            <v>TAB</v>
          </cell>
          <cell r="I328">
            <v>20090904</v>
          </cell>
          <cell r="J328">
            <v>0</v>
          </cell>
          <cell r="K328">
            <v>20091005</v>
          </cell>
          <cell r="L328" t="str">
            <v>Active</v>
          </cell>
          <cell r="N328">
            <v>0</v>
          </cell>
          <cell r="O328" t="str">
            <v>no</v>
          </cell>
          <cell r="P328">
            <v>20090904</v>
          </cell>
          <cell r="Q328">
            <v>0</v>
          </cell>
          <cell r="R328">
            <v>20091005</v>
          </cell>
          <cell r="S328">
            <v>0</v>
          </cell>
        </row>
        <row r="329">
          <cell r="B329" t="str">
            <v>CHLORPROPAMIDE57310100 mgTABLETTAB</v>
          </cell>
          <cell r="C329" t="str">
            <v>CHLORPROPAMIDE</v>
          </cell>
          <cell r="D329">
            <v>5731</v>
          </cell>
          <cell r="E329">
            <v>0</v>
          </cell>
          <cell r="F329" t="str">
            <v>100 mg</v>
          </cell>
          <cell r="G329" t="str">
            <v>TABLET</v>
          </cell>
          <cell r="H329" t="str">
            <v>TAB</v>
          </cell>
          <cell r="I329">
            <v>20020308</v>
          </cell>
          <cell r="J329">
            <v>20020705</v>
          </cell>
          <cell r="K329">
            <v>20051206</v>
          </cell>
          <cell r="L329" t="str">
            <v>Active</v>
          </cell>
          <cell r="N329">
            <v>0</v>
          </cell>
          <cell r="O329" t="str">
            <v>no</v>
          </cell>
          <cell r="P329">
            <v>20020308</v>
          </cell>
          <cell r="Q329">
            <v>20020705</v>
          </cell>
          <cell r="R329">
            <v>20051206</v>
          </cell>
          <cell r="S329">
            <v>0</v>
          </cell>
        </row>
        <row r="330">
          <cell r="B330" t="str">
            <v>CHLORPROPAMIDE57320250 mgTABLETTAB</v>
          </cell>
          <cell r="C330" t="str">
            <v>CHLORPROPAMIDE</v>
          </cell>
          <cell r="D330">
            <v>5732</v>
          </cell>
          <cell r="E330">
            <v>0</v>
          </cell>
          <cell r="F330" t="str">
            <v>250 mg</v>
          </cell>
          <cell r="G330" t="str">
            <v>TABLET</v>
          </cell>
          <cell r="H330" t="str">
            <v>TAB</v>
          </cell>
          <cell r="I330">
            <v>20070605</v>
          </cell>
          <cell r="J330">
            <v>20090305</v>
          </cell>
          <cell r="K330">
            <v>20091005</v>
          </cell>
          <cell r="L330" t="str">
            <v>Active</v>
          </cell>
          <cell r="N330">
            <v>0</v>
          </cell>
          <cell r="O330" t="str">
            <v>no</v>
          </cell>
          <cell r="P330">
            <v>20070605</v>
          </cell>
          <cell r="Q330">
            <v>20090305</v>
          </cell>
          <cell r="R330">
            <v>20091005</v>
          </cell>
          <cell r="S330">
            <v>0</v>
          </cell>
        </row>
        <row r="331">
          <cell r="B331" t="str">
            <v>CHLORTHALIDONE349810100 mgTABLETTAB</v>
          </cell>
          <cell r="C331" t="str">
            <v>CHLORTHALIDONE</v>
          </cell>
          <cell r="D331">
            <v>34981</v>
          </cell>
          <cell r="E331">
            <v>0</v>
          </cell>
          <cell r="F331" t="str">
            <v>100 mg</v>
          </cell>
          <cell r="G331" t="str">
            <v>TABLET</v>
          </cell>
          <cell r="H331" t="str">
            <v>TAB</v>
          </cell>
          <cell r="I331">
            <v>20020605</v>
          </cell>
          <cell r="J331">
            <v>20021206</v>
          </cell>
          <cell r="K331">
            <v>20031205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20020605</v>
          </cell>
          <cell r="Q331">
            <v>20021206</v>
          </cell>
          <cell r="R331">
            <v>20031205</v>
          </cell>
          <cell r="S331">
            <v>0</v>
          </cell>
        </row>
        <row r="332">
          <cell r="B332" t="str">
            <v>CHLORTHALIDONE34982025 mgTABLETTAB</v>
          </cell>
          <cell r="C332" t="str">
            <v>CHLORTHALIDONE</v>
          </cell>
          <cell r="D332">
            <v>34982</v>
          </cell>
          <cell r="E332">
            <v>0</v>
          </cell>
          <cell r="F332" t="str">
            <v>25 mg</v>
          </cell>
          <cell r="G332" t="str">
            <v>TABLET</v>
          </cell>
          <cell r="H332" t="str">
            <v>TAB</v>
          </cell>
          <cell r="I332">
            <v>20091005</v>
          </cell>
          <cell r="J332">
            <v>0</v>
          </cell>
          <cell r="K332">
            <v>20091005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20091005</v>
          </cell>
          <cell r="Q332">
            <v>0</v>
          </cell>
          <cell r="R332">
            <v>20091005</v>
          </cell>
          <cell r="S332">
            <v>0</v>
          </cell>
        </row>
        <row r="333">
          <cell r="B333" t="str">
            <v>CHLORTHALIDONE34984050 mgTABLETTAB</v>
          </cell>
          <cell r="C333" t="str">
            <v>CHLORTHALIDONE</v>
          </cell>
          <cell r="D333">
            <v>34984</v>
          </cell>
          <cell r="E333">
            <v>0</v>
          </cell>
          <cell r="F333" t="str">
            <v>50 mg</v>
          </cell>
          <cell r="G333" t="str">
            <v>TABLET</v>
          </cell>
          <cell r="H333" t="str">
            <v>TAB</v>
          </cell>
          <cell r="I333">
            <v>20090904</v>
          </cell>
          <cell r="J333">
            <v>0</v>
          </cell>
          <cell r="K333">
            <v>20091005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20090904</v>
          </cell>
          <cell r="Q333">
            <v>0</v>
          </cell>
          <cell r="R333">
            <v>20091005</v>
          </cell>
          <cell r="S333">
            <v>0</v>
          </cell>
        </row>
        <row r="334">
          <cell r="B334" t="str">
            <v>CHLORZOXAZONE179010500 mgTABLETTAB</v>
          </cell>
          <cell r="C334" t="str">
            <v>CHLORZOXAZONE</v>
          </cell>
          <cell r="D334">
            <v>17901</v>
          </cell>
          <cell r="E334">
            <v>0</v>
          </cell>
          <cell r="F334" t="str">
            <v>500 mg</v>
          </cell>
          <cell r="G334" t="str">
            <v>TABLET</v>
          </cell>
          <cell r="H334" t="str">
            <v>TAB</v>
          </cell>
          <cell r="I334">
            <v>20091005</v>
          </cell>
          <cell r="J334">
            <v>0</v>
          </cell>
          <cell r="K334">
            <v>20091005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20091005</v>
          </cell>
          <cell r="Q334">
            <v>0</v>
          </cell>
          <cell r="R334">
            <v>20091005</v>
          </cell>
          <cell r="S334">
            <v>0</v>
          </cell>
        </row>
        <row r="335">
          <cell r="B335" t="str">
            <v>CHOLESTYRAMINE1429504 gmGRAMPWDR for ORAL SUSP</v>
          </cell>
          <cell r="C335" t="str">
            <v>CHOLESTYRAMINE</v>
          </cell>
          <cell r="D335">
            <v>14295</v>
          </cell>
          <cell r="E335">
            <v>0</v>
          </cell>
          <cell r="F335" t="str">
            <v>4 gm</v>
          </cell>
          <cell r="G335" t="str">
            <v>GRAM</v>
          </cell>
          <cell r="H335" t="str">
            <v>PWDR for ORAL SUSP</v>
          </cell>
          <cell r="I335">
            <v>20091005</v>
          </cell>
          <cell r="J335">
            <v>0</v>
          </cell>
          <cell r="K335">
            <v>20091005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20091005</v>
          </cell>
          <cell r="Q335">
            <v>0</v>
          </cell>
          <cell r="R335">
            <v>20091005</v>
          </cell>
          <cell r="S335">
            <v>0</v>
          </cell>
        </row>
        <row r="336">
          <cell r="B336" t="str">
            <v>CHOLESTYRAMINE LITE9865404 gmGRAMPWDR for ORAL SUSP</v>
          </cell>
          <cell r="C336" t="str">
            <v>CHOLESTYRAMINE LITE</v>
          </cell>
          <cell r="D336">
            <v>98654</v>
          </cell>
          <cell r="E336">
            <v>0</v>
          </cell>
          <cell r="F336" t="str">
            <v>4 gm</v>
          </cell>
          <cell r="G336" t="str">
            <v>GRAM</v>
          </cell>
          <cell r="H336" t="str">
            <v>PWDR for ORAL SUSP</v>
          </cell>
          <cell r="I336">
            <v>20091005</v>
          </cell>
          <cell r="J336">
            <v>0</v>
          </cell>
          <cell r="K336">
            <v>20091005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20091005</v>
          </cell>
          <cell r="Q336">
            <v>0</v>
          </cell>
          <cell r="R336">
            <v>20091005</v>
          </cell>
          <cell r="S336">
            <v>0</v>
          </cell>
        </row>
        <row r="337">
          <cell r="B337" t="str">
            <v>CHOLESTYRAMINE LITE985004 gm EACHPWDR PACKET</v>
          </cell>
          <cell r="C337" t="str">
            <v>CHOLESTYRAMINE LITE</v>
          </cell>
          <cell r="D337">
            <v>9850</v>
          </cell>
          <cell r="E337">
            <v>0</v>
          </cell>
          <cell r="F337" t="str">
            <v xml:space="preserve">4 gm </v>
          </cell>
          <cell r="G337" t="str">
            <v>EACH</v>
          </cell>
          <cell r="H337" t="str">
            <v>PWDR PACKET</v>
          </cell>
          <cell r="I337">
            <v>20090818</v>
          </cell>
          <cell r="J337">
            <v>0</v>
          </cell>
          <cell r="K337">
            <v>20091005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20090818</v>
          </cell>
          <cell r="Q337">
            <v>0</v>
          </cell>
          <cell r="R337">
            <v>20091005</v>
          </cell>
          <cell r="S337">
            <v>0</v>
          </cell>
        </row>
        <row r="338">
          <cell r="B338" t="str">
            <v>CHOLESTYRAMINE/SUCROSE992004 gmEACHPWDR PACKET</v>
          </cell>
          <cell r="C338" t="str">
            <v>CHOLESTYRAMINE/SUCROSE</v>
          </cell>
          <cell r="D338">
            <v>9920</v>
          </cell>
          <cell r="E338">
            <v>0</v>
          </cell>
          <cell r="F338" t="str">
            <v>4 gm</v>
          </cell>
          <cell r="G338" t="str">
            <v>EACH</v>
          </cell>
          <cell r="H338" t="str">
            <v>PWDR PACKET</v>
          </cell>
          <cell r="I338">
            <v>20090904</v>
          </cell>
          <cell r="J338">
            <v>0</v>
          </cell>
          <cell r="K338">
            <v>20091005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20090904</v>
          </cell>
          <cell r="Q338">
            <v>0</v>
          </cell>
          <cell r="R338">
            <v>20091005</v>
          </cell>
          <cell r="S338">
            <v>0</v>
          </cell>
        </row>
        <row r="339">
          <cell r="B339" t="str">
            <v>CHOLINE MAGNESIUM TRISALICYLATE7246201000 mgTABLETTAB</v>
          </cell>
          <cell r="C339" t="str">
            <v>CHOLINE MAGNESIUM TRISALICYLATE</v>
          </cell>
          <cell r="D339">
            <v>72462</v>
          </cell>
          <cell r="E339">
            <v>0</v>
          </cell>
          <cell r="F339" t="str">
            <v>1000 mg</v>
          </cell>
          <cell r="G339" t="str">
            <v>TABLET</v>
          </cell>
          <cell r="H339" t="str">
            <v>TAB</v>
          </cell>
          <cell r="I339">
            <v>20080905</v>
          </cell>
          <cell r="J339">
            <v>20090305</v>
          </cell>
          <cell r="K339">
            <v>20091005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20080905</v>
          </cell>
          <cell r="Q339">
            <v>20090305</v>
          </cell>
          <cell r="R339">
            <v>20091005</v>
          </cell>
          <cell r="S339">
            <v>0</v>
          </cell>
        </row>
        <row r="340">
          <cell r="B340" t="str">
            <v>CHOLINE MAGNESIUM TRISALICYLATE724600500 mgTABLETTAB</v>
          </cell>
          <cell r="C340" t="str">
            <v>CHOLINE MAGNESIUM TRISALICYLATE</v>
          </cell>
          <cell r="D340">
            <v>72460</v>
          </cell>
          <cell r="E340">
            <v>0</v>
          </cell>
          <cell r="F340" t="str">
            <v>500 mg</v>
          </cell>
          <cell r="G340" t="str">
            <v>TABLET</v>
          </cell>
          <cell r="H340" t="str">
            <v>TAB</v>
          </cell>
          <cell r="I340">
            <v>20080905</v>
          </cell>
          <cell r="J340">
            <v>20090305</v>
          </cell>
          <cell r="K340">
            <v>20091005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20080905</v>
          </cell>
          <cell r="Q340">
            <v>20090305</v>
          </cell>
          <cell r="R340">
            <v>20091005</v>
          </cell>
          <cell r="S340">
            <v>0</v>
          </cell>
        </row>
        <row r="341">
          <cell r="B341" t="str">
            <v>CHOLINE MAGNESIUM TRISALICYLATE724610750 mgTABLETTAB</v>
          </cell>
          <cell r="C341" t="str">
            <v>CHOLINE MAGNESIUM TRISALICYLATE</v>
          </cell>
          <cell r="D341">
            <v>72461</v>
          </cell>
          <cell r="E341">
            <v>0</v>
          </cell>
          <cell r="F341" t="str">
            <v>750 mg</v>
          </cell>
          <cell r="G341" t="str">
            <v>TABLET</v>
          </cell>
          <cell r="H341" t="str">
            <v>TAB</v>
          </cell>
          <cell r="I341">
            <v>20080905</v>
          </cell>
          <cell r="J341">
            <v>20090305</v>
          </cell>
          <cell r="K341">
            <v>20091005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20080905</v>
          </cell>
          <cell r="Q341">
            <v>20090305</v>
          </cell>
          <cell r="R341">
            <v>20091005</v>
          </cell>
          <cell r="S341">
            <v>0</v>
          </cell>
        </row>
        <row r="342">
          <cell r="B342" t="str">
            <v>CICLOPIROX9535300.77%MILLILITERTOP SUSP</v>
          </cell>
          <cell r="C342" t="str">
            <v>CICLOPIROX</v>
          </cell>
          <cell r="D342">
            <v>95353</v>
          </cell>
          <cell r="E342">
            <v>0</v>
          </cell>
          <cell r="F342" t="str">
            <v>0.77%</v>
          </cell>
          <cell r="G342" t="str">
            <v>MILLILITER</v>
          </cell>
          <cell r="H342" t="str">
            <v>TOP SUSP</v>
          </cell>
          <cell r="I342">
            <v>20091005</v>
          </cell>
          <cell r="J342">
            <v>0</v>
          </cell>
          <cell r="K342">
            <v>20091005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20091005</v>
          </cell>
          <cell r="Q342">
            <v>0</v>
          </cell>
          <cell r="R342">
            <v>20091005</v>
          </cell>
          <cell r="S342">
            <v>0</v>
          </cell>
        </row>
        <row r="343">
          <cell r="B343" t="str">
            <v>CICLOPIROX9467700.77%GRAMCRM</v>
          </cell>
          <cell r="C343" t="str">
            <v>CICLOPIROX</v>
          </cell>
          <cell r="D343">
            <v>94677</v>
          </cell>
          <cell r="E343">
            <v>0</v>
          </cell>
          <cell r="F343" t="str">
            <v>0.77%</v>
          </cell>
          <cell r="G343" t="str">
            <v>GRAM</v>
          </cell>
          <cell r="H343" t="str">
            <v>CRM</v>
          </cell>
          <cell r="I343">
            <v>20091005</v>
          </cell>
          <cell r="J343">
            <v>0</v>
          </cell>
          <cell r="K343">
            <v>20091005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20091005</v>
          </cell>
          <cell r="Q343">
            <v>0</v>
          </cell>
          <cell r="R343">
            <v>20091005</v>
          </cell>
          <cell r="S343">
            <v>0</v>
          </cell>
        </row>
        <row r="344">
          <cell r="B344" t="str">
            <v>CICLOPIROX1261800.0077GRAMGEL</v>
          </cell>
          <cell r="C344" t="str">
            <v>CICLOPIROX</v>
          </cell>
          <cell r="D344">
            <v>12618</v>
          </cell>
          <cell r="E344">
            <v>0</v>
          </cell>
          <cell r="F344">
            <v>7.7000000000000002E-3</v>
          </cell>
          <cell r="G344" t="str">
            <v>GRAM</v>
          </cell>
          <cell r="H344" t="str">
            <v>GEL</v>
          </cell>
          <cell r="I344">
            <v>20090904</v>
          </cell>
          <cell r="J344">
            <v>0</v>
          </cell>
          <cell r="K344">
            <v>20091005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20090904</v>
          </cell>
          <cell r="Q344">
            <v>0</v>
          </cell>
          <cell r="R344">
            <v>20091005</v>
          </cell>
          <cell r="S344">
            <v>0</v>
          </cell>
        </row>
        <row r="345">
          <cell r="B345" t="str">
            <v>CICLOPIROX804000.08MILLILITERTOP SOLN</v>
          </cell>
          <cell r="C345" t="str">
            <v>CICLOPIROX</v>
          </cell>
          <cell r="D345">
            <v>8040</v>
          </cell>
          <cell r="E345">
            <v>0</v>
          </cell>
          <cell r="F345">
            <v>0.08</v>
          </cell>
          <cell r="G345" t="str">
            <v>MILLILITER</v>
          </cell>
          <cell r="H345" t="str">
            <v>TOP SOLN</v>
          </cell>
          <cell r="I345">
            <v>20091005</v>
          </cell>
          <cell r="J345">
            <v>0</v>
          </cell>
          <cell r="K345">
            <v>20091005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20091005</v>
          </cell>
          <cell r="Q345">
            <v>0</v>
          </cell>
          <cell r="R345">
            <v>20091005</v>
          </cell>
          <cell r="S345">
            <v>0</v>
          </cell>
        </row>
        <row r="346">
          <cell r="B346" t="str">
            <v>CILOSTAZOL86020100 mgTABLETTAB</v>
          </cell>
          <cell r="C346" t="str">
            <v>CILOSTAZOL</v>
          </cell>
          <cell r="D346">
            <v>8602</v>
          </cell>
          <cell r="E346">
            <v>0</v>
          </cell>
          <cell r="F346" t="str">
            <v>100 mg</v>
          </cell>
          <cell r="G346" t="str">
            <v>TABLET</v>
          </cell>
          <cell r="H346" t="str">
            <v>TAB</v>
          </cell>
          <cell r="I346">
            <v>20090904</v>
          </cell>
          <cell r="J346">
            <v>0</v>
          </cell>
          <cell r="K346">
            <v>20091005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20090904</v>
          </cell>
          <cell r="Q346">
            <v>0</v>
          </cell>
          <cell r="R346">
            <v>20091005</v>
          </cell>
          <cell r="S346">
            <v>0</v>
          </cell>
        </row>
        <row r="347">
          <cell r="B347" t="str">
            <v>CILOSTAZOL8603050 mgTABLETTAB</v>
          </cell>
          <cell r="C347" t="str">
            <v>CILOSTAZOL</v>
          </cell>
          <cell r="D347">
            <v>8603</v>
          </cell>
          <cell r="E347">
            <v>0</v>
          </cell>
          <cell r="F347" t="str">
            <v>50 mg</v>
          </cell>
          <cell r="G347" t="str">
            <v>TABLET</v>
          </cell>
          <cell r="H347" t="str">
            <v>TAB</v>
          </cell>
          <cell r="I347">
            <v>20090904</v>
          </cell>
          <cell r="J347">
            <v>0</v>
          </cell>
          <cell r="K347">
            <v>20091005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20090904</v>
          </cell>
          <cell r="Q347">
            <v>0</v>
          </cell>
          <cell r="R347">
            <v>20091005</v>
          </cell>
          <cell r="S347">
            <v>0</v>
          </cell>
        </row>
        <row r="348">
          <cell r="B348" t="str">
            <v>CIMETIDINE467500200 mgTABLETTAB</v>
          </cell>
          <cell r="C348" t="str">
            <v>CIMETIDINE</v>
          </cell>
          <cell r="D348">
            <v>46750</v>
          </cell>
          <cell r="E348">
            <v>0</v>
          </cell>
          <cell r="F348" t="str">
            <v>200 mg</v>
          </cell>
          <cell r="G348" t="str">
            <v>TABLET</v>
          </cell>
          <cell r="H348" t="str">
            <v>TAB</v>
          </cell>
          <cell r="I348">
            <v>20090605</v>
          </cell>
          <cell r="J348">
            <v>0</v>
          </cell>
          <cell r="K348">
            <v>20091005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20090605</v>
          </cell>
          <cell r="Q348">
            <v>0</v>
          </cell>
          <cell r="R348">
            <v>20091005</v>
          </cell>
          <cell r="S348">
            <v>0</v>
          </cell>
        </row>
        <row r="349">
          <cell r="B349" t="str">
            <v>CIMETIDINE467510300 mgTABLETTAB</v>
          </cell>
          <cell r="C349" t="str">
            <v>CIMETIDINE</v>
          </cell>
          <cell r="D349">
            <v>46751</v>
          </cell>
          <cell r="E349">
            <v>0</v>
          </cell>
          <cell r="F349" t="str">
            <v>300 mg</v>
          </cell>
          <cell r="G349" t="str">
            <v>TABLET</v>
          </cell>
          <cell r="H349" t="str">
            <v>TAB</v>
          </cell>
          <cell r="I349">
            <v>20091005</v>
          </cell>
          <cell r="J349">
            <v>0</v>
          </cell>
          <cell r="K349">
            <v>20091005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20091005</v>
          </cell>
          <cell r="Q349">
            <v>0</v>
          </cell>
          <cell r="R349">
            <v>20091005</v>
          </cell>
          <cell r="S349">
            <v>0</v>
          </cell>
        </row>
        <row r="350">
          <cell r="B350" t="str">
            <v>CIMETIDINE467520400 mgTABLETTAB</v>
          </cell>
          <cell r="C350" t="str">
            <v>CIMETIDINE</v>
          </cell>
          <cell r="D350">
            <v>46752</v>
          </cell>
          <cell r="E350">
            <v>0</v>
          </cell>
          <cell r="F350" t="str">
            <v>400 mg</v>
          </cell>
          <cell r="G350" t="str">
            <v>TABLET</v>
          </cell>
          <cell r="H350" t="str">
            <v>TAB</v>
          </cell>
          <cell r="I350">
            <v>20091005</v>
          </cell>
          <cell r="J350">
            <v>0</v>
          </cell>
          <cell r="K350">
            <v>20091005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20091005</v>
          </cell>
          <cell r="Q350">
            <v>0</v>
          </cell>
          <cell r="R350">
            <v>20091005</v>
          </cell>
          <cell r="S350">
            <v>0</v>
          </cell>
        </row>
        <row r="351">
          <cell r="B351" t="str">
            <v>CIMETIDINE467530800 mgTABLETTAB</v>
          </cell>
          <cell r="C351" t="str">
            <v>CIMETIDINE</v>
          </cell>
          <cell r="D351">
            <v>46753</v>
          </cell>
          <cell r="E351">
            <v>0</v>
          </cell>
          <cell r="F351" t="str">
            <v>800 mg</v>
          </cell>
          <cell r="G351" t="str">
            <v>TABLET</v>
          </cell>
          <cell r="H351" t="str">
            <v>TAB</v>
          </cell>
          <cell r="I351">
            <v>20091005</v>
          </cell>
          <cell r="J351">
            <v>0</v>
          </cell>
          <cell r="K351">
            <v>20091005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20091005</v>
          </cell>
          <cell r="Q351">
            <v>0</v>
          </cell>
          <cell r="R351">
            <v>20091005</v>
          </cell>
          <cell r="S351">
            <v>0</v>
          </cell>
        </row>
        <row r="352">
          <cell r="B352" t="str">
            <v>CIPROFLOXACIN3358000.003MILLILITERSOLN</v>
          </cell>
          <cell r="C352" t="str">
            <v>CIPROFLOXACIN</v>
          </cell>
          <cell r="D352">
            <v>33580</v>
          </cell>
          <cell r="E352">
            <v>0</v>
          </cell>
          <cell r="F352">
            <v>3.0000000000000001E-3</v>
          </cell>
          <cell r="G352" t="str">
            <v>MILLILITER</v>
          </cell>
          <cell r="H352" t="str">
            <v>SOLN</v>
          </cell>
          <cell r="I352">
            <v>20091005</v>
          </cell>
          <cell r="J352">
            <v>0</v>
          </cell>
          <cell r="K352">
            <v>20091005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20091005</v>
          </cell>
          <cell r="Q352">
            <v>0</v>
          </cell>
          <cell r="R352">
            <v>20091005</v>
          </cell>
          <cell r="S352">
            <v>0</v>
          </cell>
        </row>
        <row r="353">
          <cell r="B353" t="str">
            <v>CIPROFLOXACIN470500250 mgTABLETTAB</v>
          </cell>
          <cell r="C353" t="str">
            <v>CIPROFLOXACIN</v>
          </cell>
          <cell r="D353">
            <v>47050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20091005</v>
          </cell>
          <cell r="J353">
            <v>0</v>
          </cell>
          <cell r="K353">
            <v>20091005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20091005</v>
          </cell>
          <cell r="Q353">
            <v>0</v>
          </cell>
          <cell r="R353">
            <v>20091005</v>
          </cell>
          <cell r="S353">
            <v>0</v>
          </cell>
        </row>
        <row r="354">
          <cell r="B354" t="str">
            <v>CIPROFLOXACIN470510500 mgTABLETTAB</v>
          </cell>
          <cell r="C354" t="str">
            <v>CIPROFLOXACIN</v>
          </cell>
          <cell r="D354">
            <v>47051</v>
          </cell>
          <cell r="E354">
            <v>0</v>
          </cell>
          <cell r="F354" t="str">
            <v>500 mg</v>
          </cell>
          <cell r="G354" t="str">
            <v>TABLET</v>
          </cell>
          <cell r="H354" t="str">
            <v>TAB</v>
          </cell>
          <cell r="I354">
            <v>20091005</v>
          </cell>
          <cell r="J354">
            <v>0</v>
          </cell>
          <cell r="K354">
            <v>20091005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20091005</v>
          </cell>
          <cell r="Q354">
            <v>0</v>
          </cell>
          <cell r="R354">
            <v>20091005</v>
          </cell>
          <cell r="S354">
            <v>0</v>
          </cell>
        </row>
        <row r="355">
          <cell r="B355" t="str">
            <v>CIPROFLOXACIN470520750 mgTABLETTAB</v>
          </cell>
          <cell r="C355" t="str">
            <v>CIPROFLOXACIN</v>
          </cell>
          <cell r="D355">
            <v>47052</v>
          </cell>
          <cell r="E355">
            <v>0</v>
          </cell>
          <cell r="F355" t="str">
            <v>750 mg</v>
          </cell>
          <cell r="G355" t="str">
            <v>TABLET</v>
          </cell>
          <cell r="H355" t="str">
            <v>TAB</v>
          </cell>
          <cell r="I355">
            <v>20091005</v>
          </cell>
          <cell r="J355">
            <v>0</v>
          </cell>
          <cell r="K355">
            <v>20091005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20091005</v>
          </cell>
          <cell r="Q355">
            <v>0</v>
          </cell>
          <cell r="R355">
            <v>20091005</v>
          </cell>
          <cell r="S355">
            <v>0</v>
          </cell>
        </row>
        <row r="356">
          <cell r="B356" t="str">
            <v>CIPROFLOXACIN LACTATE/D5W521220400 mg/200 mlMILLILITERIV</v>
          </cell>
          <cell r="C356" t="str">
            <v>CIPROFLOXACIN LACTATE/D5W</v>
          </cell>
          <cell r="D356">
            <v>52122</v>
          </cell>
          <cell r="E356">
            <v>0</v>
          </cell>
          <cell r="F356" t="str">
            <v>400 mg/200 ml</v>
          </cell>
          <cell r="G356" t="str">
            <v>MILLILITER</v>
          </cell>
          <cell r="H356" t="str">
            <v>IV</v>
          </cell>
          <cell r="I356">
            <v>20091005</v>
          </cell>
          <cell r="J356">
            <v>0</v>
          </cell>
          <cell r="K356">
            <v>20091005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20091005</v>
          </cell>
          <cell r="Q356">
            <v>0</v>
          </cell>
          <cell r="R356">
            <v>20091005</v>
          </cell>
          <cell r="S356">
            <v>0</v>
          </cell>
        </row>
        <row r="357">
          <cell r="B357" t="str">
            <v>CIPROFLOXACIN/CIPROFLOXA HCL2031501000 mgTABLETTAB, ER</v>
          </cell>
          <cell r="C357" t="str">
            <v>CIPROFLOXACIN/CIPROFLOXA HCL</v>
          </cell>
          <cell r="D357">
            <v>20315</v>
          </cell>
          <cell r="E357">
            <v>0</v>
          </cell>
          <cell r="F357" t="str">
            <v>1000 mg</v>
          </cell>
          <cell r="G357" t="str">
            <v>TABLET</v>
          </cell>
          <cell r="H357" t="str">
            <v>TAB, ER</v>
          </cell>
          <cell r="I357">
            <v>20091005</v>
          </cell>
          <cell r="J357">
            <v>0</v>
          </cell>
          <cell r="K357">
            <v>20091005</v>
          </cell>
          <cell r="L357" t="str">
            <v>Active</v>
          </cell>
          <cell r="N357">
            <v>0</v>
          </cell>
          <cell r="O357" t="str">
            <v>no</v>
          </cell>
          <cell r="P357">
            <v>20091005</v>
          </cell>
          <cell r="Q357">
            <v>0</v>
          </cell>
          <cell r="R357">
            <v>20091005</v>
          </cell>
          <cell r="S357">
            <v>0</v>
          </cell>
        </row>
        <row r="358">
          <cell r="B358" t="str">
            <v>CIPROFLOXACIN/CIPROFLOXA HCL188980500 mgTABLETTAB, ER</v>
          </cell>
          <cell r="C358" t="str">
            <v>CIPROFLOXACIN/CIPROFLOXA HCL</v>
          </cell>
          <cell r="D358">
            <v>18898</v>
          </cell>
          <cell r="E358">
            <v>0</v>
          </cell>
          <cell r="F358" t="str">
            <v>500 mg</v>
          </cell>
          <cell r="G358" t="str">
            <v>TABLET</v>
          </cell>
          <cell r="H358" t="str">
            <v>TAB, ER</v>
          </cell>
          <cell r="I358">
            <v>20091005</v>
          </cell>
          <cell r="J358">
            <v>0</v>
          </cell>
          <cell r="K358">
            <v>20091005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20091005</v>
          </cell>
          <cell r="Q358">
            <v>0</v>
          </cell>
          <cell r="R358">
            <v>20091005</v>
          </cell>
          <cell r="S358">
            <v>0</v>
          </cell>
        </row>
        <row r="359">
          <cell r="B359" t="str">
            <v>CITALOPRAM16345010 mgTABLETTAB</v>
          </cell>
          <cell r="C359" t="str">
            <v>CITALOPRAM</v>
          </cell>
          <cell r="D359">
            <v>16345</v>
          </cell>
          <cell r="E359">
            <v>0</v>
          </cell>
          <cell r="F359" t="str">
            <v>10 mg</v>
          </cell>
          <cell r="G359" t="str">
            <v>TABLET</v>
          </cell>
          <cell r="H359" t="str">
            <v>TAB</v>
          </cell>
          <cell r="I359">
            <v>20091005</v>
          </cell>
          <cell r="J359">
            <v>0</v>
          </cell>
          <cell r="K359">
            <v>20091005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20091005</v>
          </cell>
          <cell r="Q359">
            <v>0</v>
          </cell>
          <cell r="R359">
            <v>20091005</v>
          </cell>
          <cell r="S359">
            <v>0</v>
          </cell>
        </row>
        <row r="360">
          <cell r="B360" t="str">
            <v>CITALOPRAM16344010 mg/5 mlMILLILITERSOLN</v>
          </cell>
          <cell r="C360" t="str">
            <v>CITALOPRAM</v>
          </cell>
          <cell r="D360">
            <v>16344</v>
          </cell>
          <cell r="E360">
            <v>0</v>
          </cell>
          <cell r="F360" t="str">
            <v>10 mg/5 ml</v>
          </cell>
          <cell r="G360" t="str">
            <v>MILLILITER</v>
          </cell>
          <cell r="H360" t="str">
            <v>SOLN</v>
          </cell>
          <cell r="I360">
            <v>20091005</v>
          </cell>
          <cell r="J360">
            <v>0</v>
          </cell>
          <cell r="K360">
            <v>20091005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20091005</v>
          </cell>
          <cell r="Q360">
            <v>0</v>
          </cell>
          <cell r="R360">
            <v>20091005</v>
          </cell>
          <cell r="S360">
            <v>0</v>
          </cell>
        </row>
        <row r="361">
          <cell r="B361" t="str">
            <v>CITALOPRAM16342020 mgTABLETTAB</v>
          </cell>
          <cell r="C361" t="str">
            <v>CITALOPRAM</v>
          </cell>
          <cell r="D361">
            <v>16342</v>
          </cell>
          <cell r="E361">
            <v>0</v>
          </cell>
          <cell r="F361" t="str">
            <v>20 mg</v>
          </cell>
          <cell r="G361" t="str">
            <v>TABLET</v>
          </cell>
          <cell r="H361" t="str">
            <v>TAB</v>
          </cell>
          <cell r="I361">
            <v>20090904</v>
          </cell>
          <cell r="J361">
            <v>0</v>
          </cell>
          <cell r="K361">
            <v>20091005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20090904</v>
          </cell>
          <cell r="Q361">
            <v>0</v>
          </cell>
          <cell r="R361">
            <v>20091005</v>
          </cell>
          <cell r="S361">
            <v>0</v>
          </cell>
        </row>
        <row r="362">
          <cell r="B362" t="str">
            <v>CITALOPRAM16343040 mgTABLETTAB</v>
          </cell>
          <cell r="C362" t="str">
            <v>CITALOPRAM</v>
          </cell>
          <cell r="D362">
            <v>16343</v>
          </cell>
          <cell r="E362">
            <v>0</v>
          </cell>
          <cell r="F362" t="str">
            <v>40 mg</v>
          </cell>
          <cell r="G362" t="str">
            <v>TABLET</v>
          </cell>
          <cell r="H362" t="str">
            <v>TAB</v>
          </cell>
          <cell r="I362">
            <v>20091005</v>
          </cell>
          <cell r="J362">
            <v>0</v>
          </cell>
          <cell r="K362">
            <v>20091005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20091005</v>
          </cell>
          <cell r="Q362">
            <v>0</v>
          </cell>
          <cell r="R362">
            <v>20091005</v>
          </cell>
          <cell r="S362">
            <v>0</v>
          </cell>
        </row>
        <row r="363">
          <cell r="B363" t="str">
            <v>CLARITHROMYCIN116700125 mg/5 mlMILLILITERSUSP</v>
          </cell>
          <cell r="C363" t="str">
            <v>CLARITHROMYCIN</v>
          </cell>
          <cell r="D363">
            <v>11670</v>
          </cell>
          <cell r="E363">
            <v>0</v>
          </cell>
          <cell r="F363" t="str">
            <v>125 mg/5 ml</v>
          </cell>
          <cell r="G363" t="str">
            <v>MILLILITER</v>
          </cell>
          <cell r="H363" t="str">
            <v>SUSP</v>
          </cell>
          <cell r="I363">
            <v>20091005</v>
          </cell>
          <cell r="J363">
            <v>0</v>
          </cell>
          <cell r="K363">
            <v>20091005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20091005</v>
          </cell>
          <cell r="Q363">
            <v>0</v>
          </cell>
          <cell r="R363">
            <v>20091005</v>
          </cell>
          <cell r="S363">
            <v>0</v>
          </cell>
        </row>
        <row r="364">
          <cell r="B364" t="str">
            <v>CLARITHROMYCIN488520250 mgTABLETTAB</v>
          </cell>
          <cell r="C364" t="str">
            <v>CLARITHROMYCIN</v>
          </cell>
          <cell r="D364">
            <v>48852</v>
          </cell>
          <cell r="E364">
            <v>0</v>
          </cell>
          <cell r="F364" t="str">
            <v>250 mg</v>
          </cell>
          <cell r="G364" t="str">
            <v>TABLET</v>
          </cell>
          <cell r="H364" t="str">
            <v>TAB</v>
          </cell>
          <cell r="I364">
            <v>20091005</v>
          </cell>
          <cell r="J364">
            <v>0</v>
          </cell>
          <cell r="K364">
            <v>20091005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20091005</v>
          </cell>
          <cell r="Q364">
            <v>0</v>
          </cell>
          <cell r="R364">
            <v>20091005</v>
          </cell>
          <cell r="S364">
            <v>0</v>
          </cell>
        </row>
        <row r="365">
          <cell r="B365" t="str">
            <v>CLARITHROMYCIN116710250 mg/5 mlMILLILITERSUSP</v>
          </cell>
          <cell r="C365" t="str">
            <v>CLARITHROMYCIN</v>
          </cell>
          <cell r="D365">
            <v>11671</v>
          </cell>
          <cell r="E365">
            <v>0</v>
          </cell>
          <cell r="F365" t="str">
            <v>250 mg/5 ml</v>
          </cell>
          <cell r="G365" t="str">
            <v>MILLILITER</v>
          </cell>
          <cell r="H365" t="str">
            <v>SUSP</v>
          </cell>
          <cell r="I365">
            <v>20091005</v>
          </cell>
          <cell r="J365">
            <v>0</v>
          </cell>
          <cell r="K365">
            <v>20091005</v>
          </cell>
          <cell r="L365" t="str">
            <v>Active</v>
          </cell>
          <cell r="N365">
            <v>0</v>
          </cell>
          <cell r="O365" t="str">
            <v>no</v>
          </cell>
          <cell r="P365">
            <v>20091005</v>
          </cell>
          <cell r="Q365">
            <v>0</v>
          </cell>
          <cell r="R365">
            <v>20091005</v>
          </cell>
          <cell r="S365">
            <v>0</v>
          </cell>
        </row>
        <row r="366">
          <cell r="B366" t="str">
            <v>CLARITHROMYCIN488510500 mgTABLETTAB</v>
          </cell>
          <cell r="C366" t="str">
            <v>CLARITHROMYCIN</v>
          </cell>
          <cell r="D366">
            <v>48851</v>
          </cell>
          <cell r="E366">
            <v>0</v>
          </cell>
          <cell r="F366" t="str">
            <v>500 mg</v>
          </cell>
          <cell r="G366" t="str">
            <v>TABLET</v>
          </cell>
          <cell r="H366" t="str">
            <v>TAB</v>
          </cell>
          <cell r="I366">
            <v>20091005</v>
          </cell>
          <cell r="J366">
            <v>0</v>
          </cell>
          <cell r="K366">
            <v>20091005</v>
          </cell>
          <cell r="L366" t="str">
            <v>Active</v>
          </cell>
          <cell r="N366">
            <v>0</v>
          </cell>
          <cell r="O366" t="str">
            <v>no</v>
          </cell>
          <cell r="P366">
            <v>20091005</v>
          </cell>
          <cell r="Q366">
            <v>0</v>
          </cell>
          <cell r="R366">
            <v>20091005</v>
          </cell>
          <cell r="S366">
            <v>0</v>
          </cell>
        </row>
        <row r="367">
          <cell r="B367" t="str">
            <v>CLARITHROMYCIN 488500500 mgTABLETTAB, ER</v>
          </cell>
          <cell r="C367" t="str">
            <v xml:space="preserve">CLARITHROMYCIN </v>
          </cell>
          <cell r="D367">
            <v>48850</v>
          </cell>
          <cell r="E367">
            <v>0</v>
          </cell>
          <cell r="F367" t="str">
            <v>500 mg</v>
          </cell>
          <cell r="G367" t="str">
            <v>TABLET</v>
          </cell>
          <cell r="H367" t="str">
            <v>TAB, ER</v>
          </cell>
          <cell r="I367">
            <v>20090904</v>
          </cell>
          <cell r="J367">
            <v>0</v>
          </cell>
          <cell r="K367">
            <v>20091005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20090904</v>
          </cell>
          <cell r="Q367">
            <v>0</v>
          </cell>
          <cell r="R367">
            <v>20091005</v>
          </cell>
          <cell r="S367">
            <v>0</v>
          </cell>
        </row>
        <row r="368">
          <cell r="B368" t="str">
            <v>CLIDINIUM/CHLORDIAZEPOXIDE7480102.5 mg/5 mgCAPSULECAP</v>
          </cell>
          <cell r="C368" t="str">
            <v>CLIDINIUM/CHLORDIAZEPOXIDE</v>
          </cell>
          <cell r="D368">
            <v>74801</v>
          </cell>
          <cell r="E368">
            <v>0</v>
          </cell>
          <cell r="F368" t="str">
            <v>2.5 mg/5 mg</v>
          </cell>
          <cell r="G368" t="str">
            <v>CAPSULE</v>
          </cell>
          <cell r="H368" t="str">
            <v>CAP</v>
          </cell>
          <cell r="I368">
            <v>20030606</v>
          </cell>
          <cell r="J368">
            <v>20050331</v>
          </cell>
          <cell r="K368">
            <v>20060605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20030606</v>
          </cell>
          <cell r="Q368">
            <v>20050331</v>
          </cell>
          <cell r="R368">
            <v>20060605</v>
          </cell>
          <cell r="S368">
            <v>0</v>
          </cell>
        </row>
        <row r="369">
          <cell r="B369" t="str">
            <v>CLINDAMYCIN HCL408300150 mgCAPSULECAP</v>
          </cell>
          <cell r="C369" t="str">
            <v>CLINDAMYCIN HCL</v>
          </cell>
          <cell r="D369">
            <v>40830</v>
          </cell>
          <cell r="E369">
            <v>0</v>
          </cell>
          <cell r="F369" t="str">
            <v>150 mg</v>
          </cell>
          <cell r="G369" t="str">
            <v>CAPSULE</v>
          </cell>
          <cell r="H369" t="str">
            <v>CAP</v>
          </cell>
          <cell r="I369">
            <v>20091005</v>
          </cell>
          <cell r="J369">
            <v>0</v>
          </cell>
          <cell r="K369">
            <v>20091005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20091005</v>
          </cell>
          <cell r="Q369">
            <v>0</v>
          </cell>
          <cell r="R369">
            <v>20091005</v>
          </cell>
          <cell r="S369">
            <v>0</v>
          </cell>
        </row>
        <row r="370">
          <cell r="B370" t="str">
            <v>CLINDAMYCIN HCL408320300 mgCAPSULECAP</v>
          </cell>
          <cell r="C370" t="str">
            <v>CLINDAMYCIN HCL</v>
          </cell>
          <cell r="D370">
            <v>40832</v>
          </cell>
          <cell r="E370">
            <v>0</v>
          </cell>
          <cell r="F370" t="str">
            <v>300 mg</v>
          </cell>
          <cell r="G370" t="str">
            <v>CAPSULE</v>
          </cell>
          <cell r="H370" t="str">
            <v>CAP</v>
          </cell>
          <cell r="I370">
            <v>20091005</v>
          </cell>
          <cell r="J370">
            <v>0</v>
          </cell>
          <cell r="K370">
            <v>20091005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20091005</v>
          </cell>
          <cell r="Q370">
            <v>0</v>
          </cell>
          <cell r="R370">
            <v>20091005</v>
          </cell>
          <cell r="S370">
            <v>0</v>
          </cell>
        </row>
        <row r="371">
          <cell r="B371" t="str">
            <v>CLINDAMYCIN PHOSPHATE2858100.02GRAMVAG CRM</v>
          </cell>
          <cell r="C371" t="str">
            <v>CLINDAMYCIN PHOSPHATE</v>
          </cell>
          <cell r="D371">
            <v>28581</v>
          </cell>
          <cell r="E371">
            <v>0</v>
          </cell>
          <cell r="F371">
            <v>0.02</v>
          </cell>
          <cell r="G371" t="str">
            <v>GRAM</v>
          </cell>
          <cell r="H371" t="str">
            <v>VAG CRM</v>
          </cell>
          <cell r="I371">
            <v>20091005</v>
          </cell>
          <cell r="J371">
            <v>0</v>
          </cell>
          <cell r="K371">
            <v>20091005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20091005</v>
          </cell>
          <cell r="Q371">
            <v>0</v>
          </cell>
          <cell r="R371">
            <v>20091005</v>
          </cell>
          <cell r="S371">
            <v>0</v>
          </cell>
        </row>
        <row r="372">
          <cell r="B372" t="str">
            <v>CLINDAMYCIN PHOSPHATE 1%3172000.01MILLILITERTOP SOLN</v>
          </cell>
          <cell r="C372" t="str">
            <v>CLINDAMYCIN PHOSPHATE 1%</v>
          </cell>
          <cell r="D372">
            <v>31720</v>
          </cell>
          <cell r="E372">
            <v>0</v>
          </cell>
          <cell r="F372">
            <v>0.01</v>
          </cell>
          <cell r="G372" t="str">
            <v>MILLILITER</v>
          </cell>
          <cell r="H372" t="str">
            <v>TOP SOLN</v>
          </cell>
          <cell r="I372">
            <v>20090904</v>
          </cell>
          <cell r="J372">
            <v>0</v>
          </cell>
          <cell r="K372">
            <v>20091005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20090904</v>
          </cell>
          <cell r="Q372">
            <v>0</v>
          </cell>
          <cell r="R372">
            <v>20091005</v>
          </cell>
          <cell r="S372">
            <v>0</v>
          </cell>
        </row>
        <row r="373">
          <cell r="B373" t="str">
            <v>CLINDAMYCIN PHOSPHATE 1%3177000.01MILLILITERTOP LOTION</v>
          </cell>
          <cell r="C373" t="str">
            <v>CLINDAMYCIN PHOSPHATE 1%</v>
          </cell>
          <cell r="D373">
            <v>31770</v>
          </cell>
          <cell r="E373">
            <v>0</v>
          </cell>
          <cell r="F373">
            <v>0.01</v>
          </cell>
          <cell r="G373" t="str">
            <v>MILLILITER</v>
          </cell>
          <cell r="H373" t="str">
            <v>TOP LOTION</v>
          </cell>
          <cell r="I373">
            <v>20091005</v>
          </cell>
          <cell r="J373">
            <v>0</v>
          </cell>
          <cell r="K373">
            <v>20091005</v>
          </cell>
          <cell r="L373" t="str">
            <v>Active</v>
          </cell>
          <cell r="N373">
            <v>0</v>
          </cell>
          <cell r="O373" t="str">
            <v>no</v>
          </cell>
          <cell r="P373">
            <v>20091005</v>
          </cell>
          <cell r="Q373">
            <v>0</v>
          </cell>
          <cell r="R373">
            <v>20091005</v>
          </cell>
          <cell r="S373">
            <v>0</v>
          </cell>
        </row>
        <row r="374">
          <cell r="B374" t="str">
            <v>CLINDAMYCIN PHOSPHATE 1%4541000.01GRAMTOP GEL</v>
          </cell>
          <cell r="C374" t="str">
            <v>CLINDAMYCIN PHOSPHATE 1%</v>
          </cell>
          <cell r="D374">
            <v>45410</v>
          </cell>
          <cell r="E374">
            <v>0</v>
          </cell>
          <cell r="F374">
            <v>0.01</v>
          </cell>
          <cell r="G374" t="str">
            <v>GRAM</v>
          </cell>
          <cell r="H374" t="str">
            <v>TOP GEL</v>
          </cell>
          <cell r="I374">
            <v>20091005</v>
          </cell>
          <cell r="J374">
            <v>0</v>
          </cell>
          <cell r="K374">
            <v>20091005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20091005</v>
          </cell>
          <cell r="Q374">
            <v>0</v>
          </cell>
          <cell r="R374">
            <v>20091005</v>
          </cell>
          <cell r="S374">
            <v>0</v>
          </cell>
        </row>
        <row r="375">
          <cell r="B375" t="str">
            <v>CLINDAMYCIN PHOSPHATE 1%4541100.01EACHPLEDGET</v>
          </cell>
          <cell r="C375" t="str">
            <v>CLINDAMYCIN PHOSPHATE 1%</v>
          </cell>
          <cell r="D375">
            <v>45411</v>
          </cell>
          <cell r="E375">
            <v>0</v>
          </cell>
          <cell r="F375">
            <v>0.01</v>
          </cell>
          <cell r="G375" t="str">
            <v>EACH</v>
          </cell>
          <cell r="H375" t="str">
            <v>PLEDGET</v>
          </cell>
          <cell r="I375">
            <v>20090904</v>
          </cell>
          <cell r="J375">
            <v>0</v>
          </cell>
          <cell r="K375">
            <v>20091005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20090904</v>
          </cell>
          <cell r="Q375">
            <v>0</v>
          </cell>
          <cell r="R375">
            <v>20091005</v>
          </cell>
          <cell r="S375">
            <v>0</v>
          </cell>
        </row>
        <row r="376">
          <cell r="B376" t="str">
            <v>CLINDAMYCIN PHOSPHATE 1%317203030 mlMILLILITERTOP SOLN</v>
          </cell>
          <cell r="C376" t="str">
            <v>CLINDAMYCIN PHOSPHATE 1%</v>
          </cell>
          <cell r="D376">
            <v>31720</v>
          </cell>
          <cell r="E376">
            <v>30</v>
          </cell>
          <cell r="F376" t="str">
            <v>30 ml</v>
          </cell>
          <cell r="G376" t="str">
            <v>MILLILITER</v>
          </cell>
          <cell r="H376" t="str">
            <v>TOP SOLN</v>
          </cell>
          <cell r="I376">
            <v>20011201</v>
          </cell>
          <cell r="J376">
            <v>20011220</v>
          </cell>
          <cell r="K376">
            <v>20011220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20011201</v>
          </cell>
          <cell r="Q376">
            <v>20011220</v>
          </cell>
          <cell r="R376">
            <v>20011220</v>
          </cell>
          <cell r="S376">
            <v>0</v>
          </cell>
        </row>
        <row r="377">
          <cell r="B377" t="str">
            <v>CLINDAMYCIN PHOSPHATE 1%317206060 mlMILLILITERTOP SOLN</v>
          </cell>
          <cell r="C377" t="str">
            <v>CLINDAMYCIN PHOSPHATE 1%</v>
          </cell>
          <cell r="D377">
            <v>31720</v>
          </cell>
          <cell r="E377">
            <v>60</v>
          </cell>
          <cell r="F377" t="str">
            <v>60 ml</v>
          </cell>
          <cell r="G377" t="str">
            <v>MILLILITER</v>
          </cell>
          <cell r="H377" t="str">
            <v>TOP SOLN</v>
          </cell>
          <cell r="I377">
            <v>20011201</v>
          </cell>
          <cell r="J377">
            <v>20011220</v>
          </cell>
          <cell r="K377">
            <v>20011220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20011201</v>
          </cell>
          <cell r="Q377">
            <v>20011220</v>
          </cell>
          <cell r="R377">
            <v>20011220</v>
          </cell>
          <cell r="S377">
            <v>0</v>
          </cell>
        </row>
        <row r="378">
          <cell r="B378" t="str">
            <v>CLOBETASOL PROPIONATE1589100.05%MILLILITERTOP SOLN</v>
          </cell>
          <cell r="C378" t="str">
            <v>CLOBETASOL PROPIONATE</v>
          </cell>
          <cell r="D378">
            <v>15891</v>
          </cell>
          <cell r="E378">
            <v>0</v>
          </cell>
          <cell r="F378" t="str">
            <v>0.05%</v>
          </cell>
          <cell r="G378" t="str">
            <v>MILLILITER</v>
          </cell>
          <cell r="H378" t="str">
            <v>TOP SOLN</v>
          </cell>
          <cell r="I378">
            <v>20091005</v>
          </cell>
          <cell r="J378">
            <v>0</v>
          </cell>
          <cell r="K378">
            <v>20091005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20091005</v>
          </cell>
          <cell r="Q378">
            <v>0</v>
          </cell>
          <cell r="R378">
            <v>20091005</v>
          </cell>
          <cell r="S378">
            <v>0</v>
          </cell>
        </row>
        <row r="379">
          <cell r="B379" t="str">
            <v>CLOBETASOL PROPIONATE3213000.05%GRAMOINT</v>
          </cell>
          <cell r="C379" t="str">
            <v>CLOBETASOL PROPIONATE</v>
          </cell>
          <cell r="D379">
            <v>32130</v>
          </cell>
          <cell r="E379">
            <v>0</v>
          </cell>
          <cell r="F379" t="str">
            <v>0.05%</v>
          </cell>
          <cell r="G379" t="str">
            <v>GRAM</v>
          </cell>
          <cell r="H379" t="str">
            <v>OINT</v>
          </cell>
          <cell r="I379">
            <v>20091005</v>
          </cell>
          <cell r="J379">
            <v>0</v>
          </cell>
          <cell r="K379">
            <v>20091005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20091005</v>
          </cell>
          <cell r="Q379">
            <v>0</v>
          </cell>
          <cell r="R379">
            <v>20091005</v>
          </cell>
          <cell r="S379">
            <v>0</v>
          </cell>
        </row>
        <row r="380">
          <cell r="B380" t="str">
            <v>CLOBETASOL PROPIONATE3214000.05%GRAMCRM</v>
          </cell>
          <cell r="C380" t="str">
            <v>CLOBETASOL PROPIONATE</v>
          </cell>
          <cell r="D380">
            <v>32140</v>
          </cell>
          <cell r="E380">
            <v>0</v>
          </cell>
          <cell r="F380" t="str">
            <v>0.05%</v>
          </cell>
          <cell r="G380" t="str">
            <v>GRAM</v>
          </cell>
          <cell r="H380" t="str">
            <v>CRM</v>
          </cell>
          <cell r="I380">
            <v>20090904</v>
          </cell>
          <cell r="J380">
            <v>0</v>
          </cell>
          <cell r="K380">
            <v>20091005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20090904</v>
          </cell>
          <cell r="Q380">
            <v>0</v>
          </cell>
          <cell r="R380">
            <v>20091005</v>
          </cell>
          <cell r="S380">
            <v>0</v>
          </cell>
        </row>
        <row r="381">
          <cell r="B381" t="str">
            <v>CLOBETASOL PROPIONATE1589200.05%GRAMGEL</v>
          </cell>
          <cell r="C381" t="str">
            <v>CLOBETASOL PROPIONATE</v>
          </cell>
          <cell r="D381">
            <v>15892</v>
          </cell>
          <cell r="E381">
            <v>0</v>
          </cell>
          <cell r="F381" t="str">
            <v>0.05%</v>
          </cell>
          <cell r="G381" t="str">
            <v>GRAM</v>
          </cell>
          <cell r="H381" t="str">
            <v>GEL</v>
          </cell>
          <cell r="I381">
            <v>20091005</v>
          </cell>
          <cell r="J381">
            <v>0</v>
          </cell>
          <cell r="K381">
            <v>20091005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20091005</v>
          </cell>
          <cell r="Q381">
            <v>0</v>
          </cell>
          <cell r="R381">
            <v>20091005</v>
          </cell>
          <cell r="S381">
            <v>0</v>
          </cell>
        </row>
        <row r="382">
          <cell r="B382" t="str">
            <v>CLOBETASOL PROPIONATE8974300.0005GRAMFOAM</v>
          </cell>
          <cell r="C382" t="str">
            <v>CLOBETASOL PROPIONATE</v>
          </cell>
          <cell r="D382">
            <v>89743</v>
          </cell>
          <cell r="E382">
            <v>0</v>
          </cell>
          <cell r="F382">
            <v>5.0000000000000001E-4</v>
          </cell>
          <cell r="G382" t="str">
            <v>GRAM</v>
          </cell>
          <cell r="H382" t="str">
            <v>FOAM</v>
          </cell>
          <cell r="I382">
            <v>20091005</v>
          </cell>
          <cell r="J382">
            <v>0</v>
          </cell>
          <cell r="K382">
            <v>20091005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20091005</v>
          </cell>
          <cell r="Q382">
            <v>0</v>
          </cell>
          <cell r="R382">
            <v>20091005</v>
          </cell>
          <cell r="S382">
            <v>0</v>
          </cell>
        </row>
        <row r="383">
          <cell r="B383" t="str">
            <v>CLOBETASOL PROPIONATE/EMOLLIENT3414100.05%GRAMCRM</v>
          </cell>
          <cell r="C383" t="str">
            <v>CLOBETASOL PROPIONATE/EMOLLIENT</v>
          </cell>
          <cell r="D383">
            <v>34141</v>
          </cell>
          <cell r="E383">
            <v>0</v>
          </cell>
          <cell r="F383" t="str">
            <v>0.05%</v>
          </cell>
          <cell r="G383" t="str">
            <v>GRAM</v>
          </cell>
          <cell r="H383" t="str">
            <v>CRM</v>
          </cell>
          <cell r="I383">
            <v>20091005</v>
          </cell>
          <cell r="J383">
            <v>0</v>
          </cell>
          <cell r="K383">
            <v>20091005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20091005</v>
          </cell>
          <cell r="Q383">
            <v>0</v>
          </cell>
          <cell r="R383">
            <v>20091005</v>
          </cell>
          <cell r="S383">
            <v>0</v>
          </cell>
        </row>
        <row r="384">
          <cell r="B384" t="str">
            <v>CLOMIPHENE CITRATE25940050 mgTABLETTAB</v>
          </cell>
          <cell r="C384" t="str">
            <v>CLOMIPHENE CITRATE</v>
          </cell>
          <cell r="D384">
            <v>25940</v>
          </cell>
          <cell r="E384">
            <v>0</v>
          </cell>
          <cell r="F384" t="str">
            <v>50 mg</v>
          </cell>
          <cell r="G384" t="str">
            <v>TABLET</v>
          </cell>
          <cell r="H384" t="str">
            <v>TAB</v>
          </cell>
          <cell r="I384">
            <v>20020605</v>
          </cell>
          <cell r="J384">
            <v>20021206</v>
          </cell>
          <cell r="K384">
            <v>20021206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20020605</v>
          </cell>
          <cell r="Q384">
            <v>20021206</v>
          </cell>
          <cell r="R384">
            <v>20021206</v>
          </cell>
          <cell r="S384">
            <v>0</v>
          </cell>
        </row>
        <row r="385">
          <cell r="B385" t="str">
            <v>CLOMIPRAMINE HCL16602025 mgCAPSULECAP</v>
          </cell>
          <cell r="C385" t="str">
            <v>CLOMIPRAMINE HCL</v>
          </cell>
          <cell r="D385">
            <v>16602</v>
          </cell>
          <cell r="E385">
            <v>0</v>
          </cell>
          <cell r="F385" t="str">
            <v>25 mg</v>
          </cell>
          <cell r="G385" t="str">
            <v>CAPSULE</v>
          </cell>
          <cell r="H385" t="str">
            <v>CAP</v>
          </cell>
          <cell r="I385">
            <v>20091005</v>
          </cell>
          <cell r="J385">
            <v>0</v>
          </cell>
          <cell r="K385">
            <v>20091005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20091005</v>
          </cell>
          <cell r="Q385">
            <v>0</v>
          </cell>
          <cell r="R385">
            <v>20091005</v>
          </cell>
          <cell r="S385">
            <v>0</v>
          </cell>
        </row>
        <row r="386">
          <cell r="B386" t="str">
            <v>CLOMIPRAMINE HCL16603050 mgCAPSULECAP</v>
          </cell>
          <cell r="C386" t="str">
            <v>CLOMIPRAMINE HCL</v>
          </cell>
          <cell r="D386">
            <v>16603</v>
          </cell>
          <cell r="E386">
            <v>0</v>
          </cell>
          <cell r="F386" t="str">
            <v>50 mg</v>
          </cell>
          <cell r="G386" t="str">
            <v>CAPSULE</v>
          </cell>
          <cell r="H386" t="str">
            <v>CAP</v>
          </cell>
          <cell r="I386">
            <v>20091005</v>
          </cell>
          <cell r="J386">
            <v>0</v>
          </cell>
          <cell r="K386">
            <v>20091005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20091005</v>
          </cell>
          <cell r="Q386">
            <v>0</v>
          </cell>
          <cell r="R386">
            <v>20091005</v>
          </cell>
          <cell r="S386">
            <v>0</v>
          </cell>
        </row>
        <row r="387">
          <cell r="B387" t="str">
            <v>CLOMIPRAMINE HCL16604075 mgCAPSULECAP</v>
          </cell>
          <cell r="C387" t="str">
            <v>CLOMIPRAMINE HCL</v>
          </cell>
          <cell r="D387">
            <v>16604</v>
          </cell>
          <cell r="E387">
            <v>0</v>
          </cell>
          <cell r="F387" t="str">
            <v>75 mg</v>
          </cell>
          <cell r="G387" t="str">
            <v>CAPSULE</v>
          </cell>
          <cell r="H387" t="str">
            <v>CAP</v>
          </cell>
          <cell r="I387">
            <v>20091005</v>
          </cell>
          <cell r="J387">
            <v>0</v>
          </cell>
          <cell r="K387">
            <v>20091005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20091005</v>
          </cell>
          <cell r="Q387">
            <v>0</v>
          </cell>
          <cell r="R387">
            <v>20091005</v>
          </cell>
          <cell r="S387">
            <v>0</v>
          </cell>
        </row>
        <row r="388">
          <cell r="B388" t="str">
            <v>CLONAZEPAM1747000.5 mgTABLETTAB</v>
          </cell>
          <cell r="C388" t="str">
            <v>CLONAZEPAM</v>
          </cell>
          <cell r="D388">
            <v>17470</v>
          </cell>
          <cell r="E388">
            <v>0</v>
          </cell>
          <cell r="F388" t="str">
            <v>0.5 mg</v>
          </cell>
          <cell r="G388" t="str">
            <v>TABLET</v>
          </cell>
          <cell r="H388" t="str">
            <v>TAB</v>
          </cell>
          <cell r="I388">
            <v>20091005</v>
          </cell>
          <cell r="J388">
            <v>0</v>
          </cell>
          <cell r="K388">
            <v>20091005</v>
          </cell>
          <cell r="L388" t="str">
            <v>Active</v>
          </cell>
          <cell r="N388">
            <v>0</v>
          </cell>
          <cell r="O388" t="str">
            <v>no</v>
          </cell>
          <cell r="P388">
            <v>20091005</v>
          </cell>
          <cell r="Q388">
            <v>0</v>
          </cell>
          <cell r="R388">
            <v>20091005</v>
          </cell>
          <cell r="S388">
            <v>0</v>
          </cell>
        </row>
        <row r="389">
          <cell r="B389" t="str">
            <v>CLONAZEPAM1747101 mgTABLETTAB</v>
          </cell>
          <cell r="C389" t="str">
            <v>CLONAZEPAM</v>
          </cell>
          <cell r="D389">
            <v>17471</v>
          </cell>
          <cell r="E389">
            <v>0</v>
          </cell>
          <cell r="F389" t="str">
            <v>1 mg</v>
          </cell>
          <cell r="G389" t="str">
            <v>TABLET</v>
          </cell>
          <cell r="H389" t="str">
            <v>TAB</v>
          </cell>
          <cell r="I389">
            <v>20091005</v>
          </cell>
          <cell r="J389">
            <v>0</v>
          </cell>
          <cell r="K389">
            <v>20091005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20091005</v>
          </cell>
          <cell r="Q389">
            <v>0</v>
          </cell>
          <cell r="R389">
            <v>20091005</v>
          </cell>
          <cell r="S389">
            <v>0</v>
          </cell>
        </row>
        <row r="390">
          <cell r="B390" t="str">
            <v>CLONAZEPAM1747202 mgTABLETTAB</v>
          </cell>
          <cell r="C390" t="str">
            <v>CLONAZEPAM</v>
          </cell>
          <cell r="D390">
            <v>17472</v>
          </cell>
          <cell r="E390">
            <v>0</v>
          </cell>
          <cell r="F390" t="str">
            <v>2 mg</v>
          </cell>
          <cell r="G390" t="str">
            <v>TABLET</v>
          </cell>
          <cell r="H390" t="str">
            <v>TAB</v>
          </cell>
          <cell r="I390">
            <v>20091005</v>
          </cell>
          <cell r="J390">
            <v>0</v>
          </cell>
          <cell r="K390">
            <v>20091005</v>
          </cell>
          <cell r="L390" t="str">
            <v>Active</v>
          </cell>
          <cell r="N390">
            <v>0</v>
          </cell>
          <cell r="O390" t="str">
            <v>no</v>
          </cell>
          <cell r="P390">
            <v>20091005</v>
          </cell>
          <cell r="Q390">
            <v>0</v>
          </cell>
          <cell r="R390">
            <v>20091005</v>
          </cell>
          <cell r="S390">
            <v>0</v>
          </cell>
        </row>
        <row r="391">
          <cell r="B391" t="str">
            <v>CLONAZEPAM ODT1946700.125 mgTABLETTAB, orally disintegrating</v>
          </cell>
          <cell r="C391" t="str">
            <v>CLONAZEPAM ODT</v>
          </cell>
          <cell r="D391">
            <v>19467</v>
          </cell>
          <cell r="E391">
            <v>0</v>
          </cell>
          <cell r="F391" t="str">
            <v>0.125 mg</v>
          </cell>
          <cell r="G391" t="str">
            <v>TABLET</v>
          </cell>
          <cell r="H391" t="str">
            <v>TAB, orally disintegrating</v>
          </cell>
          <cell r="I391">
            <v>20091005</v>
          </cell>
          <cell r="J391">
            <v>0</v>
          </cell>
          <cell r="K391">
            <v>20091005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20091005</v>
          </cell>
          <cell r="Q391">
            <v>0</v>
          </cell>
          <cell r="R391">
            <v>20091005</v>
          </cell>
          <cell r="S391">
            <v>0</v>
          </cell>
        </row>
        <row r="392">
          <cell r="B392" t="str">
            <v>CLONAZEPAM ODT1946800.25 mgTABLETTAB, orally disintegrating</v>
          </cell>
          <cell r="C392" t="str">
            <v>CLONAZEPAM ODT</v>
          </cell>
          <cell r="D392">
            <v>19468</v>
          </cell>
          <cell r="E392">
            <v>0</v>
          </cell>
          <cell r="F392" t="str">
            <v>0.25 mg</v>
          </cell>
          <cell r="G392" t="str">
            <v>TABLET</v>
          </cell>
          <cell r="H392" t="str">
            <v>TAB, orally disintegrating</v>
          </cell>
          <cell r="I392">
            <v>20091005</v>
          </cell>
          <cell r="J392">
            <v>0</v>
          </cell>
          <cell r="K392">
            <v>20091005</v>
          </cell>
          <cell r="L392" t="str">
            <v>Active</v>
          </cell>
          <cell r="N392">
            <v>0</v>
          </cell>
          <cell r="O392" t="str">
            <v>no</v>
          </cell>
          <cell r="P392">
            <v>20091005</v>
          </cell>
          <cell r="Q392">
            <v>0</v>
          </cell>
          <cell r="R392">
            <v>20091005</v>
          </cell>
          <cell r="S392">
            <v>0</v>
          </cell>
        </row>
        <row r="393">
          <cell r="B393" t="str">
            <v>CLONAZEPAM ODT1946900.5 mgTABLETTAB, orally disintegrating</v>
          </cell>
          <cell r="C393" t="str">
            <v>CLONAZEPAM ODT</v>
          </cell>
          <cell r="D393">
            <v>19469</v>
          </cell>
          <cell r="E393">
            <v>0</v>
          </cell>
          <cell r="F393" t="str">
            <v>0.5 mg</v>
          </cell>
          <cell r="G393" t="str">
            <v>TABLET</v>
          </cell>
          <cell r="H393" t="str">
            <v>TAB, orally disintegrating</v>
          </cell>
          <cell r="I393">
            <v>20091005</v>
          </cell>
          <cell r="J393">
            <v>0</v>
          </cell>
          <cell r="K393">
            <v>20091005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20091005</v>
          </cell>
          <cell r="Q393">
            <v>0</v>
          </cell>
          <cell r="R393">
            <v>20091005</v>
          </cell>
          <cell r="S393">
            <v>0</v>
          </cell>
        </row>
        <row r="394">
          <cell r="B394" t="str">
            <v>CLONAZEPAM ODT1947001 mgTABLETTAB, orally disintegrating</v>
          </cell>
          <cell r="C394" t="str">
            <v>CLONAZEPAM ODT</v>
          </cell>
          <cell r="D394">
            <v>19470</v>
          </cell>
          <cell r="E394">
            <v>0</v>
          </cell>
          <cell r="F394" t="str">
            <v>1 mg</v>
          </cell>
          <cell r="G394" t="str">
            <v>TABLET</v>
          </cell>
          <cell r="H394" t="str">
            <v>TAB, orally disintegrating</v>
          </cell>
          <cell r="I394">
            <v>20091005</v>
          </cell>
          <cell r="J394">
            <v>0</v>
          </cell>
          <cell r="K394">
            <v>20091005</v>
          </cell>
          <cell r="L394" t="str">
            <v>Active</v>
          </cell>
          <cell r="N394">
            <v>0</v>
          </cell>
          <cell r="O394" t="str">
            <v>no</v>
          </cell>
          <cell r="P394">
            <v>20091005</v>
          </cell>
          <cell r="Q394">
            <v>0</v>
          </cell>
          <cell r="R394">
            <v>20091005</v>
          </cell>
          <cell r="S394">
            <v>0</v>
          </cell>
        </row>
        <row r="395">
          <cell r="B395" t="str">
            <v>CLONAZEPAM ODT1947202 mgTABLETTAB, orally disintegrating</v>
          </cell>
          <cell r="C395" t="str">
            <v>CLONAZEPAM ODT</v>
          </cell>
          <cell r="D395">
            <v>19472</v>
          </cell>
          <cell r="E395">
            <v>0</v>
          </cell>
          <cell r="F395" t="str">
            <v>2 mg</v>
          </cell>
          <cell r="G395" t="str">
            <v>TABLET</v>
          </cell>
          <cell r="H395" t="str">
            <v>TAB, orally disintegrating</v>
          </cell>
          <cell r="I395">
            <v>20091005</v>
          </cell>
          <cell r="J395">
            <v>0</v>
          </cell>
          <cell r="K395">
            <v>20091005</v>
          </cell>
          <cell r="L395" t="str">
            <v>Active</v>
          </cell>
          <cell r="N395">
            <v>0</v>
          </cell>
          <cell r="O395" t="str">
            <v>no</v>
          </cell>
          <cell r="P395">
            <v>20091005</v>
          </cell>
          <cell r="Q395">
            <v>0</v>
          </cell>
          <cell r="R395">
            <v>20091005</v>
          </cell>
          <cell r="S395">
            <v>0</v>
          </cell>
        </row>
        <row r="396">
          <cell r="B396" t="str">
            <v>CLONIDINE HCL139000.1 mgTABLETTAB</v>
          </cell>
          <cell r="C396" t="str">
            <v>CLONIDINE HCL</v>
          </cell>
          <cell r="D396">
            <v>1390</v>
          </cell>
          <cell r="E396">
            <v>0</v>
          </cell>
          <cell r="F396" t="str">
            <v>0.1 mg</v>
          </cell>
          <cell r="G396" t="str">
            <v>TABLET</v>
          </cell>
          <cell r="H396" t="str">
            <v>TAB</v>
          </cell>
          <cell r="I396">
            <v>20091005</v>
          </cell>
          <cell r="J396">
            <v>0</v>
          </cell>
          <cell r="K396">
            <v>20091005</v>
          </cell>
          <cell r="L396" t="str">
            <v>Active</v>
          </cell>
          <cell r="N396">
            <v>0</v>
          </cell>
          <cell r="O396" t="str">
            <v>no</v>
          </cell>
          <cell r="P396">
            <v>20091005</v>
          </cell>
          <cell r="Q396">
            <v>0</v>
          </cell>
          <cell r="R396">
            <v>20091005</v>
          </cell>
          <cell r="S396">
            <v>0</v>
          </cell>
        </row>
        <row r="397">
          <cell r="B397" t="str">
            <v>CLONIDINE HCL139100.2 mgTABLETTAB</v>
          </cell>
          <cell r="C397" t="str">
            <v>CLONIDINE HCL</v>
          </cell>
          <cell r="D397">
            <v>1391</v>
          </cell>
          <cell r="E397">
            <v>0</v>
          </cell>
          <cell r="F397" t="str">
            <v>0.2 mg</v>
          </cell>
          <cell r="G397" t="str">
            <v>TABLET</v>
          </cell>
          <cell r="H397" t="str">
            <v>TAB</v>
          </cell>
          <cell r="I397">
            <v>20091005</v>
          </cell>
          <cell r="J397">
            <v>0</v>
          </cell>
          <cell r="K397">
            <v>20091005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20091005</v>
          </cell>
          <cell r="Q397">
            <v>0</v>
          </cell>
          <cell r="R397">
            <v>20091005</v>
          </cell>
          <cell r="S397">
            <v>0</v>
          </cell>
        </row>
        <row r="398">
          <cell r="B398" t="str">
            <v>CLONIDINE HCL139200.3 mgTABLETTAB</v>
          </cell>
          <cell r="C398" t="str">
            <v>CLONIDINE HCL</v>
          </cell>
          <cell r="D398">
            <v>1392</v>
          </cell>
          <cell r="E398">
            <v>0</v>
          </cell>
          <cell r="F398" t="str">
            <v>0.3 mg</v>
          </cell>
          <cell r="G398" t="str">
            <v>TABLET</v>
          </cell>
          <cell r="H398" t="str">
            <v>TAB</v>
          </cell>
          <cell r="I398">
            <v>20091005</v>
          </cell>
          <cell r="J398">
            <v>0</v>
          </cell>
          <cell r="K398">
            <v>20091005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20091005</v>
          </cell>
          <cell r="Q398">
            <v>0</v>
          </cell>
          <cell r="R398">
            <v>20091005</v>
          </cell>
          <cell r="S398">
            <v>0</v>
          </cell>
        </row>
        <row r="399">
          <cell r="B399" t="str">
            <v>CLORAZEPATE DIPOTASSIUM14080015 mgCAPSULECAP</v>
          </cell>
          <cell r="C399" t="str">
            <v>CLORAZEPATE DIPOTASSIUM</v>
          </cell>
          <cell r="D399">
            <v>14080</v>
          </cell>
          <cell r="E399">
            <v>0</v>
          </cell>
          <cell r="F399" t="str">
            <v>15 mg</v>
          </cell>
          <cell r="G399" t="str">
            <v>CAPSULE</v>
          </cell>
          <cell r="H399" t="str">
            <v>CAP</v>
          </cell>
          <cell r="I399">
            <v>20020405</v>
          </cell>
          <cell r="J399">
            <v>20020906</v>
          </cell>
          <cell r="K399">
            <v>20020906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20020405</v>
          </cell>
          <cell r="Q399">
            <v>20020906</v>
          </cell>
          <cell r="R399">
            <v>20020906</v>
          </cell>
          <cell r="S399">
            <v>0</v>
          </cell>
        </row>
        <row r="400">
          <cell r="B400" t="str">
            <v>CLORAZEPATE DIPOTASSIUM14090015 mgTABLETTAB</v>
          </cell>
          <cell r="C400" t="str">
            <v>CLORAZEPATE DIPOTASSIUM</v>
          </cell>
          <cell r="D400">
            <v>14090</v>
          </cell>
          <cell r="E400">
            <v>0</v>
          </cell>
          <cell r="F400" t="str">
            <v>15 mg</v>
          </cell>
          <cell r="G400" t="str">
            <v>TABLET</v>
          </cell>
          <cell r="H400" t="str">
            <v>TAB</v>
          </cell>
          <cell r="I400">
            <v>20091005</v>
          </cell>
          <cell r="J400">
            <v>0</v>
          </cell>
          <cell r="K400">
            <v>20091005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20091005</v>
          </cell>
          <cell r="Q400">
            <v>0</v>
          </cell>
          <cell r="R400">
            <v>20091005</v>
          </cell>
          <cell r="S400">
            <v>0</v>
          </cell>
        </row>
        <row r="401">
          <cell r="B401" t="str">
            <v>CLORAZEPATE DIPOTASSIUM1408103.75 mgCAPSULECAP</v>
          </cell>
          <cell r="C401" t="str">
            <v>CLORAZEPATE DIPOTASSIUM</v>
          </cell>
          <cell r="D401">
            <v>14081</v>
          </cell>
          <cell r="E401">
            <v>0</v>
          </cell>
          <cell r="F401" t="str">
            <v>3.75 mg</v>
          </cell>
          <cell r="G401" t="str">
            <v>CAPSULE</v>
          </cell>
          <cell r="H401" t="str">
            <v>CAP</v>
          </cell>
          <cell r="I401">
            <v>20020405</v>
          </cell>
          <cell r="J401">
            <v>20020906</v>
          </cell>
          <cell r="K401">
            <v>20020906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20020405</v>
          </cell>
          <cell r="Q401">
            <v>20020906</v>
          </cell>
          <cell r="R401">
            <v>20020906</v>
          </cell>
          <cell r="S401">
            <v>0</v>
          </cell>
        </row>
        <row r="402">
          <cell r="B402" t="str">
            <v>CLORAZEPATE DIPOTASSIUM1409203.75 mgTABLETTAB</v>
          </cell>
          <cell r="C402" t="str">
            <v>CLORAZEPATE DIPOTASSIUM</v>
          </cell>
          <cell r="D402">
            <v>14092</v>
          </cell>
          <cell r="E402">
            <v>0</v>
          </cell>
          <cell r="F402" t="str">
            <v>3.75 mg</v>
          </cell>
          <cell r="G402" t="str">
            <v>TABLET</v>
          </cell>
          <cell r="H402" t="str">
            <v>TAB</v>
          </cell>
          <cell r="I402">
            <v>20091005</v>
          </cell>
          <cell r="J402">
            <v>0</v>
          </cell>
          <cell r="K402">
            <v>20091005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20091005</v>
          </cell>
          <cell r="Q402">
            <v>0</v>
          </cell>
          <cell r="R402">
            <v>20091005</v>
          </cell>
          <cell r="S402">
            <v>0</v>
          </cell>
        </row>
        <row r="403">
          <cell r="B403" t="str">
            <v>CLORAZEPATE DIPOTASSIUM1408207.5 mgCAPSULECAP</v>
          </cell>
          <cell r="C403" t="str">
            <v>CLORAZEPATE DIPOTASSIUM</v>
          </cell>
          <cell r="D403">
            <v>14082</v>
          </cell>
          <cell r="E403">
            <v>0</v>
          </cell>
          <cell r="F403" t="str">
            <v>7.5 mg</v>
          </cell>
          <cell r="G403" t="str">
            <v>CAPSULE</v>
          </cell>
          <cell r="H403" t="str">
            <v>CAP</v>
          </cell>
          <cell r="I403">
            <v>20020405</v>
          </cell>
          <cell r="J403">
            <v>20020906</v>
          </cell>
          <cell r="K403">
            <v>20020906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20020405</v>
          </cell>
          <cell r="Q403">
            <v>20020906</v>
          </cell>
          <cell r="R403">
            <v>20020906</v>
          </cell>
          <cell r="S403">
            <v>0</v>
          </cell>
        </row>
        <row r="404">
          <cell r="B404" t="str">
            <v>CLORAZEPATE DIPOTASSIUM1409307.5 mgTABLETTAB</v>
          </cell>
          <cell r="C404" t="str">
            <v>CLORAZEPATE DIPOTASSIUM</v>
          </cell>
          <cell r="D404">
            <v>14093</v>
          </cell>
          <cell r="E404">
            <v>0</v>
          </cell>
          <cell r="F404" t="str">
            <v>7.5 mg</v>
          </cell>
          <cell r="G404" t="str">
            <v>TABLET</v>
          </cell>
          <cell r="H404" t="str">
            <v>TAB</v>
          </cell>
          <cell r="I404">
            <v>20091005</v>
          </cell>
          <cell r="J404">
            <v>0</v>
          </cell>
          <cell r="K404">
            <v>20091005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20091005</v>
          </cell>
          <cell r="Q404">
            <v>0</v>
          </cell>
          <cell r="R404">
            <v>20091005</v>
          </cell>
          <cell r="S404">
            <v>0</v>
          </cell>
        </row>
        <row r="405">
          <cell r="B405" t="str">
            <v>CLOTRIMAZOLE2836000.01GRAMVAG CRM</v>
          </cell>
          <cell r="C405" t="str">
            <v>CLOTRIMAZOLE</v>
          </cell>
          <cell r="D405">
            <v>28360</v>
          </cell>
          <cell r="E405">
            <v>0</v>
          </cell>
          <cell r="F405">
            <v>0.01</v>
          </cell>
          <cell r="G405" t="str">
            <v>GRAM</v>
          </cell>
          <cell r="H405" t="str">
            <v>VAG CRM</v>
          </cell>
          <cell r="I405">
            <v>20011201</v>
          </cell>
          <cell r="J405">
            <v>20020605</v>
          </cell>
          <cell r="K405">
            <v>20020605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20011201</v>
          </cell>
          <cell r="Q405">
            <v>20020605</v>
          </cell>
          <cell r="R405">
            <v>20020605</v>
          </cell>
          <cell r="S405">
            <v>0</v>
          </cell>
        </row>
        <row r="406">
          <cell r="B406" t="str">
            <v>CLOTRIMAZOLE3037000.01GRAMCRM</v>
          </cell>
          <cell r="C406" t="str">
            <v>CLOTRIMAZOLE</v>
          </cell>
          <cell r="D406">
            <v>30370</v>
          </cell>
          <cell r="E406">
            <v>0</v>
          </cell>
          <cell r="F406">
            <v>0.01</v>
          </cell>
          <cell r="G406" t="str">
            <v>GRAM</v>
          </cell>
          <cell r="H406" t="str">
            <v>CRM</v>
          </cell>
          <cell r="I406">
            <v>20011201</v>
          </cell>
          <cell r="J406">
            <v>20020605</v>
          </cell>
          <cell r="K406">
            <v>20020605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20011201</v>
          </cell>
          <cell r="Q406">
            <v>20020605</v>
          </cell>
          <cell r="R406">
            <v>20020605</v>
          </cell>
          <cell r="S406">
            <v>0</v>
          </cell>
        </row>
        <row r="407">
          <cell r="B407" t="str">
            <v>CLOTRIMAZOLE3038000.01MILLILITERSOLN</v>
          </cell>
          <cell r="C407" t="str">
            <v>CLOTRIMAZOLE</v>
          </cell>
          <cell r="D407">
            <v>30380</v>
          </cell>
          <cell r="E407">
            <v>0</v>
          </cell>
          <cell r="F407">
            <v>0.01</v>
          </cell>
          <cell r="G407" t="str">
            <v>MILLILITER</v>
          </cell>
          <cell r="H407" t="str">
            <v>SOLN</v>
          </cell>
          <cell r="I407">
            <v>20020405</v>
          </cell>
          <cell r="J407">
            <v>20020605</v>
          </cell>
          <cell r="K407">
            <v>20020605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20020405</v>
          </cell>
          <cell r="Q407">
            <v>20020605</v>
          </cell>
          <cell r="R407">
            <v>20020605</v>
          </cell>
          <cell r="S407">
            <v>0</v>
          </cell>
        </row>
        <row r="408">
          <cell r="B408" t="str">
            <v>CLOTRIMAZOLE7590010 mgEACHLOZENGE</v>
          </cell>
          <cell r="C408" t="str">
            <v>CLOTRIMAZOLE</v>
          </cell>
          <cell r="D408">
            <v>7590</v>
          </cell>
          <cell r="E408">
            <v>0</v>
          </cell>
          <cell r="F408" t="str">
            <v>10 mg</v>
          </cell>
          <cell r="G408" t="str">
            <v>EACH</v>
          </cell>
          <cell r="H408" t="str">
            <v>LOZENGE</v>
          </cell>
          <cell r="I408">
            <v>20091005</v>
          </cell>
          <cell r="J408">
            <v>0</v>
          </cell>
          <cell r="K408">
            <v>20091005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20091005</v>
          </cell>
          <cell r="Q408">
            <v>0</v>
          </cell>
          <cell r="R408">
            <v>20091005</v>
          </cell>
          <cell r="S408">
            <v>0</v>
          </cell>
        </row>
        <row r="409">
          <cell r="B409" t="str">
            <v>CLOTRIMAZOLE/BETAMETHASONE DIPROPIONATE1412501-0.05%MILLILITERLOT</v>
          </cell>
          <cell r="C409" t="str">
            <v>CLOTRIMAZOLE/BETAMETHASONE DIPROPIONATE</v>
          </cell>
          <cell r="D409">
            <v>14125</v>
          </cell>
          <cell r="E409">
            <v>0</v>
          </cell>
          <cell r="F409" t="str">
            <v>1-0.05%</v>
          </cell>
          <cell r="G409" t="str">
            <v>MILLILITER</v>
          </cell>
          <cell r="H409" t="str">
            <v>LOT</v>
          </cell>
          <cell r="I409">
            <v>20090904</v>
          </cell>
          <cell r="J409">
            <v>0</v>
          </cell>
          <cell r="K409">
            <v>20091005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20090904</v>
          </cell>
          <cell r="Q409">
            <v>0</v>
          </cell>
          <cell r="R409">
            <v>20091005</v>
          </cell>
          <cell r="S409">
            <v>0</v>
          </cell>
        </row>
        <row r="410">
          <cell r="B410" t="str">
            <v>CLOTRIMAZOLE/BETAMETHASONE DIPROPIONATE6919151-0.05%GRAMCRM</v>
          </cell>
          <cell r="C410" t="str">
            <v>CLOTRIMAZOLE/BETAMETHASONE DIPROPIONATE</v>
          </cell>
          <cell r="D410">
            <v>6919</v>
          </cell>
          <cell r="E410">
            <v>15</v>
          </cell>
          <cell r="F410" t="str">
            <v>1-0.05%</v>
          </cell>
          <cell r="G410" t="str">
            <v>GRAM</v>
          </cell>
          <cell r="H410" t="str">
            <v>CRM</v>
          </cell>
          <cell r="I410">
            <v>20090904</v>
          </cell>
          <cell r="J410">
            <v>0</v>
          </cell>
          <cell r="K410">
            <v>20091005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20090904</v>
          </cell>
          <cell r="Q410">
            <v>0</v>
          </cell>
          <cell r="R410">
            <v>20091005</v>
          </cell>
          <cell r="S410">
            <v>0</v>
          </cell>
        </row>
        <row r="411">
          <cell r="B411" t="str">
            <v>CLOTRIMAZOLE/BETAMETHASONE DIPROPIONATE6919451-0.05%GRAMCRM</v>
          </cell>
          <cell r="C411" t="str">
            <v>CLOTRIMAZOLE/BETAMETHASONE DIPROPIONATE</v>
          </cell>
          <cell r="D411">
            <v>6919</v>
          </cell>
          <cell r="E411">
            <v>45</v>
          </cell>
          <cell r="F411" t="str">
            <v>1-0.05%</v>
          </cell>
          <cell r="G411" t="str">
            <v>GRAM</v>
          </cell>
          <cell r="H411" t="str">
            <v>CRM</v>
          </cell>
          <cell r="I411">
            <v>20090904</v>
          </cell>
          <cell r="J411">
            <v>0</v>
          </cell>
          <cell r="K411">
            <v>20091005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20090904</v>
          </cell>
          <cell r="Q411">
            <v>0</v>
          </cell>
          <cell r="R411">
            <v>20091005</v>
          </cell>
          <cell r="S411">
            <v>0</v>
          </cell>
        </row>
        <row r="412">
          <cell r="B412" t="str">
            <v>CLOZAPINE181420100 mgTABLETTAB</v>
          </cell>
          <cell r="C412" t="str">
            <v>CLOZAPINE</v>
          </cell>
          <cell r="D412">
            <v>18142</v>
          </cell>
          <cell r="E412">
            <v>0</v>
          </cell>
          <cell r="F412" t="str">
            <v>100 mg</v>
          </cell>
          <cell r="G412" t="str">
            <v>TABLET</v>
          </cell>
          <cell r="H412" t="str">
            <v>TAB</v>
          </cell>
          <cell r="I412">
            <v>20091005</v>
          </cell>
          <cell r="J412">
            <v>0</v>
          </cell>
          <cell r="K412">
            <v>20091005</v>
          </cell>
          <cell r="L412" t="str">
            <v>Active</v>
          </cell>
          <cell r="N412">
            <v>0</v>
          </cell>
          <cell r="O412" t="str">
            <v>no</v>
          </cell>
          <cell r="P412">
            <v>20091005</v>
          </cell>
          <cell r="Q412">
            <v>0</v>
          </cell>
          <cell r="R412">
            <v>20091005</v>
          </cell>
          <cell r="S412">
            <v>0</v>
          </cell>
        </row>
        <row r="413">
          <cell r="B413" t="str">
            <v>CLOZAPINE316720200 mgTABLETTAB</v>
          </cell>
          <cell r="C413" t="str">
            <v>CLOZAPINE</v>
          </cell>
          <cell r="D413">
            <v>31672</v>
          </cell>
          <cell r="E413">
            <v>0</v>
          </cell>
          <cell r="F413" t="str">
            <v>200 mg</v>
          </cell>
          <cell r="G413" t="str">
            <v>TABLET</v>
          </cell>
          <cell r="H413" t="str">
            <v>TAB</v>
          </cell>
          <cell r="I413">
            <v>20090605</v>
          </cell>
          <cell r="J413">
            <v>0</v>
          </cell>
          <cell r="K413">
            <v>20091005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20090605</v>
          </cell>
          <cell r="Q413">
            <v>0</v>
          </cell>
          <cell r="R413">
            <v>20091005</v>
          </cell>
          <cell r="S413">
            <v>0</v>
          </cell>
        </row>
        <row r="414">
          <cell r="B414" t="str">
            <v>CLOZAPINE18141025 mgTABLETTAB</v>
          </cell>
          <cell r="C414" t="str">
            <v>CLOZAPINE</v>
          </cell>
          <cell r="D414">
            <v>18141</v>
          </cell>
          <cell r="E414">
            <v>0</v>
          </cell>
          <cell r="F414" t="str">
            <v>25 mg</v>
          </cell>
          <cell r="G414" t="str">
            <v>TABLET</v>
          </cell>
          <cell r="H414" t="str">
            <v>TAB</v>
          </cell>
          <cell r="I414">
            <v>20091005</v>
          </cell>
          <cell r="J414">
            <v>0</v>
          </cell>
          <cell r="K414">
            <v>20091005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20091005</v>
          </cell>
          <cell r="Q414">
            <v>0</v>
          </cell>
          <cell r="R414">
            <v>20091005</v>
          </cell>
          <cell r="S414">
            <v>0</v>
          </cell>
        </row>
        <row r="415">
          <cell r="B415" t="str">
            <v>CLOZAPINE18143050 mgTABLETTAB</v>
          </cell>
          <cell r="C415" t="str">
            <v>CLOZAPINE</v>
          </cell>
          <cell r="D415">
            <v>18143</v>
          </cell>
          <cell r="E415">
            <v>0</v>
          </cell>
          <cell r="F415" t="str">
            <v>50 mg</v>
          </cell>
          <cell r="G415" t="str">
            <v>TABLET</v>
          </cell>
          <cell r="H415" t="str">
            <v>TAB</v>
          </cell>
          <cell r="I415">
            <v>20090605</v>
          </cell>
          <cell r="J415">
            <v>20091005</v>
          </cell>
          <cell r="K415">
            <v>20091005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20090605</v>
          </cell>
          <cell r="Q415">
            <v>20091005</v>
          </cell>
          <cell r="R415">
            <v>20091005</v>
          </cell>
          <cell r="S415">
            <v>0</v>
          </cell>
        </row>
        <row r="416">
          <cell r="B416" t="str">
            <v>COLCHICINE3567400.6 mgTABLETTAB</v>
          </cell>
          <cell r="C416" t="str">
            <v>COLCHICINE</v>
          </cell>
          <cell r="D416">
            <v>35674</v>
          </cell>
          <cell r="E416">
            <v>0</v>
          </cell>
          <cell r="F416" t="str">
            <v>0.6 mg</v>
          </cell>
          <cell r="G416" t="str">
            <v>TABLET</v>
          </cell>
          <cell r="H416" t="str">
            <v>TAB</v>
          </cell>
          <cell r="I416">
            <v>20091005</v>
          </cell>
          <cell r="J416">
            <v>0</v>
          </cell>
          <cell r="K416">
            <v>20091005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20091005</v>
          </cell>
          <cell r="Q416">
            <v>0</v>
          </cell>
          <cell r="R416">
            <v>20091005</v>
          </cell>
          <cell r="S416">
            <v>0</v>
          </cell>
        </row>
        <row r="417">
          <cell r="B417" t="str">
            <v>COLESTIPOL HCL2544201 gmTABLETTAB</v>
          </cell>
          <cell r="C417" t="str">
            <v>COLESTIPOL HCL</v>
          </cell>
          <cell r="D417">
            <v>25442</v>
          </cell>
          <cell r="E417">
            <v>0</v>
          </cell>
          <cell r="F417" t="str">
            <v>1 gm</v>
          </cell>
          <cell r="G417" t="str">
            <v>TABLET</v>
          </cell>
          <cell r="H417" t="str">
            <v>TAB</v>
          </cell>
          <cell r="I417">
            <v>20091005</v>
          </cell>
          <cell r="J417">
            <v>0</v>
          </cell>
          <cell r="K417">
            <v>20091005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20091005</v>
          </cell>
          <cell r="Q417">
            <v>0</v>
          </cell>
          <cell r="R417">
            <v>20091005</v>
          </cell>
          <cell r="S417">
            <v>0</v>
          </cell>
        </row>
        <row r="418">
          <cell r="B418" t="str">
            <v>COLISTIMETHATE SODIUM413500150 mgEACHVIAL</v>
          </cell>
          <cell r="C418" t="str">
            <v>COLISTIMETHATE SODIUM</v>
          </cell>
          <cell r="D418">
            <v>41350</v>
          </cell>
          <cell r="E418">
            <v>0</v>
          </cell>
          <cell r="F418" t="str">
            <v>150 mg</v>
          </cell>
          <cell r="G418" t="str">
            <v>EACH</v>
          </cell>
          <cell r="H418" t="str">
            <v>VIAL</v>
          </cell>
          <cell r="I418">
            <v>20091005</v>
          </cell>
          <cell r="J418">
            <v>0</v>
          </cell>
          <cell r="K418">
            <v>20091005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20091005</v>
          </cell>
          <cell r="Q418">
            <v>0</v>
          </cell>
          <cell r="R418">
            <v>20091005</v>
          </cell>
          <cell r="S418">
            <v>0</v>
          </cell>
        </row>
        <row r="419">
          <cell r="B419" t="str">
            <v>CROMOLYN SODIUM6906900.04MILLILITEROPTH SOLN</v>
          </cell>
          <cell r="C419" t="str">
            <v>CROMOLYN SODIUM</v>
          </cell>
          <cell r="D419">
            <v>69069</v>
          </cell>
          <cell r="E419">
            <v>0</v>
          </cell>
          <cell r="F419">
            <v>0.04</v>
          </cell>
          <cell r="G419" t="str">
            <v>MILLILITER</v>
          </cell>
          <cell r="H419" t="str">
            <v>OPTH SOLN</v>
          </cell>
          <cell r="I419">
            <v>20091005</v>
          </cell>
          <cell r="J419">
            <v>0</v>
          </cell>
          <cell r="K419">
            <v>20091005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20091005</v>
          </cell>
          <cell r="Q419">
            <v>0</v>
          </cell>
          <cell r="R419">
            <v>20091005</v>
          </cell>
          <cell r="S419">
            <v>0</v>
          </cell>
        </row>
        <row r="420">
          <cell r="B420" t="str">
            <v>CROMOLYN SODIUM46780010 mg/mlMILLILITERINH SOLN</v>
          </cell>
          <cell r="C420" t="str">
            <v>CROMOLYN SODIUM</v>
          </cell>
          <cell r="D420">
            <v>46780</v>
          </cell>
          <cell r="E420">
            <v>0</v>
          </cell>
          <cell r="F420" t="str">
            <v>10 mg/ml</v>
          </cell>
          <cell r="G420" t="str">
            <v>MILLILITER</v>
          </cell>
          <cell r="H420" t="str">
            <v>INH SOLN</v>
          </cell>
          <cell r="I420">
            <v>20090305</v>
          </cell>
          <cell r="J420">
            <v>20090605</v>
          </cell>
          <cell r="K420">
            <v>20091005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20090605</v>
          </cell>
          <cell r="R420">
            <v>20091005</v>
          </cell>
          <cell r="S420">
            <v>0</v>
          </cell>
        </row>
        <row r="421">
          <cell r="B421" t="str">
            <v>CYCLOBENZAPRINE HCL18020010 mgTABLETTAB</v>
          </cell>
          <cell r="C421" t="str">
            <v>CYCLOBENZAPRINE HCL</v>
          </cell>
          <cell r="D421">
            <v>18020</v>
          </cell>
          <cell r="E421">
            <v>0</v>
          </cell>
          <cell r="F421" t="str">
            <v>10 mg</v>
          </cell>
          <cell r="G421" t="str">
            <v>TABLET</v>
          </cell>
          <cell r="H421" t="str">
            <v>TAB</v>
          </cell>
          <cell r="I421">
            <v>20091005</v>
          </cell>
          <cell r="J421">
            <v>0</v>
          </cell>
          <cell r="K421">
            <v>20091005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20091005</v>
          </cell>
          <cell r="Q421">
            <v>0</v>
          </cell>
          <cell r="R421">
            <v>20091005</v>
          </cell>
          <cell r="S421">
            <v>0</v>
          </cell>
        </row>
        <row r="422">
          <cell r="B422" t="str">
            <v>CYCLOBENZAPRINE HCL 1280505 mgTABLETTAB</v>
          </cell>
          <cell r="C422" t="str">
            <v xml:space="preserve">CYCLOBENZAPRINE HCL </v>
          </cell>
          <cell r="D422">
            <v>12805</v>
          </cell>
          <cell r="E422">
            <v>0</v>
          </cell>
          <cell r="F422" t="str">
            <v>5 mg</v>
          </cell>
          <cell r="G422" t="str">
            <v>TABLET</v>
          </cell>
          <cell r="H422" t="str">
            <v>TAB</v>
          </cell>
          <cell r="I422">
            <v>20091005</v>
          </cell>
          <cell r="J422">
            <v>0</v>
          </cell>
          <cell r="K422">
            <v>20091005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20091005</v>
          </cell>
          <cell r="Q422">
            <v>0</v>
          </cell>
          <cell r="R422">
            <v>20091005</v>
          </cell>
          <cell r="S422">
            <v>0</v>
          </cell>
        </row>
        <row r="423">
          <cell r="B423" t="str">
            <v>CYCLOPENTOLATE HCL3303121%, 2 mlMILLILITEROPTH SOLN</v>
          </cell>
          <cell r="C423" t="str">
            <v>CYCLOPENTOLATE HCL</v>
          </cell>
          <cell r="D423">
            <v>33031</v>
          </cell>
          <cell r="E423">
            <v>2</v>
          </cell>
          <cell r="F423" t="str">
            <v>1%, 2 ml</v>
          </cell>
          <cell r="G423" t="str">
            <v>MILLILITER</v>
          </cell>
          <cell r="H423" t="str">
            <v>OPTH SOLN</v>
          </cell>
          <cell r="I423">
            <v>20020405</v>
          </cell>
          <cell r="J423">
            <v>20020906</v>
          </cell>
          <cell r="K423">
            <v>20020906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20020405</v>
          </cell>
          <cell r="Q423">
            <v>20020906</v>
          </cell>
          <cell r="R423">
            <v>20020906</v>
          </cell>
          <cell r="S423">
            <v>0</v>
          </cell>
        </row>
        <row r="424">
          <cell r="B424" t="str">
            <v>CYCLOPHOSPHAMIDE38361050 mgTABLETTAB</v>
          </cell>
          <cell r="C424" t="str">
            <v>CYCLOPHOSPHAMIDE</v>
          </cell>
          <cell r="D424">
            <v>38361</v>
          </cell>
          <cell r="E424">
            <v>0</v>
          </cell>
          <cell r="F424" t="str">
            <v>50 mg</v>
          </cell>
          <cell r="G424" t="str">
            <v>TABLET</v>
          </cell>
          <cell r="H424" t="str">
            <v>TAB</v>
          </cell>
          <cell r="I424">
            <v>20091005</v>
          </cell>
          <cell r="J424">
            <v>0</v>
          </cell>
          <cell r="K424">
            <v>20091005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20091005</v>
          </cell>
          <cell r="Q424">
            <v>0</v>
          </cell>
          <cell r="R424">
            <v>20091005</v>
          </cell>
          <cell r="S424">
            <v>0</v>
          </cell>
        </row>
        <row r="425">
          <cell r="B425" t="str">
            <v>CYCLOSPORINE, MODIFIED139190100 mgCAPSULECAP</v>
          </cell>
          <cell r="C425" t="str">
            <v>CYCLOSPORINE, MODIFIED</v>
          </cell>
          <cell r="D425">
            <v>13919</v>
          </cell>
          <cell r="E425">
            <v>0</v>
          </cell>
          <cell r="F425" t="str">
            <v>100 mg</v>
          </cell>
          <cell r="G425" t="str">
            <v>CAPSULE</v>
          </cell>
          <cell r="H425" t="str">
            <v>CAP</v>
          </cell>
          <cell r="I425">
            <v>20091005</v>
          </cell>
          <cell r="J425">
            <v>0</v>
          </cell>
          <cell r="K425">
            <v>20091005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20091005</v>
          </cell>
          <cell r="Q425">
            <v>0</v>
          </cell>
          <cell r="R425">
            <v>20091005</v>
          </cell>
          <cell r="S425">
            <v>0</v>
          </cell>
        </row>
        <row r="426">
          <cell r="B426" t="str">
            <v>CYCLOSPORINE, MODIFIED13918025 mgCAPSULECAP</v>
          </cell>
          <cell r="C426" t="str">
            <v>CYCLOSPORINE, MODIFIED</v>
          </cell>
          <cell r="D426">
            <v>13918</v>
          </cell>
          <cell r="E426">
            <v>0</v>
          </cell>
          <cell r="F426" t="str">
            <v>25 mg</v>
          </cell>
          <cell r="G426" t="str">
            <v>CAPSULE</v>
          </cell>
          <cell r="H426" t="str">
            <v>CAP</v>
          </cell>
          <cell r="I426">
            <v>20091005</v>
          </cell>
          <cell r="J426">
            <v>0</v>
          </cell>
          <cell r="K426">
            <v>20091005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20091005</v>
          </cell>
          <cell r="Q426">
            <v>0</v>
          </cell>
          <cell r="R426">
            <v>20091005</v>
          </cell>
          <cell r="S426">
            <v>0</v>
          </cell>
        </row>
        <row r="427">
          <cell r="B427" t="str">
            <v>CYPROHEPTADINE HCL1580302 mg/5 mlMILLILITERSYR</v>
          </cell>
          <cell r="C427" t="str">
            <v>CYPROHEPTADINE HCL</v>
          </cell>
          <cell r="D427">
            <v>15803</v>
          </cell>
          <cell r="E427">
            <v>0</v>
          </cell>
          <cell r="F427" t="str">
            <v>2 mg/5 ml</v>
          </cell>
          <cell r="G427" t="str">
            <v>MILLILITER</v>
          </cell>
          <cell r="H427" t="str">
            <v>SYR</v>
          </cell>
          <cell r="I427">
            <v>20091005</v>
          </cell>
          <cell r="J427">
            <v>0</v>
          </cell>
          <cell r="K427">
            <v>20091005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20091005</v>
          </cell>
          <cell r="Q427">
            <v>0</v>
          </cell>
          <cell r="R427">
            <v>20091005</v>
          </cell>
          <cell r="S427">
            <v>0</v>
          </cell>
        </row>
        <row r="428">
          <cell r="B428" t="str">
            <v>CYPROHEPTADINE HCL1581104 mgTABLETTAB</v>
          </cell>
          <cell r="C428" t="str">
            <v>CYPROHEPTADINE HCL</v>
          </cell>
          <cell r="D428">
            <v>15811</v>
          </cell>
          <cell r="E428">
            <v>0</v>
          </cell>
          <cell r="F428" t="str">
            <v>4 mg</v>
          </cell>
          <cell r="G428" t="str">
            <v>TABLET</v>
          </cell>
          <cell r="H428" t="str">
            <v>TAB</v>
          </cell>
          <cell r="I428">
            <v>20091005</v>
          </cell>
          <cell r="J428">
            <v>0</v>
          </cell>
          <cell r="K428">
            <v>20091005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20091005</v>
          </cell>
          <cell r="Q428">
            <v>0</v>
          </cell>
          <cell r="R428">
            <v>20091005</v>
          </cell>
          <cell r="S428">
            <v>0</v>
          </cell>
        </row>
        <row r="429">
          <cell r="B429" t="str">
            <v>DANTROLENE SODIUM179400100 mgCAPSULECAP</v>
          </cell>
          <cell r="C429" t="str">
            <v>DANTROLENE SODIUM</v>
          </cell>
          <cell r="D429">
            <v>17940</v>
          </cell>
          <cell r="E429">
            <v>0</v>
          </cell>
          <cell r="F429" t="str">
            <v>100 mg</v>
          </cell>
          <cell r="G429" t="str">
            <v>CAPSULE</v>
          </cell>
          <cell r="H429" t="str">
            <v>CAP</v>
          </cell>
          <cell r="I429">
            <v>20091005</v>
          </cell>
          <cell r="J429">
            <v>0</v>
          </cell>
          <cell r="K429">
            <v>20091005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20091005</v>
          </cell>
          <cell r="Q429">
            <v>0</v>
          </cell>
          <cell r="R429">
            <v>20091005</v>
          </cell>
          <cell r="S429">
            <v>0</v>
          </cell>
        </row>
        <row r="430">
          <cell r="B430" t="str">
            <v>DANTROLENE SODIUM17941025 mgCAPSULECAP</v>
          </cell>
          <cell r="C430" t="str">
            <v>DANTROLENE SODIUM</v>
          </cell>
          <cell r="D430">
            <v>17941</v>
          </cell>
          <cell r="E430">
            <v>0</v>
          </cell>
          <cell r="F430" t="str">
            <v>25 mg</v>
          </cell>
          <cell r="G430" t="str">
            <v>CAPSULE</v>
          </cell>
          <cell r="H430" t="str">
            <v>CAP</v>
          </cell>
          <cell r="I430">
            <v>20091005</v>
          </cell>
          <cell r="J430">
            <v>0</v>
          </cell>
          <cell r="K430">
            <v>20091005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20091005</v>
          </cell>
          <cell r="Q430">
            <v>0</v>
          </cell>
          <cell r="R430">
            <v>20091005</v>
          </cell>
          <cell r="S430">
            <v>0</v>
          </cell>
        </row>
        <row r="431">
          <cell r="B431" t="str">
            <v>DANTROLENE SODIUM17942050 mgCAPSULECAP</v>
          </cell>
          <cell r="C431" t="str">
            <v>DANTROLENE SODIUM</v>
          </cell>
          <cell r="D431">
            <v>17942</v>
          </cell>
          <cell r="E431">
            <v>0</v>
          </cell>
          <cell r="F431" t="str">
            <v>50 mg</v>
          </cell>
          <cell r="G431" t="str">
            <v>CAPSULE</v>
          </cell>
          <cell r="H431" t="str">
            <v>CAP</v>
          </cell>
          <cell r="I431">
            <v>20091005</v>
          </cell>
          <cell r="J431">
            <v>0</v>
          </cell>
          <cell r="K431">
            <v>20091005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20091005</v>
          </cell>
          <cell r="Q431">
            <v>0</v>
          </cell>
          <cell r="R431">
            <v>20091005</v>
          </cell>
          <cell r="S431">
            <v>0</v>
          </cell>
        </row>
        <row r="432">
          <cell r="B432" t="str">
            <v>DEFEROXAMINE MESYLATE711202 gmEACHVIAL</v>
          </cell>
          <cell r="C432" t="str">
            <v>DEFEROXAMINE MESYLATE</v>
          </cell>
          <cell r="D432">
            <v>7112</v>
          </cell>
          <cell r="E432">
            <v>0</v>
          </cell>
          <cell r="F432" t="str">
            <v>2 gm</v>
          </cell>
          <cell r="G432" t="str">
            <v>EACH</v>
          </cell>
          <cell r="H432" t="str">
            <v>VIAL</v>
          </cell>
          <cell r="I432">
            <v>20091005</v>
          </cell>
          <cell r="J432">
            <v>0</v>
          </cell>
          <cell r="K432">
            <v>20091005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20091005</v>
          </cell>
          <cell r="Q432">
            <v>0</v>
          </cell>
          <cell r="R432">
            <v>20091005</v>
          </cell>
          <cell r="S432">
            <v>0</v>
          </cell>
        </row>
        <row r="433">
          <cell r="B433" t="str">
            <v>DEFEROXAMINE MESYLATE71110500 mgEACHVIAL</v>
          </cell>
          <cell r="C433" t="str">
            <v>DEFEROXAMINE MESYLATE</v>
          </cell>
          <cell r="D433">
            <v>7111</v>
          </cell>
          <cell r="E433">
            <v>0</v>
          </cell>
          <cell r="F433" t="str">
            <v>500 mg</v>
          </cell>
          <cell r="G433" t="str">
            <v>EACH</v>
          </cell>
          <cell r="H433" t="str">
            <v>VIAL</v>
          </cell>
          <cell r="I433">
            <v>20091005</v>
          </cell>
          <cell r="J433">
            <v>0</v>
          </cell>
          <cell r="K433">
            <v>20091005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20091005</v>
          </cell>
          <cell r="Q433">
            <v>0</v>
          </cell>
          <cell r="R433">
            <v>20091005</v>
          </cell>
          <cell r="S433">
            <v>0</v>
          </cell>
        </row>
        <row r="434">
          <cell r="B434" t="str">
            <v>DEMECLOCYCLINE402900150 mgTABLETTAB</v>
          </cell>
          <cell r="C434" t="str">
            <v>DEMECLOCYCLINE</v>
          </cell>
          <cell r="D434">
            <v>40290</v>
          </cell>
          <cell r="E434">
            <v>0</v>
          </cell>
          <cell r="F434" t="str">
            <v>150 mg</v>
          </cell>
          <cell r="G434" t="str">
            <v>TABLET</v>
          </cell>
          <cell r="H434" t="str">
            <v>TAB</v>
          </cell>
          <cell r="I434">
            <v>20091005</v>
          </cell>
          <cell r="J434">
            <v>0</v>
          </cell>
          <cell r="K434">
            <v>20091005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20091005</v>
          </cell>
          <cell r="Q434">
            <v>0</v>
          </cell>
          <cell r="R434">
            <v>20091005</v>
          </cell>
          <cell r="S434">
            <v>0</v>
          </cell>
        </row>
        <row r="435">
          <cell r="B435" t="str">
            <v>DEMECLOCYCLINE402910300 mgTABLETTAB</v>
          </cell>
          <cell r="C435" t="str">
            <v>DEMECLOCYCLINE</v>
          </cell>
          <cell r="D435">
            <v>40291</v>
          </cell>
          <cell r="E435">
            <v>0</v>
          </cell>
          <cell r="F435" t="str">
            <v>300 mg</v>
          </cell>
          <cell r="G435" t="str">
            <v>TABLET</v>
          </cell>
          <cell r="H435" t="str">
            <v>TAB</v>
          </cell>
          <cell r="I435">
            <v>20091005</v>
          </cell>
          <cell r="J435">
            <v>0</v>
          </cell>
          <cell r="K435">
            <v>20091005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20091005</v>
          </cell>
          <cell r="Q435">
            <v>0</v>
          </cell>
          <cell r="R435">
            <v>20091005</v>
          </cell>
          <cell r="S435">
            <v>0</v>
          </cell>
        </row>
        <row r="436">
          <cell r="B436" t="str">
            <v>DESIPRAMINE HCL16583010 mgTABLETTAB</v>
          </cell>
          <cell r="C436" t="str">
            <v>DESIPRAMINE HCL</v>
          </cell>
          <cell r="D436">
            <v>16583</v>
          </cell>
          <cell r="E436">
            <v>0</v>
          </cell>
          <cell r="F436" t="str">
            <v>10 mg</v>
          </cell>
          <cell r="G436" t="str">
            <v>TABLET</v>
          </cell>
          <cell r="H436" t="str">
            <v>TAB</v>
          </cell>
          <cell r="I436">
            <v>20090904</v>
          </cell>
          <cell r="J436">
            <v>0</v>
          </cell>
          <cell r="K436">
            <v>20091005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20090904</v>
          </cell>
          <cell r="Q436">
            <v>0</v>
          </cell>
          <cell r="R436">
            <v>20091005</v>
          </cell>
          <cell r="S436">
            <v>0</v>
          </cell>
        </row>
        <row r="437">
          <cell r="B437" t="str">
            <v>DESIPRAMINE HCL165840100 mgTABLETTAB</v>
          </cell>
          <cell r="C437" t="str">
            <v>DESIPRAMINE HCL</v>
          </cell>
          <cell r="D437">
            <v>16584</v>
          </cell>
          <cell r="E437">
            <v>0</v>
          </cell>
          <cell r="F437" t="str">
            <v>100 mg</v>
          </cell>
          <cell r="G437" t="str">
            <v>TABLET</v>
          </cell>
          <cell r="H437" t="str">
            <v>TAB</v>
          </cell>
          <cell r="I437">
            <v>20091005</v>
          </cell>
          <cell r="J437">
            <v>0</v>
          </cell>
          <cell r="K437">
            <v>20091005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20091005</v>
          </cell>
          <cell r="Q437">
            <v>0</v>
          </cell>
          <cell r="R437">
            <v>20091005</v>
          </cell>
          <cell r="S437">
            <v>0</v>
          </cell>
        </row>
        <row r="438">
          <cell r="B438" t="str">
            <v>DESIPRAMINE HCL165850150 mgTABLETTAB</v>
          </cell>
          <cell r="C438" t="str">
            <v>DESIPRAMINE HCL</v>
          </cell>
          <cell r="D438">
            <v>16585</v>
          </cell>
          <cell r="E438">
            <v>0</v>
          </cell>
          <cell r="F438" t="str">
            <v>150 mg</v>
          </cell>
          <cell r="G438" t="str">
            <v>TABLET</v>
          </cell>
          <cell r="H438" t="str">
            <v>TAB</v>
          </cell>
          <cell r="I438">
            <v>20090904</v>
          </cell>
          <cell r="J438">
            <v>0</v>
          </cell>
          <cell r="K438">
            <v>20091005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20090904</v>
          </cell>
          <cell r="Q438">
            <v>0</v>
          </cell>
          <cell r="R438">
            <v>20091005</v>
          </cell>
          <cell r="S438">
            <v>0</v>
          </cell>
        </row>
        <row r="439">
          <cell r="B439" t="str">
            <v>DESIPRAMINE HCL16586025 mgTABLETTAB</v>
          </cell>
          <cell r="C439" t="str">
            <v>DESIPRAMINE HCL</v>
          </cell>
          <cell r="D439">
            <v>16586</v>
          </cell>
          <cell r="E439">
            <v>0</v>
          </cell>
          <cell r="F439" t="str">
            <v>25 mg</v>
          </cell>
          <cell r="G439" t="str">
            <v>TABLET</v>
          </cell>
          <cell r="H439" t="str">
            <v>TAB</v>
          </cell>
          <cell r="I439">
            <v>20090904</v>
          </cell>
          <cell r="J439">
            <v>0</v>
          </cell>
          <cell r="K439">
            <v>20091005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20090904</v>
          </cell>
          <cell r="Q439">
            <v>0</v>
          </cell>
          <cell r="R439">
            <v>20091005</v>
          </cell>
          <cell r="S439">
            <v>0</v>
          </cell>
        </row>
        <row r="440">
          <cell r="B440" t="str">
            <v>DESIPRAMINE HCL16587050 mgTABLETTAB</v>
          </cell>
          <cell r="C440" t="str">
            <v>DESIPRAMINE HCL</v>
          </cell>
          <cell r="D440">
            <v>16587</v>
          </cell>
          <cell r="E440">
            <v>0</v>
          </cell>
          <cell r="F440" t="str">
            <v>50 mg</v>
          </cell>
          <cell r="G440" t="str">
            <v>TABLET</v>
          </cell>
          <cell r="H440" t="str">
            <v>TAB</v>
          </cell>
          <cell r="I440">
            <v>20090904</v>
          </cell>
          <cell r="J440">
            <v>0</v>
          </cell>
          <cell r="K440">
            <v>20091005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20090904</v>
          </cell>
          <cell r="Q440">
            <v>0</v>
          </cell>
          <cell r="R440">
            <v>20091005</v>
          </cell>
          <cell r="S440">
            <v>0</v>
          </cell>
        </row>
        <row r="441">
          <cell r="B441" t="str">
            <v>DESIPRAMINE HCL16588075 mgTABLETTAB</v>
          </cell>
          <cell r="C441" t="str">
            <v>DESIPRAMINE HCL</v>
          </cell>
          <cell r="D441">
            <v>16588</v>
          </cell>
          <cell r="E441">
            <v>0</v>
          </cell>
          <cell r="F441" t="str">
            <v>75 mg</v>
          </cell>
          <cell r="G441" t="str">
            <v>TABLET</v>
          </cell>
          <cell r="H441" t="str">
            <v>TAB</v>
          </cell>
          <cell r="I441">
            <v>20091005</v>
          </cell>
          <cell r="J441">
            <v>0</v>
          </cell>
          <cell r="K441">
            <v>20091005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20091005</v>
          </cell>
          <cell r="Q441">
            <v>0</v>
          </cell>
          <cell r="R441">
            <v>20091005</v>
          </cell>
          <cell r="S441">
            <v>0</v>
          </cell>
        </row>
        <row r="442">
          <cell r="B442" t="str">
            <v>DESMOPRESSIN2617300.1 mg/mlMILLILITERNASAL SPRAY</v>
          </cell>
          <cell r="C442" t="str">
            <v>DESMOPRESSIN</v>
          </cell>
          <cell r="D442">
            <v>26173</v>
          </cell>
          <cell r="E442">
            <v>0</v>
          </cell>
          <cell r="F442" t="str">
            <v>0.1 mg/ml</v>
          </cell>
          <cell r="G442" t="str">
            <v>MILLILITER</v>
          </cell>
          <cell r="H442" t="str">
            <v>NASAL SPRAY</v>
          </cell>
          <cell r="I442">
            <v>20091005</v>
          </cell>
          <cell r="J442">
            <v>0</v>
          </cell>
          <cell r="K442">
            <v>20091005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20091005</v>
          </cell>
          <cell r="Q442">
            <v>0</v>
          </cell>
          <cell r="R442">
            <v>20091005</v>
          </cell>
          <cell r="S442">
            <v>0</v>
          </cell>
        </row>
        <row r="443">
          <cell r="B443" t="str">
            <v>DESMOPRESSIN ACETATE2617100.1 mgTABLETTAB</v>
          </cell>
          <cell r="C443" t="str">
            <v>DESMOPRESSIN ACETATE</v>
          </cell>
          <cell r="D443">
            <v>26171</v>
          </cell>
          <cell r="E443">
            <v>0</v>
          </cell>
          <cell r="F443" t="str">
            <v>0.1 mg</v>
          </cell>
          <cell r="G443" t="str">
            <v>TABLET</v>
          </cell>
          <cell r="H443" t="str">
            <v>TAB</v>
          </cell>
          <cell r="I443">
            <v>20091005</v>
          </cell>
          <cell r="J443">
            <v>0</v>
          </cell>
          <cell r="K443">
            <v>20091005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20091005</v>
          </cell>
          <cell r="Q443">
            <v>0</v>
          </cell>
          <cell r="R443">
            <v>20091005</v>
          </cell>
          <cell r="S443">
            <v>0</v>
          </cell>
        </row>
        <row r="444">
          <cell r="B444" t="str">
            <v>DESMOPRESSIN ACETATE2617200.2 mgTABLETTAB</v>
          </cell>
          <cell r="C444" t="str">
            <v>DESMOPRESSIN ACETATE</v>
          </cell>
          <cell r="D444">
            <v>26172</v>
          </cell>
          <cell r="E444">
            <v>0</v>
          </cell>
          <cell r="F444" t="str">
            <v>0.2 mg</v>
          </cell>
          <cell r="G444" t="str">
            <v>TABLET</v>
          </cell>
          <cell r="H444" t="str">
            <v>TAB</v>
          </cell>
          <cell r="I444">
            <v>20091005</v>
          </cell>
          <cell r="J444">
            <v>0</v>
          </cell>
          <cell r="K444">
            <v>20091005</v>
          </cell>
          <cell r="L444" t="str">
            <v>Active</v>
          </cell>
          <cell r="N444">
            <v>0</v>
          </cell>
          <cell r="O444" t="str">
            <v>no</v>
          </cell>
          <cell r="P444">
            <v>20091005</v>
          </cell>
          <cell r="Q444">
            <v>0</v>
          </cell>
          <cell r="R444">
            <v>20091005</v>
          </cell>
          <cell r="S444">
            <v>0</v>
          </cell>
        </row>
        <row r="445">
          <cell r="B445" t="str">
            <v>DESMOPRESSIN ACETATE1026004 mcg/mlEACHVIAL</v>
          </cell>
          <cell r="C445" t="str">
            <v>DESMOPRESSIN ACETATE</v>
          </cell>
          <cell r="D445">
            <v>10260</v>
          </cell>
          <cell r="E445">
            <v>0</v>
          </cell>
          <cell r="F445" t="str">
            <v>4 mcg/ml</v>
          </cell>
          <cell r="G445" t="str">
            <v>EACH</v>
          </cell>
          <cell r="H445" t="str">
            <v>VIAL</v>
          </cell>
          <cell r="I445">
            <v>20090904</v>
          </cell>
          <cell r="J445">
            <v>0</v>
          </cell>
          <cell r="K445">
            <v>20091005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20090904</v>
          </cell>
          <cell r="Q445">
            <v>0</v>
          </cell>
          <cell r="R445">
            <v>20091005</v>
          </cell>
          <cell r="S445">
            <v>0</v>
          </cell>
        </row>
        <row r="446">
          <cell r="B446" t="str">
            <v>DESMOPRESSIN ACETATE1086004 mcg/mlEACHAMPUL</v>
          </cell>
          <cell r="C446" t="str">
            <v>DESMOPRESSIN ACETATE</v>
          </cell>
          <cell r="D446">
            <v>10860</v>
          </cell>
          <cell r="E446">
            <v>0</v>
          </cell>
          <cell r="F446" t="str">
            <v>4 mcg/ml</v>
          </cell>
          <cell r="G446" t="str">
            <v>EACH</v>
          </cell>
          <cell r="H446" t="str">
            <v>AMPUL</v>
          </cell>
          <cell r="I446">
            <v>20091005</v>
          </cell>
          <cell r="J446">
            <v>0</v>
          </cell>
          <cell r="K446">
            <v>20091005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20091005</v>
          </cell>
          <cell r="Q446">
            <v>0</v>
          </cell>
          <cell r="R446">
            <v>20091005</v>
          </cell>
          <cell r="S446">
            <v>0</v>
          </cell>
        </row>
        <row r="447">
          <cell r="B447" t="str">
            <v>DESOGESTREL/ETHINY ESTRADIOL (DESOGEN, ORTHO-CEPT, APRI)6881100.15 mg/30 mcgTABLETTAB</v>
          </cell>
          <cell r="C447" t="str">
            <v>DESOGESTREL/ETHINY ESTRADIOL (DESOGEN, ORTHO-CEPT, APRI)</v>
          </cell>
          <cell r="D447">
            <v>68811</v>
          </cell>
          <cell r="E447">
            <v>0</v>
          </cell>
          <cell r="F447" t="str">
            <v>0.15 mg/30 mcg</v>
          </cell>
          <cell r="G447" t="str">
            <v>TABLET</v>
          </cell>
          <cell r="H447" t="str">
            <v>TAB</v>
          </cell>
          <cell r="I447">
            <v>20090904</v>
          </cell>
          <cell r="J447">
            <v>0</v>
          </cell>
          <cell r="K447">
            <v>20091005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20090904</v>
          </cell>
          <cell r="Q447">
            <v>0</v>
          </cell>
          <cell r="R447">
            <v>20091005</v>
          </cell>
          <cell r="S447">
            <v>0</v>
          </cell>
        </row>
        <row r="448">
          <cell r="B448" t="str">
            <v>DESOGESTREL/ETHINY ESTRADIOL (KARIVA, MIRCETTE)9486800.15 mg/20 mcgTABLETTAB</v>
          </cell>
          <cell r="C448" t="str">
            <v>DESOGESTREL/ETHINY ESTRADIOL (KARIVA, MIRCETTE)</v>
          </cell>
          <cell r="D448">
            <v>94868</v>
          </cell>
          <cell r="E448">
            <v>0</v>
          </cell>
          <cell r="F448" t="str">
            <v>0.15 mg/20 mcg</v>
          </cell>
          <cell r="G448" t="str">
            <v>TABLET</v>
          </cell>
          <cell r="H448" t="str">
            <v>TAB</v>
          </cell>
          <cell r="I448">
            <v>20090305</v>
          </cell>
          <cell r="J448">
            <v>0</v>
          </cell>
          <cell r="K448">
            <v>20091005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20091005</v>
          </cell>
          <cell r="S448">
            <v>0</v>
          </cell>
        </row>
        <row r="449">
          <cell r="B449" t="str">
            <v>DESOGESTREL/ETHINY ESTRADIOL 7-7-7 (CYCLESSA, VELIVET)1309400.1-25/0.125-25/0.15-25 mg-mcgTABLETTAB</v>
          </cell>
          <cell r="C449" t="str">
            <v>DESOGESTREL/ETHINY ESTRADIOL 7-7-7 (CYCLESSA, VELIVET)</v>
          </cell>
          <cell r="D449">
            <v>13094</v>
          </cell>
          <cell r="E449">
            <v>0</v>
          </cell>
          <cell r="F449" t="str">
            <v>0.1-25/0.125-25/0.15-25 mg-mcg</v>
          </cell>
          <cell r="G449" t="str">
            <v>TABLET</v>
          </cell>
          <cell r="H449" t="str">
            <v>TAB</v>
          </cell>
          <cell r="I449">
            <v>20090904</v>
          </cell>
          <cell r="J449">
            <v>0</v>
          </cell>
          <cell r="K449">
            <v>20091005</v>
          </cell>
          <cell r="L449" t="str">
            <v>Active</v>
          </cell>
          <cell r="N449">
            <v>0</v>
          </cell>
          <cell r="O449" t="str">
            <v>no</v>
          </cell>
          <cell r="P449">
            <v>20090904</v>
          </cell>
          <cell r="Q449">
            <v>0</v>
          </cell>
          <cell r="R449">
            <v>20091005</v>
          </cell>
          <cell r="S449">
            <v>0</v>
          </cell>
        </row>
        <row r="450">
          <cell r="B450" t="str">
            <v>DESONIDE4897100.0005MILLILITERLOT</v>
          </cell>
          <cell r="C450" t="str">
            <v>DESONIDE</v>
          </cell>
          <cell r="D450">
            <v>48971</v>
          </cell>
          <cell r="E450">
            <v>0</v>
          </cell>
          <cell r="F450">
            <v>5.0000000000000001E-4</v>
          </cell>
          <cell r="G450" t="str">
            <v>MILLILITER</v>
          </cell>
          <cell r="H450" t="str">
            <v>LOT</v>
          </cell>
          <cell r="I450">
            <v>20090729</v>
          </cell>
          <cell r="J450">
            <v>0</v>
          </cell>
          <cell r="K450">
            <v>20091005</v>
          </cell>
          <cell r="L450" t="str">
            <v>Active</v>
          </cell>
          <cell r="N450">
            <v>0</v>
          </cell>
          <cell r="O450" t="str">
            <v>no</v>
          </cell>
          <cell r="P450">
            <v>20090729</v>
          </cell>
          <cell r="Q450">
            <v>0</v>
          </cell>
          <cell r="R450">
            <v>20091005</v>
          </cell>
          <cell r="S450">
            <v>0</v>
          </cell>
        </row>
        <row r="451">
          <cell r="B451" t="str">
            <v>DESONIDE31425150.05%; 15 gmGRAMCRM</v>
          </cell>
          <cell r="C451" t="str">
            <v>DESONIDE</v>
          </cell>
          <cell r="D451">
            <v>31425</v>
          </cell>
          <cell r="E451">
            <v>15</v>
          </cell>
          <cell r="F451" t="str">
            <v>0.05%; 15 gm</v>
          </cell>
          <cell r="G451" t="str">
            <v>GRAM</v>
          </cell>
          <cell r="H451" t="str">
            <v>CRM</v>
          </cell>
          <cell r="I451">
            <v>20090904</v>
          </cell>
          <cell r="J451">
            <v>0</v>
          </cell>
          <cell r="K451">
            <v>20091005</v>
          </cell>
          <cell r="L451" t="str">
            <v>Active</v>
          </cell>
          <cell r="N451">
            <v>0</v>
          </cell>
          <cell r="O451" t="str">
            <v>no</v>
          </cell>
          <cell r="P451">
            <v>20090904</v>
          </cell>
          <cell r="Q451">
            <v>0</v>
          </cell>
          <cell r="R451">
            <v>20091005</v>
          </cell>
          <cell r="S451">
            <v>0</v>
          </cell>
        </row>
        <row r="452">
          <cell r="B452" t="str">
            <v>DESONIDE31430150.05%; 15 gmGRAMOINT</v>
          </cell>
          <cell r="C452" t="str">
            <v>DESONIDE</v>
          </cell>
          <cell r="D452">
            <v>31430</v>
          </cell>
          <cell r="E452">
            <v>15</v>
          </cell>
          <cell r="F452" t="str">
            <v>0.05%; 15 gm</v>
          </cell>
          <cell r="G452" t="str">
            <v>GRAM</v>
          </cell>
          <cell r="H452" t="str">
            <v>OINT</v>
          </cell>
          <cell r="I452">
            <v>20091005</v>
          </cell>
          <cell r="J452">
            <v>0</v>
          </cell>
          <cell r="K452">
            <v>20091005</v>
          </cell>
          <cell r="L452" t="str">
            <v>Active</v>
          </cell>
          <cell r="N452">
            <v>0</v>
          </cell>
          <cell r="O452" t="str">
            <v>no</v>
          </cell>
          <cell r="P452">
            <v>20091005</v>
          </cell>
          <cell r="Q452">
            <v>0</v>
          </cell>
          <cell r="R452">
            <v>20091005</v>
          </cell>
          <cell r="S452">
            <v>0</v>
          </cell>
        </row>
        <row r="453">
          <cell r="B453" t="str">
            <v>DESONIDE31425600.05%; 60 gmGRAMCRM</v>
          </cell>
          <cell r="C453" t="str">
            <v>DESONIDE</v>
          </cell>
          <cell r="D453">
            <v>31425</v>
          </cell>
          <cell r="E453">
            <v>60</v>
          </cell>
          <cell r="F453" t="str">
            <v>0.05%; 60 gm</v>
          </cell>
          <cell r="G453" t="str">
            <v>GRAM</v>
          </cell>
          <cell r="H453" t="str">
            <v>CRM</v>
          </cell>
          <cell r="I453">
            <v>20090305</v>
          </cell>
          <cell r="J453">
            <v>0</v>
          </cell>
          <cell r="K453">
            <v>20091005</v>
          </cell>
          <cell r="L453" t="str">
            <v>Active</v>
          </cell>
          <cell r="N453">
            <v>0</v>
          </cell>
          <cell r="O453" t="str">
            <v>no</v>
          </cell>
          <cell r="P453">
            <v>20090305</v>
          </cell>
          <cell r="Q453">
            <v>0</v>
          </cell>
          <cell r="R453">
            <v>20091005</v>
          </cell>
          <cell r="S453">
            <v>0</v>
          </cell>
        </row>
        <row r="454">
          <cell r="B454" t="str">
            <v>DESONIDE31430600.05%; 60 gmGRAMOINT</v>
          </cell>
          <cell r="C454" t="str">
            <v>DESONIDE</v>
          </cell>
          <cell r="D454">
            <v>31430</v>
          </cell>
          <cell r="E454">
            <v>60</v>
          </cell>
          <cell r="F454" t="str">
            <v>0.05%; 60 gm</v>
          </cell>
          <cell r="G454" t="str">
            <v>GRAM</v>
          </cell>
          <cell r="H454" t="str">
            <v>OINT</v>
          </cell>
          <cell r="I454">
            <v>20090904</v>
          </cell>
          <cell r="J454">
            <v>0</v>
          </cell>
          <cell r="K454">
            <v>20091005</v>
          </cell>
          <cell r="L454" t="str">
            <v>Active</v>
          </cell>
          <cell r="N454">
            <v>0</v>
          </cell>
          <cell r="O454" t="str">
            <v>no</v>
          </cell>
          <cell r="P454">
            <v>20090904</v>
          </cell>
          <cell r="Q454">
            <v>0</v>
          </cell>
          <cell r="R454">
            <v>20091005</v>
          </cell>
          <cell r="S454">
            <v>0</v>
          </cell>
        </row>
        <row r="455">
          <cell r="B455" t="str">
            <v>DESOXIMETASONE3118100.0025GRAMCRM</v>
          </cell>
          <cell r="C455" t="str">
            <v>DESOXIMETASONE</v>
          </cell>
          <cell r="D455">
            <v>31181</v>
          </cell>
          <cell r="E455">
            <v>0</v>
          </cell>
          <cell r="F455">
            <v>2.5000000000000001E-3</v>
          </cell>
          <cell r="G455" t="str">
            <v>GRAM</v>
          </cell>
          <cell r="H455" t="str">
            <v>CRM</v>
          </cell>
          <cell r="I455">
            <v>20060303</v>
          </cell>
          <cell r="J455">
            <v>20060906</v>
          </cell>
          <cell r="K455">
            <v>20060906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20060303</v>
          </cell>
          <cell r="Q455">
            <v>20060906</v>
          </cell>
          <cell r="R455">
            <v>20060906</v>
          </cell>
          <cell r="S455">
            <v>0</v>
          </cell>
        </row>
        <row r="456">
          <cell r="B456" t="str">
            <v>DESOXIMETASONE6120150.05%; 15 gmGRAMGEL</v>
          </cell>
          <cell r="C456" t="str">
            <v>DESOXIMETASONE</v>
          </cell>
          <cell r="D456">
            <v>6120</v>
          </cell>
          <cell r="E456">
            <v>15</v>
          </cell>
          <cell r="F456" t="str">
            <v>0.05%; 15 gm</v>
          </cell>
          <cell r="G456" t="str">
            <v>GRAM</v>
          </cell>
          <cell r="H456" t="str">
            <v>GEL</v>
          </cell>
          <cell r="I456">
            <v>20091005</v>
          </cell>
          <cell r="J456">
            <v>0</v>
          </cell>
          <cell r="K456">
            <v>20091005</v>
          </cell>
          <cell r="L456" t="str">
            <v>Active</v>
          </cell>
          <cell r="N456">
            <v>0</v>
          </cell>
          <cell r="O456" t="str">
            <v>no</v>
          </cell>
          <cell r="P456">
            <v>20091005</v>
          </cell>
          <cell r="Q456">
            <v>0</v>
          </cell>
          <cell r="R456">
            <v>20091005</v>
          </cell>
          <cell r="S456">
            <v>0</v>
          </cell>
        </row>
        <row r="457">
          <cell r="B457" t="str">
            <v>DESOXIMETASONE31180150.05%; 15 gmGRAMCRM</v>
          </cell>
          <cell r="C457" t="str">
            <v>DESOXIMETASONE</v>
          </cell>
          <cell r="D457">
            <v>31180</v>
          </cell>
          <cell r="E457">
            <v>15</v>
          </cell>
          <cell r="F457" t="str">
            <v>0.05%; 15 gm</v>
          </cell>
          <cell r="G457" t="str">
            <v>GRAM</v>
          </cell>
          <cell r="H457" t="str">
            <v>CRM</v>
          </cell>
          <cell r="I457">
            <v>20091005</v>
          </cell>
          <cell r="J457">
            <v>0</v>
          </cell>
          <cell r="K457">
            <v>20091005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20091005</v>
          </cell>
          <cell r="Q457">
            <v>0</v>
          </cell>
          <cell r="R457">
            <v>20091005</v>
          </cell>
          <cell r="S457">
            <v>0</v>
          </cell>
        </row>
        <row r="458">
          <cell r="B458" t="str">
            <v>DESOXIMETASONE6120600.05%; 60 gmGRAMGEL</v>
          </cell>
          <cell r="C458" t="str">
            <v>DESOXIMETASONE</v>
          </cell>
          <cell r="D458">
            <v>6120</v>
          </cell>
          <cell r="E458">
            <v>60</v>
          </cell>
          <cell r="F458" t="str">
            <v>0.05%; 60 gm</v>
          </cell>
          <cell r="G458" t="str">
            <v>GRAM</v>
          </cell>
          <cell r="H458" t="str">
            <v>GEL</v>
          </cell>
          <cell r="I458">
            <v>20091005</v>
          </cell>
          <cell r="J458">
            <v>0</v>
          </cell>
          <cell r="K458">
            <v>20091005</v>
          </cell>
          <cell r="L458" t="str">
            <v>Active</v>
          </cell>
          <cell r="N458">
            <v>0</v>
          </cell>
          <cell r="O458" t="str">
            <v>no</v>
          </cell>
          <cell r="P458">
            <v>20091005</v>
          </cell>
          <cell r="Q458">
            <v>0</v>
          </cell>
          <cell r="R458">
            <v>20091005</v>
          </cell>
          <cell r="S458">
            <v>0</v>
          </cell>
        </row>
        <row r="459">
          <cell r="B459" t="str">
            <v>DESOXIMETASONE31180600.05%; 60 gmGRAMCRM</v>
          </cell>
          <cell r="C459" t="str">
            <v>DESOXIMETASONE</v>
          </cell>
          <cell r="D459">
            <v>31180</v>
          </cell>
          <cell r="E459">
            <v>60</v>
          </cell>
          <cell r="F459" t="str">
            <v>0.05%; 60 gm</v>
          </cell>
          <cell r="G459" t="str">
            <v>GRAM</v>
          </cell>
          <cell r="H459" t="str">
            <v>CRM</v>
          </cell>
          <cell r="I459">
            <v>20091005</v>
          </cell>
          <cell r="J459">
            <v>0</v>
          </cell>
          <cell r="K459">
            <v>20091005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20091005</v>
          </cell>
          <cell r="Q459">
            <v>0</v>
          </cell>
          <cell r="R459">
            <v>20091005</v>
          </cell>
          <cell r="S459">
            <v>0</v>
          </cell>
        </row>
        <row r="460">
          <cell r="B460" t="str">
            <v>DESOXIMETASONE30800150.25%; 15 gmGRAMOINT</v>
          </cell>
          <cell r="C460" t="str">
            <v>DESOXIMETASONE</v>
          </cell>
          <cell r="D460">
            <v>30800</v>
          </cell>
          <cell r="E460">
            <v>15</v>
          </cell>
          <cell r="F460" t="str">
            <v>0.25%; 15 gm</v>
          </cell>
          <cell r="G460" t="str">
            <v>GRAM</v>
          </cell>
          <cell r="H460" t="str">
            <v>OINT</v>
          </cell>
          <cell r="I460">
            <v>20090305</v>
          </cell>
          <cell r="J460">
            <v>20090318</v>
          </cell>
          <cell r="K460">
            <v>20091005</v>
          </cell>
          <cell r="L460" t="str">
            <v>Active</v>
          </cell>
          <cell r="N460">
            <v>0</v>
          </cell>
          <cell r="O460" t="str">
            <v>no</v>
          </cell>
          <cell r="P460">
            <v>20090305</v>
          </cell>
          <cell r="Q460">
            <v>20090318</v>
          </cell>
          <cell r="R460">
            <v>20091005</v>
          </cell>
          <cell r="S460">
            <v>0</v>
          </cell>
        </row>
        <row r="461">
          <cell r="B461" t="str">
            <v>DESOXIMETASONE31181150.25%; 15 gmGRAMCRM</v>
          </cell>
          <cell r="C461" t="str">
            <v>DESOXIMETASONE</v>
          </cell>
          <cell r="D461">
            <v>31181</v>
          </cell>
          <cell r="E461">
            <v>15</v>
          </cell>
          <cell r="F461" t="str">
            <v>0.25%; 15 gm</v>
          </cell>
          <cell r="G461" t="str">
            <v>GRAM</v>
          </cell>
          <cell r="H461" t="str">
            <v>CRM</v>
          </cell>
          <cell r="I461">
            <v>20090430</v>
          </cell>
          <cell r="J461">
            <v>0</v>
          </cell>
          <cell r="K461">
            <v>20091005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20090430</v>
          </cell>
          <cell r="Q461">
            <v>0</v>
          </cell>
          <cell r="R461">
            <v>20091005</v>
          </cell>
          <cell r="S461">
            <v>0</v>
          </cell>
        </row>
        <row r="462">
          <cell r="B462" t="str">
            <v>DESOXIMETASONE30800600.25%; 60 gmGRAMOINT</v>
          </cell>
          <cell r="C462" t="str">
            <v>DESOXIMETASONE</v>
          </cell>
          <cell r="D462">
            <v>30800</v>
          </cell>
          <cell r="E462">
            <v>60</v>
          </cell>
          <cell r="F462" t="str">
            <v>0.25%; 60 gm</v>
          </cell>
          <cell r="G462" t="str">
            <v>GRAM</v>
          </cell>
          <cell r="H462" t="str">
            <v>OINT</v>
          </cell>
          <cell r="I462">
            <v>20090305</v>
          </cell>
          <cell r="J462">
            <v>20090318</v>
          </cell>
          <cell r="K462">
            <v>20091005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20090318</v>
          </cell>
          <cell r="R462">
            <v>20091005</v>
          </cell>
          <cell r="S462">
            <v>0</v>
          </cell>
        </row>
        <row r="463">
          <cell r="B463" t="str">
            <v>DESOXIMETASONE31181600.25%; 60 gmGRAMCRM</v>
          </cell>
          <cell r="C463" t="str">
            <v>DESOXIMETASONE</v>
          </cell>
          <cell r="D463">
            <v>31181</v>
          </cell>
          <cell r="E463">
            <v>60</v>
          </cell>
          <cell r="F463" t="str">
            <v>0.25%; 60 gm</v>
          </cell>
          <cell r="G463" t="str">
            <v>GRAM</v>
          </cell>
          <cell r="H463" t="str">
            <v>CRM</v>
          </cell>
          <cell r="I463">
            <v>20090430</v>
          </cell>
          <cell r="J463">
            <v>0</v>
          </cell>
          <cell r="K463">
            <v>20091005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20090430</v>
          </cell>
          <cell r="Q463">
            <v>0</v>
          </cell>
          <cell r="R463">
            <v>20091005</v>
          </cell>
          <cell r="S463">
            <v>0</v>
          </cell>
        </row>
        <row r="464">
          <cell r="B464" t="str">
            <v>DEXAMETHASONE2742200.5 mgTABLETTAB</v>
          </cell>
          <cell r="C464" t="str">
            <v>DEXAMETHASONE</v>
          </cell>
          <cell r="D464">
            <v>27422</v>
          </cell>
          <cell r="E464">
            <v>0</v>
          </cell>
          <cell r="F464" t="str">
            <v>0.5 mg</v>
          </cell>
          <cell r="G464" t="str">
            <v>TABLET</v>
          </cell>
          <cell r="H464" t="str">
            <v>TAB</v>
          </cell>
          <cell r="I464">
            <v>20050304</v>
          </cell>
          <cell r="J464">
            <v>20050902</v>
          </cell>
          <cell r="K464">
            <v>20070305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20050304</v>
          </cell>
          <cell r="Q464">
            <v>20050902</v>
          </cell>
          <cell r="R464">
            <v>20070305</v>
          </cell>
          <cell r="S464">
            <v>0</v>
          </cell>
        </row>
        <row r="465">
          <cell r="B465" t="str">
            <v>DEXAMETHASONE2740000.5 mg/5 mlMILLILITERELIXIR</v>
          </cell>
          <cell r="C465" t="str">
            <v>DEXAMETHASONE</v>
          </cell>
          <cell r="D465">
            <v>27400</v>
          </cell>
          <cell r="E465">
            <v>0</v>
          </cell>
          <cell r="F465" t="str">
            <v>0.5 mg/5 ml</v>
          </cell>
          <cell r="G465" t="str">
            <v>MILLILITER</v>
          </cell>
          <cell r="H465" t="str">
            <v>ELIXIR</v>
          </cell>
          <cell r="I465">
            <v>20020308</v>
          </cell>
          <cell r="J465">
            <v>20020906</v>
          </cell>
          <cell r="K465">
            <v>20020906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20020308</v>
          </cell>
          <cell r="Q465">
            <v>20020906</v>
          </cell>
          <cell r="R465">
            <v>20020906</v>
          </cell>
          <cell r="S465">
            <v>0</v>
          </cell>
        </row>
        <row r="466">
          <cell r="B466" t="str">
            <v>DEXAMETHASONE2742804 mgTABLETTAB</v>
          </cell>
          <cell r="C466" t="str">
            <v>DEXAMETHASONE</v>
          </cell>
          <cell r="D466">
            <v>27428</v>
          </cell>
          <cell r="E466">
            <v>0</v>
          </cell>
          <cell r="F466" t="str">
            <v>4 mg</v>
          </cell>
          <cell r="G466" t="str">
            <v>TABLET</v>
          </cell>
          <cell r="H466" t="str">
            <v>TAB</v>
          </cell>
          <cell r="I466">
            <v>20090605</v>
          </cell>
          <cell r="J466">
            <v>0</v>
          </cell>
          <cell r="K466">
            <v>20091005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20090605</v>
          </cell>
          <cell r="Q466">
            <v>0</v>
          </cell>
          <cell r="R466">
            <v>20091005</v>
          </cell>
          <cell r="S466">
            <v>0</v>
          </cell>
        </row>
        <row r="467">
          <cell r="B467" t="str">
            <v>DEXTROAMPHETAMINE SULFATE19850010 mgCAPSULECAP, SA</v>
          </cell>
          <cell r="C467" t="str">
            <v>DEXTROAMPHETAMINE SULFATE</v>
          </cell>
          <cell r="D467">
            <v>19850</v>
          </cell>
          <cell r="E467">
            <v>0</v>
          </cell>
          <cell r="F467" t="str">
            <v>10 mg</v>
          </cell>
          <cell r="G467" t="str">
            <v>CAPSULE</v>
          </cell>
          <cell r="H467" t="str">
            <v>CAP, SA</v>
          </cell>
          <cell r="I467">
            <v>20090904</v>
          </cell>
          <cell r="J467">
            <v>0</v>
          </cell>
          <cell r="K467">
            <v>20091005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20090904</v>
          </cell>
          <cell r="Q467">
            <v>0</v>
          </cell>
          <cell r="R467">
            <v>20091005</v>
          </cell>
          <cell r="S467">
            <v>0</v>
          </cell>
        </row>
        <row r="468">
          <cell r="B468" t="str">
            <v>DEXTROAMPHETAMINE SULFATE19880010 mgTABLETTAB</v>
          </cell>
          <cell r="C468" t="str">
            <v>DEXTROAMPHETAMINE SULFATE</v>
          </cell>
          <cell r="D468">
            <v>19880</v>
          </cell>
          <cell r="E468">
            <v>0</v>
          </cell>
          <cell r="F468" t="str">
            <v>10 mg</v>
          </cell>
          <cell r="G468" t="str">
            <v>TABLET</v>
          </cell>
          <cell r="H468" t="str">
            <v>TAB</v>
          </cell>
          <cell r="I468">
            <v>20091005</v>
          </cell>
          <cell r="J468">
            <v>0</v>
          </cell>
          <cell r="K468">
            <v>20091005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20091005</v>
          </cell>
          <cell r="Q468">
            <v>0</v>
          </cell>
          <cell r="R468">
            <v>20091005</v>
          </cell>
          <cell r="S468">
            <v>0</v>
          </cell>
        </row>
        <row r="469">
          <cell r="B469" t="str">
            <v>DEXTROAMPHETAMINE SULFATE19851015 mgCAPSULECAP, SA</v>
          </cell>
          <cell r="C469" t="str">
            <v>DEXTROAMPHETAMINE SULFATE</v>
          </cell>
          <cell r="D469">
            <v>19851</v>
          </cell>
          <cell r="E469">
            <v>0</v>
          </cell>
          <cell r="F469" t="str">
            <v>15 mg</v>
          </cell>
          <cell r="G469" t="str">
            <v>CAPSULE</v>
          </cell>
          <cell r="H469" t="str">
            <v>CAP, SA</v>
          </cell>
          <cell r="I469">
            <v>20090904</v>
          </cell>
          <cell r="J469">
            <v>0</v>
          </cell>
          <cell r="K469">
            <v>20091005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20090904</v>
          </cell>
          <cell r="Q469">
            <v>0</v>
          </cell>
          <cell r="R469">
            <v>20091005</v>
          </cell>
          <cell r="S469">
            <v>0</v>
          </cell>
        </row>
        <row r="470">
          <cell r="B470" t="str">
            <v>DEXTROAMPHETAMINE SULFATE1988105 mgTABLETTAB</v>
          </cell>
          <cell r="C470" t="str">
            <v>DEXTROAMPHETAMINE SULFATE</v>
          </cell>
          <cell r="D470">
            <v>19881</v>
          </cell>
          <cell r="E470">
            <v>0</v>
          </cell>
          <cell r="F470" t="str">
            <v>5 mg</v>
          </cell>
          <cell r="G470" t="str">
            <v>TABLET</v>
          </cell>
          <cell r="H470" t="str">
            <v>TAB</v>
          </cell>
          <cell r="I470">
            <v>20091005</v>
          </cell>
          <cell r="J470">
            <v>0</v>
          </cell>
          <cell r="K470">
            <v>20091005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20091005</v>
          </cell>
          <cell r="Q470">
            <v>0</v>
          </cell>
          <cell r="R470">
            <v>20091005</v>
          </cell>
          <cell r="S470">
            <v>0</v>
          </cell>
        </row>
        <row r="471">
          <cell r="B471" t="str">
            <v>DEXTROAMPHETAMINE SULFATE1985205 mgCAPSULECAP, SA</v>
          </cell>
          <cell r="C471" t="str">
            <v>DEXTROAMPHETAMINE SULFATE</v>
          </cell>
          <cell r="D471">
            <v>19852</v>
          </cell>
          <cell r="E471">
            <v>0</v>
          </cell>
          <cell r="F471" t="str">
            <v>5 mg</v>
          </cell>
          <cell r="G471" t="str">
            <v>CAPSULE</v>
          </cell>
          <cell r="H471" t="str">
            <v>CAP, SA</v>
          </cell>
          <cell r="I471">
            <v>20090904</v>
          </cell>
          <cell r="J471">
            <v>0</v>
          </cell>
          <cell r="K471">
            <v>20091005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20090904</v>
          </cell>
          <cell r="Q471">
            <v>0</v>
          </cell>
          <cell r="R471">
            <v>20091005</v>
          </cell>
          <cell r="S471">
            <v>0</v>
          </cell>
        </row>
        <row r="472">
          <cell r="B472" t="str">
            <v>DHCODEINE BT/ACETAMINOPHN/CAFF41517032-713-60 TABLETTAB</v>
          </cell>
          <cell r="C472" t="str">
            <v>DHCODEINE BT/ACETAMINOPHN/CAFF</v>
          </cell>
          <cell r="D472">
            <v>41517</v>
          </cell>
          <cell r="E472">
            <v>0</v>
          </cell>
          <cell r="F472" t="str">
            <v xml:space="preserve">32-713-60 </v>
          </cell>
          <cell r="G472" t="str">
            <v>TABLET</v>
          </cell>
          <cell r="H472" t="str">
            <v>TAB</v>
          </cell>
          <cell r="I472">
            <v>20091005</v>
          </cell>
          <cell r="J472">
            <v>0</v>
          </cell>
          <cell r="K472">
            <v>20091005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20091005</v>
          </cell>
          <cell r="Q472">
            <v>0</v>
          </cell>
          <cell r="R472">
            <v>20091005</v>
          </cell>
          <cell r="S472">
            <v>0</v>
          </cell>
        </row>
        <row r="473">
          <cell r="B473" t="str">
            <v>DIAZEPAM14220010 mgTABLETTAB</v>
          </cell>
          <cell r="C473" t="str">
            <v>DIAZEPAM</v>
          </cell>
          <cell r="D473">
            <v>14220</v>
          </cell>
          <cell r="E473">
            <v>0</v>
          </cell>
          <cell r="F473" t="str">
            <v>10 mg</v>
          </cell>
          <cell r="G473" t="str">
            <v>TABLET</v>
          </cell>
          <cell r="H473" t="str">
            <v>TAB</v>
          </cell>
          <cell r="I473">
            <v>20091005</v>
          </cell>
          <cell r="J473">
            <v>0</v>
          </cell>
          <cell r="K473">
            <v>20091005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20091005</v>
          </cell>
          <cell r="Q473">
            <v>0</v>
          </cell>
          <cell r="R473">
            <v>20091005</v>
          </cell>
          <cell r="S473">
            <v>0</v>
          </cell>
        </row>
        <row r="474">
          <cell r="B474" t="str">
            <v>DIAZEPAM1422102 mgTABLETTAB</v>
          </cell>
          <cell r="C474" t="str">
            <v>DIAZEPAM</v>
          </cell>
          <cell r="D474">
            <v>14221</v>
          </cell>
          <cell r="E474">
            <v>0</v>
          </cell>
          <cell r="F474" t="str">
            <v>2 mg</v>
          </cell>
          <cell r="G474" t="str">
            <v>TABLET</v>
          </cell>
          <cell r="H474" t="str">
            <v>TAB</v>
          </cell>
          <cell r="I474">
            <v>20091005</v>
          </cell>
          <cell r="J474">
            <v>0</v>
          </cell>
          <cell r="K474">
            <v>20091005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20091005</v>
          </cell>
          <cell r="Q474">
            <v>0</v>
          </cell>
          <cell r="R474">
            <v>20091005</v>
          </cell>
          <cell r="S474">
            <v>0</v>
          </cell>
        </row>
        <row r="475">
          <cell r="B475" t="str">
            <v>DIAZEPAM1422205 mgTABLETTAB</v>
          </cell>
          <cell r="C475" t="str">
            <v>DIAZEPAM</v>
          </cell>
          <cell r="D475">
            <v>14222</v>
          </cell>
          <cell r="E475">
            <v>0</v>
          </cell>
          <cell r="F475" t="str">
            <v>5 mg</v>
          </cell>
          <cell r="G475" t="str">
            <v>TABLET</v>
          </cell>
          <cell r="H475" t="str">
            <v>TAB</v>
          </cell>
          <cell r="I475">
            <v>20091005</v>
          </cell>
          <cell r="J475">
            <v>0</v>
          </cell>
          <cell r="K475">
            <v>20091005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20091005</v>
          </cell>
          <cell r="Q475">
            <v>0</v>
          </cell>
          <cell r="R475">
            <v>20091005</v>
          </cell>
          <cell r="S475">
            <v>0</v>
          </cell>
        </row>
        <row r="476">
          <cell r="B476" t="str">
            <v>DICLOFENAC POTASSIUM13960050 mgTABLETTAB</v>
          </cell>
          <cell r="C476" t="str">
            <v>DICLOFENAC POTASSIUM</v>
          </cell>
          <cell r="D476">
            <v>13960</v>
          </cell>
          <cell r="E476">
            <v>0</v>
          </cell>
          <cell r="F476" t="str">
            <v>50 mg</v>
          </cell>
          <cell r="G476" t="str">
            <v>TABLET</v>
          </cell>
          <cell r="H476" t="str">
            <v>TAB</v>
          </cell>
          <cell r="I476">
            <v>20091005</v>
          </cell>
          <cell r="J476">
            <v>0</v>
          </cell>
          <cell r="K476">
            <v>20091005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20091005</v>
          </cell>
          <cell r="Q476">
            <v>0</v>
          </cell>
          <cell r="R476">
            <v>20091005</v>
          </cell>
          <cell r="S476">
            <v>0</v>
          </cell>
        </row>
        <row r="477">
          <cell r="B477" t="str">
            <v>DICLOFENAC SODIUM3383100.001MILLILITERDROPS</v>
          </cell>
          <cell r="C477" t="str">
            <v>DICLOFENAC SODIUM</v>
          </cell>
          <cell r="D477">
            <v>33831</v>
          </cell>
          <cell r="E477">
            <v>0</v>
          </cell>
          <cell r="F477">
            <v>1E-3</v>
          </cell>
          <cell r="G477" t="str">
            <v>MILLILITER</v>
          </cell>
          <cell r="H477" t="str">
            <v>DROPS</v>
          </cell>
          <cell r="I477">
            <v>20090904</v>
          </cell>
          <cell r="J477">
            <v>0</v>
          </cell>
          <cell r="K477">
            <v>20091005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20090904</v>
          </cell>
          <cell r="Q477">
            <v>0</v>
          </cell>
          <cell r="R477">
            <v>20091005</v>
          </cell>
          <cell r="S477">
            <v>0</v>
          </cell>
        </row>
        <row r="478">
          <cell r="B478" t="str">
            <v>DICLOFENAC SODIUM35850025 mgTABLETTAB, EC</v>
          </cell>
          <cell r="C478" t="str">
            <v>DICLOFENAC SODIUM</v>
          </cell>
          <cell r="D478">
            <v>35850</v>
          </cell>
          <cell r="E478">
            <v>0</v>
          </cell>
          <cell r="F478" t="str">
            <v>25 mg</v>
          </cell>
          <cell r="G478" t="str">
            <v>TABLET</v>
          </cell>
          <cell r="H478" t="str">
            <v>TAB, EC</v>
          </cell>
          <cell r="I478">
            <v>20090305</v>
          </cell>
          <cell r="J478">
            <v>20091005</v>
          </cell>
          <cell r="K478">
            <v>20091005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20091005</v>
          </cell>
          <cell r="R478">
            <v>20091005</v>
          </cell>
          <cell r="S478">
            <v>0</v>
          </cell>
        </row>
        <row r="479">
          <cell r="B479" t="str">
            <v>DICLOFENAC SODIUM35851050 mgTABLETTAB, EC</v>
          </cell>
          <cell r="C479" t="str">
            <v>DICLOFENAC SODIUM</v>
          </cell>
          <cell r="D479">
            <v>35851</v>
          </cell>
          <cell r="E479">
            <v>0</v>
          </cell>
          <cell r="F479" t="str">
            <v>50 mg</v>
          </cell>
          <cell r="G479" t="str">
            <v>TABLET</v>
          </cell>
          <cell r="H479" t="str">
            <v>TAB, EC</v>
          </cell>
          <cell r="I479">
            <v>20091005</v>
          </cell>
          <cell r="J479">
            <v>0</v>
          </cell>
          <cell r="K479">
            <v>20091005</v>
          </cell>
          <cell r="L479" t="str">
            <v>Active</v>
          </cell>
          <cell r="N479">
            <v>0</v>
          </cell>
          <cell r="O479" t="str">
            <v>no</v>
          </cell>
          <cell r="P479">
            <v>20091005</v>
          </cell>
          <cell r="Q479">
            <v>0</v>
          </cell>
          <cell r="R479">
            <v>20091005</v>
          </cell>
          <cell r="S479">
            <v>0</v>
          </cell>
        </row>
        <row r="480">
          <cell r="B480" t="str">
            <v>DICLOFENAC SODIUM35852075 mgTABLETTAB, EC</v>
          </cell>
          <cell r="C480" t="str">
            <v>DICLOFENAC SODIUM</v>
          </cell>
          <cell r="D480">
            <v>35852</v>
          </cell>
          <cell r="E480">
            <v>0</v>
          </cell>
          <cell r="F480" t="str">
            <v>75 mg</v>
          </cell>
          <cell r="G480" t="str">
            <v>TABLET</v>
          </cell>
          <cell r="H480" t="str">
            <v>TAB, EC</v>
          </cell>
          <cell r="I480">
            <v>20091005</v>
          </cell>
          <cell r="J480">
            <v>0</v>
          </cell>
          <cell r="K480">
            <v>20091005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20091005</v>
          </cell>
          <cell r="Q480">
            <v>0</v>
          </cell>
          <cell r="R480">
            <v>20091005</v>
          </cell>
          <cell r="S480">
            <v>0</v>
          </cell>
        </row>
        <row r="481">
          <cell r="B481" t="str">
            <v>DICLOFENAC SODIUM XR133100100 mgTABLETTAB, XR</v>
          </cell>
          <cell r="C481" t="str">
            <v>DICLOFENAC SODIUM XR</v>
          </cell>
          <cell r="D481">
            <v>13310</v>
          </cell>
          <cell r="E481">
            <v>0</v>
          </cell>
          <cell r="F481" t="str">
            <v>100 mg</v>
          </cell>
          <cell r="G481" t="str">
            <v>TABLET</v>
          </cell>
          <cell r="H481" t="str">
            <v>TAB, XR</v>
          </cell>
          <cell r="I481">
            <v>20091005</v>
          </cell>
          <cell r="J481">
            <v>0</v>
          </cell>
          <cell r="K481">
            <v>20091005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20091005</v>
          </cell>
          <cell r="Q481">
            <v>0</v>
          </cell>
          <cell r="R481">
            <v>20091005</v>
          </cell>
          <cell r="S481">
            <v>0</v>
          </cell>
        </row>
        <row r="482">
          <cell r="B482" t="str">
            <v>DICLOXACILLIN SODIUM395410250 mgCAPSULECAP</v>
          </cell>
          <cell r="C482" t="str">
            <v>DICLOXACILLIN SODIUM</v>
          </cell>
          <cell r="D482">
            <v>39541</v>
          </cell>
          <cell r="E482">
            <v>0</v>
          </cell>
          <cell r="F482" t="str">
            <v>250 mg</v>
          </cell>
          <cell r="G482" t="str">
            <v>CAPSULE</v>
          </cell>
          <cell r="H482" t="str">
            <v>CAP</v>
          </cell>
          <cell r="I482">
            <v>20091005</v>
          </cell>
          <cell r="J482">
            <v>0</v>
          </cell>
          <cell r="K482">
            <v>20091005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20091005</v>
          </cell>
          <cell r="Q482">
            <v>0</v>
          </cell>
          <cell r="R482">
            <v>20091005</v>
          </cell>
          <cell r="S482">
            <v>0</v>
          </cell>
        </row>
        <row r="483">
          <cell r="B483" t="str">
            <v>DICLOXACILLIN SODIUM395420500 mgCAPSULECAP</v>
          </cell>
          <cell r="C483" t="str">
            <v>DICLOXACILLIN SODIUM</v>
          </cell>
          <cell r="D483">
            <v>39542</v>
          </cell>
          <cell r="E483">
            <v>0</v>
          </cell>
          <cell r="F483" t="str">
            <v>500 mg</v>
          </cell>
          <cell r="G483" t="str">
            <v>CAPSULE</v>
          </cell>
          <cell r="H483" t="str">
            <v>CAP</v>
          </cell>
          <cell r="I483">
            <v>20091005</v>
          </cell>
          <cell r="J483">
            <v>0</v>
          </cell>
          <cell r="K483">
            <v>20091005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20091005</v>
          </cell>
          <cell r="Q483">
            <v>0</v>
          </cell>
          <cell r="R483">
            <v>20091005</v>
          </cell>
          <cell r="S483">
            <v>0</v>
          </cell>
        </row>
        <row r="484">
          <cell r="B484" t="str">
            <v>DICYCLOMINE HCL19261010 mgCAPSULECAP</v>
          </cell>
          <cell r="C484" t="str">
            <v>DICYCLOMINE HCL</v>
          </cell>
          <cell r="D484">
            <v>19261</v>
          </cell>
          <cell r="E484">
            <v>0</v>
          </cell>
          <cell r="F484" t="str">
            <v>10 mg</v>
          </cell>
          <cell r="G484" t="str">
            <v>CAPSULE</v>
          </cell>
          <cell r="H484" t="str">
            <v>CAP</v>
          </cell>
          <cell r="I484">
            <v>20091005</v>
          </cell>
          <cell r="J484">
            <v>0</v>
          </cell>
          <cell r="K484">
            <v>20091005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20091005</v>
          </cell>
          <cell r="Q484">
            <v>0</v>
          </cell>
          <cell r="R484">
            <v>20091005</v>
          </cell>
          <cell r="S484">
            <v>0</v>
          </cell>
        </row>
        <row r="485">
          <cell r="B485" t="str">
            <v>DICYCLOMINE HCL19331020 mgTABLETTAB</v>
          </cell>
          <cell r="C485" t="str">
            <v>DICYCLOMINE HCL</v>
          </cell>
          <cell r="D485">
            <v>19331</v>
          </cell>
          <cell r="E485">
            <v>0</v>
          </cell>
          <cell r="F485" t="str">
            <v>20 mg</v>
          </cell>
          <cell r="G485" t="str">
            <v>TABLET</v>
          </cell>
          <cell r="H485" t="str">
            <v>TAB</v>
          </cell>
          <cell r="I485">
            <v>20091005</v>
          </cell>
          <cell r="J485">
            <v>0</v>
          </cell>
          <cell r="K485">
            <v>20091005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20091005</v>
          </cell>
          <cell r="Q485">
            <v>0</v>
          </cell>
          <cell r="R485">
            <v>20091005</v>
          </cell>
          <cell r="S485">
            <v>0</v>
          </cell>
        </row>
        <row r="486">
          <cell r="B486" t="str">
            <v>DIDANOSINE145560250 mgCAPSULECAP, SA</v>
          </cell>
          <cell r="C486" t="str">
            <v>DIDANOSINE</v>
          </cell>
          <cell r="D486">
            <v>14556</v>
          </cell>
          <cell r="E486">
            <v>0</v>
          </cell>
          <cell r="F486" t="str">
            <v>250 mg</v>
          </cell>
          <cell r="G486" t="str">
            <v>CAPSULE</v>
          </cell>
          <cell r="H486" t="str">
            <v>CAP, SA</v>
          </cell>
          <cell r="I486">
            <v>20091005</v>
          </cell>
          <cell r="J486">
            <v>0</v>
          </cell>
          <cell r="K486">
            <v>20091005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20091005</v>
          </cell>
          <cell r="Q486">
            <v>0</v>
          </cell>
          <cell r="R486">
            <v>20091005</v>
          </cell>
          <cell r="S486">
            <v>0</v>
          </cell>
        </row>
        <row r="487">
          <cell r="B487" t="str">
            <v>DIDANOSINE145570400 mgCAPSULECAP, SA</v>
          </cell>
          <cell r="C487" t="str">
            <v>DIDANOSINE</v>
          </cell>
          <cell r="D487">
            <v>14557</v>
          </cell>
          <cell r="E487">
            <v>0</v>
          </cell>
          <cell r="F487" t="str">
            <v>400 mg</v>
          </cell>
          <cell r="G487" t="str">
            <v>CAPSULE</v>
          </cell>
          <cell r="H487" t="str">
            <v>CAP, SA</v>
          </cell>
          <cell r="I487">
            <v>20091005</v>
          </cell>
          <cell r="J487">
            <v>0</v>
          </cell>
          <cell r="K487">
            <v>20091005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20091005</v>
          </cell>
          <cell r="Q487">
            <v>0</v>
          </cell>
          <cell r="R487">
            <v>20091005</v>
          </cell>
          <cell r="S487">
            <v>0</v>
          </cell>
        </row>
        <row r="488">
          <cell r="B488" t="str">
            <v>DIFLORASONE DIACETATE3147000.05%GRAMCRM</v>
          </cell>
          <cell r="C488" t="str">
            <v>DIFLORASONE DIACETATE</v>
          </cell>
          <cell r="D488">
            <v>31470</v>
          </cell>
          <cell r="E488">
            <v>0</v>
          </cell>
          <cell r="F488" t="str">
            <v>0.05%</v>
          </cell>
          <cell r="G488" t="str">
            <v>GRAM</v>
          </cell>
          <cell r="H488" t="str">
            <v>CRM</v>
          </cell>
          <cell r="I488">
            <v>20091005</v>
          </cell>
          <cell r="J488">
            <v>0</v>
          </cell>
          <cell r="K488">
            <v>20091005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20091005</v>
          </cell>
          <cell r="Q488">
            <v>0</v>
          </cell>
          <cell r="R488">
            <v>20091005</v>
          </cell>
          <cell r="S488">
            <v>0</v>
          </cell>
        </row>
        <row r="489">
          <cell r="B489" t="str">
            <v>DIFLORASONE DIACETATE3148000.05%GRAMOINT</v>
          </cell>
          <cell r="C489" t="str">
            <v>DIFLORASONE DIACETATE</v>
          </cell>
          <cell r="D489">
            <v>31480</v>
          </cell>
          <cell r="E489">
            <v>0</v>
          </cell>
          <cell r="F489" t="str">
            <v>0.05%</v>
          </cell>
          <cell r="G489" t="str">
            <v>GRAM</v>
          </cell>
          <cell r="H489" t="str">
            <v>OINT</v>
          </cell>
          <cell r="I489">
            <v>20091005</v>
          </cell>
          <cell r="J489">
            <v>0</v>
          </cell>
          <cell r="K489">
            <v>20091005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20091005</v>
          </cell>
          <cell r="Q489">
            <v>0</v>
          </cell>
          <cell r="R489">
            <v>20091005</v>
          </cell>
          <cell r="S489">
            <v>0</v>
          </cell>
        </row>
        <row r="490">
          <cell r="B490" t="str">
            <v>DIFLUNISAL168500250 mgTABLETTAB</v>
          </cell>
          <cell r="C490" t="str">
            <v>DIFLUNISAL</v>
          </cell>
          <cell r="D490">
            <v>16850</v>
          </cell>
          <cell r="E490">
            <v>0</v>
          </cell>
          <cell r="F490" t="str">
            <v>250 mg</v>
          </cell>
          <cell r="G490" t="str">
            <v>TABLET</v>
          </cell>
          <cell r="H490" t="str">
            <v>TAB</v>
          </cell>
          <cell r="I490">
            <v>20020405</v>
          </cell>
          <cell r="J490">
            <v>20020906</v>
          </cell>
          <cell r="K490">
            <v>20050304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20020405</v>
          </cell>
          <cell r="Q490">
            <v>20020906</v>
          </cell>
          <cell r="R490">
            <v>20050304</v>
          </cell>
          <cell r="S490">
            <v>0</v>
          </cell>
        </row>
        <row r="491">
          <cell r="B491" t="str">
            <v>DIFLUNISAL168510500 mgTABLETTAB</v>
          </cell>
          <cell r="C491" t="str">
            <v>DIFLUNISAL</v>
          </cell>
          <cell r="D491">
            <v>16851</v>
          </cell>
          <cell r="E491">
            <v>0</v>
          </cell>
          <cell r="F491" t="str">
            <v>500 mg</v>
          </cell>
          <cell r="G491" t="str">
            <v>TABLET</v>
          </cell>
          <cell r="H491" t="str">
            <v>TAB</v>
          </cell>
          <cell r="I491">
            <v>20090904</v>
          </cell>
          <cell r="J491">
            <v>0</v>
          </cell>
          <cell r="K491">
            <v>20091005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20090904</v>
          </cell>
          <cell r="Q491">
            <v>0</v>
          </cell>
          <cell r="R491">
            <v>20091005</v>
          </cell>
          <cell r="S491">
            <v>0</v>
          </cell>
        </row>
        <row r="492">
          <cell r="B492" t="str">
            <v>DIGOXIN1320.125 mgTABLETTAB</v>
          </cell>
          <cell r="C492" t="str">
            <v>DIGOXIN</v>
          </cell>
          <cell r="D492">
            <v>132</v>
          </cell>
          <cell r="E492">
            <v>0</v>
          </cell>
          <cell r="F492" t="str">
            <v>.125 mg</v>
          </cell>
          <cell r="G492" t="str">
            <v>TABLET</v>
          </cell>
          <cell r="H492" t="str">
            <v>TAB</v>
          </cell>
          <cell r="I492">
            <v>20090904</v>
          </cell>
          <cell r="J492">
            <v>0</v>
          </cell>
          <cell r="K492">
            <v>20091005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20090904</v>
          </cell>
          <cell r="Q492">
            <v>0</v>
          </cell>
          <cell r="R492">
            <v>20091005</v>
          </cell>
          <cell r="S492">
            <v>0</v>
          </cell>
        </row>
        <row r="493">
          <cell r="B493" t="str">
            <v>DIGOXIN1330.250 mgTABLETTAB</v>
          </cell>
          <cell r="C493" t="str">
            <v>DIGOXIN</v>
          </cell>
          <cell r="D493">
            <v>133</v>
          </cell>
          <cell r="E493">
            <v>0</v>
          </cell>
          <cell r="F493" t="str">
            <v>.250 mg</v>
          </cell>
          <cell r="G493" t="str">
            <v>TABLET</v>
          </cell>
          <cell r="H493" t="str">
            <v>TAB</v>
          </cell>
          <cell r="I493">
            <v>20090904</v>
          </cell>
          <cell r="J493">
            <v>0</v>
          </cell>
          <cell r="K493">
            <v>20091005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20090904</v>
          </cell>
          <cell r="Q493">
            <v>0</v>
          </cell>
          <cell r="R493">
            <v>20091005</v>
          </cell>
          <cell r="S493">
            <v>0</v>
          </cell>
        </row>
        <row r="494">
          <cell r="B494" t="str">
            <v>DILTIAZEM HCL23210120 mgCAPSULECAP, SR 12HR</v>
          </cell>
          <cell r="C494" t="str">
            <v>DILTIAZEM HCL</v>
          </cell>
          <cell r="D494">
            <v>2321</v>
          </cell>
          <cell r="E494">
            <v>0</v>
          </cell>
          <cell r="F494" t="str">
            <v>120 mg</v>
          </cell>
          <cell r="G494" t="str">
            <v>CAPSULE</v>
          </cell>
          <cell r="H494" t="str">
            <v>CAP, SR 12HR</v>
          </cell>
          <cell r="I494">
            <v>20091005</v>
          </cell>
          <cell r="J494">
            <v>0</v>
          </cell>
          <cell r="K494">
            <v>20091005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20091005</v>
          </cell>
          <cell r="Q494">
            <v>0</v>
          </cell>
          <cell r="R494">
            <v>20091005</v>
          </cell>
          <cell r="S494">
            <v>0</v>
          </cell>
        </row>
        <row r="495">
          <cell r="B495" t="str">
            <v>DILTIAZEM HCL23260120 mgCAPSULECAP, SR 24HR</v>
          </cell>
          <cell r="C495" t="str">
            <v>DILTIAZEM HCL</v>
          </cell>
          <cell r="D495">
            <v>2326</v>
          </cell>
          <cell r="E495">
            <v>0</v>
          </cell>
          <cell r="F495" t="str">
            <v>120 mg</v>
          </cell>
          <cell r="G495" t="str">
            <v>CAPSULE</v>
          </cell>
          <cell r="H495" t="str">
            <v>CAP, SR 24HR</v>
          </cell>
          <cell r="I495">
            <v>20091005</v>
          </cell>
          <cell r="J495">
            <v>0</v>
          </cell>
          <cell r="K495">
            <v>20091005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20091005</v>
          </cell>
          <cell r="Q495">
            <v>0</v>
          </cell>
          <cell r="R495">
            <v>20091005</v>
          </cell>
          <cell r="S495">
            <v>0</v>
          </cell>
        </row>
        <row r="496">
          <cell r="B496" t="str">
            <v>DILTIAZEM HCL23630120 mgTABLETTAB</v>
          </cell>
          <cell r="C496" t="str">
            <v>DILTIAZEM HCL</v>
          </cell>
          <cell r="D496">
            <v>2363</v>
          </cell>
          <cell r="E496">
            <v>0</v>
          </cell>
          <cell r="F496" t="str">
            <v>120 mg</v>
          </cell>
          <cell r="G496" t="str">
            <v>TABLET</v>
          </cell>
          <cell r="H496" t="str">
            <v>TAB</v>
          </cell>
          <cell r="I496">
            <v>20091005</v>
          </cell>
          <cell r="J496">
            <v>0</v>
          </cell>
          <cell r="K496">
            <v>20091005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20091005</v>
          </cell>
          <cell r="Q496">
            <v>0</v>
          </cell>
          <cell r="R496">
            <v>20091005</v>
          </cell>
          <cell r="S496">
            <v>0</v>
          </cell>
        </row>
        <row r="497">
          <cell r="B497" t="str">
            <v>DILTIAZEM HCL74630120 mgCAPSULECAP, CR</v>
          </cell>
          <cell r="C497" t="str">
            <v>DILTIAZEM HCL</v>
          </cell>
          <cell r="D497">
            <v>7463</v>
          </cell>
          <cell r="E497">
            <v>0</v>
          </cell>
          <cell r="F497" t="str">
            <v>120 mg</v>
          </cell>
          <cell r="G497" t="str">
            <v>CAPSULE</v>
          </cell>
          <cell r="H497" t="str">
            <v>CAP, CR</v>
          </cell>
          <cell r="I497">
            <v>20091005</v>
          </cell>
          <cell r="J497">
            <v>0</v>
          </cell>
          <cell r="K497">
            <v>20091005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20091005</v>
          </cell>
          <cell r="Q497">
            <v>0</v>
          </cell>
          <cell r="R497">
            <v>20091005</v>
          </cell>
          <cell r="S497">
            <v>0</v>
          </cell>
        </row>
        <row r="498">
          <cell r="B498" t="str">
            <v>DILTIAZEM HCL23300120 mgCAPSULECAP, ER</v>
          </cell>
          <cell r="C498" t="str">
            <v>DILTIAZEM HCL</v>
          </cell>
          <cell r="D498">
            <v>2330</v>
          </cell>
          <cell r="E498">
            <v>0</v>
          </cell>
          <cell r="F498" t="str">
            <v>120 mg</v>
          </cell>
          <cell r="G498" t="str">
            <v>CAPSULE</v>
          </cell>
          <cell r="H498" t="str">
            <v>CAP, ER</v>
          </cell>
          <cell r="I498">
            <v>20091005</v>
          </cell>
          <cell r="J498">
            <v>0</v>
          </cell>
          <cell r="K498">
            <v>20091005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20091005</v>
          </cell>
          <cell r="Q498">
            <v>0</v>
          </cell>
          <cell r="R498">
            <v>20091005</v>
          </cell>
          <cell r="S498">
            <v>0</v>
          </cell>
        </row>
        <row r="499">
          <cell r="B499" t="str">
            <v>DILTIAZEM HCL23230180 mgCAPSULECAP, SR 24HR</v>
          </cell>
          <cell r="C499" t="str">
            <v>DILTIAZEM HCL</v>
          </cell>
          <cell r="D499">
            <v>2323</v>
          </cell>
          <cell r="E499">
            <v>0</v>
          </cell>
          <cell r="F499" t="str">
            <v>180 mg</v>
          </cell>
          <cell r="G499" t="str">
            <v>CAPSULE</v>
          </cell>
          <cell r="H499" t="str">
            <v>CAP, SR 24HR</v>
          </cell>
          <cell r="I499">
            <v>20091005</v>
          </cell>
          <cell r="J499">
            <v>0</v>
          </cell>
          <cell r="K499">
            <v>20091005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20091005</v>
          </cell>
          <cell r="Q499">
            <v>0</v>
          </cell>
          <cell r="R499">
            <v>20091005</v>
          </cell>
          <cell r="S499">
            <v>0</v>
          </cell>
        </row>
        <row r="500">
          <cell r="B500" t="str">
            <v>DILTIAZEM HCL74610180 mgCAPSULECAP, CR</v>
          </cell>
          <cell r="C500" t="str">
            <v>DILTIAZEM HCL</v>
          </cell>
          <cell r="D500">
            <v>7461</v>
          </cell>
          <cell r="E500">
            <v>0</v>
          </cell>
          <cell r="F500" t="str">
            <v>180 mg</v>
          </cell>
          <cell r="G500" t="str">
            <v>CAPSULE</v>
          </cell>
          <cell r="H500" t="str">
            <v>CAP, CR</v>
          </cell>
          <cell r="I500">
            <v>20091005</v>
          </cell>
          <cell r="J500">
            <v>0</v>
          </cell>
          <cell r="K500">
            <v>20091005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20091005</v>
          </cell>
          <cell r="Q500">
            <v>0</v>
          </cell>
          <cell r="R500">
            <v>20091005</v>
          </cell>
          <cell r="S500">
            <v>0</v>
          </cell>
        </row>
        <row r="501">
          <cell r="B501" t="str">
            <v>DILTIAZEM HCL23290180 mgCAPSULECAP, SA</v>
          </cell>
          <cell r="C501" t="str">
            <v>DILTIAZEM HCL</v>
          </cell>
          <cell r="D501">
            <v>2329</v>
          </cell>
          <cell r="E501">
            <v>0</v>
          </cell>
          <cell r="F501" t="str">
            <v>180 mg</v>
          </cell>
          <cell r="G501" t="str">
            <v>CAPSULE</v>
          </cell>
          <cell r="H501" t="str">
            <v>CAP, SA</v>
          </cell>
          <cell r="I501">
            <v>20091005</v>
          </cell>
          <cell r="J501">
            <v>0</v>
          </cell>
          <cell r="K501">
            <v>20091005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20091005</v>
          </cell>
          <cell r="Q501">
            <v>0</v>
          </cell>
          <cell r="R501">
            <v>20091005</v>
          </cell>
          <cell r="S501">
            <v>0</v>
          </cell>
        </row>
        <row r="502">
          <cell r="B502" t="str">
            <v>DILTIAZEM HCL23240240 mgCAPSULECAP, SR 24HR</v>
          </cell>
          <cell r="C502" t="str">
            <v>DILTIAZEM HCL</v>
          </cell>
          <cell r="D502">
            <v>2324</v>
          </cell>
          <cell r="E502">
            <v>0</v>
          </cell>
          <cell r="F502" t="str">
            <v>240 mg</v>
          </cell>
          <cell r="G502" t="str">
            <v>CAPSULE</v>
          </cell>
          <cell r="H502" t="str">
            <v>CAP, SR 24HR</v>
          </cell>
          <cell r="I502">
            <v>20091005</v>
          </cell>
          <cell r="J502">
            <v>0</v>
          </cell>
          <cell r="K502">
            <v>20091005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20091005</v>
          </cell>
          <cell r="Q502">
            <v>0</v>
          </cell>
          <cell r="R502">
            <v>20091005</v>
          </cell>
          <cell r="S502">
            <v>0</v>
          </cell>
        </row>
        <row r="503">
          <cell r="B503" t="str">
            <v>DILTIAZEM HCL74620240 mgCAPSULECAP, CR</v>
          </cell>
          <cell r="C503" t="str">
            <v>DILTIAZEM HCL</v>
          </cell>
          <cell r="D503">
            <v>7462</v>
          </cell>
          <cell r="E503">
            <v>0</v>
          </cell>
          <cell r="F503" t="str">
            <v>240 mg</v>
          </cell>
          <cell r="G503" t="str">
            <v>CAPSULE</v>
          </cell>
          <cell r="H503" t="str">
            <v>CAP, CR</v>
          </cell>
          <cell r="I503">
            <v>20091005</v>
          </cell>
          <cell r="J503">
            <v>0</v>
          </cell>
          <cell r="K503">
            <v>20091005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20091005</v>
          </cell>
          <cell r="Q503">
            <v>0</v>
          </cell>
          <cell r="R503">
            <v>20091005</v>
          </cell>
          <cell r="S503">
            <v>0</v>
          </cell>
        </row>
        <row r="504">
          <cell r="B504" t="str">
            <v>DILTIAZEM HCL23320240 mgCAPSULECAP, SA</v>
          </cell>
          <cell r="C504" t="str">
            <v>DILTIAZEM HCL</v>
          </cell>
          <cell r="D504">
            <v>2332</v>
          </cell>
          <cell r="E504">
            <v>0</v>
          </cell>
          <cell r="F504" t="str">
            <v>240 mg</v>
          </cell>
          <cell r="G504" t="str">
            <v>CAPSULE</v>
          </cell>
          <cell r="H504" t="str">
            <v>CAP, SA</v>
          </cell>
          <cell r="I504">
            <v>20090605</v>
          </cell>
          <cell r="J504">
            <v>0</v>
          </cell>
          <cell r="K504">
            <v>20091005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20090605</v>
          </cell>
          <cell r="Q504">
            <v>0</v>
          </cell>
          <cell r="R504">
            <v>20091005</v>
          </cell>
          <cell r="S504">
            <v>0</v>
          </cell>
        </row>
        <row r="505">
          <cell r="B505" t="str">
            <v>DILTIAZEM HCL2360030 mgTABLETTAB</v>
          </cell>
          <cell r="C505" t="str">
            <v>DILTIAZEM HCL</v>
          </cell>
          <cell r="D505">
            <v>2360</v>
          </cell>
          <cell r="E505">
            <v>0</v>
          </cell>
          <cell r="F505" t="str">
            <v>30 mg</v>
          </cell>
          <cell r="G505" t="str">
            <v>TABLET</v>
          </cell>
          <cell r="H505" t="str">
            <v>TAB</v>
          </cell>
          <cell r="I505">
            <v>20091005</v>
          </cell>
          <cell r="J505">
            <v>0</v>
          </cell>
          <cell r="K505">
            <v>20091005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20091005</v>
          </cell>
          <cell r="Q505">
            <v>0</v>
          </cell>
          <cell r="R505">
            <v>20091005</v>
          </cell>
          <cell r="S505">
            <v>0</v>
          </cell>
        </row>
        <row r="506">
          <cell r="B506" t="str">
            <v>DILTIAZEM HCL23250300 mgCAPSULECAP, SR 24HR</v>
          </cell>
          <cell r="C506" t="str">
            <v>DILTIAZEM HCL</v>
          </cell>
          <cell r="D506">
            <v>2325</v>
          </cell>
          <cell r="E506">
            <v>0</v>
          </cell>
          <cell r="F506" t="str">
            <v>300 mg</v>
          </cell>
          <cell r="G506" t="str">
            <v>CAPSULE</v>
          </cell>
          <cell r="H506" t="str">
            <v>CAP, SR 24HR</v>
          </cell>
          <cell r="I506">
            <v>20091005</v>
          </cell>
          <cell r="J506">
            <v>0</v>
          </cell>
          <cell r="K506">
            <v>20091005</v>
          </cell>
          <cell r="L506" t="str">
            <v>Active</v>
          </cell>
          <cell r="N506">
            <v>0</v>
          </cell>
          <cell r="O506" t="str">
            <v>no</v>
          </cell>
          <cell r="P506">
            <v>20091005</v>
          </cell>
          <cell r="Q506">
            <v>0</v>
          </cell>
          <cell r="R506">
            <v>20091005</v>
          </cell>
          <cell r="S506">
            <v>0</v>
          </cell>
        </row>
        <row r="507">
          <cell r="B507" t="str">
            <v>DILTIAZEM HCL23330300 mgCAPSULECAP, ER</v>
          </cell>
          <cell r="C507" t="str">
            <v>DILTIAZEM HCL</v>
          </cell>
          <cell r="D507">
            <v>2333</v>
          </cell>
          <cell r="E507">
            <v>0</v>
          </cell>
          <cell r="F507" t="str">
            <v>300 mg</v>
          </cell>
          <cell r="G507" t="str">
            <v>CAPSULE</v>
          </cell>
          <cell r="H507" t="str">
            <v>CAP, ER</v>
          </cell>
          <cell r="I507">
            <v>20091005</v>
          </cell>
          <cell r="J507">
            <v>0</v>
          </cell>
          <cell r="K507">
            <v>20091005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20091005</v>
          </cell>
          <cell r="Q507">
            <v>0</v>
          </cell>
          <cell r="R507">
            <v>20091005</v>
          </cell>
          <cell r="S507">
            <v>0</v>
          </cell>
        </row>
        <row r="508">
          <cell r="B508" t="str">
            <v>DILTIAZEM HCL23280360 mgCAPSULECAP, ER</v>
          </cell>
          <cell r="C508" t="str">
            <v>DILTIAZEM HCL</v>
          </cell>
          <cell r="D508">
            <v>2328</v>
          </cell>
          <cell r="E508">
            <v>0</v>
          </cell>
          <cell r="F508" t="str">
            <v>360 mg</v>
          </cell>
          <cell r="G508" t="str">
            <v>CAPSULE</v>
          </cell>
          <cell r="H508" t="str">
            <v>CAP, ER</v>
          </cell>
          <cell r="I508">
            <v>20091005</v>
          </cell>
          <cell r="J508">
            <v>0</v>
          </cell>
          <cell r="K508">
            <v>20091005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20091005</v>
          </cell>
          <cell r="Q508">
            <v>0</v>
          </cell>
          <cell r="R508">
            <v>20091005</v>
          </cell>
          <cell r="S508">
            <v>0</v>
          </cell>
        </row>
        <row r="509">
          <cell r="B509" t="str">
            <v>DILTIAZEM HCL2322060 mgCAPSULECAP, SR 12HR</v>
          </cell>
          <cell r="C509" t="str">
            <v>DILTIAZEM HCL</v>
          </cell>
          <cell r="D509">
            <v>2322</v>
          </cell>
          <cell r="E509">
            <v>0</v>
          </cell>
          <cell r="F509" t="str">
            <v>60 mg</v>
          </cell>
          <cell r="G509" t="str">
            <v>CAPSULE</v>
          </cell>
          <cell r="H509" t="str">
            <v>CAP, SR 12HR</v>
          </cell>
          <cell r="I509">
            <v>20091005</v>
          </cell>
          <cell r="J509">
            <v>0</v>
          </cell>
          <cell r="K509">
            <v>20091005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20091005</v>
          </cell>
          <cell r="Q509">
            <v>0</v>
          </cell>
          <cell r="R509">
            <v>20091005</v>
          </cell>
          <cell r="S509">
            <v>0</v>
          </cell>
        </row>
        <row r="510">
          <cell r="B510" t="str">
            <v>DILTIAZEM HCL2361060 mgTABLETTAB</v>
          </cell>
          <cell r="C510" t="str">
            <v>DILTIAZEM HCL</v>
          </cell>
          <cell r="D510">
            <v>2361</v>
          </cell>
          <cell r="E510">
            <v>0</v>
          </cell>
          <cell r="F510" t="str">
            <v>60 mg</v>
          </cell>
          <cell r="G510" t="str">
            <v>TABLET</v>
          </cell>
          <cell r="H510" t="str">
            <v>TAB</v>
          </cell>
          <cell r="I510">
            <v>20091005</v>
          </cell>
          <cell r="J510">
            <v>0</v>
          </cell>
          <cell r="K510">
            <v>20091005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20091005</v>
          </cell>
          <cell r="Q510">
            <v>0</v>
          </cell>
          <cell r="R510">
            <v>20091005</v>
          </cell>
          <cell r="S510">
            <v>0</v>
          </cell>
        </row>
        <row r="511">
          <cell r="B511" t="str">
            <v>DILTIAZEM HCL2320090 mgCAPSULECAP, SR 12HR</v>
          </cell>
          <cell r="C511" t="str">
            <v>DILTIAZEM HCL</v>
          </cell>
          <cell r="D511">
            <v>2320</v>
          </cell>
          <cell r="E511">
            <v>0</v>
          </cell>
          <cell r="F511" t="str">
            <v>90 mg</v>
          </cell>
          <cell r="G511" t="str">
            <v>CAPSULE</v>
          </cell>
          <cell r="H511" t="str">
            <v>CAP, SR 12HR</v>
          </cell>
          <cell r="I511">
            <v>20091005</v>
          </cell>
          <cell r="J511">
            <v>0</v>
          </cell>
          <cell r="K511">
            <v>20091005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20091005</v>
          </cell>
          <cell r="Q511">
            <v>0</v>
          </cell>
          <cell r="R511">
            <v>20091005</v>
          </cell>
          <cell r="S511">
            <v>0</v>
          </cell>
        </row>
        <row r="512">
          <cell r="B512" t="str">
            <v>DILTIAZEM HCL2362090 mgTABLETTAB</v>
          </cell>
          <cell r="C512" t="str">
            <v>DILTIAZEM HCL</v>
          </cell>
          <cell r="D512">
            <v>2362</v>
          </cell>
          <cell r="E512">
            <v>0</v>
          </cell>
          <cell r="F512" t="str">
            <v>90 mg</v>
          </cell>
          <cell r="G512" t="str">
            <v>TABLET</v>
          </cell>
          <cell r="H512" t="str">
            <v>TAB</v>
          </cell>
          <cell r="I512">
            <v>20091005</v>
          </cell>
          <cell r="J512">
            <v>0</v>
          </cell>
          <cell r="K512">
            <v>20091005</v>
          </cell>
          <cell r="L512" t="str">
            <v>Active</v>
          </cell>
          <cell r="N512">
            <v>0</v>
          </cell>
          <cell r="O512" t="str">
            <v>no</v>
          </cell>
          <cell r="P512">
            <v>20091005</v>
          </cell>
          <cell r="Q512">
            <v>0</v>
          </cell>
          <cell r="R512">
            <v>20091005</v>
          </cell>
          <cell r="S512">
            <v>0</v>
          </cell>
        </row>
        <row r="513">
          <cell r="B513" t="str">
            <v>DILTIAZEM HCL 946910420 mgCAPSULECAP, SA</v>
          </cell>
          <cell r="C513" t="str">
            <v xml:space="preserve">DILTIAZEM HCL </v>
          </cell>
          <cell r="D513">
            <v>94691</v>
          </cell>
          <cell r="E513">
            <v>0</v>
          </cell>
          <cell r="F513" t="str">
            <v>420 mg</v>
          </cell>
          <cell r="G513" t="str">
            <v>CAPSULE</v>
          </cell>
          <cell r="H513" t="str">
            <v>CAP, SA</v>
          </cell>
          <cell r="I513">
            <v>20090904</v>
          </cell>
          <cell r="J513">
            <v>0</v>
          </cell>
          <cell r="K513">
            <v>20091005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20090904</v>
          </cell>
          <cell r="Q513">
            <v>0</v>
          </cell>
          <cell r="R513">
            <v>20091005</v>
          </cell>
          <cell r="S513">
            <v>0</v>
          </cell>
        </row>
        <row r="514">
          <cell r="B514" t="str">
            <v>DIPHENHYDRAMINE45971025 mgCAPSULECAP</v>
          </cell>
          <cell r="C514" t="str">
            <v>DIPHENHYDRAMINE</v>
          </cell>
          <cell r="D514">
            <v>45971</v>
          </cell>
          <cell r="E514">
            <v>0</v>
          </cell>
          <cell r="F514" t="str">
            <v>25 mg</v>
          </cell>
          <cell r="G514" t="str">
            <v>CAPSULE</v>
          </cell>
          <cell r="H514" t="str">
            <v>CAP</v>
          </cell>
          <cell r="I514">
            <v>20090605</v>
          </cell>
          <cell r="J514">
            <v>0</v>
          </cell>
          <cell r="K514">
            <v>20091005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20090605</v>
          </cell>
          <cell r="Q514">
            <v>0</v>
          </cell>
          <cell r="R514">
            <v>20091005</v>
          </cell>
          <cell r="S514">
            <v>0</v>
          </cell>
        </row>
        <row r="515">
          <cell r="B515" t="str">
            <v>DIPHENHYDRAMINE45972050 mgCAPSULECAP</v>
          </cell>
          <cell r="C515" t="str">
            <v>DIPHENHYDRAMINE</v>
          </cell>
          <cell r="D515">
            <v>45972</v>
          </cell>
          <cell r="E515">
            <v>0</v>
          </cell>
          <cell r="F515" t="str">
            <v>50 mg</v>
          </cell>
          <cell r="G515" t="str">
            <v>CAPSULE</v>
          </cell>
          <cell r="H515" t="str">
            <v>CAP</v>
          </cell>
          <cell r="I515">
            <v>20090605</v>
          </cell>
          <cell r="J515">
            <v>0</v>
          </cell>
          <cell r="K515">
            <v>20091005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20090605</v>
          </cell>
          <cell r="Q515">
            <v>0</v>
          </cell>
          <cell r="R515">
            <v>20091005</v>
          </cell>
          <cell r="S515">
            <v>0</v>
          </cell>
        </row>
        <row r="516">
          <cell r="B516" t="str">
            <v>DIPHENOXYLATE HCL; ATROPINE SULFATE6503002.5 mg; 0.025 mgTABLETTAB</v>
          </cell>
          <cell r="C516" t="str">
            <v>DIPHENOXYLATE HCL; ATROPINE SULFATE</v>
          </cell>
          <cell r="D516">
            <v>65030</v>
          </cell>
          <cell r="E516">
            <v>0</v>
          </cell>
          <cell r="F516" t="str">
            <v>2.5 mg; 0.025 mg</v>
          </cell>
          <cell r="G516" t="str">
            <v>TABLET</v>
          </cell>
          <cell r="H516" t="str">
            <v>TAB</v>
          </cell>
          <cell r="I516">
            <v>20090904</v>
          </cell>
          <cell r="J516">
            <v>0</v>
          </cell>
          <cell r="K516">
            <v>20091005</v>
          </cell>
          <cell r="L516" t="str">
            <v>Active</v>
          </cell>
          <cell r="N516">
            <v>0</v>
          </cell>
          <cell r="O516" t="str">
            <v>no</v>
          </cell>
          <cell r="P516">
            <v>20090904</v>
          </cell>
          <cell r="Q516">
            <v>0</v>
          </cell>
          <cell r="R516">
            <v>20091005</v>
          </cell>
          <cell r="S516">
            <v>0</v>
          </cell>
        </row>
        <row r="517">
          <cell r="B517" t="str">
            <v>DIPHENOXYLATE HCL; ATROPINE SULFATE6502002.5 mg; 0.025 mg/5 mlMILLILITERSOLN</v>
          </cell>
          <cell r="C517" t="str">
            <v>DIPHENOXYLATE HCL; ATROPINE SULFATE</v>
          </cell>
          <cell r="D517">
            <v>65020</v>
          </cell>
          <cell r="E517">
            <v>0</v>
          </cell>
          <cell r="F517" t="str">
            <v>2.5 mg; 0.025 mg/5 ml</v>
          </cell>
          <cell r="G517" t="str">
            <v>MILLILITER</v>
          </cell>
          <cell r="H517" t="str">
            <v>SOLN</v>
          </cell>
          <cell r="I517">
            <v>20040305</v>
          </cell>
          <cell r="J517">
            <v>20050902</v>
          </cell>
          <cell r="K517">
            <v>20060906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20040305</v>
          </cell>
          <cell r="Q517">
            <v>20050902</v>
          </cell>
          <cell r="R517">
            <v>20060906</v>
          </cell>
          <cell r="S517">
            <v>0</v>
          </cell>
        </row>
        <row r="518">
          <cell r="B518" t="str">
            <v>DIPYRIDAMOLE53141025 mgTABLETTAB</v>
          </cell>
          <cell r="C518" t="str">
            <v>DIPYRIDAMOLE</v>
          </cell>
          <cell r="D518">
            <v>53141</v>
          </cell>
          <cell r="E518">
            <v>0</v>
          </cell>
          <cell r="F518" t="str">
            <v>25 mg</v>
          </cell>
          <cell r="G518" t="str">
            <v>TABLET</v>
          </cell>
          <cell r="H518" t="str">
            <v>TAB</v>
          </cell>
          <cell r="I518">
            <v>20090305</v>
          </cell>
          <cell r="J518">
            <v>0</v>
          </cell>
          <cell r="K518">
            <v>20091005</v>
          </cell>
          <cell r="L518" t="str">
            <v>Active</v>
          </cell>
          <cell r="N518">
            <v>0</v>
          </cell>
          <cell r="O518" t="str">
            <v>no</v>
          </cell>
          <cell r="P518">
            <v>20090305</v>
          </cell>
          <cell r="Q518">
            <v>0</v>
          </cell>
          <cell r="R518">
            <v>20091005</v>
          </cell>
          <cell r="S518">
            <v>0</v>
          </cell>
        </row>
        <row r="519">
          <cell r="B519" t="str">
            <v>DIPYRIDAMOLE53142050 mgTABLETTAB</v>
          </cell>
          <cell r="C519" t="str">
            <v>DIPYRIDAMOLE</v>
          </cell>
          <cell r="D519">
            <v>53142</v>
          </cell>
          <cell r="E519">
            <v>0</v>
          </cell>
          <cell r="F519" t="str">
            <v>50 mg</v>
          </cell>
          <cell r="G519" t="str">
            <v>TABLET</v>
          </cell>
          <cell r="H519" t="str">
            <v>TAB</v>
          </cell>
          <cell r="I519">
            <v>20090904</v>
          </cell>
          <cell r="J519">
            <v>0</v>
          </cell>
          <cell r="K519">
            <v>20091005</v>
          </cell>
          <cell r="L519" t="str">
            <v>Active</v>
          </cell>
          <cell r="N519">
            <v>0</v>
          </cell>
          <cell r="O519" t="str">
            <v>no</v>
          </cell>
          <cell r="P519">
            <v>20090904</v>
          </cell>
          <cell r="Q519">
            <v>0</v>
          </cell>
          <cell r="R519">
            <v>20091005</v>
          </cell>
          <cell r="S519">
            <v>0</v>
          </cell>
        </row>
        <row r="520">
          <cell r="B520" t="str">
            <v>DIPYRIDAMOLE53143075 mgTABLETTAB</v>
          </cell>
          <cell r="C520" t="str">
            <v>DIPYRIDAMOLE</v>
          </cell>
          <cell r="D520">
            <v>53143</v>
          </cell>
          <cell r="E520">
            <v>0</v>
          </cell>
          <cell r="F520" t="str">
            <v>75 mg</v>
          </cell>
          <cell r="G520" t="str">
            <v>TABLET</v>
          </cell>
          <cell r="H520" t="str">
            <v>TAB</v>
          </cell>
          <cell r="I520">
            <v>20090904</v>
          </cell>
          <cell r="J520">
            <v>0</v>
          </cell>
          <cell r="K520">
            <v>20091005</v>
          </cell>
          <cell r="L520" t="str">
            <v>Active</v>
          </cell>
          <cell r="N520">
            <v>0</v>
          </cell>
          <cell r="O520" t="str">
            <v>no</v>
          </cell>
          <cell r="P520">
            <v>20090904</v>
          </cell>
          <cell r="Q520">
            <v>0</v>
          </cell>
          <cell r="R520">
            <v>20091005</v>
          </cell>
          <cell r="S520">
            <v>0</v>
          </cell>
        </row>
        <row r="521">
          <cell r="B521" t="str">
            <v>DISOPYRAMIDE11300100 mgCAPSULECAP</v>
          </cell>
          <cell r="C521" t="str">
            <v>DISOPYRAMIDE</v>
          </cell>
          <cell r="D521">
            <v>1130</v>
          </cell>
          <cell r="E521">
            <v>0</v>
          </cell>
          <cell r="F521" t="str">
            <v>100 mg</v>
          </cell>
          <cell r="G521" t="str">
            <v>CAPSULE</v>
          </cell>
          <cell r="H521" t="str">
            <v>CAP</v>
          </cell>
          <cell r="I521">
            <v>20091005</v>
          </cell>
          <cell r="J521">
            <v>0</v>
          </cell>
          <cell r="K521">
            <v>20091005</v>
          </cell>
          <cell r="L521" t="str">
            <v>Active</v>
          </cell>
          <cell r="N521">
            <v>0</v>
          </cell>
          <cell r="O521" t="str">
            <v>no</v>
          </cell>
          <cell r="P521">
            <v>20091005</v>
          </cell>
          <cell r="Q521">
            <v>0</v>
          </cell>
          <cell r="R521">
            <v>20091005</v>
          </cell>
          <cell r="S521">
            <v>0</v>
          </cell>
        </row>
        <row r="522">
          <cell r="B522" t="str">
            <v>DISOPYRAMIDE11310150 mgCAPSULECAP</v>
          </cell>
          <cell r="C522" t="str">
            <v>DISOPYRAMIDE</v>
          </cell>
          <cell r="D522">
            <v>1131</v>
          </cell>
          <cell r="E522">
            <v>0</v>
          </cell>
          <cell r="F522" t="str">
            <v>150 mg</v>
          </cell>
          <cell r="G522" t="str">
            <v>CAPSULE</v>
          </cell>
          <cell r="H522" t="str">
            <v>CAP</v>
          </cell>
          <cell r="I522">
            <v>20090605</v>
          </cell>
          <cell r="J522">
            <v>0</v>
          </cell>
          <cell r="K522">
            <v>20091005</v>
          </cell>
          <cell r="L522" t="str">
            <v>Active</v>
          </cell>
          <cell r="N522">
            <v>0</v>
          </cell>
          <cell r="O522" t="str">
            <v>no</v>
          </cell>
          <cell r="P522">
            <v>20090605</v>
          </cell>
          <cell r="Q522">
            <v>0</v>
          </cell>
          <cell r="R522">
            <v>20091005</v>
          </cell>
          <cell r="S522">
            <v>0</v>
          </cell>
        </row>
        <row r="523">
          <cell r="B523" t="str">
            <v>DISOPYRAMIDE CR11410150 mgCAPSULECAP, CR</v>
          </cell>
          <cell r="C523" t="str">
            <v>DISOPYRAMIDE CR</v>
          </cell>
          <cell r="D523">
            <v>1141</v>
          </cell>
          <cell r="E523">
            <v>0</v>
          </cell>
          <cell r="F523" t="str">
            <v>150 mg</v>
          </cell>
          <cell r="G523" t="str">
            <v>CAPSULE</v>
          </cell>
          <cell r="H523" t="str">
            <v>CAP, CR</v>
          </cell>
          <cell r="I523">
            <v>20060906</v>
          </cell>
          <cell r="J523">
            <v>20070305</v>
          </cell>
          <cell r="K523">
            <v>20070305</v>
          </cell>
          <cell r="L523" t="str">
            <v>Active</v>
          </cell>
          <cell r="N523">
            <v>0</v>
          </cell>
          <cell r="O523" t="str">
            <v>no</v>
          </cell>
          <cell r="P523">
            <v>20060906</v>
          </cell>
          <cell r="Q523">
            <v>20070305</v>
          </cell>
          <cell r="R523">
            <v>20070305</v>
          </cell>
          <cell r="S523">
            <v>0</v>
          </cell>
        </row>
        <row r="524">
          <cell r="B524" t="str">
            <v>DIVALPROEX SODIUM172920125 mgTABLETTAB, EC</v>
          </cell>
          <cell r="C524" t="str">
            <v>DIVALPROEX SODIUM</v>
          </cell>
          <cell r="D524">
            <v>17292</v>
          </cell>
          <cell r="E524">
            <v>0</v>
          </cell>
          <cell r="F524" t="str">
            <v>125 mg</v>
          </cell>
          <cell r="G524" t="str">
            <v>TABLET</v>
          </cell>
          <cell r="H524" t="str">
            <v>TAB, EC</v>
          </cell>
          <cell r="I524">
            <v>20091005</v>
          </cell>
          <cell r="J524">
            <v>0</v>
          </cell>
          <cell r="K524">
            <v>20091005</v>
          </cell>
          <cell r="L524" t="str">
            <v>Active</v>
          </cell>
          <cell r="N524">
            <v>0</v>
          </cell>
          <cell r="O524" t="str">
            <v>no</v>
          </cell>
          <cell r="P524">
            <v>20091005</v>
          </cell>
          <cell r="Q524">
            <v>0</v>
          </cell>
          <cell r="R524">
            <v>20091005</v>
          </cell>
          <cell r="S524">
            <v>0</v>
          </cell>
        </row>
        <row r="525">
          <cell r="B525" t="str">
            <v>DIVALPROEX SODIUM172900250 mgTABLETTAB, EC</v>
          </cell>
          <cell r="C525" t="str">
            <v>DIVALPROEX SODIUM</v>
          </cell>
          <cell r="D525">
            <v>17290</v>
          </cell>
          <cell r="E525">
            <v>0</v>
          </cell>
          <cell r="F525" t="str">
            <v>250 mg</v>
          </cell>
          <cell r="G525" t="str">
            <v>TABLET</v>
          </cell>
          <cell r="H525" t="str">
            <v>TAB, EC</v>
          </cell>
          <cell r="I525">
            <v>20091005</v>
          </cell>
          <cell r="J525">
            <v>0</v>
          </cell>
          <cell r="K525">
            <v>20091005</v>
          </cell>
          <cell r="L525" t="str">
            <v>Active</v>
          </cell>
          <cell r="N525">
            <v>0</v>
          </cell>
          <cell r="O525" t="str">
            <v>no</v>
          </cell>
          <cell r="P525">
            <v>20091005</v>
          </cell>
          <cell r="Q525">
            <v>0</v>
          </cell>
          <cell r="R525">
            <v>20091005</v>
          </cell>
          <cell r="S525">
            <v>0</v>
          </cell>
        </row>
        <row r="526">
          <cell r="B526" t="str">
            <v>DIVALPROEX SODIUM187540250 mgTABLETTAB, ER</v>
          </cell>
          <cell r="C526" t="str">
            <v>DIVALPROEX SODIUM</v>
          </cell>
          <cell r="D526">
            <v>18754</v>
          </cell>
          <cell r="E526">
            <v>0</v>
          </cell>
          <cell r="F526" t="str">
            <v>250 mg</v>
          </cell>
          <cell r="G526" t="str">
            <v>TABLET</v>
          </cell>
          <cell r="H526" t="str">
            <v>TAB, ER</v>
          </cell>
          <cell r="I526">
            <v>20091005</v>
          </cell>
          <cell r="J526">
            <v>0</v>
          </cell>
          <cell r="K526">
            <v>20091005</v>
          </cell>
          <cell r="L526" t="str">
            <v>Active</v>
          </cell>
          <cell r="N526">
            <v>0</v>
          </cell>
          <cell r="O526" t="str">
            <v>no</v>
          </cell>
          <cell r="P526">
            <v>20091005</v>
          </cell>
          <cell r="Q526">
            <v>0</v>
          </cell>
          <cell r="R526">
            <v>20091005</v>
          </cell>
          <cell r="S526">
            <v>0</v>
          </cell>
        </row>
        <row r="527">
          <cell r="B527" t="str">
            <v>DIVALPROEX SODIUM172910500 mgTABLETTAB, EC</v>
          </cell>
          <cell r="C527" t="str">
            <v>DIVALPROEX SODIUM</v>
          </cell>
          <cell r="D527">
            <v>17291</v>
          </cell>
          <cell r="E527">
            <v>0</v>
          </cell>
          <cell r="F527" t="str">
            <v>500 mg</v>
          </cell>
          <cell r="G527" t="str">
            <v>TABLET</v>
          </cell>
          <cell r="H527" t="str">
            <v>TAB, EC</v>
          </cell>
          <cell r="I527">
            <v>20091005</v>
          </cell>
          <cell r="J527">
            <v>0</v>
          </cell>
          <cell r="K527">
            <v>20091005</v>
          </cell>
          <cell r="L527" t="str">
            <v>Active</v>
          </cell>
          <cell r="N527">
            <v>0</v>
          </cell>
          <cell r="O527" t="str">
            <v>no</v>
          </cell>
          <cell r="P527">
            <v>20091005</v>
          </cell>
          <cell r="Q527">
            <v>0</v>
          </cell>
          <cell r="R527">
            <v>20091005</v>
          </cell>
          <cell r="S527">
            <v>0</v>
          </cell>
        </row>
        <row r="528">
          <cell r="B528" t="str">
            <v>DIVALPROEX SODIUM180400500 mgTABLETTAB, ER</v>
          </cell>
          <cell r="C528" t="str">
            <v>DIVALPROEX SODIUM</v>
          </cell>
          <cell r="D528">
            <v>18040</v>
          </cell>
          <cell r="E528">
            <v>0</v>
          </cell>
          <cell r="F528" t="str">
            <v>500 mg</v>
          </cell>
          <cell r="G528" t="str">
            <v>TABLET</v>
          </cell>
          <cell r="H528" t="str">
            <v>TAB, ER</v>
          </cell>
          <cell r="I528">
            <v>20091005</v>
          </cell>
          <cell r="J528">
            <v>0</v>
          </cell>
          <cell r="K528">
            <v>20091005</v>
          </cell>
          <cell r="L528" t="str">
            <v>Active</v>
          </cell>
          <cell r="N528">
            <v>0</v>
          </cell>
          <cell r="O528" t="str">
            <v>no</v>
          </cell>
          <cell r="P528">
            <v>20091005</v>
          </cell>
          <cell r="Q528">
            <v>0</v>
          </cell>
          <cell r="R528">
            <v>20091005</v>
          </cell>
          <cell r="S528">
            <v>0</v>
          </cell>
        </row>
        <row r="529">
          <cell r="B529" t="str">
            <v>D-METHORP TAN/P-EPD TAN/D-CP17768025 mg; 75 mg; 2.5 mg/5 mlMILLILITERSUSP</v>
          </cell>
          <cell r="C529" t="str">
            <v>D-METHORP TAN/P-EPD TAN/D-CP</v>
          </cell>
          <cell r="D529">
            <v>17768</v>
          </cell>
          <cell r="E529">
            <v>0</v>
          </cell>
          <cell r="F529" t="str">
            <v>25 mg; 75 mg; 2.5 mg/5 ml</v>
          </cell>
          <cell r="G529" t="str">
            <v>MILLILITER</v>
          </cell>
          <cell r="H529" t="str">
            <v>SUSP</v>
          </cell>
          <cell r="I529">
            <v>20061205</v>
          </cell>
          <cell r="J529">
            <v>20080104</v>
          </cell>
          <cell r="K529">
            <v>20080104</v>
          </cell>
          <cell r="L529" t="str">
            <v>Active</v>
          </cell>
          <cell r="N529">
            <v>0</v>
          </cell>
          <cell r="O529" t="str">
            <v>no</v>
          </cell>
          <cell r="P529">
            <v>20061205</v>
          </cell>
          <cell r="Q529">
            <v>20080104</v>
          </cell>
          <cell r="R529">
            <v>20080104</v>
          </cell>
          <cell r="S529">
            <v>0</v>
          </cell>
        </row>
        <row r="530">
          <cell r="B530" t="str">
            <v>D-METHORPHAN HB/PE/CHLORPHENIR18096015 mg; 6 mg; 2 mg/5 mlMILLILITERSYR</v>
          </cell>
          <cell r="C530" t="str">
            <v>D-METHORPHAN HB/PE/CHLORPHENIR</v>
          </cell>
          <cell r="D530">
            <v>18096</v>
          </cell>
          <cell r="E530">
            <v>0</v>
          </cell>
          <cell r="F530" t="str">
            <v>15 mg; 6 mg; 2 mg/5 ml</v>
          </cell>
          <cell r="G530" t="str">
            <v>MILLILITER</v>
          </cell>
          <cell r="H530" t="str">
            <v>SYR</v>
          </cell>
          <cell r="I530">
            <v>20091005</v>
          </cell>
          <cell r="J530">
            <v>0</v>
          </cell>
          <cell r="K530">
            <v>20091005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20091005</v>
          </cell>
          <cell r="Q530">
            <v>0</v>
          </cell>
          <cell r="R530">
            <v>20091005</v>
          </cell>
          <cell r="S530">
            <v>0</v>
          </cell>
        </row>
        <row r="531">
          <cell r="B531" t="str">
            <v>D-METHORPHAN HB/P-EPD HCL/BPM96136010 mg; 30 mg; 2 mg/5 mlMILLILITERSYR</v>
          </cell>
          <cell r="C531" t="str">
            <v>D-METHORPHAN HB/P-EPD HCL/BPM</v>
          </cell>
          <cell r="D531">
            <v>96136</v>
          </cell>
          <cell r="E531">
            <v>0</v>
          </cell>
          <cell r="F531" t="str">
            <v>10 mg; 30 mg; 2 mg/5 ml</v>
          </cell>
          <cell r="G531" t="str">
            <v>MILLILITER</v>
          </cell>
          <cell r="H531" t="str">
            <v>SYR</v>
          </cell>
          <cell r="I531">
            <v>20061205</v>
          </cell>
          <cell r="J531">
            <v>20080104</v>
          </cell>
          <cell r="K531">
            <v>20080104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20061205</v>
          </cell>
          <cell r="Q531">
            <v>20080104</v>
          </cell>
          <cell r="R531">
            <v>20080104</v>
          </cell>
          <cell r="S531">
            <v>0</v>
          </cell>
        </row>
        <row r="532">
          <cell r="B532" t="str">
            <v>D-METHORPHAN HB/P-EPD HCL/BPM13854015 mg; 45 mg; 4 mg/5 mlMILLILITERSYR</v>
          </cell>
          <cell r="C532" t="str">
            <v>D-METHORPHAN HB/P-EPD HCL/BPM</v>
          </cell>
          <cell r="D532">
            <v>13854</v>
          </cell>
          <cell r="E532">
            <v>0</v>
          </cell>
          <cell r="F532" t="str">
            <v>15 mg; 45 mg; 4 mg/5 ml</v>
          </cell>
          <cell r="G532" t="str">
            <v>MILLILITER</v>
          </cell>
          <cell r="H532" t="str">
            <v>SYR</v>
          </cell>
          <cell r="I532">
            <v>20071205</v>
          </cell>
          <cell r="J532">
            <v>20080104</v>
          </cell>
          <cell r="K532">
            <v>20080104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20071205</v>
          </cell>
          <cell r="Q532">
            <v>20080104</v>
          </cell>
          <cell r="R532">
            <v>20080104</v>
          </cell>
          <cell r="S532">
            <v>0</v>
          </cell>
        </row>
        <row r="533">
          <cell r="B533" t="str">
            <v>D-METHORPHAN HB/P-EPD HCL/BPM94275030 mg; 60 mg; 4 mg/5 mlMILLILITERSYR</v>
          </cell>
          <cell r="C533" t="str">
            <v>D-METHORPHAN HB/P-EPD HCL/BPM</v>
          </cell>
          <cell r="D533">
            <v>94275</v>
          </cell>
          <cell r="E533">
            <v>0</v>
          </cell>
          <cell r="F533" t="str">
            <v>30 mg; 60 mg; 4 mg/5 ml</v>
          </cell>
          <cell r="G533" t="str">
            <v>MILLILITER</v>
          </cell>
          <cell r="H533" t="str">
            <v>SYR</v>
          </cell>
          <cell r="I533">
            <v>20070605</v>
          </cell>
          <cell r="J533">
            <v>20080104</v>
          </cell>
          <cell r="K533">
            <v>20080104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20070605</v>
          </cell>
          <cell r="Q533">
            <v>20080104</v>
          </cell>
          <cell r="R533">
            <v>20080104</v>
          </cell>
          <cell r="S533">
            <v>0</v>
          </cell>
        </row>
        <row r="534">
          <cell r="B534" t="str">
            <v>D-METHORPHAN HB/P-EPD HCL/BPM1421604 mg; 15 mg; 1 mg/mlMILLILITERDROPS</v>
          </cell>
          <cell r="C534" t="str">
            <v>D-METHORPHAN HB/P-EPD HCL/BPM</v>
          </cell>
          <cell r="D534">
            <v>14216</v>
          </cell>
          <cell r="E534">
            <v>0</v>
          </cell>
          <cell r="F534" t="str">
            <v>4 mg; 15 mg; 1 mg/ml</v>
          </cell>
          <cell r="G534" t="str">
            <v>MILLILITER</v>
          </cell>
          <cell r="H534" t="str">
            <v>DROPS</v>
          </cell>
          <cell r="I534">
            <v>20061205</v>
          </cell>
          <cell r="J534">
            <v>20080104</v>
          </cell>
          <cell r="K534">
            <v>20080104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20061205</v>
          </cell>
          <cell r="Q534">
            <v>20080104</v>
          </cell>
          <cell r="R534">
            <v>20080104</v>
          </cell>
          <cell r="S534">
            <v>0</v>
          </cell>
        </row>
        <row r="535">
          <cell r="B535" t="str">
            <v>D-METHORPHAN HB/P-EPD HCL/BPM 2075503 mg; 12.5 mg;1 mg/mlMILLILITERDROPS</v>
          </cell>
          <cell r="C535" t="str">
            <v xml:space="preserve">D-METHORPHAN HB/P-EPD HCL/BPM </v>
          </cell>
          <cell r="D535">
            <v>20755</v>
          </cell>
          <cell r="E535">
            <v>0</v>
          </cell>
          <cell r="F535" t="str">
            <v>3 mg; 12.5 mg;1 mg/ml</v>
          </cell>
          <cell r="G535" t="str">
            <v>MILLILITER</v>
          </cell>
          <cell r="H535" t="str">
            <v>DROPS</v>
          </cell>
          <cell r="I535">
            <v>20070605</v>
          </cell>
          <cell r="J535">
            <v>20080104</v>
          </cell>
          <cell r="K535">
            <v>20080104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20070605</v>
          </cell>
          <cell r="Q535">
            <v>20080104</v>
          </cell>
          <cell r="R535">
            <v>20080104</v>
          </cell>
          <cell r="S535">
            <v>0</v>
          </cell>
        </row>
        <row r="536">
          <cell r="B536" t="str">
            <v>DOCUSATE CALCIUM90610240 mgCAPSULECAP</v>
          </cell>
          <cell r="C536" t="str">
            <v>DOCUSATE CALCIUM</v>
          </cell>
          <cell r="D536">
            <v>9061</v>
          </cell>
          <cell r="E536">
            <v>0</v>
          </cell>
          <cell r="F536" t="str">
            <v>240 mg</v>
          </cell>
          <cell r="G536" t="str">
            <v>CAPSULE</v>
          </cell>
          <cell r="H536" t="str">
            <v>CAP</v>
          </cell>
          <cell r="I536">
            <v>20020906</v>
          </cell>
          <cell r="J536">
            <v>20021206</v>
          </cell>
          <cell r="K536">
            <v>20031205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20020906</v>
          </cell>
          <cell r="Q536">
            <v>20021206</v>
          </cell>
          <cell r="R536">
            <v>20031205</v>
          </cell>
          <cell r="S536">
            <v>0</v>
          </cell>
        </row>
        <row r="537">
          <cell r="B537" t="str">
            <v>DOCUSATE SODIUM91010100 mgCAPSULECAP</v>
          </cell>
          <cell r="C537" t="str">
            <v>DOCUSATE SODIUM</v>
          </cell>
          <cell r="D537">
            <v>9101</v>
          </cell>
          <cell r="E537">
            <v>0</v>
          </cell>
          <cell r="F537" t="str">
            <v>100 mg</v>
          </cell>
          <cell r="G537" t="str">
            <v>CAPSULE</v>
          </cell>
          <cell r="H537" t="str">
            <v>CAP</v>
          </cell>
          <cell r="I537">
            <v>20020906</v>
          </cell>
          <cell r="J537">
            <v>20021206</v>
          </cell>
          <cell r="K537">
            <v>20031205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20020906</v>
          </cell>
          <cell r="Q537">
            <v>20021206</v>
          </cell>
          <cell r="R537">
            <v>20031205</v>
          </cell>
          <cell r="S537">
            <v>0</v>
          </cell>
        </row>
        <row r="538">
          <cell r="B538" t="str">
            <v>DOCUSATE SODIUM91310150 mg/15 mlMILLILITERLIQ</v>
          </cell>
          <cell r="C538" t="str">
            <v>DOCUSATE SODIUM</v>
          </cell>
          <cell r="D538">
            <v>9131</v>
          </cell>
          <cell r="E538">
            <v>0</v>
          </cell>
          <cell r="F538" t="str">
            <v>150 mg/15 ml</v>
          </cell>
          <cell r="G538" t="str">
            <v>MILLILITER</v>
          </cell>
          <cell r="H538" t="str">
            <v>LIQ</v>
          </cell>
          <cell r="I538">
            <v>20020906</v>
          </cell>
          <cell r="J538">
            <v>20021206</v>
          </cell>
          <cell r="K538">
            <v>20031205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20020906</v>
          </cell>
          <cell r="Q538">
            <v>20021206</v>
          </cell>
          <cell r="R538">
            <v>20031205</v>
          </cell>
          <cell r="S538">
            <v>0</v>
          </cell>
        </row>
        <row r="539">
          <cell r="B539" t="str">
            <v>DOCUSATE SODIUM9105050 mgCAPSULECAP</v>
          </cell>
          <cell r="C539" t="str">
            <v>DOCUSATE SODIUM</v>
          </cell>
          <cell r="D539">
            <v>9105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20020906</v>
          </cell>
          <cell r="J539">
            <v>20021206</v>
          </cell>
          <cell r="K539">
            <v>20021206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20020906</v>
          </cell>
          <cell r="Q539">
            <v>20021206</v>
          </cell>
          <cell r="R539">
            <v>20021206</v>
          </cell>
          <cell r="S539">
            <v>0</v>
          </cell>
        </row>
        <row r="540">
          <cell r="B540" t="str">
            <v>DOCUSATE SODIUM/CASANTHRANOL661650100 mg/30 mgCAPSULECAP</v>
          </cell>
          <cell r="C540" t="str">
            <v>DOCUSATE SODIUM/CASANTHRANOL</v>
          </cell>
          <cell r="D540">
            <v>66165</v>
          </cell>
          <cell r="E540">
            <v>0</v>
          </cell>
          <cell r="F540" t="str">
            <v>100 mg/30 mg</v>
          </cell>
          <cell r="G540" t="str">
            <v>CAPSULE</v>
          </cell>
          <cell r="H540" t="str">
            <v>CAP</v>
          </cell>
          <cell r="I540">
            <v>20020906</v>
          </cell>
          <cell r="J540">
            <v>20021206</v>
          </cell>
          <cell r="K540">
            <v>20021206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20020906</v>
          </cell>
          <cell r="Q540">
            <v>20021206</v>
          </cell>
          <cell r="R540">
            <v>20021206</v>
          </cell>
          <cell r="S540">
            <v>0</v>
          </cell>
        </row>
        <row r="541">
          <cell r="B541" t="str">
            <v>DOCUSATE SODIUM/CASANTHRANOL66180060 mg/30 mg per 15 mlMILLILITERSYR</v>
          </cell>
          <cell r="C541" t="str">
            <v>DOCUSATE SODIUM/CASANTHRANOL</v>
          </cell>
          <cell r="D541">
            <v>66180</v>
          </cell>
          <cell r="E541">
            <v>0</v>
          </cell>
          <cell r="F541" t="str">
            <v>60 mg/30 mg per 15 ml</v>
          </cell>
          <cell r="G541" t="str">
            <v>MILLILITER</v>
          </cell>
          <cell r="H541" t="str">
            <v>SYR</v>
          </cell>
          <cell r="I541">
            <v>20020906</v>
          </cell>
          <cell r="J541">
            <v>20021206</v>
          </cell>
          <cell r="K541">
            <v>20021206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20020906</v>
          </cell>
          <cell r="Q541">
            <v>20021206</v>
          </cell>
          <cell r="R541">
            <v>20021206</v>
          </cell>
          <cell r="S541">
            <v>0</v>
          </cell>
        </row>
        <row r="542">
          <cell r="B542" t="str">
            <v>DOCUSATE SODIUM/SENNA14945050 mg/8.6 mgTABLETTAB</v>
          </cell>
          <cell r="C542" t="str">
            <v>DOCUSATE SODIUM/SENNA</v>
          </cell>
          <cell r="D542">
            <v>14945</v>
          </cell>
          <cell r="E542">
            <v>0</v>
          </cell>
          <cell r="F542" t="str">
            <v>50 mg/8.6 mg</v>
          </cell>
          <cell r="G542" t="str">
            <v>TABLET</v>
          </cell>
          <cell r="H542" t="str">
            <v>TAB</v>
          </cell>
          <cell r="I542">
            <v>20020906</v>
          </cell>
          <cell r="J542">
            <v>20021206</v>
          </cell>
          <cell r="K542">
            <v>20021206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20020906</v>
          </cell>
          <cell r="Q542">
            <v>20021206</v>
          </cell>
          <cell r="R542">
            <v>20021206</v>
          </cell>
          <cell r="S542">
            <v>0</v>
          </cell>
        </row>
        <row r="543">
          <cell r="B543" t="str">
            <v>DORZOLAMIDE HCL3338000.02MILLILITERDROPS</v>
          </cell>
          <cell r="C543" t="str">
            <v>DORZOLAMIDE HCL</v>
          </cell>
          <cell r="D543">
            <v>33380</v>
          </cell>
          <cell r="E543">
            <v>0</v>
          </cell>
          <cell r="F543">
            <v>0.02</v>
          </cell>
          <cell r="G543" t="str">
            <v>MILLILITER</v>
          </cell>
          <cell r="H543" t="str">
            <v>DROPS</v>
          </cell>
          <cell r="I543">
            <v>20090904</v>
          </cell>
          <cell r="J543">
            <v>0</v>
          </cell>
          <cell r="K543">
            <v>20091005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20090904</v>
          </cell>
          <cell r="Q543">
            <v>0</v>
          </cell>
          <cell r="R543">
            <v>20091005</v>
          </cell>
          <cell r="S543">
            <v>0</v>
          </cell>
        </row>
        <row r="544">
          <cell r="B544" t="str">
            <v>DOXAZOSIN MESYLATE3343101 mgTABLETTAB</v>
          </cell>
          <cell r="C544" t="str">
            <v>DOXAZOSIN MESYLATE</v>
          </cell>
          <cell r="D544">
            <v>33431</v>
          </cell>
          <cell r="E544">
            <v>0</v>
          </cell>
          <cell r="F544" t="str">
            <v>1 mg</v>
          </cell>
          <cell r="G544" t="str">
            <v>TABLET</v>
          </cell>
          <cell r="H544" t="str">
            <v>TAB</v>
          </cell>
          <cell r="I544">
            <v>20091005</v>
          </cell>
          <cell r="J544">
            <v>0</v>
          </cell>
          <cell r="K544">
            <v>20091005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20091005</v>
          </cell>
          <cell r="Q544">
            <v>0</v>
          </cell>
          <cell r="R544">
            <v>20091005</v>
          </cell>
          <cell r="S544">
            <v>0</v>
          </cell>
        </row>
        <row r="545">
          <cell r="B545" t="str">
            <v>DOXAZOSIN MESYLATE3343202 mgTABLETTAB</v>
          </cell>
          <cell r="C545" t="str">
            <v>DOXAZOSIN MESYLATE</v>
          </cell>
          <cell r="D545">
            <v>33432</v>
          </cell>
          <cell r="E545">
            <v>0</v>
          </cell>
          <cell r="F545" t="str">
            <v>2 mg</v>
          </cell>
          <cell r="G545" t="str">
            <v>TABLET</v>
          </cell>
          <cell r="H545" t="str">
            <v>TAB</v>
          </cell>
          <cell r="I545">
            <v>20091005</v>
          </cell>
          <cell r="J545">
            <v>0</v>
          </cell>
          <cell r="K545">
            <v>20091005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20091005</v>
          </cell>
          <cell r="Q545">
            <v>0</v>
          </cell>
          <cell r="R545">
            <v>20091005</v>
          </cell>
          <cell r="S545">
            <v>0</v>
          </cell>
        </row>
        <row r="546">
          <cell r="B546" t="str">
            <v>DOXAZOSIN MESYLATE3343304 mgTABLETTAB</v>
          </cell>
          <cell r="C546" t="str">
            <v>DOXAZOSIN MESYLATE</v>
          </cell>
          <cell r="D546">
            <v>33433</v>
          </cell>
          <cell r="E546">
            <v>0</v>
          </cell>
          <cell r="F546" t="str">
            <v>4 mg</v>
          </cell>
          <cell r="G546" t="str">
            <v>TABLET</v>
          </cell>
          <cell r="H546" t="str">
            <v>TAB</v>
          </cell>
          <cell r="I546">
            <v>20090904</v>
          </cell>
          <cell r="J546">
            <v>0</v>
          </cell>
          <cell r="K546">
            <v>20091005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20090904</v>
          </cell>
          <cell r="Q546">
            <v>0</v>
          </cell>
          <cell r="R546">
            <v>20091005</v>
          </cell>
          <cell r="S546">
            <v>0</v>
          </cell>
        </row>
        <row r="547">
          <cell r="B547" t="str">
            <v>DOXAZOSIN MESYLATE3343408 mgTABLETTAB</v>
          </cell>
          <cell r="C547" t="str">
            <v>DOXAZOSIN MESYLATE</v>
          </cell>
          <cell r="D547">
            <v>33434</v>
          </cell>
          <cell r="E547">
            <v>0</v>
          </cell>
          <cell r="F547" t="str">
            <v>8 mg</v>
          </cell>
          <cell r="G547" t="str">
            <v>TABLET</v>
          </cell>
          <cell r="H547" t="str">
            <v>TAB</v>
          </cell>
          <cell r="I547">
            <v>20090605</v>
          </cell>
          <cell r="J547">
            <v>0</v>
          </cell>
          <cell r="K547">
            <v>20091005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20090605</v>
          </cell>
          <cell r="Q547">
            <v>0</v>
          </cell>
          <cell r="R547">
            <v>20091005</v>
          </cell>
          <cell r="S547">
            <v>0</v>
          </cell>
        </row>
        <row r="548">
          <cell r="B548" t="str">
            <v>DOXEPIN HCL16563010 mgCAPSULECAP</v>
          </cell>
          <cell r="C548" t="str">
            <v>DOXEPIN HCL</v>
          </cell>
          <cell r="D548">
            <v>16563</v>
          </cell>
          <cell r="E548">
            <v>0</v>
          </cell>
          <cell r="F548" t="str">
            <v>10 mg</v>
          </cell>
          <cell r="G548" t="str">
            <v>CAPSULE</v>
          </cell>
          <cell r="H548" t="str">
            <v>CAP</v>
          </cell>
          <cell r="I548">
            <v>20090904</v>
          </cell>
          <cell r="J548">
            <v>0</v>
          </cell>
          <cell r="K548">
            <v>20091005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20090904</v>
          </cell>
          <cell r="Q548">
            <v>0</v>
          </cell>
          <cell r="R548">
            <v>20091005</v>
          </cell>
          <cell r="S548">
            <v>0</v>
          </cell>
        </row>
        <row r="549">
          <cell r="B549" t="str">
            <v>DOXEPIN HCL165640100 mgCAPSULECAP</v>
          </cell>
          <cell r="C549" t="str">
            <v>DOXEPIN HCL</v>
          </cell>
          <cell r="D549">
            <v>16564</v>
          </cell>
          <cell r="E549">
            <v>0</v>
          </cell>
          <cell r="F549" t="str">
            <v>100 mg</v>
          </cell>
          <cell r="G549" t="str">
            <v>CAPSULE</v>
          </cell>
          <cell r="H549" t="str">
            <v>CAP</v>
          </cell>
          <cell r="I549">
            <v>20090904</v>
          </cell>
          <cell r="J549">
            <v>0</v>
          </cell>
          <cell r="K549">
            <v>20091005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20090904</v>
          </cell>
          <cell r="Q549">
            <v>0</v>
          </cell>
          <cell r="R549">
            <v>20091005</v>
          </cell>
          <cell r="S549">
            <v>0</v>
          </cell>
        </row>
        <row r="550">
          <cell r="B550" t="str">
            <v>DOXEPIN HCL165650150 mgCAPSULECAP</v>
          </cell>
          <cell r="C550" t="str">
            <v>DOXEPIN HCL</v>
          </cell>
          <cell r="D550">
            <v>16565</v>
          </cell>
          <cell r="E550">
            <v>0</v>
          </cell>
          <cell r="F550" t="str">
            <v>150 mg</v>
          </cell>
          <cell r="G550" t="str">
            <v>CAPSULE</v>
          </cell>
          <cell r="H550" t="str">
            <v>CAP</v>
          </cell>
          <cell r="I550">
            <v>20090605</v>
          </cell>
          <cell r="J550">
            <v>20090729</v>
          </cell>
          <cell r="K550">
            <v>20090729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20090605</v>
          </cell>
          <cell r="Q550">
            <v>20090729</v>
          </cell>
          <cell r="R550">
            <v>20090729</v>
          </cell>
          <cell r="S550">
            <v>0</v>
          </cell>
        </row>
        <row r="551">
          <cell r="B551" t="str">
            <v>DOXEPIN HCL16566025 mgCAPSULECAP</v>
          </cell>
          <cell r="C551" t="str">
            <v>DOXEPIN HCL</v>
          </cell>
          <cell r="D551">
            <v>16566</v>
          </cell>
          <cell r="E551">
            <v>0</v>
          </cell>
          <cell r="F551" t="str">
            <v>25 mg</v>
          </cell>
          <cell r="G551" t="str">
            <v>CAPSULE</v>
          </cell>
          <cell r="H551" t="str">
            <v>CAP</v>
          </cell>
          <cell r="I551">
            <v>20090904</v>
          </cell>
          <cell r="J551">
            <v>0</v>
          </cell>
          <cell r="K551">
            <v>20091005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20090904</v>
          </cell>
          <cell r="Q551">
            <v>0</v>
          </cell>
          <cell r="R551">
            <v>20091005</v>
          </cell>
          <cell r="S551">
            <v>0</v>
          </cell>
        </row>
        <row r="552">
          <cell r="B552" t="str">
            <v>DOXEPIN HCL16567050 mgCAPSULECAP</v>
          </cell>
          <cell r="C552" t="str">
            <v>DOXEPIN HCL</v>
          </cell>
          <cell r="D552">
            <v>16567</v>
          </cell>
          <cell r="E552">
            <v>0</v>
          </cell>
          <cell r="F552" t="str">
            <v>50 mg</v>
          </cell>
          <cell r="G552" t="str">
            <v>CAPSULE</v>
          </cell>
          <cell r="H552" t="str">
            <v>CAP</v>
          </cell>
          <cell r="I552">
            <v>20090904</v>
          </cell>
          <cell r="J552">
            <v>0</v>
          </cell>
          <cell r="K552">
            <v>20091005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20090904</v>
          </cell>
          <cell r="Q552">
            <v>0</v>
          </cell>
          <cell r="R552">
            <v>20091005</v>
          </cell>
          <cell r="S552">
            <v>0</v>
          </cell>
        </row>
        <row r="553">
          <cell r="B553" t="str">
            <v>DOXEPIN HCL16568075 mgCAPSULECAP</v>
          </cell>
          <cell r="C553" t="str">
            <v>DOXEPIN HCL</v>
          </cell>
          <cell r="D553">
            <v>16568</v>
          </cell>
          <cell r="E553">
            <v>0</v>
          </cell>
          <cell r="F553" t="str">
            <v>75 mg</v>
          </cell>
          <cell r="G553" t="str">
            <v>CAPSULE</v>
          </cell>
          <cell r="H553" t="str">
            <v>CAP</v>
          </cell>
          <cell r="I553">
            <v>20091005</v>
          </cell>
          <cell r="J553">
            <v>0</v>
          </cell>
          <cell r="K553">
            <v>20091005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20091005</v>
          </cell>
          <cell r="Q553">
            <v>0</v>
          </cell>
          <cell r="R553">
            <v>20091005</v>
          </cell>
          <cell r="S553">
            <v>0</v>
          </cell>
        </row>
        <row r="554">
          <cell r="B554" t="str">
            <v>DOXORUBICIN HCL4734002 mg/ mlMILLILITERVIAL</v>
          </cell>
          <cell r="C554" t="str">
            <v>DOXORUBICIN HCL</v>
          </cell>
          <cell r="D554">
            <v>47340</v>
          </cell>
          <cell r="E554">
            <v>0</v>
          </cell>
          <cell r="F554" t="str">
            <v>2 mg/ ml</v>
          </cell>
          <cell r="G554" t="str">
            <v>MILLILITER</v>
          </cell>
          <cell r="H554" t="str">
            <v>VIAL</v>
          </cell>
          <cell r="I554">
            <v>20091005</v>
          </cell>
          <cell r="J554">
            <v>0</v>
          </cell>
          <cell r="K554">
            <v>20091005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20091005</v>
          </cell>
          <cell r="Q554">
            <v>0</v>
          </cell>
          <cell r="R554">
            <v>20091005</v>
          </cell>
          <cell r="S554">
            <v>0</v>
          </cell>
        </row>
        <row r="555">
          <cell r="B555" t="str">
            <v>DOXYCYCLINE HYCLATE403310100 mgCAPSULECAP</v>
          </cell>
          <cell r="C555" t="str">
            <v>DOXYCYCLINE HYCLATE</v>
          </cell>
          <cell r="D555">
            <v>40331</v>
          </cell>
          <cell r="E555">
            <v>0</v>
          </cell>
          <cell r="F555" t="str">
            <v>100 mg</v>
          </cell>
          <cell r="G555" t="str">
            <v>CAPSULE</v>
          </cell>
          <cell r="H555" t="str">
            <v>CAP</v>
          </cell>
          <cell r="I555">
            <v>20091005</v>
          </cell>
          <cell r="J555">
            <v>0</v>
          </cell>
          <cell r="K555">
            <v>20091005</v>
          </cell>
          <cell r="L555" t="str">
            <v>Active</v>
          </cell>
          <cell r="N555">
            <v>0</v>
          </cell>
          <cell r="O555" t="str">
            <v>no</v>
          </cell>
          <cell r="P555">
            <v>20091005</v>
          </cell>
          <cell r="Q555">
            <v>0</v>
          </cell>
          <cell r="R555">
            <v>20091005</v>
          </cell>
          <cell r="S555">
            <v>0</v>
          </cell>
        </row>
        <row r="556">
          <cell r="B556" t="str">
            <v>DOXYCYCLINE HYCLATE403600100 mgTABLETTAB</v>
          </cell>
          <cell r="C556" t="str">
            <v>DOXYCYCLINE HYCLATE</v>
          </cell>
          <cell r="D556">
            <v>40360</v>
          </cell>
          <cell r="E556">
            <v>0</v>
          </cell>
          <cell r="F556" t="str">
            <v>100 mg</v>
          </cell>
          <cell r="G556" t="str">
            <v>TABLET</v>
          </cell>
          <cell r="H556" t="str">
            <v>TAB</v>
          </cell>
          <cell r="I556">
            <v>20091005</v>
          </cell>
          <cell r="J556">
            <v>0</v>
          </cell>
          <cell r="K556">
            <v>20091005</v>
          </cell>
          <cell r="L556" t="str">
            <v>Active</v>
          </cell>
          <cell r="N556">
            <v>0</v>
          </cell>
          <cell r="O556" t="str">
            <v>no</v>
          </cell>
          <cell r="P556">
            <v>20091005</v>
          </cell>
          <cell r="Q556">
            <v>0</v>
          </cell>
          <cell r="R556">
            <v>20091005</v>
          </cell>
          <cell r="S556">
            <v>0</v>
          </cell>
        </row>
        <row r="557">
          <cell r="B557" t="str">
            <v>DOXYCYCLINE HYCLATE13521020 mgTABLETTAB</v>
          </cell>
          <cell r="C557" t="str">
            <v>DOXYCYCLINE HYCLATE</v>
          </cell>
          <cell r="D557">
            <v>13521</v>
          </cell>
          <cell r="E557">
            <v>0</v>
          </cell>
          <cell r="F557" t="str">
            <v>20 mg</v>
          </cell>
          <cell r="G557" t="str">
            <v>TABLET</v>
          </cell>
          <cell r="H557" t="str">
            <v>TAB</v>
          </cell>
          <cell r="I557">
            <v>20090904</v>
          </cell>
          <cell r="J557">
            <v>0</v>
          </cell>
          <cell r="K557">
            <v>20091005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20090904</v>
          </cell>
          <cell r="Q557">
            <v>0</v>
          </cell>
          <cell r="R557">
            <v>20091005</v>
          </cell>
          <cell r="S557">
            <v>0</v>
          </cell>
        </row>
        <row r="558">
          <cell r="B558" t="str">
            <v>DOXYCYCLINE HYCLATE40333050 mgCAPSULECAP</v>
          </cell>
          <cell r="C558" t="str">
            <v>DOXYCYCLINE HYCLATE</v>
          </cell>
          <cell r="D558">
            <v>40333</v>
          </cell>
          <cell r="E558">
            <v>0</v>
          </cell>
          <cell r="F558" t="str">
            <v>50 mg</v>
          </cell>
          <cell r="G558" t="str">
            <v>CAPSULE</v>
          </cell>
          <cell r="H558" t="str">
            <v>CAP</v>
          </cell>
          <cell r="I558">
            <v>20091005</v>
          </cell>
          <cell r="J558">
            <v>0</v>
          </cell>
          <cell r="K558">
            <v>20091005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20091005</v>
          </cell>
          <cell r="Q558">
            <v>0</v>
          </cell>
          <cell r="R558">
            <v>20091005</v>
          </cell>
          <cell r="S558">
            <v>0</v>
          </cell>
        </row>
        <row r="559">
          <cell r="B559" t="str">
            <v>DOXYCYCLINE MONOHYDRATE406510100 mgCAPSULECAP</v>
          </cell>
          <cell r="C559" t="str">
            <v>DOXYCYCLINE MONOHYDRATE</v>
          </cell>
          <cell r="D559">
            <v>40651</v>
          </cell>
          <cell r="E559">
            <v>0</v>
          </cell>
          <cell r="F559" t="str">
            <v>100 mg</v>
          </cell>
          <cell r="G559" t="str">
            <v>CAPSULE</v>
          </cell>
          <cell r="H559" t="str">
            <v>CAP</v>
          </cell>
          <cell r="I559">
            <v>20091005</v>
          </cell>
          <cell r="J559">
            <v>0</v>
          </cell>
          <cell r="K559">
            <v>20091005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20091005</v>
          </cell>
          <cell r="Q559">
            <v>0</v>
          </cell>
          <cell r="R559">
            <v>20091005</v>
          </cell>
          <cell r="S559">
            <v>0</v>
          </cell>
        </row>
        <row r="560">
          <cell r="B560" t="str">
            <v>DOXYCYCLINE MONOHYDRATE257510150 mgTABLETTAB</v>
          </cell>
          <cell r="C560" t="str">
            <v>DOXYCYCLINE MONOHYDRATE</v>
          </cell>
          <cell r="D560">
            <v>25751</v>
          </cell>
          <cell r="E560">
            <v>0</v>
          </cell>
          <cell r="F560" t="str">
            <v>150 mg</v>
          </cell>
          <cell r="G560" t="str">
            <v>TABLET</v>
          </cell>
          <cell r="H560" t="str">
            <v>TAB</v>
          </cell>
          <cell r="I560">
            <v>20090904</v>
          </cell>
          <cell r="J560">
            <v>0</v>
          </cell>
          <cell r="K560">
            <v>20091005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20090904</v>
          </cell>
          <cell r="Q560">
            <v>0</v>
          </cell>
          <cell r="R560">
            <v>20091005</v>
          </cell>
          <cell r="S560">
            <v>0</v>
          </cell>
        </row>
        <row r="561">
          <cell r="B561" t="str">
            <v>DOXYCYCLINE MONOHYDRATE40652050 mgCAPSULECAP</v>
          </cell>
          <cell r="C561" t="str">
            <v>DOXYCYCLINE MONOHYDRATE</v>
          </cell>
          <cell r="D561">
            <v>40652</v>
          </cell>
          <cell r="E561">
            <v>0</v>
          </cell>
          <cell r="F561" t="str">
            <v>50 mg</v>
          </cell>
          <cell r="G561" t="str">
            <v>CAPSULE</v>
          </cell>
          <cell r="H561" t="str">
            <v>CAP</v>
          </cell>
          <cell r="I561">
            <v>20091005</v>
          </cell>
          <cell r="J561">
            <v>0</v>
          </cell>
          <cell r="K561">
            <v>20091005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20091005</v>
          </cell>
          <cell r="Q561">
            <v>0</v>
          </cell>
          <cell r="R561">
            <v>20091005</v>
          </cell>
          <cell r="S561">
            <v>0</v>
          </cell>
        </row>
        <row r="562">
          <cell r="B562" t="str">
            <v>DOXYCYCLINE MONOHYDRATE 403630100 mgTABLETTAB</v>
          </cell>
          <cell r="C562" t="str">
            <v xml:space="preserve">DOXYCYCLINE MONOHYDRATE </v>
          </cell>
          <cell r="D562">
            <v>40363</v>
          </cell>
          <cell r="E562">
            <v>0</v>
          </cell>
          <cell r="F562" t="str">
            <v>100 mg</v>
          </cell>
          <cell r="G562" t="str">
            <v>TABLET</v>
          </cell>
          <cell r="H562" t="str">
            <v>TAB</v>
          </cell>
          <cell r="I562">
            <v>20091005</v>
          </cell>
          <cell r="J562">
            <v>0</v>
          </cell>
          <cell r="K562">
            <v>20091005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20091005</v>
          </cell>
          <cell r="Q562">
            <v>0</v>
          </cell>
          <cell r="R562">
            <v>20091005</v>
          </cell>
          <cell r="S562">
            <v>0</v>
          </cell>
        </row>
        <row r="563">
          <cell r="B563" t="str">
            <v>DOXYCYCLINE MONOHYDRATE 7184050 mgTABLETTAB</v>
          </cell>
          <cell r="C563" t="str">
            <v xml:space="preserve">DOXYCYCLINE MONOHYDRATE </v>
          </cell>
          <cell r="D563">
            <v>7184</v>
          </cell>
          <cell r="E563">
            <v>0</v>
          </cell>
          <cell r="F563" t="str">
            <v>50 mg</v>
          </cell>
          <cell r="G563" t="str">
            <v>TABLET</v>
          </cell>
          <cell r="H563" t="str">
            <v>TAB</v>
          </cell>
          <cell r="I563">
            <v>20090904</v>
          </cell>
          <cell r="J563">
            <v>0</v>
          </cell>
          <cell r="K563">
            <v>20091005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20090904</v>
          </cell>
          <cell r="Q563">
            <v>0</v>
          </cell>
          <cell r="R563">
            <v>20091005</v>
          </cell>
          <cell r="S563">
            <v>0</v>
          </cell>
        </row>
        <row r="564">
          <cell r="B564" t="str">
            <v>DRONABINOL279910 5 mgCAPSULECAP</v>
          </cell>
          <cell r="C564" t="str">
            <v>DRONABINOL</v>
          </cell>
          <cell r="D564">
            <v>27991</v>
          </cell>
          <cell r="E564">
            <v>0</v>
          </cell>
          <cell r="F564" t="str">
            <v xml:space="preserve"> 5 mg</v>
          </cell>
          <cell r="G564" t="str">
            <v>CAPSULE</v>
          </cell>
          <cell r="H564" t="str">
            <v>CAP</v>
          </cell>
          <cell r="I564">
            <v>20091005</v>
          </cell>
          <cell r="J564">
            <v>0</v>
          </cell>
          <cell r="K564">
            <v>20091005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20091005</v>
          </cell>
          <cell r="Q564">
            <v>0</v>
          </cell>
          <cell r="R564">
            <v>20091005</v>
          </cell>
          <cell r="S564">
            <v>0</v>
          </cell>
        </row>
        <row r="565">
          <cell r="B565" t="str">
            <v>DRONABINOL27992010 mgCAPSULECAP</v>
          </cell>
          <cell r="C565" t="str">
            <v>DRONABINOL</v>
          </cell>
          <cell r="D565">
            <v>27992</v>
          </cell>
          <cell r="E565">
            <v>0</v>
          </cell>
          <cell r="F565" t="str">
            <v>10 mg</v>
          </cell>
          <cell r="G565" t="str">
            <v>CAPSULE</v>
          </cell>
          <cell r="H565" t="str">
            <v>CAP</v>
          </cell>
          <cell r="I565">
            <v>20091005</v>
          </cell>
          <cell r="J565">
            <v>0</v>
          </cell>
          <cell r="K565">
            <v>20091005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20091005</v>
          </cell>
          <cell r="Q565">
            <v>0</v>
          </cell>
          <cell r="R565">
            <v>20091005</v>
          </cell>
          <cell r="S565">
            <v>0</v>
          </cell>
        </row>
        <row r="566">
          <cell r="B566" t="str">
            <v>DRONABINOL2799002.5 mgCAPSULECAP</v>
          </cell>
          <cell r="C566" t="str">
            <v>DRONABINOL</v>
          </cell>
          <cell r="D566">
            <v>27990</v>
          </cell>
          <cell r="E566">
            <v>0</v>
          </cell>
          <cell r="F566" t="str">
            <v>2.5 mg</v>
          </cell>
          <cell r="G566" t="str">
            <v>CAPSULE</v>
          </cell>
          <cell r="H566" t="str">
            <v>CAP</v>
          </cell>
          <cell r="I566">
            <v>20091005</v>
          </cell>
          <cell r="J566">
            <v>0</v>
          </cell>
          <cell r="K566">
            <v>20091005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20091005</v>
          </cell>
          <cell r="Q566">
            <v>0</v>
          </cell>
          <cell r="R566">
            <v>20091005</v>
          </cell>
          <cell r="S566">
            <v>0</v>
          </cell>
        </row>
        <row r="567">
          <cell r="B567" t="str">
            <v>ECONAZOLE NITRATE 3043001%GRAMCRM</v>
          </cell>
          <cell r="C567" t="str">
            <v xml:space="preserve">ECONAZOLE NITRATE </v>
          </cell>
          <cell r="D567">
            <v>30430</v>
          </cell>
          <cell r="E567">
            <v>0</v>
          </cell>
          <cell r="F567" t="str">
            <v>1%</v>
          </cell>
          <cell r="G567" t="str">
            <v>GRAM</v>
          </cell>
          <cell r="H567" t="str">
            <v>CRM</v>
          </cell>
          <cell r="I567">
            <v>20091005</v>
          </cell>
          <cell r="J567">
            <v>0</v>
          </cell>
          <cell r="K567">
            <v>20091005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20091005</v>
          </cell>
          <cell r="Q567">
            <v>0</v>
          </cell>
          <cell r="R567">
            <v>20091005</v>
          </cell>
          <cell r="S567">
            <v>0</v>
          </cell>
        </row>
        <row r="568">
          <cell r="B568" t="str">
            <v>ELECTROLYTE ORAL SOLUTION428110001000 mlMILLILITERSOLN</v>
          </cell>
          <cell r="C568" t="str">
            <v>ELECTROLYTE ORAL SOLUTION</v>
          </cell>
          <cell r="D568">
            <v>4281</v>
          </cell>
          <cell r="E568">
            <v>1000</v>
          </cell>
          <cell r="F568" t="str">
            <v>1000 ml</v>
          </cell>
          <cell r="G568" t="str">
            <v>MILLILITER</v>
          </cell>
          <cell r="H568" t="str">
            <v>SOLN</v>
          </cell>
          <cell r="I568">
            <v>20020405</v>
          </cell>
          <cell r="J568">
            <v>20021206</v>
          </cell>
          <cell r="K568">
            <v>20021206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20020405</v>
          </cell>
          <cell r="Q568">
            <v>20021206</v>
          </cell>
          <cell r="R568">
            <v>20021206</v>
          </cell>
          <cell r="S568">
            <v>0</v>
          </cell>
        </row>
        <row r="569">
          <cell r="B569" t="str">
            <v>ELECTROLYTE ORAL SOLUTION4281540540 mlMILLILITERSOLN</v>
          </cell>
          <cell r="C569" t="str">
            <v>ELECTROLYTE ORAL SOLUTION</v>
          </cell>
          <cell r="D569">
            <v>4281</v>
          </cell>
          <cell r="E569">
            <v>540</v>
          </cell>
          <cell r="F569" t="str">
            <v>540 ml</v>
          </cell>
          <cell r="G569" t="str">
            <v>MILLILITER</v>
          </cell>
          <cell r="H569" t="str">
            <v>SOLN</v>
          </cell>
          <cell r="I569">
            <v>20020405</v>
          </cell>
          <cell r="J569">
            <v>20021206</v>
          </cell>
          <cell r="K569">
            <v>20021206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20020405</v>
          </cell>
          <cell r="Q569">
            <v>20021206</v>
          </cell>
          <cell r="R569">
            <v>20021206</v>
          </cell>
          <cell r="S569">
            <v>0</v>
          </cell>
        </row>
        <row r="570">
          <cell r="B570" t="str">
            <v>ENALAPRIL MALEATE961010 mgTABLETTAB</v>
          </cell>
          <cell r="C570" t="str">
            <v>ENALAPRIL MALEATE</v>
          </cell>
          <cell r="D570">
            <v>961</v>
          </cell>
          <cell r="E570">
            <v>0</v>
          </cell>
          <cell r="F570" t="str">
            <v>10 mg</v>
          </cell>
          <cell r="G570" t="str">
            <v>TABLET</v>
          </cell>
          <cell r="H570" t="str">
            <v>TAB</v>
          </cell>
          <cell r="I570">
            <v>20091005</v>
          </cell>
          <cell r="J570">
            <v>0</v>
          </cell>
          <cell r="K570">
            <v>20091005</v>
          </cell>
          <cell r="L570" t="str">
            <v>Active</v>
          </cell>
          <cell r="N570">
            <v>0</v>
          </cell>
          <cell r="O570" t="str">
            <v>no</v>
          </cell>
          <cell r="P570">
            <v>20091005</v>
          </cell>
          <cell r="Q570">
            <v>0</v>
          </cell>
          <cell r="R570">
            <v>20091005</v>
          </cell>
          <cell r="S570">
            <v>0</v>
          </cell>
        </row>
        <row r="571">
          <cell r="B571" t="str">
            <v>ENALAPRIL MALEATE96302.5 mgTABLETTAB</v>
          </cell>
          <cell r="C571" t="str">
            <v>ENALAPRIL MALEATE</v>
          </cell>
          <cell r="D571">
            <v>963</v>
          </cell>
          <cell r="E571">
            <v>0</v>
          </cell>
          <cell r="F571" t="str">
            <v>2.5 mg</v>
          </cell>
          <cell r="G571" t="str">
            <v>TABLET</v>
          </cell>
          <cell r="H571" t="str">
            <v>TAB</v>
          </cell>
          <cell r="I571">
            <v>20091005</v>
          </cell>
          <cell r="J571">
            <v>0</v>
          </cell>
          <cell r="K571">
            <v>20091005</v>
          </cell>
          <cell r="L571" t="str">
            <v>Active</v>
          </cell>
          <cell r="N571">
            <v>0</v>
          </cell>
          <cell r="O571" t="str">
            <v>no</v>
          </cell>
          <cell r="P571">
            <v>20091005</v>
          </cell>
          <cell r="Q571">
            <v>0</v>
          </cell>
          <cell r="R571">
            <v>20091005</v>
          </cell>
          <cell r="S571">
            <v>0</v>
          </cell>
        </row>
        <row r="572">
          <cell r="B572" t="str">
            <v>ENALAPRIL MALEATE962020 mgTABLETTAB</v>
          </cell>
          <cell r="C572" t="str">
            <v>ENALAPRIL MALEATE</v>
          </cell>
          <cell r="D572">
            <v>962</v>
          </cell>
          <cell r="E572">
            <v>0</v>
          </cell>
          <cell r="F572" t="str">
            <v>20 mg</v>
          </cell>
          <cell r="G572" t="str">
            <v>TABLET</v>
          </cell>
          <cell r="H572" t="str">
            <v>TAB</v>
          </cell>
          <cell r="I572">
            <v>20091005</v>
          </cell>
          <cell r="J572">
            <v>0</v>
          </cell>
          <cell r="K572">
            <v>20091005</v>
          </cell>
          <cell r="L572" t="str">
            <v>Active</v>
          </cell>
          <cell r="N572">
            <v>0</v>
          </cell>
          <cell r="O572" t="str">
            <v>no</v>
          </cell>
          <cell r="P572">
            <v>20091005</v>
          </cell>
          <cell r="Q572">
            <v>0</v>
          </cell>
          <cell r="R572">
            <v>20091005</v>
          </cell>
          <cell r="S572">
            <v>0</v>
          </cell>
        </row>
        <row r="573">
          <cell r="B573" t="str">
            <v>ENALAPRIL MALEATE96005 mgTABLETTAB</v>
          </cell>
          <cell r="C573" t="str">
            <v>ENALAPRIL MALEATE</v>
          </cell>
          <cell r="D573">
            <v>960</v>
          </cell>
          <cell r="E573">
            <v>0</v>
          </cell>
          <cell r="F573" t="str">
            <v>5 mg</v>
          </cell>
          <cell r="G573" t="str">
            <v>TABLET</v>
          </cell>
          <cell r="H573" t="str">
            <v>TAB</v>
          </cell>
          <cell r="I573">
            <v>20091005</v>
          </cell>
          <cell r="J573">
            <v>0</v>
          </cell>
          <cell r="K573">
            <v>20091005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20091005</v>
          </cell>
          <cell r="Q573">
            <v>0</v>
          </cell>
          <cell r="R573">
            <v>20091005</v>
          </cell>
          <cell r="S573">
            <v>0</v>
          </cell>
        </row>
        <row r="574">
          <cell r="B574" t="str">
            <v>ENALAPRIL MALEATE/HCTZ54860010 mg/25 mgTABLETTAB</v>
          </cell>
          <cell r="C574" t="str">
            <v>ENALAPRIL MALEATE/HCTZ</v>
          </cell>
          <cell r="D574">
            <v>54860</v>
          </cell>
          <cell r="E574">
            <v>0</v>
          </cell>
          <cell r="F574" t="str">
            <v>10 mg/25 mg</v>
          </cell>
          <cell r="G574" t="str">
            <v>TABLET</v>
          </cell>
          <cell r="H574" t="str">
            <v>TAB</v>
          </cell>
          <cell r="I574">
            <v>20091005</v>
          </cell>
          <cell r="J574">
            <v>0</v>
          </cell>
          <cell r="K574">
            <v>20091005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20091005</v>
          </cell>
          <cell r="Q574">
            <v>0</v>
          </cell>
          <cell r="R574">
            <v>20091005</v>
          </cell>
          <cell r="S574">
            <v>0</v>
          </cell>
        </row>
        <row r="575">
          <cell r="B575" t="str">
            <v>ENALAPRIL MALEATE/HCTZ5486205 mg/12.5 mgTABLETTAB</v>
          </cell>
          <cell r="C575" t="str">
            <v>ENALAPRIL MALEATE/HCTZ</v>
          </cell>
          <cell r="D575">
            <v>54862</v>
          </cell>
          <cell r="E575">
            <v>0</v>
          </cell>
          <cell r="F575" t="str">
            <v>5 mg/12.5 mg</v>
          </cell>
          <cell r="G575" t="str">
            <v>TABLET</v>
          </cell>
          <cell r="H575" t="str">
            <v>TAB</v>
          </cell>
          <cell r="I575">
            <v>20091005</v>
          </cell>
          <cell r="J575">
            <v>0</v>
          </cell>
          <cell r="K575">
            <v>20091005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20091005</v>
          </cell>
          <cell r="Q575">
            <v>0</v>
          </cell>
          <cell r="R575">
            <v>20091005</v>
          </cell>
          <cell r="S575">
            <v>0</v>
          </cell>
        </row>
        <row r="576">
          <cell r="B576" t="str">
            <v>ENALAPRILAT DIHYDRATE4758001.25 mg/mlMILLILITERVIAL</v>
          </cell>
          <cell r="C576" t="str">
            <v>ENALAPRILAT DIHYDRATE</v>
          </cell>
          <cell r="D576">
            <v>47580</v>
          </cell>
          <cell r="E576">
            <v>0</v>
          </cell>
          <cell r="F576" t="str">
            <v>1.25 mg/ml</v>
          </cell>
          <cell r="G576" t="str">
            <v>MILLILITER</v>
          </cell>
          <cell r="H576" t="str">
            <v>VIAL</v>
          </cell>
          <cell r="I576">
            <v>20091005</v>
          </cell>
          <cell r="J576">
            <v>0</v>
          </cell>
          <cell r="K576">
            <v>20091005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20091005</v>
          </cell>
          <cell r="Q576">
            <v>0</v>
          </cell>
          <cell r="R576">
            <v>20091005</v>
          </cell>
          <cell r="S576">
            <v>0</v>
          </cell>
        </row>
        <row r="577">
          <cell r="B577" t="str">
            <v>EPLERENONE91883025 mgTABLETTAB</v>
          </cell>
          <cell r="C577" t="str">
            <v>EPLERENONE</v>
          </cell>
          <cell r="D577">
            <v>91883</v>
          </cell>
          <cell r="E577">
            <v>0</v>
          </cell>
          <cell r="F577" t="str">
            <v>25 mg</v>
          </cell>
          <cell r="G577" t="str">
            <v>TABLET</v>
          </cell>
          <cell r="H577" t="str">
            <v>TAB</v>
          </cell>
          <cell r="I577">
            <v>20091005</v>
          </cell>
          <cell r="J577">
            <v>0</v>
          </cell>
          <cell r="K577">
            <v>20091005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20091005</v>
          </cell>
          <cell r="Q577">
            <v>0</v>
          </cell>
          <cell r="R577">
            <v>20091005</v>
          </cell>
          <cell r="S577">
            <v>0</v>
          </cell>
        </row>
        <row r="578">
          <cell r="B578" t="str">
            <v>EPLERENONE91884050 mgTABLETTAB</v>
          </cell>
          <cell r="C578" t="str">
            <v>EPLERENONE</v>
          </cell>
          <cell r="D578">
            <v>91884</v>
          </cell>
          <cell r="E578">
            <v>0</v>
          </cell>
          <cell r="F578" t="str">
            <v>50 mg</v>
          </cell>
          <cell r="G578" t="str">
            <v>TABLET</v>
          </cell>
          <cell r="H578" t="str">
            <v>TAB</v>
          </cell>
          <cell r="I578">
            <v>20091005</v>
          </cell>
          <cell r="J578">
            <v>0</v>
          </cell>
          <cell r="K578">
            <v>20091005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20091005</v>
          </cell>
          <cell r="Q578">
            <v>0</v>
          </cell>
          <cell r="R578">
            <v>20091005</v>
          </cell>
          <cell r="S578">
            <v>0</v>
          </cell>
        </row>
        <row r="579">
          <cell r="B579" t="str">
            <v>EPOPROSTENOL NA5668000.5 mgEACHVIAL</v>
          </cell>
          <cell r="C579" t="str">
            <v>EPOPROSTENOL NA</v>
          </cell>
          <cell r="D579">
            <v>56680</v>
          </cell>
          <cell r="E579">
            <v>0</v>
          </cell>
          <cell r="F579" t="str">
            <v>0.5 mg</v>
          </cell>
          <cell r="G579" t="str">
            <v>EACH</v>
          </cell>
          <cell r="H579" t="str">
            <v>VIAL</v>
          </cell>
          <cell r="I579">
            <v>20090605</v>
          </cell>
          <cell r="J579">
            <v>0</v>
          </cell>
          <cell r="K579">
            <v>20091005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20090605</v>
          </cell>
          <cell r="Q579">
            <v>0</v>
          </cell>
          <cell r="R579">
            <v>20091005</v>
          </cell>
          <cell r="S579">
            <v>0</v>
          </cell>
        </row>
        <row r="580">
          <cell r="B580" t="str">
            <v>EPOPROSTENOL NA5668101.5 mgEACHVIAL</v>
          </cell>
          <cell r="C580" t="str">
            <v>EPOPROSTENOL NA</v>
          </cell>
          <cell r="D580">
            <v>56681</v>
          </cell>
          <cell r="E580">
            <v>0</v>
          </cell>
          <cell r="F580" t="str">
            <v>1.5 mg</v>
          </cell>
          <cell r="G580" t="str">
            <v>EACH</v>
          </cell>
          <cell r="H580" t="str">
            <v>VIAL</v>
          </cell>
          <cell r="I580">
            <v>20090605</v>
          </cell>
          <cell r="J580">
            <v>0</v>
          </cell>
          <cell r="K580">
            <v>20091005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20090605</v>
          </cell>
          <cell r="Q580">
            <v>0</v>
          </cell>
          <cell r="R580">
            <v>20091005</v>
          </cell>
          <cell r="S580">
            <v>0</v>
          </cell>
        </row>
        <row r="581">
          <cell r="B581" t="str">
            <v>ERYTHROMYCIN3354000.005GRAMOPTH OINT</v>
          </cell>
          <cell r="C581" t="str">
            <v>ERYTHROMYCIN</v>
          </cell>
          <cell r="D581">
            <v>33540</v>
          </cell>
          <cell r="E581">
            <v>0</v>
          </cell>
          <cell r="F581">
            <v>5.0000000000000001E-3</v>
          </cell>
          <cell r="G581" t="str">
            <v>GRAM</v>
          </cell>
          <cell r="H581" t="str">
            <v>OPTH OINT</v>
          </cell>
          <cell r="I581">
            <v>20091005</v>
          </cell>
          <cell r="J581">
            <v>0</v>
          </cell>
          <cell r="K581">
            <v>20091005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20091005</v>
          </cell>
          <cell r="Q581">
            <v>0</v>
          </cell>
          <cell r="R581">
            <v>20091005</v>
          </cell>
          <cell r="S581">
            <v>0</v>
          </cell>
        </row>
        <row r="582">
          <cell r="B582" t="str">
            <v>ERYTHROMYCIN7756202%MILLILITERSOLN</v>
          </cell>
          <cell r="C582" t="str">
            <v>ERYTHROMYCIN</v>
          </cell>
          <cell r="D582">
            <v>77562</v>
          </cell>
          <cell r="E582">
            <v>0</v>
          </cell>
          <cell r="F582" t="str">
            <v>2%</v>
          </cell>
          <cell r="G582" t="str">
            <v>MILLILITER</v>
          </cell>
          <cell r="H582" t="str">
            <v>SOLN</v>
          </cell>
          <cell r="I582">
            <v>20090305</v>
          </cell>
          <cell r="J582">
            <v>0</v>
          </cell>
          <cell r="K582">
            <v>20091005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20091005</v>
          </cell>
          <cell r="S582">
            <v>0</v>
          </cell>
        </row>
        <row r="583">
          <cell r="B583" t="str">
            <v>ERYTHROMYCIN BASE407200250 mgTABLETTAB</v>
          </cell>
          <cell r="C583" t="str">
            <v>ERYTHROMYCIN BASE</v>
          </cell>
          <cell r="D583">
            <v>40720</v>
          </cell>
          <cell r="E583">
            <v>0</v>
          </cell>
          <cell r="F583" t="str">
            <v>250 mg</v>
          </cell>
          <cell r="G583" t="str">
            <v>TABLET</v>
          </cell>
          <cell r="H583" t="str">
            <v>TAB</v>
          </cell>
          <cell r="I583">
            <v>20061205</v>
          </cell>
          <cell r="J583">
            <v>20080919</v>
          </cell>
          <cell r="K583">
            <v>20091005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20061205</v>
          </cell>
          <cell r="Q583">
            <v>20080919</v>
          </cell>
          <cell r="R583">
            <v>20091005</v>
          </cell>
          <cell r="S583">
            <v>0</v>
          </cell>
        </row>
        <row r="584">
          <cell r="B584" t="str">
            <v>ERYTHROMYCIN BASE407310333 mgTABLETTAB</v>
          </cell>
          <cell r="C584" t="str">
            <v>ERYTHROMYCIN BASE</v>
          </cell>
          <cell r="D584">
            <v>40731</v>
          </cell>
          <cell r="E584">
            <v>0</v>
          </cell>
          <cell r="F584" t="str">
            <v>333 mg</v>
          </cell>
          <cell r="G584" t="str">
            <v>TABLET</v>
          </cell>
          <cell r="H584" t="str">
            <v>TAB</v>
          </cell>
          <cell r="I584">
            <v>20020405</v>
          </cell>
          <cell r="J584">
            <v>20020906</v>
          </cell>
          <cell r="K584">
            <v>20041203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20020405</v>
          </cell>
          <cell r="Q584">
            <v>20020906</v>
          </cell>
          <cell r="R584">
            <v>20041203</v>
          </cell>
          <cell r="S584">
            <v>0</v>
          </cell>
        </row>
        <row r="585">
          <cell r="B585" t="str">
            <v>ERYTHROMYCIN BASE407210500 mgTABLETTAB</v>
          </cell>
          <cell r="C585" t="str">
            <v>ERYTHROMYCIN BASE</v>
          </cell>
          <cell r="D585">
            <v>40721</v>
          </cell>
          <cell r="E585">
            <v>0</v>
          </cell>
          <cell r="F585" t="str">
            <v>500 mg</v>
          </cell>
          <cell r="G585" t="str">
            <v>TABLET</v>
          </cell>
          <cell r="H585" t="str">
            <v>TAB</v>
          </cell>
          <cell r="I585">
            <v>20020906</v>
          </cell>
          <cell r="J585">
            <v>20030509</v>
          </cell>
          <cell r="K585">
            <v>20031205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20020906</v>
          </cell>
          <cell r="Q585">
            <v>20030509</v>
          </cell>
          <cell r="R585">
            <v>20031205</v>
          </cell>
          <cell r="S585">
            <v>0</v>
          </cell>
        </row>
        <row r="586">
          <cell r="B586" t="str">
            <v>ERYTHROMYCIN BASE/BENZOYL PEROXIDE8540003%; 5%GRAMGEL</v>
          </cell>
          <cell r="C586" t="str">
            <v>ERYTHROMYCIN BASE/BENZOYL PEROXIDE</v>
          </cell>
          <cell r="D586">
            <v>85400</v>
          </cell>
          <cell r="E586">
            <v>0</v>
          </cell>
          <cell r="F586" t="str">
            <v>3%; 5%</v>
          </cell>
          <cell r="G586" t="str">
            <v>GRAM</v>
          </cell>
          <cell r="H586" t="str">
            <v>GEL</v>
          </cell>
          <cell r="I586">
            <v>20091005</v>
          </cell>
          <cell r="J586">
            <v>0</v>
          </cell>
          <cell r="K586">
            <v>20091005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20091005</v>
          </cell>
          <cell r="Q586">
            <v>0</v>
          </cell>
          <cell r="R586">
            <v>20091005</v>
          </cell>
          <cell r="S586">
            <v>0</v>
          </cell>
        </row>
        <row r="587">
          <cell r="B587" t="str">
            <v>ERYTHROMYCIN BASE/ETHANOL3171002%GRAMGEL</v>
          </cell>
          <cell r="C587" t="str">
            <v>ERYTHROMYCIN BASE/ETHANOL</v>
          </cell>
          <cell r="D587">
            <v>31710</v>
          </cell>
          <cell r="E587">
            <v>0</v>
          </cell>
          <cell r="F587" t="str">
            <v>2%</v>
          </cell>
          <cell r="G587" t="str">
            <v>GRAM</v>
          </cell>
          <cell r="H587" t="str">
            <v>GEL</v>
          </cell>
          <cell r="I587">
            <v>20090305</v>
          </cell>
          <cell r="J587">
            <v>0</v>
          </cell>
          <cell r="K587">
            <v>20091005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20091005</v>
          </cell>
          <cell r="S587">
            <v>0</v>
          </cell>
        </row>
        <row r="588">
          <cell r="B588" t="str">
            <v>ERYTHROMYCIN ETHYLSUCCINATE (EES)405600400 mgTABLETTAB</v>
          </cell>
          <cell r="C588" t="str">
            <v>ERYTHROMYCIN ETHYLSUCCINATE (EES)</v>
          </cell>
          <cell r="D588">
            <v>40560</v>
          </cell>
          <cell r="E588">
            <v>0</v>
          </cell>
          <cell r="F588" t="str">
            <v>400 mg</v>
          </cell>
          <cell r="G588" t="str">
            <v>TABLET</v>
          </cell>
          <cell r="H588" t="str">
            <v>TAB</v>
          </cell>
          <cell r="I588">
            <v>20091005</v>
          </cell>
          <cell r="J588">
            <v>0</v>
          </cell>
          <cell r="K588">
            <v>20091005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20091005</v>
          </cell>
          <cell r="Q588">
            <v>0</v>
          </cell>
          <cell r="R588">
            <v>20091005</v>
          </cell>
          <cell r="S588">
            <v>0</v>
          </cell>
        </row>
        <row r="589">
          <cell r="B589" t="str">
            <v>ERYTHROMYCIN/SULFISOXAZOLE140370200 mg/600 mg per 5 mlMILLILITERGRAN FOR ORAL SUSP</v>
          </cell>
          <cell r="C589" t="str">
            <v>ERYTHROMYCIN/SULFISOXAZOLE</v>
          </cell>
          <cell r="D589">
            <v>14037</v>
          </cell>
          <cell r="E589">
            <v>0</v>
          </cell>
          <cell r="F589" t="str">
            <v>200 mg/600 mg per 5 ml</v>
          </cell>
          <cell r="G589" t="str">
            <v>MILLILITER</v>
          </cell>
          <cell r="H589" t="str">
            <v>GRAN FOR ORAL SUSP</v>
          </cell>
          <cell r="I589">
            <v>20091005</v>
          </cell>
          <cell r="J589">
            <v>0</v>
          </cell>
          <cell r="K589">
            <v>20091005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20091005</v>
          </cell>
          <cell r="Q589">
            <v>0</v>
          </cell>
          <cell r="R589">
            <v>20091005</v>
          </cell>
          <cell r="S589">
            <v>0</v>
          </cell>
        </row>
        <row r="590">
          <cell r="B590" t="str">
            <v>ESTAZOLAM1918101 mgTABLETTAB</v>
          </cell>
          <cell r="C590" t="str">
            <v>ESTAZOLAM</v>
          </cell>
          <cell r="D590">
            <v>19181</v>
          </cell>
          <cell r="E590">
            <v>0</v>
          </cell>
          <cell r="F590" t="str">
            <v>1 mg</v>
          </cell>
          <cell r="G590" t="str">
            <v>TABLET</v>
          </cell>
          <cell r="H590" t="str">
            <v>TAB</v>
          </cell>
          <cell r="I590">
            <v>20090904</v>
          </cell>
          <cell r="J590">
            <v>0</v>
          </cell>
          <cell r="K590">
            <v>20091005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20090904</v>
          </cell>
          <cell r="Q590">
            <v>0</v>
          </cell>
          <cell r="R590">
            <v>20091005</v>
          </cell>
          <cell r="S590">
            <v>0</v>
          </cell>
        </row>
        <row r="591">
          <cell r="B591" t="str">
            <v>ESTAZOLAM1918202 mgTABLETTAB</v>
          </cell>
          <cell r="C591" t="str">
            <v>ESTAZOLAM</v>
          </cell>
          <cell r="D591">
            <v>19182</v>
          </cell>
          <cell r="E591">
            <v>0</v>
          </cell>
          <cell r="F591" t="str">
            <v>2 mg</v>
          </cell>
          <cell r="G591" t="str">
            <v>TABLET</v>
          </cell>
          <cell r="H591" t="str">
            <v>TAB</v>
          </cell>
          <cell r="I591">
            <v>20091005</v>
          </cell>
          <cell r="J591">
            <v>0</v>
          </cell>
          <cell r="K591">
            <v>20091005</v>
          </cell>
          <cell r="L591" t="str">
            <v>Active</v>
          </cell>
          <cell r="N591">
            <v>0</v>
          </cell>
          <cell r="O591" t="str">
            <v>no</v>
          </cell>
          <cell r="P591">
            <v>20091005</v>
          </cell>
          <cell r="Q591">
            <v>0</v>
          </cell>
          <cell r="R591">
            <v>20091005</v>
          </cell>
          <cell r="S591">
            <v>0</v>
          </cell>
        </row>
        <row r="592">
          <cell r="B592" t="str">
            <v>ESTERIFIED ESTROGENS/METHYLTESTOSTERONE (H.S.)6803000.625-1.25 mgTABLETTAB</v>
          </cell>
          <cell r="C592" t="str">
            <v>ESTERIFIED ESTROGENS/METHYLTESTOSTERONE (H.S.)</v>
          </cell>
          <cell r="D592">
            <v>68030</v>
          </cell>
          <cell r="E592">
            <v>0</v>
          </cell>
          <cell r="F592" t="str">
            <v>0.625-1.25 mg</v>
          </cell>
          <cell r="G592" t="str">
            <v>TABLET</v>
          </cell>
          <cell r="H592" t="str">
            <v>TAB</v>
          </cell>
          <cell r="I592">
            <v>20091005</v>
          </cell>
          <cell r="J592">
            <v>0</v>
          </cell>
          <cell r="K592">
            <v>20091005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20091005</v>
          </cell>
          <cell r="Q592">
            <v>0</v>
          </cell>
          <cell r="R592">
            <v>20091005</v>
          </cell>
          <cell r="S592">
            <v>0</v>
          </cell>
        </row>
        <row r="593">
          <cell r="B593" t="str">
            <v>ESTERIFIED ESTROGENS/METHYLTESTOSTERONE (H.S.)6803101.25-2.5 mgTABLETTAB</v>
          </cell>
          <cell r="C593" t="str">
            <v>ESTERIFIED ESTROGENS/METHYLTESTOSTERONE (H.S.)</v>
          </cell>
          <cell r="D593">
            <v>68031</v>
          </cell>
          <cell r="E593">
            <v>0</v>
          </cell>
          <cell r="F593" t="str">
            <v>1.25-2.5 mg</v>
          </cell>
          <cell r="G593" t="str">
            <v>TABLET</v>
          </cell>
          <cell r="H593" t="str">
            <v>TAB</v>
          </cell>
          <cell r="I593">
            <v>20091005</v>
          </cell>
          <cell r="J593">
            <v>0</v>
          </cell>
          <cell r="K593">
            <v>20091005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20091005</v>
          </cell>
          <cell r="Q593">
            <v>0</v>
          </cell>
          <cell r="R593">
            <v>20091005</v>
          </cell>
          <cell r="S593">
            <v>0</v>
          </cell>
        </row>
        <row r="594">
          <cell r="B594" t="str">
            <v>ESTRADIOL288480.025 mgPATCHPATCH</v>
          </cell>
          <cell r="C594" t="str">
            <v>ESTRADIOL</v>
          </cell>
          <cell r="D594">
            <v>28848</v>
          </cell>
          <cell r="E594">
            <v>0</v>
          </cell>
          <cell r="F594" t="str">
            <v>.025 mg</v>
          </cell>
          <cell r="G594" t="str">
            <v>PATCH</v>
          </cell>
          <cell r="H594" t="str">
            <v>PATCH</v>
          </cell>
          <cell r="I594">
            <v>20091005</v>
          </cell>
          <cell r="J594">
            <v>0</v>
          </cell>
          <cell r="K594">
            <v>20091005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20091005</v>
          </cell>
          <cell r="Q594">
            <v>0</v>
          </cell>
          <cell r="R594">
            <v>20091005</v>
          </cell>
          <cell r="S594">
            <v>0</v>
          </cell>
        </row>
        <row r="595">
          <cell r="B595" t="str">
            <v>ESTRADIOL288450.05 mgPATCHPATCH</v>
          </cell>
          <cell r="C595" t="str">
            <v>ESTRADIOL</v>
          </cell>
          <cell r="D595">
            <v>28845</v>
          </cell>
          <cell r="E595">
            <v>0</v>
          </cell>
          <cell r="F595" t="str">
            <v>.05 mg</v>
          </cell>
          <cell r="G595" t="str">
            <v>PATCH</v>
          </cell>
          <cell r="H595" t="str">
            <v>PATCH</v>
          </cell>
          <cell r="I595">
            <v>20091005</v>
          </cell>
          <cell r="J595">
            <v>0</v>
          </cell>
          <cell r="K595">
            <v>20091005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20091005</v>
          </cell>
          <cell r="Q595">
            <v>0</v>
          </cell>
          <cell r="R595">
            <v>20091005</v>
          </cell>
          <cell r="S595">
            <v>0</v>
          </cell>
        </row>
        <row r="596">
          <cell r="B596" t="str">
            <v>ESTRADIOL288530.075 mgPATCHPATCH</v>
          </cell>
          <cell r="C596" t="str">
            <v>ESTRADIOL</v>
          </cell>
          <cell r="D596">
            <v>28853</v>
          </cell>
          <cell r="E596">
            <v>0</v>
          </cell>
          <cell r="F596" t="str">
            <v>.075 mg</v>
          </cell>
          <cell r="G596" t="str">
            <v>PATCH</v>
          </cell>
          <cell r="H596" t="str">
            <v>PATCH</v>
          </cell>
          <cell r="I596">
            <v>20091005</v>
          </cell>
          <cell r="J596">
            <v>0</v>
          </cell>
          <cell r="K596">
            <v>20091005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20091005</v>
          </cell>
          <cell r="Q596">
            <v>0</v>
          </cell>
          <cell r="R596">
            <v>20091005</v>
          </cell>
          <cell r="S596">
            <v>0</v>
          </cell>
        </row>
        <row r="597">
          <cell r="B597" t="str">
            <v>ESTRADIOL288440.1 mgPATCHPATCH</v>
          </cell>
          <cell r="C597" t="str">
            <v>ESTRADIOL</v>
          </cell>
          <cell r="D597">
            <v>28844</v>
          </cell>
          <cell r="E597">
            <v>0</v>
          </cell>
          <cell r="F597" t="str">
            <v>.1 mg</v>
          </cell>
          <cell r="G597" t="str">
            <v>PATCH</v>
          </cell>
          <cell r="H597" t="str">
            <v>PATCH</v>
          </cell>
          <cell r="I597">
            <v>20091005</v>
          </cell>
          <cell r="J597">
            <v>0</v>
          </cell>
          <cell r="K597">
            <v>20091005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20091005</v>
          </cell>
          <cell r="Q597">
            <v>0</v>
          </cell>
          <cell r="R597">
            <v>20091005</v>
          </cell>
          <cell r="S597">
            <v>0</v>
          </cell>
        </row>
        <row r="598">
          <cell r="B598" t="str">
            <v>ESTRADIOL1077200.5 mgTABLETTAB</v>
          </cell>
          <cell r="C598" t="str">
            <v>ESTRADIOL</v>
          </cell>
          <cell r="D598">
            <v>10772</v>
          </cell>
          <cell r="E598">
            <v>0</v>
          </cell>
          <cell r="F598" t="str">
            <v>0.5 mg</v>
          </cell>
          <cell r="G598" t="str">
            <v>TABLET</v>
          </cell>
          <cell r="H598" t="str">
            <v>TAB</v>
          </cell>
          <cell r="I598">
            <v>20091005</v>
          </cell>
          <cell r="J598">
            <v>0</v>
          </cell>
          <cell r="K598">
            <v>20091005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20091005</v>
          </cell>
          <cell r="Q598">
            <v>0</v>
          </cell>
          <cell r="R598">
            <v>20091005</v>
          </cell>
          <cell r="S598">
            <v>0</v>
          </cell>
        </row>
        <row r="599">
          <cell r="B599" t="str">
            <v>ESTRADIOL1077001 mgTABLETTAB</v>
          </cell>
          <cell r="C599" t="str">
            <v>ESTRADIOL</v>
          </cell>
          <cell r="D599">
            <v>10770</v>
          </cell>
          <cell r="E599">
            <v>0</v>
          </cell>
          <cell r="F599" t="str">
            <v>1 mg</v>
          </cell>
          <cell r="G599" t="str">
            <v>TABLET</v>
          </cell>
          <cell r="H599" t="str">
            <v>TAB</v>
          </cell>
          <cell r="I599">
            <v>20091005</v>
          </cell>
          <cell r="J599">
            <v>0</v>
          </cell>
          <cell r="K599">
            <v>20091005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20091005</v>
          </cell>
          <cell r="Q599">
            <v>0</v>
          </cell>
          <cell r="R599">
            <v>20091005</v>
          </cell>
          <cell r="S599">
            <v>0</v>
          </cell>
        </row>
        <row r="600">
          <cell r="B600" t="str">
            <v>ESTRADIOL1077102 mgTABLETTAB</v>
          </cell>
          <cell r="C600" t="str">
            <v>ESTRADIOL</v>
          </cell>
          <cell r="D600">
            <v>10771</v>
          </cell>
          <cell r="E600">
            <v>0</v>
          </cell>
          <cell r="F600" t="str">
            <v>2 mg</v>
          </cell>
          <cell r="G600" t="str">
            <v>TABLET</v>
          </cell>
          <cell r="H600" t="str">
            <v>TAB</v>
          </cell>
          <cell r="I600">
            <v>20091005</v>
          </cell>
          <cell r="J600">
            <v>0</v>
          </cell>
          <cell r="K600">
            <v>20091005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20091005</v>
          </cell>
          <cell r="Q600">
            <v>0</v>
          </cell>
          <cell r="R600">
            <v>20091005</v>
          </cell>
          <cell r="S600">
            <v>0</v>
          </cell>
        </row>
        <row r="601">
          <cell r="B601" t="str">
            <v>ESTRADIOL/NORETHINDRONE ACETATE (ACTIVELLA)9504601-0.5 mgTABLETTAB</v>
          </cell>
          <cell r="C601" t="str">
            <v>ESTRADIOL/NORETHINDRONE ACETATE (ACTIVELLA)</v>
          </cell>
          <cell r="D601">
            <v>95046</v>
          </cell>
          <cell r="E601">
            <v>0</v>
          </cell>
          <cell r="F601" t="str">
            <v>1-0.5 mg</v>
          </cell>
          <cell r="G601" t="str">
            <v>TABLET</v>
          </cell>
          <cell r="H601" t="str">
            <v>TAB</v>
          </cell>
          <cell r="I601">
            <v>20090305</v>
          </cell>
          <cell r="J601">
            <v>0</v>
          </cell>
          <cell r="K601">
            <v>20091005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20091005</v>
          </cell>
          <cell r="S601">
            <v>0</v>
          </cell>
        </row>
        <row r="602">
          <cell r="B602" t="str">
            <v>ESTROPIPATE1108000.75 mgTABLETTAB</v>
          </cell>
          <cell r="C602" t="str">
            <v>ESTROPIPATE</v>
          </cell>
          <cell r="D602">
            <v>11080</v>
          </cell>
          <cell r="E602">
            <v>0</v>
          </cell>
          <cell r="F602" t="str">
            <v>0.75 mg</v>
          </cell>
          <cell r="G602" t="str">
            <v>TABLET</v>
          </cell>
          <cell r="H602" t="str">
            <v>TAB</v>
          </cell>
          <cell r="I602">
            <v>20091005</v>
          </cell>
          <cell r="J602">
            <v>0</v>
          </cell>
          <cell r="K602">
            <v>20091005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20091005</v>
          </cell>
          <cell r="Q602">
            <v>0</v>
          </cell>
          <cell r="R602">
            <v>20091005</v>
          </cell>
          <cell r="S602">
            <v>0</v>
          </cell>
        </row>
        <row r="603">
          <cell r="B603" t="str">
            <v>ESTROPIPATE1108401.5 mgTABLETTAB</v>
          </cell>
          <cell r="C603" t="str">
            <v>ESTROPIPATE</v>
          </cell>
          <cell r="D603">
            <v>11084</v>
          </cell>
          <cell r="E603">
            <v>0</v>
          </cell>
          <cell r="F603" t="str">
            <v>1.5 mg</v>
          </cell>
          <cell r="G603" t="str">
            <v>TABLET</v>
          </cell>
          <cell r="H603" t="str">
            <v>TAB</v>
          </cell>
          <cell r="I603">
            <v>20091005</v>
          </cell>
          <cell r="J603">
            <v>0</v>
          </cell>
          <cell r="K603">
            <v>20091005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20091005</v>
          </cell>
          <cell r="Q603">
            <v>0</v>
          </cell>
          <cell r="R603">
            <v>20091005</v>
          </cell>
          <cell r="S603">
            <v>0</v>
          </cell>
        </row>
        <row r="604">
          <cell r="B604" t="str">
            <v>ESTROPIPATE1108503 mgTABLETTAB</v>
          </cell>
          <cell r="C604" t="str">
            <v>ESTROPIPATE</v>
          </cell>
          <cell r="D604">
            <v>11085</v>
          </cell>
          <cell r="E604">
            <v>0</v>
          </cell>
          <cell r="F604" t="str">
            <v>3 mg</v>
          </cell>
          <cell r="G604" t="str">
            <v>TABLET</v>
          </cell>
          <cell r="H604" t="str">
            <v>TAB</v>
          </cell>
          <cell r="I604">
            <v>20060906</v>
          </cell>
          <cell r="J604">
            <v>20070305</v>
          </cell>
          <cell r="K604">
            <v>20070305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20060906</v>
          </cell>
          <cell r="Q604">
            <v>20070305</v>
          </cell>
          <cell r="R604">
            <v>20070305</v>
          </cell>
          <cell r="S604">
            <v>0</v>
          </cell>
        </row>
        <row r="605">
          <cell r="B605" t="str">
            <v>ETHAMBUTOL HCL418010400 mgTABLETTAB</v>
          </cell>
          <cell r="C605" t="str">
            <v>ETHAMBUTOL HCL</v>
          </cell>
          <cell r="D605">
            <v>41801</v>
          </cell>
          <cell r="E605">
            <v>0</v>
          </cell>
          <cell r="F605" t="str">
            <v>400 mg</v>
          </cell>
          <cell r="G605" t="str">
            <v>TABLET</v>
          </cell>
          <cell r="H605" t="str">
            <v>TAB</v>
          </cell>
          <cell r="I605">
            <v>20091005</v>
          </cell>
          <cell r="J605">
            <v>0</v>
          </cell>
          <cell r="K605">
            <v>20091005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20091005</v>
          </cell>
          <cell r="Q605">
            <v>0</v>
          </cell>
          <cell r="R605">
            <v>20091005</v>
          </cell>
          <cell r="S605">
            <v>0</v>
          </cell>
        </row>
        <row r="606">
          <cell r="B606" t="str">
            <v>ETHINYL ESTRADIOL/DROSPIRENONE (YASMIN, OCELLA)1308300.03-3 mgTABLETTAB</v>
          </cell>
          <cell r="C606" t="str">
            <v>ETHINYL ESTRADIOL/DROSPIRENONE (YASMIN, OCELLA)</v>
          </cell>
          <cell r="D606">
            <v>13083</v>
          </cell>
          <cell r="E606">
            <v>0</v>
          </cell>
          <cell r="F606" t="str">
            <v>0.03-3 mg</v>
          </cell>
          <cell r="G606" t="str">
            <v>TABLET</v>
          </cell>
          <cell r="H606" t="str">
            <v>TAB</v>
          </cell>
          <cell r="I606">
            <v>20090904</v>
          </cell>
          <cell r="J606">
            <v>0</v>
          </cell>
          <cell r="K606">
            <v>20091005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20090904</v>
          </cell>
          <cell r="Q606">
            <v>0</v>
          </cell>
          <cell r="R606">
            <v>20091005</v>
          </cell>
          <cell r="S606">
            <v>0</v>
          </cell>
        </row>
        <row r="607">
          <cell r="B607" t="str">
            <v>ETHOSUXIMIDE174200250 mgCAPSULECAP</v>
          </cell>
          <cell r="C607" t="str">
            <v>ETHOSUXIMIDE</v>
          </cell>
          <cell r="D607">
            <v>17420</v>
          </cell>
          <cell r="E607">
            <v>0</v>
          </cell>
          <cell r="F607" t="str">
            <v>250 mg</v>
          </cell>
          <cell r="G607" t="str">
            <v>CAPSULE</v>
          </cell>
          <cell r="H607" t="str">
            <v>CAP</v>
          </cell>
          <cell r="I607">
            <v>20091005</v>
          </cell>
          <cell r="J607">
            <v>0</v>
          </cell>
          <cell r="K607">
            <v>20091005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20091005</v>
          </cell>
          <cell r="Q607">
            <v>0</v>
          </cell>
          <cell r="R607">
            <v>20091005</v>
          </cell>
          <cell r="S607">
            <v>0</v>
          </cell>
        </row>
        <row r="608">
          <cell r="B608" t="str">
            <v>ETHOSUXIMIDE174300250 mg/5 mlMILLILITERSYR</v>
          </cell>
          <cell r="C608" t="str">
            <v>ETHOSUXIMIDE</v>
          </cell>
          <cell r="D608">
            <v>17430</v>
          </cell>
          <cell r="E608">
            <v>0</v>
          </cell>
          <cell r="F608" t="str">
            <v>250 mg/5 ml</v>
          </cell>
          <cell r="G608" t="str">
            <v>MILLILITER</v>
          </cell>
          <cell r="H608" t="str">
            <v>SYR</v>
          </cell>
          <cell r="I608">
            <v>20091005</v>
          </cell>
          <cell r="J608">
            <v>0</v>
          </cell>
          <cell r="K608">
            <v>20091005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20091005</v>
          </cell>
          <cell r="Q608">
            <v>0</v>
          </cell>
          <cell r="R608">
            <v>20091005</v>
          </cell>
          <cell r="S608">
            <v>0</v>
          </cell>
        </row>
        <row r="609">
          <cell r="B609" t="str">
            <v>ETHYNODIOL DIACETATE/ETHINYL ESTRADIOL (DEMULEN 1/35, ZOVIA 1/35E)1149001 mg/35 mcgTABLETTAB</v>
          </cell>
          <cell r="C609" t="str">
            <v>ETHYNODIOL DIACETATE/ETHINYL ESTRADIOL (DEMULEN 1/35, ZOVIA 1/35E)</v>
          </cell>
          <cell r="D609">
            <v>11490</v>
          </cell>
          <cell r="E609">
            <v>0</v>
          </cell>
          <cell r="F609" t="str">
            <v>1 mg/35 mcg</v>
          </cell>
          <cell r="G609" t="str">
            <v>TABLET</v>
          </cell>
          <cell r="H609" t="str">
            <v>TAB</v>
          </cell>
          <cell r="I609">
            <v>20090904</v>
          </cell>
          <cell r="J609">
            <v>0</v>
          </cell>
          <cell r="K609">
            <v>20091005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20090904</v>
          </cell>
          <cell r="Q609">
            <v>0</v>
          </cell>
          <cell r="R609">
            <v>20091005</v>
          </cell>
          <cell r="S609">
            <v>0</v>
          </cell>
        </row>
        <row r="610">
          <cell r="B610" t="str">
            <v>ETHYNODIOL DIACETATE/ETHINYL ESTRADIOL (DEMULEN 1/50, ZOVIA 1/50E)1149101 mg/50 mcgTABLETTAB</v>
          </cell>
          <cell r="C610" t="str">
            <v>ETHYNODIOL DIACETATE/ETHINYL ESTRADIOL (DEMULEN 1/50, ZOVIA 1/50E)</v>
          </cell>
          <cell r="D610">
            <v>11491</v>
          </cell>
          <cell r="E610">
            <v>0</v>
          </cell>
          <cell r="F610" t="str">
            <v>1 mg/50 mcg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20091005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20091005</v>
          </cell>
          <cell r="S610">
            <v>0</v>
          </cell>
        </row>
        <row r="611">
          <cell r="B611" t="str">
            <v>ETODOLAC338700200 mgCAPSULECAP</v>
          </cell>
          <cell r="C611" t="str">
            <v>ETODOLAC</v>
          </cell>
          <cell r="D611">
            <v>33870</v>
          </cell>
          <cell r="E611">
            <v>0</v>
          </cell>
          <cell r="F611" t="str">
            <v>200 mg</v>
          </cell>
          <cell r="G611" t="str">
            <v>CAPSULE</v>
          </cell>
          <cell r="H611" t="str">
            <v>CAP</v>
          </cell>
          <cell r="I611">
            <v>20091005</v>
          </cell>
          <cell r="J611">
            <v>0</v>
          </cell>
          <cell r="K611">
            <v>20091005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20091005</v>
          </cell>
          <cell r="Q611">
            <v>0</v>
          </cell>
          <cell r="R611">
            <v>20091005</v>
          </cell>
          <cell r="S611">
            <v>0</v>
          </cell>
        </row>
        <row r="612">
          <cell r="B612" t="str">
            <v>ETODOLAC338710300 mgCAPSULECAP</v>
          </cell>
          <cell r="C612" t="str">
            <v>ETODOLAC</v>
          </cell>
          <cell r="D612">
            <v>33871</v>
          </cell>
          <cell r="E612">
            <v>0</v>
          </cell>
          <cell r="F612" t="str">
            <v>300 mg</v>
          </cell>
          <cell r="G612" t="str">
            <v>CAPSULE</v>
          </cell>
          <cell r="H612" t="str">
            <v>CAP</v>
          </cell>
          <cell r="I612">
            <v>20091005</v>
          </cell>
          <cell r="J612">
            <v>0</v>
          </cell>
          <cell r="K612">
            <v>20091005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20091005</v>
          </cell>
          <cell r="Q612">
            <v>0</v>
          </cell>
          <cell r="R612">
            <v>20091005</v>
          </cell>
          <cell r="S612">
            <v>0</v>
          </cell>
        </row>
        <row r="613">
          <cell r="B613" t="str">
            <v>ETODOLAC617610400 mgTABLETTAB</v>
          </cell>
          <cell r="C613" t="str">
            <v>ETODOLAC</v>
          </cell>
          <cell r="D613">
            <v>61761</v>
          </cell>
          <cell r="E613">
            <v>0</v>
          </cell>
          <cell r="F613" t="str">
            <v>400 mg</v>
          </cell>
          <cell r="G613" t="str">
            <v>TABLET</v>
          </cell>
          <cell r="H613" t="str">
            <v>TAB</v>
          </cell>
          <cell r="I613">
            <v>20091005</v>
          </cell>
          <cell r="J613">
            <v>0</v>
          </cell>
          <cell r="K613">
            <v>20091005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20091005</v>
          </cell>
          <cell r="Q613">
            <v>0</v>
          </cell>
          <cell r="R613">
            <v>20091005</v>
          </cell>
          <cell r="S613">
            <v>0</v>
          </cell>
        </row>
        <row r="614">
          <cell r="B614" t="str">
            <v>ETODOLAC617650400 mgTABLETTAB, ER</v>
          </cell>
          <cell r="C614" t="str">
            <v>ETODOLAC</v>
          </cell>
          <cell r="D614">
            <v>61765</v>
          </cell>
          <cell r="E614">
            <v>0</v>
          </cell>
          <cell r="F614" t="str">
            <v>400 mg</v>
          </cell>
          <cell r="G614" t="str">
            <v>TABLET</v>
          </cell>
          <cell r="H614" t="str">
            <v>TAB, ER</v>
          </cell>
          <cell r="I614">
            <v>20091005</v>
          </cell>
          <cell r="J614">
            <v>0</v>
          </cell>
          <cell r="K614">
            <v>20091005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20091005</v>
          </cell>
          <cell r="Q614">
            <v>0</v>
          </cell>
          <cell r="R614">
            <v>20091005</v>
          </cell>
          <cell r="S614">
            <v>0</v>
          </cell>
        </row>
        <row r="615">
          <cell r="B615" t="str">
            <v>ETODOLAC617660500 mgTABLETTAB</v>
          </cell>
          <cell r="C615" t="str">
            <v>ETODOLAC</v>
          </cell>
          <cell r="D615">
            <v>61766</v>
          </cell>
          <cell r="E615">
            <v>0</v>
          </cell>
          <cell r="F615" t="str">
            <v>500 mg</v>
          </cell>
          <cell r="G615" t="str">
            <v>TABLET</v>
          </cell>
          <cell r="H615" t="str">
            <v>TAB</v>
          </cell>
          <cell r="I615">
            <v>20091005</v>
          </cell>
          <cell r="J615">
            <v>0</v>
          </cell>
          <cell r="K615">
            <v>20091005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20091005</v>
          </cell>
          <cell r="Q615">
            <v>0</v>
          </cell>
          <cell r="R615">
            <v>20091005</v>
          </cell>
          <cell r="S615">
            <v>0</v>
          </cell>
        </row>
        <row r="616">
          <cell r="B616" t="str">
            <v>ETODOLAC617620600 mgTABLETTAB, ER</v>
          </cell>
          <cell r="C616" t="str">
            <v>ETODOLAC</v>
          </cell>
          <cell r="D616">
            <v>61762</v>
          </cell>
          <cell r="E616">
            <v>0</v>
          </cell>
          <cell r="F616" t="str">
            <v>600 mg</v>
          </cell>
          <cell r="G616" t="str">
            <v>TABLET</v>
          </cell>
          <cell r="H616" t="str">
            <v>TAB, ER</v>
          </cell>
          <cell r="I616">
            <v>20091005</v>
          </cell>
          <cell r="J616">
            <v>0</v>
          </cell>
          <cell r="K616">
            <v>20091005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20091005</v>
          </cell>
          <cell r="Q616">
            <v>0</v>
          </cell>
          <cell r="R616">
            <v>20091005</v>
          </cell>
          <cell r="S616">
            <v>0</v>
          </cell>
        </row>
        <row r="617">
          <cell r="B617" t="str">
            <v>ETODOLAC 617670500 mgTABLETTAB, ER</v>
          </cell>
          <cell r="C617" t="str">
            <v xml:space="preserve">ETODOLAC </v>
          </cell>
          <cell r="D617">
            <v>61767</v>
          </cell>
          <cell r="E617">
            <v>0</v>
          </cell>
          <cell r="F617" t="str">
            <v>500 mg</v>
          </cell>
          <cell r="G617" t="str">
            <v>TABLET</v>
          </cell>
          <cell r="H617" t="str">
            <v>TAB, ER</v>
          </cell>
          <cell r="I617">
            <v>20091005</v>
          </cell>
          <cell r="J617">
            <v>0</v>
          </cell>
          <cell r="K617">
            <v>20091005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20091005</v>
          </cell>
          <cell r="Q617">
            <v>0</v>
          </cell>
          <cell r="R617">
            <v>20091005</v>
          </cell>
          <cell r="S617">
            <v>0</v>
          </cell>
        </row>
        <row r="618">
          <cell r="B618" t="str">
            <v>ETOPOSIDE7560050 mgCAPSULECAP</v>
          </cell>
          <cell r="C618" t="str">
            <v>ETOPOSIDE</v>
          </cell>
          <cell r="D618">
            <v>7560</v>
          </cell>
          <cell r="E618">
            <v>0</v>
          </cell>
          <cell r="F618" t="str">
            <v>50 mg</v>
          </cell>
          <cell r="G618" t="str">
            <v>CAPSULE</v>
          </cell>
          <cell r="H618" t="str">
            <v>CAP</v>
          </cell>
          <cell r="I618">
            <v>20090904</v>
          </cell>
          <cell r="J618">
            <v>0</v>
          </cell>
          <cell r="K618">
            <v>20091005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20090904</v>
          </cell>
          <cell r="Q618">
            <v>0</v>
          </cell>
          <cell r="R618">
            <v>20091005</v>
          </cell>
          <cell r="S618">
            <v>0</v>
          </cell>
        </row>
        <row r="619">
          <cell r="B619" t="str">
            <v>FAMCICLOVIR141010125 mgTABLETTAB</v>
          </cell>
          <cell r="C619" t="str">
            <v>FAMCICLOVIR</v>
          </cell>
          <cell r="D619">
            <v>14101</v>
          </cell>
          <cell r="E619">
            <v>0</v>
          </cell>
          <cell r="F619" t="str">
            <v>125 mg</v>
          </cell>
          <cell r="G619" t="str">
            <v>TABLET</v>
          </cell>
          <cell r="H619" t="str">
            <v>TAB</v>
          </cell>
          <cell r="I619">
            <v>20090904</v>
          </cell>
          <cell r="J619">
            <v>0</v>
          </cell>
          <cell r="K619">
            <v>20091005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20090904</v>
          </cell>
          <cell r="Q619">
            <v>0</v>
          </cell>
          <cell r="R619">
            <v>20091005</v>
          </cell>
          <cell r="S619">
            <v>0</v>
          </cell>
        </row>
        <row r="620">
          <cell r="B620" t="str">
            <v>FAMCICLOVIR141090250 mgTABLETTAB</v>
          </cell>
          <cell r="C620" t="str">
            <v>FAMCICLOVIR</v>
          </cell>
          <cell r="D620">
            <v>14109</v>
          </cell>
          <cell r="E620">
            <v>0</v>
          </cell>
          <cell r="F620" t="str">
            <v>250 mg</v>
          </cell>
          <cell r="G620" t="str">
            <v>TABLET</v>
          </cell>
          <cell r="H620" t="str">
            <v>TAB</v>
          </cell>
          <cell r="I620">
            <v>20090904</v>
          </cell>
          <cell r="J620">
            <v>0</v>
          </cell>
          <cell r="K620">
            <v>20091005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20090904</v>
          </cell>
          <cell r="Q620">
            <v>0</v>
          </cell>
          <cell r="R620">
            <v>20091005</v>
          </cell>
          <cell r="S620">
            <v>0</v>
          </cell>
        </row>
        <row r="621">
          <cell r="B621" t="str">
            <v>FAMCICLOVIR141080500 mgTABLETTAB</v>
          </cell>
          <cell r="C621" t="str">
            <v>FAMCICLOVIR</v>
          </cell>
          <cell r="D621">
            <v>14108</v>
          </cell>
          <cell r="E621">
            <v>0</v>
          </cell>
          <cell r="F621" t="str">
            <v>500 mg</v>
          </cell>
          <cell r="G621" t="str">
            <v>TABLET</v>
          </cell>
          <cell r="H621" t="str">
            <v>TAB</v>
          </cell>
          <cell r="I621">
            <v>20090904</v>
          </cell>
          <cell r="J621">
            <v>0</v>
          </cell>
          <cell r="K621">
            <v>20091005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20090904</v>
          </cell>
          <cell r="Q621">
            <v>0</v>
          </cell>
          <cell r="R621">
            <v>20091005</v>
          </cell>
          <cell r="S621">
            <v>0</v>
          </cell>
        </row>
        <row r="622">
          <cell r="B622" t="str">
            <v>FAMOTIDINE46430020 mgTABLETTAB</v>
          </cell>
          <cell r="C622" t="str">
            <v>FAMOTIDINE</v>
          </cell>
          <cell r="D622">
            <v>46430</v>
          </cell>
          <cell r="E622">
            <v>0</v>
          </cell>
          <cell r="F622" t="str">
            <v>20 mg</v>
          </cell>
          <cell r="G622" t="str">
            <v>TABLET</v>
          </cell>
          <cell r="H622" t="str">
            <v>TAB</v>
          </cell>
          <cell r="I622">
            <v>20091005</v>
          </cell>
          <cell r="J622">
            <v>0</v>
          </cell>
          <cell r="K622">
            <v>20091005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20091005</v>
          </cell>
          <cell r="Q622">
            <v>0</v>
          </cell>
          <cell r="R622">
            <v>20091005</v>
          </cell>
          <cell r="S622">
            <v>0</v>
          </cell>
        </row>
        <row r="623">
          <cell r="B623" t="str">
            <v>FAMOTIDINE46431040 mgTABLETTAB</v>
          </cell>
          <cell r="C623" t="str">
            <v>FAMOTIDINE</v>
          </cell>
          <cell r="D623">
            <v>46431</v>
          </cell>
          <cell r="E623">
            <v>0</v>
          </cell>
          <cell r="F623" t="str">
            <v>40 mg</v>
          </cell>
          <cell r="G623" t="str">
            <v>TABLET</v>
          </cell>
          <cell r="H623" t="str">
            <v>TAB</v>
          </cell>
          <cell r="I623">
            <v>20091005</v>
          </cell>
          <cell r="J623">
            <v>0</v>
          </cell>
          <cell r="K623">
            <v>20091005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20091005</v>
          </cell>
          <cell r="Q623">
            <v>0</v>
          </cell>
          <cell r="R623">
            <v>20091005</v>
          </cell>
          <cell r="S623">
            <v>0</v>
          </cell>
        </row>
        <row r="624">
          <cell r="B624" t="str">
            <v>FELODIPINE2622010 mgTABLETTAB, ER</v>
          </cell>
          <cell r="C624" t="str">
            <v>FELODIPINE</v>
          </cell>
          <cell r="D624">
            <v>2622</v>
          </cell>
          <cell r="E624">
            <v>0</v>
          </cell>
          <cell r="F624" t="str">
            <v>10 mg</v>
          </cell>
          <cell r="G624" t="str">
            <v>TABLET</v>
          </cell>
          <cell r="H624" t="str">
            <v>TAB, ER</v>
          </cell>
          <cell r="I624">
            <v>20091005</v>
          </cell>
          <cell r="J624">
            <v>0</v>
          </cell>
          <cell r="K624">
            <v>20091005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20091005</v>
          </cell>
          <cell r="Q624">
            <v>0</v>
          </cell>
          <cell r="R624">
            <v>20091005</v>
          </cell>
          <cell r="S624">
            <v>0</v>
          </cell>
        </row>
        <row r="625">
          <cell r="B625" t="str">
            <v>FELODIPINE262002.5 mgTABLETTAB, ER</v>
          </cell>
          <cell r="C625" t="str">
            <v>FELODIPINE</v>
          </cell>
          <cell r="D625">
            <v>2620</v>
          </cell>
          <cell r="E625">
            <v>0</v>
          </cell>
          <cell r="F625" t="str">
            <v>2.5 mg</v>
          </cell>
          <cell r="G625" t="str">
            <v>TABLET</v>
          </cell>
          <cell r="H625" t="str">
            <v>TAB, ER</v>
          </cell>
          <cell r="I625">
            <v>20091005</v>
          </cell>
          <cell r="J625">
            <v>0</v>
          </cell>
          <cell r="K625">
            <v>20091005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20091005</v>
          </cell>
          <cell r="Q625">
            <v>0</v>
          </cell>
          <cell r="R625">
            <v>20091005</v>
          </cell>
          <cell r="S625">
            <v>0</v>
          </cell>
        </row>
        <row r="626">
          <cell r="B626" t="str">
            <v>FELODIPINE262105 mgTABLETTAB, ER</v>
          </cell>
          <cell r="C626" t="str">
            <v>FELODIPINE</v>
          </cell>
          <cell r="D626">
            <v>2621</v>
          </cell>
          <cell r="E626">
            <v>0</v>
          </cell>
          <cell r="F626" t="str">
            <v>5 mg</v>
          </cell>
          <cell r="G626" t="str">
            <v>TABLET</v>
          </cell>
          <cell r="H626" t="str">
            <v>TAB, ER</v>
          </cell>
          <cell r="I626">
            <v>20091005</v>
          </cell>
          <cell r="J626">
            <v>0</v>
          </cell>
          <cell r="K626">
            <v>20091005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20091005</v>
          </cell>
          <cell r="Q626">
            <v>0</v>
          </cell>
          <cell r="R626">
            <v>20091005</v>
          </cell>
          <cell r="S626">
            <v>0</v>
          </cell>
        </row>
        <row r="627">
          <cell r="B627" t="str">
            <v>FENOFIBRATE13266054 mgTABLETTAB</v>
          </cell>
          <cell r="C627" t="str">
            <v>FENOFIBRATE</v>
          </cell>
          <cell r="D627">
            <v>13266</v>
          </cell>
          <cell r="E627">
            <v>0</v>
          </cell>
          <cell r="F627" t="str">
            <v>54 mg</v>
          </cell>
          <cell r="G627" t="str">
            <v>TABLET</v>
          </cell>
          <cell r="H627" t="str">
            <v>TAB</v>
          </cell>
          <cell r="I627">
            <v>20091005</v>
          </cell>
          <cell r="J627">
            <v>0</v>
          </cell>
          <cell r="K627">
            <v>20091005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20091005</v>
          </cell>
          <cell r="Q627">
            <v>0</v>
          </cell>
          <cell r="R627">
            <v>20091005</v>
          </cell>
          <cell r="S627">
            <v>0</v>
          </cell>
        </row>
        <row r="628">
          <cell r="B628" t="str">
            <v>FENOFIBRATE,MICRONIZED925040134 mgCAPSULECAP</v>
          </cell>
          <cell r="C628" t="str">
            <v>FENOFIBRATE,MICRONIZED</v>
          </cell>
          <cell r="D628">
            <v>92504</v>
          </cell>
          <cell r="E628">
            <v>0</v>
          </cell>
          <cell r="F628" t="str">
            <v>134 mg</v>
          </cell>
          <cell r="G628" t="str">
            <v>CAPSULE</v>
          </cell>
          <cell r="H628" t="str">
            <v>CAP</v>
          </cell>
          <cell r="I628">
            <v>20090904</v>
          </cell>
          <cell r="J628">
            <v>0</v>
          </cell>
          <cell r="K628">
            <v>20091005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20090904</v>
          </cell>
          <cell r="Q628">
            <v>0</v>
          </cell>
          <cell r="R628">
            <v>20091005</v>
          </cell>
          <cell r="S628">
            <v>0</v>
          </cell>
        </row>
        <row r="629">
          <cell r="B629" t="str">
            <v>FENOFIBRATE,MICRONIZED934370200 mgCAPSULECAP</v>
          </cell>
          <cell r="C629" t="str">
            <v>FENOFIBRATE,MICRONIZED</v>
          </cell>
          <cell r="D629">
            <v>93437</v>
          </cell>
          <cell r="E629">
            <v>0</v>
          </cell>
          <cell r="F629" t="str">
            <v>200 mg</v>
          </cell>
          <cell r="G629" t="str">
            <v>CAPSULE</v>
          </cell>
          <cell r="H629" t="str">
            <v>CAP</v>
          </cell>
          <cell r="I629">
            <v>20091005</v>
          </cell>
          <cell r="J629">
            <v>0</v>
          </cell>
          <cell r="K629">
            <v>20091005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20091005</v>
          </cell>
          <cell r="Q629">
            <v>0</v>
          </cell>
          <cell r="R629">
            <v>20091005</v>
          </cell>
          <cell r="S629">
            <v>0</v>
          </cell>
        </row>
        <row r="630">
          <cell r="B630" t="str">
            <v>FENOFIBRATE,MICRONIZED93446067 mgCAPSULECAP</v>
          </cell>
          <cell r="C630" t="str">
            <v>FENOFIBRATE,MICRONIZED</v>
          </cell>
          <cell r="D630">
            <v>93446</v>
          </cell>
          <cell r="E630">
            <v>0</v>
          </cell>
          <cell r="F630" t="str">
            <v>67 mg</v>
          </cell>
          <cell r="G630" t="str">
            <v>CAPSULE</v>
          </cell>
          <cell r="H630" t="str">
            <v>CAP</v>
          </cell>
          <cell r="I630">
            <v>20091005</v>
          </cell>
          <cell r="J630">
            <v>0</v>
          </cell>
          <cell r="K630">
            <v>20091005</v>
          </cell>
          <cell r="L630" t="str">
            <v>Active</v>
          </cell>
          <cell r="N630">
            <v>0</v>
          </cell>
          <cell r="O630" t="str">
            <v>no</v>
          </cell>
          <cell r="P630">
            <v>20091005</v>
          </cell>
          <cell r="Q630">
            <v>0</v>
          </cell>
          <cell r="R630">
            <v>20091005</v>
          </cell>
          <cell r="S630">
            <v>0</v>
          </cell>
        </row>
        <row r="631">
          <cell r="B631" t="str">
            <v>FENOPROFEN CALCIUM357600600 mgTABLETTAB</v>
          </cell>
          <cell r="C631" t="str">
            <v>FENOPROFEN CALCIUM</v>
          </cell>
          <cell r="D631">
            <v>35760</v>
          </cell>
          <cell r="E631">
            <v>0</v>
          </cell>
          <cell r="F631" t="str">
            <v>600 mg</v>
          </cell>
          <cell r="G631" t="str">
            <v>TABLET</v>
          </cell>
          <cell r="H631" t="str">
            <v>TAB</v>
          </cell>
          <cell r="I631">
            <v>20091005</v>
          </cell>
          <cell r="J631">
            <v>0</v>
          </cell>
          <cell r="K631">
            <v>20091005</v>
          </cell>
          <cell r="L631" t="str">
            <v>Active</v>
          </cell>
          <cell r="N631">
            <v>0</v>
          </cell>
          <cell r="O631" t="str">
            <v>no</v>
          </cell>
          <cell r="P631">
            <v>20091005</v>
          </cell>
          <cell r="Q631">
            <v>0</v>
          </cell>
          <cell r="R631">
            <v>20091005</v>
          </cell>
          <cell r="S631">
            <v>0</v>
          </cell>
        </row>
        <row r="632">
          <cell r="B632" t="str">
            <v>FENTANYL192030100 mcgPATCHPATCH</v>
          </cell>
          <cell r="C632" t="str">
            <v>FENTANYL</v>
          </cell>
          <cell r="D632">
            <v>19203</v>
          </cell>
          <cell r="E632">
            <v>0</v>
          </cell>
          <cell r="F632" t="str">
            <v>100 mcg</v>
          </cell>
          <cell r="G632" t="str">
            <v>PATCH</v>
          </cell>
          <cell r="H632" t="str">
            <v>PATCH</v>
          </cell>
          <cell r="I632">
            <v>20091005</v>
          </cell>
          <cell r="J632">
            <v>0</v>
          </cell>
          <cell r="K632">
            <v>20091005</v>
          </cell>
          <cell r="L632" t="str">
            <v>Active</v>
          </cell>
          <cell r="N632">
            <v>0</v>
          </cell>
          <cell r="O632" t="str">
            <v>no</v>
          </cell>
          <cell r="P632">
            <v>20091005</v>
          </cell>
          <cell r="Q632">
            <v>0</v>
          </cell>
          <cell r="R632">
            <v>20091005</v>
          </cell>
          <cell r="S632">
            <v>0</v>
          </cell>
        </row>
        <row r="633">
          <cell r="B633" t="str">
            <v>FENTANYL24635012 mcg/hrPATCHPATCH</v>
          </cell>
          <cell r="C633" t="str">
            <v>FENTANYL</v>
          </cell>
          <cell r="D633">
            <v>24635</v>
          </cell>
          <cell r="E633">
            <v>0</v>
          </cell>
          <cell r="F633" t="str">
            <v>12 mcg/hr</v>
          </cell>
          <cell r="G633" t="str">
            <v>PATCH</v>
          </cell>
          <cell r="H633" t="str">
            <v>PATCH</v>
          </cell>
          <cell r="I633">
            <v>20091005</v>
          </cell>
          <cell r="J633">
            <v>0</v>
          </cell>
          <cell r="K633">
            <v>20091005</v>
          </cell>
          <cell r="L633" t="str">
            <v>Active</v>
          </cell>
          <cell r="N633">
            <v>0</v>
          </cell>
          <cell r="O633" t="str">
            <v>no</v>
          </cell>
          <cell r="P633">
            <v>20091005</v>
          </cell>
          <cell r="Q633">
            <v>0</v>
          </cell>
          <cell r="R633">
            <v>20091005</v>
          </cell>
          <cell r="S633">
            <v>0</v>
          </cell>
        </row>
        <row r="634">
          <cell r="B634" t="str">
            <v>FENTANYL19200025 mcgPATCHPATCH</v>
          </cell>
          <cell r="C634" t="str">
            <v>FENTANYL</v>
          </cell>
          <cell r="D634">
            <v>19200</v>
          </cell>
          <cell r="E634">
            <v>0</v>
          </cell>
          <cell r="F634" t="str">
            <v>25 mcg</v>
          </cell>
          <cell r="G634" t="str">
            <v>PATCH</v>
          </cell>
          <cell r="H634" t="str">
            <v>PATCH</v>
          </cell>
          <cell r="I634">
            <v>20091005</v>
          </cell>
          <cell r="J634">
            <v>0</v>
          </cell>
          <cell r="K634">
            <v>20091005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20091005</v>
          </cell>
          <cell r="Q634">
            <v>0</v>
          </cell>
          <cell r="R634">
            <v>20091005</v>
          </cell>
          <cell r="S634">
            <v>0</v>
          </cell>
        </row>
        <row r="635">
          <cell r="B635" t="str">
            <v>FENTANYL19201050 mcgPATCHPATCH</v>
          </cell>
          <cell r="C635" t="str">
            <v>FENTANYL</v>
          </cell>
          <cell r="D635">
            <v>19201</v>
          </cell>
          <cell r="E635">
            <v>0</v>
          </cell>
          <cell r="F635" t="str">
            <v>50 mcg</v>
          </cell>
          <cell r="G635" t="str">
            <v>PATCH</v>
          </cell>
          <cell r="H635" t="str">
            <v>PATCH</v>
          </cell>
          <cell r="I635">
            <v>20091005</v>
          </cell>
          <cell r="J635">
            <v>0</v>
          </cell>
          <cell r="K635">
            <v>20091005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20091005</v>
          </cell>
          <cell r="Q635">
            <v>0</v>
          </cell>
          <cell r="R635">
            <v>20091005</v>
          </cell>
          <cell r="S635">
            <v>0</v>
          </cell>
        </row>
        <row r="636">
          <cell r="B636" t="str">
            <v>FENTANYL19202075 mcgPATCHPATCH</v>
          </cell>
          <cell r="C636" t="str">
            <v>FENTANYL</v>
          </cell>
          <cell r="D636">
            <v>19202</v>
          </cell>
          <cell r="E636">
            <v>0</v>
          </cell>
          <cell r="F636" t="str">
            <v>75 mcg</v>
          </cell>
          <cell r="G636" t="str">
            <v>PATCH</v>
          </cell>
          <cell r="H636" t="str">
            <v>PATCH</v>
          </cell>
          <cell r="I636">
            <v>20091005</v>
          </cell>
          <cell r="J636">
            <v>0</v>
          </cell>
          <cell r="K636">
            <v>20091005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20091005</v>
          </cell>
          <cell r="Q636">
            <v>0</v>
          </cell>
          <cell r="R636">
            <v>20091005</v>
          </cell>
          <cell r="S636">
            <v>0</v>
          </cell>
        </row>
        <row r="637">
          <cell r="B637" t="str">
            <v>FENTANYL CITRATE191920800 mcgEACHLOZENGE</v>
          </cell>
          <cell r="C637" t="str">
            <v>FENTANYL CITRATE</v>
          </cell>
          <cell r="D637">
            <v>19192</v>
          </cell>
          <cell r="E637">
            <v>0</v>
          </cell>
          <cell r="F637" t="str">
            <v>800 mcg</v>
          </cell>
          <cell r="G637" t="str">
            <v>EACH</v>
          </cell>
          <cell r="H637" t="str">
            <v>LOZENGE</v>
          </cell>
          <cell r="I637">
            <v>20091005</v>
          </cell>
          <cell r="J637">
            <v>0</v>
          </cell>
          <cell r="K637">
            <v>20091005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20091005</v>
          </cell>
          <cell r="Q637">
            <v>0</v>
          </cell>
          <cell r="R637">
            <v>20091005</v>
          </cell>
          <cell r="S637">
            <v>0</v>
          </cell>
        </row>
        <row r="638">
          <cell r="B638" t="str">
            <v>FENTANYL CITRATE 1919301,200 mcgEACHLOZENGE</v>
          </cell>
          <cell r="C638" t="str">
            <v xml:space="preserve">FENTANYL CITRATE </v>
          </cell>
          <cell r="D638">
            <v>19193</v>
          </cell>
          <cell r="E638">
            <v>0</v>
          </cell>
          <cell r="F638" t="str">
            <v>1,200 mcg</v>
          </cell>
          <cell r="G638" t="str">
            <v>EACH</v>
          </cell>
          <cell r="H638" t="str">
            <v>LOZENGE</v>
          </cell>
          <cell r="I638">
            <v>20091005</v>
          </cell>
          <cell r="J638">
            <v>0</v>
          </cell>
          <cell r="K638">
            <v>20091005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20091005</v>
          </cell>
          <cell r="Q638">
            <v>0</v>
          </cell>
          <cell r="R638">
            <v>20091005</v>
          </cell>
          <cell r="S638">
            <v>0</v>
          </cell>
        </row>
        <row r="639">
          <cell r="B639" t="str">
            <v>FENTANYL CITRATE 1919401,600 mcgEACHLOZENGE</v>
          </cell>
          <cell r="C639" t="str">
            <v xml:space="preserve">FENTANYL CITRATE </v>
          </cell>
          <cell r="D639">
            <v>19194</v>
          </cell>
          <cell r="E639">
            <v>0</v>
          </cell>
          <cell r="F639" t="str">
            <v>1,600 mcg</v>
          </cell>
          <cell r="G639" t="str">
            <v>EACH</v>
          </cell>
          <cell r="H639" t="str">
            <v>LOZENGE</v>
          </cell>
          <cell r="I639">
            <v>20091005</v>
          </cell>
          <cell r="J639">
            <v>0</v>
          </cell>
          <cell r="K639">
            <v>20091005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20091005</v>
          </cell>
          <cell r="Q639">
            <v>0</v>
          </cell>
          <cell r="R639">
            <v>20091005</v>
          </cell>
          <cell r="S639">
            <v>0</v>
          </cell>
        </row>
        <row r="640">
          <cell r="B640" t="str">
            <v>FENTANYL CITRATE 192040200 mcgEACHLOZENGE</v>
          </cell>
          <cell r="C640" t="str">
            <v xml:space="preserve">FENTANYL CITRATE </v>
          </cell>
          <cell r="D640">
            <v>19204</v>
          </cell>
          <cell r="E640">
            <v>0</v>
          </cell>
          <cell r="F640" t="str">
            <v>200 mcg</v>
          </cell>
          <cell r="G640" t="str">
            <v>EACH</v>
          </cell>
          <cell r="H640" t="str">
            <v>LOZENGE</v>
          </cell>
          <cell r="I640">
            <v>20091005</v>
          </cell>
          <cell r="J640">
            <v>0</v>
          </cell>
          <cell r="K640">
            <v>20091005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20091005</v>
          </cell>
          <cell r="Q640">
            <v>0</v>
          </cell>
          <cell r="R640">
            <v>20091005</v>
          </cell>
          <cell r="S640">
            <v>0</v>
          </cell>
        </row>
        <row r="641">
          <cell r="B641" t="str">
            <v>FENTANYL CITRATE 192060400 mcgEACHLOZENGE</v>
          </cell>
          <cell r="C641" t="str">
            <v xml:space="preserve">FENTANYL CITRATE </v>
          </cell>
          <cell r="D641">
            <v>19206</v>
          </cell>
          <cell r="E641">
            <v>0</v>
          </cell>
          <cell r="F641" t="str">
            <v>400 mcg</v>
          </cell>
          <cell r="G641" t="str">
            <v>EACH</v>
          </cell>
          <cell r="H641" t="str">
            <v>LOZENGE</v>
          </cell>
          <cell r="I641">
            <v>20091005</v>
          </cell>
          <cell r="J641">
            <v>0</v>
          </cell>
          <cell r="K641">
            <v>20091005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20091005</v>
          </cell>
          <cell r="Q641">
            <v>0</v>
          </cell>
          <cell r="R641">
            <v>20091005</v>
          </cell>
          <cell r="S641">
            <v>0</v>
          </cell>
        </row>
        <row r="642">
          <cell r="B642" t="str">
            <v>FENTANYL CITRATE 191910600 mcgEACHLOZENGE</v>
          </cell>
          <cell r="C642" t="str">
            <v xml:space="preserve">FENTANYL CITRATE </v>
          </cell>
          <cell r="D642">
            <v>19191</v>
          </cell>
          <cell r="E642">
            <v>0</v>
          </cell>
          <cell r="F642" t="str">
            <v>600 mcg</v>
          </cell>
          <cell r="G642" t="str">
            <v>EACH</v>
          </cell>
          <cell r="H642" t="str">
            <v>LOZENGE</v>
          </cell>
          <cell r="I642">
            <v>20091005</v>
          </cell>
          <cell r="J642">
            <v>0</v>
          </cell>
          <cell r="K642">
            <v>20091005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20091005</v>
          </cell>
          <cell r="Q642">
            <v>0</v>
          </cell>
          <cell r="R642">
            <v>20091005</v>
          </cell>
          <cell r="S642">
            <v>0</v>
          </cell>
        </row>
        <row r="643">
          <cell r="B643" t="str">
            <v>FERROUS FUMARATE/FOLIC ACID601410106 mg; 1 mgTABLETTAB</v>
          </cell>
          <cell r="C643" t="str">
            <v>FERROUS FUMARATE/FOLIC ACID</v>
          </cell>
          <cell r="D643">
            <v>60141</v>
          </cell>
          <cell r="E643">
            <v>0</v>
          </cell>
          <cell r="F643" t="str">
            <v>106 mg; 1 mg</v>
          </cell>
          <cell r="G643" t="str">
            <v>TABLET</v>
          </cell>
          <cell r="H643" t="str">
            <v>TAB</v>
          </cell>
          <cell r="I643">
            <v>20061205</v>
          </cell>
          <cell r="J643">
            <v>20080919</v>
          </cell>
          <cell r="K643">
            <v>20080919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20061205</v>
          </cell>
          <cell r="Q643">
            <v>20080919</v>
          </cell>
          <cell r="R643">
            <v>20080919</v>
          </cell>
          <cell r="S643">
            <v>0</v>
          </cell>
        </row>
        <row r="644">
          <cell r="B644" t="str">
            <v>FERROUS SULFATE46520220 mg/5 mlMILLILITERELIXIR</v>
          </cell>
          <cell r="C644" t="str">
            <v>FERROUS SULFATE</v>
          </cell>
          <cell r="D644">
            <v>4652</v>
          </cell>
          <cell r="E644">
            <v>0</v>
          </cell>
          <cell r="F644" t="str">
            <v>220 mg/5 ml</v>
          </cell>
          <cell r="G644" t="str">
            <v>MILLILITER</v>
          </cell>
          <cell r="H644" t="str">
            <v>ELIXIR</v>
          </cell>
          <cell r="I644">
            <v>20020906</v>
          </cell>
          <cell r="J644">
            <v>20021206</v>
          </cell>
          <cell r="K644">
            <v>20021206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20020906</v>
          </cell>
          <cell r="Q644">
            <v>20021206</v>
          </cell>
          <cell r="R644">
            <v>20021206</v>
          </cell>
          <cell r="S644">
            <v>0</v>
          </cell>
        </row>
        <row r="645">
          <cell r="B645" t="str">
            <v>FERROUS SULFATE46950325 mgTABLETTAB</v>
          </cell>
          <cell r="C645" t="str">
            <v>FERROUS SULFATE</v>
          </cell>
          <cell r="D645">
            <v>4695</v>
          </cell>
          <cell r="E645">
            <v>0</v>
          </cell>
          <cell r="F645" t="str">
            <v>325 mg</v>
          </cell>
          <cell r="G645" t="str">
            <v>TABLET</v>
          </cell>
          <cell r="H645" t="str">
            <v>TAB</v>
          </cell>
          <cell r="I645">
            <v>20020906</v>
          </cell>
          <cell r="J645">
            <v>20021206</v>
          </cell>
          <cell r="K645">
            <v>20021206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20020906</v>
          </cell>
          <cell r="Q645">
            <v>20021206</v>
          </cell>
          <cell r="R645">
            <v>20021206</v>
          </cell>
          <cell r="S645">
            <v>0</v>
          </cell>
        </row>
        <row r="646">
          <cell r="B646" t="str">
            <v>FERROUS SULFATE4671075 mg/0.6 ml; 50 mlMILLILITERDROPS</v>
          </cell>
          <cell r="C646" t="str">
            <v>FERROUS SULFATE</v>
          </cell>
          <cell r="D646">
            <v>4671</v>
          </cell>
          <cell r="E646">
            <v>0</v>
          </cell>
          <cell r="F646" t="str">
            <v>75 mg/0.6 ml; 50 ml</v>
          </cell>
          <cell r="G646" t="str">
            <v>MILLILITER</v>
          </cell>
          <cell r="H646" t="str">
            <v>DROPS</v>
          </cell>
          <cell r="I646">
            <v>20020906</v>
          </cell>
          <cell r="J646">
            <v>20021206</v>
          </cell>
          <cell r="K646">
            <v>20021206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20020906</v>
          </cell>
          <cell r="Q646">
            <v>20021206</v>
          </cell>
          <cell r="R646">
            <v>20021206</v>
          </cell>
          <cell r="S646">
            <v>0</v>
          </cell>
        </row>
        <row r="647">
          <cell r="B647" t="str">
            <v>FEXOFENADINE HCL465940180 mgTABLETTAB</v>
          </cell>
          <cell r="C647" t="str">
            <v>FEXOFENADINE HCL</v>
          </cell>
          <cell r="D647">
            <v>46594</v>
          </cell>
          <cell r="E647">
            <v>0</v>
          </cell>
          <cell r="F647" t="str">
            <v>180 mg</v>
          </cell>
          <cell r="G647" t="str">
            <v>TABLET</v>
          </cell>
          <cell r="H647" t="str">
            <v>TAB</v>
          </cell>
          <cell r="I647">
            <v>20091005</v>
          </cell>
          <cell r="J647">
            <v>0</v>
          </cell>
          <cell r="K647">
            <v>20091005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20091005</v>
          </cell>
          <cell r="Q647">
            <v>0</v>
          </cell>
          <cell r="R647">
            <v>20091005</v>
          </cell>
          <cell r="S647">
            <v>0</v>
          </cell>
        </row>
        <row r="648">
          <cell r="B648" t="str">
            <v>FEXOFENADINE HCL37198030 mgTABLETTAB</v>
          </cell>
          <cell r="C648" t="str">
            <v>FEXOFENADINE HCL</v>
          </cell>
          <cell r="D648">
            <v>37198</v>
          </cell>
          <cell r="E648">
            <v>0</v>
          </cell>
          <cell r="F648" t="str">
            <v>30 mg</v>
          </cell>
          <cell r="G648" t="str">
            <v>TABLET</v>
          </cell>
          <cell r="H648" t="str">
            <v>TAB</v>
          </cell>
          <cell r="I648">
            <v>20091005</v>
          </cell>
          <cell r="J648">
            <v>0</v>
          </cell>
          <cell r="K648">
            <v>20091005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20091005</v>
          </cell>
          <cell r="Q648">
            <v>0</v>
          </cell>
          <cell r="R648">
            <v>20091005</v>
          </cell>
          <cell r="S648">
            <v>0</v>
          </cell>
        </row>
        <row r="649">
          <cell r="B649" t="str">
            <v>FEXOFENADINE HCL46593060 mgTABLETTAB</v>
          </cell>
          <cell r="C649" t="str">
            <v>FEXOFENADINE HCL</v>
          </cell>
          <cell r="D649">
            <v>46593</v>
          </cell>
          <cell r="E649">
            <v>0</v>
          </cell>
          <cell r="F649" t="str">
            <v>60 mg</v>
          </cell>
          <cell r="G649" t="str">
            <v>TABLET</v>
          </cell>
          <cell r="H649" t="str">
            <v>TAB</v>
          </cell>
          <cell r="I649">
            <v>20091005</v>
          </cell>
          <cell r="J649">
            <v>0</v>
          </cell>
          <cell r="K649">
            <v>20091005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20091005</v>
          </cell>
          <cell r="Q649">
            <v>0</v>
          </cell>
          <cell r="R649">
            <v>20091005</v>
          </cell>
          <cell r="S649">
            <v>0</v>
          </cell>
        </row>
        <row r="650">
          <cell r="B650" t="str">
            <v>FINASTERIDE 3052105 mgTABLETTAB</v>
          </cell>
          <cell r="C650" t="str">
            <v xml:space="preserve">FINASTERIDE </v>
          </cell>
          <cell r="D650">
            <v>30521</v>
          </cell>
          <cell r="E650">
            <v>0</v>
          </cell>
          <cell r="F650" t="str">
            <v>5 mg</v>
          </cell>
          <cell r="G650" t="str">
            <v>TABLET</v>
          </cell>
          <cell r="H650" t="str">
            <v>TAB</v>
          </cell>
          <cell r="I650">
            <v>20091005</v>
          </cell>
          <cell r="J650">
            <v>0</v>
          </cell>
          <cell r="K650">
            <v>20091005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20091005</v>
          </cell>
          <cell r="Q650">
            <v>0</v>
          </cell>
          <cell r="R650">
            <v>20091005</v>
          </cell>
          <cell r="S650">
            <v>0</v>
          </cell>
        </row>
        <row r="651">
          <cell r="B651" t="str">
            <v>FLAVOXATE HCL193600100 mgTABLETTAB</v>
          </cell>
          <cell r="C651" t="str">
            <v>FLAVOXATE HCL</v>
          </cell>
          <cell r="D651">
            <v>19360</v>
          </cell>
          <cell r="E651">
            <v>0</v>
          </cell>
          <cell r="F651" t="str">
            <v>100 mg</v>
          </cell>
          <cell r="G651" t="str">
            <v>TABLET</v>
          </cell>
          <cell r="H651" t="str">
            <v>TAB</v>
          </cell>
          <cell r="I651">
            <v>20091005</v>
          </cell>
          <cell r="J651">
            <v>0</v>
          </cell>
          <cell r="K651">
            <v>20091005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20091005</v>
          </cell>
          <cell r="Q651">
            <v>0</v>
          </cell>
          <cell r="R651">
            <v>20091005</v>
          </cell>
          <cell r="S651">
            <v>0</v>
          </cell>
        </row>
        <row r="652">
          <cell r="B652" t="str">
            <v>FLECAINIDE ACETATE15800100 mgTABLETTAB</v>
          </cell>
          <cell r="C652" t="str">
            <v>FLECAINIDE ACETATE</v>
          </cell>
          <cell r="D652">
            <v>1580</v>
          </cell>
          <cell r="E652">
            <v>0</v>
          </cell>
          <cell r="F652" t="str">
            <v>100 mg</v>
          </cell>
          <cell r="G652" t="str">
            <v>TABLET</v>
          </cell>
          <cell r="H652" t="str">
            <v>TAB</v>
          </cell>
          <cell r="I652">
            <v>20091005</v>
          </cell>
          <cell r="J652">
            <v>0</v>
          </cell>
          <cell r="K652">
            <v>20091005</v>
          </cell>
          <cell r="L652" t="str">
            <v>Active</v>
          </cell>
          <cell r="N652">
            <v>0</v>
          </cell>
          <cell r="O652" t="str">
            <v>no</v>
          </cell>
          <cell r="P652">
            <v>20091005</v>
          </cell>
          <cell r="Q652">
            <v>0</v>
          </cell>
          <cell r="R652">
            <v>20091005</v>
          </cell>
          <cell r="S652">
            <v>0</v>
          </cell>
        </row>
        <row r="653">
          <cell r="B653" t="str">
            <v>FLECAINIDE ACETATE15820150 mgTABLETTAB</v>
          </cell>
          <cell r="C653" t="str">
            <v>FLECAINIDE ACETATE</v>
          </cell>
          <cell r="D653">
            <v>1582</v>
          </cell>
          <cell r="E653">
            <v>0</v>
          </cell>
          <cell r="F653" t="str">
            <v>150 mg</v>
          </cell>
          <cell r="G653" t="str">
            <v>TABLET</v>
          </cell>
          <cell r="H653" t="str">
            <v>TAB</v>
          </cell>
          <cell r="I653">
            <v>20091005</v>
          </cell>
          <cell r="J653">
            <v>0</v>
          </cell>
          <cell r="K653">
            <v>20091005</v>
          </cell>
          <cell r="L653" t="str">
            <v>Active</v>
          </cell>
          <cell r="N653">
            <v>0</v>
          </cell>
          <cell r="O653" t="str">
            <v>no</v>
          </cell>
          <cell r="P653">
            <v>20091005</v>
          </cell>
          <cell r="Q653">
            <v>0</v>
          </cell>
          <cell r="R653">
            <v>20091005</v>
          </cell>
          <cell r="S653">
            <v>0</v>
          </cell>
        </row>
        <row r="654">
          <cell r="B654" t="str">
            <v>FLECAINIDE ACETATE1581050 mgTABLETTAB</v>
          </cell>
          <cell r="C654" t="str">
            <v>FLECAINIDE ACETATE</v>
          </cell>
          <cell r="D654">
            <v>1581</v>
          </cell>
          <cell r="E654">
            <v>0</v>
          </cell>
          <cell r="F654" t="str">
            <v>50 mg</v>
          </cell>
          <cell r="G654" t="str">
            <v>TABLET</v>
          </cell>
          <cell r="H654" t="str">
            <v>TAB</v>
          </cell>
          <cell r="I654">
            <v>20091005</v>
          </cell>
          <cell r="J654">
            <v>0</v>
          </cell>
          <cell r="K654">
            <v>20091005</v>
          </cell>
          <cell r="L654" t="str">
            <v>Active</v>
          </cell>
          <cell r="N654">
            <v>0</v>
          </cell>
          <cell r="O654" t="str">
            <v>no</v>
          </cell>
          <cell r="P654">
            <v>20091005</v>
          </cell>
          <cell r="Q654">
            <v>0</v>
          </cell>
          <cell r="R654">
            <v>20091005</v>
          </cell>
          <cell r="S654">
            <v>0</v>
          </cell>
        </row>
        <row r="655">
          <cell r="B655" t="str">
            <v>FLUCONAZOLE60822010 mg/mlMILLILITERSUSP</v>
          </cell>
          <cell r="C655" t="str">
            <v>FLUCONAZOLE</v>
          </cell>
          <cell r="D655">
            <v>60822</v>
          </cell>
          <cell r="E655">
            <v>0</v>
          </cell>
          <cell r="F655" t="str">
            <v>10 mg/ml</v>
          </cell>
          <cell r="G655" t="str">
            <v>MILLILITER</v>
          </cell>
          <cell r="H655" t="str">
            <v>SUSP</v>
          </cell>
          <cell r="I655">
            <v>20091005</v>
          </cell>
          <cell r="J655">
            <v>0</v>
          </cell>
          <cell r="K655">
            <v>20091005</v>
          </cell>
          <cell r="L655" t="str">
            <v>Active</v>
          </cell>
          <cell r="N655">
            <v>0</v>
          </cell>
          <cell r="O655" t="str">
            <v>no</v>
          </cell>
          <cell r="P655">
            <v>20091005</v>
          </cell>
          <cell r="Q655">
            <v>0</v>
          </cell>
          <cell r="R655">
            <v>20091005</v>
          </cell>
          <cell r="S655">
            <v>0</v>
          </cell>
        </row>
        <row r="656">
          <cell r="B656" t="str">
            <v>FLUCONAZOLE421900100 mgTABLETTAB</v>
          </cell>
          <cell r="C656" t="str">
            <v>FLUCONAZOLE</v>
          </cell>
          <cell r="D656">
            <v>42190</v>
          </cell>
          <cell r="E656">
            <v>0</v>
          </cell>
          <cell r="F656" t="str">
            <v>100 mg</v>
          </cell>
          <cell r="G656" t="str">
            <v>TABLET</v>
          </cell>
          <cell r="H656" t="str">
            <v>TAB</v>
          </cell>
          <cell r="I656">
            <v>20091005</v>
          </cell>
          <cell r="J656">
            <v>0</v>
          </cell>
          <cell r="K656">
            <v>20091005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20091005</v>
          </cell>
          <cell r="Q656">
            <v>0</v>
          </cell>
          <cell r="R656">
            <v>20091005</v>
          </cell>
          <cell r="S656">
            <v>0</v>
          </cell>
        </row>
        <row r="657">
          <cell r="B657" t="str">
            <v>FLUCONAZOLE421930150 mgTABLETTAB</v>
          </cell>
          <cell r="C657" t="str">
            <v>FLUCONAZOLE</v>
          </cell>
          <cell r="D657">
            <v>42193</v>
          </cell>
          <cell r="E657">
            <v>0</v>
          </cell>
          <cell r="F657" t="str">
            <v>150 mg</v>
          </cell>
          <cell r="G657" t="str">
            <v>TABLET</v>
          </cell>
          <cell r="H657" t="str">
            <v>TAB</v>
          </cell>
          <cell r="I657">
            <v>20091005</v>
          </cell>
          <cell r="J657">
            <v>0</v>
          </cell>
          <cell r="K657">
            <v>20091005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20091005</v>
          </cell>
          <cell r="Q657">
            <v>0</v>
          </cell>
          <cell r="R657">
            <v>20091005</v>
          </cell>
          <cell r="S657">
            <v>0</v>
          </cell>
        </row>
        <row r="658">
          <cell r="B658" t="str">
            <v>FLUCONAZOLE421910200 mgTABLETTAB</v>
          </cell>
          <cell r="C658" t="str">
            <v>FLUCONAZOLE</v>
          </cell>
          <cell r="D658">
            <v>42191</v>
          </cell>
          <cell r="E658">
            <v>0</v>
          </cell>
          <cell r="F658" t="str">
            <v>200 mg</v>
          </cell>
          <cell r="G658" t="str">
            <v>TABLET</v>
          </cell>
          <cell r="H658" t="str">
            <v>TAB</v>
          </cell>
          <cell r="I658">
            <v>20091005</v>
          </cell>
          <cell r="J658">
            <v>0</v>
          </cell>
          <cell r="K658">
            <v>20091005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20091005</v>
          </cell>
          <cell r="Q658">
            <v>0</v>
          </cell>
          <cell r="R658">
            <v>20091005</v>
          </cell>
          <cell r="S658">
            <v>0</v>
          </cell>
        </row>
        <row r="659">
          <cell r="B659" t="str">
            <v>FLUCONAZOLE60821040 mg/mlMILLILITERSUSP</v>
          </cell>
          <cell r="C659" t="str">
            <v>FLUCONAZOLE</v>
          </cell>
          <cell r="D659">
            <v>60821</v>
          </cell>
          <cell r="E659">
            <v>0</v>
          </cell>
          <cell r="F659" t="str">
            <v>40 mg/ml</v>
          </cell>
          <cell r="G659" t="str">
            <v>MILLILITER</v>
          </cell>
          <cell r="H659" t="str">
            <v>SUSP</v>
          </cell>
          <cell r="I659">
            <v>20091005</v>
          </cell>
          <cell r="J659">
            <v>0</v>
          </cell>
          <cell r="K659">
            <v>20091005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20091005</v>
          </cell>
          <cell r="Q659">
            <v>0</v>
          </cell>
          <cell r="R659">
            <v>20091005</v>
          </cell>
          <cell r="S659">
            <v>0</v>
          </cell>
        </row>
        <row r="660">
          <cell r="B660" t="str">
            <v>FLUCONAZOLE42192050 mgTABLETTAB</v>
          </cell>
          <cell r="C660" t="str">
            <v>FLUCONAZOLE</v>
          </cell>
          <cell r="D660">
            <v>42192</v>
          </cell>
          <cell r="E660">
            <v>0</v>
          </cell>
          <cell r="F660" t="str">
            <v>50 mg</v>
          </cell>
          <cell r="G660" t="str">
            <v>TABLET</v>
          </cell>
          <cell r="H660" t="str">
            <v>TAB</v>
          </cell>
          <cell r="I660">
            <v>20091005</v>
          </cell>
          <cell r="J660">
            <v>0</v>
          </cell>
          <cell r="K660">
            <v>20091005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20091005</v>
          </cell>
          <cell r="Q660">
            <v>0</v>
          </cell>
          <cell r="R660">
            <v>20091005</v>
          </cell>
          <cell r="S660">
            <v>0</v>
          </cell>
        </row>
        <row r="661">
          <cell r="B661" t="str">
            <v>FLUCONAZOLE IN SALINE, ISO-OSMOTIC697910400 mg/200 mlMILLILITERIV</v>
          </cell>
          <cell r="C661" t="str">
            <v>FLUCONAZOLE IN SALINE, ISO-OSMOTIC</v>
          </cell>
          <cell r="D661">
            <v>69791</v>
          </cell>
          <cell r="E661">
            <v>0</v>
          </cell>
          <cell r="F661" t="str">
            <v>400 mg/200 ml</v>
          </cell>
          <cell r="G661" t="str">
            <v>MILLILITER</v>
          </cell>
          <cell r="H661" t="str">
            <v>IV</v>
          </cell>
          <cell r="I661">
            <v>20091005</v>
          </cell>
          <cell r="J661">
            <v>0</v>
          </cell>
          <cell r="K661">
            <v>20091005</v>
          </cell>
          <cell r="L661" t="str">
            <v>Active</v>
          </cell>
          <cell r="N661">
            <v>0</v>
          </cell>
          <cell r="O661" t="str">
            <v>no</v>
          </cell>
          <cell r="P661">
            <v>20091005</v>
          </cell>
          <cell r="Q661">
            <v>0</v>
          </cell>
          <cell r="R661">
            <v>20091005</v>
          </cell>
          <cell r="S661">
            <v>0</v>
          </cell>
        </row>
        <row r="662">
          <cell r="B662" t="str">
            <v>FLUDROCORTISONE ACETATE 2768000.1 mgTABLETTAB</v>
          </cell>
          <cell r="C662" t="str">
            <v xml:space="preserve">FLUDROCORTISONE ACETATE </v>
          </cell>
          <cell r="D662">
            <v>27680</v>
          </cell>
          <cell r="E662">
            <v>0</v>
          </cell>
          <cell r="F662" t="str">
            <v>0.1 mg</v>
          </cell>
          <cell r="G662" t="str">
            <v>TABLET</v>
          </cell>
          <cell r="H662" t="str">
            <v>TAB</v>
          </cell>
          <cell r="I662">
            <v>20091005</v>
          </cell>
          <cell r="J662">
            <v>0</v>
          </cell>
          <cell r="K662">
            <v>20091005</v>
          </cell>
          <cell r="L662" t="str">
            <v>Active</v>
          </cell>
          <cell r="N662">
            <v>0</v>
          </cell>
          <cell r="O662" t="str">
            <v>no</v>
          </cell>
          <cell r="P662">
            <v>20091005</v>
          </cell>
          <cell r="Q662">
            <v>0</v>
          </cell>
          <cell r="R662">
            <v>20091005</v>
          </cell>
          <cell r="S662">
            <v>0</v>
          </cell>
        </row>
        <row r="663">
          <cell r="B663" t="str">
            <v>FLUNISOLIDE1966300.00025MILLILITERNASAL SPRAY</v>
          </cell>
          <cell r="C663" t="str">
            <v>FLUNISOLIDE</v>
          </cell>
          <cell r="D663">
            <v>19663</v>
          </cell>
          <cell r="E663">
            <v>0</v>
          </cell>
          <cell r="F663">
            <v>2.5000000000000001E-4</v>
          </cell>
          <cell r="G663" t="str">
            <v>MILLILITER</v>
          </cell>
          <cell r="H663" t="str">
            <v>NASAL SPRAY</v>
          </cell>
          <cell r="I663">
            <v>20091005</v>
          </cell>
          <cell r="J663">
            <v>0</v>
          </cell>
          <cell r="K663">
            <v>20091005</v>
          </cell>
          <cell r="L663" t="str">
            <v>Active</v>
          </cell>
          <cell r="N663">
            <v>0</v>
          </cell>
          <cell r="O663" t="str">
            <v>no</v>
          </cell>
          <cell r="P663">
            <v>20091005</v>
          </cell>
          <cell r="Q663">
            <v>0</v>
          </cell>
          <cell r="R663">
            <v>20091005</v>
          </cell>
          <cell r="S663">
            <v>0</v>
          </cell>
        </row>
        <row r="664">
          <cell r="B664" t="str">
            <v>FLUNISOLIDE3428000.00025MILLILITERSPRAY</v>
          </cell>
          <cell r="C664" t="str">
            <v>FLUNISOLIDE</v>
          </cell>
          <cell r="D664">
            <v>34280</v>
          </cell>
          <cell r="E664">
            <v>0</v>
          </cell>
          <cell r="F664">
            <v>2.5000000000000001E-4</v>
          </cell>
          <cell r="G664" t="str">
            <v>MILLILITER</v>
          </cell>
          <cell r="H664" t="str">
            <v>SPRAY</v>
          </cell>
          <cell r="I664">
            <v>20090305</v>
          </cell>
          <cell r="J664">
            <v>0</v>
          </cell>
          <cell r="K664">
            <v>20091005</v>
          </cell>
          <cell r="L664" t="str">
            <v>Active</v>
          </cell>
          <cell r="N664">
            <v>0</v>
          </cell>
          <cell r="O664" t="str">
            <v>no</v>
          </cell>
          <cell r="P664">
            <v>20090305</v>
          </cell>
          <cell r="Q664">
            <v>0</v>
          </cell>
          <cell r="R664">
            <v>20091005</v>
          </cell>
          <cell r="S664">
            <v>0</v>
          </cell>
        </row>
        <row r="665">
          <cell r="B665" t="str">
            <v>FLUOCINOLONE3134200.01%GRAMCRM</v>
          </cell>
          <cell r="C665" t="str">
            <v>FLUOCINOLONE</v>
          </cell>
          <cell r="D665">
            <v>31342</v>
          </cell>
          <cell r="E665">
            <v>0</v>
          </cell>
          <cell r="F665" t="str">
            <v>0.01%</v>
          </cell>
          <cell r="G665" t="str">
            <v>GRAM</v>
          </cell>
          <cell r="H665" t="str">
            <v>CRM</v>
          </cell>
          <cell r="I665">
            <v>20060906</v>
          </cell>
          <cell r="J665">
            <v>20070305</v>
          </cell>
          <cell r="K665">
            <v>20070305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20060906</v>
          </cell>
          <cell r="Q665">
            <v>20070305</v>
          </cell>
          <cell r="R665">
            <v>20070305</v>
          </cell>
          <cell r="S665">
            <v>0</v>
          </cell>
        </row>
        <row r="666">
          <cell r="B666" t="str">
            <v>FLUOCINOLONE3134400.025%GRAMCRM</v>
          </cell>
          <cell r="C666" t="str">
            <v>FLUOCINOLONE</v>
          </cell>
          <cell r="D666">
            <v>31344</v>
          </cell>
          <cell r="E666">
            <v>0</v>
          </cell>
          <cell r="F666" t="str">
            <v>0.025%</v>
          </cell>
          <cell r="G666" t="str">
            <v>GRAM</v>
          </cell>
          <cell r="H666" t="str">
            <v>CRM</v>
          </cell>
          <cell r="I666">
            <v>20060906</v>
          </cell>
          <cell r="J666">
            <v>20070305</v>
          </cell>
          <cell r="K666">
            <v>20070305</v>
          </cell>
          <cell r="L666" t="str">
            <v>Active</v>
          </cell>
          <cell r="N666">
            <v>0</v>
          </cell>
          <cell r="O666" t="str">
            <v>no</v>
          </cell>
          <cell r="P666">
            <v>20060906</v>
          </cell>
          <cell r="Q666">
            <v>20070305</v>
          </cell>
          <cell r="R666">
            <v>20070305</v>
          </cell>
          <cell r="S666">
            <v>0</v>
          </cell>
        </row>
        <row r="667">
          <cell r="B667" t="str">
            <v>FLUOCINOLONE3135100.025%GRAMOINT</v>
          </cell>
          <cell r="C667" t="str">
            <v>FLUOCINOLONE</v>
          </cell>
          <cell r="D667">
            <v>31351</v>
          </cell>
          <cell r="E667">
            <v>0</v>
          </cell>
          <cell r="F667" t="str">
            <v>0.025%</v>
          </cell>
          <cell r="G667" t="str">
            <v>GRAM</v>
          </cell>
          <cell r="H667" t="str">
            <v>OINT</v>
          </cell>
          <cell r="I667">
            <v>20060906</v>
          </cell>
          <cell r="J667">
            <v>20070305</v>
          </cell>
          <cell r="K667">
            <v>20070305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20060906</v>
          </cell>
          <cell r="Q667">
            <v>20070305</v>
          </cell>
          <cell r="R667">
            <v>20070305</v>
          </cell>
          <cell r="S667">
            <v>0</v>
          </cell>
        </row>
        <row r="668">
          <cell r="B668" t="str">
            <v>FLUOCINOLONE31360600.01%, 60 mlMILLILITERSOLN</v>
          </cell>
          <cell r="C668" t="str">
            <v>FLUOCINOLONE</v>
          </cell>
          <cell r="D668">
            <v>31360</v>
          </cell>
          <cell r="E668">
            <v>60</v>
          </cell>
          <cell r="F668" t="str">
            <v>0.01%, 60 ml</v>
          </cell>
          <cell r="G668" t="str">
            <v>MILLILITER</v>
          </cell>
          <cell r="H668" t="str">
            <v>SOLN</v>
          </cell>
          <cell r="I668">
            <v>20060906</v>
          </cell>
          <cell r="J668">
            <v>20070305</v>
          </cell>
          <cell r="K668">
            <v>20070305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20060906</v>
          </cell>
          <cell r="Q668">
            <v>20070305</v>
          </cell>
          <cell r="R668">
            <v>20070305</v>
          </cell>
          <cell r="S668">
            <v>0</v>
          </cell>
        </row>
        <row r="669">
          <cell r="B669" t="str">
            <v>FLUOCINONIDE3138000.05%GRAMGEL</v>
          </cell>
          <cell r="C669" t="str">
            <v>FLUOCINONIDE</v>
          </cell>
          <cell r="D669">
            <v>31380</v>
          </cell>
          <cell r="E669">
            <v>0</v>
          </cell>
          <cell r="F669" t="str">
            <v>0.05%</v>
          </cell>
          <cell r="G669" t="str">
            <v>GRAM</v>
          </cell>
          <cell r="H669" t="str">
            <v>GEL</v>
          </cell>
          <cell r="I669">
            <v>20091005</v>
          </cell>
          <cell r="J669">
            <v>0</v>
          </cell>
          <cell r="K669">
            <v>20091005</v>
          </cell>
          <cell r="L669" t="str">
            <v>Active</v>
          </cell>
          <cell r="N669">
            <v>0</v>
          </cell>
          <cell r="O669" t="str">
            <v>no</v>
          </cell>
          <cell r="P669">
            <v>20091005</v>
          </cell>
          <cell r="Q669">
            <v>0</v>
          </cell>
          <cell r="R669">
            <v>20091005</v>
          </cell>
          <cell r="S669">
            <v>0</v>
          </cell>
        </row>
        <row r="670">
          <cell r="B670" t="str">
            <v>FLUOCINONIDE3139000.05%GRAMCRM</v>
          </cell>
          <cell r="C670" t="str">
            <v>FLUOCINONIDE</v>
          </cell>
          <cell r="D670">
            <v>31390</v>
          </cell>
          <cell r="E670">
            <v>0</v>
          </cell>
          <cell r="F670" t="str">
            <v>0.05%</v>
          </cell>
          <cell r="G670" t="str">
            <v>GRAM</v>
          </cell>
          <cell r="H670" t="str">
            <v>CRM</v>
          </cell>
          <cell r="I670">
            <v>20091005</v>
          </cell>
          <cell r="J670">
            <v>0</v>
          </cell>
          <cell r="K670">
            <v>20091005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20091005</v>
          </cell>
          <cell r="Q670">
            <v>0</v>
          </cell>
          <cell r="R670">
            <v>20091005</v>
          </cell>
          <cell r="S670">
            <v>0</v>
          </cell>
        </row>
        <row r="671">
          <cell r="B671" t="str">
            <v>FLUOCINONIDE3140000.05%GRAMOINT</v>
          </cell>
          <cell r="C671" t="str">
            <v>FLUOCINONIDE</v>
          </cell>
          <cell r="D671">
            <v>31400</v>
          </cell>
          <cell r="E671">
            <v>0</v>
          </cell>
          <cell r="F671" t="str">
            <v>0.05%</v>
          </cell>
          <cell r="G671" t="str">
            <v>GRAM</v>
          </cell>
          <cell r="H671" t="str">
            <v>OINT</v>
          </cell>
          <cell r="I671">
            <v>20091005</v>
          </cell>
          <cell r="J671">
            <v>0</v>
          </cell>
          <cell r="K671">
            <v>20091005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20091005</v>
          </cell>
          <cell r="Q671">
            <v>0</v>
          </cell>
          <cell r="R671">
            <v>20091005</v>
          </cell>
          <cell r="S671">
            <v>0</v>
          </cell>
        </row>
        <row r="672">
          <cell r="B672" t="str">
            <v>FLUOCINONIDE3140100.05%MILLILITERSOLN</v>
          </cell>
          <cell r="C672" t="str">
            <v>FLUOCINONIDE</v>
          </cell>
          <cell r="D672">
            <v>31401</v>
          </cell>
          <cell r="E672">
            <v>0</v>
          </cell>
          <cell r="F672" t="str">
            <v>0.05%</v>
          </cell>
          <cell r="G672" t="str">
            <v>MILLILITER</v>
          </cell>
          <cell r="H672" t="str">
            <v>SOLN</v>
          </cell>
          <cell r="I672">
            <v>20091005</v>
          </cell>
          <cell r="J672">
            <v>0</v>
          </cell>
          <cell r="K672">
            <v>20091005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20091005</v>
          </cell>
          <cell r="Q672">
            <v>0</v>
          </cell>
          <cell r="R672">
            <v>20091005</v>
          </cell>
          <cell r="S672">
            <v>0</v>
          </cell>
        </row>
        <row r="673">
          <cell r="B673" t="str">
            <v>FLUOCINONIDE/EMOLLIENT5465000.05%GRAMCRM</v>
          </cell>
          <cell r="C673" t="str">
            <v>FLUOCINONIDE/EMOLLIENT</v>
          </cell>
          <cell r="D673">
            <v>54650</v>
          </cell>
          <cell r="E673">
            <v>0</v>
          </cell>
          <cell r="F673" t="str">
            <v>0.05%</v>
          </cell>
          <cell r="G673" t="str">
            <v>GRAM</v>
          </cell>
          <cell r="H673" t="str">
            <v>CRM</v>
          </cell>
          <cell r="I673">
            <v>20091005</v>
          </cell>
          <cell r="J673">
            <v>0</v>
          </cell>
          <cell r="K673">
            <v>20091005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20091005</v>
          </cell>
          <cell r="Q673">
            <v>0</v>
          </cell>
          <cell r="R673">
            <v>20091005</v>
          </cell>
          <cell r="S673">
            <v>0</v>
          </cell>
        </row>
        <row r="674">
          <cell r="B674" t="str">
            <v>FLUOROMETHOLONE3325000.001MILLILITEROPTH SUSP</v>
          </cell>
          <cell r="C674" t="str">
            <v>FLUOROMETHOLONE</v>
          </cell>
          <cell r="D674">
            <v>33250</v>
          </cell>
          <cell r="E674">
            <v>0</v>
          </cell>
          <cell r="F674">
            <v>1E-3</v>
          </cell>
          <cell r="G674" t="str">
            <v>MILLILITER</v>
          </cell>
          <cell r="H674" t="str">
            <v>OPTH SUSP</v>
          </cell>
          <cell r="I674">
            <v>20011221</v>
          </cell>
          <cell r="J674">
            <v>20020605</v>
          </cell>
          <cell r="K674">
            <v>20040922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20011221</v>
          </cell>
          <cell r="Q674">
            <v>20020605</v>
          </cell>
          <cell r="R674">
            <v>20040922</v>
          </cell>
          <cell r="S674">
            <v>0</v>
          </cell>
        </row>
        <row r="675">
          <cell r="B675" t="str">
            <v>FLUOROMETHOLONE33250100.1%; 10 mlMILLILITERSUSP</v>
          </cell>
          <cell r="C675" t="str">
            <v>FLUOROMETHOLONE</v>
          </cell>
          <cell r="D675">
            <v>33250</v>
          </cell>
          <cell r="E675">
            <v>10</v>
          </cell>
          <cell r="F675" t="str">
            <v>0.1%; 10 ml</v>
          </cell>
          <cell r="G675" t="str">
            <v>MILLILITER</v>
          </cell>
          <cell r="H675" t="str">
            <v>SUSP</v>
          </cell>
          <cell r="I675">
            <v>20011201</v>
          </cell>
          <cell r="J675">
            <v>20011220</v>
          </cell>
          <cell r="K675">
            <v>20040922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20011201</v>
          </cell>
          <cell r="Q675">
            <v>20011220</v>
          </cell>
          <cell r="R675">
            <v>20040922</v>
          </cell>
          <cell r="S675">
            <v>0</v>
          </cell>
        </row>
        <row r="676">
          <cell r="B676" t="str">
            <v>FLUOROMETHOLONE33250150.1%; 15 mlMILLILITERSUSP</v>
          </cell>
          <cell r="C676" t="str">
            <v>FLUOROMETHOLONE</v>
          </cell>
          <cell r="D676">
            <v>33250</v>
          </cell>
          <cell r="E676">
            <v>15</v>
          </cell>
          <cell r="F676" t="str">
            <v>0.1%; 15 ml</v>
          </cell>
          <cell r="G676" t="str">
            <v>MILLILITER</v>
          </cell>
          <cell r="H676" t="str">
            <v>SUSP</v>
          </cell>
          <cell r="I676">
            <v>20011201</v>
          </cell>
          <cell r="J676">
            <v>20011220</v>
          </cell>
          <cell r="K676">
            <v>20040922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20011201</v>
          </cell>
          <cell r="Q676">
            <v>20011220</v>
          </cell>
          <cell r="R676">
            <v>20040922</v>
          </cell>
          <cell r="S676">
            <v>0</v>
          </cell>
        </row>
        <row r="677">
          <cell r="B677" t="str">
            <v>FLUOROMETHOLONE3325050.1%; 5 mlMILLILITERSUSP</v>
          </cell>
          <cell r="C677" t="str">
            <v>FLUOROMETHOLONE</v>
          </cell>
          <cell r="D677">
            <v>33250</v>
          </cell>
          <cell r="E677">
            <v>5</v>
          </cell>
          <cell r="F677" t="str">
            <v>0.1%; 5 ml</v>
          </cell>
          <cell r="G677" t="str">
            <v>MILLILITER</v>
          </cell>
          <cell r="H677" t="str">
            <v>SUSP</v>
          </cell>
          <cell r="I677">
            <v>20011201</v>
          </cell>
          <cell r="J677">
            <v>20011220</v>
          </cell>
          <cell r="K677">
            <v>20040922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20011201</v>
          </cell>
          <cell r="Q677">
            <v>20011220</v>
          </cell>
          <cell r="R677">
            <v>20040922</v>
          </cell>
          <cell r="S677">
            <v>0</v>
          </cell>
        </row>
        <row r="678">
          <cell r="B678" t="str">
            <v>FLUOROURACIL3078100.05GRAMCREAM</v>
          </cell>
          <cell r="C678" t="str">
            <v>FLUOROURACIL</v>
          </cell>
          <cell r="D678">
            <v>30781</v>
          </cell>
          <cell r="E678">
            <v>0</v>
          </cell>
          <cell r="F678">
            <v>0.05</v>
          </cell>
          <cell r="G678" t="str">
            <v>GRAM</v>
          </cell>
          <cell r="H678" t="str">
            <v>CREAM</v>
          </cell>
          <cell r="I678">
            <v>20091005</v>
          </cell>
          <cell r="J678">
            <v>0</v>
          </cell>
          <cell r="K678">
            <v>20091005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20091005</v>
          </cell>
          <cell r="Q678">
            <v>0</v>
          </cell>
          <cell r="R678">
            <v>20091005</v>
          </cell>
          <cell r="S678">
            <v>0</v>
          </cell>
        </row>
        <row r="679">
          <cell r="B679" t="str">
            <v>FLUOROURACIL3079200.05MILLILITERSOLN</v>
          </cell>
          <cell r="C679" t="str">
            <v>FLUOROURACIL</v>
          </cell>
          <cell r="D679">
            <v>30792</v>
          </cell>
          <cell r="E679">
            <v>0</v>
          </cell>
          <cell r="F679">
            <v>0.05</v>
          </cell>
          <cell r="G679" t="str">
            <v>MILLILITER</v>
          </cell>
          <cell r="H679" t="str">
            <v>SOLN</v>
          </cell>
          <cell r="I679">
            <v>20091005</v>
          </cell>
          <cell r="J679">
            <v>0</v>
          </cell>
          <cell r="K679">
            <v>20091005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20091005</v>
          </cell>
          <cell r="Q679">
            <v>0</v>
          </cell>
          <cell r="R679">
            <v>20091005</v>
          </cell>
          <cell r="S679">
            <v>0</v>
          </cell>
        </row>
        <row r="680">
          <cell r="B680" t="str">
            <v>FLUOROURACIL38490050 mg/mlMILLILITERVIAL</v>
          </cell>
          <cell r="C680" t="str">
            <v>FLUOROURACIL</v>
          </cell>
          <cell r="D680">
            <v>38490</v>
          </cell>
          <cell r="E680">
            <v>0</v>
          </cell>
          <cell r="F680" t="str">
            <v>50 mg/ml</v>
          </cell>
          <cell r="G680" t="str">
            <v>MILLILITER</v>
          </cell>
          <cell r="H680" t="str">
            <v>VIAL</v>
          </cell>
          <cell r="I680">
            <v>20080919</v>
          </cell>
          <cell r="J680">
            <v>20081205</v>
          </cell>
          <cell r="K680">
            <v>20081205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20080919</v>
          </cell>
          <cell r="Q680">
            <v>20081205</v>
          </cell>
          <cell r="R680">
            <v>20081205</v>
          </cell>
          <cell r="S680">
            <v>0</v>
          </cell>
        </row>
        <row r="681">
          <cell r="B681" t="str">
            <v>FLUOROURACIL97455050 mg/ml; 10 mlMILLILITERVIAL</v>
          </cell>
          <cell r="C681" t="str">
            <v>FLUOROURACIL</v>
          </cell>
          <cell r="D681">
            <v>97455</v>
          </cell>
          <cell r="E681">
            <v>0</v>
          </cell>
          <cell r="F681" t="str">
            <v>50 mg/ml; 10 ml</v>
          </cell>
          <cell r="G681" t="str">
            <v>MILLILITER</v>
          </cell>
          <cell r="H681" t="str">
            <v>VIAL</v>
          </cell>
          <cell r="I681">
            <v>20091005</v>
          </cell>
          <cell r="J681">
            <v>0</v>
          </cell>
          <cell r="K681">
            <v>20091005</v>
          </cell>
          <cell r="L681" t="str">
            <v>Active</v>
          </cell>
          <cell r="N681">
            <v>0</v>
          </cell>
          <cell r="O681" t="str">
            <v>no</v>
          </cell>
          <cell r="P681">
            <v>20091005</v>
          </cell>
          <cell r="Q681">
            <v>0</v>
          </cell>
          <cell r="R681">
            <v>20091005</v>
          </cell>
          <cell r="S681">
            <v>0</v>
          </cell>
        </row>
        <row r="682">
          <cell r="B682" t="str">
            <v>FLUOROURACIL97458050 mg/ml; 100 mlMILLILITERVIAL</v>
          </cell>
          <cell r="C682" t="str">
            <v>FLUOROURACIL</v>
          </cell>
          <cell r="D682">
            <v>97458</v>
          </cell>
          <cell r="E682">
            <v>0</v>
          </cell>
          <cell r="F682" t="str">
            <v>50 mg/ml; 100 ml</v>
          </cell>
          <cell r="G682" t="str">
            <v>MILLILITER</v>
          </cell>
          <cell r="H682" t="str">
            <v>VIAL</v>
          </cell>
          <cell r="I682">
            <v>20091005</v>
          </cell>
          <cell r="J682">
            <v>0</v>
          </cell>
          <cell r="K682">
            <v>20091005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20091005</v>
          </cell>
          <cell r="Q682">
            <v>0</v>
          </cell>
          <cell r="R682">
            <v>20091005</v>
          </cell>
          <cell r="S682">
            <v>0</v>
          </cell>
        </row>
        <row r="683">
          <cell r="B683" t="str">
            <v>FLUOROURACIL97456050 mg/ml; 20 mlMILLILITERVIAL</v>
          </cell>
          <cell r="C683" t="str">
            <v>FLUOROURACIL</v>
          </cell>
          <cell r="D683">
            <v>97456</v>
          </cell>
          <cell r="E683">
            <v>0</v>
          </cell>
          <cell r="F683" t="str">
            <v>50 mg/ml; 20 ml</v>
          </cell>
          <cell r="G683" t="str">
            <v>MILLILITER</v>
          </cell>
          <cell r="H683" t="str">
            <v>VIAL</v>
          </cell>
          <cell r="I683">
            <v>20080905</v>
          </cell>
          <cell r="J683">
            <v>20081205</v>
          </cell>
          <cell r="K683">
            <v>20090605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20080905</v>
          </cell>
          <cell r="Q683">
            <v>20081205</v>
          </cell>
          <cell r="R683">
            <v>20090605</v>
          </cell>
          <cell r="S683">
            <v>0</v>
          </cell>
        </row>
        <row r="684">
          <cell r="B684" t="str">
            <v>FLUOROURACIL97457050 mg/ml; 50 mlMILLILITERVIAL</v>
          </cell>
          <cell r="C684" t="str">
            <v>FLUOROURACIL</v>
          </cell>
          <cell r="D684">
            <v>97457</v>
          </cell>
          <cell r="E684">
            <v>0</v>
          </cell>
          <cell r="F684" t="str">
            <v>50 mg/ml; 50 ml</v>
          </cell>
          <cell r="G684" t="str">
            <v>MILLILITER</v>
          </cell>
          <cell r="H684" t="str">
            <v>VIAL</v>
          </cell>
          <cell r="I684">
            <v>20091005</v>
          </cell>
          <cell r="J684">
            <v>0</v>
          </cell>
          <cell r="K684">
            <v>20091005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20091005</v>
          </cell>
          <cell r="Q684">
            <v>0</v>
          </cell>
          <cell r="R684">
            <v>20091005</v>
          </cell>
          <cell r="S684">
            <v>0</v>
          </cell>
        </row>
        <row r="685">
          <cell r="B685" t="str">
            <v>FLUOXETINE HCL16353010 mgCAPSULECAP</v>
          </cell>
          <cell r="C685" t="str">
            <v>FLUOXETINE HCL</v>
          </cell>
          <cell r="D685">
            <v>16353</v>
          </cell>
          <cell r="E685">
            <v>0</v>
          </cell>
          <cell r="F685" t="str">
            <v>10 mg</v>
          </cell>
          <cell r="G685" t="str">
            <v>CAPSULE</v>
          </cell>
          <cell r="H685" t="str">
            <v>CAP</v>
          </cell>
          <cell r="I685">
            <v>20090904</v>
          </cell>
          <cell r="J685">
            <v>0</v>
          </cell>
          <cell r="K685">
            <v>20091005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20090904</v>
          </cell>
          <cell r="Q685">
            <v>0</v>
          </cell>
          <cell r="R685">
            <v>20091005</v>
          </cell>
          <cell r="S685">
            <v>0</v>
          </cell>
        </row>
        <row r="686">
          <cell r="B686" t="str">
            <v>FLUOXETINE HCL16356010 mgTABLETTAB</v>
          </cell>
          <cell r="C686" t="str">
            <v>FLUOXETINE HCL</v>
          </cell>
          <cell r="D686">
            <v>16356</v>
          </cell>
          <cell r="E686">
            <v>0</v>
          </cell>
          <cell r="F686" t="str">
            <v>10 mg</v>
          </cell>
          <cell r="G686" t="str">
            <v>TABLET</v>
          </cell>
          <cell r="H686" t="str">
            <v>TAB</v>
          </cell>
          <cell r="I686">
            <v>20090904</v>
          </cell>
          <cell r="J686">
            <v>0</v>
          </cell>
          <cell r="K686">
            <v>20091005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20090904</v>
          </cell>
          <cell r="Q686">
            <v>0</v>
          </cell>
          <cell r="R686">
            <v>20091005</v>
          </cell>
          <cell r="S686">
            <v>0</v>
          </cell>
        </row>
        <row r="687">
          <cell r="B687" t="str">
            <v>FLUOXETINE HCL16354020 mgCAPSULECAP</v>
          </cell>
          <cell r="C687" t="str">
            <v>FLUOXETINE HCL</v>
          </cell>
          <cell r="D687">
            <v>16354</v>
          </cell>
          <cell r="E687">
            <v>0</v>
          </cell>
          <cell r="F687" t="str">
            <v>20 mg</v>
          </cell>
          <cell r="G687" t="str">
            <v>CAPSULE</v>
          </cell>
          <cell r="H687" t="str">
            <v>CAP</v>
          </cell>
          <cell r="I687">
            <v>20090904</v>
          </cell>
          <cell r="J687">
            <v>0</v>
          </cell>
          <cell r="K687">
            <v>20091005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20090904</v>
          </cell>
          <cell r="Q687">
            <v>0</v>
          </cell>
          <cell r="R687">
            <v>20091005</v>
          </cell>
          <cell r="S687">
            <v>0</v>
          </cell>
        </row>
        <row r="688">
          <cell r="B688" t="str">
            <v>FLUOXETINE HCL16359020 mgTABLETTAB</v>
          </cell>
          <cell r="C688" t="str">
            <v>FLUOXETINE HCL</v>
          </cell>
          <cell r="D688">
            <v>16359</v>
          </cell>
          <cell r="E688">
            <v>0</v>
          </cell>
          <cell r="F688" t="str">
            <v>20 mg</v>
          </cell>
          <cell r="G688" t="str">
            <v>TABLET</v>
          </cell>
          <cell r="H688" t="str">
            <v>TAB</v>
          </cell>
          <cell r="I688">
            <v>20090904</v>
          </cell>
          <cell r="J688">
            <v>0</v>
          </cell>
          <cell r="K688">
            <v>20091005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20090904</v>
          </cell>
          <cell r="Q688">
            <v>0</v>
          </cell>
          <cell r="R688">
            <v>20091005</v>
          </cell>
          <cell r="S688">
            <v>0</v>
          </cell>
        </row>
        <row r="689">
          <cell r="B689" t="str">
            <v>FLUOXETINE HCL16357020 mg/5 mlSYRUPSYR</v>
          </cell>
          <cell r="C689" t="str">
            <v>FLUOXETINE HCL</v>
          </cell>
          <cell r="D689">
            <v>16357</v>
          </cell>
          <cell r="E689">
            <v>0</v>
          </cell>
          <cell r="F689" t="str">
            <v>20 mg/5 ml</v>
          </cell>
          <cell r="G689" t="str">
            <v>SYRUP</v>
          </cell>
          <cell r="H689" t="str">
            <v>SYR</v>
          </cell>
          <cell r="I689">
            <v>20091005</v>
          </cell>
          <cell r="J689">
            <v>0</v>
          </cell>
          <cell r="K689">
            <v>20091005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20091005</v>
          </cell>
          <cell r="Q689">
            <v>0</v>
          </cell>
          <cell r="R689">
            <v>20091005</v>
          </cell>
          <cell r="S689">
            <v>0</v>
          </cell>
        </row>
        <row r="690">
          <cell r="B690" t="str">
            <v>FLUOXETINE HCL16355040 mgCAPSULECAP</v>
          </cell>
          <cell r="C690" t="str">
            <v>FLUOXETINE HCL</v>
          </cell>
          <cell r="D690">
            <v>16355</v>
          </cell>
          <cell r="E690">
            <v>0</v>
          </cell>
          <cell r="F690" t="str">
            <v>40 mg</v>
          </cell>
          <cell r="G690" t="str">
            <v>CAPSULE</v>
          </cell>
          <cell r="H690" t="str">
            <v>CAP</v>
          </cell>
          <cell r="I690">
            <v>20091005</v>
          </cell>
          <cell r="J690">
            <v>0</v>
          </cell>
          <cell r="K690">
            <v>20091005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20091005</v>
          </cell>
          <cell r="Q690">
            <v>0</v>
          </cell>
          <cell r="R690">
            <v>20091005</v>
          </cell>
          <cell r="S690">
            <v>0</v>
          </cell>
        </row>
        <row r="691">
          <cell r="B691" t="str">
            <v>FLUPHENAZINE1460201 mgTABLETTAB</v>
          </cell>
          <cell r="C691" t="str">
            <v>FLUPHENAZINE</v>
          </cell>
          <cell r="D691">
            <v>14602</v>
          </cell>
          <cell r="E691">
            <v>0</v>
          </cell>
          <cell r="F691" t="str">
            <v>1 mg</v>
          </cell>
          <cell r="G691" t="str">
            <v>TABLET</v>
          </cell>
          <cell r="H691" t="str">
            <v>TAB</v>
          </cell>
          <cell r="I691">
            <v>20091005</v>
          </cell>
          <cell r="J691">
            <v>0</v>
          </cell>
          <cell r="K691">
            <v>20091005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20091005</v>
          </cell>
          <cell r="Q691">
            <v>0</v>
          </cell>
          <cell r="R691">
            <v>20091005</v>
          </cell>
          <cell r="S691">
            <v>0</v>
          </cell>
        </row>
        <row r="692">
          <cell r="B692" t="str">
            <v>FLUPHENAZINE14603010 mgTABLETTAB</v>
          </cell>
          <cell r="C692" t="str">
            <v>FLUPHENAZINE</v>
          </cell>
          <cell r="D692">
            <v>14603</v>
          </cell>
          <cell r="E692">
            <v>0</v>
          </cell>
          <cell r="F692" t="str">
            <v>10 mg</v>
          </cell>
          <cell r="G692" t="str">
            <v>TABLET</v>
          </cell>
          <cell r="H692" t="str">
            <v>TAB</v>
          </cell>
          <cell r="I692">
            <v>20091005</v>
          </cell>
          <cell r="J692">
            <v>0</v>
          </cell>
          <cell r="K692">
            <v>20091005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20091005</v>
          </cell>
          <cell r="Q692">
            <v>0</v>
          </cell>
          <cell r="R692">
            <v>20091005</v>
          </cell>
          <cell r="S692">
            <v>0</v>
          </cell>
        </row>
        <row r="693">
          <cell r="B693" t="str">
            <v>FLUPHENAZINE1460402.5 mgTABLETTAB</v>
          </cell>
          <cell r="C693" t="str">
            <v>FLUPHENAZINE</v>
          </cell>
          <cell r="D693">
            <v>14604</v>
          </cell>
          <cell r="E693">
            <v>0</v>
          </cell>
          <cell r="F693" t="str">
            <v>2.5 mg</v>
          </cell>
          <cell r="G693" t="str">
            <v>TABLET</v>
          </cell>
          <cell r="H693" t="str">
            <v>TAB</v>
          </cell>
          <cell r="I693">
            <v>20091005</v>
          </cell>
          <cell r="J693">
            <v>0</v>
          </cell>
          <cell r="K693">
            <v>20091005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20091005</v>
          </cell>
          <cell r="Q693">
            <v>0</v>
          </cell>
          <cell r="R693">
            <v>20091005</v>
          </cell>
          <cell r="S693">
            <v>0</v>
          </cell>
        </row>
        <row r="694">
          <cell r="B694" t="str">
            <v>FLUPHENAZINE1460505 mgTABLETTAB</v>
          </cell>
          <cell r="C694" t="str">
            <v>FLUPHENAZINE</v>
          </cell>
          <cell r="D694">
            <v>14605</v>
          </cell>
          <cell r="E694">
            <v>0</v>
          </cell>
          <cell r="F694" t="str">
            <v>5 mg</v>
          </cell>
          <cell r="G694" t="str">
            <v>TABLET</v>
          </cell>
          <cell r="H694" t="str">
            <v>TAB</v>
          </cell>
          <cell r="I694">
            <v>20091005</v>
          </cell>
          <cell r="J694">
            <v>0</v>
          </cell>
          <cell r="K694">
            <v>20091005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20091005</v>
          </cell>
          <cell r="Q694">
            <v>0</v>
          </cell>
          <cell r="R694">
            <v>20091005</v>
          </cell>
          <cell r="S694">
            <v>0</v>
          </cell>
        </row>
        <row r="695">
          <cell r="B695" t="str">
            <v>FLUPHENAZINE DECANOATE14540025 mg/mlMILLILITERINJ</v>
          </cell>
          <cell r="C695" t="str">
            <v>FLUPHENAZINE DECANOATE</v>
          </cell>
          <cell r="D695">
            <v>14540</v>
          </cell>
          <cell r="E695">
            <v>0</v>
          </cell>
          <cell r="F695" t="str">
            <v>25 mg/ml</v>
          </cell>
          <cell r="G695" t="str">
            <v>MILLILITER</v>
          </cell>
          <cell r="H695" t="str">
            <v>INJ</v>
          </cell>
          <cell r="I695">
            <v>20080919</v>
          </cell>
          <cell r="J695">
            <v>20090305</v>
          </cell>
          <cell r="K695">
            <v>20091005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20080919</v>
          </cell>
          <cell r="Q695">
            <v>20090305</v>
          </cell>
          <cell r="R695">
            <v>20091005</v>
          </cell>
          <cell r="S695">
            <v>0</v>
          </cell>
        </row>
        <row r="696">
          <cell r="B696" t="str">
            <v>FLURAZEPAM HCL14250015 mgCAPSULECAP</v>
          </cell>
          <cell r="C696" t="str">
            <v>FLURAZEPAM HCL</v>
          </cell>
          <cell r="D696">
            <v>14250</v>
          </cell>
          <cell r="E696">
            <v>0</v>
          </cell>
          <cell r="F696" t="str">
            <v>15 mg</v>
          </cell>
          <cell r="G696" t="str">
            <v>CAPSULE</v>
          </cell>
          <cell r="H696" t="str">
            <v>CAP</v>
          </cell>
          <cell r="I696">
            <v>20091005</v>
          </cell>
          <cell r="J696">
            <v>0</v>
          </cell>
          <cell r="K696">
            <v>20091005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20091005</v>
          </cell>
          <cell r="Q696">
            <v>0</v>
          </cell>
          <cell r="R696">
            <v>20091005</v>
          </cell>
          <cell r="S696">
            <v>0</v>
          </cell>
        </row>
        <row r="697">
          <cell r="B697" t="str">
            <v>FLURAZEPAM HCL14251030 mgCAPSULECAP</v>
          </cell>
          <cell r="C697" t="str">
            <v>FLURAZEPAM HCL</v>
          </cell>
          <cell r="D697">
            <v>14251</v>
          </cell>
          <cell r="E697">
            <v>0</v>
          </cell>
          <cell r="F697" t="str">
            <v>30 mg</v>
          </cell>
          <cell r="G697" t="str">
            <v>CAPSULE</v>
          </cell>
          <cell r="H697" t="str">
            <v>CAP</v>
          </cell>
          <cell r="I697">
            <v>20091005</v>
          </cell>
          <cell r="J697">
            <v>0</v>
          </cell>
          <cell r="K697">
            <v>20091005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20091005</v>
          </cell>
          <cell r="Q697">
            <v>0</v>
          </cell>
          <cell r="R697">
            <v>20091005</v>
          </cell>
          <cell r="S697">
            <v>0</v>
          </cell>
        </row>
        <row r="698">
          <cell r="B698" t="str">
            <v>FLURBIPROFEN357110100 mgTABLETTAB</v>
          </cell>
          <cell r="C698" t="str">
            <v>FLURBIPROFEN</v>
          </cell>
          <cell r="D698">
            <v>35711</v>
          </cell>
          <cell r="E698">
            <v>0</v>
          </cell>
          <cell r="F698" t="str">
            <v>100 mg</v>
          </cell>
          <cell r="G698" t="str">
            <v>TABLET</v>
          </cell>
          <cell r="H698" t="str">
            <v>TAB</v>
          </cell>
          <cell r="I698">
            <v>20091005</v>
          </cell>
          <cell r="J698">
            <v>0</v>
          </cell>
          <cell r="K698">
            <v>20091005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20091005</v>
          </cell>
          <cell r="Q698">
            <v>0</v>
          </cell>
          <cell r="R698">
            <v>20091005</v>
          </cell>
          <cell r="S698">
            <v>0</v>
          </cell>
        </row>
        <row r="699">
          <cell r="B699" t="str">
            <v>FLURBIPROFEN35710050 mgTABLETTAB</v>
          </cell>
          <cell r="C699" t="str">
            <v>FLURBIPROFEN</v>
          </cell>
          <cell r="D699">
            <v>35710</v>
          </cell>
          <cell r="E699">
            <v>0</v>
          </cell>
          <cell r="F699" t="str">
            <v>50 mg</v>
          </cell>
          <cell r="G699" t="str">
            <v>TABLET</v>
          </cell>
          <cell r="H699" t="str">
            <v>TAB</v>
          </cell>
          <cell r="I699">
            <v>20091005</v>
          </cell>
          <cell r="J699">
            <v>0</v>
          </cell>
          <cell r="K699">
            <v>20091005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20091005</v>
          </cell>
          <cell r="Q699">
            <v>0</v>
          </cell>
          <cell r="R699">
            <v>20091005</v>
          </cell>
          <cell r="S699">
            <v>0</v>
          </cell>
        </row>
        <row r="700">
          <cell r="B700" t="str">
            <v>FLUTICASONE PROPIONATE 4864100.005%GRAMOINT</v>
          </cell>
          <cell r="C700" t="str">
            <v xml:space="preserve">FLUTICASONE PROPIONATE </v>
          </cell>
          <cell r="D700">
            <v>48641</v>
          </cell>
          <cell r="E700">
            <v>0</v>
          </cell>
          <cell r="F700" t="str">
            <v>0.005%</v>
          </cell>
          <cell r="G700" t="str">
            <v>GRAM</v>
          </cell>
          <cell r="H700" t="str">
            <v>OINT</v>
          </cell>
          <cell r="I700">
            <v>20091005</v>
          </cell>
          <cell r="J700">
            <v>0</v>
          </cell>
          <cell r="K700">
            <v>20091005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20091005</v>
          </cell>
          <cell r="Q700">
            <v>0</v>
          </cell>
          <cell r="R700">
            <v>20091005</v>
          </cell>
          <cell r="S700">
            <v>0</v>
          </cell>
        </row>
        <row r="701">
          <cell r="B701" t="str">
            <v>FLUTICASONE PROPIONATE 4395100.05%GRAMCRM</v>
          </cell>
          <cell r="C701" t="str">
            <v xml:space="preserve">FLUTICASONE PROPIONATE </v>
          </cell>
          <cell r="D701">
            <v>43951</v>
          </cell>
          <cell r="E701">
            <v>0</v>
          </cell>
          <cell r="F701" t="str">
            <v>0.05%</v>
          </cell>
          <cell r="G701" t="str">
            <v>GRAM</v>
          </cell>
          <cell r="H701" t="str">
            <v>CRM</v>
          </cell>
          <cell r="I701">
            <v>20091005</v>
          </cell>
          <cell r="J701">
            <v>0</v>
          </cell>
          <cell r="K701">
            <v>20091005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20091005</v>
          </cell>
          <cell r="Q701">
            <v>0</v>
          </cell>
          <cell r="R701">
            <v>20091005</v>
          </cell>
          <cell r="S701">
            <v>0</v>
          </cell>
        </row>
        <row r="702">
          <cell r="B702" t="str">
            <v>FLUTICASONE PROPIONATE 62263050 mcgGRAMNASAL SPRAY</v>
          </cell>
          <cell r="C702" t="str">
            <v xml:space="preserve">FLUTICASONE PROPIONATE </v>
          </cell>
          <cell r="D702">
            <v>62263</v>
          </cell>
          <cell r="E702">
            <v>0</v>
          </cell>
          <cell r="F702" t="str">
            <v>50 mcg</v>
          </cell>
          <cell r="G702" t="str">
            <v>GRAM</v>
          </cell>
          <cell r="H702" t="str">
            <v>NASAL SPRAY</v>
          </cell>
          <cell r="I702">
            <v>20091005</v>
          </cell>
          <cell r="J702">
            <v>0</v>
          </cell>
          <cell r="K702">
            <v>20091005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20091005</v>
          </cell>
          <cell r="Q702">
            <v>0</v>
          </cell>
          <cell r="R702">
            <v>20091005</v>
          </cell>
          <cell r="S702">
            <v>0</v>
          </cell>
        </row>
        <row r="703">
          <cell r="B703" t="str">
            <v>FLUVOXAMINE163490100 mgTABLETTAB</v>
          </cell>
          <cell r="C703" t="str">
            <v>FLUVOXAMINE</v>
          </cell>
          <cell r="D703">
            <v>16349</v>
          </cell>
          <cell r="E703">
            <v>0</v>
          </cell>
          <cell r="F703" t="str">
            <v>100 mg</v>
          </cell>
          <cell r="G703" t="str">
            <v>TABLET</v>
          </cell>
          <cell r="H703" t="str">
            <v>TAB</v>
          </cell>
          <cell r="I703">
            <v>20090904</v>
          </cell>
          <cell r="J703">
            <v>0</v>
          </cell>
          <cell r="K703">
            <v>20091005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20090904</v>
          </cell>
          <cell r="Q703">
            <v>0</v>
          </cell>
          <cell r="R703">
            <v>20091005</v>
          </cell>
          <cell r="S703">
            <v>0</v>
          </cell>
        </row>
        <row r="704">
          <cell r="B704" t="str">
            <v>FLUVOXAMINE16347025 mgTABLETTAB</v>
          </cell>
          <cell r="C704" t="str">
            <v>FLUVOXAMINE</v>
          </cell>
          <cell r="D704">
            <v>16347</v>
          </cell>
          <cell r="E704">
            <v>0</v>
          </cell>
          <cell r="F704" t="str">
            <v>25 mg</v>
          </cell>
          <cell r="G704" t="str">
            <v>TABLET</v>
          </cell>
          <cell r="H704" t="str">
            <v>TAB</v>
          </cell>
          <cell r="I704">
            <v>20091005</v>
          </cell>
          <cell r="J704">
            <v>0</v>
          </cell>
          <cell r="K704">
            <v>20091005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20091005</v>
          </cell>
          <cell r="Q704">
            <v>0</v>
          </cell>
          <cell r="R704">
            <v>20091005</v>
          </cell>
          <cell r="S704">
            <v>0</v>
          </cell>
        </row>
        <row r="705">
          <cell r="B705" t="str">
            <v>FLUVOXAMINE16348050 mgTABLETTAB</v>
          </cell>
          <cell r="C705" t="str">
            <v>FLUVOXAMINE</v>
          </cell>
          <cell r="D705">
            <v>16348</v>
          </cell>
          <cell r="E705">
            <v>0</v>
          </cell>
          <cell r="F705" t="str">
            <v>50 mg</v>
          </cell>
          <cell r="G705" t="str">
            <v>TABLET</v>
          </cell>
          <cell r="H705" t="str">
            <v>TAB</v>
          </cell>
          <cell r="I705">
            <v>20091005</v>
          </cell>
          <cell r="J705">
            <v>0</v>
          </cell>
          <cell r="K705">
            <v>20091005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20091005</v>
          </cell>
          <cell r="Q705">
            <v>0</v>
          </cell>
          <cell r="R705">
            <v>20091005</v>
          </cell>
          <cell r="S705">
            <v>0</v>
          </cell>
        </row>
        <row r="706">
          <cell r="B706" t="str">
            <v>FOLIC ACID9478101 mgTABLETTAB</v>
          </cell>
          <cell r="C706" t="str">
            <v>FOLIC ACID</v>
          </cell>
          <cell r="D706">
            <v>94781</v>
          </cell>
          <cell r="E706">
            <v>0</v>
          </cell>
          <cell r="F706" t="str">
            <v>1 mg</v>
          </cell>
          <cell r="G706" t="str">
            <v>TABLET</v>
          </cell>
          <cell r="H706" t="str">
            <v>TAB</v>
          </cell>
          <cell r="I706">
            <v>20091005</v>
          </cell>
          <cell r="J706">
            <v>0</v>
          </cell>
          <cell r="K706">
            <v>20091005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20091005</v>
          </cell>
          <cell r="Q706">
            <v>0</v>
          </cell>
          <cell r="R706">
            <v>20091005</v>
          </cell>
          <cell r="S706">
            <v>0</v>
          </cell>
        </row>
        <row r="707">
          <cell r="B707" t="str">
            <v>FOLIC ACID/VITAMIN B COMP W-C433201 mgCAPSULECAP</v>
          </cell>
          <cell r="C707" t="str">
            <v>FOLIC ACID/VITAMIN B COMP W-C</v>
          </cell>
          <cell r="D707">
            <v>4332</v>
          </cell>
          <cell r="E707">
            <v>0</v>
          </cell>
          <cell r="F707" t="str">
            <v>1 mg</v>
          </cell>
          <cell r="G707" t="str">
            <v>CAPSULE</v>
          </cell>
          <cell r="H707" t="str">
            <v>CAP</v>
          </cell>
          <cell r="I707">
            <v>20091005</v>
          </cell>
          <cell r="J707">
            <v>0</v>
          </cell>
          <cell r="K707">
            <v>20091005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20091005</v>
          </cell>
          <cell r="Q707">
            <v>0</v>
          </cell>
          <cell r="R707">
            <v>20091005</v>
          </cell>
          <cell r="S707">
            <v>0</v>
          </cell>
        </row>
        <row r="708">
          <cell r="B708" t="str">
            <v>FOSINOPRIL SODIUM48581010 mgTABLETTAB</v>
          </cell>
          <cell r="C708" t="str">
            <v>FOSINOPRIL SODIUM</v>
          </cell>
          <cell r="D708">
            <v>48581</v>
          </cell>
          <cell r="E708">
            <v>0</v>
          </cell>
          <cell r="F708" t="str">
            <v>10 mg</v>
          </cell>
          <cell r="G708" t="str">
            <v>TABLET</v>
          </cell>
          <cell r="H708" t="str">
            <v>TAB</v>
          </cell>
          <cell r="I708">
            <v>20091005</v>
          </cell>
          <cell r="J708">
            <v>0</v>
          </cell>
          <cell r="K708">
            <v>20091005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20091005</v>
          </cell>
          <cell r="Q708">
            <v>0</v>
          </cell>
          <cell r="R708">
            <v>20091005</v>
          </cell>
          <cell r="S708">
            <v>0</v>
          </cell>
        </row>
        <row r="709">
          <cell r="B709" t="str">
            <v>FOSINOPRIL SODIUM48582020 mgTABLETTAB</v>
          </cell>
          <cell r="C709" t="str">
            <v>FOSINOPRIL SODIUM</v>
          </cell>
          <cell r="D709">
            <v>48582</v>
          </cell>
          <cell r="E709">
            <v>0</v>
          </cell>
          <cell r="F709" t="str">
            <v>20 mg</v>
          </cell>
          <cell r="G709" t="str">
            <v>TABLET</v>
          </cell>
          <cell r="H709" t="str">
            <v>TAB</v>
          </cell>
          <cell r="I709">
            <v>20091005</v>
          </cell>
          <cell r="J709">
            <v>0</v>
          </cell>
          <cell r="K709">
            <v>20091005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20091005</v>
          </cell>
          <cell r="Q709">
            <v>0</v>
          </cell>
          <cell r="R709">
            <v>20091005</v>
          </cell>
          <cell r="S709">
            <v>0</v>
          </cell>
        </row>
        <row r="710">
          <cell r="B710" t="str">
            <v>FOSINOPRIL SODIUM48580040 mgTABLETTAB</v>
          </cell>
          <cell r="C710" t="str">
            <v>FOSINOPRIL SODIUM</v>
          </cell>
          <cell r="D710">
            <v>48580</v>
          </cell>
          <cell r="E710">
            <v>0</v>
          </cell>
          <cell r="F710" t="str">
            <v>40 mg</v>
          </cell>
          <cell r="G710" t="str">
            <v>TABLET</v>
          </cell>
          <cell r="H710" t="str">
            <v>TAB</v>
          </cell>
          <cell r="I710">
            <v>20091005</v>
          </cell>
          <cell r="J710">
            <v>0</v>
          </cell>
          <cell r="K710">
            <v>20091005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20091005</v>
          </cell>
          <cell r="Q710">
            <v>0</v>
          </cell>
          <cell r="R710">
            <v>20091005</v>
          </cell>
          <cell r="S710">
            <v>0</v>
          </cell>
        </row>
        <row r="711">
          <cell r="B711" t="str">
            <v>FOSINOPRIL SODIUM/HCTZ15621010-12.5 mgTABLETTAB</v>
          </cell>
          <cell r="C711" t="str">
            <v>FOSINOPRIL SODIUM/HCTZ</v>
          </cell>
          <cell r="D711">
            <v>15621</v>
          </cell>
          <cell r="E711">
            <v>0</v>
          </cell>
          <cell r="F711" t="str">
            <v>10-12.5 mg</v>
          </cell>
          <cell r="G711" t="str">
            <v>TABLET</v>
          </cell>
          <cell r="H711" t="str">
            <v>TAB</v>
          </cell>
          <cell r="I711">
            <v>20091005</v>
          </cell>
          <cell r="J711">
            <v>0</v>
          </cell>
          <cell r="K711">
            <v>20091005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20091005</v>
          </cell>
          <cell r="Q711">
            <v>0</v>
          </cell>
          <cell r="R711">
            <v>20091005</v>
          </cell>
          <cell r="S711">
            <v>0</v>
          </cell>
        </row>
        <row r="712">
          <cell r="B712" t="str">
            <v>FOSINOPRIL SODIUM/HCTZ10455020-12.5 mgTABLETTAB</v>
          </cell>
          <cell r="C712" t="str">
            <v>FOSINOPRIL SODIUM/HCTZ</v>
          </cell>
          <cell r="D712">
            <v>10455</v>
          </cell>
          <cell r="E712">
            <v>0</v>
          </cell>
          <cell r="F712" t="str">
            <v>20-12.5 mg</v>
          </cell>
          <cell r="G712" t="str">
            <v>TABLET</v>
          </cell>
          <cell r="H712" t="str">
            <v>TAB</v>
          </cell>
          <cell r="I712">
            <v>20091005</v>
          </cell>
          <cell r="J712">
            <v>0</v>
          </cell>
          <cell r="K712">
            <v>20091005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20091005</v>
          </cell>
          <cell r="Q712">
            <v>0</v>
          </cell>
          <cell r="R712">
            <v>20091005</v>
          </cell>
          <cell r="S712">
            <v>0</v>
          </cell>
        </row>
        <row r="713">
          <cell r="B713" t="str">
            <v>FUROSEMIDE34961020 mgTABLETTAB</v>
          </cell>
          <cell r="C713" t="str">
            <v>FUROSEMIDE</v>
          </cell>
          <cell r="D713">
            <v>34961</v>
          </cell>
          <cell r="E713">
            <v>0</v>
          </cell>
          <cell r="F713" t="str">
            <v>20 mg</v>
          </cell>
          <cell r="G713" t="str">
            <v>TABLET</v>
          </cell>
          <cell r="H713" t="str">
            <v>TAB</v>
          </cell>
          <cell r="I713">
            <v>20091005</v>
          </cell>
          <cell r="J713">
            <v>0</v>
          </cell>
          <cell r="K713">
            <v>20091005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20091005</v>
          </cell>
          <cell r="Q713">
            <v>0</v>
          </cell>
          <cell r="R713">
            <v>20091005</v>
          </cell>
          <cell r="S713">
            <v>0</v>
          </cell>
        </row>
        <row r="714">
          <cell r="B714" t="str">
            <v>FUROSEMIDE34962040 mgTABLETTAB</v>
          </cell>
          <cell r="C714" t="str">
            <v>FUROSEMIDE</v>
          </cell>
          <cell r="D714">
            <v>34962</v>
          </cell>
          <cell r="E714">
            <v>0</v>
          </cell>
          <cell r="F714" t="str">
            <v>40 mg</v>
          </cell>
          <cell r="G714" t="str">
            <v>TABLET</v>
          </cell>
          <cell r="H714" t="str">
            <v>TAB</v>
          </cell>
          <cell r="I714">
            <v>20091005</v>
          </cell>
          <cell r="J714">
            <v>0</v>
          </cell>
          <cell r="K714">
            <v>20091005</v>
          </cell>
          <cell r="L714" t="str">
            <v>Active</v>
          </cell>
          <cell r="N714">
            <v>0</v>
          </cell>
          <cell r="O714" t="str">
            <v>no</v>
          </cell>
          <cell r="P714">
            <v>20091005</v>
          </cell>
          <cell r="Q714">
            <v>0</v>
          </cell>
          <cell r="R714">
            <v>20091005</v>
          </cell>
          <cell r="S714">
            <v>0</v>
          </cell>
        </row>
        <row r="715">
          <cell r="B715" t="str">
            <v>FUROSEMIDE34963080 mgTABLETTAB</v>
          </cell>
          <cell r="C715" t="str">
            <v>FUROSEMIDE</v>
          </cell>
          <cell r="D715">
            <v>34963</v>
          </cell>
          <cell r="E715">
            <v>0</v>
          </cell>
          <cell r="F715" t="str">
            <v>80 mg</v>
          </cell>
          <cell r="G715" t="str">
            <v>TABLET</v>
          </cell>
          <cell r="H715" t="str">
            <v>TAB</v>
          </cell>
          <cell r="I715">
            <v>20091005</v>
          </cell>
          <cell r="J715">
            <v>0</v>
          </cell>
          <cell r="K715">
            <v>20091005</v>
          </cell>
          <cell r="L715" t="str">
            <v>Active</v>
          </cell>
          <cell r="N715">
            <v>0</v>
          </cell>
          <cell r="O715" t="str">
            <v>no</v>
          </cell>
          <cell r="P715">
            <v>20091005</v>
          </cell>
          <cell r="Q715">
            <v>0</v>
          </cell>
          <cell r="R715">
            <v>20091005</v>
          </cell>
          <cell r="S715">
            <v>0</v>
          </cell>
        </row>
        <row r="716">
          <cell r="B716" t="str">
            <v>GABAPENTIN7800100 mgCAPSULECAP</v>
          </cell>
          <cell r="C716" t="str">
            <v>GABAPENTIN</v>
          </cell>
          <cell r="D716">
            <v>780</v>
          </cell>
          <cell r="E716">
            <v>0</v>
          </cell>
          <cell r="F716" t="str">
            <v>100 mg</v>
          </cell>
          <cell r="G716" t="str">
            <v>CAPSULE</v>
          </cell>
          <cell r="H716" t="str">
            <v>CAP</v>
          </cell>
          <cell r="I716">
            <v>20091005</v>
          </cell>
          <cell r="J716">
            <v>0</v>
          </cell>
          <cell r="K716">
            <v>20091005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20091005</v>
          </cell>
          <cell r="Q716">
            <v>0</v>
          </cell>
          <cell r="R716">
            <v>20091005</v>
          </cell>
          <cell r="S716">
            <v>0</v>
          </cell>
        </row>
        <row r="717">
          <cell r="B717" t="str">
            <v>GABAPENTIN7810300 mgCAPSULECAP</v>
          </cell>
          <cell r="C717" t="str">
            <v>GABAPENTIN</v>
          </cell>
          <cell r="D717">
            <v>781</v>
          </cell>
          <cell r="E717">
            <v>0</v>
          </cell>
          <cell r="F717" t="str">
            <v>300 mg</v>
          </cell>
          <cell r="G717" t="str">
            <v>CAPSULE</v>
          </cell>
          <cell r="H717" t="str">
            <v>CAP</v>
          </cell>
          <cell r="I717">
            <v>20091005</v>
          </cell>
          <cell r="J717">
            <v>0</v>
          </cell>
          <cell r="K717">
            <v>20091005</v>
          </cell>
          <cell r="L717" t="str">
            <v>Active</v>
          </cell>
          <cell r="N717">
            <v>0</v>
          </cell>
          <cell r="O717" t="str">
            <v>no</v>
          </cell>
          <cell r="P717">
            <v>20091005</v>
          </cell>
          <cell r="Q717">
            <v>0</v>
          </cell>
          <cell r="R717">
            <v>20091005</v>
          </cell>
          <cell r="S717">
            <v>0</v>
          </cell>
        </row>
        <row r="718">
          <cell r="B718" t="str">
            <v>GABAPENTIN7820400 mgCAPSULECAP</v>
          </cell>
          <cell r="C718" t="str">
            <v>GABAPENTIN</v>
          </cell>
          <cell r="D718">
            <v>782</v>
          </cell>
          <cell r="E718">
            <v>0</v>
          </cell>
          <cell r="F718" t="str">
            <v>400 mg</v>
          </cell>
          <cell r="G718" t="str">
            <v>CAPSULE</v>
          </cell>
          <cell r="H718" t="str">
            <v>CAP</v>
          </cell>
          <cell r="I718">
            <v>20091005</v>
          </cell>
          <cell r="J718">
            <v>0</v>
          </cell>
          <cell r="K718">
            <v>20091005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20091005</v>
          </cell>
          <cell r="Q718">
            <v>0</v>
          </cell>
          <cell r="R718">
            <v>20091005</v>
          </cell>
          <cell r="S718">
            <v>0</v>
          </cell>
        </row>
        <row r="719">
          <cell r="B719" t="str">
            <v>GABAPENTIN946240600 mgTABLETTAB</v>
          </cell>
          <cell r="C719" t="str">
            <v>GABAPENTIN</v>
          </cell>
          <cell r="D719">
            <v>94624</v>
          </cell>
          <cell r="E719">
            <v>0</v>
          </cell>
          <cell r="F719" t="str">
            <v>600 mg</v>
          </cell>
          <cell r="G719" t="str">
            <v>TABLET</v>
          </cell>
          <cell r="H719" t="str">
            <v>TAB</v>
          </cell>
          <cell r="I719">
            <v>20091005</v>
          </cell>
          <cell r="J719">
            <v>0</v>
          </cell>
          <cell r="K719">
            <v>20091005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20091005</v>
          </cell>
          <cell r="Q719">
            <v>0</v>
          </cell>
          <cell r="R719">
            <v>20091005</v>
          </cell>
          <cell r="S719">
            <v>0</v>
          </cell>
        </row>
        <row r="720">
          <cell r="B720" t="str">
            <v>GABAPENTIN944470800 mgTABLETTAB</v>
          </cell>
          <cell r="C720" t="str">
            <v>GABAPENTIN</v>
          </cell>
          <cell r="D720">
            <v>94447</v>
          </cell>
          <cell r="E720">
            <v>0</v>
          </cell>
          <cell r="F720" t="str">
            <v>800 mg</v>
          </cell>
          <cell r="G720" t="str">
            <v>TABLET</v>
          </cell>
          <cell r="H720" t="str">
            <v>TAB</v>
          </cell>
          <cell r="I720">
            <v>20091005</v>
          </cell>
          <cell r="J720">
            <v>0</v>
          </cell>
          <cell r="K720">
            <v>20091005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20091005</v>
          </cell>
          <cell r="Q720">
            <v>0</v>
          </cell>
          <cell r="R720">
            <v>20091005</v>
          </cell>
          <cell r="S720">
            <v>0</v>
          </cell>
        </row>
        <row r="721">
          <cell r="B721" t="str">
            <v>GALANTAMINE HYDROBROMIDE84853012 mgTABLETTAB</v>
          </cell>
          <cell r="C721" t="str">
            <v>GALANTAMINE HYDROBROMIDE</v>
          </cell>
          <cell r="D721">
            <v>84853</v>
          </cell>
          <cell r="E721">
            <v>0</v>
          </cell>
          <cell r="F721" t="str">
            <v>12 mg</v>
          </cell>
          <cell r="G721" t="str">
            <v>TABLET</v>
          </cell>
          <cell r="H721" t="str">
            <v>TAB</v>
          </cell>
          <cell r="I721">
            <v>20091005</v>
          </cell>
          <cell r="J721">
            <v>0</v>
          </cell>
          <cell r="K721">
            <v>20091005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20091005</v>
          </cell>
          <cell r="Q721">
            <v>0</v>
          </cell>
          <cell r="R721">
            <v>20091005</v>
          </cell>
          <cell r="S721">
            <v>0</v>
          </cell>
        </row>
        <row r="722">
          <cell r="B722" t="str">
            <v>GALANTAMINE HYDROBROMIDE23606016 mgCAPSULECAP, ER</v>
          </cell>
          <cell r="C722" t="str">
            <v>GALANTAMINE HYDROBROMIDE</v>
          </cell>
          <cell r="D722">
            <v>23606</v>
          </cell>
          <cell r="E722">
            <v>0</v>
          </cell>
          <cell r="F722" t="str">
            <v>16 mg</v>
          </cell>
          <cell r="G722" t="str">
            <v>CAPSULE</v>
          </cell>
          <cell r="H722" t="str">
            <v>CAP, ER</v>
          </cell>
          <cell r="I722">
            <v>20091005</v>
          </cell>
          <cell r="J722">
            <v>0</v>
          </cell>
          <cell r="K722">
            <v>20091005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20091005</v>
          </cell>
          <cell r="Q722">
            <v>0</v>
          </cell>
          <cell r="R722">
            <v>20091005</v>
          </cell>
          <cell r="S722">
            <v>0</v>
          </cell>
        </row>
        <row r="723">
          <cell r="B723" t="str">
            <v>GALANTAMINE HYDROBROMIDE23607024 mgCAPSULECAP, ER</v>
          </cell>
          <cell r="C723" t="str">
            <v>GALANTAMINE HYDROBROMIDE</v>
          </cell>
          <cell r="D723">
            <v>23607</v>
          </cell>
          <cell r="E723">
            <v>0</v>
          </cell>
          <cell r="F723" t="str">
            <v>24 mg</v>
          </cell>
          <cell r="G723" t="str">
            <v>CAPSULE</v>
          </cell>
          <cell r="H723" t="str">
            <v>CAP, ER</v>
          </cell>
          <cell r="I723">
            <v>20091005</v>
          </cell>
          <cell r="J723">
            <v>0</v>
          </cell>
          <cell r="K723">
            <v>20091005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20091005</v>
          </cell>
          <cell r="Q723">
            <v>0</v>
          </cell>
          <cell r="R723">
            <v>20091005</v>
          </cell>
          <cell r="S723">
            <v>0</v>
          </cell>
        </row>
        <row r="724">
          <cell r="B724" t="str">
            <v>GALANTAMINE HYDROBROMIDE8485404 mgTABLETTAB</v>
          </cell>
          <cell r="C724" t="str">
            <v>GALANTAMINE HYDROBROMIDE</v>
          </cell>
          <cell r="D724">
            <v>84854</v>
          </cell>
          <cell r="E724">
            <v>0</v>
          </cell>
          <cell r="F724" t="str">
            <v>4 mg</v>
          </cell>
          <cell r="G724" t="str">
            <v>TABLET</v>
          </cell>
          <cell r="H724" t="str">
            <v>TAB</v>
          </cell>
          <cell r="I724">
            <v>20091005</v>
          </cell>
          <cell r="J724">
            <v>0</v>
          </cell>
          <cell r="K724">
            <v>20091005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20091005</v>
          </cell>
          <cell r="Q724">
            <v>0</v>
          </cell>
          <cell r="R724">
            <v>20091005</v>
          </cell>
          <cell r="S724">
            <v>0</v>
          </cell>
        </row>
        <row r="725">
          <cell r="B725" t="str">
            <v>GALANTAMINE HYDROBROMIDE2360508 mgCAPSULECAP, ER</v>
          </cell>
          <cell r="C725" t="str">
            <v>GALANTAMINE HYDROBROMIDE</v>
          </cell>
          <cell r="D725">
            <v>23605</v>
          </cell>
          <cell r="E725">
            <v>0</v>
          </cell>
          <cell r="F725" t="str">
            <v>8 mg</v>
          </cell>
          <cell r="G725" t="str">
            <v>CAPSULE</v>
          </cell>
          <cell r="H725" t="str">
            <v>CAP, ER</v>
          </cell>
          <cell r="I725">
            <v>20091005</v>
          </cell>
          <cell r="J725">
            <v>0</v>
          </cell>
          <cell r="K725">
            <v>20091005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20091005</v>
          </cell>
          <cell r="Q725">
            <v>0</v>
          </cell>
          <cell r="R725">
            <v>20091005</v>
          </cell>
          <cell r="S725">
            <v>0</v>
          </cell>
        </row>
        <row r="726">
          <cell r="B726" t="str">
            <v>GALANTAMINE HYDROBROMIDE8485508 mgTABLETTAB</v>
          </cell>
          <cell r="C726" t="str">
            <v>GALANTAMINE HYDROBROMIDE</v>
          </cell>
          <cell r="D726">
            <v>84855</v>
          </cell>
          <cell r="E726">
            <v>0</v>
          </cell>
          <cell r="F726" t="str">
            <v>8 mg</v>
          </cell>
          <cell r="G726" t="str">
            <v>TABLET</v>
          </cell>
          <cell r="H726" t="str">
            <v>TAB</v>
          </cell>
          <cell r="I726">
            <v>20091005</v>
          </cell>
          <cell r="J726">
            <v>0</v>
          </cell>
          <cell r="K726">
            <v>20091005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20091005</v>
          </cell>
          <cell r="Q726">
            <v>0</v>
          </cell>
          <cell r="R726">
            <v>20091005</v>
          </cell>
          <cell r="S726">
            <v>0</v>
          </cell>
        </row>
        <row r="727">
          <cell r="B727" t="str">
            <v>GEMFIBROZIL255400600 mgTABLETTAB</v>
          </cell>
          <cell r="C727" t="str">
            <v>GEMFIBROZIL</v>
          </cell>
          <cell r="D727">
            <v>25540</v>
          </cell>
          <cell r="E727">
            <v>0</v>
          </cell>
          <cell r="F727" t="str">
            <v>600 mg</v>
          </cell>
          <cell r="G727" t="str">
            <v>TABLET</v>
          </cell>
          <cell r="H727" t="str">
            <v>TAB</v>
          </cell>
          <cell r="I727">
            <v>20091005</v>
          </cell>
          <cell r="J727">
            <v>0</v>
          </cell>
          <cell r="K727">
            <v>20091005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20091005</v>
          </cell>
          <cell r="Q727">
            <v>0</v>
          </cell>
          <cell r="R727">
            <v>20091005</v>
          </cell>
          <cell r="S727">
            <v>0</v>
          </cell>
        </row>
        <row r="728">
          <cell r="B728" t="str">
            <v>GENTAMICIN SULFATE3179000.001GRAMCRM</v>
          </cell>
          <cell r="C728" t="str">
            <v>GENTAMICIN SULFATE</v>
          </cell>
          <cell r="D728">
            <v>31790</v>
          </cell>
          <cell r="E728">
            <v>0</v>
          </cell>
          <cell r="F728">
            <v>1E-3</v>
          </cell>
          <cell r="G728" t="str">
            <v>GRAM</v>
          </cell>
          <cell r="H728" t="str">
            <v>CRM</v>
          </cell>
          <cell r="I728">
            <v>20020906</v>
          </cell>
          <cell r="J728">
            <v>20030305</v>
          </cell>
          <cell r="K728">
            <v>20030305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20020906</v>
          </cell>
          <cell r="Q728">
            <v>20030305</v>
          </cell>
          <cell r="R728">
            <v>20030305</v>
          </cell>
          <cell r="S728">
            <v>0</v>
          </cell>
        </row>
        <row r="729">
          <cell r="B729" t="str">
            <v>GENTAMICIN SULFATE3180000.001GRAMOINT</v>
          </cell>
          <cell r="C729" t="str">
            <v>GENTAMICIN SULFATE</v>
          </cell>
          <cell r="D729">
            <v>31800</v>
          </cell>
          <cell r="E729">
            <v>0</v>
          </cell>
          <cell r="F729">
            <v>1E-3</v>
          </cell>
          <cell r="G729" t="str">
            <v>GRAM</v>
          </cell>
          <cell r="H729" t="str">
            <v>OINT</v>
          </cell>
          <cell r="I729">
            <v>20020906</v>
          </cell>
          <cell r="J729">
            <v>20030305</v>
          </cell>
          <cell r="K729">
            <v>20050304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20020906</v>
          </cell>
          <cell r="Q729">
            <v>20030305</v>
          </cell>
          <cell r="R729">
            <v>20050304</v>
          </cell>
          <cell r="S729">
            <v>0</v>
          </cell>
        </row>
        <row r="730">
          <cell r="B730" t="str">
            <v>GENTAMICIN SULFATE3360000.003MILLILITEROPTH SOLN</v>
          </cell>
          <cell r="C730" t="str">
            <v>GENTAMICIN SULFATE</v>
          </cell>
          <cell r="D730">
            <v>33600</v>
          </cell>
          <cell r="E730">
            <v>0</v>
          </cell>
          <cell r="F730">
            <v>3.0000000000000001E-3</v>
          </cell>
          <cell r="G730" t="str">
            <v>MILLILITER</v>
          </cell>
          <cell r="H730" t="str">
            <v>OPTH SOLN</v>
          </cell>
          <cell r="I730">
            <v>20091005</v>
          </cell>
          <cell r="J730">
            <v>0</v>
          </cell>
          <cell r="K730">
            <v>20091005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20091005</v>
          </cell>
          <cell r="Q730">
            <v>0</v>
          </cell>
          <cell r="R730">
            <v>20091005</v>
          </cell>
          <cell r="S730">
            <v>0</v>
          </cell>
        </row>
        <row r="731">
          <cell r="B731" t="str">
            <v>GENTAMICIN SULFATE33600150.3%, 15 mlMILLILITEROPTH SOLN</v>
          </cell>
          <cell r="C731" t="str">
            <v>GENTAMICIN SULFATE</v>
          </cell>
          <cell r="D731">
            <v>33600</v>
          </cell>
          <cell r="E731">
            <v>15</v>
          </cell>
          <cell r="F731" t="str">
            <v>0.3%, 15 ml</v>
          </cell>
          <cell r="G731" t="str">
            <v>MILLILITER</v>
          </cell>
          <cell r="H731" t="str">
            <v>OPTH SOLN</v>
          </cell>
          <cell r="I731">
            <v>20050902</v>
          </cell>
          <cell r="J731">
            <v>20060303</v>
          </cell>
          <cell r="K731">
            <v>20060303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20050902</v>
          </cell>
          <cell r="Q731">
            <v>20060303</v>
          </cell>
          <cell r="R731">
            <v>20060303</v>
          </cell>
          <cell r="S731">
            <v>0</v>
          </cell>
        </row>
        <row r="732">
          <cell r="B732" t="str">
            <v>GENTAMICIN SULFATE41132040 mg/mlMILLILITERVIAL</v>
          </cell>
          <cell r="C732" t="str">
            <v>GENTAMICIN SULFATE</v>
          </cell>
          <cell r="D732">
            <v>41132</v>
          </cell>
          <cell r="E732">
            <v>0</v>
          </cell>
          <cell r="F732" t="str">
            <v>40 mg/ml</v>
          </cell>
          <cell r="G732" t="str">
            <v>MILLILITER</v>
          </cell>
          <cell r="H732" t="str">
            <v>VIAL</v>
          </cell>
          <cell r="I732">
            <v>20090904</v>
          </cell>
          <cell r="J732">
            <v>0</v>
          </cell>
          <cell r="K732">
            <v>20091005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20090904</v>
          </cell>
          <cell r="Q732">
            <v>0</v>
          </cell>
          <cell r="R732">
            <v>20091005</v>
          </cell>
          <cell r="S732">
            <v>0</v>
          </cell>
        </row>
        <row r="733">
          <cell r="B733" t="str">
            <v>GLIMEPIRIDE583001 mgTABLETTAB</v>
          </cell>
          <cell r="C733" t="str">
            <v>GLIMEPIRIDE</v>
          </cell>
          <cell r="D733">
            <v>5830</v>
          </cell>
          <cell r="E733">
            <v>0</v>
          </cell>
          <cell r="F733" t="str">
            <v>1 mg</v>
          </cell>
          <cell r="G733" t="str">
            <v>TABLET</v>
          </cell>
          <cell r="H733" t="str">
            <v>TAB</v>
          </cell>
          <cell r="I733">
            <v>20091005</v>
          </cell>
          <cell r="J733">
            <v>0</v>
          </cell>
          <cell r="K733">
            <v>20091005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20091005</v>
          </cell>
          <cell r="Q733">
            <v>0</v>
          </cell>
          <cell r="R733">
            <v>20091005</v>
          </cell>
          <cell r="S733">
            <v>0</v>
          </cell>
        </row>
        <row r="734">
          <cell r="B734" t="str">
            <v>GLIMEPIRIDE583202 mgTABLETTAB</v>
          </cell>
          <cell r="C734" t="str">
            <v>GLIMEPIRIDE</v>
          </cell>
          <cell r="D734">
            <v>5832</v>
          </cell>
          <cell r="E734">
            <v>0</v>
          </cell>
          <cell r="F734" t="str">
            <v>2 mg</v>
          </cell>
          <cell r="G734" t="str">
            <v>TABLET</v>
          </cell>
          <cell r="H734" t="str">
            <v>TAB</v>
          </cell>
          <cell r="I734">
            <v>20091005</v>
          </cell>
          <cell r="J734">
            <v>0</v>
          </cell>
          <cell r="K734">
            <v>20091005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20091005</v>
          </cell>
          <cell r="Q734">
            <v>0</v>
          </cell>
          <cell r="R734">
            <v>20091005</v>
          </cell>
          <cell r="S734">
            <v>0</v>
          </cell>
        </row>
        <row r="735">
          <cell r="B735" t="str">
            <v>GLIMEPIRIDE583304 mgTABLETTAB</v>
          </cell>
          <cell r="C735" t="str">
            <v>GLIMEPIRIDE</v>
          </cell>
          <cell r="D735">
            <v>5833</v>
          </cell>
          <cell r="E735">
            <v>0</v>
          </cell>
          <cell r="F735" t="str">
            <v>4 mg</v>
          </cell>
          <cell r="G735" t="str">
            <v>TABLET</v>
          </cell>
          <cell r="H735" t="str">
            <v>TAB</v>
          </cell>
          <cell r="I735">
            <v>20091005</v>
          </cell>
          <cell r="J735">
            <v>0</v>
          </cell>
          <cell r="K735">
            <v>20091005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20091005</v>
          </cell>
          <cell r="Q735">
            <v>0</v>
          </cell>
          <cell r="R735">
            <v>20091005</v>
          </cell>
          <cell r="S735">
            <v>0</v>
          </cell>
        </row>
        <row r="736">
          <cell r="B736" t="str">
            <v>GLIPIZIDE10841010 mgTABLETTAB</v>
          </cell>
          <cell r="C736" t="str">
            <v>GLIPIZIDE</v>
          </cell>
          <cell r="D736">
            <v>10841</v>
          </cell>
          <cell r="E736">
            <v>0</v>
          </cell>
          <cell r="F736" t="str">
            <v>10 mg</v>
          </cell>
          <cell r="G736" t="str">
            <v>TABLET</v>
          </cell>
          <cell r="H736" t="str">
            <v>TAB</v>
          </cell>
          <cell r="I736">
            <v>20091005</v>
          </cell>
          <cell r="J736">
            <v>0</v>
          </cell>
          <cell r="K736">
            <v>20091005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20091005</v>
          </cell>
          <cell r="Q736">
            <v>0</v>
          </cell>
          <cell r="R736">
            <v>20091005</v>
          </cell>
          <cell r="S736">
            <v>0</v>
          </cell>
        </row>
        <row r="737">
          <cell r="B737" t="str">
            <v>GLIPIZIDE10843010 mgTABLETTAB, SA</v>
          </cell>
          <cell r="C737" t="str">
            <v>GLIPIZIDE</v>
          </cell>
          <cell r="D737">
            <v>10843</v>
          </cell>
          <cell r="E737">
            <v>0</v>
          </cell>
          <cell r="F737" t="str">
            <v>10 mg</v>
          </cell>
          <cell r="G737" t="str">
            <v>TABLET</v>
          </cell>
          <cell r="H737" t="str">
            <v>TAB, SA</v>
          </cell>
          <cell r="I737">
            <v>20091005</v>
          </cell>
          <cell r="J737">
            <v>0</v>
          </cell>
          <cell r="K737">
            <v>20091005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20091005</v>
          </cell>
          <cell r="Q737">
            <v>0</v>
          </cell>
          <cell r="R737">
            <v>20091005</v>
          </cell>
          <cell r="S737">
            <v>0</v>
          </cell>
        </row>
        <row r="738">
          <cell r="B738" t="str">
            <v>GLIPIZIDE5063802.5 mgTABLETTAB, SA</v>
          </cell>
          <cell r="C738" t="str">
            <v>GLIPIZIDE</v>
          </cell>
          <cell r="D738">
            <v>50638</v>
          </cell>
          <cell r="E738">
            <v>0</v>
          </cell>
          <cell r="F738" t="str">
            <v>2.5 mg</v>
          </cell>
          <cell r="G738" t="str">
            <v>TABLET</v>
          </cell>
          <cell r="H738" t="str">
            <v>TAB, SA</v>
          </cell>
          <cell r="I738">
            <v>20091005</v>
          </cell>
          <cell r="J738">
            <v>0</v>
          </cell>
          <cell r="K738">
            <v>20091005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20091005</v>
          </cell>
          <cell r="Q738">
            <v>0</v>
          </cell>
          <cell r="R738">
            <v>20091005</v>
          </cell>
          <cell r="S738">
            <v>0</v>
          </cell>
        </row>
        <row r="739">
          <cell r="B739" t="str">
            <v>GLIPIZIDE1084005 mgTABLETTAB</v>
          </cell>
          <cell r="C739" t="str">
            <v>GLIPIZIDE</v>
          </cell>
          <cell r="D739">
            <v>10840</v>
          </cell>
          <cell r="E739">
            <v>0</v>
          </cell>
          <cell r="F739" t="str">
            <v>5 mg</v>
          </cell>
          <cell r="G739" t="str">
            <v>TABLET</v>
          </cell>
          <cell r="H739" t="str">
            <v>TAB</v>
          </cell>
          <cell r="I739">
            <v>20091005</v>
          </cell>
          <cell r="J739">
            <v>0</v>
          </cell>
          <cell r="K739">
            <v>20091005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20091005</v>
          </cell>
          <cell r="Q739">
            <v>0</v>
          </cell>
          <cell r="R739">
            <v>20091005</v>
          </cell>
          <cell r="S739">
            <v>0</v>
          </cell>
        </row>
        <row r="740">
          <cell r="B740" t="str">
            <v>GLIPIZIDE1084405 mgTABLETTAB, SA</v>
          </cell>
          <cell r="C740" t="str">
            <v>GLIPIZIDE</v>
          </cell>
          <cell r="D740">
            <v>10844</v>
          </cell>
          <cell r="E740">
            <v>0</v>
          </cell>
          <cell r="F740" t="str">
            <v>5 mg</v>
          </cell>
          <cell r="G740" t="str">
            <v>TABLET</v>
          </cell>
          <cell r="H740" t="str">
            <v>TAB, SA</v>
          </cell>
          <cell r="I740">
            <v>20091005</v>
          </cell>
          <cell r="J740">
            <v>0</v>
          </cell>
          <cell r="K740">
            <v>20091005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20091005</v>
          </cell>
          <cell r="Q740">
            <v>0</v>
          </cell>
          <cell r="R740">
            <v>20091005</v>
          </cell>
          <cell r="S740">
            <v>0</v>
          </cell>
        </row>
        <row r="741">
          <cell r="B741" t="str">
            <v>GLIPIZIDE/METFORMIN HCL1836602.5-250 mgTABLETTAB</v>
          </cell>
          <cell r="C741" t="str">
            <v>GLIPIZIDE/METFORMIN HCL</v>
          </cell>
          <cell r="D741">
            <v>18366</v>
          </cell>
          <cell r="E741">
            <v>0</v>
          </cell>
          <cell r="F741" t="str">
            <v>2.5-250 mg</v>
          </cell>
          <cell r="G741" t="str">
            <v>TABLET</v>
          </cell>
          <cell r="H741" t="str">
            <v>TAB</v>
          </cell>
          <cell r="I741">
            <v>20091005</v>
          </cell>
          <cell r="J741">
            <v>0</v>
          </cell>
          <cell r="K741">
            <v>20091005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20091005</v>
          </cell>
          <cell r="Q741">
            <v>0</v>
          </cell>
          <cell r="R741">
            <v>20091005</v>
          </cell>
          <cell r="S741">
            <v>0</v>
          </cell>
        </row>
        <row r="742">
          <cell r="B742" t="str">
            <v>GLIPIZIDE/METFORMIN HCL1836702.5-500 mgTABLETTAB</v>
          </cell>
          <cell r="C742" t="str">
            <v>GLIPIZIDE/METFORMIN HCL</v>
          </cell>
          <cell r="D742">
            <v>18367</v>
          </cell>
          <cell r="E742">
            <v>0</v>
          </cell>
          <cell r="F742" t="str">
            <v>2.5-500 mg</v>
          </cell>
          <cell r="G742" t="str">
            <v>TABLET</v>
          </cell>
          <cell r="H742" t="str">
            <v>TAB</v>
          </cell>
          <cell r="I742">
            <v>20091005</v>
          </cell>
          <cell r="J742">
            <v>0</v>
          </cell>
          <cell r="K742">
            <v>20091005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20091005</v>
          </cell>
          <cell r="Q742">
            <v>0</v>
          </cell>
          <cell r="R742">
            <v>20091005</v>
          </cell>
          <cell r="S742">
            <v>0</v>
          </cell>
        </row>
        <row r="743">
          <cell r="B743" t="str">
            <v>GLIPIZIDE/METFORMIN HCL1836805 mg; 500 mgTABLETTAB</v>
          </cell>
          <cell r="C743" t="str">
            <v>GLIPIZIDE/METFORMIN HCL</v>
          </cell>
          <cell r="D743">
            <v>18368</v>
          </cell>
          <cell r="E743">
            <v>0</v>
          </cell>
          <cell r="F743" t="str">
            <v>5 mg; 500 mg</v>
          </cell>
          <cell r="G743" t="str">
            <v>TABLET</v>
          </cell>
          <cell r="H743" t="str">
            <v>TAB</v>
          </cell>
          <cell r="I743">
            <v>20091005</v>
          </cell>
          <cell r="J743">
            <v>0</v>
          </cell>
          <cell r="K743">
            <v>20091005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20091005</v>
          </cell>
          <cell r="Q743">
            <v>0</v>
          </cell>
          <cell r="R743">
            <v>20091005</v>
          </cell>
          <cell r="S743">
            <v>0</v>
          </cell>
        </row>
        <row r="744">
          <cell r="B744" t="str">
            <v>GLYBURIDE571001.25 mgTABLETTAB</v>
          </cell>
          <cell r="C744" t="str">
            <v>GLYBURIDE</v>
          </cell>
          <cell r="D744">
            <v>5710</v>
          </cell>
          <cell r="E744">
            <v>0</v>
          </cell>
          <cell r="F744" t="str">
            <v>1.25 mg</v>
          </cell>
          <cell r="G744" t="str">
            <v>TABLET</v>
          </cell>
          <cell r="H744" t="str">
            <v>TAB</v>
          </cell>
          <cell r="I744">
            <v>20091005</v>
          </cell>
          <cell r="J744">
            <v>0</v>
          </cell>
          <cell r="K744">
            <v>20091005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20091005</v>
          </cell>
          <cell r="Q744">
            <v>0</v>
          </cell>
          <cell r="R744">
            <v>20091005</v>
          </cell>
          <cell r="S744">
            <v>0</v>
          </cell>
        </row>
        <row r="745">
          <cell r="B745" t="str">
            <v>GLYBURIDE571102.5 mgTABLETTAB</v>
          </cell>
          <cell r="C745" t="str">
            <v>GLYBURIDE</v>
          </cell>
          <cell r="D745">
            <v>5711</v>
          </cell>
          <cell r="E745">
            <v>0</v>
          </cell>
          <cell r="F745" t="str">
            <v>2.5 mg</v>
          </cell>
          <cell r="G745" t="str">
            <v>TABLET</v>
          </cell>
          <cell r="H745" t="str">
            <v>TAB</v>
          </cell>
          <cell r="I745">
            <v>20091005</v>
          </cell>
          <cell r="J745">
            <v>0</v>
          </cell>
          <cell r="K745">
            <v>20091005</v>
          </cell>
          <cell r="L745" t="str">
            <v>Active</v>
          </cell>
          <cell r="N745">
            <v>0</v>
          </cell>
          <cell r="O745" t="str">
            <v>no</v>
          </cell>
          <cell r="P745">
            <v>20091005</v>
          </cell>
          <cell r="Q745">
            <v>0</v>
          </cell>
          <cell r="R745">
            <v>20091005</v>
          </cell>
          <cell r="S745">
            <v>0</v>
          </cell>
        </row>
        <row r="746">
          <cell r="B746" t="str">
            <v>GLYBURIDE571205 mgTABLETTAB</v>
          </cell>
          <cell r="C746" t="str">
            <v>GLYBURIDE</v>
          </cell>
          <cell r="D746">
            <v>5712</v>
          </cell>
          <cell r="E746">
            <v>0</v>
          </cell>
          <cell r="F746" t="str">
            <v>5 mg</v>
          </cell>
          <cell r="G746" t="str">
            <v>TABLET</v>
          </cell>
          <cell r="H746" t="str">
            <v>TAB</v>
          </cell>
          <cell r="I746">
            <v>20090305</v>
          </cell>
          <cell r="J746">
            <v>0</v>
          </cell>
          <cell r="K746">
            <v>20091005</v>
          </cell>
          <cell r="L746" t="str">
            <v>Active</v>
          </cell>
          <cell r="N746">
            <v>0</v>
          </cell>
          <cell r="O746" t="str">
            <v>no</v>
          </cell>
          <cell r="P746">
            <v>20090305</v>
          </cell>
          <cell r="Q746">
            <v>0</v>
          </cell>
          <cell r="R746">
            <v>20091005</v>
          </cell>
          <cell r="S746">
            <v>0</v>
          </cell>
        </row>
        <row r="747">
          <cell r="B747" t="str">
            <v>GLYBURIDE, Micronized571301.5 mgTABLETTAB</v>
          </cell>
          <cell r="C747" t="str">
            <v>GLYBURIDE, Micronized</v>
          </cell>
          <cell r="D747">
            <v>5713</v>
          </cell>
          <cell r="E747">
            <v>0</v>
          </cell>
          <cell r="F747" t="str">
            <v>1.5 mg</v>
          </cell>
          <cell r="G747" t="str">
            <v>TABLET</v>
          </cell>
          <cell r="H747" t="str">
            <v>TAB</v>
          </cell>
          <cell r="I747">
            <v>20091005</v>
          </cell>
          <cell r="J747">
            <v>0</v>
          </cell>
          <cell r="K747">
            <v>20091005</v>
          </cell>
          <cell r="L747" t="str">
            <v>Active</v>
          </cell>
          <cell r="N747">
            <v>0</v>
          </cell>
          <cell r="O747" t="str">
            <v>no</v>
          </cell>
          <cell r="P747">
            <v>20091005</v>
          </cell>
          <cell r="Q747">
            <v>0</v>
          </cell>
          <cell r="R747">
            <v>20091005</v>
          </cell>
          <cell r="S747">
            <v>0</v>
          </cell>
        </row>
        <row r="748">
          <cell r="B748" t="str">
            <v>GLYBURIDE, Micronized571403 mgTABLETTAB</v>
          </cell>
          <cell r="C748" t="str">
            <v>GLYBURIDE, Micronized</v>
          </cell>
          <cell r="D748">
            <v>5714</v>
          </cell>
          <cell r="E748">
            <v>0</v>
          </cell>
          <cell r="F748" t="str">
            <v>3 mg</v>
          </cell>
          <cell r="G748" t="str">
            <v>TABLET</v>
          </cell>
          <cell r="H748" t="str">
            <v>TAB</v>
          </cell>
          <cell r="I748">
            <v>20091005</v>
          </cell>
          <cell r="J748">
            <v>0</v>
          </cell>
          <cell r="K748">
            <v>20091005</v>
          </cell>
          <cell r="L748" t="str">
            <v>Active</v>
          </cell>
          <cell r="N748">
            <v>0</v>
          </cell>
          <cell r="O748" t="str">
            <v>no</v>
          </cell>
          <cell r="P748">
            <v>20091005</v>
          </cell>
          <cell r="Q748">
            <v>0</v>
          </cell>
          <cell r="R748">
            <v>20091005</v>
          </cell>
          <cell r="S748">
            <v>0</v>
          </cell>
        </row>
        <row r="749">
          <cell r="B749" t="str">
            <v>GLYBURIDE, Micronized571506 mgTABLETTAB</v>
          </cell>
          <cell r="C749" t="str">
            <v>GLYBURIDE, Micronized</v>
          </cell>
          <cell r="D749">
            <v>5715</v>
          </cell>
          <cell r="E749">
            <v>0</v>
          </cell>
          <cell r="F749" t="str">
            <v>6 mg</v>
          </cell>
          <cell r="G749" t="str">
            <v>TABLET</v>
          </cell>
          <cell r="H749" t="str">
            <v>TAB</v>
          </cell>
          <cell r="I749">
            <v>20091005</v>
          </cell>
          <cell r="J749">
            <v>0</v>
          </cell>
          <cell r="K749">
            <v>20091005</v>
          </cell>
          <cell r="L749" t="str">
            <v>Active</v>
          </cell>
          <cell r="N749">
            <v>0</v>
          </cell>
          <cell r="O749" t="str">
            <v>no</v>
          </cell>
          <cell r="P749">
            <v>20091005</v>
          </cell>
          <cell r="Q749">
            <v>0</v>
          </cell>
          <cell r="R749">
            <v>20091005</v>
          </cell>
          <cell r="S749">
            <v>0</v>
          </cell>
        </row>
        <row r="750">
          <cell r="B750" t="str">
            <v>GLYBURIDE/METFORMIN HCL8987801.25/250 mgTABLETTAB</v>
          </cell>
          <cell r="C750" t="str">
            <v>GLYBURIDE/METFORMIN HCL</v>
          </cell>
          <cell r="D750">
            <v>89878</v>
          </cell>
          <cell r="E750">
            <v>0</v>
          </cell>
          <cell r="F750" t="str">
            <v>1.25/250 mg</v>
          </cell>
          <cell r="G750" t="str">
            <v>TABLET</v>
          </cell>
          <cell r="H750" t="str">
            <v>TAB</v>
          </cell>
          <cell r="I750">
            <v>20091005</v>
          </cell>
          <cell r="J750">
            <v>0</v>
          </cell>
          <cell r="K750">
            <v>20091005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20091005</v>
          </cell>
          <cell r="Q750">
            <v>0</v>
          </cell>
          <cell r="R750">
            <v>20091005</v>
          </cell>
          <cell r="S750">
            <v>0</v>
          </cell>
        </row>
        <row r="751">
          <cell r="B751" t="str">
            <v>GLYBURIDE/METFORMIN HCL9288902.5/500 mgTABLETTAB</v>
          </cell>
          <cell r="C751" t="str">
            <v>GLYBURIDE/METFORMIN HCL</v>
          </cell>
          <cell r="D751">
            <v>92889</v>
          </cell>
          <cell r="E751">
            <v>0</v>
          </cell>
          <cell r="F751" t="str">
            <v>2.5/500 mg</v>
          </cell>
          <cell r="G751" t="str">
            <v>TABLET</v>
          </cell>
          <cell r="H751" t="str">
            <v>TAB</v>
          </cell>
          <cell r="I751">
            <v>20091005</v>
          </cell>
          <cell r="J751">
            <v>0</v>
          </cell>
          <cell r="K751">
            <v>20091005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20091005</v>
          </cell>
          <cell r="Q751">
            <v>0</v>
          </cell>
          <cell r="R751">
            <v>20091005</v>
          </cell>
          <cell r="S751">
            <v>0</v>
          </cell>
        </row>
        <row r="752">
          <cell r="B752" t="str">
            <v>GLYBURIDE/METFORMIN HCL8987905/500 mgTABLETTAB</v>
          </cell>
          <cell r="C752" t="str">
            <v>GLYBURIDE/METFORMIN HCL</v>
          </cell>
          <cell r="D752">
            <v>89879</v>
          </cell>
          <cell r="E752">
            <v>0</v>
          </cell>
          <cell r="F752" t="str">
            <v>5/500 mg</v>
          </cell>
          <cell r="G752" t="str">
            <v>TABLET</v>
          </cell>
          <cell r="H752" t="str">
            <v>TAB</v>
          </cell>
          <cell r="I752">
            <v>20091005</v>
          </cell>
          <cell r="J752">
            <v>0</v>
          </cell>
          <cell r="K752">
            <v>20091005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20091005</v>
          </cell>
          <cell r="Q752">
            <v>0</v>
          </cell>
          <cell r="R752">
            <v>20091005</v>
          </cell>
          <cell r="S752">
            <v>0</v>
          </cell>
        </row>
        <row r="753">
          <cell r="B753" t="str">
            <v>GLYCOPYRROLATE1913001 mgTABLETTAB</v>
          </cell>
          <cell r="C753" t="str">
            <v>GLYCOPYRROLATE</v>
          </cell>
          <cell r="D753">
            <v>19130</v>
          </cell>
          <cell r="E753">
            <v>0</v>
          </cell>
          <cell r="F753" t="str">
            <v>1 mg</v>
          </cell>
          <cell r="G753" t="str">
            <v>TABLET</v>
          </cell>
          <cell r="H753" t="str">
            <v>TAB</v>
          </cell>
          <cell r="I753">
            <v>20091005</v>
          </cell>
          <cell r="J753">
            <v>0</v>
          </cell>
          <cell r="K753">
            <v>20091005</v>
          </cell>
          <cell r="L753" t="str">
            <v>Active</v>
          </cell>
          <cell r="N753">
            <v>0</v>
          </cell>
          <cell r="O753" t="str">
            <v>no</v>
          </cell>
          <cell r="P753">
            <v>20091005</v>
          </cell>
          <cell r="Q753">
            <v>0</v>
          </cell>
          <cell r="R753">
            <v>20091005</v>
          </cell>
          <cell r="S753">
            <v>0</v>
          </cell>
        </row>
        <row r="754">
          <cell r="B754" t="str">
            <v>GLYCOPYRROLATE1913102 mgTABLETTAB</v>
          </cell>
          <cell r="C754" t="str">
            <v>GLYCOPYRROLATE</v>
          </cell>
          <cell r="D754">
            <v>19131</v>
          </cell>
          <cell r="E754">
            <v>0</v>
          </cell>
          <cell r="F754" t="str">
            <v>2 mg</v>
          </cell>
          <cell r="G754" t="str">
            <v>TABLET</v>
          </cell>
          <cell r="H754" t="str">
            <v>TAB</v>
          </cell>
          <cell r="I754">
            <v>20091005</v>
          </cell>
          <cell r="J754">
            <v>0</v>
          </cell>
          <cell r="K754">
            <v>20091005</v>
          </cell>
          <cell r="L754" t="str">
            <v>Active</v>
          </cell>
          <cell r="N754">
            <v>0</v>
          </cell>
          <cell r="O754" t="str">
            <v>no</v>
          </cell>
          <cell r="P754">
            <v>20091005</v>
          </cell>
          <cell r="Q754">
            <v>0</v>
          </cell>
          <cell r="R754">
            <v>20091005</v>
          </cell>
          <cell r="S754">
            <v>0</v>
          </cell>
        </row>
        <row r="755">
          <cell r="B755" t="str">
            <v>GRANISETRON HCL601901 mgTABLETTAB</v>
          </cell>
          <cell r="C755" t="str">
            <v>GRANISETRON HCL</v>
          </cell>
          <cell r="D755">
            <v>6019</v>
          </cell>
          <cell r="E755">
            <v>0</v>
          </cell>
          <cell r="F755" t="str">
            <v>1 mg</v>
          </cell>
          <cell r="G755" t="str">
            <v>TABLET</v>
          </cell>
          <cell r="H755" t="str">
            <v>TAB</v>
          </cell>
          <cell r="I755">
            <v>20090904</v>
          </cell>
          <cell r="J755">
            <v>0</v>
          </cell>
          <cell r="K755">
            <v>20091005</v>
          </cell>
          <cell r="L755" t="str">
            <v>Active</v>
          </cell>
          <cell r="N755">
            <v>0</v>
          </cell>
          <cell r="O755" t="str">
            <v>no</v>
          </cell>
          <cell r="P755">
            <v>20090904</v>
          </cell>
          <cell r="Q755">
            <v>0</v>
          </cell>
          <cell r="R755">
            <v>20091005</v>
          </cell>
          <cell r="S755">
            <v>0</v>
          </cell>
        </row>
        <row r="756">
          <cell r="B756" t="str">
            <v>GRANISETRON HCL6054801 mg/ml; MDVMILLILITERVIAL</v>
          </cell>
          <cell r="C756" t="str">
            <v>GRANISETRON HCL</v>
          </cell>
          <cell r="D756">
            <v>60548</v>
          </cell>
          <cell r="E756">
            <v>0</v>
          </cell>
          <cell r="F756" t="str">
            <v>1 mg/ml; MDV</v>
          </cell>
          <cell r="G756" t="str">
            <v>MILLILITER</v>
          </cell>
          <cell r="H756" t="str">
            <v>VIAL</v>
          </cell>
          <cell r="I756">
            <v>20090904</v>
          </cell>
          <cell r="J756">
            <v>0</v>
          </cell>
          <cell r="K756">
            <v>20091005</v>
          </cell>
          <cell r="L756" t="str">
            <v>Active</v>
          </cell>
          <cell r="N756">
            <v>0</v>
          </cell>
          <cell r="O756" t="str">
            <v>no</v>
          </cell>
          <cell r="P756">
            <v>20090904</v>
          </cell>
          <cell r="Q756">
            <v>0</v>
          </cell>
          <cell r="R756">
            <v>20091005</v>
          </cell>
          <cell r="S756">
            <v>0</v>
          </cell>
        </row>
        <row r="757">
          <cell r="B757" t="str">
            <v>GRANISETRON HCL9926701 mg/ml; SDVMILLILITERVIAL</v>
          </cell>
          <cell r="C757" t="str">
            <v>GRANISETRON HCL</v>
          </cell>
          <cell r="D757">
            <v>99267</v>
          </cell>
          <cell r="E757">
            <v>0</v>
          </cell>
          <cell r="F757" t="str">
            <v>1 mg/ml; SDV</v>
          </cell>
          <cell r="G757" t="str">
            <v>MILLILITER</v>
          </cell>
          <cell r="H757" t="str">
            <v>VIAL</v>
          </cell>
          <cell r="I757">
            <v>20090904</v>
          </cell>
          <cell r="J757">
            <v>0</v>
          </cell>
          <cell r="K757">
            <v>20091005</v>
          </cell>
          <cell r="L757" t="str">
            <v>Active</v>
          </cell>
          <cell r="N757">
            <v>0</v>
          </cell>
          <cell r="O757" t="str">
            <v>no</v>
          </cell>
          <cell r="P757">
            <v>20090904</v>
          </cell>
          <cell r="Q757">
            <v>0</v>
          </cell>
          <cell r="R757">
            <v>20091005</v>
          </cell>
          <cell r="S757">
            <v>0</v>
          </cell>
        </row>
        <row r="758">
          <cell r="B758" t="str">
            <v>GRISEOFULVIN,MICROSIZE423900125 mg/5 mlMILLILITERSUSP</v>
          </cell>
          <cell r="C758" t="str">
            <v>GRISEOFULVIN,MICROSIZE</v>
          </cell>
          <cell r="D758">
            <v>42390</v>
          </cell>
          <cell r="E758">
            <v>0</v>
          </cell>
          <cell r="F758" t="str">
            <v>125 mg/5 ml</v>
          </cell>
          <cell r="G758" t="str">
            <v>MILLILITER</v>
          </cell>
          <cell r="H758" t="str">
            <v>SUSP</v>
          </cell>
          <cell r="I758">
            <v>20091005</v>
          </cell>
          <cell r="J758">
            <v>0</v>
          </cell>
          <cell r="K758">
            <v>20091005</v>
          </cell>
          <cell r="L758" t="str">
            <v>Active</v>
          </cell>
          <cell r="N758">
            <v>0</v>
          </cell>
          <cell r="O758" t="str">
            <v>no</v>
          </cell>
          <cell r="P758">
            <v>20091005</v>
          </cell>
          <cell r="Q758">
            <v>0</v>
          </cell>
          <cell r="R758">
            <v>20091005</v>
          </cell>
          <cell r="S758">
            <v>0</v>
          </cell>
        </row>
        <row r="759">
          <cell r="B759" t="str">
            <v>GUAIFEN/DM HB/P-EPHEDRINE181480100 mg; 15 mg; 40 mg/5 mlMILLILITERSYR</v>
          </cell>
          <cell r="C759" t="str">
            <v>GUAIFEN/DM HB/P-EPHEDRINE</v>
          </cell>
          <cell r="D759">
            <v>18148</v>
          </cell>
          <cell r="E759">
            <v>0</v>
          </cell>
          <cell r="F759" t="str">
            <v>100 mg; 15 mg; 40 mg/5 ml</v>
          </cell>
          <cell r="G759" t="str">
            <v>MILLILITER</v>
          </cell>
          <cell r="H759" t="str">
            <v>SYR</v>
          </cell>
          <cell r="I759">
            <v>20061205</v>
          </cell>
          <cell r="J759">
            <v>20080104</v>
          </cell>
          <cell r="K759">
            <v>20080104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20061205</v>
          </cell>
          <cell r="Q759">
            <v>20080104</v>
          </cell>
          <cell r="R759">
            <v>20080104</v>
          </cell>
          <cell r="S759">
            <v>0</v>
          </cell>
        </row>
        <row r="760">
          <cell r="B760" t="str">
            <v>GUAIFENESIN24720100 mg/5 mlMILLILITERSYR</v>
          </cell>
          <cell r="C760" t="str">
            <v>GUAIFENESIN</v>
          </cell>
          <cell r="D760">
            <v>2472</v>
          </cell>
          <cell r="E760">
            <v>0</v>
          </cell>
          <cell r="F760" t="str">
            <v>100 mg/5 ml</v>
          </cell>
          <cell r="G760" t="str">
            <v>MILLILITER</v>
          </cell>
          <cell r="H760" t="str">
            <v>SYR</v>
          </cell>
          <cell r="I760">
            <v>20020906</v>
          </cell>
          <cell r="J760">
            <v>20021206</v>
          </cell>
          <cell r="K760">
            <v>20021206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20020906</v>
          </cell>
          <cell r="Q760">
            <v>20021206</v>
          </cell>
          <cell r="R760">
            <v>20021206</v>
          </cell>
          <cell r="S760">
            <v>0</v>
          </cell>
        </row>
        <row r="761">
          <cell r="B761" t="str">
            <v>GUAIFENESIN25120100 mg/5 mlMILLILITERSOLN</v>
          </cell>
          <cell r="C761" t="str">
            <v>GUAIFENESIN</v>
          </cell>
          <cell r="D761">
            <v>2512</v>
          </cell>
          <cell r="E761">
            <v>0</v>
          </cell>
          <cell r="F761" t="str">
            <v>100 mg/5 ml</v>
          </cell>
          <cell r="G761" t="str">
            <v>MILLILITER</v>
          </cell>
          <cell r="H761" t="str">
            <v>SOLN</v>
          </cell>
          <cell r="I761">
            <v>20091005</v>
          </cell>
          <cell r="J761">
            <v>0</v>
          </cell>
          <cell r="K761">
            <v>20091005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20091005</v>
          </cell>
          <cell r="Q761">
            <v>0</v>
          </cell>
          <cell r="R761">
            <v>20091005</v>
          </cell>
          <cell r="S761">
            <v>0</v>
          </cell>
        </row>
        <row r="762">
          <cell r="B762" t="str">
            <v>GUAIFENESIN248301200 mgTABLETTAB, SR</v>
          </cell>
          <cell r="C762" t="str">
            <v>GUAIFENESIN</v>
          </cell>
          <cell r="D762">
            <v>2483</v>
          </cell>
          <cell r="E762">
            <v>0</v>
          </cell>
          <cell r="F762" t="str">
            <v>1200 mg</v>
          </cell>
          <cell r="G762" t="str">
            <v>TABLET</v>
          </cell>
          <cell r="H762" t="str">
            <v>TAB, SR</v>
          </cell>
          <cell r="I762">
            <v>20030905</v>
          </cell>
          <cell r="J762">
            <v>20031222</v>
          </cell>
          <cell r="K762">
            <v>20040305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20030905</v>
          </cell>
          <cell r="Q762">
            <v>20031222</v>
          </cell>
          <cell r="R762">
            <v>20040305</v>
          </cell>
          <cell r="S762">
            <v>0</v>
          </cell>
        </row>
        <row r="763">
          <cell r="B763" t="str">
            <v>GUAIFENESIN24820200 mgTABLETTAB</v>
          </cell>
          <cell r="C763" t="str">
            <v>GUAIFENESIN</v>
          </cell>
          <cell r="D763">
            <v>2482</v>
          </cell>
          <cell r="E763">
            <v>0</v>
          </cell>
          <cell r="F763" t="str">
            <v>200 mg</v>
          </cell>
          <cell r="G763" t="str">
            <v>TABLET</v>
          </cell>
          <cell r="H763" t="str">
            <v>TAB</v>
          </cell>
          <cell r="I763">
            <v>20041203</v>
          </cell>
          <cell r="J763">
            <v>20050331</v>
          </cell>
          <cell r="K763">
            <v>20050331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20041203</v>
          </cell>
          <cell r="Q763">
            <v>20050331</v>
          </cell>
          <cell r="R763">
            <v>20050331</v>
          </cell>
          <cell r="S763">
            <v>0</v>
          </cell>
        </row>
        <row r="764">
          <cell r="B764" t="str">
            <v>GUAIFENESIN24870600 mgTABLETTAB, ER</v>
          </cell>
          <cell r="C764" t="str">
            <v>GUAIFENESIN</v>
          </cell>
          <cell r="D764">
            <v>2487</v>
          </cell>
          <cell r="E764">
            <v>0</v>
          </cell>
          <cell r="F764" t="str">
            <v>600 mg</v>
          </cell>
          <cell r="G764" t="str">
            <v>TABLET</v>
          </cell>
          <cell r="H764" t="str">
            <v>TAB, ER</v>
          </cell>
          <cell r="I764">
            <v>20030606</v>
          </cell>
          <cell r="J764">
            <v>20030703</v>
          </cell>
          <cell r="K764">
            <v>20040305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20030606</v>
          </cell>
          <cell r="Q764">
            <v>20030703</v>
          </cell>
          <cell r="R764">
            <v>20040305</v>
          </cell>
          <cell r="S764">
            <v>0</v>
          </cell>
        </row>
        <row r="765">
          <cell r="B765" t="str">
            <v>GUAIFENESIN; CODEINE PHOSPHATE917110100 mg; 10 mgMILLILITERSYR</v>
          </cell>
          <cell r="C765" t="str">
            <v>GUAIFENESIN; CODEINE PHOSPHATE</v>
          </cell>
          <cell r="D765">
            <v>91711</v>
          </cell>
          <cell r="E765">
            <v>0</v>
          </cell>
          <cell r="F765" t="str">
            <v>100 mg; 10 mg</v>
          </cell>
          <cell r="G765" t="str">
            <v>MILLILITER</v>
          </cell>
          <cell r="H765" t="str">
            <v>SYR</v>
          </cell>
          <cell r="I765">
            <v>20090305</v>
          </cell>
          <cell r="J765">
            <v>20090729</v>
          </cell>
          <cell r="K765">
            <v>20090729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20090729</v>
          </cell>
          <cell r="R765">
            <v>20090729</v>
          </cell>
          <cell r="S765">
            <v>0</v>
          </cell>
        </row>
        <row r="766">
          <cell r="B766" t="str">
            <v>GUAIFENESIN; CODEINE PHOSPHATE (Sugar-Free)917130100 mg; 10 mgMILLILITERLIQ</v>
          </cell>
          <cell r="C766" t="str">
            <v>GUAIFENESIN; CODEINE PHOSPHATE (Sugar-Free)</v>
          </cell>
          <cell r="D766">
            <v>91713</v>
          </cell>
          <cell r="E766">
            <v>0</v>
          </cell>
          <cell r="F766" t="str">
            <v>100 mg; 10 mg</v>
          </cell>
          <cell r="G766" t="str">
            <v>MILLILITER</v>
          </cell>
          <cell r="H766" t="str">
            <v>LIQ</v>
          </cell>
          <cell r="I766">
            <v>20091005</v>
          </cell>
          <cell r="J766">
            <v>0</v>
          </cell>
          <cell r="K766">
            <v>20091005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20091005</v>
          </cell>
          <cell r="Q766">
            <v>0</v>
          </cell>
          <cell r="R766">
            <v>20091005</v>
          </cell>
          <cell r="S766">
            <v>0</v>
          </cell>
        </row>
        <row r="767">
          <cell r="B767" t="str">
            <v>GUAIFENESIN; DEXTROMETHORPHAN HBr534950100 mg; 10 mgMILLILITERSYR</v>
          </cell>
          <cell r="C767" t="str">
            <v>GUAIFENESIN; DEXTROMETHORPHAN HBr</v>
          </cell>
          <cell r="D767">
            <v>53495</v>
          </cell>
          <cell r="E767">
            <v>0</v>
          </cell>
          <cell r="F767" t="str">
            <v>100 mg; 10 mg</v>
          </cell>
          <cell r="G767" t="str">
            <v>MILLILITER</v>
          </cell>
          <cell r="H767" t="str">
            <v>SYR</v>
          </cell>
          <cell r="I767">
            <v>20020906</v>
          </cell>
          <cell r="J767">
            <v>20021206</v>
          </cell>
          <cell r="K767">
            <v>20051206</v>
          </cell>
          <cell r="L767" t="str">
            <v>Active</v>
          </cell>
          <cell r="N767">
            <v>0</v>
          </cell>
          <cell r="O767" t="str">
            <v>no</v>
          </cell>
          <cell r="P767">
            <v>20020906</v>
          </cell>
          <cell r="Q767">
            <v>20021206</v>
          </cell>
          <cell r="R767">
            <v>20051206</v>
          </cell>
          <cell r="S767">
            <v>0</v>
          </cell>
        </row>
        <row r="768">
          <cell r="B768" t="str">
            <v>GUAIFENESIN; DEXTROMETHORPHAN HBr534910100 mg; 10 mgMILLILITERLIQ</v>
          </cell>
          <cell r="C768" t="str">
            <v>GUAIFENESIN; DEXTROMETHORPHAN HBr</v>
          </cell>
          <cell r="D768">
            <v>53491</v>
          </cell>
          <cell r="E768">
            <v>0</v>
          </cell>
          <cell r="F768" t="str">
            <v>100 mg; 10 mg</v>
          </cell>
          <cell r="G768" t="str">
            <v>MILLILITER</v>
          </cell>
          <cell r="H768" t="str">
            <v>LIQ</v>
          </cell>
          <cell r="I768">
            <v>20091005</v>
          </cell>
          <cell r="J768">
            <v>0</v>
          </cell>
          <cell r="K768">
            <v>20091005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20091005</v>
          </cell>
          <cell r="Q768">
            <v>0</v>
          </cell>
          <cell r="R768">
            <v>20091005</v>
          </cell>
          <cell r="S768">
            <v>0</v>
          </cell>
        </row>
        <row r="769">
          <cell r="B769" t="str">
            <v>GUAIFENESIN; HYDROCODONE BITARTRATE528930100 mg; 5 mgMILLILITERSYR</v>
          </cell>
          <cell r="C769" t="str">
            <v>GUAIFENESIN; HYDROCODONE BITARTRATE</v>
          </cell>
          <cell r="D769">
            <v>52893</v>
          </cell>
          <cell r="E769">
            <v>0</v>
          </cell>
          <cell r="F769" t="str">
            <v>100 mg; 5 mg</v>
          </cell>
          <cell r="G769" t="str">
            <v>MILLILITER</v>
          </cell>
          <cell r="H769" t="str">
            <v>SYR</v>
          </cell>
          <cell r="I769">
            <v>20080305</v>
          </cell>
          <cell r="J769">
            <v>20080618</v>
          </cell>
          <cell r="K769">
            <v>20080618</v>
          </cell>
          <cell r="L769" t="str">
            <v>Active</v>
          </cell>
          <cell r="N769">
            <v>0</v>
          </cell>
          <cell r="O769" t="str">
            <v>no</v>
          </cell>
          <cell r="P769">
            <v>20080305</v>
          </cell>
          <cell r="Q769">
            <v>20080618</v>
          </cell>
          <cell r="R769">
            <v>20080618</v>
          </cell>
          <cell r="S769">
            <v>0</v>
          </cell>
        </row>
        <row r="770">
          <cell r="B770" t="str">
            <v>GUAIFENESIN; PHENYLEPHRINE HCL514720600 mg; 40 mgTABLETTAB, SA</v>
          </cell>
          <cell r="C770" t="str">
            <v>GUAIFENESIN; PHENYLEPHRINE HCL</v>
          </cell>
          <cell r="D770">
            <v>51472</v>
          </cell>
          <cell r="E770">
            <v>0</v>
          </cell>
          <cell r="F770" t="str">
            <v>600 mg; 40 mg</v>
          </cell>
          <cell r="G770" t="str">
            <v>TABLET</v>
          </cell>
          <cell r="H770" t="str">
            <v>TAB, SA</v>
          </cell>
          <cell r="I770">
            <v>20071205</v>
          </cell>
          <cell r="J770">
            <v>20080104</v>
          </cell>
          <cell r="K770">
            <v>20080104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20071205</v>
          </cell>
          <cell r="Q770">
            <v>20080104</v>
          </cell>
          <cell r="R770">
            <v>20080104</v>
          </cell>
          <cell r="S770">
            <v>0</v>
          </cell>
        </row>
        <row r="771">
          <cell r="B771" t="str">
            <v>GUAIFENESIN; PSEUDOEPHEDRINE HCL549100100 mg; 30 mgMILLILITERSYR</v>
          </cell>
          <cell r="C771" t="str">
            <v>GUAIFENESIN; PSEUDOEPHEDRINE HCL</v>
          </cell>
          <cell r="D771">
            <v>54910</v>
          </cell>
          <cell r="E771">
            <v>0</v>
          </cell>
          <cell r="F771" t="str">
            <v>100 mg; 30 mg</v>
          </cell>
          <cell r="G771" t="str">
            <v>MILLILITER</v>
          </cell>
          <cell r="H771" t="str">
            <v>SYR</v>
          </cell>
          <cell r="I771">
            <v>20020405</v>
          </cell>
          <cell r="J771">
            <v>20021206</v>
          </cell>
          <cell r="K771">
            <v>20031205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20020405</v>
          </cell>
          <cell r="Q771">
            <v>20021206</v>
          </cell>
          <cell r="R771">
            <v>20031205</v>
          </cell>
          <cell r="S771">
            <v>0</v>
          </cell>
        </row>
        <row r="772">
          <cell r="B772" t="str">
            <v>GUAIFENESIN; PSEUDOEPHEDRINE HCL549320600 mg; 120 mgTABLETTAB</v>
          </cell>
          <cell r="C772" t="str">
            <v>GUAIFENESIN; PSEUDOEPHEDRINE HCL</v>
          </cell>
          <cell r="D772">
            <v>54932</v>
          </cell>
          <cell r="E772">
            <v>0</v>
          </cell>
          <cell r="F772" t="str">
            <v>600 mg; 120 mg</v>
          </cell>
          <cell r="G772" t="str">
            <v>TABLET</v>
          </cell>
          <cell r="H772" t="str">
            <v>TAB</v>
          </cell>
          <cell r="I772">
            <v>20030606</v>
          </cell>
          <cell r="J772">
            <v>20040305</v>
          </cell>
          <cell r="K772">
            <v>20040922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20030606</v>
          </cell>
          <cell r="Q772">
            <v>20040305</v>
          </cell>
          <cell r="R772">
            <v>20040922</v>
          </cell>
          <cell r="S772">
            <v>0</v>
          </cell>
        </row>
        <row r="773">
          <cell r="B773" t="str">
            <v>GUAIFENESIN; PSEUDOEPHEDRINE HCL; CODEINE546700100 mg; 30 mg; 10 mgMILLILITERSYR</v>
          </cell>
          <cell r="C773" t="str">
            <v>GUAIFENESIN; PSEUDOEPHEDRINE HCL; CODEINE</v>
          </cell>
          <cell r="D773">
            <v>54670</v>
          </cell>
          <cell r="E773">
            <v>0</v>
          </cell>
          <cell r="F773" t="str">
            <v>100 mg; 30 mg; 10 mg</v>
          </cell>
          <cell r="G773" t="str">
            <v>MILLILITER</v>
          </cell>
          <cell r="H773" t="str">
            <v>SYR</v>
          </cell>
          <cell r="I773">
            <v>20040604</v>
          </cell>
          <cell r="J773">
            <v>20041203</v>
          </cell>
          <cell r="K773">
            <v>20041203</v>
          </cell>
          <cell r="L773" t="str">
            <v>Active</v>
          </cell>
          <cell r="N773">
            <v>0</v>
          </cell>
          <cell r="O773" t="str">
            <v>no</v>
          </cell>
          <cell r="P773">
            <v>20040604</v>
          </cell>
          <cell r="Q773">
            <v>20041203</v>
          </cell>
          <cell r="R773">
            <v>20041203</v>
          </cell>
          <cell r="S773">
            <v>0</v>
          </cell>
        </row>
        <row r="774">
          <cell r="B774" t="str">
            <v>GUANFACINE3248001 mgTABLETTAB</v>
          </cell>
          <cell r="C774" t="str">
            <v>GUANFACINE</v>
          </cell>
          <cell r="D774">
            <v>32480</v>
          </cell>
          <cell r="E774">
            <v>0</v>
          </cell>
          <cell r="F774" t="str">
            <v>1 mg</v>
          </cell>
          <cell r="G774" t="str">
            <v>TABLET</v>
          </cell>
          <cell r="H774" t="str">
            <v>TAB</v>
          </cell>
          <cell r="I774">
            <v>20091005</v>
          </cell>
          <cell r="J774">
            <v>0</v>
          </cell>
          <cell r="K774">
            <v>20091005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20091005</v>
          </cell>
          <cell r="Q774">
            <v>0</v>
          </cell>
          <cell r="R774">
            <v>20091005</v>
          </cell>
          <cell r="S774">
            <v>0</v>
          </cell>
        </row>
        <row r="775">
          <cell r="B775" t="str">
            <v>GUANFACINE3248102 mgTABLETTAB</v>
          </cell>
          <cell r="C775" t="str">
            <v>GUANFACINE</v>
          </cell>
          <cell r="D775">
            <v>32481</v>
          </cell>
          <cell r="E775">
            <v>0</v>
          </cell>
          <cell r="F775" t="str">
            <v>2 mg</v>
          </cell>
          <cell r="G775" t="str">
            <v>TABLET</v>
          </cell>
          <cell r="H775" t="str">
            <v>TAB</v>
          </cell>
          <cell r="I775">
            <v>20091005</v>
          </cell>
          <cell r="J775">
            <v>0</v>
          </cell>
          <cell r="K775">
            <v>20091005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20091005</v>
          </cell>
          <cell r="Q775">
            <v>0</v>
          </cell>
          <cell r="R775">
            <v>20091005</v>
          </cell>
          <cell r="S775">
            <v>0</v>
          </cell>
        </row>
        <row r="776">
          <cell r="B776" t="str">
            <v>HALOBETASOL PROPIONATE 3121100.05%GRAMOINT</v>
          </cell>
          <cell r="C776" t="str">
            <v xml:space="preserve">HALOBETASOL PROPIONATE </v>
          </cell>
          <cell r="D776">
            <v>31211</v>
          </cell>
          <cell r="E776">
            <v>0</v>
          </cell>
          <cell r="F776" t="str">
            <v>0.05%</v>
          </cell>
          <cell r="G776" t="str">
            <v>GRAM</v>
          </cell>
          <cell r="H776" t="str">
            <v>OINT</v>
          </cell>
          <cell r="I776">
            <v>20091005</v>
          </cell>
          <cell r="J776">
            <v>0</v>
          </cell>
          <cell r="K776">
            <v>20091005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20091005</v>
          </cell>
          <cell r="Q776">
            <v>0</v>
          </cell>
          <cell r="R776">
            <v>20091005</v>
          </cell>
          <cell r="S776">
            <v>0</v>
          </cell>
        </row>
        <row r="777">
          <cell r="B777" t="str">
            <v>HALOBETASOL PROPIONATE 3125100.05%GRAMCRM</v>
          </cell>
          <cell r="C777" t="str">
            <v xml:space="preserve">HALOBETASOL PROPIONATE </v>
          </cell>
          <cell r="D777">
            <v>31251</v>
          </cell>
          <cell r="E777">
            <v>0</v>
          </cell>
          <cell r="F777" t="str">
            <v>0.05%</v>
          </cell>
          <cell r="G777" t="str">
            <v>GRAM</v>
          </cell>
          <cell r="H777" t="str">
            <v>CRM</v>
          </cell>
          <cell r="I777">
            <v>20091005</v>
          </cell>
          <cell r="J777">
            <v>0</v>
          </cell>
          <cell r="K777">
            <v>20091005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20091005</v>
          </cell>
          <cell r="Q777">
            <v>0</v>
          </cell>
          <cell r="R777">
            <v>20091005</v>
          </cell>
          <cell r="S777">
            <v>0</v>
          </cell>
        </row>
        <row r="778">
          <cell r="B778" t="str">
            <v>HALOPERIDOL1553000.5 mgTABLETTAB</v>
          </cell>
          <cell r="C778" t="str">
            <v>HALOPERIDOL</v>
          </cell>
          <cell r="D778">
            <v>15530</v>
          </cell>
          <cell r="E778">
            <v>0</v>
          </cell>
          <cell r="F778" t="str">
            <v>0.5 mg</v>
          </cell>
          <cell r="G778" t="str">
            <v>TABLET</v>
          </cell>
          <cell r="H778" t="str">
            <v>TAB</v>
          </cell>
          <cell r="I778">
            <v>20091005</v>
          </cell>
          <cell r="J778">
            <v>0</v>
          </cell>
          <cell r="K778">
            <v>20091005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20091005</v>
          </cell>
          <cell r="Q778">
            <v>0</v>
          </cell>
          <cell r="R778">
            <v>20091005</v>
          </cell>
          <cell r="S778">
            <v>0</v>
          </cell>
        </row>
        <row r="779">
          <cell r="B779" t="str">
            <v>HALOPERIDOL1553101 mgTABLETTAB</v>
          </cell>
          <cell r="C779" t="str">
            <v>HALOPERIDOL</v>
          </cell>
          <cell r="D779">
            <v>15531</v>
          </cell>
          <cell r="E779">
            <v>0</v>
          </cell>
          <cell r="F779" t="str">
            <v>1 mg</v>
          </cell>
          <cell r="G779" t="str">
            <v>TABLET</v>
          </cell>
          <cell r="H779" t="str">
            <v>TAB</v>
          </cell>
          <cell r="I779">
            <v>20091005</v>
          </cell>
          <cell r="J779">
            <v>0</v>
          </cell>
          <cell r="K779">
            <v>20091005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20091005</v>
          </cell>
          <cell r="Q779">
            <v>0</v>
          </cell>
          <cell r="R779">
            <v>20091005</v>
          </cell>
          <cell r="S779">
            <v>0</v>
          </cell>
        </row>
        <row r="780">
          <cell r="B780" t="str">
            <v>HALOPERIDOL15532010 mgTABLETTAB</v>
          </cell>
          <cell r="C780" t="str">
            <v>HALOPERIDOL</v>
          </cell>
          <cell r="D780">
            <v>15532</v>
          </cell>
          <cell r="E780">
            <v>0</v>
          </cell>
          <cell r="F780" t="str">
            <v>10 mg</v>
          </cell>
          <cell r="G780" t="str">
            <v>TABLET</v>
          </cell>
          <cell r="H780" t="str">
            <v>TAB</v>
          </cell>
          <cell r="I780">
            <v>20091005</v>
          </cell>
          <cell r="J780">
            <v>0</v>
          </cell>
          <cell r="K780">
            <v>20091005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20091005</v>
          </cell>
          <cell r="Q780">
            <v>0</v>
          </cell>
          <cell r="R780">
            <v>20091005</v>
          </cell>
          <cell r="S780">
            <v>0</v>
          </cell>
        </row>
        <row r="781">
          <cell r="B781" t="str">
            <v>HALOPERIDOL1553302 mgTABLETTAB</v>
          </cell>
          <cell r="C781" t="str">
            <v>HALOPERIDOL</v>
          </cell>
          <cell r="D781">
            <v>15533</v>
          </cell>
          <cell r="E781">
            <v>0</v>
          </cell>
          <cell r="F781" t="str">
            <v>2 mg</v>
          </cell>
          <cell r="G781" t="str">
            <v>TABLET</v>
          </cell>
          <cell r="H781" t="str">
            <v>TAB</v>
          </cell>
          <cell r="I781">
            <v>20091005</v>
          </cell>
          <cell r="J781">
            <v>0</v>
          </cell>
          <cell r="K781">
            <v>20091005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20091005</v>
          </cell>
          <cell r="Q781">
            <v>0</v>
          </cell>
          <cell r="R781">
            <v>20091005</v>
          </cell>
          <cell r="S781">
            <v>0</v>
          </cell>
        </row>
        <row r="782">
          <cell r="B782" t="str">
            <v>HALOPERIDOL15534020 mgTABLETTAB</v>
          </cell>
          <cell r="C782" t="str">
            <v>HALOPERIDOL</v>
          </cell>
          <cell r="D782">
            <v>15534</v>
          </cell>
          <cell r="E782">
            <v>0</v>
          </cell>
          <cell r="F782" t="str">
            <v>20 mg</v>
          </cell>
          <cell r="G782" t="str">
            <v>TABLET</v>
          </cell>
          <cell r="H782" t="str">
            <v>TAB</v>
          </cell>
          <cell r="I782">
            <v>20020906</v>
          </cell>
          <cell r="J782">
            <v>20030121</v>
          </cell>
          <cell r="K782">
            <v>20071205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20020906</v>
          </cell>
          <cell r="Q782">
            <v>20030121</v>
          </cell>
          <cell r="R782">
            <v>20071205</v>
          </cell>
          <cell r="S782">
            <v>0</v>
          </cell>
        </row>
        <row r="783">
          <cell r="B783" t="str">
            <v>HALOPERIDOL1553505 mgTABLETTAB</v>
          </cell>
          <cell r="C783" t="str">
            <v>HALOPERIDOL</v>
          </cell>
          <cell r="D783">
            <v>15535</v>
          </cell>
          <cell r="E783">
            <v>0</v>
          </cell>
          <cell r="F783" t="str">
            <v>5 mg</v>
          </cell>
          <cell r="G783" t="str">
            <v>TABLET</v>
          </cell>
          <cell r="H783" t="str">
            <v>TAB</v>
          </cell>
          <cell r="I783">
            <v>20091005</v>
          </cell>
          <cell r="J783">
            <v>0</v>
          </cell>
          <cell r="K783">
            <v>20091005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20091005</v>
          </cell>
          <cell r="Q783">
            <v>0</v>
          </cell>
          <cell r="R783">
            <v>20091005</v>
          </cell>
          <cell r="S783">
            <v>0</v>
          </cell>
        </row>
        <row r="784">
          <cell r="B784" t="str">
            <v>HALOPERIDOL DECANOATE147810100 mg/mlMILLILITERINJ</v>
          </cell>
          <cell r="C784" t="str">
            <v>HALOPERIDOL DECANOATE</v>
          </cell>
          <cell r="D784">
            <v>14781</v>
          </cell>
          <cell r="E784">
            <v>0</v>
          </cell>
          <cell r="F784" t="str">
            <v>100 mg/ml</v>
          </cell>
          <cell r="G784" t="str">
            <v>MILLILITER</v>
          </cell>
          <cell r="H784" t="str">
            <v>INJ</v>
          </cell>
          <cell r="I784">
            <v>20031205</v>
          </cell>
          <cell r="J784">
            <v>20050331</v>
          </cell>
          <cell r="K784">
            <v>20050331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20031205</v>
          </cell>
          <cell r="Q784">
            <v>20050331</v>
          </cell>
          <cell r="R784">
            <v>20050331</v>
          </cell>
          <cell r="S784">
            <v>0</v>
          </cell>
        </row>
        <row r="785">
          <cell r="B785" t="str">
            <v>HALOPERIDOL DECANOATE147815100 mg/mlMILLILITERINJ</v>
          </cell>
          <cell r="C785" t="str">
            <v>HALOPERIDOL DECANOATE</v>
          </cell>
          <cell r="D785">
            <v>14781</v>
          </cell>
          <cell r="E785">
            <v>5</v>
          </cell>
          <cell r="F785" t="str">
            <v>100 mg/ml</v>
          </cell>
          <cell r="G785" t="str">
            <v>MILLILITER</v>
          </cell>
          <cell r="H785" t="str">
            <v>INJ</v>
          </cell>
          <cell r="I785">
            <v>20091005</v>
          </cell>
          <cell r="J785">
            <v>0</v>
          </cell>
          <cell r="K785">
            <v>20091005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20091005</v>
          </cell>
          <cell r="Q785">
            <v>0</v>
          </cell>
          <cell r="R785">
            <v>20091005</v>
          </cell>
          <cell r="S785">
            <v>0</v>
          </cell>
        </row>
        <row r="786">
          <cell r="B786" t="str">
            <v>HALOPERIDOL DECANOATE14780050 mg/mlMILLILITERSOLN</v>
          </cell>
          <cell r="C786" t="str">
            <v>HALOPERIDOL DECANOATE</v>
          </cell>
          <cell r="D786">
            <v>14780</v>
          </cell>
          <cell r="E786">
            <v>0</v>
          </cell>
          <cell r="F786" t="str">
            <v>50 mg/ml</v>
          </cell>
          <cell r="G786" t="str">
            <v>MILLILITER</v>
          </cell>
          <cell r="H786" t="str">
            <v>SOLN</v>
          </cell>
          <cell r="I786">
            <v>20091005</v>
          </cell>
          <cell r="J786">
            <v>0</v>
          </cell>
          <cell r="K786">
            <v>20091005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20091005</v>
          </cell>
          <cell r="Q786">
            <v>0</v>
          </cell>
          <cell r="R786">
            <v>20091005</v>
          </cell>
          <cell r="S786">
            <v>0</v>
          </cell>
        </row>
        <row r="787">
          <cell r="B787" t="str">
            <v>HALOPERIDOL LACTATE155201202 mg/ml; 120 mlMILLILITERCONC</v>
          </cell>
          <cell r="C787" t="str">
            <v>HALOPERIDOL LACTATE</v>
          </cell>
          <cell r="D787">
            <v>15520</v>
          </cell>
          <cell r="E787">
            <v>120</v>
          </cell>
          <cell r="F787" t="str">
            <v>2 mg/ml; 120 ml</v>
          </cell>
          <cell r="G787" t="str">
            <v>MILLILITER</v>
          </cell>
          <cell r="H787" t="str">
            <v>CONC</v>
          </cell>
          <cell r="I787">
            <v>20091005</v>
          </cell>
          <cell r="J787">
            <v>0</v>
          </cell>
          <cell r="K787">
            <v>20091005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20091005</v>
          </cell>
          <cell r="Q787">
            <v>0</v>
          </cell>
          <cell r="R787">
            <v>20091005</v>
          </cell>
          <cell r="S787">
            <v>0</v>
          </cell>
        </row>
        <row r="788">
          <cell r="B788" t="str">
            <v>HALOPERIDOL LACTATE15520152 mg/ml; 15 mlMILLILITERCONC</v>
          </cell>
          <cell r="C788" t="str">
            <v>HALOPERIDOL LACTATE</v>
          </cell>
          <cell r="D788">
            <v>15520</v>
          </cell>
          <cell r="E788">
            <v>15</v>
          </cell>
          <cell r="F788" t="str">
            <v>2 mg/ml; 15 ml</v>
          </cell>
          <cell r="G788" t="str">
            <v>MILLILITER</v>
          </cell>
          <cell r="H788" t="str">
            <v>CONC</v>
          </cell>
          <cell r="I788">
            <v>20020605</v>
          </cell>
          <cell r="J788">
            <v>20030305</v>
          </cell>
          <cell r="K788">
            <v>20050603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20020605</v>
          </cell>
          <cell r="Q788">
            <v>20030305</v>
          </cell>
          <cell r="R788">
            <v>20050603</v>
          </cell>
          <cell r="S788">
            <v>0</v>
          </cell>
        </row>
        <row r="789">
          <cell r="B789" t="str">
            <v>HC ACETATE/LIDOCAINE HCL1919600.5%; 3%GRAMCRM</v>
          </cell>
          <cell r="C789" t="str">
            <v>HC ACETATE/LIDOCAINE HCL</v>
          </cell>
          <cell r="D789">
            <v>19196</v>
          </cell>
          <cell r="E789">
            <v>0</v>
          </cell>
          <cell r="F789" t="str">
            <v>0.5%; 3%</v>
          </cell>
          <cell r="G789" t="str">
            <v>GRAM</v>
          </cell>
          <cell r="H789" t="str">
            <v>CRM</v>
          </cell>
          <cell r="I789">
            <v>20091005</v>
          </cell>
          <cell r="J789">
            <v>0</v>
          </cell>
          <cell r="K789">
            <v>20091005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20091005</v>
          </cell>
          <cell r="Q789">
            <v>0</v>
          </cell>
          <cell r="R789">
            <v>20091005</v>
          </cell>
          <cell r="S789">
            <v>0</v>
          </cell>
        </row>
        <row r="790">
          <cell r="B790" t="str">
            <v>HYDRALAZINE HCL1241010 mgTABLETTAB</v>
          </cell>
          <cell r="C790" t="str">
            <v>HYDRALAZINE HCL</v>
          </cell>
          <cell r="D790">
            <v>1241</v>
          </cell>
          <cell r="E790">
            <v>0</v>
          </cell>
          <cell r="F790" t="str">
            <v>10 mg</v>
          </cell>
          <cell r="G790" t="str">
            <v>TABLET</v>
          </cell>
          <cell r="H790" t="str">
            <v>TAB</v>
          </cell>
          <cell r="I790">
            <v>20090904</v>
          </cell>
          <cell r="J790">
            <v>0</v>
          </cell>
          <cell r="K790">
            <v>20091005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20090904</v>
          </cell>
          <cell r="Q790">
            <v>0</v>
          </cell>
          <cell r="R790">
            <v>20091005</v>
          </cell>
          <cell r="S790">
            <v>0</v>
          </cell>
        </row>
        <row r="791">
          <cell r="B791" t="str">
            <v>HYDRALAZINE HCL12420100 mgTABLETTAB</v>
          </cell>
          <cell r="C791" t="str">
            <v>HYDRALAZINE HCL</v>
          </cell>
          <cell r="D791">
            <v>1242</v>
          </cell>
          <cell r="E791">
            <v>0</v>
          </cell>
          <cell r="F791" t="str">
            <v>100 mg</v>
          </cell>
          <cell r="G791" t="str">
            <v>TABLET</v>
          </cell>
          <cell r="H791" t="str">
            <v>TAB</v>
          </cell>
          <cell r="I791">
            <v>20090904</v>
          </cell>
          <cell r="J791">
            <v>0</v>
          </cell>
          <cell r="K791">
            <v>20091005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20090904</v>
          </cell>
          <cell r="Q791">
            <v>0</v>
          </cell>
          <cell r="R791">
            <v>20091005</v>
          </cell>
          <cell r="S791">
            <v>0</v>
          </cell>
        </row>
        <row r="792">
          <cell r="B792" t="str">
            <v>HYDRALAZINE HCL1243025 mgTABLETTAB</v>
          </cell>
          <cell r="C792" t="str">
            <v>HYDRALAZINE HCL</v>
          </cell>
          <cell r="D792">
            <v>1243</v>
          </cell>
          <cell r="E792">
            <v>0</v>
          </cell>
          <cell r="F792" t="str">
            <v>25 mg</v>
          </cell>
          <cell r="G792" t="str">
            <v>TABLET</v>
          </cell>
          <cell r="H792" t="str">
            <v>TAB</v>
          </cell>
          <cell r="I792">
            <v>20091005</v>
          </cell>
          <cell r="J792">
            <v>0</v>
          </cell>
          <cell r="K792">
            <v>20091005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20091005</v>
          </cell>
          <cell r="Q792">
            <v>0</v>
          </cell>
          <cell r="R792">
            <v>20091005</v>
          </cell>
          <cell r="S792">
            <v>0</v>
          </cell>
        </row>
        <row r="793">
          <cell r="B793" t="str">
            <v>HYDRALAZINE HCL1244050 mgTABLETTAB</v>
          </cell>
          <cell r="C793" t="str">
            <v>HYDRALAZINE HCL</v>
          </cell>
          <cell r="D793">
            <v>1244</v>
          </cell>
          <cell r="E793">
            <v>0</v>
          </cell>
          <cell r="F793" t="str">
            <v>50 mg</v>
          </cell>
          <cell r="G793" t="str">
            <v>TABLET</v>
          </cell>
          <cell r="H793" t="str">
            <v>TAB</v>
          </cell>
          <cell r="I793">
            <v>20090904</v>
          </cell>
          <cell r="J793">
            <v>0</v>
          </cell>
          <cell r="K793">
            <v>20091005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20090904</v>
          </cell>
          <cell r="Q793">
            <v>0</v>
          </cell>
          <cell r="R793">
            <v>20091005</v>
          </cell>
          <cell r="S793">
            <v>0</v>
          </cell>
        </row>
        <row r="794">
          <cell r="B794" t="str">
            <v>HYDROCHLOROTHIAZIDE34820012.5 mgCAPSULECAP</v>
          </cell>
          <cell r="C794" t="str">
            <v>HYDROCHLOROTHIAZIDE</v>
          </cell>
          <cell r="D794">
            <v>34820</v>
          </cell>
          <cell r="E794">
            <v>0</v>
          </cell>
          <cell r="F794" t="str">
            <v>12.5 mg</v>
          </cell>
          <cell r="G794" t="str">
            <v>CAPSULE</v>
          </cell>
          <cell r="H794" t="str">
            <v>CAP</v>
          </cell>
          <cell r="I794">
            <v>20091005</v>
          </cell>
          <cell r="J794">
            <v>0</v>
          </cell>
          <cell r="K794">
            <v>20091005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20091005</v>
          </cell>
          <cell r="Q794">
            <v>0</v>
          </cell>
          <cell r="R794">
            <v>20091005</v>
          </cell>
          <cell r="S794">
            <v>0</v>
          </cell>
        </row>
        <row r="795">
          <cell r="B795" t="str">
            <v>HYDROCHLOROTHIAZIDE34824025 mgTABLETTAB</v>
          </cell>
          <cell r="C795" t="str">
            <v>HYDROCHLOROTHIAZIDE</v>
          </cell>
          <cell r="D795">
            <v>34824</v>
          </cell>
          <cell r="E795">
            <v>0</v>
          </cell>
          <cell r="F795" t="str">
            <v>25 mg</v>
          </cell>
          <cell r="G795" t="str">
            <v>TABLET</v>
          </cell>
          <cell r="H795" t="str">
            <v>TAB</v>
          </cell>
          <cell r="I795">
            <v>20091005</v>
          </cell>
          <cell r="J795">
            <v>0</v>
          </cell>
          <cell r="K795">
            <v>20091005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20091005</v>
          </cell>
          <cell r="Q795">
            <v>0</v>
          </cell>
          <cell r="R795">
            <v>20091005</v>
          </cell>
          <cell r="S795">
            <v>0</v>
          </cell>
        </row>
        <row r="796">
          <cell r="B796" t="str">
            <v>HYDROCHLOROTHIAZIDE34825050 mgTABLETTAB</v>
          </cell>
          <cell r="C796" t="str">
            <v>HYDROCHLOROTHIAZIDE</v>
          </cell>
          <cell r="D796">
            <v>34825</v>
          </cell>
          <cell r="E796">
            <v>0</v>
          </cell>
          <cell r="F796" t="str">
            <v>50 mg</v>
          </cell>
          <cell r="G796" t="str">
            <v>TABLET</v>
          </cell>
          <cell r="H796" t="str">
            <v>TAB</v>
          </cell>
          <cell r="I796">
            <v>20091005</v>
          </cell>
          <cell r="J796">
            <v>0</v>
          </cell>
          <cell r="K796">
            <v>20091005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20091005</v>
          </cell>
          <cell r="Q796">
            <v>0</v>
          </cell>
          <cell r="R796">
            <v>20091005</v>
          </cell>
          <cell r="S796">
            <v>0</v>
          </cell>
        </row>
        <row r="797">
          <cell r="B797" t="str">
            <v>HYDROCODONE BIT/HOMATROPINE1397305-1.5 mg/5MILLILITERSYR</v>
          </cell>
          <cell r="C797" t="str">
            <v>HYDROCODONE BIT/HOMATROPINE</v>
          </cell>
          <cell r="D797">
            <v>13973</v>
          </cell>
          <cell r="E797">
            <v>0</v>
          </cell>
          <cell r="F797" t="str">
            <v>5-1.5 mg/5</v>
          </cell>
          <cell r="G797" t="str">
            <v>MILLILITER</v>
          </cell>
          <cell r="H797" t="str">
            <v>SYR</v>
          </cell>
          <cell r="I797">
            <v>20091005</v>
          </cell>
          <cell r="J797">
            <v>0</v>
          </cell>
          <cell r="K797">
            <v>20091005</v>
          </cell>
          <cell r="L797" t="str">
            <v>Active</v>
          </cell>
          <cell r="N797">
            <v>0</v>
          </cell>
          <cell r="O797" t="str">
            <v>no</v>
          </cell>
          <cell r="P797">
            <v>20091005</v>
          </cell>
          <cell r="Q797">
            <v>0</v>
          </cell>
          <cell r="R797">
            <v>20091005</v>
          </cell>
          <cell r="S797">
            <v>0</v>
          </cell>
        </row>
        <row r="798">
          <cell r="B798" t="str">
            <v>HYDROCODONE/APAP70330010 mg; 325 mgTABLETTAB</v>
          </cell>
          <cell r="C798" t="str">
            <v>HYDROCODONE/APAP</v>
          </cell>
          <cell r="D798">
            <v>70330</v>
          </cell>
          <cell r="E798">
            <v>0</v>
          </cell>
          <cell r="F798" t="str">
            <v>10 mg; 325 mg</v>
          </cell>
          <cell r="G798" t="str">
            <v>TABLET</v>
          </cell>
          <cell r="H798" t="str">
            <v>TAB</v>
          </cell>
          <cell r="I798">
            <v>20091005</v>
          </cell>
          <cell r="J798">
            <v>0</v>
          </cell>
          <cell r="K798">
            <v>20091005</v>
          </cell>
          <cell r="L798" t="str">
            <v>Active</v>
          </cell>
          <cell r="N798">
            <v>0</v>
          </cell>
          <cell r="O798" t="str">
            <v>no</v>
          </cell>
          <cell r="P798">
            <v>20091005</v>
          </cell>
          <cell r="Q798">
            <v>0</v>
          </cell>
          <cell r="R798">
            <v>20091005</v>
          </cell>
          <cell r="S798">
            <v>0</v>
          </cell>
        </row>
        <row r="799">
          <cell r="B799" t="str">
            <v>HYDROCODONE/APAP70334010 mg; 500 mgTABLETTAB</v>
          </cell>
          <cell r="C799" t="str">
            <v>HYDROCODONE/APAP</v>
          </cell>
          <cell r="D799">
            <v>70334</v>
          </cell>
          <cell r="E799">
            <v>0</v>
          </cell>
          <cell r="F799" t="str">
            <v>10 mg; 500 mg</v>
          </cell>
          <cell r="G799" t="str">
            <v>TABLET</v>
          </cell>
          <cell r="H799" t="str">
            <v>TAB</v>
          </cell>
          <cell r="I799">
            <v>20091005</v>
          </cell>
          <cell r="J799">
            <v>0</v>
          </cell>
          <cell r="K799">
            <v>20091005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20091005</v>
          </cell>
          <cell r="Q799">
            <v>0</v>
          </cell>
          <cell r="R799">
            <v>20091005</v>
          </cell>
          <cell r="S799">
            <v>0</v>
          </cell>
        </row>
        <row r="800">
          <cell r="B800" t="str">
            <v>HYDROCODONE/APAP70332010 mg; 650 mgTABLETTAB</v>
          </cell>
          <cell r="C800" t="str">
            <v>HYDROCODONE/APAP</v>
          </cell>
          <cell r="D800">
            <v>70332</v>
          </cell>
          <cell r="E800">
            <v>0</v>
          </cell>
          <cell r="F800" t="str">
            <v>10 mg; 650 mg</v>
          </cell>
          <cell r="G800" t="str">
            <v>TABLET</v>
          </cell>
          <cell r="H800" t="str">
            <v>TAB</v>
          </cell>
          <cell r="I800">
            <v>20091005</v>
          </cell>
          <cell r="J800">
            <v>0</v>
          </cell>
          <cell r="K800">
            <v>20091005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20091005</v>
          </cell>
          <cell r="Q800">
            <v>0</v>
          </cell>
          <cell r="R800">
            <v>20091005</v>
          </cell>
          <cell r="S800">
            <v>0</v>
          </cell>
        </row>
        <row r="801">
          <cell r="B801" t="str">
            <v>HYDROCODONE/APAP70363010 mg; 660 mgTABLETTAB</v>
          </cell>
          <cell r="C801" t="str">
            <v>HYDROCODONE/APAP</v>
          </cell>
          <cell r="D801">
            <v>70363</v>
          </cell>
          <cell r="E801">
            <v>0</v>
          </cell>
          <cell r="F801" t="str">
            <v>10 mg; 660 mg</v>
          </cell>
          <cell r="G801" t="str">
            <v>TABLET</v>
          </cell>
          <cell r="H801" t="str">
            <v>TAB</v>
          </cell>
          <cell r="I801">
            <v>20091005</v>
          </cell>
          <cell r="J801">
            <v>0</v>
          </cell>
          <cell r="K801">
            <v>20091005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20091005</v>
          </cell>
          <cell r="Q801">
            <v>0</v>
          </cell>
          <cell r="R801">
            <v>20091005</v>
          </cell>
          <cell r="S801">
            <v>0</v>
          </cell>
        </row>
        <row r="802">
          <cell r="B802" t="str">
            <v>HYDROCODONE/APAP85319010 mg; 750 mgTABLETTAB</v>
          </cell>
          <cell r="C802" t="str">
            <v>HYDROCODONE/APAP</v>
          </cell>
          <cell r="D802">
            <v>85319</v>
          </cell>
          <cell r="E802">
            <v>0</v>
          </cell>
          <cell r="F802" t="str">
            <v>10 mg; 750 mg</v>
          </cell>
          <cell r="G802" t="str">
            <v>TABLET</v>
          </cell>
          <cell r="H802" t="str">
            <v>TAB</v>
          </cell>
          <cell r="I802">
            <v>20091005</v>
          </cell>
          <cell r="J802">
            <v>0</v>
          </cell>
          <cell r="K802">
            <v>20091005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20091005</v>
          </cell>
          <cell r="Q802">
            <v>0</v>
          </cell>
          <cell r="R802">
            <v>20091005</v>
          </cell>
          <cell r="S802">
            <v>0</v>
          </cell>
        </row>
        <row r="803">
          <cell r="B803" t="str">
            <v>HYDROCODONE/APAP7033802.5 mg; 500 mgTABLETTAB</v>
          </cell>
          <cell r="C803" t="str">
            <v>HYDROCODONE/APAP</v>
          </cell>
          <cell r="D803">
            <v>70338</v>
          </cell>
          <cell r="E803">
            <v>0</v>
          </cell>
          <cell r="F803" t="str">
            <v>2.5 mg; 500 mg</v>
          </cell>
          <cell r="G803" t="str">
            <v>TABLET</v>
          </cell>
          <cell r="H803" t="str">
            <v>TAB</v>
          </cell>
          <cell r="I803">
            <v>20091005</v>
          </cell>
          <cell r="J803">
            <v>0</v>
          </cell>
          <cell r="K803">
            <v>20091005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20091005</v>
          </cell>
          <cell r="Q803">
            <v>0</v>
          </cell>
          <cell r="R803">
            <v>20091005</v>
          </cell>
          <cell r="S803">
            <v>0</v>
          </cell>
        </row>
        <row r="804">
          <cell r="B804" t="str">
            <v>HYDROCODONE/APAP1248605 mg; 325 mgTABLETTAB</v>
          </cell>
          <cell r="C804" t="str">
            <v>HYDROCODONE/APAP</v>
          </cell>
          <cell r="D804">
            <v>12486</v>
          </cell>
          <cell r="E804">
            <v>0</v>
          </cell>
          <cell r="F804" t="str">
            <v>5 mg; 325 mg</v>
          </cell>
          <cell r="G804" t="str">
            <v>TABLET</v>
          </cell>
          <cell r="H804" t="str">
            <v>TAB</v>
          </cell>
          <cell r="I804">
            <v>20091005</v>
          </cell>
          <cell r="J804">
            <v>0</v>
          </cell>
          <cell r="K804">
            <v>20091005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20091005</v>
          </cell>
          <cell r="Q804">
            <v>0</v>
          </cell>
          <cell r="R804">
            <v>20091005</v>
          </cell>
          <cell r="S804">
            <v>0</v>
          </cell>
        </row>
        <row r="805">
          <cell r="B805" t="str">
            <v>HYDROCODONE/APAP7033105 mg; 500 mgTABLETTAB</v>
          </cell>
          <cell r="C805" t="str">
            <v>HYDROCODONE/APAP</v>
          </cell>
          <cell r="D805">
            <v>70331</v>
          </cell>
          <cell r="E805">
            <v>0</v>
          </cell>
          <cell r="F805" t="str">
            <v>5 mg; 500 mg</v>
          </cell>
          <cell r="G805" t="str">
            <v>TABLET</v>
          </cell>
          <cell r="H805" t="str">
            <v>TAB</v>
          </cell>
          <cell r="I805">
            <v>20091005</v>
          </cell>
          <cell r="J805">
            <v>0</v>
          </cell>
          <cell r="K805">
            <v>20091005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20091005</v>
          </cell>
          <cell r="Q805">
            <v>0</v>
          </cell>
          <cell r="R805">
            <v>20091005</v>
          </cell>
          <cell r="S805">
            <v>0</v>
          </cell>
        </row>
        <row r="806">
          <cell r="B806" t="str">
            <v>HYDROCODONE/APAP1248807.5 mg; 325 mgTABLETTAB</v>
          </cell>
          <cell r="C806" t="str">
            <v>HYDROCODONE/APAP</v>
          </cell>
          <cell r="D806">
            <v>12488</v>
          </cell>
          <cell r="E806">
            <v>0</v>
          </cell>
          <cell r="F806" t="str">
            <v>7.5 mg; 325 mg</v>
          </cell>
          <cell r="G806" t="str">
            <v>TABLET</v>
          </cell>
          <cell r="H806" t="str">
            <v>TAB</v>
          </cell>
          <cell r="I806">
            <v>20091005</v>
          </cell>
          <cell r="J806">
            <v>0</v>
          </cell>
          <cell r="K806">
            <v>20091005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20091005</v>
          </cell>
          <cell r="Q806">
            <v>0</v>
          </cell>
          <cell r="R806">
            <v>20091005</v>
          </cell>
          <cell r="S806">
            <v>0</v>
          </cell>
        </row>
        <row r="807">
          <cell r="B807" t="str">
            <v>HYDROCODONE/APAP7033907.5 mg; 500 mgTABLETTAB</v>
          </cell>
          <cell r="C807" t="str">
            <v>HYDROCODONE/APAP</v>
          </cell>
          <cell r="D807">
            <v>70339</v>
          </cell>
          <cell r="E807">
            <v>0</v>
          </cell>
          <cell r="F807" t="str">
            <v>7.5 mg; 500 mg</v>
          </cell>
          <cell r="G807" t="str">
            <v>TABLET</v>
          </cell>
          <cell r="H807" t="str">
            <v>TAB</v>
          </cell>
          <cell r="I807">
            <v>20091005</v>
          </cell>
          <cell r="J807">
            <v>0</v>
          </cell>
          <cell r="K807">
            <v>20091005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20091005</v>
          </cell>
          <cell r="Q807">
            <v>0</v>
          </cell>
          <cell r="R807">
            <v>20091005</v>
          </cell>
          <cell r="S807">
            <v>0</v>
          </cell>
        </row>
        <row r="808">
          <cell r="B808" t="str">
            <v>HYDROCODONE/APAP7033307.5 mg; 650 mgTABLETTAB</v>
          </cell>
          <cell r="C808" t="str">
            <v>HYDROCODONE/APAP</v>
          </cell>
          <cell r="D808">
            <v>70333</v>
          </cell>
          <cell r="E808">
            <v>0</v>
          </cell>
          <cell r="F808" t="str">
            <v>7.5 mg; 650 mg</v>
          </cell>
          <cell r="G808" t="str">
            <v>TABLET</v>
          </cell>
          <cell r="H808" t="str">
            <v>TAB</v>
          </cell>
          <cell r="I808">
            <v>20091005</v>
          </cell>
          <cell r="J808">
            <v>0</v>
          </cell>
          <cell r="K808">
            <v>20091005</v>
          </cell>
          <cell r="L808" t="str">
            <v>Active</v>
          </cell>
          <cell r="N808">
            <v>0</v>
          </cell>
          <cell r="O808" t="str">
            <v>no</v>
          </cell>
          <cell r="P808">
            <v>20091005</v>
          </cell>
          <cell r="Q808">
            <v>0</v>
          </cell>
          <cell r="R808">
            <v>20091005</v>
          </cell>
          <cell r="S808">
            <v>0</v>
          </cell>
        </row>
        <row r="809">
          <cell r="B809" t="str">
            <v>HYDROCODONE/APAP7033507.5 mg; 750 mgTABLETTAB</v>
          </cell>
          <cell r="C809" t="str">
            <v>HYDROCODONE/APAP</v>
          </cell>
          <cell r="D809">
            <v>70335</v>
          </cell>
          <cell r="E809">
            <v>0</v>
          </cell>
          <cell r="F809" t="str">
            <v>7.5 mg; 750 mg</v>
          </cell>
          <cell r="G809" t="str">
            <v>TABLET</v>
          </cell>
          <cell r="H809" t="str">
            <v>TAB</v>
          </cell>
          <cell r="I809">
            <v>20091005</v>
          </cell>
          <cell r="J809">
            <v>0</v>
          </cell>
          <cell r="K809">
            <v>20091005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20091005</v>
          </cell>
          <cell r="Q809">
            <v>0</v>
          </cell>
          <cell r="R809">
            <v>20091005</v>
          </cell>
          <cell r="S809">
            <v>0</v>
          </cell>
        </row>
        <row r="810">
          <cell r="B810" t="str">
            <v>HYDROCODONE/APAP2090607.5/500 mgMILLILITERSOLN</v>
          </cell>
          <cell r="C810" t="str">
            <v>HYDROCODONE/APAP</v>
          </cell>
          <cell r="D810">
            <v>20906</v>
          </cell>
          <cell r="E810">
            <v>0</v>
          </cell>
          <cell r="F810" t="str">
            <v>7.5/500 mg</v>
          </cell>
          <cell r="G810" t="str">
            <v>MILLILITER</v>
          </cell>
          <cell r="H810" t="str">
            <v>SOLN</v>
          </cell>
          <cell r="I810">
            <v>20091005</v>
          </cell>
          <cell r="J810">
            <v>0</v>
          </cell>
          <cell r="K810">
            <v>20091005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20091005</v>
          </cell>
          <cell r="Q810">
            <v>0</v>
          </cell>
          <cell r="R810">
            <v>20091005</v>
          </cell>
          <cell r="S810">
            <v>0</v>
          </cell>
        </row>
        <row r="811">
          <cell r="B811" t="str">
            <v>HYDROCODONE/IBUPROFEN6310107.5 mg; 200 mgTABLETTAB</v>
          </cell>
          <cell r="C811" t="str">
            <v>HYDROCODONE/IBUPROFEN</v>
          </cell>
          <cell r="D811">
            <v>63101</v>
          </cell>
          <cell r="E811">
            <v>0</v>
          </cell>
          <cell r="F811" t="str">
            <v>7.5 mg; 200 mg</v>
          </cell>
          <cell r="G811" t="str">
            <v>TABLET</v>
          </cell>
          <cell r="H811" t="str">
            <v>TAB</v>
          </cell>
          <cell r="I811">
            <v>20091005</v>
          </cell>
          <cell r="J811">
            <v>0</v>
          </cell>
          <cell r="K811">
            <v>20091005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20091005</v>
          </cell>
          <cell r="Q811">
            <v>0</v>
          </cell>
          <cell r="R811">
            <v>20091005</v>
          </cell>
          <cell r="S811">
            <v>0</v>
          </cell>
        </row>
        <row r="812">
          <cell r="B812" t="str">
            <v>HYDROCORTISONE3094100.5%GRAMCRM</v>
          </cell>
          <cell r="C812" t="str">
            <v>HYDROCORTISONE</v>
          </cell>
          <cell r="D812">
            <v>30941</v>
          </cell>
          <cell r="E812">
            <v>0</v>
          </cell>
          <cell r="F812" t="str">
            <v>0.5%</v>
          </cell>
          <cell r="G812" t="str">
            <v>GRAM</v>
          </cell>
          <cell r="H812" t="str">
            <v>CRM</v>
          </cell>
          <cell r="I812">
            <v>20020906</v>
          </cell>
          <cell r="J812">
            <v>20021206</v>
          </cell>
          <cell r="K812">
            <v>20021206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20020906</v>
          </cell>
          <cell r="Q812">
            <v>20021206</v>
          </cell>
          <cell r="R812">
            <v>20021206</v>
          </cell>
          <cell r="S812">
            <v>0</v>
          </cell>
        </row>
        <row r="813">
          <cell r="B813" t="str">
            <v>HYDROCORTISONE3095000.5%GRAMOINT</v>
          </cell>
          <cell r="C813" t="str">
            <v>HYDROCORTISONE</v>
          </cell>
          <cell r="D813">
            <v>30950</v>
          </cell>
          <cell r="E813">
            <v>0</v>
          </cell>
          <cell r="F813" t="str">
            <v>0.5%</v>
          </cell>
          <cell r="G813" t="str">
            <v>GRAM</v>
          </cell>
          <cell r="H813" t="str">
            <v>OINT</v>
          </cell>
          <cell r="I813">
            <v>20020405</v>
          </cell>
          <cell r="J813">
            <v>20021206</v>
          </cell>
          <cell r="K813">
            <v>20050304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20020405</v>
          </cell>
          <cell r="Q813">
            <v>20021206</v>
          </cell>
          <cell r="R813">
            <v>20050304</v>
          </cell>
          <cell r="S813">
            <v>0</v>
          </cell>
        </row>
        <row r="814">
          <cell r="B814" t="str">
            <v>HYDROCORTISONE3094200.01GRAMCRM</v>
          </cell>
          <cell r="C814" t="str">
            <v>HYDROCORTISONE</v>
          </cell>
          <cell r="D814">
            <v>30942</v>
          </cell>
          <cell r="E814">
            <v>0</v>
          </cell>
          <cell r="F814">
            <v>0.01</v>
          </cell>
          <cell r="G814" t="str">
            <v>GRAM</v>
          </cell>
          <cell r="H814" t="str">
            <v>CRM</v>
          </cell>
          <cell r="I814">
            <v>20091005</v>
          </cell>
          <cell r="J814">
            <v>0</v>
          </cell>
          <cell r="K814">
            <v>20091005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20091005</v>
          </cell>
          <cell r="Q814">
            <v>0</v>
          </cell>
          <cell r="R814">
            <v>20091005</v>
          </cell>
          <cell r="S814">
            <v>0</v>
          </cell>
        </row>
        <row r="815">
          <cell r="B815" t="str">
            <v>HYDROCORTISONE3095100.01GRAMOINT</v>
          </cell>
          <cell r="C815" t="str">
            <v>HYDROCORTISONE</v>
          </cell>
          <cell r="D815">
            <v>30951</v>
          </cell>
          <cell r="E815">
            <v>0</v>
          </cell>
          <cell r="F815">
            <v>0.01</v>
          </cell>
          <cell r="G815" t="str">
            <v>GRAM</v>
          </cell>
          <cell r="H815" t="str">
            <v>OINT</v>
          </cell>
          <cell r="I815">
            <v>20091005</v>
          </cell>
          <cell r="J815">
            <v>0</v>
          </cell>
          <cell r="K815">
            <v>20091005</v>
          </cell>
          <cell r="L815" t="str">
            <v>Active</v>
          </cell>
          <cell r="N815">
            <v>0</v>
          </cell>
          <cell r="O815" t="str">
            <v>no</v>
          </cell>
          <cell r="P815">
            <v>20091005</v>
          </cell>
          <cell r="Q815">
            <v>0</v>
          </cell>
          <cell r="R815">
            <v>20091005</v>
          </cell>
          <cell r="S815">
            <v>0</v>
          </cell>
        </row>
        <row r="816">
          <cell r="B816" t="str">
            <v>HYDROCORTISONE3097400.01MILLILITERLOT</v>
          </cell>
          <cell r="C816" t="str">
            <v>HYDROCORTISONE</v>
          </cell>
          <cell r="D816">
            <v>30974</v>
          </cell>
          <cell r="E816">
            <v>0</v>
          </cell>
          <cell r="F816">
            <v>0.01</v>
          </cell>
          <cell r="G816" t="str">
            <v>MILLILITER</v>
          </cell>
          <cell r="H816" t="str">
            <v>LOT</v>
          </cell>
          <cell r="I816">
            <v>20091005</v>
          </cell>
          <cell r="J816">
            <v>0</v>
          </cell>
          <cell r="K816">
            <v>20091005</v>
          </cell>
          <cell r="L816" t="str">
            <v>Active</v>
          </cell>
          <cell r="N816">
            <v>0</v>
          </cell>
          <cell r="O816" t="str">
            <v>no</v>
          </cell>
          <cell r="P816">
            <v>20091005</v>
          </cell>
          <cell r="Q816">
            <v>0</v>
          </cell>
          <cell r="R816">
            <v>20091005</v>
          </cell>
          <cell r="S816">
            <v>0</v>
          </cell>
        </row>
        <row r="817">
          <cell r="B817" t="str">
            <v>HYDROCORTISONE3094302.5%GRAMCRM</v>
          </cell>
          <cell r="C817" t="str">
            <v>HYDROCORTISONE</v>
          </cell>
          <cell r="D817">
            <v>30943</v>
          </cell>
          <cell r="E817">
            <v>0</v>
          </cell>
          <cell r="F817" t="str">
            <v>2.5%</v>
          </cell>
          <cell r="G817" t="str">
            <v>GRAM</v>
          </cell>
          <cell r="H817" t="str">
            <v>CRM</v>
          </cell>
          <cell r="I817">
            <v>20091005</v>
          </cell>
          <cell r="J817">
            <v>0</v>
          </cell>
          <cell r="K817">
            <v>20091005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20091005</v>
          </cell>
          <cell r="Q817">
            <v>0</v>
          </cell>
          <cell r="R817">
            <v>20091005</v>
          </cell>
          <cell r="S817">
            <v>0</v>
          </cell>
        </row>
        <row r="818">
          <cell r="B818" t="str">
            <v>HYDROCORTISONE3095202.5%GRAMOINT</v>
          </cell>
          <cell r="C818" t="str">
            <v>HYDROCORTISONE</v>
          </cell>
          <cell r="D818">
            <v>30952</v>
          </cell>
          <cell r="E818">
            <v>0</v>
          </cell>
          <cell r="F818" t="str">
            <v>2.5%</v>
          </cell>
          <cell r="G818" t="str">
            <v>GRAM</v>
          </cell>
          <cell r="H818" t="str">
            <v>OINT</v>
          </cell>
          <cell r="I818">
            <v>20091005</v>
          </cell>
          <cell r="J818">
            <v>0</v>
          </cell>
          <cell r="K818">
            <v>20091005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20091005</v>
          </cell>
          <cell r="Q818">
            <v>0</v>
          </cell>
          <cell r="R818">
            <v>20091005</v>
          </cell>
          <cell r="S818">
            <v>0</v>
          </cell>
        </row>
        <row r="819">
          <cell r="B819" t="str">
            <v>HYDROCORTISONE3097502.5%MILLILITERLOT</v>
          </cell>
          <cell r="C819" t="str">
            <v>HYDROCORTISONE</v>
          </cell>
          <cell r="D819">
            <v>30975</v>
          </cell>
          <cell r="E819">
            <v>0</v>
          </cell>
          <cell r="F819" t="str">
            <v>2.5%</v>
          </cell>
          <cell r="G819" t="str">
            <v>MILLILITER</v>
          </cell>
          <cell r="H819" t="str">
            <v>LOT</v>
          </cell>
          <cell r="I819">
            <v>20091005</v>
          </cell>
          <cell r="J819">
            <v>0</v>
          </cell>
          <cell r="K819">
            <v>20091005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20091005</v>
          </cell>
          <cell r="Q819">
            <v>0</v>
          </cell>
          <cell r="R819">
            <v>20091005</v>
          </cell>
          <cell r="S819">
            <v>0</v>
          </cell>
        </row>
        <row r="820">
          <cell r="B820" t="str">
            <v>HYDROCORTISONE2885202.5%GRAMCRM-RECTAL</v>
          </cell>
          <cell r="C820" t="str">
            <v>HYDROCORTISONE</v>
          </cell>
          <cell r="D820">
            <v>28852</v>
          </cell>
          <cell r="E820">
            <v>0</v>
          </cell>
          <cell r="F820" t="str">
            <v>2.5%</v>
          </cell>
          <cell r="G820" t="str">
            <v>GRAM</v>
          </cell>
          <cell r="H820" t="str">
            <v>CRM-RECTAL</v>
          </cell>
          <cell r="I820">
            <v>20091005</v>
          </cell>
          <cell r="J820">
            <v>0</v>
          </cell>
          <cell r="K820">
            <v>20091005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20091005</v>
          </cell>
          <cell r="Q820">
            <v>0</v>
          </cell>
          <cell r="R820">
            <v>20091005</v>
          </cell>
          <cell r="S820">
            <v>0</v>
          </cell>
        </row>
        <row r="821">
          <cell r="B821" t="str">
            <v>HYDROCORTISONE ACETATE27941025 mgEACHSUPP</v>
          </cell>
          <cell r="C821" t="str">
            <v>HYDROCORTISONE ACETATE</v>
          </cell>
          <cell r="D821">
            <v>27941</v>
          </cell>
          <cell r="E821">
            <v>0</v>
          </cell>
          <cell r="F821" t="str">
            <v>25 mg</v>
          </cell>
          <cell r="G821" t="str">
            <v>EACH</v>
          </cell>
          <cell r="H821" t="str">
            <v>SUPP</v>
          </cell>
          <cell r="I821">
            <v>20091005</v>
          </cell>
          <cell r="J821">
            <v>0</v>
          </cell>
          <cell r="K821">
            <v>20091005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20091005</v>
          </cell>
          <cell r="Q821">
            <v>0</v>
          </cell>
          <cell r="R821">
            <v>20091005</v>
          </cell>
          <cell r="S821">
            <v>0</v>
          </cell>
        </row>
        <row r="822">
          <cell r="B822" t="str">
            <v>HYDROCORTISONE BUTYRATE3088000.001GRAMCREAM</v>
          </cell>
          <cell r="C822" t="str">
            <v>HYDROCORTISONE BUTYRATE</v>
          </cell>
          <cell r="D822">
            <v>30880</v>
          </cell>
          <cell r="E822">
            <v>0</v>
          </cell>
          <cell r="F822">
            <v>1E-3</v>
          </cell>
          <cell r="G822" t="str">
            <v>GRAM</v>
          </cell>
          <cell r="H822" t="str">
            <v>CREAM</v>
          </cell>
          <cell r="I822">
            <v>20091005</v>
          </cell>
          <cell r="J822">
            <v>0</v>
          </cell>
          <cell r="K822">
            <v>20091005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20091005</v>
          </cell>
          <cell r="Q822">
            <v>0</v>
          </cell>
          <cell r="R822">
            <v>20091005</v>
          </cell>
          <cell r="S822">
            <v>0</v>
          </cell>
        </row>
        <row r="823">
          <cell r="B823" t="str">
            <v>HYDROCORTISONE POWDER267300NAGRAMPOWDER</v>
          </cell>
          <cell r="C823" t="str">
            <v>HYDROCORTISONE POWDER</v>
          </cell>
          <cell r="D823">
            <v>26730</v>
          </cell>
          <cell r="E823">
            <v>0</v>
          </cell>
          <cell r="F823" t="str">
            <v>NA</v>
          </cell>
          <cell r="G823" t="str">
            <v>GRAM</v>
          </cell>
          <cell r="H823" t="str">
            <v>POWDER</v>
          </cell>
          <cell r="I823">
            <v>20020405</v>
          </cell>
          <cell r="J823">
            <v>20021206</v>
          </cell>
          <cell r="K823">
            <v>20021206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20020405</v>
          </cell>
          <cell r="Q823">
            <v>20021206</v>
          </cell>
          <cell r="R823">
            <v>20021206</v>
          </cell>
          <cell r="S823">
            <v>0</v>
          </cell>
        </row>
        <row r="824">
          <cell r="B824" t="str">
            <v>HYDROCORTISONE VALERATE604000.2%GRAMOINT</v>
          </cell>
          <cell r="C824" t="str">
            <v>HYDROCORTISONE VALERATE</v>
          </cell>
          <cell r="D824">
            <v>6040</v>
          </cell>
          <cell r="E824">
            <v>0</v>
          </cell>
          <cell r="F824" t="str">
            <v>0.2%</v>
          </cell>
          <cell r="G824" t="str">
            <v>GRAM</v>
          </cell>
          <cell r="H824" t="str">
            <v>OINT</v>
          </cell>
          <cell r="I824">
            <v>20091005</v>
          </cell>
          <cell r="J824">
            <v>0</v>
          </cell>
          <cell r="K824">
            <v>20091005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20091005</v>
          </cell>
          <cell r="Q824">
            <v>0</v>
          </cell>
          <cell r="R824">
            <v>20091005</v>
          </cell>
          <cell r="S824">
            <v>0</v>
          </cell>
        </row>
        <row r="825">
          <cell r="B825" t="str">
            <v>HYDROCORTISONE VALERATE3089000.2%GRAMCRM</v>
          </cell>
          <cell r="C825" t="str">
            <v>HYDROCORTISONE VALERATE</v>
          </cell>
          <cell r="D825">
            <v>30890</v>
          </cell>
          <cell r="E825">
            <v>0</v>
          </cell>
          <cell r="F825" t="str">
            <v>0.2%</v>
          </cell>
          <cell r="G825" t="str">
            <v>GRAM</v>
          </cell>
          <cell r="H825" t="str">
            <v>CRM</v>
          </cell>
          <cell r="I825">
            <v>20090904</v>
          </cell>
          <cell r="J825">
            <v>0</v>
          </cell>
          <cell r="K825">
            <v>20091005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20090904</v>
          </cell>
          <cell r="Q825">
            <v>0</v>
          </cell>
          <cell r="R825">
            <v>20091005</v>
          </cell>
          <cell r="S825">
            <v>0</v>
          </cell>
        </row>
        <row r="826">
          <cell r="B826" t="str">
            <v>HYDROMORPHONE HCL1614102 mgTABLETTAB</v>
          </cell>
          <cell r="C826" t="str">
            <v>HYDROMORPHONE HCL</v>
          </cell>
          <cell r="D826">
            <v>16141</v>
          </cell>
          <cell r="E826">
            <v>0</v>
          </cell>
          <cell r="F826" t="str">
            <v>2 mg</v>
          </cell>
          <cell r="G826" t="str">
            <v>TABLET</v>
          </cell>
          <cell r="H826" t="str">
            <v>TAB</v>
          </cell>
          <cell r="I826">
            <v>20091005</v>
          </cell>
          <cell r="J826">
            <v>0</v>
          </cell>
          <cell r="K826">
            <v>20091005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20091005</v>
          </cell>
          <cell r="Q826">
            <v>0</v>
          </cell>
          <cell r="R826">
            <v>20091005</v>
          </cell>
          <cell r="S826">
            <v>0</v>
          </cell>
        </row>
        <row r="827">
          <cell r="B827" t="str">
            <v>HYDROMORPHONE HCL1614304 mgTABLETTAB</v>
          </cell>
          <cell r="C827" t="str">
            <v>HYDROMORPHONE HCL</v>
          </cell>
          <cell r="D827">
            <v>16143</v>
          </cell>
          <cell r="E827">
            <v>0</v>
          </cell>
          <cell r="F827" t="str">
            <v>4 mg</v>
          </cell>
          <cell r="G827" t="str">
            <v>TABLET</v>
          </cell>
          <cell r="H827" t="str">
            <v>TAB</v>
          </cell>
          <cell r="I827">
            <v>20091005</v>
          </cell>
          <cell r="J827">
            <v>0</v>
          </cell>
          <cell r="K827">
            <v>20091005</v>
          </cell>
          <cell r="L827" t="str">
            <v>Active</v>
          </cell>
          <cell r="N827">
            <v>0</v>
          </cell>
          <cell r="O827" t="str">
            <v>no</v>
          </cell>
          <cell r="P827">
            <v>20091005</v>
          </cell>
          <cell r="Q827">
            <v>0</v>
          </cell>
          <cell r="R827">
            <v>20091005</v>
          </cell>
          <cell r="S827">
            <v>0</v>
          </cell>
        </row>
        <row r="828">
          <cell r="B828" t="str">
            <v>HYDROMORPHONE HCL1614408 mgTABLETTAB</v>
          </cell>
          <cell r="C828" t="str">
            <v>HYDROMORPHONE HCL</v>
          </cell>
          <cell r="D828">
            <v>16144</v>
          </cell>
          <cell r="E828">
            <v>0</v>
          </cell>
          <cell r="F828" t="str">
            <v>8 mg</v>
          </cell>
          <cell r="G828" t="str">
            <v>TABLET</v>
          </cell>
          <cell r="H828" t="str">
            <v>TAB</v>
          </cell>
          <cell r="I828">
            <v>20091005</v>
          </cell>
          <cell r="J828">
            <v>0</v>
          </cell>
          <cell r="K828">
            <v>20091005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20091005</v>
          </cell>
          <cell r="Q828">
            <v>0</v>
          </cell>
          <cell r="R828">
            <v>20091005</v>
          </cell>
          <cell r="S828">
            <v>0</v>
          </cell>
        </row>
        <row r="829">
          <cell r="B829" t="str">
            <v>HYDROQUINONE 4% 2488300.04GRAMCRM</v>
          </cell>
          <cell r="C829" t="str">
            <v xml:space="preserve">HYDROQUINONE 4% </v>
          </cell>
          <cell r="D829">
            <v>24883</v>
          </cell>
          <cell r="E829">
            <v>0</v>
          </cell>
          <cell r="F829">
            <v>0.04</v>
          </cell>
          <cell r="G829" t="str">
            <v>GRAM</v>
          </cell>
          <cell r="H829" t="str">
            <v>CRM</v>
          </cell>
          <cell r="I829">
            <v>20091005</v>
          </cell>
          <cell r="J829">
            <v>0</v>
          </cell>
          <cell r="K829">
            <v>20091005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20091005</v>
          </cell>
          <cell r="Q829">
            <v>0</v>
          </cell>
          <cell r="R829">
            <v>20091005</v>
          </cell>
          <cell r="S829">
            <v>0</v>
          </cell>
        </row>
        <row r="830">
          <cell r="B830" t="str">
            <v>HYDROQUINONE 4% 9692504%GRAMGEL</v>
          </cell>
          <cell r="C830" t="str">
            <v xml:space="preserve">HYDROQUINONE 4% </v>
          </cell>
          <cell r="D830">
            <v>96925</v>
          </cell>
          <cell r="E830">
            <v>0</v>
          </cell>
          <cell r="F830" t="str">
            <v>4%</v>
          </cell>
          <cell r="G830" t="str">
            <v>GRAM</v>
          </cell>
          <cell r="H830" t="str">
            <v>GEL</v>
          </cell>
          <cell r="I830">
            <v>20050304</v>
          </cell>
          <cell r="J830">
            <v>20050902</v>
          </cell>
          <cell r="K830">
            <v>20050902</v>
          </cell>
          <cell r="L830" t="str">
            <v>Active</v>
          </cell>
          <cell r="N830">
            <v>0</v>
          </cell>
          <cell r="O830" t="str">
            <v>no</v>
          </cell>
          <cell r="P830">
            <v>20050304</v>
          </cell>
          <cell r="Q830">
            <v>20050902</v>
          </cell>
          <cell r="R830">
            <v>20050902</v>
          </cell>
          <cell r="S830">
            <v>0</v>
          </cell>
        </row>
        <row r="831">
          <cell r="B831" t="str">
            <v>HYDROQUINONE 4% w/ SUNSCREEN9607100.04GRAMCRM</v>
          </cell>
          <cell r="C831" t="str">
            <v>HYDROQUINONE 4% w/ SUNSCREEN</v>
          </cell>
          <cell r="D831">
            <v>96071</v>
          </cell>
          <cell r="E831">
            <v>0</v>
          </cell>
          <cell r="F831">
            <v>0.04</v>
          </cell>
          <cell r="G831" t="str">
            <v>GRAM</v>
          </cell>
          <cell r="H831" t="str">
            <v>CRM</v>
          </cell>
          <cell r="I831">
            <v>20021206</v>
          </cell>
          <cell r="J831">
            <v>20030606</v>
          </cell>
          <cell r="K831">
            <v>20051206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20021206</v>
          </cell>
          <cell r="Q831">
            <v>20030606</v>
          </cell>
          <cell r="R831">
            <v>20051206</v>
          </cell>
          <cell r="S831">
            <v>0</v>
          </cell>
        </row>
        <row r="832">
          <cell r="B832" t="str">
            <v>HYDROXYCHLOROQUINE SULFATE429400200 mgTABLETTAB</v>
          </cell>
          <cell r="C832" t="str">
            <v>HYDROXYCHLOROQUINE SULFATE</v>
          </cell>
          <cell r="D832">
            <v>42940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20091005</v>
          </cell>
          <cell r="J832">
            <v>0</v>
          </cell>
          <cell r="K832">
            <v>20091005</v>
          </cell>
          <cell r="L832" t="str">
            <v>Active</v>
          </cell>
          <cell r="N832">
            <v>0</v>
          </cell>
          <cell r="O832" t="str">
            <v>no</v>
          </cell>
          <cell r="P832">
            <v>20091005</v>
          </cell>
          <cell r="Q832">
            <v>0</v>
          </cell>
          <cell r="R832">
            <v>20091005</v>
          </cell>
          <cell r="S832">
            <v>0</v>
          </cell>
        </row>
        <row r="833">
          <cell r="B833" t="str">
            <v>HYDROXYUREA384000500 mgCAPSULECAP</v>
          </cell>
          <cell r="C833" t="str">
            <v>HYDROXYUREA</v>
          </cell>
          <cell r="D833">
            <v>38400</v>
          </cell>
          <cell r="E833">
            <v>0</v>
          </cell>
          <cell r="F833" t="str">
            <v>500 mg</v>
          </cell>
          <cell r="G833" t="str">
            <v>CAPSULE</v>
          </cell>
          <cell r="H833" t="str">
            <v>CAP</v>
          </cell>
          <cell r="I833">
            <v>20091005</v>
          </cell>
          <cell r="J833">
            <v>0</v>
          </cell>
          <cell r="K833">
            <v>20091005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20091005</v>
          </cell>
          <cell r="Q833">
            <v>0</v>
          </cell>
          <cell r="R833">
            <v>20091005</v>
          </cell>
          <cell r="S833">
            <v>0</v>
          </cell>
        </row>
        <row r="834">
          <cell r="B834" t="str">
            <v>HYDROXYZINE13932010 mg/5 mlMILLILITERSYR</v>
          </cell>
          <cell r="C834" t="str">
            <v>HYDROXYZINE</v>
          </cell>
          <cell r="D834">
            <v>13932</v>
          </cell>
          <cell r="E834">
            <v>0</v>
          </cell>
          <cell r="F834" t="str">
            <v>10 mg/5 ml</v>
          </cell>
          <cell r="G834" t="str">
            <v>MILLILITER</v>
          </cell>
          <cell r="H834" t="str">
            <v>SYR</v>
          </cell>
          <cell r="I834">
            <v>20090605</v>
          </cell>
          <cell r="J834">
            <v>0</v>
          </cell>
          <cell r="K834">
            <v>20091005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20090605</v>
          </cell>
          <cell r="Q834">
            <v>0</v>
          </cell>
          <cell r="R834">
            <v>20091005</v>
          </cell>
          <cell r="S834">
            <v>0</v>
          </cell>
        </row>
        <row r="835">
          <cell r="B835" t="str">
            <v>HYDROXYZINE HCL13941010 mgTABLETTAB</v>
          </cell>
          <cell r="C835" t="str">
            <v>HYDROXYZINE HCL</v>
          </cell>
          <cell r="D835">
            <v>13941</v>
          </cell>
          <cell r="E835">
            <v>0</v>
          </cell>
          <cell r="F835" t="str">
            <v>10 mg</v>
          </cell>
          <cell r="G835" t="str">
            <v>TABLET</v>
          </cell>
          <cell r="H835" t="str">
            <v>TAB</v>
          </cell>
          <cell r="I835">
            <v>20091005</v>
          </cell>
          <cell r="J835">
            <v>0</v>
          </cell>
          <cell r="K835">
            <v>20091005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20091005</v>
          </cell>
          <cell r="Q835">
            <v>0</v>
          </cell>
          <cell r="R835">
            <v>20091005</v>
          </cell>
          <cell r="S835">
            <v>0</v>
          </cell>
        </row>
        <row r="836">
          <cell r="B836" t="str">
            <v>HYDROXYZINE HCL13943025 mgTABLETTAB</v>
          </cell>
          <cell r="C836" t="str">
            <v>HYDROXYZINE HCL</v>
          </cell>
          <cell r="D836">
            <v>13943</v>
          </cell>
          <cell r="E836">
            <v>0</v>
          </cell>
          <cell r="F836" t="str">
            <v>25 mg</v>
          </cell>
          <cell r="G836" t="str">
            <v>TABLET</v>
          </cell>
          <cell r="H836" t="str">
            <v>TAB</v>
          </cell>
          <cell r="I836">
            <v>20091005</v>
          </cell>
          <cell r="J836">
            <v>0</v>
          </cell>
          <cell r="K836">
            <v>20091005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20091005</v>
          </cell>
          <cell r="Q836">
            <v>0</v>
          </cell>
          <cell r="R836">
            <v>20091005</v>
          </cell>
          <cell r="S836">
            <v>0</v>
          </cell>
        </row>
        <row r="837">
          <cell r="B837" t="str">
            <v>HYDROXYZINE HCL13944050 mgTABLETTAB</v>
          </cell>
          <cell r="C837" t="str">
            <v>HYDROXYZINE HCL</v>
          </cell>
          <cell r="D837">
            <v>13944</v>
          </cell>
          <cell r="E837">
            <v>0</v>
          </cell>
          <cell r="F837" t="str">
            <v>50 mg</v>
          </cell>
          <cell r="G837" t="str">
            <v>TABLET</v>
          </cell>
          <cell r="H837" t="str">
            <v>TAB</v>
          </cell>
          <cell r="I837">
            <v>20091005</v>
          </cell>
          <cell r="J837">
            <v>0</v>
          </cell>
          <cell r="K837">
            <v>20091005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20091005</v>
          </cell>
          <cell r="Q837">
            <v>0</v>
          </cell>
          <cell r="R837">
            <v>20091005</v>
          </cell>
          <cell r="S837">
            <v>0</v>
          </cell>
        </row>
        <row r="838">
          <cell r="B838" t="str">
            <v>HYDROXYZINE PAM13952025 mgCAPSULECAP</v>
          </cell>
          <cell r="C838" t="str">
            <v>HYDROXYZINE PAM</v>
          </cell>
          <cell r="D838">
            <v>13952</v>
          </cell>
          <cell r="E838">
            <v>0</v>
          </cell>
          <cell r="F838" t="str">
            <v>25 mg</v>
          </cell>
          <cell r="G838" t="str">
            <v>CAPSULE</v>
          </cell>
          <cell r="H838" t="str">
            <v>CAP</v>
          </cell>
          <cell r="I838">
            <v>20091005</v>
          </cell>
          <cell r="J838">
            <v>0</v>
          </cell>
          <cell r="K838">
            <v>20091005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20091005</v>
          </cell>
          <cell r="Q838">
            <v>0</v>
          </cell>
          <cell r="R838">
            <v>20091005</v>
          </cell>
          <cell r="S838">
            <v>0</v>
          </cell>
        </row>
        <row r="839">
          <cell r="B839" t="str">
            <v>HYDROXYZINE PAM13953050 mgCAPSULECAP</v>
          </cell>
          <cell r="C839" t="str">
            <v>HYDROXYZINE PAM</v>
          </cell>
          <cell r="D839">
            <v>13953</v>
          </cell>
          <cell r="E839">
            <v>0</v>
          </cell>
          <cell r="F839" t="str">
            <v>50 mg</v>
          </cell>
          <cell r="G839" t="str">
            <v>CAPSULE</v>
          </cell>
          <cell r="H839" t="str">
            <v>CAP</v>
          </cell>
          <cell r="I839">
            <v>20091005</v>
          </cell>
          <cell r="J839">
            <v>0</v>
          </cell>
          <cell r="K839">
            <v>20091005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20091005</v>
          </cell>
          <cell r="Q839">
            <v>0</v>
          </cell>
          <cell r="R839">
            <v>20091005</v>
          </cell>
          <cell r="S839">
            <v>0</v>
          </cell>
        </row>
        <row r="840">
          <cell r="B840" t="str">
            <v>HYOSCYAMINE SULFATE1896100.125 mgTABLETTAB</v>
          </cell>
          <cell r="C840" t="str">
            <v>HYOSCYAMINE SULFATE</v>
          </cell>
          <cell r="D840">
            <v>18961</v>
          </cell>
          <cell r="E840">
            <v>0</v>
          </cell>
          <cell r="F840" t="str">
            <v>0.125 mg</v>
          </cell>
          <cell r="G840" t="str">
            <v>TABLET</v>
          </cell>
          <cell r="H840" t="str">
            <v>TAB</v>
          </cell>
          <cell r="I840">
            <v>20090904</v>
          </cell>
          <cell r="J840">
            <v>0</v>
          </cell>
          <cell r="K840">
            <v>20091005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20090904</v>
          </cell>
          <cell r="Q840">
            <v>0</v>
          </cell>
          <cell r="R840">
            <v>20091005</v>
          </cell>
          <cell r="S840">
            <v>0</v>
          </cell>
        </row>
        <row r="841">
          <cell r="B841" t="str">
            <v>HYOSCYAMINE SULFATE1897000.125 mgTABLETTAB, sublingual</v>
          </cell>
          <cell r="C841" t="str">
            <v>HYOSCYAMINE SULFATE</v>
          </cell>
          <cell r="D841">
            <v>18970</v>
          </cell>
          <cell r="E841">
            <v>0</v>
          </cell>
          <cell r="F841" t="str">
            <v>0.125 mg</v>
          </cell>
          <cell r="G841" t="str">
            <v>TABLET</v>
          </cell>
          <cell r="H841" t="str">
            <v>TAB, sublingual</v>
          </cell>
          <cell r="I841">
            <v>20090305</v>
          </cell>
          <cell r="J841">
            <v>0</v>
          </cell>
          <cell r="K841">
            <v>20091005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20091005</v>
          </cell>
          <cell r="S841">
            <v>0</v>
          </cell>
        </row>
        <row r="842">
          <cell r="B842" t="str">
            <v>HYOSCYAMINE SULFATE1329900.125 mgTABLETTAB, orally disintegrating</v>
          </cell>
          <cell r="C842" t="str">
            <v>HYOSCYAMINE SULFATE</v>
          </cell>
          <cell r="D842">
            <v>13299</v>
          </cell>
          <cell r="E842">
            <v>0</v>
          </cell>
          <cell r="F842" t="str">
            <v>0.125 mg</v>
          </cell>
          <cell r="G842" t="str">
            <v>TABLET</v>
          </cell>
          <cell r="H842" t="str">
            <v>TAB, orally disintegrating</v>
          </cell>
          <cell r="I842">
            <v>20090605</v>
          </cell>
          <cell r="J842">
            <v>0</v>
          </cell>
          <cell r="K842">
            <v>20091005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20090605</v>
          </cell>
          <cell r="Q842">
            <v>0</v>
          </cell>
          <cell r="R842">
            <v>20091005</v>
          </cell>
          <cell r="S842">
            <v>0</v>
          </cell>
        </row>
        <row r="843">
          <cell r="B843" t="str">
            <v>HYOSCYAMINE SULFATE1894000.125 mg/mlMILLILITERDROPS</v>
          </cell>
          <cell r="C843" t="str">
            <v>HYOSCYAMINE SULFATE</v>
          </cell>
          <cell r="D843">
            <v>18940</v>
          </cell>
          <cell r="E843">
            <v>0</v>
          </cell>
          <cell r="F843" t="str">
            <v>0.125 mg/ml</v>
          </cell>
          <cell r="G843" t="str">
            <v>MILLILITER</v>
          </cell>
          <cell r="H843" t="str">
            <v>DROPS</v>
          </cell>
          <cell r="I843">
            <v>20091005</v>
          </cell>
          <cell r="J843">
            <v>0</v>
          </cell>
          <cell r="K843">
            <v>20091005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20091005</v>
          </cell>
          <cell r="Q843">
            <v>0</v>
          </cell>
          <cell r="R843">
            <v>20091005</v>
          </cell>
          <cell r="S843">
            <v>0</v>
          </cell>
        </row>
        <row r="844">
          <cell r="B844" t="str">
            <v>HYOSCYAMINE SULFATE1896000.375 mgTABLETTAB, ER</v>
          </cell>
          <cell r="C844" t="str">
            <v>HYOSCYAMINE SULFATE</v>
          </cell>
          <cell r="D844">
            <v>18960</v>
          </cell>
          <cell r="E844">
            <v>0</v>
          </cell>
          <cell r="F844" t="str">
            <v>0.375 mg</v>
          </cell>
          <cell r="G844" t="str">
            <v>TABLET</v>
          </cell>
          <cell r="H844" t="str">
            <v>TAB, ER</v>
          </cell>
          <cell r="I844">
            <v>20091005</v>
          </cell>
          <cell r="J844">
            <v>0</v>
          </cell>
          <cell r="K844">
            <v>20091005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20091005</v>
          </cell>
          <cell r="Q844">
            <v>0</v>
          </cell>
          <cell r="R844">
            <v>20091005</v>
          </cell>
          <cell r="S844">
            <v>0</v>
          </cell>
        </row>
        <row r="845">
          <cell r="B845" t="str">
            <v>HYOSCYAMINE SULFATE1889000.375 mgCAPSULECAP, SR</v>
          </cell>
          <cell r="C845" t="str">
            <v>HYOSCYAMINE SULFATE</v>
          </cell>
          <cell r="D845">
            <v>18890</v>
          </cell>
          <cell r="E845">
            <v>0</v>
          </cell>
          <cell r="F845" t="str">
            <v>0.375 mg</v>
          </cell>
          <cell r="G845" t="str">
            <v>CAPSULE</v>
          </cell>
          <cell r="H845" t="str">
            <v>CAP, SR</v>
          </cell>
          <cell r="I845">
            <v>20080919</v>
          </cell>
          <cell r="J845">
            <v>20081205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20080919</v>
          </cell>
          <cell r="Q845">
            <v>20081205</v>
          </cell>
          <cell r="R845">
            <v>20090305</v>
          </cell>
          <cell r="S845">
            <v>0</v>
          </cell>
        </row>
        <row r="846">
          <cell r="B846" t="str">
            <v>IBUPROFEN359300100 mg/5 ml MILLILITERSUSP</v>
          </cell>
          <cell r="C846" t="str">
            <v>IBUPROFEN</v>
          </cell>
          <cell r="D846">
            <v>35930</v>
          </cell>
          <cell r="E846">
            <v>0</v>
          </cell>
          <cell r="F846" t="str">
            <v xml:space="preserve">100 mg/5 ml </v>
          </cell>
          <cell r="G846" t="str">
            <v>MILLILITER</v>
          </cell>
          <cell r="H846" t="str">
            <v>SUSP</v>
          </cell>
          <cell r="I846">
            <v>20091005</v>
          </cell>
          <cell r="J846">
            <v>0</v>
          </cell>
          <cell r="K846">
            <v>20091005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20091005</v>
          </cell>
          <cell r="Q846">
            <v>0</v>
          </cell>
          <cell r="R846">
            <v>20091005</v>
          </cell>
          <cell r="S846">
            <v>0</v>
          </cell>
        </row>
        <row r="847">
          <cell r="B847" t="str">
            <v>IBUPROFEN357430200 mgTABLETTAB</v>
          </cell>
          <cell r="C847" t="str">
            <v>IBUPROFEN</v>
          </cell>
          <cell r="D847">
            <v>35743</v>
          </cell>
          <cell r="E847">
            <v>0</v>
          </cell>
          <cell r="F847" t="str">
            <v>200 mg</v>
          </cell>
          <cell r="G847" t="str">
            <v>TABLET</v>
          </cell>
          <cell r="H847" t="str">
            <v>TAB</v>
          </cell>
          <cell r="I847">
            <v>20020605</v>
          </cell>
          <cell r="J847">
            <v>20021206</v>
          </cell>
          <cell r="K847">
            <v>20021206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20020605</v>
          </cell>
          <cell r="Q847">
            <v>20021206</v>
          </cell>
          <cell r="R847">
            <v>20021206</v>
          </cell>
          <cell r="S847">
            <v>0</v>
          </cell>
        </row>
        <row r="848">
          <cell r="B848" t="str">
            <v>IBUPROFEN357410400 mgTABLETTAB</v>
          </cell>
          <cell r="C848" t="str">
            <v>IBUPROFEN</v>
          </cell>
          <cell r="D848">
            <v>35741</v>
          </cell>
          <cell r="E848">
            <v>0</v>
          </cell>
          <cell r="F848" t="str">
            <v>400 mg</v>
          </cell>
          <cell r="G848" t="str">
            <v>TABLET</v>
          </cell>
          <cell r="H848" t="str">
            <v>TAB</v>
          </cell>
          <cell r="I848">
            <v>20091005</v>
          </cell>
          <cell r="J848">
            <v>0</v>
          </cell>
          <cell r="K848">
            <v>20091005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20091005</v>
          </cell>
          <cell r="Q848">
            <v>0</v>
          </cell>
          <cell r="R848">
            <v>20091005</v>
          </cell>
          <cell r="S848">
            <v>0</v>
          </cell>
        </row>
        <row r="849">
          <cell r="B849" t="str">
            <v>IBUPROFEN357420600 mgTABLETTAB</v>
          </cell>
          <cell r="C849" t="str">
            <v>IBUPROFEN</v>
          </cell>
          <cell r="D849">
            <v>35742</v>
          </cell>
          <cell r="E849">
            <v>0</v>
          </cell>
          <cell r="F849" t="str">
            <v>600 mg</v>
          </cell>
          <cell r="G849" t="str">
            <v>TABLET</v>
          </cell>
          <cell r="H849" t="str">
            <v>TAB</v>
          </cell>
          <cell r="I849">
            <v>20091005</v>
          </cell>
          <cell r="J849">
            <v>0</v>
          </cell>
          <cell r="K849">
            <v>20091005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20091005</v>
          </cell>
          <cell r="Q849">
            <v>0</v>
          </cell>
          <cell r="R849">
            <v>20091005</v>
          </cell>
          <cell r="S849">
            <v>0</v>
          </cell>
        </row>
        <row r="850">
          <cell r="B850" t="str">
            <v>IBUPROFEN357440800 mgTABLETTAB</v>
          </cell>
          <cell r="C850" t="str">
            <v>IBUPROFEN</v>
          </cell>
          <cell r="D850">
            <v>35744</v>
          </cell>
          <cell r="E850">
            <v>0</v>
          </cell>
          <cell r="F850" t="str">
            <v>800 mg</v>
          </cell>
          <cell r="G850" t="str">
            <v>TABLET</v>
          </cell>
          <cell r="H850" t="str">
            <v>TAB</v>
          </cell>
          <cell r="I850">
            <v>20091005</v>
          </cell>
          <cell r="J850">
            <v>0</v>
          </cell>
          <cell r="K850">
            <v>20091005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20091005</v>
          </cell>
          <cell r="Q850">
            <v>0</v>
          </cell>
          <cell r="R850">
            <v>20091005</v>
          </cell>
          <cell r="S850">
            <v>0</v>
          </cell>
        </row>
        <row r="851">
          <cell r="B851" t="str">
            <v>IBUPROFEN/OXYCODONE HCL238270400 mg; 5 mgTABLETTAB</v>
          </cell>
          <cell r="C851" t="str">
            <v>IBUPROFEN/OXYCODONE HCL</v>
          </cell>
          <cell r="D851">
            <v>23827</v>
          </cell>
          <cell r="E851">
            <v>0</v>
          </cell>
          <cell r="F851" t="str">
            <v>400 mg; 5 mg</v>
          </cell>
          <cell r="G851" t="str">
            <v>TABLET</v>
          </cell>
          <cell r="H851" t="str">
            <v>TAB</v>
          </cell>
          <cell r="I851">
            <v>20091005</v>
          </cell>
          <cell r="J851">
            <v>0</v>
          </cell>
          <cell r="K851">
            <v>20091005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20091005</v>
          </cell>
          <cell r="Q851">
            <v>0</v>
          </cell>
          <cell r="R851">
            <v>20091005</v>
          </cell>
          <cell r="S851">
            <v>0</v>
          </cell>
        </row>
        <row r="852">
          <cell r="B852" t="str">
            <v>IMIPRAMINE HCL16541010 mgTABLETTAB</v>
          </cell>
          <cell r="C852" t="str">
            <v>IMIPRAMINE HCL</v>
          </cell>
          <cell r="D852">
            <v>16541</v>
          </cell>
          <cell r="E852">
            <v>0</v>
          </cell>
          <cell r="F852" t="str">
            <v>10 mg</v>
          </cell>
          <cell r="G852" t="str">
            <v>TABLET</v>
          </cell>
          <cell r="H852" t="str">
            <v>TAB</v>
          </cell>
          <cell r="I852">
            <v>20091005</v>
          </cell>
          <cell r="J852">
            <v>0</v>
          </cell>
          <cell r="K852">
            <v>20091005</v>
          </cell>
          <cell r="L852" t="str">
            <v>Active</v>
          </cell>
          <cell r="N852">
            <v>0</v>
          </cell>
          <cell r="O852" t="str">
            <v>no</v>
          </cell>
          <cell r="P852">
            <v>20091005</v>
          </cell>
          <cell r="Q852">
            <v>0</v>
          </cell>
          <cell r="R852">
            <v>20091005</v>
          </cell>
          <cell r="S852">
            <v>0</v>
          </cell>
        </row>
        <row r="853">
          <cell r="B853" t="str">
            <v>IMIPRAMINE HCL16542025 mgTABLETTAB</v>
          </cell>
          <cell r="C853" t="str">
            <v>IMIPRAMINE HCL</v>
          </cell>
          <cell r="D853">
            <v>16542</v>
          </cell>
          <cell r="E853">
            <v>0</v>
          </cell>
          <cell r="F853" t="str">
            <v>25 mg</v>
          </cell>
          <cell r="G853" t="str">
            <v>TABLET</v>
          </cell>
          <cell r="H853" t="str">
            <v>TAB</v>
          </cell>
          <cell r="I853">
            <v>20091005</v>
          </cell>
          <cell r="J853">
            <v>0</v>
          </cell>
          <cell r="K853">
            <v>20091005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20091005</v>
          </cell>
          <cell r="Q853">
            <v>0</v>
          </cell>
          <cell r="R853">
            <v>20091005</v>
          </cell>
          <cell r="S853">
            <v>0</v>
          </cell>
        </row>
        <row r="854">
          <cell r="B854" t="str">
            <v>IMIPRAMINE HCL16543050 mgTABLETTAB</v>
          </cell>
          <cell r="C854" t="str">
            <v>IMIPRAMINE HCL</v>
          </cell>
          <cell r="D854">
            <v>16543</v>
          </cell>
          <cell r="E854">
            <v>0</v>
          </cell>
          <cell r="F854" t="str">
            <v>50 mg</v>
          </cell>
          <cell r="G854" t="str">
            <v>TABLET</v>
          </cell>
          <cell r="H854" t="str">
            <v>TAB</v>
          </cell>
          <cell r="I854">
            <v>20091005</v>
          </cell>
          <cell r="J854">
            <v>0</v>
          </cell>
          <cell r="K854">
            <v>20091005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20091005</v>
          </cell>
          <cell r="Q854">
            <v>0</v>
          </cell>
          <cell r="R854">
            <v>20091005</v>
          </cell>
          <cell r="S854">
            <v>0</v>
          </cell>
        </row>
        <row r="855">
          <cell r="B855" t="str">
            <v>INDAPAMIDE731101.25 mgTABLETTAB</v>
          </cell>
          <cell r="C855" t="str">
            <v>INDAPAMIDE</v>
          </cell>
          <cell r="D855">
            <v>7311</v>
          </cell>
          <cell r="E855">
            <v>0</v>
          </cell>
          <cell r="F855" t="str">
            <v>1.25 mg</v>
          </cell>
          <cell r="G855" t="str">
            <v>TABLET</v>
          </cell>
          <cell r="H855" t="str">
            <v>TAB</v>
          </cell>
          <cell r="I855">
            <v>20091005</v>
          </cell>
          <cell r="J855">
            <v>0</v>
          </cell>
          <cell r="K855">
            <v>20091005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20091005</v>
          </cell>
          <cell r="Q855">
            <v>0</v>
          </cell>
          <cell r="R855">
            <v>20091005</v>
          </cell>
          <cell r="S855">
            <v>0</v>
          </cell>
        </row>
        <row r="856">
          <cell r="B856" t="str">
            <v>INDAPAMIDE731002.5 mgTABLETTAB</v>
          </cell>
          <cell r="C856" t="str">
            <v>INDAPAMIDE</v>
          </cell>
          <cell r="D856">
            <v>7310</v>
          </cell>
          <cell r="E856">
            <v>0</v>
          </cell>
          <cell r="F856" t="str">
            <v>2.5 mg</v>
          </cell>
          <cell r="G856" t="str">
            <v>TABLET</v>
          </cell>
          <cell r="H856" t="str">
            <v>TAB</v>
          </cell>
          <cell r="I856">
            <v>20091005</v>
          </cell>
          <cell r="J856">
            <v>0</v>
          </cell>
          <cell r="K856">
            <v>20091005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20091005</v>
          </cell>
          <cell r="Q856">
            <v>0</v>
          </cell>
          <cell r="R856">
            <v>20091005</v>
          </cell>
          <cell r="S856">
            <v>0</v>
          </cell>
        </row>
        <row r="857">
          <cell r="B857" t="str">
            <v>INDOMETHACIN35680025 mgCAPSULECAP</v>
          </cell>
          <cell r="C857" t="str">
            <v>INDOMETHACIN</v>
          </cell>
          <cell r="D857">
            <v>35680</v>
          </cell>
          <cell r="E857">
            <v>0</v>
          </cell>
          <cell r="F857" t="str">
            <v>25 mg</v>
          </cell>
          <cell r="G857" t="str">
            <v>CAPSULE</v>
          </cell>
          <cell r="H857" t="str">
            <v>CAP</v>
          </cell>
          <cell r="I857">
            <v>20091005</v>
          </cell>
          <cell r="J857">
            <v>0</v>
          </cell>
          <cell r="K857">
            <v>20091005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20091005</v>
          </cell>
          <cell r="Q857">
            <v>0</v>
          </cell>
          <cell r="R857">
            <v>20091005</v>
          </cell>
          <cell r="S857">
            <v>0</v>
          </cell>
        </row>
        <row r="858">
          <cell r="B858" t="str">
            <v>INDOMETHACIN35681050 mgCAPSULECAP</v>
          </cell>
          <cell r="C858" t="str">
            <v>INDOMETHACIN</v>
          </cell>
          <cell r="D858">
            <v>35681</v>
          </cell>
          <cell r="E858">
            <v>0</v>
          </cell>
          <cell r="F858" t="str">
            <v>50 mg</v>
          </cell>
          <cell r="G858" t="str">
            <v>CAPSULE</v>
          </cell>
          <cell r="H858" t="str">
            <v>CAP</v>
          </cell>
          <cell r="I858">
            <v>20091005</v>
          </cell>
          <cell r="J858">
            <v>0</v>
          </cell>
          <cell r="K858">
            <v>20091005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20091005</v>
          </cell>
          <cell r="Q858">
            <v>0</v>
          </cell>
          <cell r="R858">
            <v>20091005</v>
          </cell>
          <cell r="S858">
            <v>0</v>
          </cell>
        </row>
        <row r="859">
          <cell r="B859" t="str">
            <v>INDOMETHACIN SR35690075 mgCAPSULECAP, SR</v>
          </cell>
          <cell r="C859" t="str">
            <v>INDOMETHACIN SR</v>
          </cell>
          <cell r="D859">
            <v>35690</v>
          </cell>
          <cell r="E859">
            <v>0</v>
          </cell>
          <cell r="F859" t="str">
            <v>75 mg</v>
          </cell>
          <cell r="G859" t="str">
            <v>CAPSULE</v>
          </cell>
          <cell r="H859" t="str">
            <v>CAP, SR</v>
          </cell>
          <cell r="I859">
            <v>20091005</v>
          </cell>
          <cell r="J859">
            <v>0</v>
          </cell>
          <cell r="K859">
            <v>20091005</v>
          </cell>
          <cell r="L859" t="str">
            <v>Active</v>
          </cell>
          <cell r="N859">
            <v>0</v>
          </cell>
          <cell r="O859" t="str">
            <v>no</v>
          </cell>
          <cell r="P859">
            <v>20091005</v>
          </cell>
          <cell r="Q859">
            <v>0</v>
          </cell>
          <cell r="R859">
            <v>20091005</v>
          </cell>
          <cell r="S859">
            <v>0</v>
          </cell>
        </row>
        <row r="860">
          <cell r="B860" t="str">
            <v>INSULIN SYRINGES942000NAEACHSYRN</v>
          </cell>
          <cell r="C860" t="str">
            <v>INSULIN SYRINGES</v>
          </cell>
          <cell r="D860">
            <v>94200</v>
          </cell>
          <cell r="E860">
            <v>0</v>
          </cell>
          <cell r="F860" t="str">
            <v>NA</v>
          </cell>
          <cell r="G860" t="str">
            <v>EACH</v>
          </cell>
          <cell r="H860" t="str">
            <v>SYRN</v>
          </cell>
          <cell r="I860">
            <v>20090717</v>
          </cell>
          <cell r="J860">
            <v>0</v>
          </cell>
          <cell r="K860">
            <v>20090709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20090717</v>
          </cell>
          <cell r="Q860">
            <v>0</v>
          </cell>
          <cell r="R860">
            <v>20090709</v>
          </cell>
          <cell r="S860">
            <v>0</v>
          </cell>
        </row>
        <row r="861">
          <cell r="B861" t="str">
            <v>IPRATROPIUM BROMIDE4223900.0003MILLILITERNASAL INH SOLN</v>
          </cell>
          <cell r="C861" t="str">
            <v>IPRATROPIUM BROMIDE</v>
          </cell>
          <cell r="D861">
            <v>42239</v>
          </cell>
          <cell r="E861">
            <v>0</v>
          </cell>
          <cell r="F861">
            <v>2.9999999999999997E-4</v>
          </cell>
          <cell r="G861" t="str">
            <v>MILLILITER</v>
          </cell>
          <cell r="H861" t="str">
            <v>NASAL INH SOLN</v>
          </cell>
          <cell r="I861">
            <v>20091005</v>
          </cell>
          <cell r="J861">
            <v>0</v>
          </cell>
          <cell r="K861">
            <v>20091005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20091005</v>
          </cell>
          <cell r="Q861">
            <v>0</v>
          </cell>
          <cell r="R861">
            <v>20091005</v>
          </cell>
          <cell r="S861">
            <v>0</v>
          </cell>
        </row>
        <row r="862">
          <cell r="B862" t="str">
            <v>IPRATROPIUM BROMIDE4223800.0006MILLILITERNASAL INH SOLN</v>
          </cell>
          <cell r="C862" t="str">
            <v>IPRATROPIUM BROMIDE</v>
          </cell>
          <cell r="D862">
            <v>42238</v>
          </cell>
          <cell r="E862">
            <v>0</v>
          </cell>
          <cell r="F862">
            <v>5.9999999999999995E-4</v>
          </cell>
          <cell r="G862" t="str">
            <v>MILLILITER</v>
          </cell>
          <cell r="H862" t="str">
            <v>NASAL INH SOLN</v>
          </cell>
          <cell r="I862">
            <v>20091005</v>
          </cell>
          <cell r="J862">
            <v>0</v>
          </cell>
          <cell r="K862">
            <v>20091005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20091005</v>
          </cell>
          <cell r="Q862">
            <v>0</v>
          </cell>
          <cell r="R862">
            <v>20091005</v>
          </cell>
          <cell r="S862">
            <v>0</v>
          </cell>
        </row>
        <row r="863">
          <cell r="B863" t="str">
            <v>IPRATROPIUM BROMIDE4223500.2 mg/mlMILLILITERINH SOLN</v>
          </cell>
          <cell r="C863" t="str">
            <v>IPRATROPIUM BROMIDE</v>
          </cell>
          <cell r="D863">
            <v>42235</v>
          </cell>
          <cell r="E863">
            <v>0</v>
          </cell>
          <cell r="F863" t="str">
            <v>0.2 mg/ml</v>
          </cell>
          <cell r="G863" t="str">
            <v>MILLILITER</v>
          </cell>
          <cell r="H863" t="str">
            <v>INH SOLN</v>
          </cell>
          <cell r="I863">
            <v>20091005</v>
          </cell>
          <cell r="J863">
            <v>0</v>
          </cell>
          <cell r="K863">
            <v>20091005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20091005</v>
          </cell>
          <cell r="Q863">
            <v>0</v>
          </cell>
          <cell r="R863">
            <v>20091005</v>
          </cell>
          <cell r="S863">
            <v>0</v>
          </cell>
        </row>
        <row r="864">
          <cell r="B864" t="str">
            <v>IPRATROPIUM/ALBUTEROL SULFATE1345600.5-2.5 mg/3 mlMILLILITERSOLN</v>
          </cell>
          <cell r="C864" t="str">
            <v>IPRATROPIUM/ALBUTEROL SULFATE</v>
          </cell>
          <cell r="D864">
            <v>13456</v>
          </cell>
          <cell r="E864">
            <v>0</v>
          </cell>
          <cell r="F864" t="str">
            <v>0.5-2.5 mg/3 ml</v>
          </cell>
          <cell r="G864" t="str">
            <v>MILLILITER</v>
          </cell>
          <cell r="H864" t="str">
            <v>SOLN</v>
          </cell>
          <cell r="I864">
            <v>20091005</v>
          </cell>
          <cell r="J864">
            <v>0</v>
          </cell>
          <cell r="K864">
            <v>20091005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20091005</v>
          </cell>
          <cell r="Q864">
            <v>0</v>
          </cell>
          <cell r="R864">
            <v>20091005</v>
          </cell>
          <cell r="S864">
            <v>0</v>
          </cell>
        </row>
        <row r="865">
          <cell r="B865" t="str">
            <v>IRINOTECAN HCL979560100 mg/5 mlMILLILITERVIAL</v>
          </cell>
          <cell r="C865" t="str">
            <v>IRINOTECAN HCL</v>
          </cell>
          <cell r="D865">
            <v>97956</v>
          </cell>
          <cell r="E865">
            <v>0</v>
          </cell>
          <cell r="F865" t="str">
            <v>100 mg/5 ml</v>
          </cell>
          <cell r="G865" t="str">
            <v>MILLILITER</v>
          </cell>
          <cell r="H865" t="str">
            <v>VIAL</v>
          </cell>
          <cell r="I865">
            <v>20091005</v>
          </cell>
          <cell r="J865">
            <v>0</v>
          </cell>
          <cell r="K865">
            <v>20091005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20091005</v>
          </cell>
          <cell r="Q865">
            <v>0</v>
          </cell>
          <cell r="R865">
            <v>20091005</v>
          </cell>
          <cell r="S865">
            <v>0</v>
          </cell>
        </row>
        <row r="866">
          <cell r="B866" t="str">
            <v>IRINOTECAN HCL97955040 mg/2 mlMILLILITERVIAL</v>
          </cell>
          <cell r="C866" t="str">
            <v>IRINOTECAN HCL</v>
          </cell>
          <cell r="D866">
            <v>97955</v>
          </cell>
          <cell r="E866">
            <v>0</v>
          </cell>
          <cell r="F866" t="str">
            <v>40 mg/2 ml</v>
          </cell>
          <cell r="G866" t="str">
            <v>MILLILITER</v>
          </cell>
          <cell r="H866" t="str">
            <v>VIAL</v>
          </cell>
          <cell r="I866">
            <v>20091005</v>
          </cell>
          <cell r="J866">
            <v>0</v>
          </cell>
          <cell r="K866">
            <v>20091005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20091005</v>
          </cell>
          <cell r="Q866">
            <v>0</v>
          </cell>
          <cell r="R866">
            <v>20091005</v>
          </cell>
          <cell r="S866">
            <v>0</v>
          </cell>
        </row>
        <row r="867">
          <cell r="B867" t="str">
            <v>IRINOTECAN HCL990560500 mg/25 mlMILLILITERVIAL</v>
          </cell>
          <cell r="C867" t="str">
            <v>IRINOTECAN HCL</v>
          </cell>
          <cell r="D867">
            <v>99056</v>
          </cell>
          <cell r="E867">
            <v>0</v>
          </cell>
          <cell r="F867" t="str">
            <v>500 mg/25 ml</v>
          </cell>
          <cell r="G867" t="str">
            <v>MILLILITER</v>
          </cell>
          <cell r="H867" t="str">
            <v>VIAL</v>
          </cell>
          <cell r="I867">
            <v>20091005</v>
          </cell>
          <cell r="J867">
            <v>0</v>
          </cell>
          <cell r="K867">
            <v>20091005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20091005</v>
          </cell>
          <cell r="Q867">
            <v>0</v>
          </cell>
          <cell r="R867">
            <v>20091005</v>
          </cell>
          <cell r="S867">
            <v>0</v>
          </cell>
        </row>
        <row r="868">
          <cell r="B868" t="str">
            <v>IRON/FA/VITAMIN B COMP W-C/MIN614070106 mg; 1 mgTABLETTAB</v>
          </cell>
          <cell r="C868" t="str">
            <v>IRON/FA/VITAMIN B COMP W-C/MIN</v>
          </cell>
          <cell r="D868">
            <v>61407</v>
          </cell>
          <cell r="E868">
            <v>0</v>
          </cell>
          <cell r="F868" t="str">
            <v>106 mg; 1 mg</v>
          </cell>
          <cell r="G868" t="str">
            <v>TABLET</v>
          </cell>
          <cell r="H868" t="str">
            <v>TAB</v>
          </cell>
          <cell r="I868">
            <v>20061205</v>
          </cell>
          <cell r="J868">
            <v>20070605</v>
          </cell>
          <cell r="K868">
            <v>20070605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20061205</v>
          </cell>
          <cell r="Q868">
            <v>20070605</v>
          </cell>
          <cell r="R868">
            <v>20070605</v>
          </cell>
          <cell r="S868">
            <v>0</v>
          </cell>
        </row>
        <row r="869">
          <cell r="B869" t="str">
            <v>ISOSORBIDE DINITRATE1942010 mgTABLETTAB</v>
          </cell>
          <cell r="C869" t="str">
            <v>ISOSORBIDE DINITRATE</v>
          </cell>
          <cell r="D869">
            <v>1942</v>
          </cell>
          <cell r="E869">
            <v>0</v>
          </cell>
          <cell r="F869" t="str">
            <v>10 mg</v>
          </cell>
          <cell r="G869" t="str">
            <v>TABLET</v>
          </cell>
          <cell r="H869" t="str">
            <v>TAB</v>
          </cell>
          <cell r="I869">
            <v>20091005</v>
          </cell>
          <cell r="J869">
            <v>0</v>
          </cell>
          <cell r="K869">
            <v>20091005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20091005</v>
          </cell>
          <cell r="Q869">
            <v>0</v>
          </cell>
          <cell r="R869">
            <v>20091005</v>
          </cell>
          <cell r="S869">
            <v>0</v>
          </cell>
        </row>
        <row r="870">
          <cell r="B870" t="str">
            <v>ISOSORBIDE DINITRATE197602.5 mgTABLETTAB, SL</v>
          </cell>
          <cell r="C870" t="str">
            <v>ISOSORBIDE DINITRATE</v>
          </cell>
          <cell r="D870">
            <v>1976</v>
          </cell>
          <cell r="E870">
            <v>0</v>
          </cell>
          <cell r="F870" t="str">
            <v>2.5 mg</v>
          </cell>
          <cell r="G870" t="str">
            <v>TABLET</v>
          </cell>
          <cell r="H870" t="str">
            <v>TAB, SL</v>
          </cell>
          <cell r="I870">
            <v>20091005</v>
          </cell>
          <cell r="J870">
            <v>0</v>
          </cell>
          <cell r="K870">
            <v>20091005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20091005</v>
          </cell>
          <cell r="Q870">
            <v>0</v>
          </cell>
          <cell r="R870">
            <v>20091005</v>
          </cell>
          <cell r="S870">
            <v>0</v>
          </cell>
        </row>
        <row r="871">
          <cell r="B871" t="str">
            <v>ISOSORBIDE DINITRATE1944020 mgTABLETTAB</v>
          </cell>
          <cell r="C871" t="str">
            <v>ISOSORBIDE DINITRATE</v>
          </cell>
          <cell r="D871">
            <v>1944</v>
          </cell>
          <cell r="E871">
            <v>0</v>
          </cell>
          <cell r="F871" t="str">
            <v>20 mg</v>
          </cell>
          <cell r="G871" t="str">
            <v>TABLET</v>
          </cell>
          <cell r="H871" t="str">
            <v>TAB</v>
          </cell>
          <cell r="I871">
            <v>20091005</v>
          </cell>
          <cell r="J871">
            <v>0</v>
          </cell>
          <cell r="K871">
            <v>20091005</v>
          </cell>
          <cell r="L871" t="str">
            <v>Active</v>
          </cell>
          <cell r="N871">
            <v>0</v>
          </cell>
          <cell r="O871" t="str">
            <v>no</v>
          </cell>
          <cell r="P871">
            <v>20091005</v>
          </cell>
          <cell r="Q871">
            <v>0</v>
          </cell>
          <cell r="R871">
            <v>20091005</v>
          </cell>
          <cell r="S871">
            <v>0</v>
          </cell>
        </row>
        <row r="872">
          <cell r="B872" t="str">
            <v>ISOSORBIDE DINITRATE1945030 mgTABLETTAB</v>
          </cell>
          <cell r="C872" t="str">
            <v>ISOSORBIDE DINITRATE</v>
          </cell>
          <cell r="D872">
            <v>1945</v>
          </cell>
          <cell r="E872">
            <v>0</v>
          </cell>
          <cell r="F872" t="str">
            <v>30 mg</v>
          </cell>
          <cell r="G872" t="str">
            <v>TABLET</v>
          </cell>
          <cell r="H872" t="str">
            <v>TAB</v>
          </cell>
          <cell r="I872">
            <v>20090904</v>
          </cell>
          <cell r="J872">
            <v>0</v>
          </cell>
          <cell r="K872">
            <v>20091005</v>
          </cell>
          <cell r="L872" t="str">
            <v>Active</v>
          </cell>
          <cell r="N872">
            <v>0</v>
          </cell>
          <cell r="O872" t="str">
            <v>no</v>
          </cell>
          <cell r="P872">
            <v>20090904</v>
          </cell>
          <cell r="Q872">
            <v>0</v>
          </cell>
          <cell r="R872">
            <v>20091005</v>
          </cell>
          <cell r="S872">
            <v>0</v>
          </cell>
        </row>
        <row r="873">
          <cell r="B873" t="str">
            <v>ISOSORBIDE DINITRATE197505 mgTABLETTAB, SL</v>
          </cell>
          <cell r="C873" t="str">
            <v>ISOSORBIDE DINITRATE</v>
          </cell>
          <cell r="D873">
            <v>1975</v>
          </cell>
          <cell r="E873">
            <v>0</v>
          </cell>
          <cell r="F873" t="str">
            <v>5 mg</v>
          </cell>
          <cell r="G873" t="str">
            <v>TABLET</v>
          </cell>
          <cell r="H873" t="str">
            <v>TAB, SL</v>
          </cell>
          <cell r="I873">
            <v>20090904</v>
          </cell>
          <cell r="J873">
            <v>0</v>
          </cell>
          <cell r="K873">
            <v>20091005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20090904</v>
          </cell>
          <cell r="Q873">
            <v>0</v>
          </cell>
          <cell r="R873">
            <v>20091005</v>
          </cell>
          <cell r="S873">
            <v>0</v>
          </cell>
        </row>
        <row r="874">
          <cell r="B874" t="str">
            <v>ISOSORBIDE DINITRATE194705 mgTABLETTAB</v>
          </cell>
          <cell r="C874" t="str">
            <v>ISOSORBIDE DINITRATE</v>
          </cell>
          <cell r="D874">
            <v>1947</v>
          </cell>
          <cell r="E874">
            <v>0</v>
          </cell>
          <cell r="F874" t="str">
            <v>5 mg</v>
          </cell>
          <cell r="G874" t="str">
            <v>TABLET</v>
          </cell>
          <cell r="H874" t="str">
            <v>TAB</v>
          </cell>
          <cell r="I874">
            <v>20090904</v>
          </cell>
          <cell r="J874">
            <v>0</v>
          </cell>
          <cell r="K874">
            <v>20091005</v>
          </cell>
          <cell r="L874" t="str">
            <v>Active</v>
          </cell>
          <cell r="N874">
            <v>0</v>
          </cell>
          <cell r="O874" t="str">
            <v>no</v>
          </cell>
          <cell r="P874">
            <v>20090904</v>
          </cell>
          <cell r="Q874">
            <v>0</v>
          </cell>
          <cell r="R874">
            <v>20091005</v>
          </cell>
          <cell r="S874">
            <v>0</v>
          </cell>
        </row>
        <row r="875">
          <cell r="B875" t="str">
            <v>ISOSORBIDE MONONITRATE1932010 mgTABLETTAB</v>
          </cell>
          <cell r="C875" t="str">
            <v>ISOSORBIDE MONONITRATE</v>
          </cell>
          <cell r="D875">
            <v>1932</v>
          </cell>
          <cell r="E875">
            <v>0</v>
          </cell>
          <cell r="F875" t="str">
            <v>10 mg</v>
          </cell>
          <cell r="G875" t="str">
            <v>TABLET</v>
          </cell>
          <cell r="H875" t="str">
            <v>TAB</v>
          </cell>
          <cell r="I875">
            <v>20050603</v>
          </cell>
          <cell r="J875">
            <v>20051206</v>
          </cell>
          <cell r="K875">
            <v>20051206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20050603</v>
          </cell>
          <cell r="Q875">
            <v>20051206</v>
          </cell>
          <cell r="R875">
            <v>20051206</v>
          </cell>
          <cell r="S875">
            <v>0</v>
          </cell>
        </row>
        <row r="876">
          <cell r="B876" t="str">
            <v>ISOSORBIDE MONONITRATE481030120 mgTABLETTAB, ER</v>
          </cell>
          <cell r="C876" t="str">
            <v>ISOSORBIDE MONONITRATE</v>
          </cell>
          <cell r="D876">
            <v>48103</v>
          </cell>
          <cell r="E876">
            <v>0</v>
          </cell>
          <cell r="F876" t="str">
            <v>120 mg</v>
          </cell>
          <cell r="G876" t="str">
            <v>TABLET</v>
          </cell>
          <cell r="H876" t="str">
            <v>TAB, ER</v>
          </cell>
          <cell r="I876">
            <v>20090305</v>
          </cell>
          <cell r="J876">
            <v>20090513</v>
          </cell>
          <cell r="K876">
            <v>20091005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20090513</v>
          </cell>
          <cell r="R876">
            <v>20091005</v>
          </cell>
          <cell r="S876">
            <v>0</v>
          </cell>
        </row>
        <row r="877">
          <cell r="B877" t="str">
            <v>ISOSORBIDE MONONITRATE1931020 mgTABLETTAB</v>
          </cell>
          <cell r="C877" t="str">
            <v>ISOSORBIDE MONONITRATE</v>
          </cell>
          <cell r="D877">
            <v>1931</v>
          </cell>
          <cell r="E877">
            <v>0</v>
          </cell>
          <cell r="F877" t="str">
            <v>20 mg</v>
          </cell>
          <cell r="G877" t="str">
            <v>TABLET</v>
          </cell>
          <cell r="H877" t="str">
            <v>TAB</v>
          </cell>
          <cell r="I877">
            <v>20091005</v>
          </cell>
          <cell r="J877">
            <v>0</v>
          </cell>
          <cell r="K877">
            <v>20091005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20091005</v>
          </cell>
          <cell r="Q877">
            <v>0</v>
          </cell>
          <cell r="R877">
            <v>20091005</v>
          </cell>
          <cell r="S877">
            <v>0</v>
          </cell>
        </row>
        <row r="878">
          <cell r="B878" t="str">
            <v>ISOSORBIDE MONONITRATE48104030 mgTABLETTAB, ER</v>
          </cell>
          <cell r="C878" t="str">
            <v>ISOSORBIDE MONONITRATE</v>
          </cell>
          <cell r="D878">
            <v>48104</v>
          </cell>
          <cell r="E878">
            <v>0</v>
          </cell>
          <cell r="F878" t="str">
            <v>30 mg</v>
          </cell>
          <cell r="G878" t="str">
            <v>TABLET</v>
          </cell>
          <cell r="H878" t="str">
            <v>TAB, ER</v>
          </cell>
          <cell r="I878">
            <v>20090305</v>
          </cell>
          <cell r="J878">
            <v>20090513</v>
          </cell>
          <cell r="K878">
            <v>20091005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20090513</v>
          </cell>
          <cell r="R878">
            <v>20091005</v>
          </cell>
          <cell r="S878">
            <v>0</v>
          </cell>
        </row>
        <row r="879">
          <cell r="B879" t="str">
            <v>ISOSORBIDE MONONITRATE48102060 mgTABLETTAB, ER</v>
          </cell>
          <cell r="C879" t="str">
            <v>ISOSORBIDE MONONITRATE</v>
          </cell>
          <cell r="D879">
            <v>48102</v>
          </cell>
          <cell r="E879">
            <v>0</v>
          </cell>
          <cell r="F879" t="str">
            <v>60 mg</v>
          </cell>
          <cell r="G879" t="str">
            <v>TABLET</v>
          </cell>
          <cell r="H879" t="str">
            <v>TAB, ER</v>
          </cell>
          <cell r="I879">
            <v>20090305</v>
          </cell>
          <cell r="J879">
            <v>20090513</v>
          </cell>
          <cell r="K879">
            <v>20091005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20090513</v>
          </cell>
          <cell r="R879">
            <v>20091005</v>
          </cell>
          <cell r="S879">
            <v>0</v>
          </cell>
        </row>
        <row r="880">
          <cell r="B880" t="str">
            <v>ISOTRETINOIN59841010 mgCAPSULECAP</v>
          </cell>
          <cell r="C880" t="str">
            <v>ISOTRETINOIN</v>
          </cell>
          <cell r="D880">
            <v>59841</v>
          </cell>
          <cell r="E880">
            <v>0</v>
          </cell>
          <cell r="F880" t="str">
            <v>10 mg</v>
          </cell>
          <cell r="G880" t="str">
            <v>CAPSULE</v>
          </cell>
          <cell r="H880" t="str">
            <v>CAP</v>
          </cell>
          <cell r="I880">
            <v>20091005</v>
          </cell>
          <cell r="J880">
            <v>0</v>
          </cell>
          <cell r="K880">
            <v>20091005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20091005</v>
          </cell>
          <cell r="Q880">
            <v>0</v>
          </cell>
          <cell r="R880">
            <v>20091005</v>
          </cell>
          <cell r="S880">
            <v>0</v>
          </cell>
        </row>
        <row r="881">
          <cell r="B881" t="str">
            <v>ISOTRETINOIN59842020 mgCAPSULECAP</v>
          </cell>
          <cell r="C881" t="str">
            <v>ISOTRETINOIN</v>
          </cell>
          <cell r="D881">
            <v>59842</v>
          </cell>
          <cell r="E881">
            <v>0</v>
          </cell>
          <cell r="F881" t="str">
            <v>20 mg</v>
          </cell>
          <cell r="G881" t="str">
            <v>CAPSULE</v>
          </cell>
          <cell r="H881" t="str">
            <v>CAP</v>
          </cell>
          <cell r="I881">
            <v>20090605</v>
          </cell>
          <cell r="J881">
            <v>0</v>
          </cell>
          <cell r="K881">
            <v>20091005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20090605</v>
          </cell>
          <cell r="Q881">
            <v>0</v>
          </cell>
          <cell r="R881">
            <v>20091005</v>
          </cell>
          <cell r="S881">
            <v>0</v>
          </cell>
        </row>
        <row r="882">
          <cell r="B882" t="str">
            <v>ISOTRETINOIN59843040 mgCAPSULECAP</v>
          </cell>
          <cell r="C882" t="str">
            <v>ISOTRETINOIN</v>
          </cell>
          <cell r="D882">
            <v>59843</v>
          </cell>
          <cell r="E882">
            <v>0</v>
          </cell>
          <cell r="F882" t="str">
            <v>40 mg</v>
          </cell>
          <cell r="G882" t="str">
            <v>CAPSULE</v>
          </cell>
          <cell r="H882" t="str">
            <v>CAP</v>
          </cell>
          <cell r="I882">
            <v>20090605</v>
          </cell>
          <cell r="J882">
            <v>0</v>
          </cell>
          <cell r="K882">
            <v>20091005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20090605</v>
          </cell>
          <cell r="Q882">
            <v>0</v>
          </cell>
          <cell r="R882">
            <v>20091005</v>
          </cell>
          <cell r="S882">
            <v>0</v>
          </cell>
        </row>
        <row r="883">
          <cell r="B883" t="str">
            <v>ITRACONAZOLE491010200 mgCAPSULECAP</v>
          </cell>
          <cell r="C883" t="str">
            <v>ITRACONAZOLE</v>
          </cell>
          <cell r="D883">
            <v>49101</v>
          </cell>
          <cell r="E883">
            <v>0</v>
          </cell>
          <cell r="F883" t="str">
            <v>200 mg</v>
          </cell>
          <cell r="G883" t="str">
            <v>CAPSULE</v>
          </cell>
          <cell r="H883" t="str">
            <v>CAP</v>
          </cell>
          <cell r="I883">
            <v>20091005</v>
          </cell>
          <cell r="J883">
            <v>0</v>
          </cell>
          <cell r="K883">
            <v>20091005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20091005</v>
          </cell>
          <cell r="Q883">
            <v>0</v>
          </cell>
          <cell r="R883">
            <v>20091005</v>
          </cell>
          <cell r="S883">
            <v>0</v>
          </cell>
        </row>
        <row r="884">
          <cell r="B884" t="str">
            <v>KETOCONAZOLE3185002%GRAMCRM</v>
          </cell>
          <cell r="C884" t="str">
            <v>KETOCONAZOLE</v>
          </cell>
          <cell r="D884">
            <v>31850</v>
          </cell>
          <cell r="E884">
            <v>0</v>
          </cell>
          <cell r="F884" t="str">
            <v>2%</v>
          </cell>
          <cell r="G884" t="str">
            <v>GRAM</v>
          </cell>
          <cell r="H884" t="str">
            <v>CRM</v>
          </cell>
          <cell r="I884">
            <v>20091005</v>
          </cell>
          <cell r="J884">
            <v>0</v>
          </cell>
          <cell r="K884">
            <v>20091005</v>
          </cell>
          <cell r="L884" t="str">
            <v>Active</v>
          </cell>
          <cell r="N884">
            <v>0</v>
          </cell>
          <cell r="O884" t="str">
            <v>no</v>
          </cell>
          <cell r="P884">
            <v>20091005</v>
          </cell>
          <cell r="Q884">
            <v>0</v>
          </cell>
          <cell r="R884">
            <v>20091005</v>
          </cell>
          <cell r="S884">
            <v>0</v>
          </cell>
        </row>
        <row r="885">
          <cell r="B885" t="str">
            <v>KETOCONAZOLE425900200 mgTABLETTAB</v>
          </cell>
          <cell r="C885" t="str">
            <v>KETOCONAZOLE</v>
          </cell>
          <cell r="D885">
            <v>42590</v>
          </cell>
          <cell r="E885">
            <v>0</v>
          </cell>
          <cell r="F885" t="str">
            <v>200 mg</v>
          </cell>
          <cell r="G885" t="str">
            <v>TABLET</v>
          </cell>
          <cell r="H885" t="str">
            <v>TAB</v>
          </cell>
          <cell r="I885">
            <v>20091005</v>
          </cell>
          <cell r="J885">
            <v>0</v>
          </cell>
          <cell r="K885">
            <v>20091005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20091005</v>
          </cell>
          <cell r="Q885">
            <v>0</v>
          </cell>
          <cell r="R885">
            <v>20091005</v>
          </cell>
          <cell r="S885">
            <v>0</v>
          </cell>
        </row>
        <row r="886">
          <cell r="B886" t="str">
            <v>KETOCONAZOLE 3127102%MILLILITERSHAMPOO</v>
          </cell>
          <cell r="C886" t="str">
            <v xml:space="preserve">KETOCONAZOLE </v>
          </cell>
          <cell r="D886">
            <v>31271</v>
          </cell>
          <cell r="E886">
            <v>0</v>
          </cell>
          <cell r="F886" t="str">
            <v>2%</v>
          </cell>
          <cell r="G886" t="str">
            <v>MILLILITER</v>
          </cell>
          <cell r="H886" t="str">
            <v>SHAMPOO</v>
          </cell>
          <cell r="I886">
            <v>20091005</v>
          </cell>
          <cell r="J886">
            <v>0</v>
          </cell>
          <cell r="K886">
            <v>20091005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20091005</v>
          </cell>
          <cell r="Q886">
            <v>0</v>
          </cell>
          <cell r="R886">
            <v>20091005</v>
          </cell>
          <cell r="S886">
            <v>0</v>
          </cell>
        </row>
        <row r="887">
          <cell r="B887" t="str">
            <v>KETOPROFEN337930100 mgCAPSULECAP, ER</v>
          </cell>
          <cell r="C887" t="str">
            <v>KETOPROFEN</v>
          </cell>
          <cell r="D887">
            <v>33793</v>
          </cell>
          <cell r="E887">
            <v>0</v>
          </cell>
          <cell r="F887" t="str">
            <v>100 mg</v>
          </cell>
          <cell r="G887" t="str">
            <v>CAPSULE</v>
          </cell>
          <cell r="H887" t="str">
            <v>CAP, ER</v>
          </cell>
          <cell r="I887">
            <v>20020405</v>
          </cell>
          <cell r="J887">
            <v>20020906</v>
          </cell>
          <cell r="K887">
            <v>20020906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20020405</v>
          </cell>
          <cell r="Q887">
            <v>20020906</v>
          </cell>
          <cell r="R887">
            <v>20020906</v>
          </cell>
          <cell r="S887">
            <v>0</v>
          </cell>
        </row>
        <row r="888">
          <cell r="B888" t="str">
            <v>KETOPROFEN337910150 mgCAPSULECAP, ER</v>
          </cell>
          <cell r="C888" t="str">
            <v>KETOPROFEN</v>
          </cell>
          <cell r="D888">
            <v>33791</v>
          </cell>
          <cell r="E888">
            <v>0</v>
          </cell>
          <cell r="F888" t="str">
            <v>150 mg</v>
          </cell>
          <cell r="G888" t="str">
            <v>CAPSULE</v>
          </cell>
          <cell r="H888" t="str">
            <v>CAP, ER</v>
          </cell>
          <cell r="I888">
            <v>20021206</v>
          </cell>
          <cell r="J888">
            <v>20030509</v>
          </cell>
          <cell r="K888">
            <v>20030509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20021206</v>
          </cell>
          <cell r="Q888">
            <v>20030509</v>
          </cell>
          <cell r="R888">
            <v>20030509</v>
          </cell>
          <cell r="S888">
            <v>0</v>
          </cell>
        </row>
        <row r="889">
          <cell r="B889" t="str">
            <v>KETOPROFEN337920200 mgTABLETCAP, SR 24HR</v>
          </cell>
          <cell r="C889" t="str">
            <v>KETOPROFEN</v>
          </cell>
          <cell r="D889">
            <v>33792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CAP, SR 24HR</v>
          </cell>
          <cell r="I889">
            <v>20091005</v>
          </cell>
          <cell r="J889">
            <v>0</v>
          </cell>
          <cell r="K889">
            <v>20091005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20091005</v>
          </cell>
          <cell r="Q889">
            <v>0</v>
          </cell>
          <cell r="R889">
            <v>20091005</v>
          </cell>
          <cell r="S889">
            <v>0</v>
          </cell>
        </row>
        <row r="890">
          <cell r="B890" t="str">
            <v>KETOPROFEN34422025 mgCAPSULECAP</v>
          </cell>
          <cell r="C890" t="str">
            <v>KETOPROFEN</v>
          </cell>
          <cell r="D890">
            <v>34422</v>
          </cell>
          <cell r="E890">
            <v>0</v>
          </cell>
          <cell r="F890" t="str">
            <v>25 mg</v>
          </cell>
          <cell r="G890" t="str">
            <v>CAPSULE</v>
          </cell>
          <cell r="H890" t="str">
            <v>CAP</v>
          </cell>
          <cell r="I890">
            <v>20020308</v>
          </cell>
          <cell r="J890">
            <v>20020906</v>
          </cell>
          <cell r="K890">
            <v>20020906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20020308</v>
          </cell>
          <cell r="Q890">
            <v>20020906</v>
          </cell>
          <cell r="R890">
            <v>20020906</v>
          </cell>
          <cell r="S890">
            <v>0</v>
          </cell>
        </row>
        <row r="891">
          <cell r="B891" t="str">
            <v>KETOPROFEN34420050 mgCAPSULECAP</v>
          </cell>
          <cell r="C891" t="str">
            <v>KETOPROFEN</v>
          </cell>
          <cell r="D891">
            <v>34420</v>
          </cell>
          <cell r="E891">
            <v>0</v>
          </cell>
          <cell r="F891" t="str">
            <v>50 mg</v>
          </cell>
          <cell r="G891" t="str">
            <v>CAPSULE</v>
          </cell>
          <cell r="H891" t="str">
            <v>CAP</v>
          </cell>
          <cell r="I891">
            <v>20090305</v>
          </cell>
          <cell r="J891">
            <v>0</v>
          </cell>
          <cell r="K891">
            <v>20091005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20091005</v>
          </cell>
          <cell r="S891">
            <v>0</v>
          </cell>
        </row>
        <row r="892">
          <cell r="B892" t="str">
            <v>KETOPROFEN34421075 mgCAPSULECAP</v>
          </cell>
          <cell r="C892" t="str">
            <v>KETOPROFEN</v>
          </cell>
          <cell r="D892">
            <v>34421</v>
          </cell>
          <cell r="E892">
            <v>0</v>
          </cell>
          <cell r="F892" t="str">
            <v>75 mg</v>
          </cell>
          <cell r="G892" t="str">
            <v>CAPSULE</v>
          </cell>
          <cell r="H892" t="str">
            <v>CAP</v>
          </cell>
          <cell r="I892">
            <v>20091005</v>
          </cell>
          <cell r="J892">
            <v>0</v>
          </cell>
          <cell r="K892">
            <v>20091005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20091005</v>
          </cell>
          <cell r="Q892">
            <v>0</v>
          </cell>
          <cell r="R892">
            <v>20091005</v>
          </cell>
          <cell r="S892">
            <v>0</v>
          </cell>
        </row>
        <row r="893">
          <cell r="B893" t="str">
            <v>KETOROLAC TROMETHAMINE32531010 mgTABLETTAB</v>
          </cell>
          <cell r="C893" t="str">
            <v>KETOROLAC TROMETHAMINE</v>
          </cell>
          <cell r="D893">
            <v>32531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20091005</v>
          </cell>
          <cell r="J893">
            <v>0</v>
          </cell>
          <cell r="K893">
            <v>20091005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20091005</v>
          </cell>
          <cell r="Q893">
            <v>0</v>
          </cell>
          <cell r="R893">
            <v>20091005</v>
          </cell>
          <cell r="S893">
            <v>0</v>
          </cell>
        </row>
        <row r="894">
          <cell r="B894" t="str">
            <v>KETOROLAC TROMETHAMINE35275015 mg/mlMILLILITERSYRN</v>
          </cell>
          <cell r="C894" t="str">
            <v>KETOROLAC TROMETHAMINE</v>
          </cell>
          <cell r="D894">
            <v>35275</v>
          </cell>
          <cell r="E894">
            <v>0</v>
          </cell>
          <cell r="F894" t="str">
            <v>15 mg/ml</v>
          </cell>
          <cell r="G894" t="str">
            <v>MILLILITER</v>
          </cell>
          <cell r="H894" t="str">
            <v>SYRN</v>
          </cell>
          <cell r="I894">
            <v>20090305</v>
          </cell>
          <cell r="J894">
            <v>20090904</v>
          </cell>
          <cell r="K894">
            <v>20091005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20090904</v>
          </cell>
          <cell r="R894">
            <v>20091005</v>
          </cell>
          <cell r="S894">
            <v>0</v>
          </cell>
        </row>
        <row r="895">
          <cell r="B895" t="str">
            <v>KETOROLAC TROMETHAMINE35270030 mg/mlMILLILITERSYRN</v>
          </cell>
          <cell r="C895" t="str">
            <v>KETOROLAC TROMETHAMINE</v>
          </cell>
          <cell r="D895">
            <v>35270</v>
          </cell>
          <cell r="E895">
            <v>0</v>
          </cell>
          <cell r="F895" t="str">
            <v>30 mg/ml</v>
          </cell>
          <cell r="G895" t="str">
            <v>MILLILITER</v>
          </cell>
          <cell r="H895" t="str">
            <v>SYRN</v>
          </cell>
          <cell r="I895">
            <v>20090605</v>
          </cell>
          <cell r="J895">
            <v>0</v>
          </cell>
          <cell r="K895">
            <v>20091005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20090605</v>
          </cell>
          <cell r="Q895">
            <v>0</v>
          </cell>
          <cell r="R895">
            <v>20091005</v>
          </cell>
          <cell r="S895">
            <v>0</v>
          </cell>
        </row>
        <row r="896">
          <cell r="B896" t="str">
            <v>KETOROLAC TROMETHAMINE35236060 mg/2 mlMILLILITERVIAL</v>
          </cell>
          <cell r="C896" t="str">
            <v>KETOROLAC TROMETHAMINE</v>
          </cell>
          <cell r="D896">
            <v>35236</v>
          </cell>
          <cell r="E896">
            <v>0</v>
          </cell>
          <cell r="F896" t="str">
            <v>60 mg/2 ml</v>
          </cell>
          <cell r="G896" t="str">
            <v>MILLILITER</v>
          </cell>
          <cell r="H896" t="str">
            <v>VIAL</v>
          </cell>
          <cell r="I896">
            <v>20091005</v>
          </cell>
          <cell r="J896">
            <v>0</v>
          </cell>
          <cell r="K896">
            <v>20091005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20091005</v>
          </cell>
          <cell r="Q896">
            <v>0</v>
          </cell>
          <cell r="R896">
            <v>20091005</v>
          </cell>
          <cell r="S896">
            <v>0</v>
          </cell>
        </row>
        <row r="897">
          <cell r="B897" t="str">
            <v>LABETALOL HCL103420100 mgTABLETTAB</v>
          </cell>
          <cell r="C897" t="str">
            <v>LABETALOL HCL</v>
          </cell>
          <cell r="D897">
            <v>10342</v>
          </cell>
          <cell r="E897">
            <v>0</v>
          </cell>
          <cell r="F897" t="str">
            <v>100 mg</v>
          </cell>
          <cell r="G897" t="str">
            <v>TABLET</v>
          </cell>
          <cell r="H897" t="str">
            <v>TAB</v>
          </cell>
          <cell r="I897">
            <v>20091005</v>
          </cell>
          <cell r="J897">
            <v>0</v>
          </cell>
          <cell r="K897">
            <v>20091005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20091005</v>
          </cell>
          <cell r="Q897">
            <v>0</v>
          </cell>
          <cell r="R897">
            <v>20091005</v>
          </cell>
          <cell r="S897">
            <v>0</v>
          </cell>
        </row>
        <row r="898">
          <cell r="B898" t="str">
            <v>LABETALOL HCL103410200 mgTABLETTAB</v>
          </cell>
          <cell r="C898" t="str">
            <v>LABETALOL HCL</v>
          </cell>
          <cell r="D898">
            <v>10341</v>
          </cell>
          <cell r="E898">
            <v>0</v>
          </cell>
          <cell r="F898" t="str">
            <v>200 mg</v>
          </cell>
          <cell r="G898" t="str">
            <v>TABLET</v>
          </cell>
          <cell r="H898" t="str">
            <v>TAB</v>
          </cell>
          <cell r="I898">
            <v>20091005</v>
          </cell>
          <cell r="J898">
            <v>0</v>
          </cell>
          <cell r="K898">
            <v>20091005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20091005</v>
          </cell>
          <cell r="Q898">
            <v>0</v>
          </cell>
          <cell r="R898">
            <v>20091005</v>
          </cell>
          <cell r="S898">
            <v>0</v>
          </cell>
        </row>
        <row r="899">
          <cell r="B899" t="str">
            <v>LABETALOL HCL103400300 mgTABLETTAB</v>
          </cell>
          <cell r="C899" t="str">
            <v>LABETALOL HCL</v>
          </cell>
          <cell r="D899">
            <v>10340</v>
          </cell>
          <cell r="E899">
            <v>0</v>
          </cell>
          <cell r="F899" t="str">
            <v>300 mg</v>
          </cell>
          <cell r="G899" t="str">
            <v>TABLET</v>
          </cell>
          <cell r="H899" t="str">
            <v>TAB</v>
          </cell>
          <cell r="I899">
            <v>20091005</v>
          </cell>
          <cell r="J899">
            <v>0</v>
          </cell>
          <cell r="K899">
            <v>20091005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20091005</v>
          </cell>
          <cell r="Q899">
            <v>0</v>
          </cell>
          <cell r="R899">
            <v>20091005</v>
          </cell>
          <cell r="S899">
            <v>0</v>
          </cell>
        </row>
        <row r="900">
          <cell r="B900" t="str">
            <v>LACTULOSE10161010 gm/15 mlMILLILITERSYR</v>
          </cell>
          <cell r="C900" t="str">
            <v>LACTULOSE</v>
          </cell>
          <cell r="D900">
            <v>10161</v>
          </cell>
          <cell r="E900">
            <v>0</v>
          </cell>
          <cell r="F900" t="str">
            <v>10 gm/15 ml</v>
          </cell>
          <cell r="G900" t="str">
            <v>MILLILITER</v>
          </cell>
          <cell r="H900" t="str">
            <v>SYR</v>
          </cell>
          <cell r="I900">
            <v>20051206</v>
          </cell>
          <cell r="J900">
            <v>20060605</v>
          </cell>
          <cell r="K900">
            <v>20060605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20051206</v>
          </cell>
          <cell r="Q900">
            <v>20060605</v>
          </cell>
          <cell r="R900">
            <v>20060605</v>
          </cell>
          <cell r="S900">
            <v>0</v>
          </cell>
        </row>
        <row r="901">
          <cell r="B901" t="str">
            <v>LACTULOSE10167010 gm/15 mlMILLILITERSOLN</v>
          </cell>
          <cell r="C901" t="str">
            <v>LACTULOSE</v>
          </cell>
          <cell r="D901">
            <v>10167</v>
          </cell>
          <cell r="E901">
            <v>0</v>
          </cell>
          <cell r="F901" t="str">
            <v>10 gm/15 ml</v>
          </cell>
          <cell r="G901" t="str">
            <v>MILLILITER</v>
          </cell>
          <cell r="H901" t="str">
            <v>SOLN</v>
          </cell>
          <cell r="I901">
            <v>20091005</v>
          </cell>
          <cell r="J901">
            <v>0</v>
          </cell>
          <cell r="K901">
            <v>20091005</v>
          </cell>
          <cell r="L901" t="str">
            <v>Active</v>
          </cell>
          <cell r="N901">
            <v>0</v>
          </cell>
          <cell r="O901" t="str">
            <v>no</v>
          </cell>
          <cell r="P901">
            <v>20091005</v>
          </cell>
          <cell r="Q901">
            <v>0</v>
          </cell>
          <cell r="R901">
            <v>20091005</v>
          </cell>
          <cell r="S901">
            <v>0</v>
          </cell>
        </row>
        <row r="902">
          <cell r="B902" t="str">
            <v>LACTULOSE 10160010 gm/15 mlMILLILITERSOLN</v>
          </cell>
          <cell r="C902" t="str">
            <v xml:space="preserve">LACTULOSE </v>
          </cell>
          <cell r="D902">
            <v>10160</v>
          </cell>
          <cell r="E902">
            <v>0</v>
          </cell>
          <cell r="F902" t="str">
            <v>10 gm/15 ml</v>
          </cell>
          <cell r="G902" t="str">
            <v>MILLILITER</v>
          </cell>
          <cell r="H902" t="str">
            <v>SOLN</v>
          </cell>
          <cell r="I902">
            <v>20091005</v>
          </cell>
          <cell r="J902">
            <v>0</v>
          </cell>
          <cell r="K902">
            <v>20091005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20091005</v>
          </cell>
          <cell r="Q902">
            <v>0</v>
          </cell>
          <cell r="R902">
            <v>20091005</v>
          </cell>
          <cell r="S902">
            <v>0</v>
          </cell>
        </row>
        <row r="903">
          <cell r="B903" t="str">
            <v>LAMOTRIGINE643160100 mgTABLETTAB</v>
          </cell>
          <cell r="C903" t="str">
            <v>LAMOTRIGINE</v>
          </cell>
          <cell r="D903">
            <v>64316</v>
          </cell>
          <cell r="E903">
            <v>0</v>
          </cell>
          <cell r="F903" t="str">
            <v>100 mg</v>
          </cell>
          <cell r="G903" t="str">
            <v>TABLET</v>
          </cell>
          <cell r="H903" t="str">
            <v>TAB</v>
          </cell>
          <cell r="I903">
            <v>20091005</v>
          </cell>
          <cell r="J903">
            <v>0</v>
          </cell>
          <cell r="K903">
            <v>20091005</v>
          </cell>
          <cell r="L903" t="str">
            <v>Active</v>
          </cell>
          <cell r="N903">
            <v>0</v>
          </cell>
          <cell r="O903" t="str">
            <v>no</v>
          </cell>
          <cell r="P903">
            <v>20091005</v>
          </cell>
          <cell r="Q903">
            <v>0</v>
          </cell>
          <cell r="R903">
            <v>20091005</v>
          </cell>
          <cell r="S903">
            <v>0</v>
          </cell>
        </row>
        <row r="904">
          <cell r="B904" t="str">
            <v>LAMOTRIGINE643240150 mgTABLETTAB</v>
          </cell>
          <cell r="C904" t="str">
            <v>LAMOTRIGINE</v>
          </cell>
          <cell r="D904">
            <v>64324</v>
          </cell>
          <cell r="E904">
            <v>0</v>
          </cell>
          <cell r="F904" t="str">
            <v>150 mg</v>
          </cell>
          <cell r="G904" t="str">
            <v>TABLET</v>
          </cell>
          <cell r="H904" t="str">
            <v>TAB</v>
          </cell>
          <cell r="I904">
            <v>20091005</v>
          </cell>
          <cell r="J904">
            <v>0</v>
          </cell>
          <cell r="K904">
            <v>20091005</v>
          </cell>
          <cell r="L904" t="str">
            <v>Active</v>
          </cell>
          <cell r="N904">
            <v>0</v>
          </cell>
          <cell r="O904" t="str">
            <v>no</v>
          </cell>
          <cell r="P904">
            <v>20091005</v>
          </cell>
          <cell r="Q904">
            <v>0</v>
          </cell>
          <cell r="R904">
            <v>20091005</v>
          </cell>
          <cell r="S904">
            <v>0</v>
          </cell>
        </row>
        <row r="905">
          <cell r="B905" t="str">
            <v>LAMOTRIGINE643250200 mgTABLETTAB</v>
          </cell>
          <cell r="C905" t="str">
            <v>LAMOTRIGINE</v>
          </cell>
          <cell r="D905">
            <v>64325</v>
          </cell>
          <cell r="E905">
            <v>0</v>
          </cell>
          <cell r="F905" t="str">
            <v>200 mg</v>
          </cell>
          <cell r="G905" t="str">
            <v>TABLET</v>
          </cell>
          <cell r="H905" t="str">
            <v>TAB</v>
          </cell>
          <cell r="I905">
            <v>20091005</v>
          </cell>
          <cell r="J905">
            <v>0</v>
          </cell>
          <cell r="K905">
            <v>20091005</v>
          </cell>
          <cell r="L905" t="str">
            <v>Active</v>
          </cell>
          <cell r="N905">
            <v>0</v>
          </cell>
          <cell r="O905" t="str">
            <v>no</v>
          </cell>
          <cell r="P905">
            <v>20091005</v>
          </cell>
          <cell r="Q905">
            <v>0</v>
          </cell>
          <cell r="R905">
            <v>20091005</v>
          </cell>
          <cell r="S905">
            <v>0</v>
          </cell>
        </row>
        <row r="906">
          <cell r="B906" t="str">
            <v>LAMOTRIGINE64322025 mgTABLETTAB, CHEW</v>
          </cell>
          <cell r="C906" t="str">
            <v>LAMOTRIGINE</v>
          </cell>
          <cell r="D906">
            <v>64322</v>
          </cell>
          <cell r="E906">
            <v>0</v>
          </cell>
          <cell r="F906" t="str">
            <v>25 mg</v>
          </cell>
          <cell r="G906" t="str">
            <v>TABLET</v>
          </cell>
          <cell r="H906" t="str">
            <v>TAB, CHEW</v>
          </cell>
          <cell r="I906">
            <v>20091005</v>
          </cell>
          <cell r="J906">
            <v>0</v>
          </cell>
          <cell r="K906">
            <v>20091005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20091005</v>
          </cell>
          <cell r="Q906">
            <v>0</v>
          </cell>
          <cell r="R906">
            <v>20091005</v>
          </cell>
          <cell r="S906">
            <v>0</v>
          </cell>
        </row>
        <row r="907">
          <cell r="B907" t="str">
            <v>LAMOTRIGINE64317025 mgTABLETTAB</v>
          </cell>
          <cell r="C907" t="str">
            <v>LAMOTRIGINE</v>
          </cell>
          <cell r="D907">
            <v>64317</v>
          </cell>
          <cell r="E907">
            <v>0</v>
          </cell>
          <cell r="F907" t="str">
            <v>25 mg</v>
          </cell>
          <cell r="G907" t="str">
            <v>TABLET</v>
          </cell>
          <cell r="H907" t="str">
            <v>TAB</v>
          </cell>
          <cell r="I907">
            <v>20091005</v>
          </cell>
          <cell r="J907">
            <v>0</v>
          </cell>
          <cell r="K907">
            <v>20091005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20091005</v>
          </cell>
          <cell r="Q907">
            <v>0</v>
          </cell>
          <cell r="R907">
            <v>20091005</v>
          </cell>
          <cell r="S907">
            <v>0</v>
          </cell>
        </row>
        <row r="908">
          <cell r="B908" t="str">
            <v>LAMOTRIGINE6432305 mgTABLETTAB, CHEW</v>
          </cell>
          <cell r="C908" t="str">
            <v>LAMOTRIGINE</v>
          </cell>
          <cell r="D908">
            <v>64323</v>
          </cell>
          <cell r="E908">
            <v>0</v>
          </cell>
          <cell r="F908" t="str">
            <v>5 mg</v>
          </cell>
          <cell r="G908" t="str">
            <v>TABLET</v>
          </cell>
          <cell r="H908" t="str">
            <v>TAB, CHEW</v>
          </cell>
          <cell r="I908">
            <v>20091005</v>
          </cell>
          <cell r="J908">
            <v>0</v>
          </cell>
          <cell r="K908">
            <v>20091005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20091005</v>
          </cell>
          <cell r="Q908">
            <v>0</v>
          </cell>
          <cell r="R908">
            <v>20091005</v>
          </cell>
          <cell r="S908">
            <v>0</v>
          </cell>
        </row>
        <row r="909">
          <cell r="B909" t="str">
            <v>LEFLUNOMIDE67031010 mgTABLETTAB</v>
          </cell>
          <cell r="C909" t="str">
            <v>LEFLUNOMIDE</v>
          </cell>
          <cell r="D909">
            <v>67031</v>
          </cell>
          <cell r="E909">
            <v>0</v>
          </cell>
          <cell r="F909" t="str">
            <v>10 mg</v>
          </cell>
          <cell r="G909" t="str">
            <v>TABLET</v>
          </cell>
          <cell r="H909" t="str">
            <v>TAB</v>
          </cell>
          <cell r="I909">
            <v>20091005</v>
          </cell>
          <cell r="J909">
            <v>0</v>
          </cell>
          <cell r="K909">
            <v>20091005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20091005</v>
          </cell>
          <cell r="Q909">
            <v>0</v>
          </cell>
          <cell r="R909">
            <v>20091005</v>
          </cell>
          <cell r="S909">
            <v>0</v>
          </cell>
        </row>
        <row r="910">
          <cell r="B910" t="str">
            <v>LEFLUNOMIDE67032020 mgTABLETTAB</v>
          </cell>
          <cell r="C910" t="str">
            <v>LEFLUNOMIDE</v>
          </cell>
          <cell r="D910">
            <v>67032</v>
          </cell>
          <cell r="E910">
            <v>0</v>
          </cell>
          <cell r="F910" t="str">
            <v>20 mg</v>
          </cell>
          <cell r="G910" t="str">
            <v>TABLET</v>
          </cell>
          <cell r="H910" t="str">
            <v>TAB</v>
          </cell>
          <cell r="I910">
            <v>20091005</v>
          </cell>
          <cell r="J910">
            <v>0</v>
          </cell>
          <cell r="K910">
            <v>20091005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20091005</v>
          </cell>
          <cell r="Q910">
            <v>0</v>
          </cell>
          <cell r="R910">
            <v>20091005</v>
          </cell>
          <cell r="S910">
            <v>0</v>
          </cell>
        </row>
        <row r="911">
          <cell r="B911" t="str">
            <v>LEUCOVORIN CALCIUM87557025 mgTABLETTAB</v>
          </cell>
          <cell r="C911" t="str">
            <v>LEUCOVORIN CALCIUM</v>
          </cell>
          <cell r="D911">
            <v>87557</v>
          </cell>
          <cell r="E911">
            <v>0</v>
          </cell>
          <cell r="F911" t="str">
            <v>25 mg</v>
          </cell>
          <cell r="G911" t="str">
            <v>TABLET</v>
          </cell>
          <cell r="H911" t="str">
            <v>TAB</v>
          </cell>
          <cell r="I911">
            <v>20091005</v>
          </cell>
          <cell r="J911">
            <v>0</v>
          </cell>
          <cell r="K911">
            <v>20091005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20091005</v>
          </cell>
          <cell r="Q911">
            <v>0</v>
          </cell>
          <cell r="R911">
            <v>20091005</v>
          </cell>
          <cell r="S911">
            <v>0</v>
          </cell>
        </row>
        <row r="912">
          <cell r="B912" t="str">
            <v>LEUCOVORIN CALCIUM8755805 mgTABLETTAB</v>
          </cell>
          <cell r="C912" t="str">
            <v>LEUCOVORIN CALCIUM</v>
          </cell>
          <cell r="D912">
            <v>87558</v>
          </cell>
          <cell r="E912">
            <v>0</v>
          </cell>
          <cell r="F912" t="str">
            <v>5 mg</v>
          </cell>
          <cell r="G912" t="str">
            <v>TABLET</v>
          </cell>
          <cell r="H912" t="str">
            <v>TAB</v>
          </cell>
          <cell r="I912">
            <v>20091005</v>
          </cell>
          <cell r="J912">
            <v>0</v>
          </cell>
          <cell r="K912">
            <v>20091005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20091005</v>
          </cell>
          <cell r="Q912">
            <v>0</v>
          </cell>
          <cell r="R912">
            <v>20091005</v>
          </cell>
          <cell r="S912">
            <v>0</v>
          </cell>
        </row>
        <row r="913">
          <cell r="B913" t="str">
            <v>LEUPROLIDE ACETATE8459701 mg/0.2 mlEACHKIT</v>
          </cell>
          <cell r="C913" t="str">
            <v>LEUPROLIDE ACETATE</v>
          </cell>
          <cell r="D913">
            <v>84597</v>
          </cell>
          <cell r="E913">
            <v>0</v>
          </cell>
          <cell r="F913" t="str">
            <v>1 mg/0.2 ml</v>
          </cell>
          <cell r="G913" t="str">
            <v>EACH</v>
          </cell>
          <cell r="H913" t="str">
            <v>KIT</v>
          </cell>
          <cell r="I913">
            <v>20091005</v>
          </cell>
          <cell r="J913">
            <v>0</v>
          </cell>
          <cell r="K913">
            <v>20091005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20091005</v>
          </cell>
          <cell r="Q913">
            <v>0</v>
          </cell>
          <cell r="R913">
            <v>20091005</v>
          </cell>
          <cell r="S913">
            <v>0</v>
          </cell>
        </row>
        <row r="914">
          <cell r="B914" t="str">
            <v>LEVETIRACETAM203530100 mg/mlMILLILITERSOLN</v>
          </cell>
          <cell r="C914" t="str">
            <v>LEVETIRACETAM</v>
          </cell>
          <cell r="D914">
            <v>20353</v>
          </cell>
          <cell r="E914">
            <v>0</v>
          </cell>
          <cell r="F914" t="str">
            <v>100 mg/ml</v>
          </cell>
          <cell r="G914" t="str">
            <v>MILLILITER</v>
          </cell>
          <cell r="H914" t="str">
            <v>SOLN</v>
          </cell>
          <cell r="I914">
            <v>20090904</v>
          </cell>
          <cell r="J914">
            <v>0</v>
          </cell>
          <cell r="K914">
            <v>20091005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20090904</v>
          </cell>
          <cell r="Q914">
            <v>0</v>
          </cell>
          <cell r="R914">
            <v>20091005</v>
          </cell>
          <cell r="S914">
            <v>0</v>
          </cell>
        </row>
        <row r="915">
          <cell r="B915" t="str">
            <v>LEVETIRACETAM8622301000 mgTABLETTAB</v>
          </cell>
          <cell r="C915" t="str">
            <v>LEVETIRACETAM</v>
          </cell>
          <cell r="D915">
            <v>86223</v>
          </cell>
          <cell r="E915">
            <v>0</v>
          </cell>
          <cell r="F915" t="str">
            <v>1000 mg</v>
          </cell>
          <cell r="G915" t="str">
            <v>TABLET</v>
          </cell>
          <cell r="H915" t="str">
            <v>TAB</v>
          </cell>
          <cell r="I915">
            <v>20091005</v>
          </cell>
          <cell r="J915">
            <v>0</v>
          </cell>
          <cell r="K915">
            <v>20091005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20091005</v>
          </cell>
          <cell r="Q915">
            <v>0</v>
          </cell>
          <cell r="R915">
            <v>20091005</v>
          </cell>
          <cell r="S915">
            <v>0</v>
          </cell>
        </row>
        <row r="916">
          <cell r="B916" t="str">
            <v>LEVETIRACETAM415870250 mgTABLETTAB</v>
          </cell>
          <cell r="C916" t="str">
            <v>LEVETIRACETAM</v>
          </cell>
          <cell r="D916">
            <v>41587</v>
          </cell>
          <cell r="E916">
            <v>0</v>
          </cell>
          <cell r="F916" t="str">
            <v>250 mg</v>
          </cell>
          <cell r="G916" t="str">
            <v>TABLET</v>
          </cell>
          <cell r="H916" t="str">
            <v>TAB</v>
          </cell>
          <cell r="I916">
            <v>20091005</v>
          </cell>
          <cell r="J916">
            <v>0</v>
          </cell>
          <cell r="K916">
            <v>20091005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20091005</v>
          </cell>
          <cell r="Q916">
            <v>0</v>
          </cell>
          <cell r="R916">
            <v>20091005</v>
          </cell>
          <cell r="S916">
            <v>0</v>
          </cell>
        </row>
        <row r="917">
          <cell r="B917" t="str">
            <v>LEVETIRACETAM415970500 mgTABLETTAB</v>
          </cell>
          <cell r="C917" t="str">
            <v>LEVETIRACETAM</v>
          </cell>
          <cell r="D917">
            <v>41597</v>
          </cell>
          <cell r="E917">
            <v>0</v>
          </cell>
          <cell r="F917" t="str">
            <v>500 mg</v>
          </cell>
          <cell r="G917" t="str">
            <v>TABLET</v>
          </cell>
          <cell r="H917" t="str">
            <v>TAB</v>
          </cell>
          <cell r="I917">
            <v>20091005</v>
          </cell>
          <cell r="J917">
            <v>0</v>
          </cell>
          <cell r="K917">
            <v>20091005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20091005</v>
          </cell>
          <cell r="Q917">
            <v>0</v>
          </cell>
          <cell r="R917">
            <v>20091005</v>
          </cell>
          <cell r="S917">
            <v>0</v>
          </cell>
        </row>
        <row r="918">
          <cell r="B918" t="str">
            <v>LEVETIRACETAM415860750 mgTABLETTAB</v>
          </cell>
          <cell r="C918" t="str">
            <v>LEVETIRACETAM</v>
          </cell>
          <cell r="D918">
            <v>41586</v>
          </cell>
          <cell r="E918">
            <v>0</v>
          </cell>
          <cell r="F918" t="str">
            <v>750 mg</v>
          </cell>
          <cell r="G918" t="str">
            <v>TABLET</v>
          </cell>
          <cell r="H918" t="str">
            <v>TAB</v>
          </cell>
          <cell r="I918">
            <v>20091005</v>
          </cell>
          <cell r="J918">
            <v>0</v>
          </cell>
          <cell r="K918">
            <v>20091005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20091005</v>
          </cell>
          <cell r="Q918">
            <v>0</v>
          </cell>
          <cell r="R918">
            <v>20091005</v>
          </cell>
          <cell r="S918">
            <v>0</v>
          </cell>
        </row>
        <row r="919">
          <cell r="B919" t="str">
            <v>LEVOBUNOLOL HCL3331100.25%MILLILITEROPTH SOLN</v>
          </cell>
          <cell r="C919" t="str">
            <v>LEVOBUNOLOL HCL</v>
          </cell>
          <cell r="D919">
            <v>33311</v>
          </cell>
          <cell r="E919">
            <v>0</v>
          </cell>
          <cell r="F919" t="str">
            <v>0.25%</v>
          </cell>
          <cell r="G919" t="str">
            <v>MILLILITER</v>
          </cell>
          <cell r="H919" t="str">
            <v>OPTH SOLN</v>
          </cell>
          <cell r="I919">
            <v>20030606</v>
          </cell>
          <cell r="J919">
            <v>20050902</v>
          </cell>
          <cell r="K919">
            <v>20070305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20030606</v>
          </cell>
          <cell r="Q919">
            <v>20050902</v>
          </cell>
          <cell r="R919">
            <v>20070305</v>
          </cell>
          <cell r="S919">
            <v>0</v>
          </cell>
        </row>
        <row r="920">
          <cell r="B920" t="str">
            <v>LEVOBUNOLOL HCL3331000.50%MILLILITEROPTH SOLN</v>
          </cell>
          <cell r="C920" t="str">
            <v>LEVOBUNOLOL HCL</v>
          </cell>
          <cell r="D920">
            <v>33310</v>
          </cell>
          <cell r="E920">
            <v>0</v>
          </cell>
          <cell r="F920" t="str">
            <v>0.50%</v>
          </cell>
          <cell r="G920" t="str">
            <v>MILLILITER</v>
          </cell>
          <cell r="H920" t="str">
            <v>OPTH SOLN</v>
          </cell>
          <cell r="I920">
            <v>20091005</v>
          </cell>
          <cell r="J920">
            <v>0</v>
          </cell>
          <cell r="K920">
            <v>20091005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20091005</v>
          </cell>
          <cell r="Q920">
            <v>0</v>
          </cell>
          <cell r="R920">
            <v>20091005</v>
          </cell>
          <cell r="S920">
            <v>0</v>
          </cell>
        </row>
        <row r="921">
          <cell r="B921" t="str">
            <v>LEVOBUNOLOL HCL33310100.5%, 10 mlMILLILITEROPTH SOLN</v>
          </cell>
          <cell r="C921" t="str">
            <v>LEVOBUNOLOL HCL</v>
          </cell>
          <cell r="D921">
            <v>33310</v>
          </cell>
          <cell r="E921">
            <v>10</v>
          </cell>
          <cell r="F921" t="str">
            <v>0.5%, 10 ml</v>
          </cell>
          <cell r="G921" t="str">
            <v>MILLILITER</v>
          </cell>
          <cell r="H921" t="str">
            <v>OPTH SOLN</v>
          </cell>
          <cell r="I921">
            <v>20011201</v>
          </cell>
          <cell r="J921">
            <v>20011220</v>
          </cell>
          <cell r="K921">
            <v>20011220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20011201</v>
          </cell>
          <cell r="Q921">
            <v>20011220</v>
          </cell>
          <cell r="R921">
            <v>20011220</v>
          </cell>
          <cell r="S921">
            <v>0</v>
          </cell>
        </row>
        <row r="922">
          <cell r="B922" t="str">
            <v>LEVOBUNOLOL HCL33310150.5%, 15 mlMILLILITEROPTH SOLN</v>
          </cell>
          <cell r="C922" t="str">
            <v>LEVOBUNOLOL HCL</v>
          </cell>
          <cell r="D922">
            <v>33310</v>
          </cell>
          <cell r="E922">
            <v>15</v>
          </cell>
          <cell r="F922" t="str">
            <v>0.5%, 15 ml</v>
          </cell>
          <cell r="G922" t="str">
            <v>MILLILITER</v>
          </cell>
          <cell r="H922" t="str">
            <v>OPTH SOLN</v>
          </cell>
          <cell r="I922">
            <v>20011201</v>
          </cell>
          <cell r="J922">
            <v>20011220</v>
          </cell>
          <cell r="K922">
            <v>20011220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20011201</v>
          </cell>
          <cell r="Q922">
            <v>20011220</v>
          </cell>
          <cell r="R922">
            <v>20011220</v>
          </cell>
          <cell r="S922">
            <v>0</v>
          </cell>
        </row>
        <row r="923">
          <cell r="B923" t="str">
            <v>LEVOBUNOLOL HCL3331050.5%, 5 mlMILLILITEROPTH SOLN</v>
          </cell>
          <cell r="C923" t="str">
            <v>LEVOBUNOLOL HCL</v>
          </cell>
          <cell r="D923">
            <v>33310</v>
          </cell>
          <cell r="E923">
            <v>5</v>
          </cell>
          <cell r="F923" t="str">
            <v>0.5%, 5 ml</v>
          </cell>
          <cell r="G923" t="str">
            <v>MILLILITER</v>
          </cell>
          <cell r="H923" t="str">
            <v>OPTH SOLN</v>
          </cell>
          <cell r="I923">
            <v>20011201</v>
          </cell>
          <cell r="J923">
            <v>20011220</v>
          </cell>
          <cell r="K923">
            <v>20011220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20011201</v>
          </cell>
          <cell r="Q923">
            <v>20011220</v>
          </cell>
          <cell r="R923">
            <v>20011220</v>
          </cell>
          <cell r="S923">
            <v>0</v>
          </cell>
        </row>
        <row r="924">
          <cell r="B924" t="str">
            <v>LEVOCARNITINE985070100 mg/mlMILLILITERLIQ</v>
          </cell>
          <cell r="C924" t="str">
            <v>LEVOCARNITINE</v>
          </cell>
          <cell r="D924">
            <v>98507</v>
          </cell>
          <cell r="E924">
            <v>0</v>
          </cell>
          <cell r="F924" t="str">
            <v>100 mg/ml</v>
          </cell>
          <cell r="G924" t="str">
            <v>MILLILITER</v>
          </cell>
          <cell r="H924" t="str">
            <v>LIQ</v>
          </cell>
          <cell r="I924">
            <v>20091005</v>
          </cell>
          <cell r="J924">
            <v>0</v>
          </cell>
          <cell r="K924">
            <v>20091005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20091005</v>
          </cell>
          <cell r="Q924">
            <v>0</v>
          </cell>
          <cell r="R924">
            <v>20091005</v>
          </cell>
          <cell r="S924">
            <v>0</v>
          </cell>
        </row>
        <row r="925">
          <cell r="B925" t="str">
            <v>LEVONORGESTREL/ETHINYL ESTRADIOL (ALESSE, LEVLITE, AVIANE)1153400.1 mg/20 mcgTABLETTAB</v>
          </cell>
          <cell r="C925" t="str">
            <v>LEVONORGESTREL/ETHINYL ESTRADIOL (ALESSE, LEVLITE, AVIANE)</v>
          </cell>
          <cell r="D925">
            <v>11534</v>
          </cell>
          <cell r="E925">
            <v>0</v>
          </cell>
          <cell r="F925" t="str">
            <v>0.1 mg/20 mcg</v>
          </cell>
          <cell r="G925" t="str">
            <v>TABLET</v>
          </cell>
          <cell r="H925" t="str">
            <v>TAB</v>
          </cell>
          <cell r="I925">
            <v>20090904</v>
          </cell>
          <cell r="J925">
            <v>0</v>
          </cell>
          <cell r="K925">
            <v>20091005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20090904</v>
          </cell>
          <cell r="Q925">
            <v>0</v>
          </cell>
          <cell r="R925">
            <v>20091005</v>
          </cell>
          <cell r="S925">
            <v>0</v>
          </cell>
        </row>
        <row r="926">
          <cell r="B926" t="str">
            <v>LEVONORGESTREL/ETHINYL ESTRADIOL (LEVLEN, NORDETTE, LEVORA 0.15/30)1153000.15 mg/30 mcgTABLETTAB</v>
          </cell>
          <cell r="C926" t="str">
            <v>LEVONORGESTREL/ETHINYL ESTRADIOL (LEVLEN, NORDETTE, LEVORA 0.15/30)</v>
          </cell>
          <cell r="D926">
            <v>11530</v>
          </cell>
          <cell r="E926">
            <v>0</v>
          </cell>
          <cell r="F926" t="str">
            <v>0.15 mg/30 mcg</v>
          </cell>
          <cell r="G926" t="str">
            <v>TABLET</v>
          </cell>
          <cell r="H926" t="str">
            <v>TAB</v>
          </cell>
          <cell r="I926">
            <v>20090605</v>
          </cell>
          <cell r="J926">
            <v>0</v>
          </cell>
          <cell r="K926">
            <v>20091005</v>
          </cell>
          <cell r="L926" t="str">
            <v>Active</v>
          </cell>
          <cell r="N926">
            <v>0</v>
          </cell>
          <cell r="O926" t="str">
            <v>no</v>
          </cell>
          <cell r="P926">
            <v>20090605</v>
          </cell>
          <cell r="Q926">
            <v>0</v>
          </cell>
          <cell r="R926">
            <v>20091005</v>
          </cell>
          <cell r="S926">
            <v>0</v>
          </cell>
        </row>
        <row r="927">
          <cell r="B927" t="str">
            <v>LEVONORGESTREL/ETHINYL ESTRADIOL (SEASONALE, JOLESSA, QUASENSE)2041400.15 mg/30 mcgTABLETTAB</v>
          </cell>
          <cell r="C927" t="str">
            <v>LEVONORGESTREL/ETHINYL ESTRADIOL (SEASONALE, JOLESSA, QUASENSE)</v>
          </cell>
          <cell r="D927">
            <v>20414</v>
          </cell>
          <cell r="E927">
            <v>0</v>
          </cell>
          <cell r="F927" t="str">
            <v>0.15 mg/30 mcg</v>
          </cell>
          <cell r="G927" t="str">
            <v>TABLET</v>
          </cell>
          <cell r="H927" t="str">
            <v>TAB</v>
          </cell>
          <cell r="I927">
            <v>20090904</v>
          </cell>
          <cell r="J927">
            <v>0</v>
          </cell>
          <cell r="K927">
            <v>20091005</v>
          </cell>
          <cell r="L927" t="str">
            <v>Active</v>
          </cell>
          <cell r="N927">
            <v>0</v>
          </cell>
          <cell r="O927" t="str">
            <v>no</v>
          </cell>
          <cell r="P927">
            <v>20090904</v>
          </cell>
          <cell r="Q927">
            <v>0</v>
          </cell>
          <cell r="R927">
            <v>20091005</v>
          </cell>
          <cell r="S927">
            <v>0</v>
          </cell>
        </row>
        <row r="928">
          <cell r="B928" t="str">
            <v>LEVONORGESTREL/ETHINYL ESTRADIOL TRIPHASIC (TRI-LEVLEN, TRIPHASIL, TRIVORA-28)1153100.05 mg/30 mcg; 0.075 mg/40 mcg; 0.125 mg/30 mcgTABLETTAB</v>
          </cell>
          <cell r="C928" t="str">
            <v>LEVONORGESTREL/ETHINYL ESTRADIOL TRIPHASIC (TRI-LEVLEN, TRIPHASIL, TRIVORA-28)</v>
          </cell>
          <cell r="D928">
            <v>11531</v>
          </cell>
          <cell r="E928">
            <v>0</v>
          </cell>
          <cell r="F928" t="str">
            <v>0.05 mg/30 mcg; 0.075 mg/40 mcg; 0.125 mg/30 mcg</v>
          </cell>
          <cell r="G928" t="str">
            <v>TABLET</v>
          </cell>
          <cell r="H928" t="str">
            <v>TAB</v>
          </cell>
          <cell r="I928">
            <v>20090904</v>
          </cell>
          <cell r="J928">
            <v>0</v>
          </cell>
          <cell r="K928">
            <v>20091005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20090904</v>
          </cell>
          <cell r="Q928">
            <v>0</v>
          </cell>
          <cell r="R928">
            <v>20091005</v>
          </cell>
          <cell r="S928">
            <v>0</v>
          </cell>
        </row>
        <row r="929">
          <cell r="B929" t="str">
            <v>LEVOTHYROXINE263230100 mcgTABLETTAB</v>
          </cell>
          <cell r="C929" t="str">
            <v>LEVOTHYROXINE</v>
          </cell>
          <cell r="D929">
            <v>26323</v>
          </cell>
          <cell r="E929">
            <v>0</v>
          </cell>
          <cell r="F929" t="str">
            <v>100 mcg</v>
          </cell>
          <cell r="G929" t="str">
            <v>TABLET</v>
          </cell>
          <cell r="H929" t="str">
            <v>TAB</v>
          </cell>
          <cell r="I929">
            <v>20091005</v>
          </cell>
          <cell r="J929">
            <v>0</v>
          </cell>
          <cell r="K929">
            <v>20091005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20091005</v>
          </cell>
          <cell r="Q929">
            <v>0</v>
          </cell>
          <cell r="R929">
            <v>20091005</v>
          </cell>
          <cell r="S929">
            <v>0</v>
          </cell>
        </row>
        <row r="930">
          <cell r="B930" t="str">
            <v>LEVOTHYROXINE263200112 mcgTABLETTAB</v>
          </cell>
          <cell r="C930" t="str">
            <v>LEVOTHYROXINE</v>
          </cell>
          <cell r="D930">
            <v>26320</v>
          </cell>
          <cell r="E930">
            <v>0</v>
          </cell>
          <cell r="F930" t="str">
            <v>112 mcg</v>
          </cell>
          <cell r="G930" t="str">
            <v>TABLET</v>
          </cell>
          <cell r="H930" t="str">
            <v>TAB</v>
          </cell>
          <cell r="I930">
            <v>20091005</v>
          </cell>
          <cell r="J930">
            <v>0</v>
          </cell>
          <cell r="K930">
            <v>20091005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20091005</v>
          </cell>
          <cell r="Q930">
            <v>0</v>
          </cell>
          <cell r="R930">
            <v>20091005</v>
          </cell>
          <cell r="S930">
            <v>0</v>
          </cell>
        </row>
        <row r="931">
          <cell r="B931" t="str">
            <v>LEVOTHYROXINE263260125 mcgTABLETTAB</v>
          </cell>
          <cell r="C931" t="str">
            <v>LEVOTHYROXINE</v>
          </cell>
          <cell r="D931">
            <v>26326</v>
          </cell>
          <cell r="E931">
            <v>0</v>
          </cell>
          <cell r="F931" t="str">
            <v>125 mcg</v>
          </cell>
          <cell r="G931" t="str">
            <v>TABLET</v>
          </cell>
          <cell r="H931" t="str">
            <v>TAB</v>
          </cell>
          <cell r="I931">
            <v>20091005</v>
          </cell>
          <cell r="J931">
            <v>0</v>
          </cell>
          <cell r="K931">
            <v>20091005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20091005</v>
          </cell>
          <cell r="Q931">
            <v>0</v>
          </cell>
          <cell r="R931">
            <v>20091005</v>
          </cell>
          <cell r="S931">
            <v>0</v>
          </cell>
        </row>
        <row r="932">
          <cell r="B932" t="str">
            <v>LEVOTHYROXINE263270150 mcgTABLETTAB</v>
          </cell>
          <cell r="C932" t="str">
            <v>LEVOTHYROXINE</v>
          </cell>
          <cell r="D932">
            <v>26327</v>
          </cell>
          <cell r="E932">
            <v>0</v>
          </cell>
          <cell r="F932" t="str">
            <v>150 mcg</v>
          </cell>
          <cell r="G932" t="str">
            <v>TABLET</v>
          </cell>
          <cell r="H932" t="str">
            <v>TAB</v>
          </cell>
          <cell r="I932">
            <v>20091005</v>
          </cell>
          <cell r="J932">
            <v>0</v>
          </cell>
          <cell r="K932">
            <v>20091005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20091005</v>
          </cell>
          <cell r="Q932">
            <v>0</v>
          </cell>
          <cell r="R932">
            <v>20091005</v>
          </cell>
          <cell r="S932">
            <v>0</v>
          </cell>
        </row>
        <row r="933">
          <cell r="B933" t="str">
            <v>LEVOTHYROXINE263280175 mcgTABLETTAB</v>
          </cell>
          <cell r="C933" t="str">
            <v>LEVOTHYROXINE</v>
          </cell>
          <cell r="D933">
            <v>26328</v>
          </cell>
          <cell r="E933">
            <v>0</v>
          </cell>
          <cell r="F933" t="str">
            <v>175 mcg</v>
          </cell>
          <cell r="G933" t="str">
            <v>TABLET</v>
          </cell>
          <cell r="H933" t="str">
            <v>TAB</v>
          </cell>
          <cell r="I933">
            <v>20091005</v>
          </cell>
          <cell r="J933">
            <v>0</v>
          </cell>
          <cell r="K933">
            <v>20091005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20091005</v>
          </cell>
          <cell r="Q933">
            <v>0</v>
          </cell>
          <cell r="R933">
            <v>20091005</v>
          </cell>
          <cell r="S933">
            <v>0</v>
          </cell>
        </row>
        <row r="934">
          <cell r="B934" t="str">
            <v>LEVOTHYROXINE263250200 mcgTABLETTAB</v>
          </cell>
          <cell r="C934" t="str">
            <v>LEVOTHYROXINE</v>
          </cell>
          <cell r="D934">
            <v>26325</v>
          </cell>
          <cell r="E934">
            <v>0</v>
          </cell>
          <cell r="F934" t="str">
            <v>200 mcg</v>
          </cell>
          <cell r="G934" t="str">
            <v>TABLET</v>
          </cell>
          <cell r="H934" t="str">
            <v>TAB</v>
          </cell>
          <cell r="I934">
            <v>20091005</v>
          </cell>
          <cell r="J934">
            <v>0</v>
          </cell>
          <cell r="K934">
            <v>20091005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20091005</v>
          </cell>
          <cell r="Q934">
            <v>0</v>
          </cell>
          <cell r="R934">
            <v>20091005</v>
          </cell>
          <cell r="S934">
            <v>0</v>
          </cell>
        </row>
        <row r="935">
          <cell r="B935" t="str">
            <v>LEVOTHYROXINE26321025 mcgTABLETTAB</v>
          </cell>
          <cell r="C935" t="str">
            <v>LEVOTHYROXINE</v>
          </cell>
          <cell r="D935">
            <v>26321</v>
          </cell>
          <cell r="E935">
            <v>0</v>
          </cell>
          <cell r="F935" t="str">
            <v>25 mcg</v>
          </cell>
          <cell r="G935" t="str">
            <v>TABLET</v>
          </cell>
          <cell r="H935" t="str">
            <v>TAB</v>
          </cell>
          <cell r="I935">
            <v>20091005</v>
          </cell>
          <cell r="J935">
            <v>0</v>
          </cell>
          <cell r="K935">
            <v>20091005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20091005</v>
          </cell>
          <cell r="Q935">
            <v>0</v>
          </cell>
          <cell r="R935">
            <v>20091005</v>
          </cell>
          <cell r="S935">
            <v>0</v>
          </cell>
        </row>
        <row r="936">
          <cell r="B936" t="str">
            <v>LEVOTHYROXINE263290300 mcgTABLETTAB</v>
          </cell>
          <cell r="C936" t="str">
            <v>LEVOTHYROXINE</v>
          </cell>
          <cell r="D936">
            <v>26329</v>
          </cell>
          <cell r="E936">
            <v>0</v>
          </cell>
          <cell r="F936" t="str">
            <v>300 mcg</v>
          </cell>
          <cell r="G936" t="str">
            <v>TABLET</v>
          </cell>
          <cell r="H936" t="str">
            <v>TAB</v>
          </cell>
          <cell r="I936">
            <v>20091005</v>
          </cell>
          <cell r="J936">
            <v>0</v>
          </cell>
          <cell r="K936">
            <v>20091005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20091005</v>
          </cell>
          <cell r="Q936">
            <v>0</v>
          </cell>
          <cell r="R936">
            <v>20091005</v>
          </cell>
          <cell r="S936">
            <v>0</v>
          </cell>
        </row>
        <row r="937">
          <cell r="B937" t="str">
            <v>LEVOTHYROXINE26322050 mcgTABLETTAB</v>
          </cell>
          <cell r="C937" t="str">
            <v>LEVOTHYROXINE</v>
          </cell>
          <cell r="D937">
            <v>26322</v>
          </cell>
          <cell r="E937">
            <v>0</v>
          </cell>
          <cell r="F937" t="str">
            <v>50 mcg</v>
          </cell>
          <cell r="G937" t="str">
            <v>TABLET</v>
          </cell>
          <cell r="H937" t="str">
            <v>TAB</v>
          </cell>
          <cell r="I937">
            <v>20091005</v>
          </cell>
          <cell r="J937">
            <v>0</v>
          </cell>
          <cell r="K937">
            <v>20091005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20091005</v>
          </cell>
          <cell r="Q937">
            <v>0</v>
          </cell>
          <cell r="R937">
            <v>20091005</v>
          </cell>
          <cell r="S937">
            <v>0</v>
          </cell>
        </row>
        <row r="938">
          <cell r="B938" t="str">
            <v>LEVOTHYROXINE26324075 mcgTABLETTAB</v>
          </cell>
          <cell r="C938" t="str">
            <v>LEVOTHYROXINE</v>
          </cell>
          <cell r="D938">
            <v>26324</v>
          </cell>
          <cell r="E938">
            <v>0</v>
          </cell>
          <cell r="F938" t="str">
            <v>75 mcg</v>
          </cell>
          <cell r="G938" t="str">
            <v>TABLET</v>
          </cell>
          <cell r="H938" t="str">
            <v>TAB</v>
          </cell>
          <cell r="I938">
            <v>20091005</v>
          </cell>
          <cell r="J938">
            <v>0</v>
          </cell>
          <cell r="K938">
            <v>20091005</v>
          </cell>
          <cell r="L938" t="str">
            <v>Active</v>
          </cell>
          <cell r="N938">
            <v>0</v>
          </cell>
          <cell r="O938" t="str">
            <v>no</v>
          </cell>
          <cell r="P938">
            <v>20091005</v>
          </cell>
          <cell r="Q938">
            <v>0</v>
          </cell>
          <cell r="R938">
            <v>20091005</v>
          </cell>
          <cell r="S938">
            <v>0</v>
          </cell>
        </row>
        <row r="939">
          <cell r="B939" t="str">
            <v>LEVOTHYROXINE47631088 mcgTABLETTAB</v>
          </cell>
          <cell r="C939" t="str">
            <v>LEVOTHYROXINE</v>
          </cell>
          <cell r="D939">
            <v>47631</v>
          </cell>
          <cell r="E939">
            <v>0</v>
          </cell>
          <cell r="F939" t="str">
            <v>88 mcg</v>
          </cell>
          <cell r="G939" t="str">
            <v>TABLET</v>
          </cell>
          <cell r="H939" t="str">
            <v>TAB</v>
          </cell>
          <cell r="I939">
            <v>20091005</v>
          </cell>
          <cell r="J939">
            <v>0</v>
          </cell>
          <cell r="K939">
            <v>20091005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20091005</v>
          </cell>
          <cell r="Q939">
            <v>0</v>
          </cell>
          <cell r="R939">
            <v>20091005</v>
          </cell>
          <cell r="S939">
            <v>0</v>
          </cell>
        </row>
        <row r="940">
          <cell r="B940" t="str">
            <v>LEVOTHYROXINE SODIUM476320137 mcgTABLETTAB</v>
          </cell>
          <cell r="C940" t="str">
            <v>LEVOTHYROXINE SODIUM</v>
          </cell>
          <cell r="D940">
            <v>47632</v>
          </cell>
          <cell r="E940">
            <v>0</v>
          </cell>
          <cell r="F940" t="str">
            <v>137 mcg</v>
          </cell>
          <cell r="G940" t="str">
            <v>TABLET</v>
          </cell>
          <cell r="H940" t="str">
            <v>TAB</v>
          </cell>
          <cell r="I940">
            <v>20091005</v>
          </cell>
          <cell r="J940">
            <v>0</v>
          </cell>
          <cell r="K940">
            <v>20091005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20091005</v>
          </cell>
          <cell r="Q940">
            <v>0</v>
          </cell>
          <cell r="R940">
            <v>20091005</v>
          </cell>
          <cell r="S940">
            <v>0</v>
          </cell>
        </row>
        <row r="941">
          <cell r="B941" t="str">
            <v>LIDOCAINE1187002%GRAMGEL</v>
          </cell>
          <cell r="C941" t="str">
            <v>LIDOCAINE</v>
          </cell>
          <cell r="D941">
            <v>11870</v>
          </cell>
          <cell r="E941">
            <v>0</v>
          </cell>
          <cell r="F941" t="str">
            <v>2%</v>
          </cell>
          <cell r="G941" t="str">
            <v>GRAM</v>
          </cell>
          <cell r="H941" t="str">
            <v>GEL</v>
          </cell>
          <cell r="I941">
            <v>20091005</v>
          </cell>
          <cell r="J941">
            <v>0</v>
          </cell>
          <cell r="K941">
            <v>20091005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20091005</v>
          </cell>
          <cell r="Q941">
            <v>0</v>
          </cell>
          <cell r="R941">
            <v>20091005</v>
          </cell>
          <cell r="S941">
            <v>0</v>
          </cell>
        </row>
        <row r="942">
          <cell r="B942" t="str">
            <v>LIDOCAINE HCL1194102%MILLILITERVISCOUS ORAL</v>
          </cell>
          <cell r="C942" t="str">
            <v>LIDOCAINE HCL</v>
          </cell>
          <cell r="D942">
            <v>11941</v>
          </cell>
          <cell r="E942">
            <v>0</v>
          </cell>
          <cell r="F942" t="str">
            <v>2%</v>
          </cell>
          <cell r="G942" t="str">
            <v>MILLILITER</v>
          </cell>
          <cell r="H942" t="str">
            <v>VISCOUS ORAL</v>
          </cell>
          <cell r="I942">
            <v>20091005</v>
          </cell>
          <cell r="J942">
            <v>0</v>
          </cell>
          <cell r="K942">
            <v>20091005</v>
          </cell>
          <cell r="L942" t="str">
            <v>Active</v>
          </cell>
          <cell r="N942">
            <v>0</v>
          </cell>
          <cell r="O942" t="str">
            <v>no</v>
          </cell>
          <cell r="P942">
            <v>20091005</v>
          </cell>
          <cell r="Q942">
            <v>0</v>
          </cell>
          <cell r="R942">
            <v>20091005</v>
          </cell>
          <cell r="S942">
            <v>0</v>
          </cell>
        </row>
        <row r="943">
          <cell r="B943" t="str">
            <v>LIDOCAINE/PRILOCAINE598702.5-2.5%GRAMCRM</v>
          </cell>
          <cell r="C943" t="str">
            <v>LIDOCAINE/PRILOCAINE</v>
          </cell>
          <cell r="D943">
            <v>5987</v>
          </cell>
          <cell r="E943">
            <v>0</v>
          </cell>
          <cell r="F943" t="str">
            <v>2.5-2.5%</v>
          </cell>
          <cell r="G943" t="str">
            <v>GRAM</v>
          </cell>
          <cell r="H943" t="str">
            <v>CRM</v>
          </cell>
          <cell r="I943">
            <v>20091005</v>
          </cell>
          <cell r="J943">
            <v>0</v>
          </cell>
          <cell r="K943">
            <v>20091005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20091005</v>
          </cell>
          <cell r="Q943">
            <v>0</v>
          </cell>
          <cell r="R943">
            <v>20091005</v>
          </cell>
          <cell r="S943">
            <v>0</v>
          </cell>
        </row>
        <row r="944">
          <cell r="B944" t="str">
            <v>LINDANE3155000.01MILLILITERLOT</v>
          </cell>
          <cell r="C944" t="str">
            <v>LINDANE</v>
          </cell>
          <cell r="D944">
            <v>31550</v>
          </cell>
          <cell r="E944">
            <v>0</v>
          </cell>
          <cell r="F944">
            <v>0.01</v>
          </cell>
          <cell r="G944" t="str">
            <v>MILLILITER</v>
          </cell>
          <cell r="H944" t="str">
            <v>LOT</v>
          </cell>
          <cell r="I944">
            <v>20021206</v>
          </cell>
          <cell r="J944">
            <v>20030606</v>
          </cell>
          <cell r="K944">
            <v>20031205</v>
          </cell>
          <cell r="L944" t="str">
            <v>Active</v>
          </cell>
          <cell r="N944">
            <v>0</v>
          </cell>
          <cell r="O944" t="str">
            <v>no</v>
          </cell>
          <cell r="P944">
            <v>20021206</v>
          </cell>
          <cell r="Q944">
            <v>20030606</v>
          </cell>
          <cell r="R944">
            <v>20031205</v>
          </cell>
          <cell r="S944">
            <v>0</v>
          </cell>
        </row>
        <row r="945">
          <cell r="B945" t="str">
            <v>LINDANE3157000.01MILLILITERSHAMPOO</v>
          </cell>
          <cell r="C945" t="str">
            <v>LINDANE</v>
          </cell>
          <cell r="D945">
            <v>31570</v>
          </cell>
          <cell r="E945">
            <v>0</v>
          </cell>
          <cell r="F945">
            <v>0.01</v>
          </cell>
          <cell r="G945" t="str">
            <v>MILLILITER</v>
          </cell>
          <cell r="H945" t="str">
            <v>SHAMPOO</v>
          </cell>
          <cell r="I945">
            <v>20030415</v>
          </cell>
          <cell r="J945">
            <v>20030905</v>
          </cell>
          <cell r="K945">
            <v>20031205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20030415</v>
          </cell>
          <cell r="Q945">
            <v>20030905</v>
          </cell>
          <cell r="R945">
            <v>20031205</v>
          </cell>
          <cell r="S945">
            <v>0</v>
          </cell>
        </row>
        <row r="946">
          <cell r="B946" t="str">
            <v>LISINOPRIL47261010 mgTABLETTAB</v>
          </cell>
          <cell r="C946" t="str">
            <v>LISINOPRIL</v>
          </cell>
          <cell r="D946">
            <v>47261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</v>
          </cell>
          <cell r="I946">
            <v>20091005</v>
          </cell>
          <cell r="J946">
            <v>0</v>
          </cell>
          <cell r="K946">
            <v>20091005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20091005</v>
          </cell>
          <cell r="Q946">
            <v>0</v>
          </cell>
          <cell r="R946">
            <v>20091005</v>
          </cell>
          <cell r="S946">
            <v>0</v>
          </cell>
        </row>
        <row r="947">
          <cell r="B947" t="str">
            <v>LISINOPRIL4726402.5 mgTABLETTAB</v>
          </cell>
          <cell r="C947" t="str">
            <v>LISINOPRIL</v>
          </cell>
          <cell r="D947">
            <v>47264</v>
          </cell>
          <cell r="E947">
            <v>0</v>
          </cell>
          <cell r="F947" t="str">
            <v>2.5 mg</v>
          </cell>
          <cell r="G947" t="str">
            <v>TABLET</v>
          </cell>
          <cell r="H947" t="str">
            <v>TAB</v>
          </cell>
          <cell r="I947">
            <v>20091005</v>
          </cell>
          <cell r="J947">
            <v>0</v>
          </cell>
          <cell r="K947">
            <v>20091005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20091005</v>
          </cell>
          <cell r="Q947">
            <v>0</v>
          </cell>
          <cell r="R947">
            <v>20091005</v>
          </cell>
          <cell r="S947">
            <v>0</v>
          </cell>
        </row>
        <row r="948">
          <cell r="B948" t="str">
            <v>LISINOPRIL47262020 mgTABLETTAB</v>
          </cell>
          <cell r="C948" t="str">
            <v>LISINOPRIL</v>
          </cell>
          <cell r="D948">
            <v>47262</v>
          </cell>
          <cell r="E948">
            <v>0</v>
          </cell>
          <cell r="F948" t="str">
            <v>20 mg</v>
          </cell>
          <cell r="G948" t="str">
            <v>TABLET</v>
          </cell>
          <cell r="H948" t="str">
            <v>TAB</v>
          </cell>
          <cell r="I948">
            <v>20091005</v>
          </cell>
          <cell r="J948">
            <v>0</v>
          </cell>
          <cell r="K948">
            <v>20091005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20091005</v>
          </cell>
          <cell r="Q948">
            <v>0</v>
          </cell>
          <cell r="R948">
            <v>20091005</v>
          </cell>
          <cell r="S948">
            <v>0</v>
          </cell>
        </row>
        <row r="949">
          <cell r="B949" t="str">
            <v>LISINOPRIL47265030 mgTABLETTAB</v>
          </cell>
          <cell r="C949" t="str">
            <v>LISINOPRIL</v>
          </cell>
          <cell r="D949">
            <v>47265</v>
          </cell>
          <cell r="E949">
            <v>0</v>
          </cell>
          <cell r="F949" t="str">
            <v>30 mg</v>
          </cell>
          <cell r="G949" t="str">
            <v>TABLET</v>
          </cell>
          <cell r="H949" t="str">
            <v>TAB</v>
          </cell>
          <cell r="I949">
            <v>20091005</v>
          </cell>
          <cell r="J949">
            <v>0</v>
          </cell>
          <cell r="K949">
            <v>20091005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20091005</v>
          </cell>
          <cell r="Q949">
            <v>0</v>
          </cell>
          <cell r="R949">
            <v>20091005</v>
          </cell>
          <cell r="S949">
            <v>0</v>
          </cell>
        </row>
        <row r="950">
          <cell r="B950" t="str">
            <v>LISINOPRIL47263040 mgTABLETTAB</v>
          </cell>
          <cell r="C950" t="str">
            <v>LISINOPRIL</v>
          </cell>
          <cell r="D950">
            <v>47263</v>
          </cell>
          <cell r="E950">
            <v>0</v>
          </cell>
          <cell r="F950" t="str">
            <v>40 mg</v>
          </cell>
          <cell r="G950" t="str">
            <v>TABLET</v>
          </cell>
          <cell r="H950" t="str">
            <v>TAB</v>
          </cell>
          <cell r="I950">
            <v>20091005</v>
          </cell>
          <cell r="J950">
            <v>0</v>
          </cell>
          <cell r="K950">
            <v>20091005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20091005</v>
          </cell>
          <cell r="Q950">
            <v>0</v>
          </cell>
          <cell r="R950">
            <v>20091005</v>
          </cell>
          <cell r="S950">
            <v>0</v>
          </cell>
        </row>
        <row r="951">
          <cell r="B951" t="str">
            <v>LISINOPRIL4726005 mgTABLETTAB</v>
          </cell>
          <cell r="C951" t="str">
            <v>LISINOPRIL</v>
          </cell>
          <cell r="D951">
            <v>47260</v>
          </cell>
          <cell r="E951">
            <v>0</v>
          </cell>
          <cell r="F951" t="str">
            <v>5 mg</v>
          </cell>
          <cell r="G951" t="str">
            <v>TABLET</v>
          </cell>
          <cell r="H951" t="str">
            <v>TAB</v>
          </cell>
          <cell r="I951">
            <v>20091005</v>
          </cell>
          <cell r="J951">
            <v>0</v>
          </cell>
          <cell r="K951">
            <v>20091005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20091005</v>
          </cell>
          <cell r="Q951">
            <v>0</v>
          </cell>
          <cell r="R951">
            <v>20091005</v>
          </cell>
          <cell r="S951">
            <v>0</v>
          </cell>
        </row>
        <row r="952">
          <cell r="B952" t="str">
            <v>LISINOPRIL/HCTZ88002010 mg/12.5 mgTABLETTAB</v>
          </cell>
          <cell r="C952" t="str">
            <v>LISINOPRIL/HCTZ</v>
          </cell>
          <cell r="D952">
            <v>88002</v>
          </cell>
          <cell r="E952">
            <v>0</v>
          </cell>
          <cell r="F952" t="str">
            <v>10 mg/12.5 mg</v>
          </cell>
          <cell r="G952" t="str">
            <v>TABLET</v>
          </cell>
          <cell r="H952" t="str">
            <v>TAB</v>
          </cell>
          <cell r="I952">
            <v>20091005</v>
          </cell>
          <cell r="J952">
            <v>0</v>
          </cell>
          <cell r="K952">
            <v>20091005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20091005</v>
          </cell>
          <cell r="Q952">
            <v>0</v>
          </cell>
          <cell r="R952">
            <v>20091005</v>
          </cell>
          <cell r="S952">
            <v>0</v>
          </cell>
        </row>
        <row r="953">
          <cell r="B953" t="str">
            <v>LISINOPRIL/HCTZ88000020 mg/12.5 mgTABLETTAB</v>
          </cell>
          <cell r="C953" t="str">
            <v>LISINOPRIL/HCTZ</v>
          </cell>
          <cell r="D953">
            <v>88000</v>
          </cell>
          <cell r="E953">
            <v>0</v>
          </cell>
          <cell r="F953" t="str">
            <v>20 mg/12.5 mg</v>
          </cell>
          <cell r="G953" t="str">
            <v>TABLET</v>
          </cell>
          <cell r="H953" t="str">
            <v>TAB</v>
          </cell>
          <cell r="I953">
            <v>20091005</v>
          </cell>
          <cell r="J953">
            <v>0</v>
          </cell>
          <cell r="K953">
            <v>20091005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20091005</v>
          </cell>
          <cell r="Q953">
            <v>0</v>
          </cell>
          <cell r="R953">
            <v>20091005</v>
          </cell>
          <cell r="S953">
            <v>0</v>
          </cell>
        </row>
        <row r="954">
          <cell r="B954" t="str">
            <v>LISINOPRIL/HCTZ88001020 mg/25 mgTABLETTAB</v>
          </cell>
          <cell r="C954" t="str">
            <v>LISINOPRIL/HCTZ</v>
          </cell>
          <cell r="D954">
            <v>88001</v>
          </cell>
          <cell r="E954">
            <v>0</v>
          </cell>
          <cell r="F954" t="str">
            <v>20 mg/25 mg</v>
          </cell>
          <cell r="G954" t="str">
            <v>TABLET</v>
          </cell>
          <cell r="H954" t="str">
            <v>TAB</v>
          </cell>
          <cell r="I954">
            <v>20091005</v>
          </cell>
          <cell r="J954">
            <v>0</v>
          </cell>
          <cell r="K954">
            <v>20091005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20091005</v>
          </cell>
          <cell r="Q954">
            <v>0</v>
          </cell>
          <cell r="R954">
            <v>20091005</v>
          </cell>
          <cell r="S954">
            <v>0</v>
          </cell>
        </row>
        <row r="955">
          <cell r="B955" t="str">
            <v>LITHIUM CARBONATE157100300 mgCAPSULECAP</v>
          </cell>
          <cell r="C955" t="str">
            <v>LITHIUM CARBONATE</v>
          </cell>
          <cell r="D955">
            <v>15710</v>
          </cell>
          <cell r="E955">
            <v>0</v>
          </cell>
          <cell r="F955" t="str">
            <v>300 mg</v>
          </cell>
          <cell r="G955" t="str">
            <v>CAPSULE</v>
          </cell>
          <cell r="H955" t="str">
            <v>CAP</v>
          </cell>
          <cell r="I955">
            <v>20091005</v>
          </cell>
          <cell r="J955">
            <v>0</v>
          </cell>
          <cell r="K955">
            <v>20091005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20091005</v>
          </cell>
          <cell r="Q955">
            <v>0</v>
          </cell>
          <cell r="R955">
            <v>20091005</v>
          </cell>
          <cell r="S955">
            <v>0</v>
          </cell>
        </row>
        <row r="956">
          <cell r="B956" t="str">
            <v>LITHIUM CARBONATE157210300 mgTABLETTAB</v>
          </cell>
          <cell r="C956" t="str">
            <v>LITHIUM CARBONATE</v>
          </cell>
          <cell r="D956">
            <v>15721</v>
          </cell>
          <cell r="E956">
            <v>0</v>
          </cell>
          <cell r="F956" t="str">
            <v>300 mg</v>
          </cell>
          <cell r="G956" t="str">
            <v>TABLET</v>
          </cell>
          <cell r="H956" t="str">
            <v>TAB</v>
          </cell>
          <cell r="I956">
            <v>20030305</v>
          </cell>
          <cell r="J956">
            <v>20030905</v>
          </cell>
          <cell r="K956">
            <v>20091005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20030305</v>
          </cell>
          <cell r="Q956">
            <v>20030905</v>
          </cell>
          <cell r="R956">
            <v>20091005</v>
          </cell>
          <cell r="S956">
            <v>0</v>
          </cell>
        </row>
        <row r="957">
          <cell r="B957" t="str">
            <v>LITHIUM CARBONATE157310300 mgTABLETTAB, ER</v>
          </cell>
          <cell r="C957" t="str">
            <v>LITHIUM CARBONATE</v>
          </cell>
          <cell r="D957">
            <v>15731</v>
          </cell>
          <cell r="E957">
            <v>0</v>
          </cell>
          <cell r="F957" t="str">
            <v>300 mg</v>
          </cell>
          <cell r="G957" t="str">
            <v>TABLET</v>
          </cell>
          <cell r="H957" t="str">
            <v>TAB, ER</v>
          </cell>
          <cell r="I957">
            <v>20091005</v>
          </cell>
          <cell r="J957">
            <v>0</v>
          </cell>
          <cell r="K957">
            <v>20091005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20091005</v>
          </cell>
          <cell r="Q957">
            <v>0</v>
          </cell>
          <cell r="R957">
            <v>20091005</v>
          </cell>
          <cell r="S957">
            <v>0</v>
          </cell>
        </row>
        <row r="958">
          <cell r="B958" t="str">
            <v>LITHIUM CARBONATE157300450 mgTABLETTAB, SA</v>
          </cell>
          <cell r="C958" t="str">
            <v>LITHIUM CARBONATE</v>
          </cell>
          <cell r="D958">
            <v>15730</v>
          </cell>
          <cell r="E958">
            <v>0</v>
          </cell>
          <cell r="F958" t="str">
            <v>450 mg</v>
          </cell>
          <cell r="G958" t="str">
            <v>TABLET</v>
          </cell>
          <cell r="H958" t="str">
            <v>TAB, SA</v>
          </cell>
          <cell r="I958">
            <v>20091005</v>
          </cell>
          <cell r="J958">
            <v>0</v>
          </cell>
          <cell r="K958">
            <v>20091005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20091005</v>
          </cell>
          <cell r="Q958">
            <v>0</v>
          </cell>
          <cell r="R958">
            <v>20091005</v>
          </cell>
          <cell r="S958">
            <v>0</v>
          </cell>
        </row>
        <row r="959">
          <cell r="B959" t="str">
            <v>LITHIUM CITRATE1574108 mEq/5 mlMILLILITERSYR</v>
          </cell>
          <cell r="C959" t="str">
            <v>LITHIUM CITRATE</v>
          </cell>
          <cell r="D959">
            <v>15741</v>
          </cell>
          <cell r="E959">
            <v>0</v>
          </cell>
          <cell r="F959" t="str">
            <v>8 mEq/5 ml</v>
          </cell>
          <cell r="G959" t="str">
            <v>MILLILITER</v>
          </cell>
          <cell r="H959" t="str">
            <v>SYR</v>
          </cell>
          <cell r="I959">
            <v>20091005</v>
          </cell>
          <cell r="J959">
            <v>0</v>
          </cell>
          <cell r="K959">
            <v>20091005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20091005</v>
          </cell>
          <cell r="Q959">
            <v>0</v>
          </cell>
          <cell r="R959">
            <v>20091005</v>
          </cell>
          <cell r="S959">
            <v>0</v>
          </cell>
        </row>
        <row r="960">
          <cell r="B960" t="str">
            <v>LOPERAMIDE HCL2340001 mg/5 mlMILLILITERLIQ</v>
          </cell>
          <cell r="C960" t="str">
            <v>LOPERAMIDE HCL</v>
          </cell>
          <cell r="D960">
            <v>23400</v>
          </cell>
          <cell r="E960">
            <v>0</v>
          </cell>
          <cell r="F960" t="str">
            <v>1 mg/5 ml</v>
          </cell>
          <cell r="G960" t="str">
            <v>MILLILITER</v>
          </cell>
          <cell r="H960" t="str">
            <v>LIQ</v>
          </cell>
          <cell r="I960">
            <v>20020906</v>
          </cell>
          <cell r="J960">
            <v>20021206</v>
          </cell>
          <cell r="K960">
            <v>20021206</v>
          </cell>
          <cell r="L960" t="str">
            <v>Active</v>
          </cell>
          <cell r="N960">
            <v>0</v>
          </cell>
          <cell r="O960" t="str">
            <v>no</v>
          </cell>
          <cell r="P960">
            <v>20020906</v>
          </cell>
          <cell r="Q960">
            <v>20021206</v>
          </cell>
          <cell r="R960">
            <v>20021206</v>
          </cell>
          <cell r="S960">
            <v>0</v>
          </cell>
        </row>
        <row r="961">
          <cell r="B961" t="str">
            <v>LOPERAMIDE HCL837002 mgCAPSULECAP</v>
          </cell>
          <cell r="C961" t="str">
            <v>LOPERAMIDE HCL</v>
          </cell>
          <cell r="D961">
            <v>8370</v>
          </cell>
          <cell r="E961">
            <v>0</v>
          </cell>
          <cell r="F961" t="str">
            <v>2 mg</v>
          </cell>
          <cell r="G961" t="str">
            <v>CAPSULE</v>
          </cell>
          <cell r="H961" t="str">
            <v>CAP</v>
          </cell>
          <cell r="I961">
            <v>20091005</v>
          </cell>
          <cell r="J961">
            <v>0</v>
          </cell>
          <cell r="K961">
            <v>20091005</v>
          </cell>
          <cell r="L961" t="str">
            <v>Active</v>
          </cell>
          <cell r="N961">
            <v>0</v>
          </cell>
          <cell r="O961" t="str">
            <v>no</v>
          </cell>
          <cell r="P961">
            <v>20091005</v>
          </cell>
          <cell r="Q961">
            <v>0</v>
          </cell>
          <cell r="R961">
            <v>20091005</v>
          </cell>
          <cell r="S961">
            <v>0</v>
          </cell>
        </row>
        <row r="962">
          <cell r="B962" t="str">
            <v>LOPERAMIDE HCL855002 mgTABLETTAB</v>
          </cell>
          <cell r="C962" t="str">
            <v>LOPERAMIDE HCL</v>
          </cell>
          <cell r="D962">
            <v>8550</v>
          </cell>
          <cell r="E962">
            <v>0</v>
          </cell>
          <cell r="F962" t="str">
            <v>2 mg</v>
          </cell>
          <cell r="G962" t="str">
            <v>TABLET</v>
          </cell>
          <cell r="H962" t="str">
            <v>TAB</v>
          </cell>
          <cell r="I962">
            <v>20020405</v>
          </cell>
          <cell r="J962">
            <v>20021206</v>
          </cell>
          <cell r="K962">
            <v>20021206</v>
          </cell>
          <cell r="L962" t="str">
            <v>Active</v>
          </cell>
          <cell r="N962">
            <v>0</v>
          </cell>
          <cell r="O962" t="str">
            <v>no</v>
          </cell>
          <cell r="P962">
            <v>20020405</v>
          </cell>
          <cell r="Q962">
            <v>20021206</v>
          </cell>
          <cell r="R962">
            <v>20021206</v>
          </cell>
          <cell r="S962">
            <v>0</v>
          </cell>
        </row>
        <row r="963">
          <cell r="B963" t="str">
            <v>LORATADINE60563010 mgTABLETTAB</v>
          </cell>
          <cell r="C963" t="str">
            <v>LORATADINE</v>
          </cell>
          <cell r="D963">
            <v>60563</v>
          </cell>
          <cell r="E963">
            <v>0</v>
          </cell>
          <cell r="F963" t="str">
            <v>10 mg</v>
          </cell>
          <cell r="G963" t="str">
            <v>TABLET</v>
          </cell>
          <cell r="H963" t="str">
            <v>TAB</v>
          </cell>
          <cell r="I963">
            <v>20090605</v>
          </cell>
          <cell r="J963">
            <v>0</v>
          </cell>
          <cell r="K963">
            <v>20091005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20090605</v>
          </cell>
          <cell r="Q963">
            <v>0</v>
          </cell>
          <cell r="R963">
            <v>20091005</v>
          </cell>
          <cell r="S963">
            <v>0</v>
          </cell>
        </row>
        <row r="964">
          <cell r="B964" t="str">
            <v>LORATADINE60521010 mgTABLETTAB, orally disintegrating</v>
          </cell>
          <cell r="C964" t="str">
            <v>LORATADINE</v>
          </cell>
          <cell r="D964">
            <v>60521</v>
          </cell>
          <cell r="E964">
            <v>0</v>
          </cell>
          <cell r="F964" t="str">
            <v>10 mg</v>
          </cell>
          <cell r="G964" t="str">
            <v>TABLET</v>
          </cell>
          <cell r="H964" t="str">
            <v>TAB, orally disintegrating</v>
          </cell>
          <cell r="I964">
            <v>20091005</v>
          </cell>
          <cell r="J964">
            <v>0</v>
          </cell>
          <cell r="K964">
            <v>20091005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20091005</v>
          </cell>
          <cell r="Q964">
            <v>0</v>
          </cell>
          <cell r="R964">
            <v>20091005</v>
          </cell>
          <cell r="S964">
            <v>0</v>
          </cell>
        </row>
        <row r="965">
          <cell r="B965" t="str">
            <v>LORATADINE6056205 mg/5 mlMILLILITERSYR</v>
          </cell>
          <cell r="C965" t="str">
            <v>LORATADINE</v>
          </cell>
          <cell r="D965">
            <v>60562</v>
          </cell>
          <cell r="E965">
            <v>0</v>
          </cell>
          <cell r="F965" t="str">
            <v>5 mg/5 ml</v>
          </cell>
          <cell r="G965" t="str">
            <v>MILLILITER</v>
          </cell>
          <cell r="H965" t="str">
            <v>SYR</v>
          </cell>
          <cell r="I965">
            <v>20091005</v>
          </cell>
          <cell r="J965">
            <v>0</v>
          </cell>
          <cell r="K965">
            <v>20091005</v>
          </cell>
          <cell r="L965" t="str">
            <v>Active</v>
          </cell>
          <cell r="N965">
            <v>0</v>
          </cell>
          <cell r="O965" t="str">
            <v>no</v>
          </cell>
          <cell r="P965">
            <v>20091005</v>
          </cell>
          <cell r="Q965">
            <v>0</v>
          </cell>
          <cell r="R965">
            <v>20091005</v>
          </cell>
          <cell r="S965">
            <v>0</v>
          </cell>
        </row>
        <row r="966">
          <cell r="B966" t="str">
            <v>LORAZEPAM1416000.5 mgTABLETTAB</v>
          </cell>
          <cell r="C966" t="str">
            <v>LORAZEPAM</v>
          </cell>
          <cell r="D966">
            <v>14160</v>
          </cell>
          <cell r="E966">
            <v>0</v>
          </cell>
          <cell r="F966" t="str">
            <v>0.5 mg</v>
          </cell>
          <cell r="G966" t="str">
            <v>TABLET</v>
          </cell>
          <cell r="H966" t="str">
            <v>TAB</v>
          </cell>
          <cell r="I966">
            <v>20091005</v>
          </cell>
          <cell r="J966">
            <v>0</v>
          </cell>
          <cell r="K966">
            <v>20091005</v>
          </cell>
          <cell r="L966" t="str">
            <v>Active</v>
          </cell>
          <cell r="N966">
            <v>0</v>
          </cell>
          <cell r="O966" t="str">
            <v>no</v>
          </cell>
          <cell r="P966">
            <v>20091005</v>
          </cell>
          <cell r="Q966">
            <v>0</v>
          </cell>
          <cell r="R966">
            <v>20091005</v>
          </cell>
          <cell r="S966">
            <v>0</v>
          </cell>
        </row>
        <row r="967">
          <cell r="B967" t="str">
            <v>LORAZEPAM1416101 mgTABLETTAB</v>
          </cell>
          <cell r="C967" t="str">
            <v>LORAZEPAM</v>
          </cell>
          <cell r="D967">
            <v>14161</v>
          </cell>
          <cell r="E967">
            <v>0</v>
          </cell>
          <cell r="F967" t="str">
            <v>1 mg</v>
          </cell>
          <cell r="G967" t="str">
            <v>TABLET</v>
          </cell>
          <cell r="H967" t="str">
            <v>TAB</v>
          </cell>
          <cell r="I967">
            <v>20091005</v>
          </cell>
          <cell r="J967">
            <v>0</v>
          </cell>
          <cell r="K967">
            <v>20091005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20091005</v>
          </cell>
          <cell r="Q967">
            <v>0</v>
          </cell>
          <cell r="R967">
            <v>20091005</v>
          </cell>
          <cell r="S967">
            <v>0</v>
          </cell>
        </row>
        <row r="968">
          <cell r="B968" t="str">
            <v>LORAZEPAM1416202 mgTABLETTAB</v>
          </cell>
          <cell r="C968" t="str">
            <v>LORAZEPAM</v>
          </cell>
          <cell r="D968">
            <v>14162</v>
          </cell>
          <cell r="E968">
            <v>0</v>
          </cell>
          <cell r="F968" t="str">
            <v>2 mg</v>
          </cell>
          <cell r="G968" t="str">
            <v>TABLET</v>
          </cell>
          <cell r="H968" t="str">
            <v>TAB</v>
          </cell>
          <cell r="I968">
            <v>20091005</v>
          </cell>
          <cell r="J968">
            <v>0</v>
          </cell>
          <cell r="K968">
            <v>20091005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20091005</v>
          </cell>
          <cell r="Q968">
            <v>0</v>
          </cell>
          <cell r="R968">
            <v>20091005</v>
          </cell>
          <cell r="S968">
            <v>0</v>
          </cell>
        </row>
        <row r="969">
          <cell r="B969" t="str">
            <v>LORAZEPAM1415002 mg/mlMILLILITERINJ</v>
          </cell>
          <cell r="C969" t="str">
            <v>LORAZEPAM</v>
          </cell>
          <cell r="D969">
            <v>14150</v>
          </cell>
          <cell r="E969">
            <v>0</v>
          </cell>
          <cell r="F969" t="str">
            <v>2 mg/ml</v>
          </cell>
          <cell r="G969" t="str">
            <v>MILLILITER</v>
          </cell>
          <cell r="H969" t="str">
            <v>INJ</v>
          </cell>
          <cell r="I969">
            <v>20090904</v>
          </cell>
          <cell r="J969">
            <v>20091005</v>
          </cell>
          <cell r="K969">
            <v>20091005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20090904</v>
          </cell>
          <cell r="Q969">
            <v>20091005</v>
          </cell>
          <cell r="R969">
            <v>20091005</v>
          </cell>
          <cell r="S969">
            <v>0</v>
          </cell>
        </row>
        <row r="970">
          <cell r="B970" t="str">
            <v>LORAZEPAM1414002 mg/mlMILLILITERVIAL</v>
          </cell>
          <cell r="C970" t="str">
            <v>LORAZEPAM</v>
          </cell>
          <cell r="D970">
            <v>14140</v>
          </cell>
          <cell r="E970">
            <v>0</v>
          </cell>
          <cell r="F970" t="str">
            <v>2 mg/ml</v>
          </cell>
          <cell r="G970" t="str">
            <v>MILLILITER</v>
          </cell>
          <cell r="H970" t="str">
            <v>VIAL</v>
          </cell>
          <cell r="I970">
            <v>20091005</v>
          </cell>
          <cell r="J970">
            <v>0</v>
          </cell>
          <cell r="K970">
            <v>20091005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20091005</v>
          </cell>
          <cell r="Q970">
            <v>0</v>
          </cell>
          <cell r="R970">
            <v>20091005</v>
          </cell>
          <cell r="S970">
            <v>0</v>
          </cell>
        </row>
        <row r="971">
          <cell r="B971" t="str">
            <v>LOVASTATIN47042010 mgTABLETTAB</v>
          </cell>
          <cell r="C971" t="str">
            <v>LOVASTATIN</v>
          </cell>
          <cell r="D971">
            <v>47042</v>
          </cell>
          <cell r="E971">
            <v>0</v>
          </cell>
          <cell r="F971" t="str">
            <v>10 mg</v>
          </cell>
          <cell r="G971" t="str">
            <v>TABLET</v>
          </cell>
          <cell r="H971" t="str">
            <v>TAB</v>
          </cell>
          <cell r="I971">
            <v>20091005</v>
          </cell>
          <cell r="J971">
            <v>0</v>
          </cell>
          <cell r="K971">
            <v>20091005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20091005</v>
          </cell>
          <cell r="Q971">
            <v>0</v>
          </cell>
          <cell r="R971">
            <v>20091005</v>
          </cell>
          <cell r="S971">
            <v>0</v>
          </cell>
        </row>
        <row r="972">
          <cell r="B972" t="str">
            <v>LOVASTATIN47040020 mgTABLETTAB</v>
          </cell>
          <cell r="C972" t="str">
            <v>LOVASTATIN</v>
          </cell>
          <cell r="D972">
            <v>47040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20091005</v>
          </cell>
          <cell r="J972">
            <v>0</v>
          </cell>
          <cell r="K972">
            <v>20091005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20091005</v>
          </cell>
          <cell r="Q972">
            <v>0</v>
          </cell>
          <cell r="R972">
            <v>20091005</v>
          </cell>
          <cell r="S972">
            <v>0</v>
          </cell>
        </row>
        <row r="973">
          <cell r="B973" t="str">
            <v>LOVASTATIN47041040 mgTABLETTAB</v>
          </cell>
          <cell r="C973" t="str">
            <v>LOVASTATIN</v>
          </cell>
          <cell r="D973">
            <v>47041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20091005</v>
          </cell>
          <cell r="J973">
            <v>0</v>
          </cell>
          <cell r="K973">
            <v>20091005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20091005</v>
          </cell>
          <cell r="Q973">
            <v>0</v>
          </cell>
          <cell r="R973">
            <v>20091005</v>
          </cell>
          <cell r="S973">
            <v>0</v>
          </cell>
        </row>
        <row r="974">
          <cell r="B974" t="str">
            <v>LOXAPINE SUCCINATE15560010 mgCAPSULECAP</v>
          </cell>
          <cell r="C974" t="str">
            <v>LOXAPINE SUCCINATE</v>
          </cell>
          <cell r="D974">
            <v>15560</v>
          </cell>
          <cell r="E974">
            <v>0</v>
          </cell>
          <cell r="F974" t="str">
            <v>10 mg</v>
          </cell>
          <cell r="G974" t="str">
            <v>CAPSULE</v>
          </cell>
          <cell r="H974" t="str">
            <v>CAP</v>
          </cell>
          <cell r="I974">
            <v>20091005</v>
          </cell>
          <cell r="J974">
            <v>0</v>
          </cell>
          <cell r="K974">
            <v>20091005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20091005</v>
          </cell>
          <cell r="Q974">
            <v>0</v>
          </cell>
          <cell r="R974">
            <v>20091005</v>
          </cell>
          <cell r="S974">
            <v>0</v>
          </cell>
        </row>
        <row r="975">
          <cell r="B975" t="str">
            <v>LOXAPINE SUCCINATE15561025 mgCAPSULECAP</v>
          </cell>
          <cell r="C975" t="str">
            <v>LOXAPINE SUCCINATE</v>
          </cell>
          <cell r="D975">
            <v>15561</v>
          </cell>
          <cell r="E975">
            <v>0</v>
          </cell>
          <cell r="F975" t="str">
            <v>25 mg</v>
          </cell>
          <cell r="G975" t="str">
            <v>CAPSULE</v>
          </cell>
          <cell r="H975" t="str">
            <v>CAP</v>
          </cell>
          <cell r="I975">
            <v>20091005</v>
          </cell>
          <cell r="J975">
            <v>0</v>
          </cell>
          <cell r="K975">
            <v>20091005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20091005</v>
          </cell>
          <cell r="Q975">
            <v>0</v>
          </cell>
          <cell r="R975">
            <v>20091005</v>
          </cell>
          <cell r="S975">
            <v>0</v>
          </cell>
        </row>
        <row r="976">
          <cell r="B976" t="str">
            <v>LOXAPINE SUCCINATE1556205 mgCAPSULECAP</v>
          </cell>
          <cell r="C976" t="str">
            <v>LOXAPINE SUCCINATE</v>
          </cell>
          <cell r="D976">
            <v>15562</v>
          </cell>
          <cell r="E976">
            <v>0</v>
          </cell>
          <cell r="F976" t="str">
            <v>5 mg</v>
          </cell>
          <cell r="G976" t="str">
            <v>CAPSULE</v>
          </cell>
          <cell r="H976" t="str">
            <v>CAP</v>
          </cell>
          <cell r="I976">
            <v>20091005</v>
          </cell>
          <cell r="J976">
            <v>0</v>
          </cell>
          <cell r="K976">
            <v>20091005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20091005</v>
          </cell>
          <cell r="Q976">
            <v>0</v>
          </cell>
          <cell r="R976">
            <v>20091005</v>
          </cell>
          <cell r="S976">
            <v>0</v>
          </cell>
        </row>
        <row r="977">
          <cell r="B977" t="str">
            <v>LOXAPINE SUCCINATE15563050 mgCAPSULECAP</v>
          </cell>
          <cell r="C977" t="str">
            <v>LOXAPINE SUCCINATE</v>
          </cell>
          <cell r="D977">
            <v>15563</v>
          </cell>
          <cell r="E977">
            <v>0</v>
          </cell>
          <cell r="F977" t="str">
            <v>50 mg</v>
          </cell>
          <cell r="G977" t="str">
            <v>CAPSULE</v>
          </cell>
          <cell r="H977" t="str">
            <v>CAP</v>
          </cell>
          <cell r="I977">
            <v>20091005</v>
          </cell>
          <cell r="J977">
            <v>0</v>
          </cell>
          <cell r="K977">
            <v>20091005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20091005</v>
          </cell>
          <cell r="Q977">
            <v>0</v>
          </cell>
          <cell r="R977">
            <v>20091005</v>
          </cell>
          <cell r="S977">
            <v>0</v>
          </cell>
        </row>
        <row r="978">
          <cell r="B978" t="str">
            <v>MAPROTILINE HCL16615025 mgTABLETTAB</v>
          </cell>
          <cell r="C978" t="str">
            <v>MAPROTILINE HCL</v>
          </cell>
          <cell r="D978">
            <v>16615</v>
          </cell>
          <cell r="E978">
            <v>0</v>
          </cell>
          <cell r="F978" t="str">
            <v>25 mg</v>
          </cell>
          <cell r="G978" t="str">
            <v>TABLET</v>
          </cell>
          <cell r="H978" t="str">
            <v>TAB</v>
          </cell>
          <cell r="I978">
            <v>20061205</v>
          </cell>
          <cell r="J978">
            <v>20080919</v>
          </cell>
          <cell r="K978">
            <v>20091005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20061205</v>
          </cell>
          <cell r="Q978">
            <v>20080919</v>
          </cell>
          <cell r="R978">
            <v>20091005</v>
          </cell>
          <cell r="S978">
            <v>0</v>
          </cell>
        </row>
        <row r="979">
          <cell r="B979" t="str">
            <v>MAPROTILINE HCL16616050 mgTABLETTAB</v>
          </cell>
          <cell r="C979" t="str">
            <v>MAPROTILINE HCL</v>
          </cell>
          <cell r="D979">
            <v>16616</v>
          </cell>
          <cell r="E979">
            <v>0</v>
          </cell>
          <cell r="F979" t="str">
            <v>50 mg</v>
          </cell>
          <cell r="G979" t="str">
            <v>TABLET</v>
          </cell>
          <cell r="H979" t="str">
            <v>TAB</v>
          </cell>
          <cell r="I979">
            <v>20061205</v>
          </cell>
          <cell r="J979">
            <v>20080919</v>
          </cell>
          <cell r="K979">
            <v>20091005</v>
          </cell>
          <cell r="L979" t="str">
            <v>Active</v>
          </cell>
          <cell r="N979">
            <v>0</v>
          </cell>
          <cell r="O979" t="str">
            <v>no</v>
          </cell>
          <cell r="P979">
            <v>20061205</v>
          </cell>
          <cell r="Q979">
            <v>20080919</v>
          </cell>
          <cell r="R979">
            <v>20091005</v>
          </cell>
          <cell r="S979">
            <v>0</v>
          </cell>
        </row>
        <row r="980">
          <cell r="B980" t="str">
            <v>MAPROTILINE HCL16617075 mgTABLETTAB</v>
          </cell>
          <cell r="C980" t="str">
            <v>MAPROTILINE HCL</v>
          </cell>
          <cell r="D980">
            <v>16617</v>
          </cell>
          <cell r="E980">
            <v>0</v>
          </cell>
          <cell r="F980" t="str">
            <v>75 mg</v>
          </cell>
          <cell r="G980" t="str">
            <v>TABLET</v>
          </cell>
          <cell r="H980" t="str">
            <v>TAB</v>
          </cell>
          <cell r="I980">
            <v>20061205</v>
          </cell>
          <cell r="J980">
            <v>20070605</v>
          </cell>
          <cell r="K980">
            <v>20070605</v>
          </cell>
          <cell r="L980" t="str">
            <v>Active</v>
          </cell>
          <cell r="N980">
            <v>0</v>
          </cell>
          <cell r="O980" t="str">
            <v>no</v>
          </cell>
          <cell r="P980">
            <v>20061205</v>
          </cell>
          <cell r="Q980">
            <v>20070605</v>
          </cell>
          <cell r="R980">
            <v>20070605</v>
          </cell>
          <cell r="S980">
            <v>0</v>
          </cell>
        </row>
        <row r="981">
          <cell r="B981" t="str">
            <v>MECLIZINE HCL18301012.5 mgTABLETTAB</v>
          </cell>
          <cell r="C981" t="str">
            <v>MECLIZINE HCL</v>
          </cell>
          <cell r="D981">
            <v>18301</v>
          </cell>
          <cell r="E981">
            <v>0</v>
          </cell>
          <cell r="F981" t="str">
            <v>12.5 mg</v>
          </cell>
          <cell r="G981" t="str">
            <v>TABLET</v>
          </cell>
          <cell r="H981" t="str">
            <v>TAB</v>
          </cell>
          <cell r="I981">
            <v>20091005</v>
          </cell>
          <cell r="J981">
            <v>0</v>
          </cell>
          <cell r="K981">
            <v>20091005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20091005</v>
          </cell>
          <cell r="Q981">
            <v>0</v>
          </cell>
          <cell r="R981">
            <v>20091005</v>
          </cell>
          <cell r="S981">
            <v>0</v>
          </cell>
        </row>
        <row r="982">
          <cell r="B982" t="str">
            <v>MECLIZINE HCL18302025 mgTABLETTAB</v>
          </cell>
          <cell r="C982" t="str">
            <v>MECLIZINE HCL</v>
          </cell>
          <cell r="D982">
            <v>18302</v>
          </cell>
          <cell r="E982">
            <v>0</v>
          </cell>
          <cell r="F982" t="str">
            <v>25 mg</v>
          </cell>
          <cell r="G982" t="str">
            <v>TABLET</v>
          </cell>
          <cell r="H982" t="str">
            <v>TAB</v>
          </cell>
          <cell r="I982">
            <v>20091005</v>
          </cell>
          <cell r="J982">
            <v>0</v>
          </cell>
          <cell r="K982">
            <v>20091005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20091005</v>
          </cell>
          <cell r="Q982">
            <v>0</v>
          </cell>
          <cell r="R982">
            <v>20091005</v>
          </cell>
          <cell r="S982">
            <v>0</v>
          </cell>
        </row>
        <row r="983">
          <cell r="B983" t="str">
            <v>MECLOFENAMATE SODIUM358100100 mgCAPSULECAP</v>
          </cell>
          <cell r="C983" t="str">
            <v>MECLOFENAMATE SODIUM</v>
          </cell>
          <cell r="D983">
            <v>35810</v>
          </cell>
          <cell r="E983">
            <v>0</v>
          </cell>
          <cell r="F983" t="str">
            <v>100 mg</v>
          </cell>
          <cell r="G983" t="str">
            <v>CAPSULE</v>
          </cell>
          <cell r="H983" t="str">
            <v>CAP</v>
          </cell>
          <cell r="I983">
            <v>20061205</v>
          </cell>
          <cell r="J983">
            <v>20071205</v>
          </cell>
          <cell r="K983">
            <v>20071205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20061205</v>
          </cell>
          <cell r="Q983">
            <v>20071205</v>
          </cell>
          <cell r="R983">
            <v>20071205</v>
          </cell>
          <cell r="S983">
            <v>0</v>
          </cell>
        </row>
        <row r="984">
          <cell r="B984" t="str">
            <v>MECLOFENAMATE SODIUM35811050 mgCAPSULECAP</v>
          </cell>
          <cell r="C984" t="str">
            <v>MECLOFENAMATE SODIUM</v>
          </cell>
          <cell r="D984">
            <v>35811</v>
          </cell>
          <cell r="E984">
            <v>0</v>
          </cell>
          <cell r="F984" t="str">
            <v>50 mg</v>
          </cell>
          <cell r="G984" t="str">
            <v>CAPSULE</v>
          </cell>
          <cell r="H984" t="str">
            <v>CAP</v>
          </cell>
          <cell r="I984">
            <v>20061205</v>
          </cell>
          <cell r="J984">
            <v>20071205</v>
          </cell>
          <cell r="K984">
            <v>20071205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20061205</v>
          </cell>
          <cell r="Q984">
            <v>20071205</v>
          </cell>
          <cell r="R984">
            <v>20071205</v>
          </cell>
          <cell r="S984">
            <v>0</v>
          </cell>
        </row>
        <row r="985">
          <cell r="B985" t="str">
            <v>MEDROXYPROGESTERONE ACET112540150 mg/mlEACHSYRN</v>
          </cell>
          <cell r="C985" t="str">
            <v>MEDROXYPROGESTERONE ACET</v>
          </cell>
          <cell r="D985">
            <v>11254</v>
          </cell>
          <cell r="E985">
            <v>0</v>
          </cell>
          <cell r="F985" t="str">
            <v>150 mg/ml</v>
          </cell>
          <cell r="G985" t="str">
            <v>EACH</v>
          </cell>
          <cell r="H985" t="str">
            <v>SYRN</v>
          </cell>
          <cell r="I985">
            <v>20090305</v>
          </cell>
          <cell r="J985">
            <v>0</v>
          </cell>
          <cell r="K985">
            <v>20091005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20091005</v>
          </cell>
          <cell r="S985">
            <v>0</v>
          </cell>
        </row>
        <row r="986">
          <cell r="B986" t="str">
            <v>MEDROXYPROGESTERONE ACET112510150 mg/mlEACHVIAL</v>
          </cell>
          <cell r="C986" t="str">
            <v>MEDROXYPROGESTERONE ACET</v>
          </cell>
          <cell r="D986">
            <v>11251</v>
          </cell>
          <cell r="E986">
            <v>0</v>
          </cell>
          <cell r="F986" t="str">
            <v>150 mg/ml</v>
          </cell>
          <cell r="G986" t="str">
            <v>EACH</v>
          </cell>
          <cell r="H986" t="str">
            <v>VIAL</v>
          </cell>
          <cell r="I986">
            <v>20091005</v>
          </cell>
          <cell r="J986">
            <v>0</v>
          </cell>
          <cell r="K986">
            <v>20091005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20091005</v>
          </cell>
          <cell r="Q986">
            <v>0</v>
          </cell>
          <cell r="R986">
            <v>20091005</v>
          </cell>
          <cell r="S986">
            <v>0</v>
          </cell>
        </row>
        <row r="987">
          <cell r="B987" t="str">
            <v>MEDROXYPROGESTERONE ACETATE11260010 mgTABLETTAB</v>
          </cell>
          <cell r="C987" t="str">
            <v>MEDROXYPROGESTERONE ACETATE</v>
          </cell>
          <cell r="D987">
            <v>11260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20090904</v>
          </cell>
          <cell r="J987">
            <v>0</v>
          </cell>
          <cell r="K987">
            <v>20091005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20090904</v>
          </cell>
          <cell r="Q987">
            <v>0</v>
          </cell>
          <cell r="R987">
            <v>20091005</v>
          </cell>
          <cell r="S987">
            <v>0</v>
          </cell>
        </row>
        <row r="988">
          <cell r="B988" t="str">
            <v>MEDROXYPROGESTERONE ACETATE1126102.5 mgTABLETTAB</v>
          </cell>
          <cell r="C988" t="str">
            <v>MEDROXYPROGESTERONE ACETATE</v>
          </cell>
          <cell r="D988">
            <v>11261</v>
          </cell>
          <cell r="E988">
            <v>0</v>
          </cell>
          <cell r="F988" t="str">
            <v>2.5 mg</v>
          </cell>
          <cell r="G988" t="str">
            <v>TABLET</v>
          </cell>
          <cell r="H988" t="str">
            <v>TAB</v>
          </cell>
          <cell r="I988">
            <v>20090904</v>
          </cell>
          <cell r="J988">
            <v>0</v>
          </cell>
          <cell r="K988">
            <v>20091005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20090904</v>
          </cell>
          <cell r="Q988">
            <v>0</v>
          </cell>
          <cell r="R988">
            <v>20091005</v>
          </cell>
          <cell r="S988">
            <v>0</v>
          </cell>
        </row>
        <row r="989">
          <cell r="B989" t="str">
            <v>MEDROXYPROGESTERONE ACETATE1126205 mgTABLETTAB</v>
          </cell>
          <cell r="C989" t="str">
            <v>MEDROXYPROGESTERONE ACETATE</v>
          </cell>
          <cell r="D989">
            <v>11262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20091005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20091005</v>
          </cell>
          <cell r="S989">
            <v>0</v>
          </cell>
        </row>
        <row r="990">
          <cell r="B990" t="str">
            <v>MEGESTROL ACETATE38680020 mgTABLETTAB</v>
          </cell>
          <cell r="C990" t="str">
            <v>MEGESTROL ACETATE</v>
          </cell>
          <cell r="D990">
            <v>38680</v>
          </cell>
          <cell r="E990">
            <v>0</v>
          </cell>
          <cell r="F990" t="str">
            <v>20 mg</v>
          </cell>
          <cell r="G990" t="str">
            <v>TABLET</v>
          </cell>
          <cell r="H990" t="str">
            <v>TAB</v>
          </cell>
          <cell r="I990">
            <v>20090904</v>
          </cell>
          <cell r="J990">
            <v>0</v>
          </cell>
          <cell r="K990">
            <v>20091005</v>
          </cell>
          <cell r="L990" t="str">
            <v>Active</v>
          </cell>
          <cell r="N990">
            <v>0</v>
          </cell>
          <cell r="O990" t="str">
            <v>no</v>
          </cell>
          <cell r="P990">
            <v>20090904</v>
          </cell>
          <cell r="Q990">
            <v>0</v>
          </cell>
          <cell r="R990">
            <v>20091005</v>
          </cell>
          <cell r="S990">
            <v>0</v>
          </cell>
        </row>
        <row r="991">
          <cell r="B991" t="str">
            <v>MEGESTROL ACETATE38681040 mgTABLETTAB</v>
          </cell>
          <cell r="C991" t="str">
            <v>MEGESTROL ACETATE</v>
          </cell>
          <cell r="D991">
            <v>38681</v>
          </cell>
          <cell r="E991">
            <v>0</v>
          </cell>
          <cell r="F991" t="str">
            <v>40 mg</v>
          </cell>
          <cell r="G991" t="str">
            <v>TABLET</v>
          </cell>
          <cell r="H991" t="str">
            <v>TAB</v>
          </cell>
          <cell r="I991">
            <v>20091005</v>
          </cell>
          <cell r="J991">
            <v>0</v>
          </cell>
          <cell r="K991">
            <v>20091005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20091005</v>
          </cell>
          <cell r="Q991">
            <v>0</v>
          </cell>
          <cell r="R991">
            <v>20091005</v>
          </cell>
          <cell r="S991">
            <v>0</v>
          </cell>
        </row>
        <row r="992">
          <cell r="B992" t="str">
            <v>MEGESTROL ACETATE40381040 mg/mlMILLILITERSUSP</v>
          </cell>
          <cell r="C992" t="str">
            <v>MEGESTROL ACETATE</v>
          </cell>
          <cell r="D992">
            <v>40381</v>
          </cell>
          <cell r="E992">
            <v>0</v>
          </cell>
          <cell r="F992" t="str">
            <v>40 mg/ml</v>
          </cell>
          <cell r="G992" t="str">
            <v>MILLILITER</v>
          </cell>
          <cell r="H992" t="str">
            <v>SUSP</v>
          </cell>
          <cell r="I992">
            <v>20091005</v>
          </cell>
          <cell r="J992">
            <v>0</v>
          </cell>
          <cell r="K992">
            <v>20091005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20091005</v>
          </cell>
          <cell r="Q992">
            <v>0</v>
          </cell>
          <cell r="R992">
            <v>20091005</v>
          </cell>
          <cell r="S992">
            <v>0</v>
          </cell>
        </row>
        <row r="993">
          <cell r="B993" t="str">
            <v>MELOXICAM31662015 mgTABLETTAB</v>
          </cell>
          <cell r="C993" t="str">
            <v>MELOXICAM</v>
          </cell>
          <cell r="D993">
            <v>31662</v>
          </cell>
          <cell r="E993">
            <v>0</v>
          </cell>
          <cell r="F993" t="str">
            <v>15 mg</v>
          </cell>
          <cell r="G993" t="str">
            <v>TABLET</v>
          </cell>
          <cell r="H993" t="str">
            <v>TAB</v>
          </cell>
          <cell r="I993">
            <v>20091005</v>
          </cell>
          <cell r="J993">
            <v>0</v>
          </cell>
          <cell r="K993">
            <v>20091005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20091005</v>
          </cell>
          <cell r="Q993">
            <v>0</v>
          </cell>
          <cell r="R993">
            <v>20091005</v>
          </cell>
          <cell r="S993">
            <v>0</v>
          </cell>
        </row>
        <row r="994">
          <cell r="B994" t="str">
            <v>MELOXICAM3166107.5 mgTABLETTAB</v>
          </cell>
          <cell r="C994" t="str">
            <v>MELOXICAM</v>
          </cell>
          <cell r="D994">
            <v>31661</v>
          </cell>
          <cell r="E994">
            <v>0</v>
          </cell>
          <cell r="F994" t="str">
            <v>7.5 mg</v>
          </cell>
          <cell r="G994" t="str">
            <v>TABLET</v>
          </cell>
          <cell r="H994" t="str">
            <v>TAB</v>
          </cell>
          <cell r="I994">
            <v>20091005</v>
          </cell>
          <cell r="J994">
            <v>0</v>
          </cell>
          <cell r="K994">
            <v>20091005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20091005</v>
          </cell>
          <cell r="Q994">
            <v>0</v>
          </cell>
          <cell r="R994">
            <v>20091005</v>
          </cell>
          <cell r="S994">
            <v>0</v>
          </cell>
        </row>
        <row r="995">
          <cell r="B995" t="str">
            <v>MEPERIDINE HCL159900100 mgTABLETTAB</v>
          </cell>
          <cell r="C995" t="str">
            <v>MEPERIDINE HCL</v>
          </cell>
          <cell r="D995">
            <v>15990</v>
          </cell>
          <cell r="E995">
            <v>0</v>
          </cell>
          <cell r="F995" t="str">
            <v>100 mg</v>
          </cell>
          <cell r="G995" t="str">
            <v>TABLET</v>
          </cell>
          <cell r="H995" t="str">
            <v>TAB</v>
          </cell>
          <cell r="I995">
            <v>20091005</v>
          </cell>
          <cell r="J995">
            <v>0</v>
          </cell>
          <cell r="K995">
            <v>20091005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20091005</v>
          </cell>
          <cell r="Q995">
            <v>0</v>
          </cell>
          <cell r="R995">
            <v>20091005</v>
          </cell>
          <cell r="S995">
            <v>0</v>
          </cell>
        </row>
        <row r="996">
          <cell r="B996" t="str">
            <v>MEPERIDINE HCL15991050 mgTABLETTAB</v>
          </cell>
          <cell r="C996" t="str">
            <v>MEPERIDINE HCL</v>
          </cell>
          <cell r="D996">
            <v>15991</v>
          </cell>
          <cell r="E996">
            <v>0</v>
          </cell>
          <cell r="F996" t="str">
            <v>50 mg</v>
          </cell>
          <cell r="G996" t="str">
            <v>TABLET</v>
          </cell>
          <cell r="H996" t="str">
            <v>TAB</v>
          </cell>
          <cell r="I996">
            <v>20091005</v>
          </cell>
          <cell r="J996">
            <v>0</v>
          </cell>
          <cell r="K996">
            <v>20091005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20091005</v>
          </cell>
          <cell r="Q996">
            <v>0</v>
          </cell>
          <cell r="R996">
            <v>20091005</v>
          </cell>
          <cell r="S996">
            <v>0</v>
          </cell>
        </row>
        <row r="997">
          <cell r="B997" t="str">
            <v>MEPROBAMATE138010200 mgTABLETTAB</v>
          </cell>
          <cell r="C997" t="str">
            <v>MEPROBAMATE</v>
          </cell>
          <cell r="D997">
            <v>13801</v>
          </cell>
          <cell r="E997">
            <v>0</v>
          </cell>
          <cell r="F997" t="str">
            <v>200 mg</v>
          </cell>
          <cell r="G997" t="str">
            <v>TABLET</v>
          </cell>
          <cell r="H997" t="str">
            <v>TAB</v>
          </cell>
          <cell r="I997">
            <v>20020308</v>
          </cell>
          <cell r="J997">
            <v>20020705</v>
          </cell>
          <cell r="K997">
            <v>20031205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20020308</v>
          </cell>
          <cell r="Q997">
            <v>20020705</v>
          </cell>
          <cell r="R997">
            <v>20031205</v>
          </cell>
          <cell r="S997">
            <v>0</v>
          </cell>
        </row>
        <row r="998">
          <cell r="B998" t="str">
            <v>MEPROBAMATE138020400 mgTABLETTAB</v>
          </cell>
          <cell r="C998" t="str">
            <v>MEPROBAMATE</v>
          </cell>
          <cell r="D998">
            <v>13802</v>
          </cell>
          <cell r="E998">
            <v>0</v>
          </cell>
          <cell r="F998" t="str">
            <v>400 mg</v>
          </cell>
          <cell r="G998" t="str">
            <v>TABLET</v>
          </cell>
          <cell r="H998" t="str">
            <v>TAB</v>
          </cell>
          <cell r="I998">
            <v>20021206</v>
          </cell>
          <cell r="J998">
            <v>20030115</v>
          </cell>
          <cell r="K998">
            <v>20031205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20021206</v>
          </cell>
          <cell r="Q998">
            <v>20030115</v>
          </cell>
          <cell r="R998">
            <v>20031205</v>
          </cell>
          <cell r="S998">
            <v>0</v>
          </cell>
        </row>
        <row r="999">
          <cell r="B999" t="str">
            <v>MERCAPTOPURINE38520050 mgTABLETTAB</v>
          </cell>
          <cell r="C999" t="str">
            <v>MERCAPTOPURINE</v>
          </cell>
          <cell r="D999">
            <v>38520</v>
          </cell>
          <cell r="E999">
            <v>0</v>
          </cell>
          <cell r="F999" t="str">
            <v>50 mg</v>
          </cell>
          <cell r="G999" t="str">
            <v>TABLET</v>
          </cell>
          <cell r="H999" t="str">
            <v>TAB</v>
          </cell>
          <cell r="I999">
            <v>20090904</v>
          </cell>
          <cell r="J999">
            <v>0</v>
          </cell>
          <cell r="K999">
            <v>20091005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20090904</v>
          </cell>
          <cell r="Q999">
            <v>0</v>
          </cell>
          <cell r="R999">
            <v>20091005</v>
          </cell>
          <cell r="S999">
            <v>0</v>
          </cell>
        </row>
        <row r="1000">
          <cell r="B1000" t="str">
            <v>METFORMIN1085701000 mgTABLETTAB</v>
          </cell>
          <cell r="C1000" t="str">
            <v>METFORMIN</v>
          </cell>
          <cell r="D1000">
            <v>10857</v>
          </cell>
          <cell r="E1000">
            <v>0</v>
          </cell>
          <cell r="F1000" t="str">
            <v>1000 mg</v>
          </cell>
          <cell r="G1000" t="str">
            <v>TABLET</v>
          </cell>
          <cell r="H1000" t="str">
            <v>TAB</v>
          </cell>
          <cell r="I1000">
            <v>20091005</v>
          </cell>
          <cell r="J1000">
            <v>0</v>
          </cell>
          <cell r="K1000">
            <v>20091005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20091005</v>
          </cell>
          <cell r="Q1000">
            <v>0</v>
          </cell>
          <cell r="R1000">
            <v>20091005</v>
          </cell>
          <cell r="S1000">
            <v>0</v>
          </cell>
        </row>
        <row r="1001">
          <cell r="B1001" t="str">
            <v>METFORMIN108100500 mgTABLETTAB</v>
          </cell>
          <cell r="C1001" t="str">
            <v>METFORMIN</v>
          </cell>
          <cell r="D1001">
            <v>10810</v>
          </cell>
          <cell r="E1001">
            <v>0</v>
          </cell>
          <cell r="F1001" t="str">
            <v>500 mg</v>
          </cell>
          <cell r="G1001" t="str">
            <v>TABLET</v>
          </cell>
          <cell r="H1001" t="str">
            <v>TAB</v>
          </cell>
          <cell r="I1001">
            <v>20091005</v>
          </cell>
          <cell r="J1001">
            <v>0</v>
          </cell>
          <cell r="K1001">
            <v>20091005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20091005</v>
          </cell>
          <cell r="Q1001">
            <v>0</v>
          </cell>
          <cell r="R1001">
            <v>20091005</v>
          </cell>
          <cell r="S1001">
            <v>0</v>
          </cell>
        </row>
        <row r="1002">
          <cell r="B1002" t="str">
            <v>METFORMIN108110850 mgTABLETTAB</v>
          </cell>
          <cell r="C1002" t="str">
            <v>METFORMIN</v>
          </cell>
          <cell r="D1002">
            <v>10811</v>
          </cell>
          <cell r="E1002">
            <v>0</v>
          </cell>
          <cell r="F1002" t="str">
            <v>850 mg</v>
          </cell>
          <cell r="G1002" t="str">
            <v>TABLET</v>
          </cell>
          <cell r="H1002" t="str">
            <v>TAB</v>
          </cell>
          <cell r="I1002">
            <v>20091005</v>
          </cell>
          <cell r="J1002">
            <v>0</v>
          </cell>
          <cell r="K1002">
            <v>20091005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20091005</v>
          </cell>
          <cell r="Q1002">
            <v>0</v>
          </cell>
          <cell r="R1002">
            <v>20091005</v>
          </cell>
          <cell r="S1002">
            <v>0</v>
          </cell>
        </row>
        <row r="1003">
          <cell r="B1003" t="str">
            <v>METFORMIN HCL898630500 mgTABLETTAB, SR</v>
          </cell>
          <cell r="C1003" t="str">
            <v>METFORMIN HCL</v>
          </cell>
          <cell r="D1003">
            <v>89863</v>
          </cell>
          <cell r="E1003">
            <v>0</v>
          </cell>
          <cell r="F1003" t="str">
            <v>500 mg</v>
          </cell>
          <cell r="G1003" t="str">
            <v>TABLET</v>
          </cell>
          <cell r="H1003" t="str">
            <v>TAB, SR</v>
          </cell>
          <cell r="I1003">
            <v>20091005</v>
          </cell>
          <cell r="J1003">
            <v>0</v>
          </cell>
          <cell r="K1003">
            <v>20091005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20091005</v>
          </cell>
          <cell r="Q1003">
            <v>0</v>
          </cell>
          <cell r="R1003">
            <v>20091005</v>
          </cell>
          <cell r="S1003">
            <v>0</v>
          </cell>
        </row>
        <row r="1004">
          <cell r="B1004" t="str">
            <v>METFORMIN HCL195780750 mgTABLETTAB, SR</v>
          </cell>
          <cell r="C1004" t="str">
            <v>METFORMIN HCL</v>
          </cell>
          <cell r="D1004">
            <v>19578</v>
          </cell>
          <cell r="E1004">
            <v>0</v>
          </cell>
          <cell r="F1004" t="str">
            <v>750 mg</v>
          </cell>
          <cell r="G1004" t="str">
            <v>TABLET</v>
          </cell>
          <cell r="H1004" t="str">
            <v>TAB, SR</v>
          </cell>
          <cell r="I1004">
            <v>20091005</v>
          </cell>
          <cell r="J1004">
            <v>0</v>
          </cell>
          <cell r="K1004">
            <v>20091005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20091005</v>
          </cell>
          <cell r="Q1004">
            <v>0</v>
          </cell>
          <cell r="R1004">
            <v>20091005</v>
          </cell>
          <cell r="S1004">
            <v>0</v>
          </cell>
        </row>
        <row r="1005">
          <cell r="B1005" t="str">
            <v>METHADONE HCL16420010 mgTABLETTAB</v>
          </cell>
          <cell r="C1005" t="str">
            <v>METHADONE HCL</v>
          </cell>
          <cell r="D1005">
            <v>16420</v>
          </cell>
          <cell r="E1005">
            <v>0</v>
          </cell>
          <cell r="F1005" t="str">
            <v>10 mg</v>
          </cell>
          <cell r="G1005" t="str">
            <v>TABLET</v>
          </cell>
          <cell r="H1005" t="str">
            <v>TAB</v>
          </cell>
          <cell r="I1005">
            <v>20091005</v>
          </cell>
          <cell r="J1005">
            <v>0</v>
          </cell>
          <cell r="K1005">
            <v>20091005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20091005</v>
          </cell>
          <cell r="Q1005">
            <v>0</v>
          </cell>
          <cell r="R1005">
            <v>20091005</v>
          </cell>
          <cell r="S1005">
            <v>0</v>
          </cell>
        </row>
        <row r="1006">
          <cell r="B1006" t="str">
            <v>METHADONE HCL16423040 mgTABLETTAB</v>
          </cell>
          <cell r="C1006" t="str">
            <v>METHADONE HCL</v>
          </cell>
          <cell r="D1006">
            <v>16423</v>
          </cell>
          <cell r="E1006">
            <v>0</v>
          </cell>
          <cell r="F1006" t="str">
            <v>40 mg</v>
          </cell>
          <cell r="G1006" t="str">
            <v>TABLET</v>
          </cell>
          <cell r="H1006" t="str">
            <v>TAB</v>
          </cell>
          <cell r="I1006">
            <v>20091005</v>
          </cell>
          <cell r="J1006">
            <v>0</v>
          </cell>
          <cell r="K1006">
            <v>20091005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20091005</v>
          </cell>
          <cell r="Q1006">
            <v>0</v>
          </cell>
          <cell r="R1006">
            <v>20091005</v>
          </cell>
          <cell r="S1006">
            <v>0</v>
          </cell>
        </row>
        <row r="1007">
          <cell r="B1007" t="str">
            <v>METHADONE HCL1642205 mgTABLETTAB</v>
          </cell>
          <cell r="C1007" t="str">
            <v>METHADONE HCL</v>
          </cell>
          <cell r="D1007">
            <v>16422</v>
          </cell>
          <cell r="E1007">
            <v>0</v>
          </cell>
          <cell r="F1007" t="str">
            <v>5 mg</v>
          </cell>
          <cell r="G1007" t="str">
            <v>TABLET</v>
          </cell>
          <cell r="H1007" t="str">
            <v>TAB</v>
          </cell>
          <cell r="I1007">
            <v>20091005</v>
          </cell>
          <cell r="J1007">
            <v>0</v>
          </cell>
          <cell r="K1007">
            <v>20091005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20091005</v>
          </cell>
          <cell r="Q1007">
            <v>0</v>
          </cell>
          <cell r="R1007">
            <v>20091005</v>
          </cell>
          <cell r="S1007">
            <v>0</v>
          </cell>
        </row>
        <row r="1008">
          <cell r="B1008" t="str">
            <v>METHAMPHETAMINE HYDROCHLORIDE1993205 mgTABLETTAB</v>
          </cell>
          <cell r="C1008" t="str">
            <v>METHAMPHETAMINE HYDROCHLORIDE</v>
          </cell>
          <cell r="D1008">
            <v>19932</v>
          </cell>
          <cell r="E1008">
            <v>0</v>
          </cell>
          <cell r="F1008" t="str">
            <v>5 mg</v>
          </cell>
          <cell r="G1008" t="str">
            <v>TABLET</v>
          </cell>
          <cell r="H1008" t="str">
            <v>TAB</v>
          </cell>
          <cell r="I1008">
            <v>20050304</v>
          </cell>
          <cell r="J1008">
            <v>20050603</v>
          </cell>
          <cell r="K1008">
            <v>20050603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20050304</v>
          </cell>
          <cell r="Q1008">
            <v>20050603</v>
          </cell>
          <cell r="R1008">
            <v>20050603</v>
          </cell>
          <cell r="S1008">
            <v>0</v>
          </cell>
        </row>
        <row r="1009">
          <cell r="B1009" t="str">
            <v>METHIMAZOLE26400010 mgTABLETTAB</v>
          </cell>
          <cell r="C1009" t="str">
            <v>METHIMAZOLE</v>
          </cell>
          <cell r="D1009">
            <v>26400</v>
          </cell>
          <cell r="E1009">
            <v>0</v>
          </cell>
          <cell r="F1009" t="str">
            <v>10 mg</v>
          </cell>
          <cell r="G1009" t="str">
            <v>TABLET</v>
          </cell>
          <cell r="H1009" t="str">
            <v>TAB</v>
          </cell>
          <cell r="I1009">
            <v>20090904</v>
          </cell>
          <cell r="J1009">
            <v>0</v>
          </cell>
          <cell r="K1009">
            <v>20091005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20090904</v>
          </cell>
          <cell r="Q1009">
            <v>0</v>
          </cell>
          <cell r="R1009">
            <v>20091005</v>
          </cell>
          <cell r="S1009">
            <v>0</v>
          </cell>
        </row>
        <row r="1010">
          <cell r="B1010" t="str">
            <v>METHIMAZOLE2640105 mgTABLETTAB</v>
          </cell>
          <cell r="C1010" t="str">
            <v>METHIMAZOLE</v>
          </cell>
          <cell r="D1010">
            <v>26401</v>
          </cell>
          <cell r="E1010">
            <v>0</v>
          </cell>
          <cell r="F1010" t="str">
            <v>5 mg</v>
          </cell>
          <cell r="G1010" t="str">
            <v>TABLET</v>
          </cell>
          <cell r="H1010" t="str">
            <v>TAB</v>
          </cell>
          <cell r="I1010">
            <v>20090904</v>
          </cell>
          <cell r="J1010">
            <v>0</v>
          </cell>
          <cell r="K1010">
            <v>20091005</v>
          </cell>
          <cell r="L1010" t="str">
            <v>Active</v>
          </cell>
          <cell r="N1010">
            <v>0</v>
          </cell>
          <cell r="O1010" t="str">
            <v>no</v>
          </cell>
          <cell r="P1010">
            <v>20090904</v>
          </cell>
          <cell r="Q1010">
            <v>0</v>
          </cell>
          <cell r="R1010">
            <v>20091005</v>
          </cell>
          <cell r="S1010">
            <v>0</v>
          </cell>
        </row>
        <row r="1011">
          <cell r="B1011" t="str">
            <v>METHOCARBAMOL178920500 mgTABLETTAB</v>
          </cell>
          <cell r="C1011" t="str">
            <v>METHOCARBAMOL</v>
          </cell>
          <cell r="D1011">
            <v>17892</v>
          </cell>
          <cell r="E1011">
            <v>0</v>
          </cell>
          <cell r="F1011" t="str">
            <v>500 mg</v>
          </cell>
          <cell r="G1011" t="str">
            <v>TABLET</v>
          </cell>
          <cell r="H1011" t="str">
            <v>TAB</v>
          </cell>
          <cell r="I1011">
            <v>20091005</v>
          </cell>
          <cell r="J1011">
            <v>0</v>
          </cell>
          <cell r="K1011">
            <v>20091005</v>
          </cell>
          <cell r="L1011" t="str">
            <v>Active</v>
          </cell>
          <cell r="N1011">
            <v>0</v>
          </cell>
          <cell r="O1011" t="str">
            <v>no</v>
          </cell>
          <cell r="P1011">
            <v>20091005</v>
          </cell>
          <cell r="Q1011">
            <v>0</v>
          </cell>
          <cell r="R1011">
            <v>20091005</v>
          </cell>
          <cell r="S1011">
            <v>0</v>
          </cell>
        </row>
        <row r="1012">
          <cell r="B1012" t="str">
            <v>METHOCARBAMOL178930750 mgTABLETTAB</v>
          </cell>
          <cell r="C1012" t="str">
            <v>METHOCARBAMOL</v>
          </cell>
          <cell r="D1012">
            <v>17893</v>
          </cell>
          <cell r="E1012">
            <v>0</v>
          </cell>
          <cell r="F1012" t="str">
            <v>750 mg</v>
          </cell>
          <cell r="G1012" t="str">
            <v>TABLET</v>
          </cell>
          <cell r="H1012" t="str">
            <v>TAB</v>
          </cell>
          <cell r="I1012">
            <v>20091005</v>
          </cell>
          <cell r="J1012">
            <v>0</v>
          </cell>
          <cell r="K1012">
            <v>20091005</v>
          </cell>
          <cell r="L1012" t="str">
            <v>Active</v>
          </cell>
          <cell r="N1012">
            <v>0</v>
          </cell>
          <cell r="O1012" t="str">
            <v>no</v>
          </cell>
          <cell r="P1012">
            <v>20091005</v>
          </cell>
          <cell r="Q1012">
            <v>0</v>
          </cell>
          <cell r="R1012">
            <v>20091005</v>
          </cell>
          <cell r="S1012">
            <v>0</v>
          </cell>
        </row>
        <row r="1013">
          <cell r="B1013" t="str">
            <v>METHOTREXATE3848902.5 mgTABLETTAB</v>
          </cell>
          <cell r="C1013" t="str">
            <v>METHOTREXATE</v>
          </cell>
          <cell r="D1013">
            <v>38489</v>
          </cell>
          <cell r="E1013">
            <v>0</v>
          </cell>
          <cell r="F1013" t="str">
            <v>2.5 mg</v>
          </cell>
          <cell r="G1013" t="str">
            <v>TABLET</v>
          </cell>
          <cell r="H1013" t="str">
            <v>TAB</v>
          </cell>
          <cell r="I1013">
            <v>20091005</v>
          </cell>
          <cell r="J1013">
            <v>0</v>
          </cell>
          <cell r="K1013">
            <v>20091005</v>
          </cell>
          <cell r="L1013" t="str">
            <v>Active</v>
          </cell>
          <cell r="N1013">
            <v>0</v>
          </cell>
          <cell r="O1013" t="str">
            <v>no</v>
          </cell>
          <cell r="P1013">
            <v>20091005</v>
          </cell>
          <cell r="Q1013">
            <v>0</v>
          </cell>
          <cell r="R1013">
            <v>20091005</v>
          </cell>
          <cell r="S1013">
            <v>0</v>
          </cell>
        </row>
        <row r="1014">
          <cell r="B1014" t="str">
            <v>METHYLDOPA14310250 mgTABLETTAB</v>
          </cell>
          <cell r="C1014" t="str">
            <v>METHYLDOPA</v>
          </cell>
          <cell r="D1014">
            <v>1431</v>
          </cell>
          <cell r="E1014">
            <v>0</v>
          </cell>
          <cell r="F1014" t="str">
            <v>250 mg</v>
          </cell>
          <cell r="G1014" t="str">
            <v>TABLET</v>
          </cell>
          <cell r="H1014" t="str">
            <v>TAB</v>
          </cell>
          <cell r="I1014">
            <v>20090904</v>
          </cell>
          <cell r="J1014">
            <v>0</v>
          </cell>
          <cell r="K1014">
            <v>20091005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20090904</v>
          </cell>
          <cell r="Q1014">
            <v>0</v>
          </cell>
          <cell r="R1014">
            <v>20091005</v>
          </cell>
          <cell r="S1014">
            <v>0</v>
          </cell>
        </row>
        <row r="1015">
          <cell r="B1015" t="str">
            <v>METHYLDOPA14320500 mgTABLETTAB</v>
          </cell>
          <cell r="C1015" t="str">
            <v>METHYLDOPA</v>
          </cell>
          <cell r="D1015">
            <v>1432</v>
          </cell>
          <cell r="E1015">
            <v>0</v>
          </cell>
          <cell r="F1015" t="str">
            <v>500 mg</v>
          </cell>
          <cell r="G1015" t="str">
            <v>TABLET</v>
          </cell>
          <cell r="H1015" t="str">
            <v>TAB</v>
          </cell>
          <cell r="I1015">
            <v>20091005</v>
          </cell>
          <cell r="J1015">
            <v>0</v>
          </cell>
          <cell r="K1015">
            <v>20091005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20091005</v>
          </cell>
          <cell r="Q1015">
            <v>0</v>
          </cell>
          <cell r="R1015">
            <v>20091005</v>
          </cell>
          <cell r="S1015">
            <v>0</v>
          </cell>
        </row>
        <row r="1016">
          <cell r="B1016" t="str">
            <v>METHYLPHENIDATE HCL15911010 mgTABLETTAB</v>
          </cell>
          <cell r="C1016" t="str">
            <v>METHYLPHENIDATE HCL</v>
          </cell>
          <cell r="D1016">
            <v>15911</v>
          </cell>
          <cell r="E1016">
            <v>0</v>
          </cell>
          <cell r="F1016" t="str">
            <v>10 mg</v>
          </cell>
          <cell r="G1016" t="str">
            <v>TABLET</v>
          </cell>
          <cell r="H1016" t="str">
            <v>TAB</v>
          </cell>
          <cell r="I1016">
            <v>20090904</v>
          </cell>
          <cell r="J1016">
            <v>0</v>
          </cell>
          <cell r="K1016">
            <v>20091005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20090904</v>
          </cell>
          <cell r="Q1016">
            <v>0</v>
          </cell>
          <cell r="R1016">
            <v>20091005</v>
          </cell>
          <cell r="S1016">
            <v>0</v>
          </cell>
        </row>
        <row r="1017">
          <cell r="B1017" t="str">
            <v>METHYLPHENIDATE HCL15920020 mgTABLETTAB</v>
          </cell>
          <cell r="C1017" t="str">
            <v>METHYLPHENIDATE HCL</v>
          </cell>
          <cell r="D1017">
            <v>15920</v>
          </cell>
          <cell r="E1017">
            <v>0</v>
          </cell>
          <cell r="F1017" t="str">
            <v>20 mg</v>
          </cell>
          <cell r="G1017" t="str">
            <v>TABLET</v>
          </cell>
          <cell r="H1017" t="str">
            <v>TAB</v>
          </cell>
          <cell r="I1017">
            <v>20090605</v>
          </cell>
          <cell r="J1017">
            <v>0</v>
          </cell>
          <cell r="K1017">
            <v>20091005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20090605</v>
          </cell>
          <cell r="Q1017">
            <v>0</v>
          </cell>
          <cell r="R1017">
            <v>20091005</v>
          </cell>
          <cell r="S1017">
            <v>0</v>
          </cell>
        </row>
        <row r="1018">
          <cell r="B1018" t="str">
            <v>METHYLPHENIDATE HCL16180020 mgTABLETTAB, ER</v>
          </cell>
          <cell r="C1018" t="str">
            <v>METHYLPHENIDATE HCL</v>
          </cell>
          <cell r="D1018">
            <v>16180</v>
          </cell>
          <cell r="E1018">
            <v>0</v>
          </cell>
          <cell r="F1018" t="str">
            <v>20 mg</v>
          </cell>
          <cell r="G1018" t="str">
            <v>TABLET</v>
          </cell>
          <cell r="H1018" t="str">
            <v>TAB, ER</v>
          </cell>
          <cell r="I1018">
            <v>20091005</v>
          </cell>
          <cell r="J1018">
            <v>0</v>
          </cell>
          <cell r="K1018">
            <v>20091005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20091005</v>
          </cell>
          <cell r="Q1018">
            <v>0</v>
          </cell>
          <cell r="R1018">
            <v>20091005</v>
          </cell>
          <cell r="S1018">
            <v>0</v>
          </cell>
        </row>
        <row r="1019">
          <cell r="B1019" t="str">
            <v>METHYLPHENIDATE HCL1591305 mgTABLETTAB</v>
          </cell>
          <cell r="C1019" t="str">
            <v>METHYLPHENIDATE HCL</v>
          </cell>
          <cell r="D1019">
            <v>15913</v>
          </cell>
          <cell r="E1019">
            <v>0</v>
          </cell>
          <cell r="F1019" t="str">
            <v>5 mg</v>
          </cell>
          <cell r="G1019" t="str">
            <v>TABLET</v>
          </cell>
          <cell r="H1019" t="str">
            <v>TAB</v>
          </cell>
          <cell r="I1019">
            <v>20091005</v>
          </cell>
          <cell r="J1019">
            <v>0</v>
          </cell>
          <cell r="K1019">
            <v>20091005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20091005</v>
          </cell>
          <cell r="Q1019">
            <v>0</v>
          </cell>
          <cell r="R1019">
            <v>20091005</v>
          </cell>
          <cell r="S1019">
            <v>0</v>
          </cell>
        </row>
        <row r="1020">
          <cell r="B1020" t="str">
            <v>METHYLPREDNISOLONE2705604 mgTABLETTAB</v>
          </cell>
          <cell r="C1020" t="str">
            <v>METHYLPREDNISOLONE</v>
          </cell>
          <cell r="D1020">
            <v>27056</v>
          </cell>
          <cell r="E1020">
            <v>0</v>
          </cell>
          <cell r="F1020" t="str">
            <v>4 mg</v>
          </cell>
          <cell r="G1020" t="str">
            <v>TABLET</v>
          </cell>
          <cell r="H1020" t="str">
            <v>TAB</v>
          </cell>
          <cell r="I1020">
            <v>20091005</v>
          </cell>
          <cell r="J1020">
            <v>0</v>
          </cell>
          <cell r="K1020">
            <v>20091005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20091005</v>
          </cell>
          <cell r="Q1020">
            <v>0</v>
          </cell>
          <cell r="R1020">
            <v>20091005</v>
          </cell>
          <cell r="S1020">
            <v>0</v>
          </cell>
        </row>
        <row r="1021">
          <cell r="B1021" t="str">
            <v>METHYLPREDNISOLONE DOSEPAK3749904 mgTABLETTAB</v>
          </cell>
          <cell r="C1021" t="str">
            <v>METHYLPREDNISOLONE DOSEPAK</v>
          </cell>
          <cell r="D1021">
            <v>37499</v>
          </cell>
          <cell r="E1021">
            <v>0</v>
          </cell>
          <cell r="F1021" t="str">
            <v>4 mg</v>
          </cell>
          <cell r="G1021" t="str">
            <v>TABLET</v>
          </cell>
          <cell r="H1021" t="str">
            <v>TAB</v>
          </cell>
          <cell r="I1021">
            <v>20091005</v>
          </cell>
          <cell r="J1021">
            <v>0</v>
          </cell>
          <cell r="K1021">
            <v>20091005</v>
          </cell>
          <cell r="L1021" t="str">
            <v>Active</v>
          </cell>
          <cell r="N1021">
            <v>0</v>
          </cell>
          <cell r="O1021" t="str">
            <v>no</v>
          </cell>
          <cell r="P1021">
            <v>20091005</v>
          </cell>
          <cell r="Q1021">
            <v>0</v>
          </cell>
          <cell r="R1021">
            <v>20091005</v>
          </cell>
          <cell r="S1021">
            <v>0</v>
          </cell>
        </row>
        <row r="1022">
          <cell r="B1022" t="str">
            <v>METOCLOPRAMIDE HCL21020010 mgTABLETTAB</v>
          </cell>
          <cell r="C1022" t="str">
            <v>METOCLOPRAMIDE HCL</v>
          </cell>
          <cell r="D1022">
            <v>21020</v>
          </cell>
          <cell r="E1022">
            <v>0</v>
          </cell>
          <cell r="F1022" t="str">
            <v>10 mg</v>
          </cell>
          <cell r="G1022" t="str">
            <v>TABLET</v>
          </cell>
          <cell r="H1022" t="str">
            <v>TAB</v>
          </cell>
          <cell r="I1022">
            <v>20091005</v>
          </cell>
          <cell r="J1022">
            <v>0</v>
          </cell>
          <cell r="K1022">
            <v>20091005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20091005</v>
          </cell>
          <cell r="Q1022">
            <v>0</v>
          </cell>
          <cell r="R1022">
            <v>20091005</v>
          </cell>
          <cell r="S1022">
            <v>0</v>
          </cell>
        </row>
        <row r="1023">
          <cell r="B1023" t="str">
            <v>METOCLOPRAMIDE HCL2102105 mgTABLETTAB</v>
          </cell>
          <cell r="C1023" t="str">
            <v>METOCLOPRAMIDE HCL</v>
          </cell>
          <cell r="D1023">
            <v>21021</v>
          </cell>
          <cell r="E1023">
            <v>0</v>
          </cell>
          <cell r="F1023" t="str">
            <v>5 mg</v>
          </cell>
          <cell r="G1023" t="str">
            <v>TABLET</v>
          </cell>
          <cell r="H1023" t="str">
            <v>TAB</v>
          </cell>
          <cell r="I1023">
            <v>20091005</v>
          </cell>
          <cell r="J1023">
            <v>0</v>
          </cell>
          <cell r="K1023">
            <v>20091005</v>
          </cell>
          <cell r="L1023" t="str">
            <v>Active</v>
          </cell>
          <cell r="N1023">
            <v>0</v>
          </cell>
          <cell r="O1023" t="str">
            <v>no</v>
          </cell>
          <cell r="P1023">
            <v>20091005</v>
          </cell>
          <cell r="Q1023">
            <v>0</v>
          </cell>
          <cell r="R1023">
            <v>20091005</v>
          </cell>
          <cell r="S1023">
            <v>0</v>
          </cell>
        </row>
        <row r="1024">
          <cell r="B1024" t="str">
            <v>METOCLOPRAMIDE HCL361005 mg/5 mlMILLILITERSYR</v>
          </cell>
          <cell r="C1024" t="str">
            <v>METOCLOPRAMIDE HCL</v>
          </cell>
          <cell r="D1024">
            <v>3610</v>
          </cell>
          <cell r="E1024">
            <v>0</v>
          </cell>
          <cell r="F1024" t="str">
            <v>5 mg/5 ml</v>
          </cell>
          <cell r="G1024" t="str">
            <v>MILLILITER</v>
          </cell>
          <cell r="H1024" t="str">
            <v>SYR</v>
          </cell>
          <cell r="I1024">
            <v>20091005</v>
          </cell>
          <cell r="J1024">
            <v>0</v>
          </cell>
          <cell r="K1024">
            <v>20091005</v>
          </cell>
          <cell r="L1024" t="str">
            <v>Active</v>
          </cell>
          <cell r="N1024">
            <v>0</v>
          </cell>
          <cell r="O1024" t="str">
            <v>no</v>
          </cell>
          <cell r="P1024">
            <v>20091005</v>
          </cell>
          <cell r="Q1024">
            <v>0</v>
          </cell>
          <cell r="R1024">
            <v>20091005</v>
          </cell>
          <cell r="S1024">
            <v>0</v>
          </cell>
        </row>
        <row r="1025">
          <cell r="B1025" t="str">
            <v>METOLAZONE34990010 mgTABLETTAB</v>
          </cell>
          <cell r="C1025" t="str">
            <v>METOLAZONE</v>
          </cell>
          <cell r="D1025">
            <v>34990</v>
          </cell>
          <cell r="E1025">
            <v>0</v>
          </cell>
          <cell r="F1025" t="str">
            <v>10 mg</v>
          </cell>
          <cell r="G1025" t="str">
            <v>TABLET</v>
          </cell>
          <cell r="H1025" t="str">
            <v>TAB</v>
          </cell>
          <cell r="I1025">
            <v>20090605</v>
          </cell>
          <cell r="J1025">
            <v>0</v>
          </cell>
          <cell r="K1025">
            <v>20091005</v>
          </cell>
          <cell r="L1025" t="str">
            <v>Active</v>
          </cell>
          <cell r="N1025">
            <v>0</v>
          </cell>
          <cell r="O1025" t="str">
            <v>no</v>
          </cell>
          <cell r="P1025">
            <v>20090605</v>
          </cell>
          <cell r="Q1025">
            <v>0</v>
          </cell>
          <cell r="R1025">
            <v>20091005</v>
          </cell>
          <cell r="S1025">
            <v>0</v>
          </cell>
        </row>
        <row r="1026">
          <cell r="B1026" t="str">
            <v>METOLAZONE3499102.5 mgTABLETTAB</v>
          </cell>
          <cell r="C1026" t="str">
            <v>METOLAZONE</v>
          </cell>
          <cell r="D1026">
            <v>34991</v>
          </cell>
          <cell r="E1026">
            <v>0</v>
          </cell>
          <cell r="F1026" t="str">
            <v>2.5 mg</v>
          </cell>
          <cell r="G1026" t="str">
            <v>TABLET</v>
          </cell>
          <cell r="H1026" t="str">
            <v>TAB</v>
          </cell>
          <cell r="I1026">
            <v>20091005</v>
          </cell>
          <cell r="J1026">
            <v>0</v>
          </cell>
          <cell r="K1026">
            <v>20091005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20091005</v>
          </cell>
          <cell r="Q1026">
            <v>0</v>
          </cell>
          <cell r="R1026">
            <v>20091005</v>
          </cell>
          <cell r="S1026">
            <v>0</v>
          </cell>
        </row>
        <row r="1027">
          <cell r="B1027" t="str">
            <v>METOLAZONE3499205 mgTABLETTAB</v>
          </cell>
          <cell r="C1027" t="str">
            <v>METOLAZONE</v>
          </cell>
          <cell r="D1027">
            <v>34992</v>
          </cell>
          <cell r="E1027">
            <v>0</v>
          </cell>
          <cell r="F1027" t="str">
            <v>5 mg</v>
          </cell>
          <cell r="G1027" t="str">
            <v>TABLET</v>
          </cell>
          <cell r="H1027" t="str">
            <v>TAB</v>
          </cell>
          <cell r="I1027">
            <v>20091005</v>
          </cell>
          <cell r="J1027">
            <v>0</v>
          </cell>
          <cell r="K1027">
            <v>20091005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20091005</v>
          </cell>
          <cell r="Q1027">
            <v>0</v>
          </cell>
          <cell r="R1027">
            <v>20091005</v>
          </cell>
          <cell r="S1027">
            <v>0</v>
          </cell>
        </row>
        <row r="1028">
          <cell r="B1028" t="str">
            <v>METOPROLOL SUCCINATE207420100 mgTABLETTAB, SA</v>
          </cell>
          <cell r="C1028" t="str">
            <v>METOPROLOL SUCCINATE</v>
          </cell>
          <cell r="D1028">
            <v>20742</v>
          </cell>
          <cell r="E1028">
            <v>0</v>
          </cell>
          <cell r="F1028" t="str">
            <v>100 mg</v>
          </cell>
          <cell r="G1028" t="str">
            <v>TABLET</v>
          </cell>
          <cell r="H1028" t="str">
            <v>TAB, SA</v>
          </cell>
          <cell r="I1028">
            <v>20080905</v>
          </cell>
          <cell r="J1028">
            <v>20090205</v>
          </cell>
          <cell r="K1028">
            <v>20091005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20080905</v>
          </cell>
          <cell r="Q1028">
            <v>20090205</v>
          </cell>
          <cell r="R1028">
            <v>20091005</v>
          </cell>
          <cell r="S1028">
            <v>0</v>
          </cell>
        </row>
        <row r="1029">
          <cell r="B1029" t="str">
            <v>METOPROLOL SUCCINATE207430200 mgTABLETTAB, SA</v>
          </cell>
          <cell r="C1029" t="str">
            <v>METOPROLOL SUCCINATE</v>
          </cell>
          <cell r="D1029">
            <v>20743</v>
          </cell>
          <cell r="E1029">
            <v>0</v>
          </cell>
          <cell r="F1029" t="str">
            <v>200 mg</v>
          </cell>
          <cell r="G1029" t="str">
            <v>TABLET</v>
          </cell>
          <cell r="H1029" t="str">
            <v>TAB, SA</v>
          </cell>
          <cell r="I1029">
            <v>20080905</v>
          </cell>
          <cell r="J1029">
            <v>20090205</v>
          </cell>
          <cell r="K1029">
            <v>20091005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20080905</v>
          </cell>
          <cell r="Q1029">
            <v>20090205</v>
          </cell>
          <cell r="R1029">
            <v>20091005</v>
          </cell>
          <cell r="S1029">
            <v>0</v>
          </cell>
        </row>
        <row r="1030">
          <cell r="B1030" t="str">
            <v>METOPROLOL SUCCINATE20741050 mgTABLETTAB, ER</v>
          </cell>
          <cell r="C1030" t="str">
            <v>METOPROLOL SUCCINATE</v>
          </cell>
          <cell r="D1030">
            <v>20741</v>
          </cell>
          <cell r="E1030">
            <v>0</v>
          </cell>
          <cell r="F1030" t="str">
            <v>50 mg</v>
          </cell>
          <cell r="G1030" t="str">
            <v>TABLET</v>
          </cell>
          <cell r="H1030" t="str">
            <v>TAB, ER</v>
          </cell>
          <cell r="I1030">
            <v>20081205</v>
          </cell>
          <cell r="J1030">
            <v>20090205</v>
          </cell>
          <cell r="K1030">
            <v>20091005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20081205</v>
          </cell>
          <cell r="Q1030">
            <v>20090205</v>
          </cell>
          <cell r="R1030">
            <v>20091005</v>
          </cell>
          <cell r="S1030">
            <v>0</v>
          </cell>
        </row>
        <row r="1031">
          <cell r="B1031" t="str">
            <v>METOPROLOL SUCCINATE 12947025 mgTABLETTAB, SA</v>
          </cell>
          <cell r="C1031" t="str">
            <v xml:space="preserve">METOPROLOL SUCCINATE </v>
          </cell>
          <cell r="D1031">
            <v>12947</v>
          </cell>
          <cell r="E1031">
            <v>0</v>
          </cell>
          <cell r="F1031" t="str">
            <v>25 mg</v>
          </cell>
          <cell r="G1031" t="str">
            <v>TABLET</v>
          </cell>
          <cell r="H1031" t="str">
            <v>TAB, SA</v>
          </cell>
          <cell r="I1031">
            <v>20080905</v>
          </cell>
          <cell r="J1031">
            <v>20090205</v>
          </cell>
          <cell r="K1031">
            <v>20091005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20080905</v>
          </cell>
          <cell r="Q1031">
            <v>20090205</v>
          </cell>
          <cell r="R1031">
            <v>20091005</v>
          </cell>
          <cell r="S1031">
            <v>0</v>
          </cell>
        </row>
        <row r="1032">
          <cell r="B1032" t="str">
            <v>METOPROLOL TARTRATE206410100 mgTABLETTAB</v>
          </cell>
          <cell r="C1032" t="str">
            <v>METOPROLOL TARTRATE</v>
          </cell>
          <cell r="D1032">
            <v>20641</v>
          </cell>
          <cell r="E1032">
            <v>0</v>
          </cell>
          <cell r="F1032" t="str">
            <v>100 mg</v>
          </cell>
          <cell r="G1032" t="str">
            <v>TABLET</v>
          </cell>
          <cell r="H1032" t="str">
            <v>TAB</v>
          </cell>
          <cell r="I1032">
            <v>20091005</v>
          </cell>
          <cell r="J1032">
            <v>0</v>
          </cell>
          <cell r="K1032">
            <v>20091005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20091005</v>
          </cell>
          <cell r="Q1032">
            <v>0</v>
          </cell>
          <cell r="R1032">
            <v>20091005</v>
          </cell>
          <cell r="S1032">
            <v>0</v>
          </cell>
        </row>
        <row r="1033">
          <cell r="B1033" t="str">
            <v>METOPROLOL TARTRATE17734025 mgTABLETTAB</v>
          </cell>
          <cell r="C1033" t="str">
            <v>METOPROLOL TARTRATE</v>
          </cell>
          <cell r="D1033">
            <v>17734</v>
          </cell>
          <cell r="E1033">
            <v>0</v>
          </cell>
          <cell r="F1033" t="str">
            <v>25 mg</v>
          </cell>
          <cell r="G1033" t="str">
            <v>TABLET</v>
          </cell>
          <cell r="H1033" t="str">
            <v>TAB</v>
          </cell>
          <cell r="I1033">
            <v>20091005</v>
          </cell>
          <cell r="J1033">
            <v>0</v>
          </cell>
          <cell r="K1033">
            <v>20091005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20091005</v>
          </cell>
          <cell r="Q1033">
            <v>0</v>
          </cell>
          <cell r="R1033">
            <v>20091005</v>
          </cell>
          <cell r="S1033">
            <v>0</v>
          </cell>
        </row>
        <row r="1034">
          <cell r="B1034" t="str">
            <v>METOPROLOL TARTRATE20642050 mgTABLETTAB</v>
          </cell>
          <cell r="C1034" t="str">
            <v>METOPROLOL TARTRATE</v>
          </cell>
          <cell r="D1034">
            <v>20642</v>
          </cell>
          <cell r="E1034">
            <v>0</v>
          </cell>
          <cell r="F1034" t="str">
            <v>50 mg</v>
          </cell>
          <cell r="G1034" t="str">
            <v>TABLET</v>
          </cell>
          <cell r="H1034" t="str">
            <v>TAB</v>
          </cell>
          <cell r="I1034">
            <v>20091005</v>
          </cell>
          <cell r="J1034">
            <v>0</v>
          </cell>
          <cell r="K1034">
            <v>20091005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20091005</v>
          </cell>
          <cell r="Q1034">
            <v>0</v>
          </cell>
          <cell r="R1034">
            <v>20091005</v>
          </cell>
          <cell r="S1034">
            <v>0</v>
          </cell>
        </row>
        <row r="1035">
          <cell r="B1035" t="str">
            <v>METRONIDAZOLE4320300.0075GRAMCRM</v>
          </cell>
          <cell r="C1035" t="str">
            <v>METRONIDAZOLE</v>
          </cell>
          <cell r="D1035">
            <v>43203</v>
          </cell>
          <cell r="E1035">
            <v>0</v>
          </cell>
          <cell r="F1035">
            <v>7.4999999999999997E-3</v>
          </cell>
          <cell r="G1035" t="str">
            <v>GRAM</v>
          </cell>
          <cell r="H1035" t="str">
            <v>CRM</v>
          </cell>
          <cell r="I1035">
            <v>20090904</v>
          </cell>
          <cell r="J1035">
            <v>0</v>
          </cell>
          <cell r="K1035">
            <v>20091005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20090904</v>
          </cell>
          <cell r="Q1035">
            <v>0</v>
          </cell>
          <cell r="R1035">
            <v>20091005</v>
          </cell>
          <cell r="S1035">
            <v>0</v>
          </cell>
        </row>
        <row r="1036">
          <cell r="B1036" t="str">
            <v>METRONIDAZOLE430310250 mgTABLETTAB</v>
          </cell>
          <cell r="C1036" t="str">
            <v>METRONIDAZOLE</v>
          </cell>
          <cell r="D1036">
            <v>43031</v>
          </cell>
          <cell r="E1036">
            <v>0</v>
          </cell>
          <cell r="F1036" t="str">
            <v>250 mg</v>
          </cell>
          <cell r="G1036" t="str">
            <v>TABLET</v>
          </cell>
          <cell r="H1036" t="str">
            <v>TAB</v>
          </cell>
          <cell r="I1036">
            <v>20091005</v>
          </cell>
          <cell r="J1036">
            <v>0</v>
          </cell>
          <cell r="K1036">
            <v>20091005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20091005</v>
          </cell>
          <cell r="Q1036">
            <v>0</v>
          </cell>
          <cell r="R1036">
            <v>20091005</v>
          </cell>
          <cell r="S1036">
            <v>0</v>
          </cell>
        </row>
        <row r="1037">
          <cell r="B1037" t="str">
            <v>METRONIDAZOLE430350375 mgCAPSULECAP</v>
          </cell>
          <cell r="C1037" t="str">
            <v>METRONIDAZOLE</v>
          </cell>
          <cell r="D1037">
            <v>43035</v>
          </cell>
          <cell r="E1037">
            <v>0</v>
          </cell>
          <cell r="F1037" t="str">
            <v>375 mg</v>
          </cell>
          <cell r="G1037" t="str">
            <v>CAPSULE</v>
          </cell>
          <cell r="H1037" t="str">
            <v>CAP</v>
          </cell>
          <cell r="I1037">
            <v>20090904</v>
          </cell>
          <cell r="J1037">
            <v>0</v>
          </cell>
          <cell r="K1037">
            <v>20091005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20090904</v>
          </cell>
          <cell r="Q1037">
            <v>0</v>
          </cell>
          <cell r="R1037">
            <v>20091005</v>
          </cell>
          <cell r="S1037">
            <v>0</v>
          </cell>
        </row>
        <row r="1038">
          <cell r="B1038" t="str">
            <v>METRONIDAZOLE430320500 mgTABLETTAB</v>
          </cell>
          <cell r="C1038" t="str">
            <v>METRONIDAZOLE</v>
          </cell>
          <cell r="D1038">
            <v>43032</v>
          </cell>
          <cell r="E1038">
            <v>0</v>
          </cell>
          <cell r="F1038" t="str">
            <v>500 mg</v>
          </cell>
          <cell r="G1038" t="str">
            <v>TABLET</v>
          </cell>
          <cell r="H1038" t="str">
            <v>TAB</v>
          </cell>
          <cell r="I1038">
            <v>20090605</v>
          </cell>
          <cell r="J1038">
            <v>0</v>
          </cell>
          <cell r="K1038">
            <v>20091005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20090605</v>
          </cell>
          <cell r="Q1038">
            <v>0</v>
          </cell>
          <cell r="R1038">
            <v>20091005</v>
          </cell>
          <cell r="S1038">
            <v>0</v>
          </cell>
        </row>
        <row r="1039">
          <cell r="B1039" t="str">
            <v>METRONIDAZOLE430290750 mgTABLETTAB, ER</v>
          </cell>
          <cell r="C1039" t="str">
            <v>METRONIDAZOLE</v>
          </cell>
          <cell r="D1039">
            <v>43029</v>
          </cell>
          <cell r="E1039">
            <v>0</v>
          </cell>
          <cell r="F1039" t="str">
            <v>750 mg</v>
          </cell>
          <cell r="G1039" t="str">
            <v>TABLET</v>
          </cell>
          <cell r="H1039" t="str">
            <v>TAB, ER</v>
          </cell>
          <cell r="I1039">
            <v>20040604</v>
          </cell>
          <cell r="J1039">
            <v>20050603</v>
          </cell>
          <cell r="K1039">
            <v>20050902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20040604</v>
          </cell>
          <cell r="Q1039">
            <v>20050603</v>
          </cell>
          <cell r="R1039">
            <v>20050902</v>
          </cell>
          <cell r="S1039">
            <v>0</v>
          </cell>
        </row>
        <row r="1040">
          <cell r="B1040" t="str">
            <v>METRONIDAZOLE 4926100.75%GRAMVAG GEL</v>
          </cell>
          <cell r="C1040" t="str">
            <v xml:space="preserve">METRONIDAZOLE </v>
          </cell>
          <cell r="D1040">
            <v>49261</v>
          </cell>
          <cell r="E1040">
            <v>0</v>
          </cell>
          <cell r="F1040" t="str">
            <v>0.75%</v>
          </cell>
          <cell r="G1040" t="str">
            <v>GRAM</v>
          </cell>
          <cell r="H1040" t="str">
            <v>VAG GEL</v>
          </cell>
          <cell r="I1040">
            <v>20091005</v>
          </cell>
          <cell r="J1040">
            <v>0</v>
          </cell>
          <cell r="K1040">
            <v>20091005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20091005</v>
          </cell>
          <cell r="Q1040">
            <v>0</v>
          </cell>
          <cell r="R1040">
            <v>20091005</v>
          </cell>
          <cell r="S1040">
            <v>0</v>
          </cell>
        </row>
        <row r="1041">
          <cell r="B1041" t="str">
            <v>MEXILETINE HCL122100150 mgCAPSULECAP</v>
          </cell>
          <cell r="C1041" t="str">
            <v>MEXILETINE HCL</v>
          </cell>
          <cell r="D1041">
            <v>12210</v>
          </cell>
          <cell r="E1041">
            <v>0</v>
          </cell>
          <cell r="F1041" t="str">
            <v>150 mg</v>
          </cell>
          <cell r="G1041" t="str">
            <v>CAPSULE</v>
          </cell>
          <cell r="H1041" t="str">
            <v>CAP</v>
          </cell>
          <cell r="I1041">
            <v>20040604</v>
          </cell>
          <cell r="J1041">
            <v>20051206</v>
          </cell>
          <cell r="K1041">
            <v>20070305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20040604</v>
          </cell>
          <cell r="Q1041">
            <v>20051206</v>
          </cell>
          <cell r="R1041">
            <v>20070305</v>
          </cell>
          <cell r="S1041">
            <v>0</v>
          </cell>
        </row>
        <row r="1042">
          <cell r="B1042" t="str">
            <v>MEXILETINE HCL122110200 mgCAPSULECAP</v>
          </cell>
          <cell r="C1042" t="str">
            <v>MEXILETINE HCL</v>
          </cell>
          <cell r="D1042">
            <v>12211</v>
          </cell>
          <cell r="E1042">
            <v>0</v>
          </cell>
          <cell r="F1042" t="str">
            <v>200 mg</v>
          </cell>
          <cell r="G1042" t="str">
            <v>CAPSULE</v>
          </cell>
          <cell r="H1042" t="str">
            <v>CAP</v>
          </cell>
          <cell r="I1042">
            <v>20050603</v>
          </cell>
          <cell r="J1042">
            <v>20051206</v>
          </cell>
          <cell r="K1042">
            <v>20070305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20050603</v>
          </cell>
          <cell r="Q1042">
            <v>20051206</v>
          </cell>
          <cell r="R1042">
            <v>20070305</v>
          </cell>
          <cell r="S1042">
            <v>0</v>
          </cell>
        </row>
        <row r="1043">
          <cell r="B1043" t="str">
            <v>MEXILETINE HCL122120250 mgCAPSULECAP</v>
          </cell>
          <cell r="C1043" t="str">
            <v>MEXILETINE HCL</v>
          </cell>
          <cell r="D1043">
            <v>12212</v>
          </cell>
          <cell r="E1043">
            <v>0</v>
          </cell>
          <cell r="F1043" t="str">
            <v>250 mg</v>
          </cell>
          <cell r="G1043" t="str">
            <v>CAPSULE</v>
          </cell>
          <cell r="H1043" t="str">
            <v>CAP</v>
          </cell>
          <cell r="I1043">
            <v>20050902</v>
          </cell>
          <cell r="J1043">
            <v>20051206</v>
          </cell>
          <cell r="K1043">
            <v>20070305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20050902</v>
          </cell>
          <cell r="Q1043">
            <v>20051206</v>
          </cell>
          <cell r="R1043">
            <v>20070305</v>
          </cell>
          <cell r="S1043">
            <v>0</v>
          </cell>
        </row>
        <row r="1044">
          <cell r="B1044" t="str">
            <v>MIDODRINE HCL 17566010 mgTABLETTAB</v>
          </cell>
          <cell r="C1044" t="str">
            <v xml:space="preserve">MIDODRINE HCL </v>
          </cell>
          <cell r="D1044">
            <v>17566</v>
          </cell>
          <cell r="E1044">
            <v>0</v>
          </cell>
          <cell r="F1044" t="str">
            <v>10 mg</v>
          </cell>
          <cell r="G1044" t="str">
            <v>TABLET</v>
          </cell>
          <cell r="H1044" t="str">
            <v>TAB</v>
          </cell>
          <cell r="I1044">
            <v>20091005</v>
          </cell>
          <cell r="J1044">
            <v>0</v>
          </cell>
          <cell r="K1044">
            <v>20091005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20091005</v>
          </cell>
          <cell r="Q1044">
            <v>0</v>
          </cell>
          <cell r="R1044">
            <v>20091005</v>
          </cell>
          <cell r="S1044">
            <v>0</v>
          </cell>
        </row>
        <row r="1045">
          <cell r="B1045" t="str">
            <v>MIDODRINE HCL 2832202.5 mgTABLETTAB</v>
          </cell>
          <cell r="C1045" t="str">
            <v xml:space="preserve">MIDODRINE HCL </v>
          </cell>
          <cell r="D1045">
            <v>28322</v>
          </cell>
          <cell r="E1045">
            <v>0</v>
          </cell>
          <cell r="F1045" t="str">
            <v>2.5 mg</v>
          </cell>
          <cell r="G1045" t="str">
            <v>TABLET</v>
          </cell>
          <cell r="H1045" t="str">
            <v>TAB</v>
          </cell>
          <cell r="I1045">
            <v>20091005</v>
          </cell>
          <cell r="J1045">
            <v>0</v>
          </cell>
          <cell r="K1045">
            <v>20091005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20091005</v>
          </cell>
          <cell r="Q1045">
            <v>0</v>
          </cell>
          <cell r="R1045">
            <v>20091005</v>
          </cell>
          <cell r="S1045">
            <v>0</v>
          </cell>
        </row>
        <row r="1046">
          <cell r="B1046" t="str">
            <v>MIDODRINE HCL 2832105 mgTABLETTAB</v>
          </cell>
          <cell r="C1046" t="str">
            <v xml:space="preserve">MIDODRINE HCL </v>
          </cell>
          <cell r="D1046">
            <v>28321</v>
          </cell>
          <cell r="E1046">
            <v>0</v>
          </cell>
          <cell r="F1046" t="str">
            <v>5 mg</v>
          </cell>
          <cell r="G1046" t="str">
            <v>TABLET</v>
          </cell>
          <cell r="H1046" t="str">
            <v>TAB</v>
          </cell>
          <cell r="I1046">
            <v>20090605</v>
          </cell>
          <cell r="J1046">
            <v>0</v>
          </cell>
          <cell r="K1046">
            <v>20091005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20090605</v>
          </cell>
          <cell r="Q1046">
            <v>0</v>
          </cell>
          <cell r="R1046">
            <v>20091005</v>
          </cell>
          <cell r="S1046">
            <v>0</v>
          </cell>
        </row>
        <row r="1047">
          <cell r="B1047" t="str">
            <v>MILRINONE LACTATE532101 mg/mlMILLILITERVIAL</v>
          </cell>
          <cell r="C1047" t="str">
            <v>MILRINONE LACTATE</v>
          </cell>
          <cell r="D1047">
            <v>5321</v>
          </cell>
          <cell r="E1047">
            <v>0</v>
          </cell>
          <cell r="F1047" t="str">
            <v>1 mg/ml</v>
          </cell>
          <cell r="G1047" t="str">
            <v>MILLILITER</v>
          </cell>
          <cell r="H1047" t="str">
            <v>VIAL</v>
          </cell>
          <cell r="I1047">
            <v>20091005</v>
          </cell>
          <cell r="J1047">
            <v>0</v>
          </cell>
          <cell r="K1047">
            <v>20091005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20091005</v>
          </cell>
          <cell r="Q1047">
            <v>0</v>
          </cell>
          <cell r="R1047">
            <v>20091005</v>
          </cell>
          <cell r="S1047">
            <v>0</v>
          </cell>
        </row>
        <row r="1048">
          <cell r="B1048" t="str">
            <v>MINOCYCLINE HCL404100100 mgCAPSULECAP</v>
          </cell>
          <cell r="C1048" t="str">
            <v>MINOCYCLINE HCL</v>
          </cell>
          <cell r="D1048">
            <v>40410</v>
          </cell>
          <cell r="E1048">
            <v>0</v>
          </cell>
          <cell r="F1048" t="str">
            <v>100 mg</v>
          </cell>
          <cell r="G1048" t="str">
            <v>CAPSULE</v>
          </cell>
          <cell r="H1048" t="str">
            <v>CAP</v>
          </cell>
          <cell r="I1048">
            <v>20091005</v>
          </cell>
          <cell r="J1048">
            <v>0</v>
          </cell>
          <cell r="K1048">
            <v>20091005</v>
          </cell>
          <cell r="L1048" t="str">
            <v>Active</v>
          </cell>
          <cell r="N1048">
            <v>0</v>
          </cell>
          <cell r="O1048" t="str">
            <v>no</v>
          </cell>
          <cell r="P1048">
            <v>20091005</v>
          </cell>
          <cell r="Q1048">
            <v>0</v>
          </cell>
          <cell r="R1048">
            <v>20091005</v>
          </cell>
          <cell r="S1048">
            <v>0</v>
          </cell>
        </row>
        <row r="1049">
          <cell r="B1049" t="str">
            <v>MINOCYCLINE HCL40411050 mgCAPSULECAP</v>
          </cell>
          <cell r="C1049" t="str">
            <v>MINOCYCLINE HCL</v>
          </cell>
          <cell r="D1049">
            <v>40411</v>
          </cell>
          <cell r="E1049">
            <v>0</v>
          </cell>
          <cell r="F1049" t="str">
            <v>50 mg</v>
          </cell>
          <cell r="G1049" t="str">
            <v>CAPSULE</v>
          </cell>
          <cell r="H1049" t="str">
            <v>CAP</v>
          </cell>
          <cell r="I1049">
            <v>20091005</v>
          </cell>
          <cell r="J1049">
            <v>0</v>
          </cell>
          <cell r="K1049">
            <v>20091005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20091005</v>
          </cell>
          <cell r="Q1049">
            <v>0</v>
          </cell>
          <cell r="R1049">
            <v>20091005</v>
          </cell>
          <cell r="S1049">
            <v>0</v>
          </cell>
        </row>
        <row r="1050">
          <cell r="B1050" t="str">
            <v>MINOCYCLINE HCL93387075 mgCAPSULECAP</v>
          </cell>
          <cell r="C1050" t="str">
            <v>MINOCYCLINE HCL</v>
          </cell>
          <cell r="D1050">
            <v>93387</v>
          </cell>
          <cell r="E1050">
            <v>0</v>
          </cell>
          <cell r="F1050" t="str">
            <v>75 mg</v>
          </cell>
          <cell r="G1050" t="str">
            <v>CAPSULE</v>
          </cell>
          <cell r="H1050" t="str">
            <v>CAP</v>
          </cell>
          <cell r="I1050">
            <v>20091005</v>
          </cell>
          <cell r="J1050">
            <v>0</v>
          </cell>
          <cell r="K1050">
            <v>20091005</v>
          </cell>
          <cell r="L1050" t="str">
            <v>Active</v>
          </cell>
          <cell r="N1050">
            <v>0</v>
          </cell>
          <cell r="O1050" t="str">
            <v>no</v>
          </cell>
          <cell r="P1050">
            <v>20091005</v>
          </cell>
          <cell r="Q1050">
            <v>0</v>
          </cell>
          <cell r="R1050">
            <v>20091005</v>
          </cell>
          <cell r="S1050">
            <v>0</v>
          </cell>
        </row>
        <row r="1051">
          <cell r="B1051" t="str">
            <v>MINOXIDIL 1290010 mgTABLETTAB</v>
          </cell>
          <cell r="C1051" t="str">
            <v xml:space="preserve">MINOXIDIL </v>
          </cell>
          <cell r="D1051">
            <v>1290</v>
          </cell>
          <cell r="E1051">
            <v>0</v>
          </cell>
          <cell r="F1051" t="str">
            <v>10 mg</v>
          </cell>
          <cell r="G1051" t="str">
            <v>TABLET</v>
          </cell>
          <cell r="H1051" t="str">
            <v>TAB</v>
          </cell>
          <cell r="I1051">
            <v>20091005</v>
          </cell>
          <cell r="J1051">
            <v>0</v>
          </cell>
          <cell r="K1051">
            <v>20091005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20091005</v>
          </cell>
          <cell r="Q1051">
            <v>0</v>
          </cell>
          <cell r="R1051">
            <v>20091005</v>
          </cell>
          <cell r="S1051">
            <v>0</v>
          </cell>
        </row>
        <row r="1052">
          <cell r="B1052" t="str">
            <v>MINOXIDIL 129102.5 mgTABLETTAB</v>
          </cell>
          <cell r="C1052" t="str">
            <v xml:space="preserve">MINOXIDIL </v>
          </cell>
          <cell r="D1052">
            <v>1291</v>
          </cell>
          <cell r="E1052">
            <v>0</v>
          </cell>
          <cell r="F1052" t="str">
            <v>2.5 mg</v>
          </cell>
          <cell r="G1052" t="str">
            <v>TABLET</v>
          </cell>
          <cell r="H1052" t="str">
            <v>TAB</v>
          </cell>
          <cell r="I1052">
            <v>20091005</v>
          </cell>
          <cell r="J1052">
            <v>0</v>
          </cell>
          <cell r="K1052">
            <v>20091005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20091005</v>
          </cell>
          <cell r="Q1052">
            <v>0</v>
          </cell>
          <cell r="R1052">
            <v>20091005</v>
          </cell>
          <cell r="S1052">
            <v>0</v>
          </cell>
        </row>
        <row r="1053">
          <cell r="B1053" t="str">
            <v>MIRTAZAPINE16732015 mgTABLETTAB</v>
          </cell>
          <cell r="C1053" t="str">
            <v>MIRTAZAPINE</v>
          </cell>
          <cell r="D1053">
            <v>16732</v>
          </cell>
          <cell r="E1053">
            <v>0</v>
          </cell>
          <cell r="F1053" t="str">
            <v>15 mg</v>
          </cell>
          <cell r="G1053" t="str">
            <v>TABLET</v>
          </cell>
          <cell r="H1053" t="str">
            <v>TAB</v>
          </cell>
          <cell r="I1053">
            <v>20091005</v>
          </cell>
          <cell r="J1053">
            <v>0</v>
          </cell>
          <cell r="K1053">
            <v>20091005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20091005</v>
          </cell>
          <cell r="Q1053">
            <v>0</v>
          </cell>
          <cell r="R1053">
            <v>20091005</v>
          </cell>
          <cell r="S1053">
            <v>0</v>
          </cell>
        </row>
        <row r="1054">
          <cell r="B1054" t="str">
            <v>MIRTAZAPINE16733030 mgTABLETTAB</v>
          </cell>
          <cell r="C1054" t="str">
            <v>MIRTAZAPINE</v>
          </cell>
          <cell r="D1054">
            <v>16733</v>
          </cell>
          <cell r="E1054">
            <v>0</v>
          </cell>
          <cell r="F1054" t="str">
            <v>30 mg</v>
          </cell>
          <cell r="G1054" t="str">
            <v>TABLET</v>
          </cell>
          <cell r="H1054" t="str">
            <v>TAB</v>
          </cell>
          <cell r="I1054">
            <v>20091005</v>
          </cell>
          <cell r="J1054">
            <v>0</v>
          </cell>
          <cell r="K1054">
            <v>20091005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20091005</v>
          </cell>
          <cell r="Q1054">
            <v>0</v>
          </cell>
          <cell r="R1054">
            <v>20091005</v>
          </cell>
          <cell r="S1054">
            <v>0</v>
          </cell>
        </row>
        <row r="1055">
          <cell r="B1055" t="str">
            <v>MIRTAZAPINE16734045 mgTABLETTAB</v>
          </cell>
          <cell r="C1055" t="str">
            <v>MIRTAZAPINE</v>
          </cell>
          <cell r="D1055">
            <v>16734</v>
          </cell>
          <cell r="E1055">
            <v>0</v>
          </cell>
          <cell r="F1055" t="str">
            <v>45 mg</v>
          </cell>
          <cell r="G1055" t="str">
            <v>TABLET</v>
          </cell>
          <cell r="H1055" t="str">
            <v>TAB</v>
          </cell>
          <cell r="I1055">
            <v>20091005</v>
          </cell>
          <cell r="J1055">
            <v>0</v>
          </cell>
          <cell r="K1055">
            <v>20091005</v>
          </cell>
          <cell r="L1055" t="str">
            <v>Active</v>
          </cell>
          <cell r="N1055">
            <v>0</v>
          </cell>
          <cell r="O1055" t="str">
            <v>no</v>
          </cell>
          <cell r="P1055">
            <v>20091005</v>
          </cell>
          <cell r="Q1055">
            <v>0</v>
          </cell>
          <cell r="R1055">
            <v>20091005</v>
          </cell>
          <cell r="S1055">
            <v>0</v>
          </cell>
        </row>
        <row r="1056">
          <cell r="B1056" t="str">
            <v>MIRTAZAPINE SOLTAB12529015 mgTABLETTAB</v>
          </cell>
          <cell r="C1056" t="str">
            <v>MIRTAZAPINE SOLTAB</v>
          </cell>
          <cell r="D1056">
            <v>12529</v>
          </cell>
          <cell r="E1056">
            <v>0</v>
          </cell>
          <cell r="F1056" t="str">
            <v>15 mg</v>
          </cell>
          <cell r="G1056" t="str">
            <v>TABLET</v>
          </cell>
          <cell r="H1056" t="str">
            <v>TAB</v>
          </cell>
          <cell r="I1056">
            <v>20091005</v>
          </cell>
          <cell r="J1056">
            <v>0</v>
          </cell>
          <cell r="K1056">
            <v>20091005</v>
          </cell>
          <cell r="L1056" t="str">
            <v>Active</v>
          </cell>
          <cell r="N1056">
            <v>0</v>
          </cell>
          <cell r="O1056" t="str">
            <v>no</v>
          </cell>
          <cell r="P1056">
            <v>20091005</v>
          </cell>
          <cell r="Q1056">
            <v>0</v>
          </cell>
          <cell r="R1056">
            <v>20091005</v>
          </cell>
          <cell r="S1056">
            <v>0</v>
          </cell>
        </row>
        <row r="1057">
          <cell r="B1057" t="str">
            <v>MIRTAZAPINE SOLTAB12531030 mgTABLETTAB</v>
          </cell>
          <cell r="C1057" t="str">
            <v>MIRTAZAPINE SOLTAB</v>
          </cell>
          <cell r="D1057">
            <v>12531</v>
          </cell>
          <cell r="E1057">
            <v>0</v>
          </cell>
          <cell r="F1057" t="str">
            <v>30 mg</v>
          </cell>
          <cell r="G1057" t="str">
            <v>TABLET</v>
          </cell>
          <cell r="H1057" t="str">
            <v>TAB</v>
          </cell>
          <cell r="I1057">
            <v>20091005</v>
          </cell>
          <cell r="J1057">
            <v>0</v>
          </cell>
          <cell r="K1057">
            <v>20091005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20091005</v>
          </cell>
          <cell r="Q1057">
            <v>0</v>
          </cell>
          <cell r="R1057">
            <v>20091005</v>
          </cell>
          <cell r="S1057">
            <v>0</v>
          </cell>
        </row>
        <row r="1058">
          <cell r="B1058" t="str">
            <v>MIRTAZAPINE SOLTAB13041045 mgTABLETTAB</v>
          </cell>
          <cell r="C1058" t="str">
            <v>MIRTAZAPINE SOLTAB</v>
          </cell>
          <cell r="D1058">
            <v>13041</v>
          </cell>
          <cell r="E1058">
            <v>0</v>
          </cell>
          <cell r="F1058" t="str">
            <v>45 mg</v>
          </cell>
          <cell r="G1058" t="str">
            <v>TABLET</v>
          </cell>
          <cell r="H1058" t="str">
            <v>TAB</v>
          </cell>
          <cell r="I1058">
            <v>20090904</v>
          </cell>
          <cell r="J1058">
            <v>0</v>
          </cell>
          <cell r="K1058">
            <v>20091005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20090904</v>
          </cell>
          <cell r="Q1058">
            <v>0</v>
          </cell>
          <cell r="R1058">
            <v>20091005</v>
          </cell>
          <cell r="S1058">
            <v>0</v>
          </cell>
        </row>
        <row r="1059">
          <cell r="B1059" t="str">
            <v>MOEXIPRIL HCL48562015 mgTABLETTAB</v>
          </cell>
          <cell r="C1059" t="str">
            <v>MOEXIPRIL HCL</v>
          </cell>
          <cell r="D1059">
            <v>48562</v>
          </cell>
          <cell r="E1059">
            <v>0</v>
          </cell>
          <cell r="F1059" t="str">
            <v>15 mg</v>
          </cell>
          <cell r="G1059" t="str">
            <v>TABLET</v>
          </cell>
          <cell r="H1059" t="str">
            <v>TAB</v>
          </cell>
          <cell r="I1059">
            <v>20091005</v>
          </cell>
          <cell r="J1059">
            <v>0</v>
          </cell>
          <cell r="K1059">
            <v>20091005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20091005</v>
          </cell>
          <cell r="Q1059">
            <v>0</v>
          </cell>
          <cell r="R1059">
            <v>20091005</v>
          </cell>
          <cell r="S1059">
            <v>0</v>
          </cell>
        </row>
        <row r="1060">
          <cell r="B1060" t="str">
            <v>MOEXIPRIL HCL4856107.5 mgTABLETTAB</v>
          </cell>
          <cell r="C1060" t="str">
            <v>MOEXIPRIL HCL</v>
          </cell>
          <cell r="D1060">
            <v>48561</v>
          </cell>
          <cell r="E1060">
            <v>0</v>
          </cell>
          <cell r="F1060" t="str">
            <v>7.5 mg</v>
          </cell>
          <cell r="G1060" t="str">
            <v>TABLET</v>
          </cell>
          <cell r="H1060" t="str">
            <v>TAB</v>
          </cell>
          <cell r="I1060">
            <v>20091005</v>
          </cell>
          <cell r="J1060">
            <v>0</v>
          </cell>
          <cell r="K1060">
            <v>20091005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20091005</v>
          </cell>
          <cell r="Q1060">
            <v>0</v>
          </cell>
          <cell r="R1060">
            <v>20091005</v>
          </cell>
          <cell r="S1060">
            <v>0</v>
          </cell>
        </row>
        <row r="1061">
          <cell r="B1061" t="str">
            <v>MOEXIPRIL HCL/HCTZ15777015-12.5 mgTABLETTAB</v>
          </cell>
          <cell r="C1061" t="str">
            <v>MOEXIPRIL HCL/HCTZ</v>
          </cell>
          <cell r="D1061">
            <v>15777</v>
          </cell>
          <cell r="E1061">
            <v>0</v>
          </cell>
          <cell r="F1061" t="str">
            <v>15-12.5 mg</v>
          </cell>
          <cell r="G1061" t="str">
            <v>TABLET</v>
          </cell>
          <cell r="H1061" t="str">
            <v>TAB</v>
          </cell>
          <cell r="I1061">
            <v>20090605</v>
          </cell>
          <cell r="J1061">
            <v>0</v>
          </cell>
          <cell r="K1061">
            <v>20091005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20090605</v>
          </cell>
          <cell r="Q1061">
            <v>0</v>
          </cell>
          <cell r="R1061">
            <v>20091005</v>
          </cell>
          <cell r="S1061">
            <v>0</v>
          </cell>
        </row>
        <row r="1062">
          <cell r="B1062" t="str">
            <v>MOEXIPRIL HCL/HCTZ67721015-25 mgTABLETTAB</v>
          </cell>
          <cell r="C1062" t="str">
            <v>MOEXIPRIL HCL/HCTZ</v>
          </cell>
          <cell r="D1062">
            <v>67721</v>
          </cell>
          <cell r="E1062">
            <v>0</v>
          </cell>
          <cell r="F1062" t="str">
            <v>15-25 mg</v>
          </cell>
          <cell r="G1062" t="str">
            <v>TABLET</v>
          </cell>
          <cell r="H1062" t="str">
            <v>TAB</v>
          </cell>
          <cell r="I1062">
            <v>20090605</v>
          </cell>
          <cell r="J1062">
            <v>0</v>
          </cell>
          <cell r="K1062">
            <v>20091005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20090605</v>
          </cell>
          <cell r="Q1062">
            <v>0</v>
          </cell>
          <cell r="R1062">
            <v>20091005</v>
          </cell>
          <cell r="S1062">
            <v>0</v>
          </cell>
        </row>
        <row r="1063">
          <cell r="B1063" t="str">
            <v>MOEXIPRIL HCL/HCTZ6772207.5-12.5 mgTABLETTAB</v>
          </cell>
          <cell r="C1063" t="str">
            <v>MOEXIPRIL HCL/HCTZ</v>
          </cell>
          <cell r="D1063">
            <v>67722</v>
          </cell>
          <cell r="E1063">
            <v>0</v>
          </cell>
          <cell r="F1063" t="str">
            <v>7.5-12.5 mg</v>
          </cell>
          <cell r="G1063" t="str">
            <v>TABLET</v>
          </cell>
          <cell r="H1063" t="str">
            <v>TAB</v>
          </cell>
          <cell r="I1063">
            <v>20090605</v>
          </cell>
          <cell r="J1063">
            <v>0</v>
          </cell>
          <cell r="K1063">
            <v>20091005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20090605</v>
          </cell>
          <cell r="Q1063">
            <v>0</v>
          </cell>
          <cell r="R1063">
            <v>20091005</v>
          </cell>
          <cell r="S1063">
            <v>0</v>
          </cell>
        </row>
        <row r="1064">
          <cell r="B1064" t="str">
            <v>MOMETASONE FUROATE 4593000.1%GRAMOINT</v>
          </cell>
          <cell r="C1064" t="str">
            <v xml:space="preserve">MOMETASONE FUROATE </v>
          </cell>
          <cell r="D1064">
            <v>45930</v>
          </cell>
          <cell r="E1064">
            <v>0</v>
          </cell>
          <cell r="F1064" t="str">
            <v>0.1%</v>
          </cell>
          <cell r="G1064" t="str">
            <v>GRAM</v>
          </cell>
          <cell r="H1064" t="str">
            <v>OINT</v>
          </cell>
          <cell r="I1064">
            <v>20091005</v>
          </cell>
          <cell r="J1064">
            <v>0</v>
          </cell>
          <cell r="K1064">
            <v>20091005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20091005</v>
          </cell>
          <cell r="Q1064">
            <v>0</v>
          </cell>
          <cell r="R1064">
            <v>20091005</v>
          </cell>
          <cell r="S1064">
            <v>0</v>
          </cell>
        </row>
        <row r="1065">
          <cell r="B1065" t="str">
            <v>MOMETASONE FUROATE 4585000.1%GRAMCRM</v>
          </cell>
          <cell r="C1065" t="str">
            <v xml:space="preserve">MOMETASONE FUROATE </v>
          </cell>
          <cell r="D1065">
            <v>45850</v>
          </cell>
          <cell r="E1065">
            <v>0</v>
          </cell>
          <cell r="F1065" t="str">
            <v>0.1%</v>
          </cell>
          <cell r="G1065" t="str">
            <v>GRAM</v>
          </cell>
          <cell r="H1065" t="str">
            <v>CRM</v>
          </cell>
          <cell r="I1065">
            <v>20091005</v>
          </cell>
          <cell r="J1065">
            <v>0</v>
          </cell>
          <cell r="K1065">
            <v>20091005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20091005</v>
          </cell>
          <cell r="Q1065">
            <v>0</v>
          </cell>
          <cell r="R1065">
            <v>20091005</v>
          </cell>
          <cell r="S1065">
            <v>0</v>
          </cell>
        </row>
        <row r="1066">
          <cell r="B1066" t="str">
            <v>MORPHINE SULFATE166420100 mgTABLETTAB, SR</v>
          </cell>
          <cell r="C1066" t="str">
            <v>MORPHINE SULFATE</v>
          </cell>
          <cell r="D1066">
            <v>16642</v>
          </cell>
          <cell r="E1066">
            <v>0</v>
          </cell>
          <cell r="F1066" t="str">
            <v>100 mg</v>
          </cell>
          <cell r="G1066" t="str">
            <v>TABLET</v>
          </cell>
          <cell r="H1066" t="str">
            <v>TAB, SR</v>
          </cell>
          <cell r="I1066">
            <v>20091005</v>
          </cell>
          <cell r="J1066">
            <v>0</v>
          </cell>
          <cell r="K1066">
            <v>20091005</v>
          </cell>
          <cell r="L1066" t="str">
            <v>Active</v>
          </cell>
          <cell r="N1066">
            <v>0</v>
          </cell>
          <cell r="O1066" t="str">
            <v>no</v>
          </cell>
          <cell r="P1066">
            <v>20091005</v>
          </cell>
          <cell r="Q1066">
            <v>0</v>
          </cell>
          <cell r="R1066">
            <v>20091005</v>
          </cell>
          <cell r="S1066">
            <v>0</v>
          </cell>
        </row>
        <row r="1067">
          <cell r="B1067" t="str">
            <v>MORPHINE SULFATE16070015 mgTABLETTAB</v>
          </cell>
          <cell r="C1067" t="str">
            <v>MORPHINE SULFATE</v>
          </cell>
          <cell r="D1067">
            <v>16070</v>
          </cell>
          <cell r="E1067">
            <v>0</v>
          </cell>
          <cell r="F1067" t="str">
            <v>15 mg</v>
          </cell>
          <cell r="G1067" t="str">
            <v>TABLET</v>
          </cell>
          <cell r="H1067" t="str">
            <v>TAB</v>
          </cell>
          <cell r="I1067">
            <v>20090904</v>
          </cell>
          <cell r="J1067">
            <v>0</v>
          </cell>
          <cell r="K1067">
            <v>20091005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20090904</v>
          </cell>
          <cell r="Q1067">
            <v>0</v>
          </cell>
          <cell r="R1067">
            <v>20091005</v>
          </cell>
          <cell r="S1067">
            <v>0</v>
          </cell>
        </row>
        <row r="1068">
          <cell r="B1068" t="str">
            <v>MORPHINE SULFATE16643015 mgTABLETTAB, SR</v>
          </cell>
          <cell r="C1068" t="str">
            <v>MORPHINE SULFATE</v>
          </cell>
          <cell r="D1068">
            <v>16643</v>
          </cell>
          <cell r="E1068">
            <v>0</v>
          </cell>
          <cell r="F1068" t="str">
            <v>15 mg</v>
          </cell>
          <cell r="G1068" t="str">
            <v>TABLET</v>
          </cell>
          <cell r="H1068" t="str">
            <v>TAB, SR</v>
          </cell>
          <cell r="I1068">
            <v>20091005</v>
          </cell>
          <cell r="J1068">
            <v>0</v>
          </cell>
          <cell r="K1068">
            <v>20091005</v>
          </cell>
          <cell r="L1068" t="str">
            <v>Active</v>
          </cell>
          <cell r="N1068">
            <v>0</v>
          </cell>
          <cell r="O1068" t="str">
            <v>no</v>
          </cell>
          <cell r="P1068">
            <v>20091005</v>
          </cell>
          <cell r="Q1068">
            <v>0</v>
          </cell>
          <cell r="R1068">
            <v>20091005</v>
          </cell>
          <cell r="S1068">
            <v>0</v>
          </cell>
        </row>
        <row r="1069">
          <cell r="B1069" t="str">
            <v>MORPHINE SULFATE160780200 mgTABLETTAB, ER</v>
          </cell>
          <cell r="C1069" t="str">
            <v>MORPHINE SULFATE</v>
          </cell>
          <cell r="D1069">
            <v>16078</v>
          </cell>
          <cell r="E1069">
            <v>0</v>
          </cell>
          <cell r="F1069" t="str">
            <v>200 mg</v>
          </cell>
          <cell r="G1069" t="str">
            <v>TABLET</v>
          </cell>
          <cell r="H1069" t="str">
            <v>TAB, ER</v>
          </cell>
          <cell r="I1069">
            <v>20090305</v>
          </cell>
          <cell r="J1069">
            <v>20090309</v>
          </cell>
          <cell r="K1069">
            <v>20091005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20090309</v>
          </cell>
          <cell r="R1069">
            <v>20091005</v>
          </cell>
          <cell r="S1069">
            <v>0</v>
          </cell>
        </row>
        <row r="1070">
          <cell r="B1070" t="str">
            <v>MORPHINE SULFATE16071030 mgTABLETTAB</v>
          </cell>
          <cell r="C1070" t="str">
            <v>MORPHINE SULFATE</v>
          </cell>
          <cell r="D1070">
            <v>16071</v>
          </cell>
          <cell r="E1070">
            <v>0</v>
          </cell>
          <cell r="F1070" t="str">
            <v>30 mg</v>
          </cell>
          <cell r="G1070" t="str">
            <v>TABLET</v>
          </cell>
          <cell r="H1070" t="str">
            <v>TAB</v>
          </cell>
          <cell r="I1070">
            <v>20090904</v>
          </cell>
          <cell r="J1070">
            <v>0</v>
          </cell>
          <cell r="K1070">
            <v>20091005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20090904</v>
          </cell>
          <cell r="Q1070">
            <v>0</v>
          </cell>
          <cell r="R1070">
            <v>20091005</v>
          </cell>
          <cell r="S1070">
            <v>0</v>
          </cell>
        </row>
        <row r="1071">
          <cell r="B1071" t="str">
            <v>MORPHINE SULFATE16640030 mgTABLETTAB, SR</v>
          </cell>
          <cell r="C1071" t="str">
            <v>MORPHINE SULFATE</v>
          </cell>
          <cell r="D1071">
            <v>16640</v>
          </cell>
          <cell r="E1071">
            <v>0</v>
          </cell>
          <cell r="F1071" t="str">
            <v>30 mg</v>
          </cell>
          <cell r="G1071" t="str">
            <v>TABLET</v>
          </cell>
          <cell r="H1071" t="str">
            <v>TAB, SR</v>
          </cell>
          <cell r="I1071">
            <v>20090305</v>
          </cell>
          <cell r="J1071">
            <v>20090424</v>
          </cell>
          <cell r="K1071">
            <v>20091005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20090424</v>
          </cell>
          <cell r="R1071">
            <v>20091005</v>
          </cell>
          <cell r="S1071">
            <v>0</v>
          </cell>
        </row>
        <row r="1072">
          <cell r="B1072" t="str">
            <v>MORPHINE SULFATE16641060 mgTABLETTAB, SR</v>
          </cell>
          <cell r="C1072" t="str">
            <v>MORPHINE SULFATE</v>
          </cell>
          <cell r="D1072">
            <v>16641</v>
          </cell>
          <cell r="E1072">
            <v>0</v>
          </cell>
          <cell r="F1072" t="str">
            <v>60 mg</v>
          </cell>
          <cell r="G1072" t="str">
            <v>TABLET</v>
          </cell>
          <cell r="H1072" t="str">
            <v>TAB, SR</v>
          </cell>
          <cell r="I1072">
            <v>20091005</v>
          </cell>
          <cell r="J1072">
            <v>0</v>
          </cell>
          <cell r="K1072">
            <v>20091005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20091005</v>
          </cell>
          <cell r="Q1072">
            <v>0</v>
          </cell>
          <cell r="R1072">
            <v>20091005</v>
          </cell>
          <cell r="S1072">
            <v>0</v>
          </cell>
        </row>
        <row r="1073">
          <cell r="B1073" t="str">
            <v>MUPIROCIN4745002%GRAMOINT</v>
          </cell>
          <cell r="C1073" t="str">
            <v>MUPIROCIN</v>
          </cell>
          <cell r="D1073">
            <v>47450</v>
          </cell>
          <cell r="E1073">
            <v>0</v>
          </cell>
          <cell r="F1073" t="str">
            <v>2%</v>
          </cell>
          <cell r="G1073" t="str">
            <v>GRAM</v>
          </cell>
          <cell r="H1073" t="str">
            <v>OINT</v>
          </cell>
          <cell r="I1073">
            <v>20091005</v>
          </cell>
          <cell r="J1073">
            <v>0</v>
          </cell>
          <cell r="K1073">
            <v>20091005</v>
          </cell>
          <cell r="L1073" t="str">
            <v>Active</v>
          </cell>
          <cell r="N1073">
            <v>0</v>
          </cell>
          <cell r="O1073" t="str">
            <v>no</v>
          </cell>
          <cell r="P1073">
            <v>20091005</v>
          </cell>
          <cell r="Q1073">
            <v>0</v>
          </cell>
          <cell r="R1073">
            <v>20091005</v>
          </cell>
          <cell r="S1073">
            <v>0</v>
          </cell>
        </row>
        <row r="1074">
          <cell r="B1074" t="str">
            <v>MYCOPHENOLATE MOFETIL475600250 mgCAPSULECAP</v>
          </cell>
          <cell r="C1074" t="str">
            <v>MYCOPHENOLATE MOFETIL</v>
          </cell>
          <cell r="D1074">
            <v>47560</v>
          </cell>
          <cell r="E1074">
            <v>0</v>
          </cell>
          <cell r="F1074" t="str">
            <v>250 mg</v>
          </cell>
          <cell r="G1074" t="str">
            <v>CAPSULE</v>
          </cell>
          <cell r="H1074" t="str">
            <v>CAP</v>
          </cell>
          <cell r="I1074">
            <v>20091005</v>
          </cell>
          <cell r="J1074">
            <v>0</v>
          </cell>
          <cell r="K1074">
            <v>20091005</v>
          </cell>
          <cell r="L1074" t="str">
            <v>Active</v>
          </cell>
          <cell r="N1074">
            <v>0</v>
          </cell>
          <cell r="O1074" t="str">
            <v>no</v>
          </cell>
          <cell r="P1074">
            <v>20091005</v>
          </cell>
          <cell r="Q1074">
            <v>0</v>
          </cell>
          <cell r="R1074">
            <v>20091005</v>
          </cell>
          <cell r="S1074">
            <v>0</v>
          </cell>
        </row>
        <row r="1075">
          <cell r="B1075" t="str">
            <v>MYCOPHENOLATE MOFETIL475610500 mgTABLETTAB</v>
          </cell>
          <cell r="C1075" t="str">
            <v>MYCOPHENOLATE MOFETIL</v>
          </cell>
          <cell r="D1075">
            <v>47561</v>
          </cell>
          <cell r="E1075">
            <v>0</v>
          </cell>
          <cell r="F1075" t="str">
            <v>500 mg</v>
          </cell>
          <cell r="G1075" t="str">
            <v>TABLET</v>
          </cell>
          <cell r="H1075" t="str">
            <v>TAB</v>
          </cell>
          <cell r="I1075">
            <v>20091005</v>
          </cell>
          <cell r="J1075">
            <v>0</v>
          </cell>
          <cell r="K1075">
            <v>20091005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20091005</v>
          </cell>
          <cell r="Q1075">
            <v>0</v>
          </cell>
          <cell r="R1075">
            <v>20091005</v>
          </cell>
          <cell r="S1075">
            <v>0</v>
          </cell>
        </row>
        <row r="1076">
          <cell r="B1076" t="str">
            <v>NABUMETONE329610500 mgTABLETTAB</v>
          </cell>
          <cell r="C1076" t="str">
            <v>NABUMETONE</v>
          </cell>
          <cell r="D1076">
            <v>32961</v>
          </cell>
          <cell r="E1076">
            <v>0</v>
          </cell>
          <cell r="F1076" t="str">
            <v>500 mg</v>
          </cell>
          <cell r="G1076" t="str">
            <v>TABLET</v>
          </cell>
          <cell r="H1076" t="str">
            <v>TAB</v>
          </cell>
          <cell r="I1076">
            <v>20091005</v>
          </cell>
          <cell r="J1076">
            <v>0</v>
          </cell>
          <cell r="K1076">
            <v>20091005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20091005</v>
          </cell>
          <cell r="Q1076">
            <v>0</v>
          </cell>
          <cell r="R1076">
            <v>20091005</v>
          </cell>
          <cell r="S1076">
            <v>0</v>
          </cell>
        </row>
        <row r="1077">
          <cell r="B1077" t="str">
            <v>NABUMETONE329620750 mgTABLETTAB</v>
          </cell>
          <cell r="C1077" t="str">
            <v>NABUMETONE</v>
          </cell>
          <cell r="D1077">
            <v>32962</v>
          </cell>
          <cell r="E1077">
            <v>0</v>
          </cell>
          <cell r="F1077" t="str">
            <v>750 mg</v>
          </cell>
          <cell r="G1077" t="str">
            <v>TABLET</v>
          </cell>
          <cell r="H1077" t="str">
            <v>TAB</v>
          </cell>
          <cell r="I1077">
            <v>20091005</v>
          </cell>
          <cell r="J1077">
            <v>0</v>
          </cell>
          <cell r="K1077">
            <v>20091005</v>
          </cell>
          <cell r="L1077" t="str">
            <v>Active</v>
          </cell>
          <cell r="N1077">
            <v>0</v>
          </cell>
          <cell r="O1077" t="str">
            <v>no</v>
          </cell>
          <cell r="P1077">
            <v>20091005</v>
          </cell>
          <cell r="Q1077">
            <v>0</v>
          </cell>
          <cell r="R1077">
            <v>20091005</v>
          </cell>
          <cell r="S1077">
            <v>0</v>
          </cell>
        </row>
        <row r="1078">
          <cell r="B1078" t="str">
            <v>NADOLOL206500120 mgTABLETTAB</v>
          </cell>
          <cell r="C1078" t="str">
            <v>NADOLOL</v>
          </cell>
          <cell r="D1078">
            <v>20650</v>
          </cell>
          <cell r="E1078">
            <v>0</v>
          </cell>
          <cell r="F1078" t="str">
            <v>120 mg</v>
          </cell>
          <cell r="G1078" t="str">
            <v>TABLET</v>
          </cell>
          <cell r="H1078" t="str">
            <v>TAB</v>
          </cell>
          <cell r="I1078">
            <v>20051206</v>
          </cell>
          <cell r="J1078">
            <v>20060605</v>
          </cell>
          <cell r="K1078">
            <v>20060605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20051206</v>
          </cell>
          <cell r="Q1078">
            <v>20060605</v>
          </cell>
          <cell r="R1078">
            <v>20060605</v>
          </cell>
          <cell r="S1078">
            <v>0</v>
          </cell>
        </row>
        <row r="1079">
          <cell r="B1079" t="str">
            <v>NADOLOL206510160 mgTABLETTAB</v>
          </cell>
          <cell r="C1079" t="str">
            <v>NADOLOL</v>
          </cell>
          <cell r="D1079">
            <v>20651</v>
          </cell>
          <cell r="E1079">
            <v>0</v>
          </cell>
          <cell r="F1079" t="str">
            <v>160 mg</v>
          </cell>
          <cell r="G1079" t="str">
            <v>TABLET</v>
          </cell>
          <cell r="H1079" t="str">
            <v>TAB</v>
          </cell>
          <cell r="I1079">
            <v>20060605</v>
          </cell>
          <cell r="J1079">
            <v>20061205</v>
          </cell>
          <cell r="K1079">
            <v>20070305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20060605</v>
          </cell>
          <cell r="Q1079">
            <v>20061205</v>
          </cell>
          <cell r="R1079">
            <v>20070305</v>
          </cell>
          <cell r="S1079">
            <v>0</v>
          </cell>
        </row>
        <row r="1080">
          <cell r="B1080" t="str">
            <v>NADOLOL20654020 mgTABLETTAB</v>
          </cell>
          <cell r="C1080" t="str">
            <v>NADOLOL</v>
          </cell>
          <cell r="D1080">
            <v>20654</v>
          </cell>
          <cell r="E1080">
            <v>0</v>
          </cell>
          <cell r="F1080" t="str">
            <v>20 mg</v>
          </cell>
          <cell r="G1080" t="str">
            <v>TABLET</v>
          </cell>
          <cell r="H1080" t="str">
            <v>TAB</v>
          </cell>
          <cell r="I1080">
            <v>20091005</v>
          </cell>
          <cell r="J1080">
            <v>0</v>
          </cell>
          <cell r="K1080">
            <v>20091005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20091005</v>
          </cell>
          <cell r="Q1080">
            <v>0</v>
          </cell>
          <cell r="R1080">
            <v>20091005</v>
          </cell>
          <cell r="S1080">
            <v>0</v>
          </cell>
        </row>
        <row r="1081">
          <cell r="B1081" t="str">
            <v>NADOLOL20652040 mgTABLETTAB</v>
          </cell>
          <cell r="C1081" t="str">
            <v>NADOLOL</v>
          </cell>
          <cell r="D1081">
            <v>20652</v>
          </cell>
          <cell r="E1081">
            <v>0</v>
          </cell>
          <cell r="F1081" t="str">
            <v>40 mg</v>
          </cell>
          <cell r="G1081" t="str">
            <v>TABLET</v>
          </cell>
          <cell r="H1081" t="str">
            <v>TAB</v>
          </cell>
          <cell r="I1081">
            <v>20091005</v>
          </cell>
          <cell r="J1081">
            <v>0</v>
          </cell>
          <cell r="K1081">
            <v>20091005</v>
          </cell>
          <cell r="L1081" t="str">
            <v>Active</v>
          </cell>
          <cell r="N1081">
            <v>0</v>
          </cell>
          <cell r="O1081" t="str">
            <v>no</v>
          </cell>
          <cell r="P1081">
            <v>20091005</v>
          </cell>
          <cell r="Q1081">
            <v>0</v>
          </cell>
          <cell r="R1081">
            <v>20091005</v>
          </cell>
          <cell r="S1081">
            <v>0</v>
          </cell>
        </row>
        <row r="1082">
          <cell r="B1082" t="str">
            <v>NADOLOL20653080 mgTABLETTAB</v>
          </cell>
          <cell r="C1082" t="str">
            <v>NADOLOL</v>
          </cell>
          <cell r="D1082">
            <v>20653</v>
          </cell>
          <cell r="E1082">
            <v>0</v>
          </cell>
          <cell r="F1082" t="str">
            <v>80 mg</v>
          </cell>
          <cell r="G1082" t="str">
            <v>TABLET</v>
          </cell>
          <cell r="H1082" t="str">
            <v>TAB</v>
          </cell>
          <cell r="I1082">
            <v>20091005</v>
          </cell>
          <cell r="J1082">
            <v>0</v>
          </cell>
          <cell r="K1082">
            <v>20091005</v>
          </cell>
          <cell r="L1082" t="str">
            <v>Active</v>
          </cell>
          <cell r="N1082">
            <v>0</v>
          </cell>
          <cell r="O1082" t="str">
            <v>no</v>
          </cell>
          <cell r="P1082">
            <v>20091005</v>
          </cell>
          <cell r="Q1082">
            <v>0</v>
          </cell>
          <cell r="R1082">
            <v>20091005</v>
          </cell>
          <cell r="S1082">
            <v>0</v>
          </cell>
        </row>
        <row r="1083">
          <cell r="B1083" t="str">
            <v>NALTREXONE HCL17070050 mgTABLETTAB</v>
          </cell>
          <cell r="C1083" t="str">
            <v>NALTREXONE HCL</v>
          </cell>
          <cell r="D1083">
            <v>17070</v>
          </cell>
          <cell r="E1083">
            <v>0</v>
          </cell>
          <cell r="F1083" t="str">
            <v>50 mg</v>
          </cell>
          <cell r="G1083" t="str">
            <v>TABLET</v>
          </cell>
          <cell r="H1083" t="str">
            <v>TAB</v>
          </cell>
          <cell r="I1083">
            <v>20091005</v>
          </cell>
          <cell r="J1083">
            <v>0</v>
          </cell>
          <cell r="K1083">
            <v>20091005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20091005</v>
          </cell>
          <cell r="Q1083">
            <v>0</v>
          </cell>
          <cell r="R1083">
            <v>20091005</v>
          </cell>
          <cell r="S1083">
            <v>0</v>
          </cell>
        </row>
        <row r="1084">
          <cell r="B1084" t="str">
            <v>NAPROXEN357900250 mgTABLETTAB</v>
          </cell>
          <cell r="C1084" t="str">
            <v>NAPROXEN</v>
          </cell>
          <cell r="D1084">
            <v>35790</v>
          </cell>
          <cell r="E1084">
            <v>0</v>
          </cell>
          <cell r="F1084" t="str">
            <v>250 mg</v>
          </cell>
          <cell r="G1084" t="str">
            <v>TABLET</v>
          </cell>
          <cell r="H1084" t="str">
            <v>TAB</v>
          </cell>
          <cell r="I1084">
            <v>20091005</v>
          </cell>
          <cell r="J1084">
            <v>0</v>
          </cell>
          <cell r="K1084">
            <v>20091005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20091005</v>
          </cell>
          <cell r="Q1084">
            <v>0</v>
          </cell>
          <cell r="R1084">
            <v>20091005</v>
          </cell>
          <cell r="S1084">
            <v>0</v>
          </cell>
        </row>
        <row r="1085">
          <cell r="B1085" t="str">
            <v>NAPROXEN357920375 mgTABLETTAB</v>
          </cell>
          <cell r="C1085" t="str">
            <v>NAPROXEN</v>
          </cell>
          <cell r="D1085">
            <v>35792</v>
          </cell>
          <cell r="E1085">
            <v>0</v>
          </cell>
          <cell r="F1085" t="str">
            <v>375 mg</v>
          </cell>
          <cell r="G1085" t="str">
            <v>TABLET</v>
          </cell>
          <cell r="H1085" t="str">
            <v>TAB</v>
          </cell>
          <cell r="I1085">
            <v>20091005</v>
          </cell>
          <cell r="J1085">
            <v>0</v>
          </cell>
          <cell r="K1085">
            <v>20091005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20091005</v>
          </cell>
          <cell r="Q1085">
            <v>0</v>
          </cell>
          <cell r="R1085">
            <v>20091005</v>
          </cell>
          <cell r="S1085">
            <v>0</v>
          </cell>
        </row>
        <row r="1086">
          <cell r="B1086" t="str">
            <v>NAPROXEN357930500 mgTABLETTAB</v>
          </cell>
          <cell r="C1086" t="str">
            <v>NAPROXEN</v>
          </cell>
          <cell r="D1086">
            <v>35793</v>
          </cell>
          <cell r="E1086">
            <v>0</v>
          </cell>
          <cell r="F1086" t="str">
            <v>500 mg</v>
          </cell>
          <cell r="G1086" t="str">
            <v>TABLET</v>
          </cell>
          <cell r="H1086" t="str">
            <v>TAB</v>
          </cell>
          <cell r="I1086">
            <v>20091005</v>
          </cell>
          <cell r="J1086">
            <v>0</v>
          </cell>
          <cell r="K1086">
            <v>20091005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20091005</v>
          </cell>
          <cell r="Q1086">
            <v>0</v>
          </cell>
          <cell r="R1086">
            <v>20091005</v>
          </cell>
          <cell r="S1086">
            <v>0</v>
          </cell>
        </row>
        <row r="1087">
          <cell r="B1087" t="str">
            <v>NAPROXEN EC618500375 mgTABLETTAB, DR</v>
          </cell>
          <cell r="C1087" t="str">
            <v>NAPROXEN EC</v>
          </cell>
          <cell r="D1087">
            <v>61850</v>
          </cell>
          <cell r="E1087">
            <v>0</v>
          </cell>
          <cell r="F1087" t="str">
            <v>375 mg</v>
          </cell>
          <cell r="G1087" t="str">
            <v>TABLET</v>
          </cell>
          <cell r="H1087" t="str">
            <v>TAB, DR</v>
          </cell>
          <cell r="I1087">
            <v>20091005</v>
          </cell>
          <cell r="J1087">
            <v>0</v>
          </cell>
          <cell r="K1087">
            <v>20091005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20091005</v>
          </cell>
          <cell r="Q1087">
            <v>0</v>
          </cell>
          <cell r="R1087">
            <v>20091005</v>
          </cell>
          <cell r="S1087">
            <v>0</v>
          </cell>
        </row>
        <row r="1088">
          <cell r="B1088" t="str">
            <v>NAPROXEN EC618510500 mgTABLETTAB, DR</v>
          </cell>
          <cell r="C1088" t="str">
            <v>NAPROXEN EC</v>
          </cell>
          <cell r="D1088">
            <v>61851</v>
          </cell>
          <cell r="E1088">
            <v>0</v>
          </cell>
          <cell r="F1088" t="str">
            <v>500 mg</v>
          </cell>
          <cell r="G1088" t="str">
            <v>TABLET</v>
          </cell>
          <cell r="H1088" t="str">
            <v>TAB, DR</v>
          </cell>
          <cell r="I1088">
            <v>20091005</v>
          </cell>
          <cell r="J1088">
            <v>0</v>
          </cell>
          <cell r="K1088">
            <v>20091005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20091005</v>
          </cell>
          <cell r="Q1088">
            <v>0</v>
          </cell>
          <cell r="R1088">
            <v>20091005</v>
          </cell>
          <cell r="S1088">
            <v>0</v>
          </cell>
        </row>
        <row r="1089">
          <cell r="B1089" t="str">
            <v>NAPROXEN SODIUM471320220 mgTABLETTAB</v>
          </cell>
          <cell r="C1089" t="str">
            <v>NAPROXEN SODIUM</v>
          </cell>
          <cell r="D1089">
            <v>47132</v>
          </cell>
          <cell r="E1089">
            <v>0</v>
          </cell>
          <cell r="F1089" t="str">
            <v>220 mg</v>
          </cell>
          <cell r="G1089" t="str">
            <v>TABLET</v>
          </cell>
          <cell r="H1089" t="str">
            <v>TAB</v>
          </cell>
          <cell r="I1089">
            <v>20020906</v>
          </cell>
          <cell r="J1089">
            <v>20021206</v>
          </cell>
          <cell r="K1089">
            <v>20051206</v>
          </cell>
          <cell r="L1089" t="str">
            <v>Active</v>
          </cell>
          <cell r="N1089">
            <v>0</v>
          </cell>
          <cell r="O1089" t="str">
            <v>no</v>
          </cell>
          <cell r="P1089">
            <v>20020906</v>
          </cell>
          <cell r="Q1089">
            <v>20021206</v>
          </cell>
          <cell r="R1089">
            <v>20051206</v>
          </cell>
          <cell r="S1089">
            <v>0</v>
          </cell>
        </row>
        <row r="1090">
          <cell r="B1090" t="str">
            <v>NAPROXEN SODIUM471300275 mgTABLETTAB</v>
          </cell>
          <cell r="C1090" t="str">
            <v>NAPROXEN SODIUM</v>
          </cell>
          <cell r="D1090">
            <v>47130</v>
          </cell>
          <cell r="E1090">
            <v>0</v>
          </cell>
          <cell r="F1090" t="str">
            <v>275 mg</v>
          </cell>
          <cell r="G1090" t="str">
            <v>TABLET</v>
          </cell>
          <cell r="H1090" t="str">
            <v>TAB</v>
          </cell>
          <cell r="I1090">
            <v>20090904</v>
          </cell>
          <cell r="J1090">
            <v>0</v>
          </cell>
          <cell r="K1090">
            <v>20091005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20090904</v>
          </cell>
          <cell r="Q1090">
            <v>0</v>
          </cell>
          <cell r="R1090">
            <v>20091005</v>
          </cell>
          <cell r="S1090">
            <v>0</v>
          </cell>
        </row>
        <row r="1091">
          <cell r="B1091" t="str">
            <v>NAPROXEN SODIUM338130500 mgTABLETTAB, ER</v>
          </cell>
          <cell r="C1091" t="str">
            <v>NAPROXEN SODIUM</v>
          </cell>
          <cell r="D1091">
            <v>33813</v>
          </cell>
          <cell r="E1091">
            <v>0</v>
          </cell>
          <cell r="F1091" t="str">
            <v>500 mg</v>
          </cell>
          <cell r="G1091" t="str">
            <v>TABLET</v>
          </cell>
          <cell r="H1091" t="str">
            <v>TAB, ER</v>
          </cell>
          <cell r="I1091">
            <v>20081205</v>
          </cell>
          <cell r="J1091">
            <v>20090305</v>
          </cell>
          <cell r="K1091">
            <v>20091005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20081205</v>
          </cell>
          <cell r="Q1091">
            <v>20090305</v>
          </cell>
          <cell r="R1091">
            <v>20091005</v>
          </cell>
          <cell r="S1091">
            <v>0</v>
          </cell>
        </row>
        <row r="1092">
          <cell r="B1092" t="str">
            <v>NAPROXEN SODIUM471310550 mgTABLETTAB</v>
          </cell>
          <cell r="C1092" t="str">
            <v>NAPROXEN SODIUM</v>
          </cell>
          <cell r="D1092">
            <v>47131</v>
          </cell>
          <cell r="E1092">
            <v>0</v>
          </cell>
          <cell r="F1092" t="str">
            <v>550 mg</v>
          </cell>
          <cell r="G1092" t="str">
            <v>TABLET</v>
          </cell>
          <cell r="H1092" t="str">
            <v>TAB</v>
          </cell>
          <cell r="I1092">
            <v>20091005</v>
          </cell>
          <cell r="J1092">
            <v>0</v>
          </cell>
          <cell r="K1092">
            <v>20091005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20091005</v>
          </cell>
          <cell r="Q1092">
            <v>0</v>
          </cell>
          <cell r="R1092">
            <v>20091005</v>
          </cell>
          <cell r="S1092">
            <v>0</v>
          </cell>
        </row>
        <row r="1093">
          <cell r="B1093" t="str">
            <v>NEFAZODONE HCL164060100 mgTABLETTAB</v>
          </cell>
          <cell r="C1093" t="str">
            <v>NEFAZODONE HCL</v>
          </cell>
          <cell r="D1093">
            <v>16406</v>
          </cell>
          <cell r="E1093">
            <v>0</v>
          </cell>
          <cell r="F1093" t="str">
            <v>100 mg</v>
          </cell>
          <cell r="G1093" t="str">
            <v>TABLET</v>
          </cell>
          <cell r="H1093" t="str">
            <v>TAB</v>
          </cell>
          <cell r="I1093">
            <v>20091005</v>
          </cell>
          <cell r="J1093">
            <v>0</v>
          </cell>
          <cell r="K1093">
            <v>20091005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20091005</v>
          </cell>
          <cell r="Q1093">
            <v>0</v>
          </cell>
          <cell r="R1093">
            <v>20091005</v>
          </cell>
          <cell r="S1093">
            <v>0</v>
          </cell>
        </row>
        <row r="1094">
          <cell r="B1094" t="str">
            <v>NEFAZODONE HCL164070150 mgTABLETTAB</v>
          </cell>
          <cell r="C1094" t="str">
            <v>NEFAZODONE HCL</v>
          </cell>
          <cell r="D1094">
            <v>16407</v>
          </cell>
          <cell r="E1094">
            <v>0</v>
          </cell>
          <cell r="F1094" t="str">
            <v>150 mg</v>
          </cell>
          <cell r="G1094" t="str">
            <v>TABLET</v>
          </cell>
          <cell r="H1094" t="str">
            <v>TAB</v>
          </cell>
          <cell r="I1094">
            <v>20091005</v>
          </cell>
          <cell r="J1094">
            <v>0</v>
          </cell>
          <cell r="K1094">
            <v>20091005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20091005</v>
          </cell>
          <cell r="Q1094">
            <v>0</v>
          </cell>
          <cell r="R1094">
            <v>20091005</v>
          </cell>
          <cell r="S1094">
            <v>0</v>
          </cell>
        </row>
        <row r="1095">
          <cell r="B1095" t="str">
            <v>NEFAZODONE HCL164080200 mgTABLETTAB</v>
          </cell>
          <cell r="C1095" t="str">
            <v>NEFAZODONE HCL</v>
          </cell>
          <cell r="D1095">
            <v>16408</v>
          </cell>
          <cell r="E1095">
            <v>0</v>
          </cell>
          <cell r="F1095" t="str">
            <v>200 mg</v>
          </cell>
          <cell r="G1095" t="str">
            <v>TABLET</v>
          </cell>
          <cell r="H1095" t="str">
            <v>TAB</v>
          </cell>
          <cell r="I1095">
            <v>20091005</v>
          </cell>
          <cell r="J1095">
            <v>0</v>
          </cell>
          <cell r="K1095">
            <v>20091005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20091005</v>
          </cell>
          <cell r="Q1095">
            <v>0</v>
          </cell>
          <cell r="R1095">
            <v>20091005</v>
          </cell>
          <cell r="S1095">
            <v>0</v>
          </cell>
        </row>
        <row r="1096">
          <cell r="B1096" t="str">
            <v>NEFAZODONE HCL164090250 mgTABLETTAB</v>
          </cell>
          <cell r="C1096" t="str">
            <v>NEFAZODONE HCL</v>
          </cell>
          <cell r="D1096">
            <v>16409</v>
          </cell>
          <cell r="E1096">
            <v>0</v>
          </cell>
          <cell r="F1096" t="str">
            <v>250 mg</v>
          </cell>
          <cell r="G1096" t="str">
            <v>TABLET</v>
          </cell>
          <cell r="H1096" t="str">
            <v>TAB</v>
          </cell>
          <cell r="I1096">
            <v>20061205</v>
          </cell>
          <cell r="J1096">
            <v>20071205</v>
          </cell>
          <cell r="K1096">
            <v>20071205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20061205</v>
          </cell>
          <cell r="Q1096">
            <v>20071205</v>
          </cell>
          <cell r="R1096">
            <v>20071205</v>
          </cell>
          <cell r="S1096">
            <v>0</v>
          </cell>
        </row>
        <row r="1097">
          <cell r="B1097" t="str">
            <v>NEFAZODONE HCL16404050 mgTABLETTAB</v>
          </cell>
          <cell r="C1097" t="str">
            <v>NEFAZODONE HCL</v>
          </cell>
          <cell r="D1097">
            <v>16404</v>
          </cell>
          <cell r="E1097">
            <v>0</v>
          </cell>
          <cell r="F1097" t="str">
            <v>50 mg</v>
          </cell>
          <cell r="G1097" t="str">
            <v>TABLET</v>
          </cell>
          <cell r="H1097" t="str">
            <v>TAB</v>
          </cell>
          <cell r="I1097">
            <v>20061205</v>
          </cell>
          <cell r="J1097">
            <v>20071205</v>
          </cell>
          <cell r="K1097">
            <v>20071205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20061205</v>
          </cell>
          <cell r="Q1097">
            <v>20071205</v>
          </cell>
          <cell r="R1097">
            <v>20071205</v>
          </cell>
          <cell r="S1097">
            <v>0</v>
          </cell>
        </row>
        <row r="1098">
          <cell r="B1098" t="str">
            <v>NEOMY SULF/POLYMYX B SULF/HC8727003.5-10,000-10MILLILITEROPTH SUSP</v>
          </cell>
          <cell r="C1098" t="str">
            <v>NEOMY SULF/POLYMYX B SULF/HC</v>
          </cell>
          <cell r="D1098">
            <v>87270</v>
          </cell>
          <cell r="E1098">
            <v>0</v>
          </cell>
          <cell r="F1098" t="str">
            <v>3.5-10,000-10</v>
          </cell>
          <cell r="G1098" t="str">
            <v>MILLILITER</v>
          </cell>
          <cell r="H1098" t="str">
            <v>OPTH SUSP</v>
          </cell>
          <cell r="I1098">
            <v>20090904</v>
          </cell>
          <cell r="J1098">
            <v>0</v>
          </cell>
          <cell r="K1098">
            <v>20091005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20090904</v>
          </cell>
          <cell r="Q1098">
            <v>0</v>
          </cell>
          <cell r="R1098">
            <v>20091005</v>
          </cell>
          <cell r="S1098">
            <v>0</v>
          </cell>
        </row>
        <row r="1099">
          <cell r="B1099" t="str">
            <v>NEOMYCIN/POLYMYXIN B/DEXAMETHASONE1428500.1%GRAMOINT</v>
          </cell>
          <cell r="C1099" t="str">
            <v>NEOMYCIN/POLYMYXIN B/DEXAMETHASONE</v>
          </cell>
          <cell r="D1099">
            <v>14285</v>
          </cell>
          <cell r="E1099">
            <v>0</v>
          </cell>
          <cell r="F1099" t="str">
            <v>0.1%</v>
          </cell>
          <cell r="G1099" t="str">
            <v>GRAM</v>
          </cell>
          <cell r="H1099" t="str">
            <v>OINT</v>
          </cell>
          <cell r="I1099">
            <v>20091005</v>
          </cell>
          <cell r="J1099">
            <v>0</v>
          </cell>
          <cell r="K1099">
            <v>20091005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20091005</v>
          </cell>
          <cell r="Q1099">
            <v>0</v>
          </cell>
          <cell r="R1099">
            <v>20091005</v>
          </cell>
          <cell r="S1099">
            <v>0</v>
          </cell>
        </row>
        <row r="1100">
          <cell r="B1100" t="str">
            <v>NEOMYCIN/POLYMYXIN B/DEXAMETHASONE8732903.5 mg/10,000 units/0.1% per gmGRAMOPTH OINT</v>
          </cell>
          <cell r="C1100" t="str">
            <v>NEOMYCIN/POLYMYXIN B/DEXAMETHASONE</v>
          </cell>
          <cell r="D1100">
            <v>87329</v>
          </cell>
          <cell r="E1100">
            <v>0</v>
          </cell>
          <cell r="F1100" t="str">
            <v>3.5 mg/10,000 units/0.1% per gm</v>
          </cell>
          <cell r="G1100" t="str">
            <v>GRAM</v>
          </cell>
          <cell r="H1100" t="str">
            <v>OPTH OINT</v>
          </cell>
          <cell r="I1100">
            <v>20021206</v>
          </cell>
          <cell r="J1100">
            <v>20030509</v>
          </cell>
          <cell r="K1100">
            <v>20030606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20021206</v>
          </cell>
          <cell r="Q1100">
            <v>20030509</v>
          </cell>
          <cell r="R1100">
            <v>20030606</v>
          </cell>
          <cell r="S1100">
            <v>0</v>
          </cell>
        </row>
        <row r="1101">
          <cell r="B1101" t="str">
            <v>NEOMYCIN/POLYMYXIN B/DEXAMETHASONE1428603.5 mg/10,000 units/0.1% per mlMILLILITEROPTH SUSP</v>
          </cell>
          <cell r="C1101" t="str">
            <v>NEOMYCIN/POLYMYXIN B/DEXAMETHASONE</v>
          </cell>
          <cell r="D1101">
            <v>14286</v>
          </cell>
          <cell r="E1101">
            <v>0</v>
          </cell>
          <cell r="F1101" t="str">
            <v>3.5 mg/10,000 units/0.1% per ml</v>
          </cell>
          <cell r="G1101" t="str">
            <v>MILLILITER</v>
          </cell>
          <cell r="H1101" t="str">
            <v>OPTH SUSP</v>
          </cell>
          <cell r="I1101">
            <v>20091005</v>
          </cell>
          <cell r="J1101">
            <v>0</v>
          </cell>
          <cell r="K1101">
            <v>20091005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20091005</v>
          </cell>
          <cell r="Q1101">
            <v>0</v>
          </cell>
          <cell r="R1101">
            <v>20091005</v>
          </cell>
          <cell r="S1101">
            <v>0</v>
          </cell>
        </row>
        <row r="1102">
          <cell r="B1102" t="str">
            <v>NEOMYCIN/POLYMYXIN B/HC1402300.01MILLILITEROTIC SOLN</v>
          </cell>
          <cell r="C1102" t="str">
            <v>NEOMYCIN/POLYMYXIN B/HC</v>
          </cell>
          <cell r="D1102">
            <v>14023</v>
          </cell>
          <cell r="E1102">
            <v>0</v>
          </cell>
          <cell r="F1102">
            <v>0.01</v>
          </cell>
          <cell r="G1102" t="str">
            <v>MILLILITER</v>
          </cell>
          <cell r="H1102" t="str">
            <v>OTIC SOLN</v>
          </cell>
          <cell r="I1102">
            <v>20091005</v>
          </cell>
          <cell r="J1102">
            <v>0</v>
          </cell>
          <cell r="K1102">
            <v>20091005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20091005</v>
          </cell>
          <cell r="Q1102">
            <v>0</v>
          </cell>
          <cell r="R1102">
            <v>20091005</v>
          </cell>
          <cell r="S1102">
            <v>0</v>
          </cell>
        </row>
        <row r="1103">
          <cell r="B1103" t="str">
            <v>NEOMYCIN/POLYMYXIN B/HC1402505 mg/10,000 units/10 mg per mlMILLILITEROTIC SUSP</v>
          </cell>
          <cell r="C1103" t="str">
            <v>NEOMYCIN/POLYMYXIN B/HC</v>
          </cell>
          <cell r="D1103">
            <v>14025</v>
          </cell>
          <cell r="E1103">
            <v>0</v>
          </cell>
          <cell r="F1103" t="str">
            <v>5 mg/10,000 units/10 mg per ml</v>
          </cell>
          <cell r="G1103" t="str">
            <v>MILLILITER</v>
          </cell>
          <cell r="H1103" t="str">
            <v>OTIC SUSP</v>
          </cell>
          <cell r="I1103">
            <v>20091005</v>
          </cell>
          <cell r="J1103">
            <v>0</v>
          </cell>
          <cell r="K1103">
            <v>20091005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20091005</v>
          </cell>
          <cell r="Q1103">
            <v>0</v>
          </cell>
          <cell r="R1103">
            <v>20091005</v>
          </cell>
          <cell r="S1103">
            <v>0</v>
          </cell>
        </row>
        <row r="1104">
          <cell r="B1104" t="str">
            <v>NIACIN948740250 mgCAPSULECAP, SR</v>
          </cell>
          <cell r="C1104" t="str">
            <v>NIACIN</v>
          </cell>
          <cell r="D1104">
            <v>94874</v>
          </cell>
          <cell r="E1104">
            <v>0</v>
          </cell>
          <cell r="F1104" t="str">
            <v>250 mg</v>
          </cell>
          <cell r="G1104" t="str">
            <v>CAPSULE</v>
          </cell>
          <cell r="H1104" t="str">
            <v>CAP, SR</v>
          </cell>
          <cell r="I1104">
            <v>20020605</v>
          </cell>
          <cell r="J1104">
            <v>20021206</v>
          </cell>
          <cell r="K1104">
            <v>20021206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20020605</v>
          </cell>
          <cell r="Q1104">
            <v>20021206</v>
          </cell>
          <cell r="R1104">
            <v>20021206</v>
          </cell>
          <cell r="S1104">
            <v>0</v>
          </cell>
        </row>
        <row r="1105">
          <cell r="B1105" t="str">
            <v>NIACIN948910500 mgTABLETTAB, SR</v>
          </cell>
          <cell r="C1105" t="str">
            <v>NIACIN</v>
          </cell>
          <cell r="D1105">
            <v>94891</v>
          </cell>
          <cell r="E1105">
            <v>0</v>
          </cell>
          <cell r="F1105" t="str">
            <v>500 mg</v>
          </cell>
          <cell r="G1105" t="str">
            <v>TABLET</v>
          </cell>
          <cell r="H1105" t="str">
            <v>TAB, SR</v>
          </cell>
          <cell r="I1105">
            <v>20051206</v>
          </cell>
          <cell r="J1105">
            <v>20060303</v>
          </cell>
          <cell r="K1105">
            <v>20060605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20051206</v>
          </cell>
          <cell r="Q1105">
            <v>20060303</v>
          </cell>
          <cell r="R1105">
            <v>20060605</v>
          </cell>
          <cell r="S1105">
            <v>0</v>
          </cell>
        </row>
        <row r="1106">
          <cell r="B1106" t="str">
            <v>NICARDIPINE HCL2390020 mgCAPSULECAP</v>
          </cell>
          <cell r="C1106" t="str">
            <v>NICARDIPINE HCL</v>
          </cell>
          <cell r="D1106">
            <v>2390</v>
          </cell>
          <cell r="E1106">
            <v>0</v>
          </cell>
          <cell r="F1106" t="str">
            <v>20 mg</v>
          </cell>
          <cell r="G1106" t="str">
            <v>CAPSULE</v>
          </cell>
          <cell r="H1106" t="str">
            <v>CAP</v>
          </cell>
          <cell r="I1106">
            <v>20091005</v>
          </cell>
          <cell r="J1106">
            <v>0</v>
          </cell>
          <cell r="K1106">
            <v>20091005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20091005</v>
          </cell>
          <cell r="Q1106">
            <v>0</v>
          </cell>
          <cell r="R1106">
            <v>20091005</v>
          </cell>
          <cell r="S1106">
            <v>0</v>
          </cell>
        </row>
        <row r="1107">
          <cell r="B1107" t="str">
            <v>NICARDIPINE HCL2391030 mgCAPSULECAP</v>
          </cell>
          <cell r="C1107" t="str">
            <v>NICARDIPINE HCL</v>
          </cell>
          <cell r="D1107">
            <v>2391</v>
          </cell>
          <cell r="E1107">
            <v>0</v>
          </cell>
          <cell r="F1107" t="str">
            <v>30 mg</v>
          </cell>
          <cell r="G1107" t="str">
            <v>CAPSULE</v>
          </cell>
          <cell r="H1107" t="str">
            <v>CAP</v>
          </cell>
          <cell r="I1107">
            <v>20091005</v>
          </cell>
          <cell r="J1107">
            <v>0</v>
          </cell>
          <cell r="K1107">
            <v>20091005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20091005</v>
          </cell>
          <cell r="Q1107">
            <v>0</v>
          </cell>
          <cell r="R1107">
            <v>20091005</v>
          </cell>
          <cell r="S1107">
            <v>0</v>
          </cell>
        </row>
        <row r="1108">
          <cell r="B1108" t="str">
            <v>NICOTINE3422014 mg/24 hrPATCHPATCH</v>
          </cell>
          <cell r="C1108" t="str">
            <v>NICOTINE</v>
          </cell>
          <cell r="D1108">
            <v>3422</v>
          </cell>
          <cell r="E1108">
            <v>0</v>
          </cell>
          <cell r="F1108" t="str">
            <v>14 mg/24 hr</v>
          </cell>
          <cell r="G1108" t="str">
            <v>PATCH</v>
          </cell>
          <cell r="H1108" t="str">
            <v>PATCH</v>
          </cell>
          <cell r="I1108">
            <v>20091005</v>
          </cell>
          <cell r="J1108">
            <v>0</v>
          </cell>
          <cell r="K1108">
            <v>20091005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20091005</v>
          </cell>
          <cell r="Q1108">
            <v>0</v>
          </cell>
          <cell r="R1108">
            <v>20091005</v>
          </cell>
          <cell r="S1108">
            <v>0</v>
          </cell>
        </row>
        <row r="1109">
          <cell r="B1109" t="str">
            <v>NICOTINE3423021 mg/24 hrPATCHPATCH</v>
          </cell>
          <cell r="C1109" t="str">
            <v>NICOTINE</v>
          </cell>
          <cell r="D1109">
            <v>3423</v>
          </cell>
          <cell r="E1109">
            <v>0</v>
          </cell>
          <cell r="F1109" t="str">
            <v>21 mg/24 hr</v>
          </cell>
          <cell r="G1109" t="str">
            <v>PATCH</v>
          </cell>
          <cell r="H1109" t="str">
            <v>PATCH</v>
          </cell>
          <cell r="I1109">
            <v>20091005</v>
          </cell>
          <cell r="J1109">
            <v>0</v>
          </cell>
          <cell r="K1109">
            <v>20091005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20091005</v>
          </cell>
          <cell r="Q1109">
            <v>0</v>
          </cell>
          <cell r="R1109">
            <v>20091005</v>
          </cell>
          <cell r="S1109">
            <v>0</v>
          </cell>
        </row>
        <row r="1110">
          <cell r="B1110" t="str">
            <v>NICOTINE342107 mg/24 hrPATCHPATCH</v>
          </cell>
          <cell r="C1110" t="str">
            <v>NICOTINE</v>
          </cell>
          <cell r="D1110">
            <v>3421</v>
          </cell>
          <cell r="E1110">
            <v>0</v>
          </cell>
          <cell r="F1110" t="str">
            <v>7 mg/24 hr</v>
          </cell>
          <cell r="G1110" t="str">
            <v>PATCH</v>
          </cell>
          <cell r="H1110" t="str">
            <v>PATCH</v>
          </cell>
          <cell r="I1110">
            <v>20091005</v>
          </cell>
          <cell r="J1110">
            <v>0</v>
          </cell>
          <cell r="K1110">
            <v>20091005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20091005</v>
          </cell>
          <cell r="Q1110">
            <v>0</v>
          </cell>
          <cell r="R1110">
            <v>20091005</v>
          </cell>
          <cell r="S1110">
            <v>0</v>
          </cell>
        </row>
        <row r="1111">
          <cell r="B1111" t="str">
            <v>NIFEDIPINE2350010 mgCAPSULECAP</v>
          </cell>
          <cell r="C1111" t="str">
            <v>NIFEDIPINE</v>
          </cell>
          <cell r="D1111">
            <v>2350</v>
          </cell>
          <cell r="E1111">
            <v>0</v>
          </cell>
          <cell r="F1111" t="str">
            <v>10 mg</v>
          </cell>
          <cell r="G1111" t="str">
            <v>CAPSULE</v>
          </cell>
          <cell r="H1111" t="str">
            <v>CAP</v>
          </cell>
          <cell r="I1111">
            <v>20090605</v>
          </cell>
          <cell r="J1111">
            <v>20090904</v>
          </cell>
          <cell r="K1111">
            <v>20091005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20090605</v>
          </cell>
          <cell r="Q1111">
            <v>20090904</v>
          </cell>
          <cell r="R1111">
            <v>20091005</v>
          </cell>
          <cell r="S1111">
            <v>0</v>
          </cell>
        </row>
        <row r="1112">
          <cell r="B1112" t="str">
            <v>NIFEDIPINE2351020 mgCAPSULECAP</v>
          </cell>
          <cell r="C1112" t="str">
            <v>NIFEDIPINE</v>
          </cell>
          <cell r="D1112">
            <v>2351</v>
          </cell>
          <cell r="E1112">
            <v>0</v>
          </cell>
          <cell r="F1112" t="str">
            <v>20 mg</v>
          </cell>
          <cell r="G1112" t="str">
            <v>CAPSULE</v>
          </cell>
          <cell r="H1112" t="str">
            <v>CAP</v>
          </cell>
          <cell r="I1112">
            <v>20061205</v>
          </cell>
          <cell r="J1112">
            <v>20070605</v>
          </cell>
          <cell r="K1112">
            <v>20071205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20061205</v>
          </cell>
          <cell r="Q1112">
            <v>20070605</v>
          </cell>
          <cell r="R1112">
            <v>20071205</v>
          </cell>
          <cell r="S1112">
            <v>0</v>
          </cell>
        </row>
        <row r="1113">
          <cell r="B1113" t="str">
            <v>NIFEDIPINE CC2226030 mgTABLETTAB</v>
          </cell>
          <cell r="C1113" t="str">
            <v>NIFEDIPINE CC</v>
          </cell>
          <cell r="D1113">
            <v>2226</v>
          </cell>
          <cell r="E1113">
            <v>0</v>
          </cell>
          <cell r="F1113" t="str">
            <v>30 mg</v>
          </cell>
          <cell r="G1113" t="str">
            <v>TABLET</v>
          </cell>
          <cell r="H1113" t="str">
            <v>TAB</v>
          </cell>
          <cell r="I1113">
            <v>20091005</v>
          </cell>
          <cell r="J1113">
            <v>0</v>
          </cell>
          <cell r="K1113">
            <v>20091005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20091005</v>
          </cell>
          <cell r="Q1113">
            <v>0</v>
          </cell>
          <cell r="R1113">
            <v>20091005</v>
          </cell>
          <cell r="S1113">
            <v>0</v>
          </cell>
        </row>
        <row r="1114">
          <cell r="B1114" t="str">
            <v>NIFEDIPINE CC2227060 mgTABLETTAB</v>
          </cell>
          <cell r="C1114" t="str">
            <v>NIFEDIPINE CC</v>
          </cell>
          <cell r="D1114">
            <v>2227</v>
          </cell>
          <cell r="E1114">
            <v>0</v>
          </cell>
          <cell r="F1114" t="str">
            <v>60 mg</v>
          </cell>
          <cell r="G1114" t="str">
            <v>TABLET</v>
          </cell>
          <cell r="H1114" t="str">
            <v>TAB</v>
          </cell>
          <cell r="I1114">
            <v>20091005</v>
          </cell>
          <cell r="J1114">
            <v>0</v>
          </cell>
          <cell r="K1114">
            <v>20091005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20091005</v>
          </cell>
          <cell r="Q1114">
            <v>0</v>
          </cell>
          <cell r="R1114">
            <v>20091005</v>
          </cell>
          <cell r="S1114">
            <v>0</v>
          </cell>
        </row>
        <row r="1115">
          <cell r="B1115" t="str">
            <v>NIFEDIPINE CC2228090 mgTABLETTAB</v>
          </cell>
          <cell r="C1115" t="str">
            <v>NIFEDIPINE CC</v>
          </cell>
          <cell r="D1115">
            <v>2228</v>
          </cell>
          <cell r="E1115">
            <v>0</v>
          </cell>
          <cell r="F1115" t="str">
            <v>90 mg</v>
          </cell>
          <cell r="G1115" t="str">
            <v>TABLET</v>
          </cell>
          <cell r="H1115" t="str">
            <v>TAB</v>
          </cell>
          <cell r="I1115">
            <v>20091005</v>
          </cell>
          <cell r="J1115">
            <v>0</v>
          </cell>
          <cell r="K1115">
            <v>20091005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20091005</v>
          </cell>
          <cell r="Q1115">
            <v>0</v>
          </cell>
          <cell r="R1115">
            <v>20091005</v>
          </cell>
          <cell r="S1115">
            <v>0</v>
          </cell>
        </row>
        <row r="1116">
          <cell r="B1116" t="str">
            <v>NIFEDIPINE ER2221030 mgTABLETTAB</v>
          </cell>
          <cell r="C1116" t="str">
            <v>NIFEDIPINE ER</v>
          </cell>
          <cell r="D1116">
            <v>2221</v>
          </cell>
          <cell r="E1116">
            <v>0</v>
          </cell>
          <cell r="F1116" t="str">
            <v>30 mg</v>
          </cell>
          <cell r="G1116" t="str">
            <v>TABLET</v>
          </cell>
          <cell r="H1116" t="str">
            <v>TAB</v>
          </cell>
          <cell r="I1116">
            <v>20091005</v>
          </cell>
          <cell r="J1116">
            <v>0</v>
          </cell>
          <cell r="K1116">
            <v>20091005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20091005</v>
          </cell>
          <cell r="Q1116">
            <v>0</v>
          </cell>
          <cell r="R1116">
            <v>20091005</v>
          </cell>
          <cell r="S1116">
            <v>0</v>
          </cell>
        </row>
        <row r="1117">
          <cell r="B1117" t="str">
            <v>NIFEDIPINE ER2222060 mgTABLETTAB</v>
          </cell>
          <cell r="C1117" t="str">
            <v>NIFEDIPINE ER</v>
          </cell>
          <cell r="D1117">
            <v>2222</v>
          </cell>
          <cell r="E1117">
            <v>0</v>
          </cell>
          <cell r="F1117" t="str">
            <v>60 mg</v>
          </cell>
          <cell r="G1117" t="str">
            <v>TABLET</v>
          </cell>
          <cell r="H1117" t="str">
            <v>TAB</v>
          </cell>
          <cell r="I1117">
            <v>20091005</v>
          </cell>
          <cell r="J1117">
            <v>0</v>
          </cell>
          <cell r="K1117">
            <v>20091005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20091005</v>
          </cell>
          <cell r="Q1117">
            <v>0</v>
          </cell>
          <cell r="R1117">
            <v>20091005</v>
          </cell>
          <cell r="S1117">
            <v>0</v>
          </cell>
        </row>
        <row r="1118">
          <cell r="B1118" t="str">
            <v>NIFEDIPINE ER2223090 mgTABLETTAB</v>
          </cell>
          <cell r="C1118" t="str">
            <v>NIFEDIPINE ER</v>
          </cell>
          <cell r="D1118">
            <v>2223</v>
          </cell>
          <cell r="E1118">
            <v>0</v>
          </cell>
          <cell r="F1118" t="str">
            <v>90 mg</v>
          </cell>
          <cell r="G1118" t="str">
            <v>TABLET</v>
          </cell>
          <cell r="H1118" t="str">
            <v>TAB</v>
          </cell>
          <cell r="I1118">
            <v>20091005</v>
          </cell>
          <cell r="J1118">
            <v>0</v>
          </cell>
          <cell r="K1118">
            <v>20091005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20091005</v>
          </cell>
          <cell r="Q1118">
            <v>0</v>
          </cell>
          <cell r="R1118">
            <v>20091005</v>
          </cell>
          <cell r="S1118">
            <v>0</v>
          </cell>
        </row>
        <row r="1119">
          <cell r="B1119" t="str">
            <v>NITROFURANTOIN490010100 mgCAPSULECAP</v>
          </cell>
          <cell r="C1119" t="str">
            <v>NITROFURANTOIN</v>
          </cell>
          <cell r="D1119">
            <v>49001</v>
          </cell>
          <cell r="E1119">
            <v>0</v>
          </cell>
          <cell r="F1119" t="str">
            <v>100 mg</v>
          </cell>
          <cell r="G1119" t="str">
            <v>CAPSULE</v>
          </cell>
          <cell r="H1119" t="str">
            <v>CAP</v>
          </cell>
          <cell r="I1119">
            <v>20091005</v>
          </cell>
          <cell r="J1119">
            <v>0</v>
          </cell>
          <cell r="K1119">
            <v>20091005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20091005</v>
          </cell>
          <cell r="Q1119">
            <v>0</v>
          </cell>
          <cell r="R1119">
            <v>20091005</v>
          </cell>
          <cell r="S1119">
            <v>0</v>
          </cell>
        </row>
        <row r="1120">
          <cell r="B1120" t="str">
            <v>NITROFURANTOIN MACROCRYSTALS418200100 mgCAPSULECAP</v>
          </cell>
          <cell r="C1120" t="str">
            <v>NITROFURANTOIN MACROCRYSTALS</v>
          </cell>
          <cell r="D1120">
            <v>41820</v>
          </cell>
          <cell r="E1120">
            <v>0</v>
          </cell>
          <cell r="F1120" t="str">
            <v>100 mg</v>
          </cell>
          <cell r="G1120" t="str">
            <v>CAPSULE</v>
          </cell>
          <cell r="H1120" t="str">
            <v>CAP</v>
          </cell>
          <cell r="I1120">
            <v>20091005</v>
          </cell>
          <cell r="J1120">
            <v>0</v>
          </cell>
          <cell r="K1120">
            <v>20091005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20091005</v>
          </cell>
          <cell r="Q1120">
            <v>0</v>
          </cell>
          <cell r="R1120">
            <v>20091005</v>
          </cell>
          <cell r="S1120">
            <v>0</v>
          </cell>
        </row>
        <row r="1121">
          <cell r="B1121" t="str">
            <v>NITROFURANTOIN MACROCRYSTALS41822050 mgCAPSULECAP</v>
          </cell>
          <cell r="C1121" t="str">
            <v>NITROFURANTOIN MACROCRYSTALS</v>
          </cell>
          <cell r="D1121">
            <v>41822</v>
          </cell>
          <cell r="E1121">
            <v>0</v>
          </cell>
          <cell r="F1121" t="str">
            <v>50 mg</v>
          </cell>
          <cell r="G1121" t="str">
            <v>CAPSULE</v>
          </cell>
          <cell r="H1121" t="str">
            <v>CAP</v>
          </cell>
          <cell r="I1121">
            <v>20091005</v>
          </cell>
          <cell r="J1121">
            <v>0</v>
          </cell>
          <cell r="K1121">
            <v>20091005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20091005</v>
          </cell>
          <cell r="Q1121">
            <v>0</v>
          </cell>
          <cell r="R1121">
            <v>20091005</v>
          </cell>
          <cell r="S1121">
            <v>0</v>
          </cell>
        </row>
        <row r="1122">
          <cell r="B1122" t="str">
            <v>NITROGLYCERIN174200.2 mg/HRPATCHPATCH</v>
          </cell>
          <cell r="C1122" t="str">
            <v>NITROGLYCERIN</v>
          </cell>
          <cell r="D1122">
            <v>1742</v>
          </cell>
          <cell r="E1122">
            <v>0</v>
          </cell>
          <cell r="F1122" t="str">
            <v>0.2 mg/HR</v>
          </cell>
          <cell r="G1122" t="str">
            <v>PATCH</v>
          </cell>
          <cell r="H1122" t="str">
            <v>PATCH</v>
          </cell>
          <cell r="I1122">
            <v>20091005</v>
          </cell>
          <cell r="J1122">
            <v>0</v>
          </cell>
          <cell r="K1122">
            <v>20091005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20091005</v>
          </cell>
          <cell r="Q1122">
            <v>0</v>
          </cell>
          <cell r="R1122">
            <v>20091005</v>
          </cell>
          <cell r="S1122">
            <v>0</v>
          </cell>
        </row>
        <row r="1123">
          <cell r="B1123" t="str">
            <v>NITROGLYCERIN177100.3 mgTABLETTAB, sublingual</v>
          </cell>
          <cell r="C1123" t="str">
            <v>NITROGLYCERIN</v>
          </cell>
          <cell r="D1123">
            <v>1771</v>
          </cell>
          <cell r="E1123">
            <v>0</v>
          </cell>
          <cell r="F1123" t="str">
            <v>0.3 mg</v>
          </cell>
          <cell r="G1123" t="str">
            <v>TABLET</v>
          </cell>
          <cell r="H1123" t="str">
            <v>TAB, sublingual</v>
          </cell>
          <cell r="I1123">
            <v>20090305</v>
          </cell>
          <cell r="J1123">
            <v>20090513</v>
          </cell>
          <cell r="K1123">
            <v>20091005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20090513</v>
          </cell>
          <cell r="R1123">
            <v>20091005</v>
          </cell>
          <cell r="S1123">
            <v>0</v>
          </cell>
        </row>
        <row r="1124">
          <cell r="B1124" t="str">
            <v>NITROGLYCERIN177200.4 mgTABLETTAB, sublingual</v>
          </cell>
          <cell r="C1124" t="str">
            <v>NITROGLYCERIN</v>
          </cell>
          <cell r="D1124">
            <v>1772</v>
          </cell>
          <cell r="E1124">
            <v>0</v>
          </cell>
          <cell r="F1124" t="str">
            <v>0.4 mg</v>
          </cell>
          <cell r="G1124" t="str">
            <v>TABLET</v>
          </cell>
          <cell r="H1124" t="str">
            <v>TAB, sublingual</v>
          </cell>
          <cell r="I1124">
            <v>20090305</v>
          </cell>
          <cell r="J1124">
            <v>20090513</v>
          </cell>
          <cell r="K1124">
            <v>20091005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20090513</v>
          </cell>
          <cell r="R1124">
            <v>20091005</v>
          </cell>
          <cell r="S1124">
            <v>0</v>
          </cell>
        </row>
        <row r="1125">
          <cell r="B1125" t="str">
            <v>NITROGLYCERIN174000.4 mg/HRPATCHPATCH</v>
          </cell>
          <cell r="C1125" t="str">
            <v>NITROGLYCERIN</v>
          </cell>
          <cell r="D1125">
            <v>1740</v>
          </cell>
          <cell r="E1125">
            <v>0</v>
          </cell>
          <cell r="F1125" t="str">
            <v>0.4 mg/HR</v>
          </cell>
          <cell r="G1125" t="str">
            <v>PATCH</v>
          </cell>
          <cell r="H1125" t="str">
            <v>PATCH</v>
          </cell>
          <cell r="I1125">
            <v>20091005</v>
          </cell>
          <cell r="J1125">
            <v>0</v>
          </cell>
          <cell r="K1125">
            <v>20091005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20091005</v>
          </cell>
          <cell r="Q1125">
            <v>0</v>
          </cell>
          <cell r="R1125">
            <v>20091005</v>
          </cell>
          <cell r="S1125">
            <v>0</v>
          </cell>
        </row>
        <row r="1126">
          <cell r="B1126" t="str">
            <v>NITROGLYCERIN177300.6 mgTABLETTAB, sublingual</v>
          </cell>
          <cell r="C1126" t="str">
            <v>NITROGLYCERIN</v>
          </cell>
          <cell r="D1126">
            <v>1773</v>
          </cell>
          <cell r="E1126">
            <v>0</v>
          </cell>
          <cell r="F1126" t="str">
            <v>0.6 mg</v>
          </cell>
          <cell r="G1126" t="str">
            <v>TABLET</v>
          </cell>
          <cell r="H1126" t="str">
            <v>TAB, sublingual</v>
          </cell>
          <cell r="I1126">
            <v>20090305</v>
          </cell>
          <cell r="J1126">
            <v>20090513</v>
          </cell>
          <cell r="K1126">
            <v>20091005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20090513</v>
          </cell>
          <cell r="R1126">
            <v>20091005</v>
          </cell>
          <cell r="S1126">
            <v>0</v>
          </cell>
        </row>
        <row r="1127">
          <cell r="B1127" t="str">
            <v>NITROGLYCERIN174400.6 mg/HRPATCHPATCH</v>
          </cell>
          <cell r="C1127" t="str">
            <v>NITROGLYCERIN</v>
          </cell>
          <cell r="D1127">
            <v>1744</v>
          </cell>
          <cell r="E1127">
            <v>0</v>
          </cell>
          <cell r="F1127" t="str">
            <v>0.6 mg/HR</v>
          </cell>
          <cell r="G1127" t="str">
            <v>PATCH</v>
          </cell>
          <cell r="H1127" t="str">
            <v>PATCH</v>
          </cell>
          <cell r="I1127">
            <v>20091005</v>
          </cell>
          <cell r="J1127">
            <v>0</v>
          </cell>
          <cell r="K1127">
            <v>20091005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20091005</v>
          </cell>
          <cell r="Q1127">
            <v>0</v>
          </cell>
          <cell r="R1127">
            <v>20091005</v>
          </cell>
          <cell r="S1127">
            <v>0</v>
          </cell>
        </row>
        <row r="1128">
          <cell r="B1128" t="str">
            <v>NITROGLYCERIN168102.5 mgCAPSULECAP, SR</v>
          </cell>
          <cell r="C1128" t="str">
            <v>NITROGLYCERIN</v>
          </cell>
          <cell r="D1128">
            <v>1681</v>
          </cell>
          <cell r="E1128">
            <v>0</v>
          </cell>
          <cell r="F1128" t="str">
            <v>2.5 mg</v>
          </cell>
          <cell r="G1128" t="str">
            <v>CAPSULE</v>
          </cell>
          <cell r="H1128" t="str">
            <v>CAP, SR</v>
          </cell>
          <cell r="I1128">
            <v>20090904</v>
          </cell>
          <cell r="J1128">
            <v>0</v>
          </cell>
          <cell r="K1128">
            <v>20091005</v>
          </cell>
          <cell r="L1128" t="str">
            <v>Active</v>
          </cell>
          <cell r="N1128">
            <v>0</v>
          </cell>
          <cell r="O1128" t="str">
            <v>no</v>
          </cell>
          <cell r="P1128">
            <v>20090904</v>
          </cell>
          <cell r="Q1128">
            <v>0</v>
          </cell>
          <cell r="R1128">
            <v>20091005</v>
          </cell>
          <cell r="S1128">
            <v>0</v>
          </cell>
        </row>
        <row r="1129">
          <cell r="B1129" t="str">
            <v>NITROGLYCERIN168206.5 mgCAPSULECAP, SR</v>
          </cell>
          <cell r="C1129" t="str">
            <v>NITROGLYCERIN</v>
          </cell>
          <cell r="D1129">
            <v>1682</v>
          </cell>
          <cell r="E1129">
            <v>0</v>
          </cell>
          <cell r="F1129" t="str">
            <v>6.5 mg</v>
          </cell>
          <cell r="G1129" t="str">
            <v>CAPSULE</v>
          </cell>
          <cell r="H1129" t="str">
            <v>CAP, SR</v>
          </cell>
          <cell r="I1129">
            <v>20091005</v>
          </cell>
          <cell r="J1129">
            <v>0</v>
          </cell>
          <cell r="K1129">
            <v>20091005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20091005</v>
          </cell>
          <cell r="Q1129">
            <v>0</v>
          </cell>
          <cell r="R1129">
            <v>20091005</v>
          </cell>
          <cell r="S1129">
            <v>0</v>
          </cell>
        </row>
        <row r="1130">
          <cell r="B1130" t="str">
            <v>NITROGLYCERIN168409 mgCAPSULECAP, SR</v>
          </cell>
          <cell r="C1130" t="str">
            <v>NITROGLYCERIN</v>
          </cell>
          <cell r="D1130">
            <v>1684</v>
          </cell>
          <cell r="E1130">
            <v>0</v>
          </cell>
          <cell r="F1130" t="str">
            <v>9 mg</v>
          </cell>
          <cell r="G1130" t="str">
            <v>CAPSULE</v>
          </cell>
          <cell r="H1130" t="str">
            <v>CAP, SR</v>
          </cell>
          <cell r="I1130">
            <v>20090904</v>
          </cell>
          <cell r="J1130">
            <v>0</v>
          </cell>
          <cell r="K1130">
            <v>20091005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20090904</v>
          </cell>
          <cell r="Q1130">
            <v>0</v>
          </cell>
          <cell r="R1130">
            <v>20091005</v>
          </cell>
          <cell r="S1130">
            <v>0</v>
          </cell>
        </row>
        <row r="1131">
          <cell r="B1131" t="str">
            <v>NIZATIDINE477100150 mgCAPSULECAP</v>
          </cell>
          <cell r="C1131" t="str">
            <v>NIZATIDINE</v>
          </cell>
          <cell r="D1131">
            <v>47710</v>
          </cell>
          <cell r="E1131">
            <v>0</v>
          </cell>
          <cell r="F1131" t="str">
            <v>150 mg</v>
          </cell>
          <cell r="G1131" t="str">
            <v>CAPSULE</v>
          </cell>
          <cell r="H1131" t="str">
            <v>CAP</v>
          </cell>
          <cell r="I1131">
            <v>20091005</v>
          </cell>
          <cell r="J1131">
            <v>0</v>
          </cell>
          <cell r="K1131">
            <v>20091005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20091005</v>
          </cell>
          <cell r="Q1131">
            <v>0</v>
          </cell>
          <cell r="R1131">
            <v>20091005</v>
          </cell>
          <cell r="S1131">
            <v>0</v>
          </cell>
        </row>
        <row r="1132">
          <cell r="B1132" t="str">
            <v>NIZATIDINE477110300 mgCAPSULECAP</v>
          </cell>
          <cell r="C1132" t="str">
            <v>NIZATIDINE</v>
          </cell>
          <cell r="D1132">
            <v>47711</v>
          </cell>
          <cell r="E1132">
            <v>0</v>
          </cell>
          <cell r="F1132" t="str">
            <v>300 mg</v>
          </cell>
          <cell r="G1132" t="str">
            <v>CAPSULE</v>
          </cell>
          <cell r="H1132" t="str">
            <v>CAP</v>
          </cell>
          <cell r="I1132">
            <v>20091005</v>
          </cell>
          <cell r="J1132">
            <v>0</v>
          </cell>
          <cell r="K1132">
            <v>20091005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20091005</v>
          </cell>
          <cell r="Q1132">
            <v>0</v>
          </cell>
          <cell r="R1132">
            <v>20091005</v>
          </cell>
          <cell r="S1132">
            <v>0</v>
          </cell>
        </row>
        <row r="1133">
          <cell r="B1133" t="str">
            <v>NORETH A-ET ESTRA/FE FUMARATE (LOESTRIN FE, JUNEL FE, MICROGESTIN FE)6810101.5-0.03 mgTABLETTAB</v>
          </cell>
          <cell r="C1133" t="str">
            <v>NORETH A-ET ESTRA/FE FUMARATE (LOESTRIN FE, JUNEL FE, MICROGESTIN FE)</v>
          </cell>
          <cell r="D1133">
            <v>68101</v>
          </cell>
          <cell r="E1133">
            <v>0</v>
          </cell>
          <cell r="F1133" t="str">
            <v>1.5-0.03 mg</v>
          </cell>
          <cell r="G1133" t="str">
            <v>TABLET</v>
          </cell>
          <cell r="H1133" t="str">
            <v>TAB</v>
          </cell>
          <cell r="I1133">
            <v>20090904</v>
          </cell>
          <cell r="J1133">
            <v>0</v>
          </cell>
          <cell r="K1133">
            <v>20091005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20090904</v>
          </cell>
          <cell r="Q1133">
            <v>0</v>
          </cell>
          <cell r="R1133">
            <v>20091005</v>
          </cell>
          <cell r="S1133">
            <v>0</v>
          </cell>
        </row>
        <row r="1134">
          <cell r="B1134" t="str">
            <v>NORETH A-ET ESTRA/FE FUMARATE (LOESTRIN FE, JUNEL FE, MICROGESTIN FE)6810201-0.02mgTABLETTAB</v>
          </cell>
          <cell r="C1134" t="str">
            <v>NORETH A-ET ESTRA/FE FUMARATE (LOESTRIN FE, JUNEL FE, MICROGESTIN FE)</v>
          </cell>
          <cell r="D1134">
            <v>68102</v>
          </cell>
          <cell r="E1134">
            <v>0</v>
          </cell>
          <cell r="F1134" t="str">
            <v>1-0.02mg</v>
          </cell>
          <cell r="G1134" t="str">
            <v>TABLET</v>
          </cell>
          <cell r="H1134" t="str">
            <v>TAB</v>
          </cell>
          <cell r="I1134">
            <v>20090904</v>
          </cell>
          <cell r="J1134">
            <v>0</v>
          </cell>
          <cell r="K1134">
            <v>20091005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20090904</v>
          </cell>
          <cell r="Q1134">
            <v>0</v>
          </cell>
          <cell r="R1134">
            <v>20091005</v>
          </cell>
          <cell r="S1134">
            <v>0</v>
          </cell>
        </row>
        <row r="1135">
          <cell r="B1135" t="str">
            <v>NORETHINDRONE ACETATE1128005 mgTABLETTAB</v>
          </cell>
          <cell r="C1135" t="str">
            <v>NORETHINDRONE ACETATE</v>
          </cell>
          <cell r="D1135">
            <v>11280</v>
          </cell>
          <cell r="E1135">
            <v>0</v>
          </cell>
          <cell r="F1135" t="str">
            <v>5 mg</v>
          </cell>
          <cell r="G1135" t="str">
            <v>TABLET</v>
          </cell>
          <cell r="H1135" t="str">
            <v>TAB</v>
          </cell>
          <cell r="I1135">
            <v>20090605</v>
          </cell>
          <cell r="J1135">
            <v>0</v>
          </cell>
          <cell r="K1135">
            <v>20091005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20090605</v>
          </cell>
          <cell r="Q1135">
            <v>0</v>
          </cell>
          <cell r="R1135">
            <v>20091005</v>
          </cell>
          <cell r="S1135">
            <v>0</v>
          </cell>
        </row>
        <row r="1136">
          <cell r="B1136" t="str">
            <v>NORETHINDRONE ACETATE/ETHINYL ESTRADIOL BIPHASIC (ORTHO-NOVUM 10/11, NECON 10/11)1147600.5 mg/35 mcg; 1 mg/35 mcgTABLETTAB</v>
          </cell>
          <cell r="C1136" t="str">
            <v>NORETHINDRONE ACETATE/ETHINYL ESTRADIOL BIPHASIC (ORTHO-NOVUM 10/11, NECON 10/11)</v>
          </cell>
          <cell r="D1136">
            <v>11476</v>
          </cell>
          <cell r="E1136">
            <v>0</v>
          </cell>
          <cell r="F1136" t="str">
            <v>0.5 mg/35 mcg; 1 mg/35 mcg</v>
          </cell>
          <cell r="G1136" t="str">
            <v>TABLET</v>
          </cell>
          <cell r="H1136" t="str">
            <v>TAB</v>
          </cell>
          <cell r="I1136">
            <v>20090904</v>
          </cell>
          <cell r="J1136">
            <v>0</v>
          </cell>
          <cell r="K1136">
            <v>20091005</v>
          </cell>
          <cell r="L1136" t="str">
            <v>Active</v>
          </cell>
          <cell r="N1136">
            <v>0</v>
          </cell>
          <cell r="O1136" t="str">
            <v>no</v>
          </cell>
          <cell r="P1136">
            <v>20090904</v>
          </cell>
          <cell r="Q1136">
            <v>0</v>
          </cell>
          <cell r="R1136">
            <v>20091005</v>
          </cell>
          <cell r="S1136">
            <v>0</v>
          </cell>
        </row>
        <row r="1137">
          <cell r="B1137" t="str">
            <v>NORETHINDRONE A-E ESTRADIOL
(JUNEL, MICROGESTIN, LOESTRIN)1148001.5-0.030 mgTABLETTAB</v>
          </cell>
          <cell r="C1137" t="str">
            <v>NORETHINDRONE A-E ESTRADIOL
(JUNEL, MICROGESTIN, LOESTRIN)</v>
          </cell>
          <cell r="D1137">
            <v>11480</v>
          </cell>
          <cell r="E1137">
            <v>0</v>
          </cell>
          <cell r="F1137" t="str">
            <v>1.5-0.030 mg</v>
          </cell>
          <cell r="G1137" t="str">
            <v>TABLET</v>
          </cell>
          <cell r="H1137" t="str">
            <v>TAB</v>
          </cell>
          <cell r="I1137">
            <v>20090904</v>
          </cell>
          <cell r="J1137">
            <v>0</v>
          </cell>
          <cell r="K1137">
            <v>20091005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20090904</v>
          </cell>
          <cell r="Q1137">
            <v>0</v>
          </cell>
          <cell r="R1137">
            <v>20091005</v>
          </cell>
          <cell r="S1137">
            <v>0</v>
          </cell>
        </row>
        <row r="1138">
          <cell r="B1138" t="str">
            <v>NORETHINDRONE A-E ESTRADIOL
(JUNEL, MICROGESTIN, LOESTRIN)1148101-0.02mgTABLETTAB</v>
          </cell>
          <cell r="C1138" t="str">
            <v>NORETHINDRONE A-E ESTRADIOL
(JUNEL, MICROGESTIN, LOESTRIN)</v>
          </cell>
          <cell r="D1138">
            <v>11481</v>
          </cell>
          <cell r="E1138">
            <v>0</v>
          </cell>
          <cell r="F1138" t="str">
            <v>1-0.02mg</v>
          </cell>
          <cell r="G1138" t="str">
            <v>TABLET</v>
          </cell>
          <cell r="H1138" t="str">
            <v>TAB</v>
          </cell>
          <cell r="I1138">
            <v>20090904</v>
          </cell>
          <cell r="J1138">
            <v>0</v>
          </cell>
          <cell r="K1138">
            <v>20091005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20090904</v>
          </cell>
          <cell r="Q1138">
            <v>0</v>
          </cell>
          <cell r="R1138">
            <v>20091005</v>
          </cell>
          <cell r="S1138">
            <v>0</v>
          </cell>
        </row>
        <row r="1139">
          <cell r="B1139" t="str">
            <v>NORETHINDRONE A-E ESTRADIOL/FERROUS FUMARATE
(ESTROSTEP FE, TRI-LEGEST FE, TILIA FE)6810505-7-9-7TABLETTAB</v>
          </cell>
          <cell r="C1139" t="str">
            <v>NORETHINDRONE A-E ESTRADIOL/FERROUS FUMARATE
(ESTROSTEP FE, TRI-LEGEST FE, TILIA FE)</v>
          </cell>
          <cell r="D1139">
            <v>68105</v>
          </cell>
          <cell r="E1139">
            <v>0</v>
          </cell>
          <cell r="F1139" t="str">
            <v>5-7-9-7</v>
          </cell>
          <cell r="G1139" t="str">
            <v>TABLET</v>
          </cell>
          <cell r="H1139" t="str">
            <v>TAB</v>
          </cell>
          <cell r="I1139">
            <v>20090904</v>
          </cell>
          <cell r="J1139">
            <v>0</v>
          </cell>
          <cell r="K1139">
            <v>20091005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20090904</v>
          </cell>
          <cell r="Q1139">
            <v>0</v>
          </cell>
          <cell r="R1139">
            <v>20091005</v>
          </cell>
          <cell r="S1139">
            <v>0</v>
          </cell>
        </row>
        <row r="1140">
          <cell r="B1140" t="str">
            <v>NORETHINDRONE
(ERRIN, CAMILA, JOLIVETTE, ORTHO MICRONOR)1152000.35 mgTABLETTAB</v>
          </cell>
          <cell r="C1140" t="str">
            <v>NORETHINDRONE
(ERRIN, CAMILA, JOLIVETTE, ORTHO MICRONOR)</v>
          </cell>
          <cell r="D1140">
            <v>11520</v>
          </cell>
          <cell r="E1140">
            <v>0</v>
          </cell>
          <cell r="F1140" t="str">
            <v>0.35 mg</v>
          </cell>
          <cell r="G1140" t="str">
            <v>TABLET</v>
          </cell>
          <cell r="H1140" t="str">
            <v>TAB</v>
          </cell>
          <cell r="I1140">
            <v>20090904</v>
          </cell>
          <cell r="J1140">
            <v>0</v>
          </cell>
          <cell r="K1140">
            <v>20091005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20090904</v>
          </cell>
          <cell r="Q1140">
            <v>0</v>
          </cell>
          <cell r="R1140">
            <v>20091005</v>
          </cell>
          <cell r="S1140">
            <v>0</v>
          </cell>
        </row>
        <row r="1141">
          <cell r="B1141" t="str">
            <v>NORETHINDRONE/ETHINYL ESTRADIOL (BALZIVA, OVCON-35, ZENCHENT)1147000.4 mg/35 mcgTABLETTAB</v>
          </cell>
          <cell r="C1141" t="str">
            <v>NORETHINDRONE/ETHINYL ESTRADIOL (BALZIVA, OVCON-35, ZENCHENT)</v>
          </cell>
          <cell r="D1141">
            <v>11470</v>
          </cell>
          <cell r="E1141">
            <v>0</v>
          </cell>
          <cell r="F1141" t="str">
            <v>0.4 mg/35 mcg</v>
          </cell>
          <cell r="G1141" t="str">
            <v>TABLET</v>
          </cell>
          <cell r="H1141" t="str">
            <v>TAB</v>
          </cell>
          <cell r="I1141">
            <v>20090904</v>
          </cell>
          <cell r="J1141">
            <v>0</v>
          </cell>
          <cell r="K1141">
            <v>20091005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20090904</v>
          </cell>
          <cell r="Q1141">
            <v>0</v>
          </cell>
          <cell r="R1141">
            <v>20091005</v>
          </cell>
          <cell r="S1141">
            <v>0</v>
          </cell>
        </row>
        <row r="1142">
          <cell r="B1142" t="str">
            <v>NORETHINDRONE/ETHINYL ESTRADIOL (BREVICON, MODICON, NECON 0.5/35)1147100.5 mg/35 mcgTABLETTAB</v>
          </cell>
          <cell r="C1142" t="str">
            <v>NORETHINDRONE/ETHINYL ESTRADIOL (BREVICON, MODICON, NECON 0.5/35)</v>
          </cell>
          <cell r="D1142">
            <v>11471</v>
          </cell>
          <cell r="E1142">
            <v>0</v>
          </cell>
          <cell r="F1142" t="str">
            <v>0.5 mg/35 mcg</v>
          </cell>
          <cell r="G1142" t="str">
            <v>TABLET</v>
          </cell>
          <cell r="H1142" t="str">
            <v>TAB</v>
          </cell>
          <cell r="I1142">
            <v>20090904</v>
          </cell>
          <cell r="J1142">
            <v>0</v>
          </cell>
          <cell r="K1142">
            <v>20091005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20090904</v>
          </cell>
          <cell r="Q1142">
            <v>0</v>
          </cell>
          <cell r="R1142">
            <v>20091005</v>
          </cell>
          <cell r="S1142">
            <v>0</v>
          </cell>
        </row>
        <row r="1143">
          <cell r="B1143" t="str">
            <v>NORETHINDRONE/ETHINYL ESTRADIOL (NECON 1/35, NORINYL 1+35, ORTHO-NOVUM 1/35)1147401 mg/35 mcgTABLETTAB</v>
          </cell>
          <cell r="C1143" t="str">
            <v>NORETHINDRONE/ETHINYL ESTRADIOL (NECON 1/35, NORINYL 1+35, ORTHO-NOVUM 1/35)</v>
          </cell>
          <cell r="D1143">
            <v>11474</v>
          </cell>
          <cell r="E1143">
            <v>0</v>
          </cell>
          <cell r="F1143" t="str">
            <v>1 mg/35 mcg</v>
          </cell>
          <cell r="G1143" t="str">
            <v>TABLET</v>
          </cell>
          <cell r="H1143" t="str">
            <v>TAB</v>
          </cell>
          <cell r="I1143">
            <v>20090305</v>
          </cell>
          <cell r="J1143">
            <v>0</v>
          </cell>
          <cell r="K1143">
            <v>20091005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20091005</v>
          </cell>
          <cell r="S1143">
            <v>0</v>
          </cell>
        </row>
        <row r="1144">
          <cell r="B1144" t="str">
            <v>NORETHINDRONE/ETHINYL ESTRADIOL (NECON 7/7/7, NORTREL 7/7/7, ORTHO-NOVUM 7/7/7)114770.5-35/0.75-35/1-35 mg-mcgTABLETTAB</v>
          </cell>
          <cell r="C1144" t="str">
            <v>NORETHINDRONE/ETHINYL ESTRADIOL (NECON 7/7/7, NORTREL 7/7/7, ORTHO-NOVUM 7/7/7)</v>
          </cell>
          <cell r="D1144">
            <v>11477</v>
          </cell>
          <cell r="E1144">
            <v>0</v>
          </cell>
          <cell r="F1144" t="str">
            <v>.5-35/0.75-35/1-35 mg-mcg</v>
          </cell>
          <cell r="G1144" t="str">
            <v>TABLET</v>
          </cell>
          <cell r="H1144" t="str">
            <v>TAB</v>
          </cell>
          <cell r="I1144">
            <v>20090904</v>
          </cell>
          <cell r="J1144">
            <v>0</v>
          </cell>
          <cell r="K1144">
            <v>20091005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20090904</v>
          </cell>
          <cell r="Q1144">
            <v>0</v>
          </cell>
          <cell r="R1144">
            <v>20091005</v>
          </cell>
          <cell r="S1144">
            <v>0</v>
          </cell>
        </row>
        <row r="1145">
          <cell r="B1145" t="str">
            <v>NORETHINDRONE/MESTRANOL (NECON 1/50, NORINYL 1+50, ORTHO-NOVUM 1/501146101 mg/50 mcgTABLETTAB</v>
          </cell>
          <cell r="C1145" t="str">
            <v>NORETHINDRONE/MESTRANOL (NECON 1/50, NORINYL 1+50, ORTHO-NOVUM 1/50</v>
          </cell>
          <cell r="D1145">
            <v>11461</v>
          </cell>
          <cell r="E1145">
            <v>0</v>
          </cell>
          <cell r="F1145" t="str">
            <v>1 mg/50 mcg</v>
          </cell>
          <cell r="G1145" t="str">
            <v>TABLET</v>
          </cell>
          <cell r="H1145" t="str">
            <v>TAB</v>
          </cell>
          <cell r="I1145">
            <v>20090904</v>
          </cell>
          <cell r="J1145">
            <v>0</v>
          </cell>
          <cell r="K1145">
            <v>20091005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20090904</v>
          </cell>
          <cell r="Q1145">
            <v>0</v>
          </cell>
          <cell r="R1145">
            <v>20091005</v>
          </cell>
          <cell r="S1145">
            <v>0</v>
          </cell>
        </row>
        <row r="1146">
          <cell r="B1146" t="str">
            <v>NORGESTIMATE-ETHINYL ESTRADIOL (ORTHO-CYCLEN, SPRINTEC, MONONESSA)1130000.25 mg/35 mcgTABLETTAB</v>
          </cell>
          <cell r="C1146" t="str">
            <v>NORGESTIMATE-ETHINYL ESTRADIOL (ORTHO-CYCLEN, SPRINTEC, MONONESSA)</v>
          </cell>
          <cell r="D1146">
            <v>11300</v>
          </cell>
          <cell r="E1146">
            <v>0</v>
          </cell>
          <cell r="F1146" t="str">
            <v>0.25 mg/35 mcg</v>
          </cell>
          <cell r="G1146" t="str">
            <v>TABLET</v>
          </cell>
          <cell r="H1146" t="str">
            <v>TAB</v>
          </cell>
          <cell r="I1146">
            <v>20090605</v>
          </cell>
          <cell r="J1146">
            <v>0</v>
          </cell>
          <cell r="K1146">
            <v>20091005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20090605</v>
          </cell>
          <cell r="Q1146">
            <v>0</v>
          </cell>
          <cell r="R1146">
            <v>20091005</v>
          </cell>
          <cell r="S1146">
            <v>0</v>
          </cell>
        </row>
        <row r="1147">
          <cell r="B1147" t="str">
            <v>NORGESTIMATE-ETHINYL ESTRADIOL (TRI-SPRINTEC, ORTHO TRI-CYCLEN, TRINESSA)1130107-7-7TABLETTAB</v>
          </cell>
          <cell r="C1147" t="str">
            <v>NORGESTIMATE-ETHINYL ESTRADIOL (TRI-SPRINTEC, ORTHO TRI-CYCLEN, TRINESSA)</v>
          </cell>
          <cell r="D1147">
            <v>11301</v>
          </cell>
          <cell r="E1147">
            <v>0</v>
          </cell>
          <cell r="F1147" t="str">
            <v>7-7-7</v>
          </cell>
          <cell r="G1147" t="str">
            <v>TABLET</v>
          </cell>
          <cell r="H1147" t="str">
            <v>TAB</v>
          </cell>
          <cell r="I1147">
            <v>20090904</v>
          </cell>
          <cell r="J1147">
            <v>0</v>
          </cell>
          <cell r="K1147">
            <v>20091005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20090904</v>
          </cell>
          <cell r="Q1147">
            <v>0</v>
          </cell>
          <cell r="R1147">
            <v>20091005</v>
          </cell>
          <cell r="S1147">
            <v>0</v>
          </cell>
        </row>
        <row r="1148">
          <cell r="B1148" t="str">
            <v>NORGESTREL/ETHINYL ESTRADIOL (LO/OVRAL, LOW-OGESTREL)1150000.3 mg/30 mcgTABLETTAB</v>
          </cell>
          <cell r="C1148" t="str">
            <v>NORGESTREL/ETHINYL ESTRADIOL (LO/OVRAL, LOW-OGESTREL)</v>
          </cell>
          <cell r="D1148">
            <v>11500</v>
          </cell>
          <cell r="E1148">
            <v>0</v>
          </cell>
          <cell r="F1148" t="str">
            <v>0.3 mg/30 mcg</v>
          </cell>
          <cell r="G1148" t="str">
            <v>TABLET</v>
          </cell>
          <cell r="H1148" t="str">
            <v>TAB</v>
          </cell>
          <cell r="I1148">
            <v>20090605</v>
          </cell>
          <cell r="J1148">
            <v>0</v>
          </cell>
          <cell r="K1148">
            <v>20091005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20090605</v>
          </cell>
          <cell r="Q1148">
            <v>0</v>
          </cell>
          <cell r="R1148">
            <v>20091005</v>
          </cell>
          <cell r="S1148">
            <v>0</v>
          </cell>
        </row>
        <row r="1149">
          <cell r="B1149" t="str">
            <v>NORGESTREL/ETHINYL ESTRADIOL (OGESTREL)1150100.5 mg/50 mcgTABLETTAB</v>
          </cell>
          <cell r="C1149" t="str">
            <v>NORGESTREL/ETHINYL ESTRADIOL (OGESTREL)</v>
          </cell>
          <cell r="D1149">
            <v>11501</v>
          </cell>
          <cell r="E1149">
            <v>0</v>
          </cell>
          <cell r="F1149" t="str">
            <v>0.5 mg/50 mcg</v>
          </cell>
          <cell r="G1149" t="str">
            <v>TABLET</v>
          </cell>
          <cell r="H1149" t="str">
            <v>TAB</v>
          </cell>
          <cell r="I1149">
            <v>20090305</v>
          </cell>
          <cell r="J1149">
            <v>0</v>
          </cell>
          <cell r="K1149">
            <v>20091005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20091005</v>
          </cell>
          <cell r="S1149">
            <v>0</v>
          </cell>
        </row>
        <row r="1150">
          <cell r="B1150" t="str">
            <v>NORTRIPTYLINE HCL16529010 mgCAPSULECAP</v>
          </cell>
          <cell r="C1150" t="str">
            <v>NORTRIPTYLINE HCL</v>
          </cell>
          <cell r="D1150">
            <v>16529</v>
          </cell>
          <cell r="E1150">
            <v>0</v>
          </cell>
          <cell r="F1150" t="str">
            <v>10 mg</v>
          </cell>
          <cell r="G1150" t="str">
            <v>CAPSULE</v>
          </cell>
          <cell r="H1150" t="str">
            <v>CAP</v>
          </cell>
          <cell r="I1150">
            <v>20091005</v>
          </cell>
          <cell r="J1150">
            <v>0</v>
          </cell>
          <cell r="K1150">
            <v>20091005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20091005</v>
          </cell>
          <cell r="Q1150">
            <v>0</v>
          </cell>
          <cell r="R1150">
            <v>20091005</v>
          </cell>
          <cell r="S1150">
            <v>0</v>
          </cell>
        </row>
        <row r="1151">
          <cell r="B1151" t="str">
            <v>NORTRIPTYLINE HCL16535010 mg/5 mlMILLILITERSOLN</v>
          </cell>
          <cell r="C1151" t="str">
            <v>NORTRIPTYLINE HCL</v>
          </cell>
          <cell r="D1151">
            <v>16535</v>
          </cell>
          <cell r="E1151">
            <v>0</v>
          </cell>
          <cell r="F1151" t="str">
            <v>10 mg/5 ml</v>
          </cell>
          <cell r="G1151" t="str">
            <v>MILLILITER</v>
          </cell>
          <cell r="H1151" t="str">
            <v>SOLN</v>
          </cell>
          <cell r="I1151">
            <v>20060906</v>
          </cell>
          <cell r="J1151">
            <v>20070305</v>
          </cell>
          <cell r="K1151">
            <v>20070305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20060906</v>
          </cell>
          <cell r="Q1151">
            <v>20070305</v>
          </cell>
          <cell r="R1151">
            <v>20070305</v>
          </cell>
          <cell r="S1151">
            <v>0</v>
          </cell>
        </row>
        <row r="1152">
          <cell r="B1152" t="str">
            <v>NORTRIPTYLINE HCL16532025 mgCAPSULECAP</v>
          </cell>
          <cell r="C1152" t="str">
            <v>NORTRIPTYLINE HCL</v>
          </cell>
          <cell r="D1152">
            <v>16532</v>
          </cell>
          <cell r="E1152">
            <v>0</v>
          </cell>
          <cell r="F1152" t="str">
            <v>25 mg</v>
          </cell>
          <cell r="G1152" t="str">
            <v>CAPSULE</v>
          </cell>
          <cell r="H1152" t="str">
            <v>CAP</v>
          </cell>
          <cell r="I1152">
            <v>20091005</v>
          </cell>
          <cell r="J1152">
            <v>0</v>
          </cell>
          <cell r="K1152">
            <v>20091005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20091005</v>
          </cell>
          <cell r="Q1152">
            <v>0</v>
          </cell>
          <cell r="R1152">
            <v>20091005</v>
          </cell>
          <cell r="S1152">
            <v>0</v>
          </cell>
        </row>
        <row r="1153">
          <cell r="B1153" t="str">
            <v>NORTRIPTYLINE HCL16533050 mgCAPSULECAP</v>
          </cell>
          <cell r="C1153" t="str">
            <v>NORTRIPTYLINE HCL</v>
          </cell>
          <cell r="D1153">
            <v>16533</v>
          </cell>
          <cell r="E1153">
            <v>0</v>
          </cell>
          <cell r="F1153" t="str">
            <v>50 mg</v>
          </cell>
          <cell r="G1153" t="str">
            <v>CAPSULE</v>
          </cell>
          <cell r="H1153" t="str">
            <v>CAP</v>
          </cell>
          <cell r="I1153">
            <v>20090305</v>
          </cell>
          <cell r="J1153">
            <v>0</v>
          </cell>
          <cell r="K1153">
            <v>20091005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20091005</v>
          </cell>
          <cell r="S1153">
            <v>0</v>
          </cell>
        </row>
        <row r="1154">
          <cell r="B1154" t="str">
            <v>NORTRIPTYLINE HCL16534075 mgCAPSULECAP</v>
          </cell>
          <cell r="C1154" t="str">
            <v>NORTRIPTYLINE HCL</v>
          </cell>
          <cell r="D1154">
            <v>16534</v>
          </cell>
          <cell r="E1154">
            <v>0</v>
          </cell>
          <cell r="F1154" t="str">
            <v>75 mg</v>
          </cell>
          <cell r="G1154" t="str">
            <v>CAPSULE</v>
          </cell>
          <cell r="H1154" t="str">
            <v>CAP</v>
          </cell>
          <cell r="I1154">
            <v>20091005</v>
          </cell>
          <cell r="J1154">
            <v>0</v>
          </cell>
          <cell r="K1154">
            <v>20091005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20091005</v>
          </cell>
          <cell r="Q1154">
            <v>0</v>
          </cell>
          <cell r="R1154">
            <v>20091005</v>
          </cell>
          <cell r="S1154">
            <v>0</v>
          </cell>
        </row>
        <row r="1155">
          <cell r="B1155" t="str">
            <v>NYSTATIN301400100,000 units/gmGRAMCRM</v>
          </cell>
          <cell r="C1155" t="str">
            <v>NYSTATIN</v>
          </cell>
          <cell r="D1155">
            <v>30140</v>
          </cell>
          <cell r="E1155">
            <v>0</v>
          </cell>
          <cell r="F1155" t="str">
            <v>100,000 units/gm</v>
          </cell>
          <cell r="G1155" t="str">
            <v>GRAM</v>
          </cell>
          <cell r="H1155" t="str">
            <v>CRM</v>
          </cell>
          <cell r="I1155">
            <v>20091005</v>
          </cell>
          <cell r="J1155">
            <v>0</v>
          </cell>
          <cell r="K1155">
            <v>20091005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20091005</v>
          </cell>
          <cell r="Q1155">
            <v>0</v>
          </cell>
          <cell r="R1155">
            <v>20091005</v>
          </cell>
          <cell r="S1155">
            <v>0</v>
          </cell>
        </row>
        <row r="1156">
          <cell r="B1156" t="str">
            <v>NYSTATIN301500100,000 units/gmGRAMOINT</v>
          </cell>
          <cell r="C1156" t="str">
            <v>NYSTATIN</v>
          </cell>
          <cell r="D1156">
            <v>30150</v>
          </cell>
          <cell r="E1156">
            <v>0</v>
          </cell>
          <cell r="F1156" t="str">
            <v>100,000 units/gm</v>
          </cell>
          <cell r="G1156" t="str">
            <v>GRAM</v>
          </cell>
          <cell r="H1156" t="str">
            <v>OINT</v>
          </cell>
          <cell r="I1156">
            <v>20091005</v>
          </cell>
          <cell r="J1156">
            <v>0</v>
          </cell>
          <cell r="K1156">
            <v>20091005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20091005</v>
          </cell>
          <cell r="Q1156">
            <v>0</v>
          </cell>
          <cell r="R1156">
            <v>20091005</v>
          </cell>
          <cell r="S1156">
            <v>0</v>
          </cell>
        </row>
        <row r="1157">
          <cell r="B1157" t="str">
            <v>NYSTATIN301600100,000 units/gmGRAMPOWDER</v>
          </cell>
          <cell r="C1157" t="str">
            <v>NYSTATIN</v>
          </cell>
          <cell r="D1157">
            <v>30160</v>
          </cell>
          <cell r="E1157">
            <v>0</v>
          </cell>
          <cell r="F1157" t="str">
            <v>100,000 units/gm</v>
          </cell>
          <cell r="G1157" t="str">
            <v>GRAM</v>
          </cell>
          <cell r="H1157" t="str">
            <v>POWDER</v>
          </cell>
          <cell r="I1157">
            <v>20090424</v>
          </cell>
          <cell r="J1157">
            <v>0</v>
          </cell>
          <cell r="K1157">
            <v>20091005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20090424</v>
          </cell>
          <cell r="Q1157">
            <v>0</v>
          </cell>
          <cell r="R1157">
            <v>20091005</v>
          </cell>
          <cell r="S1157">
            <v>0</v>
          </cell>
        </row>
        <row r="1158">
          <cell r="B1158" t="str">
            <v>NYSTATIN424400100,000 units/mlMILLILITERSUSP</v>
          </cell>
          <cell r="C1158" t="str">
            <v>NYSTATIN</v>
          </cell>
          <cell r="D1158">
            <v>42440</v>
          </cell>
          <cell r="E1158">
            <v>0</v>
          </cell>
          <cell r="F1158" t="str">
            <v>100,000 units/ml</v>
          </cell>
          <cell r="G1158" t="str">
            <v>MILLILITER</v>
          </cell>
          <cell r="H1158" t="str">
            <v>SUSP</v>
          </cell>
          <cell r="I1158">
            <v>20091005</v>
          </cell>
          <cell r="J1158">
            <v>0</v>
          </cell>
          <cell r="K1158">
            <v>20091005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20091005</v>
          </cell>
          <cell r="Q1158">
            <v>0</v>
          </cell>
          <cell r="R1158">
            <v>20091005</v>
          </cell>
          <cell r="S1158">
            <v>0</v>
          </cell>
        </row>
        <row r="1159">
          <cell r="B1159" t="str">
            <v>NYSTATIN424520500,000 unitsTABLETTAB</v>
          </cell>
          <cell r="C1159" t="str">
            <v>NYSTATIN</v>
          </cell>
          <cell r="D1159">
            <v>42452</v>
          </cell>
          <cell r="E1159">
            <v>0</v>
          </cell>
          <cell r="F1159" t="str">
            <v>500,000 units</v>
          </cell>
          <cell r="G1159" t="str">
            <v>TABLET</v>
          </cell>
          <cell r="H1159" t="str">
            <v>TAB</v>
          </cell>
          <cell r="I1159">
            <v>20020405</v>
          </cell>
          <cell r="J1159">
            <v>20020906</v>
          </cell>
          <cell r="K1159">
            <v>20030305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20020405</v>
          </cell>
          <cell r="Q1159">
            <v>20020906</v>
          </cell>
          <cell r="R1159">
            <v>20030305</v>
          </cell>
          <cell r="S1159">
            <v>0</v>
          </cell>
        </row>
        <row r="1160">
          <cell r="B1160" t="str">
            <v>NYSTATIN/TRIAMCINOLONE140070100,000 units/gm; 0.1%GRAMCRM</v>
          </cell>
          <cell r="C1160" t="str">
            <v>NYSTATIN/TRIAMCINOLONE</v>
          </cell>
          <cell r="D1160">
            <v>14007</v>
          </cell>
          <cell r="E1160">
            <v>0</v>
          </cell>
          <cell r="F1160" t="str">
            <v>100,000 units/gm; 0.1%</v>
          </cell>
          <cell r="G1160" t="str">
            <v>GRAM</v>
          </cell>
          <cell r="H1160" t="str">
            <v>CRM</v>
          </cell>
          <cell r="I1160">
            <v>20091005</v>
          </cell>
          <cell r="J1160">
            <v>0</v>
          </cell>
          <cell r="K1160">
            <v>20091005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20091005</v>
          </cell>
          <cell r="Q1160">
            <v>0</v>
          </cell>
          <cell r="R1160">
            <v>20091005</v>
          </cell>
          <cell r="S1160">
            <v>0</v>
          </cell>
        </row>
        <row r="1161">
          <cell r="B1161" t="str">
            <v>NYSTATIN/TRIAMCINOLONE140080100,000 units/gm; 0.1%GRAMOINT</v>
          </cell>
          <cell r="C1161" t="str">
            <v>NYSTATIN/TRIAMCINOLONE</v>
          </cell>
          <cell r="D1161">
            <v>14008</v>
          </cell>
          <cell r="E1161">
            <v>0</v>
          </cell>
          <cell r="F1161" t="str">
            <v>100,000 units/gm; 0.1%</v>
          </cell>
          <cell r="G1161" t="str">
            <v>GRAM</v>
          </cell>
          <cell r="H1161" t="str">
            <v>OINT</v>
          </cell>
          <cell r="I1161">
            <v>20091005</v>
          </cell>
          <cell r="J1161">
            <v>0</v>
          </cell>
          <cell r="K1161">
            <v>20091005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20091005</v>
          </cell>
          <cell r="Q1161">
            <v>0</v>
          </cell>
          <cell r="R1161">
            <v>20091005</v>
          </cell>
          <cell r="S1161">
            <v>0</v>
          </cell>
        </row>
        <row r="1162">
          <cell r="B1162" t="str">
            <v>OCTREOTIDE ACETATE217670100 mcg/mlEACHVIAL</v>
          </cell>
          <cell r="C1162" t="str">
            <v>OCTREOTIDE ACETATE</v>
          </cell>
          <cell r="D1162">
            <v>21767</v>
          </cell>
          <cell r="E1162">
            <v>0</v>
          </cell>
          <cell r="F1162" t="str">
            <v>100 mcg/ml</v>
          </cell>
          <cell r="G1162" t="str">
            <v>EACH</v>
          </cell>
          <cell r="H1162" t="str">
            <v>VIAL</v>
          </cell>
          <cell r="I1162">
            <v>20091005</v>
          </cell>
          <cell r="J1162">
            <v>0</v>
          </cell>
          <cell r="K1162">
            <v>20091005</v>
          </cell>
          <cell r="L1162" t="str">
            <v>Active</v>
          </cell>
          <cell r="N1162">
            <v>0</v>
          </cell>
          <cell r="O1162" t="str">
            <v>no</v>
          </cell>
          <cell r="P1162">
            <v>20091005</v>
          </cell>
          <cell r="Q1162">
            <v>0</v>
          </cell>
          <cell r="R1162">
            <v>20091005</v>
          </cell>
          <cell r="S1162">
            <v>0</v>
          </cell>
        </row>
        <row r="1163">
          <cell r="B1163" t="str">
            <v>OCTREOTIDE ACETATE2654201000 mcg/mlMILLILITERINJ</v>
          </cell>
          <cell r="C1163" t="str">
            <v>OCTREOTIDE ACETATE</v>
          </cell>
          <cell r="D1163">
            <v>26542</v>
          </cell>
          <cell r="E1163">
            <v>0</v>
          </cell>
          <cell r="F1163" t="str">
            <v>1000 mcg/ml</v>
          </cell>
          <cell r="G1163" t="str">
            <v>MILLILITER</v>
          </cell>
          <cell r="H1163" t="str">
            <v>INJ</v>
          </cell>
          <cell r="I1163">
            <v>20091005</v>
          </cell>
          <cell r="J1163">
            <v>0</v>
          </cell>
          <cell r="K1163">
            <v>20091005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20091005</v>
          </cell>
          <cell r="Q1163">
            <v>0</v>
          </cell>
          <cell r="R1163">
            <v>20091005</v>
          </cell>
          <cell r="S1163">
            <v>0</v>
          </cell>
        </row>
        <row r="1164">
          <cell r="B1164" t="str">
            <v>OCTREOTIDE ACETATE265410200 mcg/mlMILLILITERVIAL</v>
          </cell>
          <cell r="C1164" t="str">
            <v>OCTREOTIDE ACETATE</v>
          </cell>
          <cell r="D1164">
            <v>26541</v>
          </cell>
          <cell r="E1164">
            <v>0</v>
          </cell>
          <cell r="F1164" t="str">
            <v>200 mcg/ml</v>
          </cell>
          <cell r="G1164" t="str">
            <v>MILLILITER</v>
          </cell>
          <cell r="H1164" t="str">
            <v>VIAL</v>
          </cell>
          <cell r="I1164">
            <v>20091005</v>
          </cell>
          <cell r="J1164">
            <v>0</v>
          </cell>
          <cell r="K1164">
            <v>20091005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20091005</v>
          </cell>
          <cell r="Q1164">
            <v>0</v>
          </cell>
          <cell r="R1164">
            <v>20091005</v>
          </cell>
          <cell r="S1164">
            <v>0</v>
          </cell>
        </row>
        <row r="1165">
          <cell r="B1165" t="str">
            <v>OCTREOTIDE ACETATE217660500 mcg/mlEACHVIAL</v>
          </cell>
          <cell r="C1165" t="str">
            <v>OCTREOTIDE ACETATE</v>
          </cell>
          <cell r="D1165">
            <v>21766</v>
          </cell>
          <cell r="E1165">
            <v>0</v>
          </cell>
          <cell r="F1165" t="str">
            <v>500 mcg/ml</v>
          </cell>
          <cell r="G1165" t="str">
            <v>EACH</v>
          </cell>
          <cell r="H1165" t="str">
            <v>VIAL</v>
          </cell>
          <cell r="I1165">
            <v>20091005</v>
          </cell>
          <cell r="J1165">
            <v>0</v>
          </cell>
          <cell r="K1165">
            <v>20091005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20091005</v>
          </cell>
          <cell r="Q1165">
            <v>0</v>
          </cell>
          <cell r="R1165">
            <v>20091005</v>
          </cell>
          <cell r="S1165">
            <v>0</v>
          </cell>
        </row>
        <row r="1166">
          <cell r="B1166" t="str">
            <v>OFLOXACIN1388000.003MILLILITEROTIC SOLN</v>
          </cell>
          <cell r="C1166" t="str">
            <v>OFLOXACIN</v>
          </cell>
          <cell r="D1166">
            <v>13880</v>
          </cell>
          <cell r="E1166">
            <v>0</v>
          </cell>
          <cell r="F1166">
            <v>3.0000000000000001E-3</v>
          </cell>
          <cell r="G1166" t="str">
            <v>MILLILITER</v>
          </cell>
          <cell r="H1166" t="str">
            <v>OTIC SOLN</v>
          </cell>
          <cell r="I1166">
            <v>20090904</v>
          </cell>
          <cell r="J1166">
            <v>0</v>
          </cell>
          <cell r="K1166">
            <v>20091005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20090904</v>
          </cell>
          <cell r="Q1166">
            <v>0</v>
          </cell>
          <cell r="R1166">
            <v>20091005</v>
          </cell>
          <cell r="S1166">
            <v>0</v>
          </cell>
        </row>
        <row r="1167">
          <cell r="B1167" t="str">
            <v>OFLOXACIN3660000.3%MILLILITEROPTH SOLN</v>
          </cell>
          <cell r="C1167" t="str">
            <v>OFLOXACIN</v>
          </cell>
          <cell r="D1167">
            <v>36600</v>
          </cell>
          <cell r="E1167">
            <v>0</v>
          </cell>
          <cell r="F1167" t="str">
            <v>0.3%</v>
          </cell>
          <cell r="G1167" t="str">
            <v>MILLILITER</v>
          </cell>
          <cell r="H1167" t="str">
            <v>OPTH SOLN</v>
          </cell>
          <cell r="I1167">
            <v>20090904</v>
          </cell>
          <cell r="J1167">
            <v>0</v>
          </cell>
          <cell r="K1167">
            <v>20091005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20090904</v>
          </cell>
          <cell r="Q1167">
            <v>0</v>
          </cell>
          <cell r="R1167">
            <v>20091005</v>
          </cell>
          <cell r="S1167">
            <v>0</v>
          </cell>
        </row>
        <row r="1168">
          <cell r="B1168" t="str">
            <v>OFLOXACIN436910200 mgTABLETTAB</v>
          </cell>
          <cell r="C1168" t="str">
            <v>OFLOXACIN</v>
          </cell>
          <cell r="D1168">
            <v>43691</v>
          </cell>
          <cell r="E1168">
            <v>0</v>
          </cell>
          <cell r="F1168" t="str">
            <v>200 mg</v>
          </cell>
          <cell r="G1168" t="str">
            <v>TABLET</v>
          </cell>
          <cell r="H1168" t="str">
            <v>TAB</v>
          </cell>
          <cell r="I1168">
            <v>20091005</v>
          </cell>
          <cell r="J1168">
            <v>0</v>
          </cell>
          <cell r="K1168">
            <v>20091005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20091005</v>
          </cell>
          <cell r="Q1168">
            <v>0</v>
          </cell>
          <cell r="R1168">
            <v>20091005</v>
          </cell>
          <cell r="S1168">
            <v>0</v>
          </cell>
        </row>
        <row r="1169">
          <cell r="B1169" t="str">
            <v>OFLOXACIN436920300 mgTABLETTAB</v>
          </cell>
          <cell r="C1169" t="str">
            <v>OFLOXACIN</v>
          </cell>
          <cell r="D1169">
            <v>43692</v>
          </cell>
          <cell r="E1169">
            <v>0</v>
          </cell>
          <cell r="F1169" t="str">
            <v>300 mg</v>
          </cell>
          <cell r="G1169" t="str">
            <v>TABLET</v>
          </cell>
          <cell r="H1169" t="str">
            <v>TAB</v>
          </cell>
          <cell r="I1169">
            <v>20090904</v>
          </cell>
          <cell r="J1169">
            <v>20091005</v>
          </cell>
          <cell r="K1169">
            <v>20091005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20090904</v>
          </cell>
          <cell r="Q1169">
            <v>20091005</v>
          </cell>
          <cell r="R1169">
            <v>20091005</v>
          </cell>
          <cell r="S1169">
            <v>0</v>
          </cell>
        </row>
        <row r="1170">
          <cell r="B1170" t="str">
            <v>OFLOXACIN436930400 mgTABLETTAB</v>
          </cell>
          <cell r="C1170" t="str">
            <v>OFLOXACIN</v>
          </cell>
          <cell r="D1170">
            <v>43693</v>
          </cell>
          <cell r="E1170">
            <v>0</v>
          </cell>
          <cell r="F1170" t="str">
            <v>400 mg</v>
          </cell>
          <cell r="G1170" t="str">
            <v>TABLET</v>
          </cell>
          <cell r="H1170" t="str">
            <v>TAB</v>
          </cell>
          <cell r="I1170">
            <v>20090904</v>
          </cell>
          <cell r="J1170">
            <v>0</v>
          </cell>
          <cell r="K1170">
            <v>20091005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20090904</v>
          </cell>
          <cell r="Q1170">
            <v>0</v>
          </cell>
          <cell r="R1170">
            <v>20091005</v>
          </cell>
          <cell r="S1170">
            <v>0</v>
          </cell>
        </row>
        <row r="1171">
          <cell r="B1171" t="str">
            <v>OMEPRAZOLE92989010 mgCAPSULECAP, DR</v>
          </cell>
          <cell r="C1171" t="str">
            <v>OMEPRAZOLE</v>
          </cell>
          <cell r="D1171">
            <v>92989</v>
          </cell>
          <cell r="E1171">
            <v>0</v>
          </cell>
          <cell r="F1171" t="str">
            <v>10 mg</v>
          </cell>
          <cell r="G1171" t="str">
            <v>CAPSULE</v>
          </cell>
          <cell r="H1171" t="str">
            <v>CAP, DR</v>
          </cell>
          <cell r="I1171">
            <v>20091005</v>
          </cell>
          <cell r="J1171">
            <v>0</v>
          </cell>
          <cell r="K1171">
            <v>20091005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20091005</v>
          </cell>
          <cell r="Q1171">
            <v>0</v>
          </cell>
          <cell r="R1171">
            <v>20091005</v>
          </cell>
          <cell r="S1171">
            <v>0</v>
          </cell>
        </row>
        <row r="1172">
          <cell r="B1172" t="str">
            <v>OMEPRAZOLE22228020 mgTABLETTAB, DR</v>
          </cell>
          <cell r="C1172" t="str">
            <v>OMEPRAZOLE</v>
          </cell>
          <cell r="D1172">
            <v>22228</v>
          </cell>
          <cell r="E1172">
            <v>0</v>
          </cell>
          <cell r="F1172" t="str">
            <v>20 mg</v>
          </cell>
          <cell r="G1172" t="str">
            <v>TABLET</v>
          </cell>
          <cell r="H1172" t="str">
            <v>TAB, DR</v>
          </cell>
          <cell r="I1172">
            <v>20091005</v>
          </cell>
          <cell r="J1172">
            <v>0</v>
          </cell>
          <cell r="K1172">
            <v>20091005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20091005</v>
          </cell>
          <cell r="Q1172">
            <v>0</v>
          </cell>
          <cell r="R1172">
            <v>20091005</v>
          </cell>
          <cell r="S1172">
            <v>0</v>
          </cell>
        </row>
        <row r="1173">
          <cell r="B1173" t="str">
            <v>OMEPRAZOLE4348020 mgCAPSULECAP, DR</v>
          </cell>
          <cell r="C1173" t="str">
            <v>OMEPRAZOLE</v>
          </cell>
          <cell r="D1173">
            <v>4348</v>
          </cell>
          <cell r="E1173">
            <v>0</v>
          </cell>
          <cell r="F1173" t="str">
            <v>20 mg</v>
          </cell>
          <cell r="G1173" t="str">
            <v>CAPSULE</v>
          </cell>
          <cell r="H1173" t="str">
            <v>CAP, DR</v>
          </cell>
          <cell r="I1173">
            <v>20091005</v>
          </cell>
          <cell r="J1173">
            <v>0</v>
          </cell>
          <cell r="K1173">
            <v>20091005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20091005</v>
          </cell>
          <cell r="Q1173">
            <v>0</v>
          </cell>
          <cell r="R1173">
            <v>20091005</v>
          </cell>
          <cell r="S1173">
            <v>0</v>
          </cell>
        </row>
        <row r="1174">
          <cell r="B1174" t="str">
            <v>OMEPRAZOLE92999040 mgCAPSULECAP, DR</v>
          </cell>
          <cell r="C1174" t="str">
            <v>OMEPRAZOLE</v>
          </cell>
          <cell r="D1174">
            <v>92999</v>
          </cell>
          <cell r="E1174">
            <v>0</v>
          </cell>
          <cell r="F1174" t="str">
            <v>40 mg</v>
          </cell>
          <cell r="G1174" t="str">
            <v>CAPSULE</v>
          </cell>
          <cell r="H1174" t="str">
            <v>CAP, DR</v>
          </cell>
          <cell r="I1174">
            <v>20091005</v>
          </cell>
          <cell r="J1174">
            <v>0</v>
          </cell>
          <cell r="K1174">
            <v>20091005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20091005</v>
          </cell>
          <cell r="Q1174">
            <v>0</v>
          </cell>
          <cell r="R1174">
            <v>20091005</v>
          </cell>
          <cell r="S1174">
            <v>0</v>
          </cell>
        </row>
        <row r="1175">
          <cell r="B1175" t="str">
            <v>OMEPRAZOLE MAGNESIUM8454020 mgTABLETTAB</v>
          </cell>
          <cell r="C1175" t="str">
            <v>OMEPRAZOLE MAGNESIUM</v>
          </cell>
          <cell r="D1175">
            <v>8454</v>
          </cell>
          <cell r="E1175">
            <v>0</v>
          </cell>
          <cell r="F1175" t="str">
            <v>20 mg</v>
          </cell>
          <cell r="G1175" t="str">
            <v>TABLET</v>
          </cell>
          <cell r="H1175" t="str">
            <v>TAB</v>
          </cell>
          <cell r="I1175">
            <v>20091005</v>
          </cell>
          <cell r="J1175">
            <v>0</v>
          </cell>
          <cell r="K1175">
            <v>20091005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20091005</v>
          </cell>
          <cell r="Q1175">
            <v>0</v>
          </cell>
          <cell r="R1175">
            <v>20091005</v>
          </cell>
          <cell r="S1175">
            <v>0</v>
          </cell>
        </row>
        <row r="1176">
          <cell r="B1176" t="str">
            <v>ONDANSETRON2004504 mgTABLETTAB, orally disintegrating</v>
          </cell>
          <cell r="C1176" t="str">
            <v>ONDANSETRON</v>
          </cell>
          <cell r="D1176">
            <v>20045</v>
          </cell>
          <cell r="E1176">
            <v>0</v>
          </cell>
          <cell r="F1176" t="str">
            <v>4 mg</v>
          </cell>
          <cell r="G1176" t="str">
            <v>TABLET</v>
          </cell>
          <cell r="H1176" t="str">
            <v>TAB, orally disintegrating</v>
          </cell>
          <cell r="I1176">
            <v>20090904</v>
          </cell>
          <cell r="J1176">
            <v>0</v>
          </cell>
          <cell r="K1176">
            <v>20091005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20090904</v>
          </cell>
          <cell r="Q1176">
            <v>0</v>
          </cell>
          <cell r="R1176">
            <v>20091005</v>
          </cell>
          <cell r="S1176">
            <v>0</v>
          </cell>
        </row>
        <row r="1177">
          <cell r="B1177" t="str">
            <v>ONDANSETRON2004608 mgTABLETTAB, orally disintegrating</v>
          </cell>
          <cell r="C1177" t="str">
            <v>ONDANSETRON</v>
          </cell>
          <cell r="D1177">
            <v>20046</v>
          </cell>
          <cell r="E1177">
            <v>0</v>
          </cell>
          <cell r="F1177" t="str">
            <v>8 mg</v>
          </cell>
          <cell r="G1177" t="str">
            <v>TABLET</v>
          </cell>
          <cell r="H1177" t="str">
            <v>TAB, orally disintegrating</v>
          </cell>
          <cell r="I1177">
            <v>20091005</v>
          </cell>
          <cell r="J1177">
            <v>0</v>
          </cell>
          <cell r="K1177">
            <v>20091005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20091005</v>
          </cell>
          <cell r="Q1177">
            <v>0</v>
          </cell>
          <cell r="R1177">
            <v>20091005</v>
          </cell>
          <cell r="S1177">
            <v>0</v>
          </cell>
        </row>
        <row r="1178">
          <cell r="B1178" t="str">
            <v>ONDANSETRON HCL2001102 mg/ml; MDVMILLILITERVIAL</v>
          </cell>
          <cell r="C1178" t="str">
            <v>ONDANSETRON HCL</v>
          </cell>
          <cell r="D1178">
            <v>20011</v>
          </cell>
          <cell r="E1178">
            <v>0</v>
          </cell>
          <cell r="F1178" t="str">
            <v>2 mg/ml; MDV</v>
          </cell>
          <cell r="G1178" t="str">
            <v>MILLILITER</v>
          </cell>
          <cell r="H1178" t="str">
            <v>VIAL</v>
          </cell>
          <cell r="I1178">
            <v>20091005</v>
          </cell>
          <cell r="J1178">
            <v>0</v>
          </cell>
          <cell r="K1178">
            <v>20091005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20091005</v>
          </cell>
          <cell r="Q1178">
            <v>0</v>
          </cell>
          <cell r="R1178">
            <v>20091005</v>
          </cell>
          <cell r="S1178">
            <v>0</v>
          </cell>
        </row>
        <row r="1179">
          <cell r="B1179" t="str">
            <v>ONDANSETRON HCL2004104 mgTABLETTAB</v>
          </cell>
          <cell r="C1179" t="str">
            <v>ONDANSETRON HCL</v>
          </cell>
          <cell r="D1179">
            <v>20041</v>
          </cell>
          <cell r="E1179">
            <v>0</v>
          </cell>
          <cell r="F1179" t="str">
            <v>4 mg</v>
          </cell>
          <cell r="G1179" t="str">
            <v>TABLET</v>
          </cell>
          <cell r="H1179" t="str">
            <v>TAB</v>
          </cell>
          <cell r="I1179">
            <v>20091005</v>
          </cell>
          <cell r="J1179">
            <v>0</v>
          </cell>
          <cell r="K1179">
            <v>20091005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20091005</v>
          </cell>
          <cell r="Q1179">
            <v>0</v>
          </cell>
          <cell r="R1179">
            <v>20091005</v>
          </cell>
          <cell r="S1179">
            <v>0</v>
          </cell>
        </row>
        <row r="1180">
          <cell r="B1180" t="str">
            <v>ONDANSETRON HCL9750204 mg/2 ml; SDVMILLILITERVIAL</v>
          </cell>
          <cell r="C1180" t="str">
            <v>ONDANSETRON HCL</v>
          </cell>
          <cell r="D1180">
            <v>97502</v>
          </cell>
          <cell r="E1180">
            <v>0</v>
          </cell>
          <cell r="F1180" t="str">
            <v>4 mg/2 ml; SDV</v>
          </cell>
          <cell r="G1180" t="str">
            <v>MILLILITER</v>
          </cell>
          <cell r="H1180" t="str">
            <v>VIAL</v>
          </cell>
          <cell r="I1180">
            <v>20091005</v>
          </cell>
          <cell r="J1180">
            <v>0</v>
          </cell>
          <cell r="K1180">
            <v>20091005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20091005</v>
          </cell>
          <cell r="Q1180">
            <v>0</v>
          </cell>
          <cell r="R1180">
            <v>20091005</v>
          </cell>
          <cell r="S1180">
            <v>0</v>
          </cell>
        </row>
        <row r="1181">
          <cell r="B1181" t="str">
            <v>ONDANSETRON HCL2004208 mgTABLETTAB</v>
          </cell>
          <cell r="C1181" t="str">
            <v>ONDANSETRON HCL</v>
          </cell>
          <cell r="D1181">
            <v>20042</v>
          </cell>
          <cell r="E1181">
            <v>0</v>
          </cell>
          <cell r="F1181" t="str">
            <v>8 mg</v>
          </cell>
          <cell r="G1181" t="str">
            <v>TABLET</v>
          </cell>
          <cell r="H1181" t="str">
            <v>TAB</v>
          </cell>
          <cell r="I1181">
            <v>20091005</v>
          </cell>
          <cell r="J1181">
            <v>0</v>
          </cell>
          <cell r="K1181">
            <v>20091005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20091005</v>
          </cell>
          <cell r="Q1181">
            <v>0</v>
          </cell>
          <cell r="R1181">
            <v>20091005</v>
          </cell>
          <cell r="S1181">
            <v>0</v>
          </cell>
        </row>
        <row r="1182">
          <cell r="B1182" t="str">
            <v>ONDANSETRON HCL 2004004 mg/5 mlMILLILITERSOLN</v>
          </cell>
          <cell r="C1182" t="str">
            <v xml:space="preserve">ONDANSETRON HCL </v>
          </cell>
          <cell r="D1182">
            <v>20040</v>
          </cell>
          <cell r="E1182">
            <v>0</v>
          </cell>
          <cell r="F1182" t="str">
            <v>4 mg/5 ml</v>
          </cell>
          <cell r="G1182" t="str">
            <v>MILLILITER</v>
          </cell>
          <cell r="H1182" t="str">
            <v>SOLN</v>
          </cell>
          <cell r="I1182">
            <v>20090904</v>
          </cell>
          <cell r="J1182">
            <v>0</v>
          </cell>
          <cell r="K1182">
            <v>20091005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20090904</v>
          </cell>
          <cell r="Q1182">
            <v>0</v>
          </cell>
          <cell r="R1182">
            <v>20091005</v>
          </cell>
          <cell r="S1182">
            <v>0</v>
          </cell>
        </row>
        <row r="1183">
          <cell r="B1183" t="str">
            <v>ONDANSETRON HCL/D5W/PF20010032 mg/50 mlMILLILITERIV</v>
          </cell>
          <cell r="C1183" t="str">
            <v>ONDANSETRON HCL/D5W/PF</v>
          </cell>
          <cell r="D1183">
            <v>20010</v>
          </cell>
          <cell r="E1183">
            <v>0</v>
          </cell>
          <cell r="F1183" t="str">
            <v>32 mg/50 ml</v>
          </cell>
          <cell r="G1183" t="str">
            <v>MILLILITER</v>
          </cell>
          <cell r="H1183" t="str">
            <v>IV</v>
          </cell>
          <cell r="I1183">
            <v>20091005</v>
          </cell>
          <cell r="J1183">
            <v>0</v>
          </cell>
          <cell r="K1183">
            <v>20091005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20091005</v>
          </cell>
          <cell r="Q1183">
            <v>0</v>
          </cell>
          <cell r="R1183">
            <v>20091005</v>
          </cell>
          <cell r="S1183">
            <v>0</v>
          </cell>
        </row>
        <row r="1184">
          <cell r="B1184" t="str">
            <v>ORPHENADRINE CITRATE176700100 mgTABLETTAB, SR</v>
          </cell>
          <cell r="C1184" t="str">
            <v>ORPHENADRINE CITRATE</v>
          </cell>
          <cell r="D1184">
            <v>17670</v>
          </cell>
          <cell r="E1184">
            <v>0</v>
          </cell>
          <cell r="F1184" t="str">
            <v>100 mg</v>
          </cell>
          <cell r="G1184" t="str">
            <v>TABLET</v>
          </cell>
          <cell r="H1184" t="str">
            <v>TAB, SR</v>
          </cell>
          <cell r="I1184">
            <v>20091005</v>
          </cell>
          <cell r="J1184">
            <v>0</v>
          </cell>
          <cell r="K1184">
            <v>20091005</v>
          </cell>
          <cell r="L1184" t="str">
            <v>Active</v>
          </cell>
          <cell r="N1184">
            <v>0</v>
          </cell>
          <cell r="O1184" t="str">
            <v>no</v>
          </cell>
          <cell r="P1184">
            <v>20091005</v>
          </cell>
          <cell r="Q1184">
            <v>0</v>
          </cell>
          <cell r="R1184">
            <v>20091005</v>
          </cell>
          <cell r="S1184">
            <v>0</v>
          </cell>
        </row>
        <row r="1185">
          <cell r="B1185" t="str">
            <v>ORPHENADRINE WITH ASPIRIN AND CAFFEINE71190025 mg; 385 mg; 30 mgTABLETTAB</v>
          </cell>
          <cell r="C1185" t="str">
            <v>ORPHENADRINE WITH ASPIRIN AND CAFFEINE</v>
          </cell>
          <cell r="D1185">
            <v>71190</v>
          </cell>
          <cell r="E1185">
            <v>0</v>
          </cell>
          <cell r="F1185" t="str">
            <v>25 mg; 385 mg; 30 mg</v>
          </cell>
          <cell r="G1185" t="str">
            <v>TABLET</v>
          </cell>
          <cell r="H1185" t="str">
            <v>TAB</v>
          </cell>
          <cell r="I1185">
            <v>20050304</v>
          </cell>
          <cell r="J1185">
            <v>20050902</v>
          </cell>
          <cell r="K1185">
            <v>20070305</v>
          </cell>
          <cell r="L1185" t="str">
            <v>Active</v>
          </cell>
          <cell r="N1185">
            <v>0</v>
          </cell>
          <cell r="O1185" t="str">
            <v>no</v>
          </cell>
          <cell r="P1185">
            <v>20050304</v>
          </cell>
          <cell r="Q1185">
            <v>20050902</v>
          </cell>
          <cell r="R1185">
            <v>20070305</v>
          </cell>
          <cell r="S1185">
            <v>0</v>
          </cell>
        </row>
        <row r="1186">
          <cell r="B1186" t="str">
            <v>ORPHENADRINE WITH ASPIRIN AND CAFFEINE71200050 mg; 770 mg; 60 mgTABLETTAB</v>
          </cell>
          <cell r="C1186" t="str">
            <v>ORPHENADRINE WITH ASPIRIN AND CAFFEINE</v>
          </cell>
          <cell r="D1186">
            <v>71200</v>
          </cell>
          <cell r="E1186">
            <v>0</v>
          </cell>
          <cell r="F1186" t="str">
            <v>50 mg; 770 mg; 60 mg</v>
          </cell>
          <cell r="G1186" t="str">
            <v>TABLET</v>
          </cell>
          <cell r="H1186" t="str">
            <v>TAB</v>
          </cell>
          <cell r="I1186">
            <v>20090605</v>
          </cell>
          <cell r="J1186">
            <v>0</v>
          </cell>
          <cell r="K1186">
            <v>20091005</v>
          </cell>
          <cell r="L1186" t="str">
            <v>Active</v>
          </cell>
          <cell r="N1186">
            <v>0</v>
          </cell>
          <cell r="O1186" t="str">
            <v>no</v>
          </cell>
          <cell r="P1186">
            <v>20090605</v>
          </cell>
          <cell r="Q1186">
            <v>0</v>
          </cell>
          <cell r="R1186">
            <v>20091005</v>
          </cell>
          <cell r="S1186">
            <v>0</v>
          </cell>
        </row>
        <row r="1187">
          <cell r="B1187" t="str">
            <v>OXANDROLONE 18265010 mgTABLETTAB</v>
          </cell>
          <cell r="C1187" t="str">
            <v xml:space="preserve">OXANDROLONE </v>
          </cell>
          <cell r="D1187">
            <v>18265</v>
          </cell>
          <cell r="E1187">
            <v>0</v>
          </cell>
          <cell r="F1187" t="str">
            <v>10 mg</v>
          </cell>
          <cell r="G1187" t="str">
            <v>TABLET</v>
          </cell>
          <cell r="H1187" t="str">
            <v>TAB</v>
          </cell>
          <cell r="I1187">
            <v>20091005</v>
          </cell>
          <cell r="J1187">
            <v>0</v>
          </cell>
          <cell r="K1187">
            <v>20091005</v>
          </cell>
          <cell r="L1187" t="str">
            <v>Active</v>
          </cell>
          <cell r="N1187">
            <v>0</v>
          </cell>
          <cell r="O1187" t="str">
            <v>no</v>
          </cell>
          <cell r="P1187">
            <v>20091005</v>
          </cell>
          <cell r="Q1187">
            <v>0</v>
          </cell>
          <cell r="R1187">
            <v>20091005</v>
          </cell>
          <cell r="S1187">
            <v>0</v>
          </cell>
        </row>
        <row r="1188">
          <cell r="B1188" t="str">
            <v>OXANDROLONE 1056102.5 mgTABLETTAB</v>
          </cell>
          <cell r="C1188" t="str">
            <v xml:space="preserve">OXANDROLONE </v>
          </cell>
          <cell r="D1188">
            <v>10561</v>
          </cell>
          <cell r="E1188">
            <v>0</v>
          </cell>
          <cell r="F1188" t="str">
            <v>2.5 mg</v>
          </cell>
          <cell r="G1188" t="str">
            <v>TABLET</v>
          </cell>
          <cell r="H1188" t="str">
            <v>TAB</v>
          </cell>
          <cell r="I1188">
            <v>20091005</v>
          </cell>
          <cell r="J1188">
            <v>0</v>
          </cell>
          <cell r="K1188">
            <v>20091005</v>
          </cell>
          <cell r="L1188" t="str">
            <v>Active</v>
          </cell>
          <cell r="N1188">
            <v>0</v>
          </cell>
          <cell r="O1188" t="str">
            <v>no</v>
          </cell>
          <cell r="P1188">
            <v>20091005</v>
          </cell>
          <cell r="Q1188">
            <v>0</v>
          </cell>
          <cell r="R1188">
            <v>20091005</v>
          </cell>
          <cell r="S1188">
            <v>0</v>
          </cell>
        </row>
        <row r="1189">
          <cell r="B1189" t="str">
            <v>OXAPROZIN17500600 mgTABLETTAB</v>
          </cell>
          <cell r="C1189" t="str">
            <v>OXAPROZIN</v>
          </cell>
          <cell r="D1189">
            <v>1750</v>
          </cell>
          <cell r="E1189">
            <v>0</v>
          </cell>
          <cell r="F1189" t="str">
            <v>600 mg</v>
          </cell>
          <cell r="G1189" t="str">
            <v>TABLET</v>
          </cell>
          <cell r="H1189" t="str">
            <v>TAB</v>
          </cell>
          <cell r="I1189">
            <v>20091005</v>
          </cell>
          <cell r="J1189">
            <v>0</v>
          </cell>
          <cell r="K1189">
            <v>20091005</v>
          </cell>
          <cell r="L1189" t="str">
            <v>Active</v>
          </cell>
          <cell r="N1189">
            <v>0</v>
          </cell>
          <cell r="O1189" t="str">
            <v>no</v>
          </cell>
          <cell r="P1189">
            <v>20091005</v>
          </cell>
          <cell r="Q1189">
            <v>0</v>
          </cell>
          <cell r="R1189">
            <v>20091005</v>
          </cell>
          <cell r="S1189">
            <v>0</v>
          </cell>
        </row>
        <row r="1190">
          <cell r="B1190" t="str">
            <v>OXAZEPAM14230010 mgCAPSULECAP</v>
          </cell>
          <cell r="C1190" t="str">
            <v>OXAZEPAM</v>
          </cell>
          <cell r="D1190">
            <v>14230</v>
          </cell>
          <cell r="E1190">
            <v>0</v>
          </cell>
          <cell r="F1190" t="str">
            <v>10 mg</v>
          </cell>
          <cell r="G1190" t="str">
            <v>CAPSULE</v>
          </cell>
          <cell r="H1190" t="str">
            <v>CAP</v>
          </cell>
          <cell r="I1190">
            <v>20091005</v>
          </cell>
          <cell r="J1190">
            <v>0</v>
          </cell>
          <cell r="K1190">
            <v>20091005</v>
          </cell>
          <cell r="L1190" t="str">
            <v>Active</v>
          </cell>
          <cell r="N1190">
            <v>0</v>
          </cell>
          <cell r="O1190" t="str">
            <v>no</v>
          </cell>
          <cell r="P1190">
            <v>20091005</v>
          </cell>
          <cell r="Q1190">
            <v>0</v>
          </cell>
          <cell r="R1190">
            <v>20091005</v>
          </cell>
          <cell r="S1190">
            <v>0</v>
          </cell>
        </row>
        <row r="1191">
          <cell r="B1191" t="str">
            <v>OXAZEPAM14231015 mgCAPSULECAP</v>
          </cell>
          <cell r="C1191" t="str">
            <v>OXAZEPAM</v>
          </cell>
          <cell r="D1191">
            <v>14231</v>
          </cell>
          <cell r="E1191">
            <v>0</v>
          </cell>
          <cell r="F1191" t="str">
            <v>15 mg</v>
          </cell>
          <cell r="G1191" t="str">
            <v>CAPSULE</v>
          </cell>
          <cell r="H1191" t="str">
            <v>CAP</v>
          </cell>
          <cell r="I1191">
            <v>20091005</v>
          </cell>
          <cell r="J1191">
            <v>0</v>
          </cell>
          <cell r="K1191">
            <v>20091005</v>
          </cell>
          <cell r="L1191" t="str">
            <v>Active</v>
          </cell>
          <cell r="N1191">
            <v>0</v>
          </cell>
          <cell r="O1191" t="str">
            <v>no</v>
          </cell>
          <cell r="P1191">
            <v>20091005</v>
          </cell>
          <cell r="Q1191">
            <v>0</v>
          </cell>
          <cell r="R1191">
            <v>20091005</v>
          </cell>
          <cell r="S1191">
            <v>0</v>
          </cell>
        </row>
        <row r="1192">
          <cell r="B1192" t="str">
            <v>OXAZEPAM14232030 mgCAPSULECAP</v>
          </cell>
          <cell r="C1192" t="str">
            <v>OXAZEPAM</v>
          </cell>
          <cell r="D1192">
            <v>14232</v>
          </cell>
          <cell r="E1192">
            <v>0</v>
          </cell>
          <cell r="F1192" t="str">
            <v>30 mg</v>
          </cell>
          <cell r="G1192" t="str">
            <v>CAPSULE</v>
          </cell>
          <cell r="H1192" t="str">
            <v>CAP</v>
          </cell>
          <cell r="I1192">
            <v>20091005</v>
          </cell>
          <cell r="J1192">
            <v>0</v>
          </cell>
          <cell r="K1192">
            <v>20091005</v>
          </cell>
          <cell r="L1192" t="str">
            <v>Active</v>
          </cell>
          <cell r="N1192">
            <v>0</v>
          </cell>
          <cell r="O1192" t="str">
            <v>no</v>
          </cell>
          <cell r="P1192">
            <v>20091005</v>
          </cell>
          <cell r="Q1192">
            <v>0</v>
          </cell>
          <cell r="R1192">
            <v>20091005</v>
          </cell>
          <cell r="S1192">
            <v>0</v>
          </cell>
        </row>
        <row r="1193">
          <cell r="B1193" t="str">
            <v>OXCARBAZEPINE217240150 mgTABLETTAB</v>
          </cell>
          <cell r="C1193" t="str">
            <v>OXCARBAZEPINE</v>
          </cell>
          <cell r="D1193">
            <v>21724</v>
          </cell>
          <cell r="E1193">
            <v>0</v>
          </cell>
          <cell r="F1193" t="str">
            <v>150 mg</v>
          </cell>
          <cell r="G1193" t="str">
            <v>TABLET</v>
          </cell>
          <cell r="H1193" t="str">
            <v>TAB</v>
          </cell>
          <cell r="I1193">
            <v>20091005</v>
          </cell>
          <cell r="J1193">
            <v>0</v>
          </cell>
          <cell r="K1193">
            <v>20091005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20091005</v>
          </cell>
          <cell r="Q1193">
            <v>0</v>
          </cell>
          <cell r="R1193">
            <v>20091005</v>
          </cell>
          <cell r="S1193">
            <v>0</v>
          </cell>
        </row>
        <row r="1194">
          <cell r="B1194" t="str">
            <v>OXCARBAZEPINE217210300 mgTABLETTAB</v>
          </cell>
          <cell r="C1194" t="str">
            <v>OXCARBAZEPINE</v>
          </cell>
          <cell r="D1194">
            <v>21721</v>
          </cell>
          <cell r="E1194">
            <v>0</v>
          </cell>
          <cell r="F1194" t="str">
            <v>300 mg</v>
          </cell>
          <cell r="G1194" t="str">
            <v>TABLET</v>
          </cell>
          <cell r="H1194" t="str">
            <v>TAB</v>
          </cell>
          <cell r="I1194">
            <v>20091005</v>
          </cell>
          <cell r="J1194">
            <v>0</v>
          </cell>
          <cell r="K1194">
            <v>20091005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20091005</v>
          </cell>
          <cell r="Q1194">
            <v>0</v>
          </cell>
          <cell r="R1194">
            <v>20091005</v>
          </cell>
          <cell r="S1194">
            <v>0</v>
          </cell>
        </row>
        <row r="1195">
          <cell r="B1195" t="str">
            <v>OXCARBAZEPINE217220600 mgTABLETTAB</v>
          </cell>
          <cell r="C1195" t="str">
            <v>OXCARBAZEPINE</v>
          </cell>
          <cell r="D1195">
            <v>21722</v>
          </cell>
          <cell r="E1195">
            <v>0</v>
          </cell>
          <cell r="F1195" t="str">
            <v>600 mg</v>
          </cell>
          <cell r="G1195" t="str">
            <v>TABLET</v>
          </cell>
          <cell r="H1195" t="str">
            <v>TAB</v>
          </cell>
          <cell r="I1195">
            <v>20091005</v>
          </cell>
          <cell r="J1195">
            <v>0</v>
          </cell>
          <cell r="K1195">
            <v>20091005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20091005</v>
          </cell>
          <cell r="Q1195">
            <v>0</v>
          </cell>
          <cell r="R1195">
            <v>20091005</v>
          </cell>
          <cell r="S1195">
            <v>0</v>
          </cell>
        </row>
        <row r="1196">
          <cell r="B1196" t="str">
            <v>OXYBUTYNIN1938005 mgTABLETTAB</v>
          </cell>
          <cell r="C1196" t="str">
            <v>OXYBUTYNIN</v>
          </cell>
          <cell r="D1196">
            <v>19380</v>
          </cell>
          <cell r="E1196">
            <v>0</v>
          </cell>
          <cell r="F1196" t="str">
            <v>5 mg</v>
          </cell>
          <cell r="G1196" t="str">
            <v>TABLET</v>
          </cell>
          <cell r="H1196" t="str">
            <v>TAB</v>
          </cell>
          <cell r="I1196">
            <v>20091005</v>
          </cell>
          <cell r="J1196">
            <v>0</v>
          </cell>
          <cell r="K1196">
            <v>20091005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20091005</v>
          </cell>
          <cell r="Q1196">
            <v>0</v>
          </cell>
          <cell r="R1196">
            <v>20091005</v>
          </cell>
          <cell r="S1196">
            <v>0</v>
          </cell>
        </row>
        <row r="1197">
          <cell r="B1197" t="str">
            <v>OXYBUTYNIN1937005 mg/5 mlMILLILITERSYR</v>
          </cell>
          <cell r="C1197" t="str">
            <v>OXYBUTYNIN</v>
          </cell>
          <cell r="D1197">
            <v>19370</v>
          </cell>
          <cell r="E1197">
            <v>0</v>
          </cell>
          <cell r="F1197" t="str">
            <v>5 mg/5 ml</v>
          </cell>
          <cell r="G1197" t="str">
            <v>MILLILITER</v>
          </cell>
          <cell r="H1197" t="str">
            <v>SYR</v>
          </cell>
          <cell r="I1197">
            <v>20091005</v>
          </cell>
          <cell r="J1197">
            <v>0</v>
          </cell>
          <cell r="K1197">
            <v>20091005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20091005</v>
          </cell>
          <cell r="Q1197">
            <v>0</v>
          </cell>
          <cell r="R1197">
            <v>20091005</v>
          </cell>
          <cell r="S1197">
            <v>0</v>
          </cell>
        </row>
        <row r="1198">
          <cell r="B1198" t="str">
            <v>OXYBUTYNIN CHLORIDE 19389010 mgTABLETTAB, SA</v>
          </cell>
          <cell r="C1198" t="str">
            <v xml:space="preserve">OXYBUTYNIN CHLORIDE </v>
          </cell>
          <cell r="D1198">
            <v>19389</v>
          </cell>
          <cell r="E1198">
            <v>0</v>
          </cell>
          <cell r="F1198" t="str">
            <v>10 mg</v>
          </cell>
          <cell r="G1198" t="str">
            <v>TABLET</v>
          </cell>
          <cell r="H1198" t="str">
            <v>TAB, SA</v>
          </cell>
          <cell r="I1198">
            <v>20091005</v>
          </cell>
          <cell r="J1198">
            <v>0</v>
          </cell>
          <cell r="K1198">
            <v>20091005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20091005</v>
          </cell>
          <cell r="Q1198">
            <v>0</v>
          </cell>
          <cell r="R1198">
            <v>20091005</v>
          </cell>
          <cell r="S1198">
            <v>0</v>
          </cell>
        </row>
        <row r="1199">
          <cell r="B1199" t="str">
            <v>OXYBUTYNIN CHLORIDE 93557015 mgTABLETTAB, SA</v>
          </cell>
          <cell r="C1199" t="str">
            <v xml:space="preserve">OXYBUTYNIN CHLORIDE </v>
          </cell>
          <cell r="D1199">
            <v>93557</v>
          </cell>
          <cell r="E1199">
            <v>0</v>
          </cell>
          <cell r="F1199" t="str">
            <v>15 mg</v>
          </cell>
          <cell r="G1199" t="str">
            <v>TABLET</v>
          </cell>
          <cell r="H1199" t="str">
            <v>TAB, SA</v>
          </cell>
          <cell r="I1199">
            <v>20091005</v>
          </cell>
          <cell r="J1199">
            <v>0</v>
          </cell>
          <cell r="K1199">
            <v>20091005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20091005</v>
          </cell>
          <cell r="Q1199">
            <v>0</v>
          </cell>
          <cell r="R1199">
            <v>20091005</v>
          </cell>
          <cell r="S1199">
            <v>0</v>
          </cell>
        </row>
        <row r="1200">
          <cell r="B1200" t="str">
            <v>OXYBUTYNIN CHLORIDE 1938805 mgTABLETTAB, SA</v>
          </cell>
          <cell r="C1200" t="str">
            <v xml:space="preserve">OXYBUTYNIN CHLORIDE </v>
          </cell>
          <cell r="D1200">
            <v>19388</v>
          </cell>
          <cell r="E1200">
            <v>0</v>
          </cell>
          <cell r="F1200" t="str">
            <v>5 mg</v>
          </cell>
          <cell r="G1200" t="str">
            <v>TABLET</v>
          </cell>
          <cell r="H1200" t="str">
            <v>TAB, SA</v>
          </cell>
          <cell r="I1200">
            <v>20091005</v>
          </cell>
          <cell r="J1200">
            <v>0</v>
          </cell>
          <cell r="K1200">
            <v>20091005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20091005</v>
          </cell>
          <cell r="Q1200">
            <v>0</v>
          </cell>
          <cell r="R1200">
            <v>20091005</v>
          </cell>
          <cell r="S1200">
            <v>0</v>
          </cell>
        </row>
        <row r="1201">
          <cell r="B1201" t="str">
            <v>OXYCODONE  / APAP50766010 mg; 650 mgTABLETTAB</v>
          </cell>
          <cell r="C1201" t="str">
            <v>OXYCODONE  / APAP</v>
          </cell>
          <cell r="D1201">
            <v>50766</v>
          </cell>
          <cell r="E1201">
            <v>0</v>
          </cell>
          <cell r="F1201" t="str">
            <v>10 mg; 650 mg</v>
          </cell>
          <cell r="G1201" t="str">
            <v>TABLET</v>
          </cell>
          <cell r="H1201" t="str">
            <v>TAB</v>
          </cell>
          <cell r="I1201">
            <v>20091005</v>
          </cell>
          <cell r="J1201">
            <v>0</v>
          </cell>
          <cell r="K1201">
            <v>20091005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20091005</v>
          </cell>
          <cell r="Q1201">
            <v>0</v>
          </cell>
          <cell r="R1201">
            <v>20091005</v>
          </cell>
          <cell r="S1201">
            <v>0</v>
          </cell>
        </row>
        <row r="1202">
          <cell r="B1202" t="str">
            <v>OXYCODONE  / APAP14966010/325 mgTABLETTAB</v>
          </cell>
          <cell r="C1202" t="str">
            <v>OXYCODONE  / APAP</v>
          </cell>
          <cell r="D1202">
            <v>14966</v>
          </cell>
          <cell r="E1202">
            <v>0</v>
          </cell>
          <cell r="F1202" t="str">
            <v>10/325 mg</v>
          </cell>
          <cell r="G1202" t="str">
            <v>TABLET</v>
          </cell>
          <cell r="H1202" t="str">
            <v>TAB</v>
          </cell>
          <cell r="I1202">
            <v>20091005</v>
          </cell>
          <cell r="J1202">
            <v>0</v>
          </cell>
          <cell r="K1202">
            <v>20091005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20091005</v>
          </cell>
          <cell r="Q1202">
            <v>0</v>
          </cell>
          <cell r="R1202">
            <v>20091005</v>
          </cell>
          <cell r="S1202">
            <v>0</v>
          </cell>
        </row>
        <row r="1203">
          <cell r="B1203" t="str">
            <v>OXYCODONE  / APAP7049105 mg; 325 mgTABLETTAB</v>
          </cell>
          <cell r="C1203" t="str">
            <v>OXYCODONE  / APAP</v>
          </cell>
          <cell r="D1203">
            <v>70491</v>
          </cell>
          <cell r="E1203">
            <v>0</v>
          </cell>
          <cell r="F1203" t="str">
            <v>5 mg; 325 mg</v>
          </cell>
          <cell r="G1203" t="str">
            <v>TABLET</v>
          </cell>
          <cell r="H1203" t="str">
            <v>TAB</v>
          </cell>
          <cell r="I1203">
            <v>20091005</v>
          </cell>
          <cell r="J1203">
            <v>0</v>
          </cell>
          <cell r="K1203">
            <v>20091005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20091005</v>
          </cell>
          <cell r="Q1203">
            <v>0</v>
          </cell>
          <cell r="R1203">
            <v>20091005</v>
          </cell>
          <cell r="S1203">
            <v>0</v>
          </cell>
        </row>
        <row r="1204">
          <cell r="B1204" t="str">
            <v>OXYCODONE  / APAP7050005 mg; 500 mgCAPSULECAP</v>
          </cell>
          <cell r="C1204" t="str">
            <v>OXYCODONE  / APAP</v>
          </cell>
          <cell r="D1204">
            <v>70500</v>
          </cell>
          <cell r="E1204">
            <v>0</v>
          </cell>
          <cell r="F1204" t="str">
            <v>5 mg; 500 mg</v>
          </cell>
          <cell r="G1204" t="str">
            <v>CAPSULE</v>
          </cell>
          <cell r="H1204" t="str">
            <v>CAP</v>
          </cell>
          <cell r="I1204">
            <v>20091005</v>
          </cell>
          <cell r="J1204">
            <v>0</v>
          </cell>
          <cell r="K1204">
            <v>20091005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20091005</v>
          </cell>
          <cell r="Q1204">
            <v>0</v>
          </cell>
          <cell r="R1204">
            <v>20091005</v>
          </cell>
          <cell r="S1204">
            <v>0</v>
          </cell>
        </row>
        <row r="1205">
          <cell r="B1205" t="str">
            <v>OXYCODONE  / APAP1496507.5 mg; 325 mgTABLETTAB</v>
          </cell>
          <cell r="C1205" t="str">
            <v>OXYCODONE  / APAP</v>
          </cell>
          <cell r="D1205">
            <v>14965</v>
          </cell>
          <cell r="E1205">
            <v>0</v>
          </cell>
          <cell r="F1205" t="str">
            <v>7.5 mg; 325 mg</v>
          </cell>
          <cell r="G1205" t="str">
            <v>TABLET</v>
          </cell>
          <cell r="H1205" t="str">
            <v>TAB</v>
          </cell>
          <cell r="I1205">
            <v>20091005</v>
          </cell>
          <cell r="J1205">
            <v>0</v>
          </cell>
          <cell r="K1205">
            <v>20091005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20091005</v>
          </cell>
          <cell r="Q1205">
            <v>0</v>
          </cell>
          <cell r="R1205">
            <v>20091005</v>
          </cell>
          <cell r="S1205">
            <v>0</v>
          </cell>
        </row>
        <row r="1206">
          <cell r="B1206" t="str">
            <v>OXYCODONE  / APAP5075607.5 mg; 500 mgTABLETTAB</v>
          </cell>
          <cell r="C1206" t="str">
            <v>OXYCODONE  / APAP</v>
          </cell>
          <cell r="D1206">
            <v>50756</v>
          </cell>
          <cell r="E1206">
            <v>0</v>
          </cell>
          <cell r="F1206" t="str">
            <v>7.5 mg; 500 mg</v>
          </cell>
          <cell r="G1206" t="str">
            <v>TABLET</v>
          </cell>
          <cell r="H1206" t="str">
            <v>TAB</v>
          </cell>
          <cell r="I1206">
            <v>20091005</v>
          </cell>
          <cell r="J1206">
            <v>0</v>
          </cell>
          <cell r="K1206">
            <v>20091005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20091005</v>
          </cell>
          <cell r="Q1206">
            <v>0</v>
          </cell>
          <cell r="R1206">
            <v>20091005</v>
          </cell>
          <cell r="S1206">
            <v>0</v>
          </cell>
        </row>
        <row r="1207">
          <cell r="B1207" t="str">
            <v>OXYCODONE HCL16282010 mgTABLETTAB, SR 12HR</v>
          </cell>
          <cell r="C1207" t="str">
            <v>OXYCODONE HCL</v>
          </cell>
          <cell r="D1207">
            <v>16282</v>
          </cell>
          <cell r="E1207">
            <v>0</v>
          </cell>
          <cell r="F1207" t="str">
            <v>10 mg</v>
          </cell>
          <cell r="G1207" t="str">
            <v>TABLET</v>
          </cell>
          <cell r="H1207" t="str">
            <v>TAB, SR 12HR</v>
          </cell>
          <cell r="I1207">
            <v>20060906</v>
          </cell>
          <cell r="J1207">
            <v>20070105</v>
          </cell>
          <cell r="K1207">
            <v>20070105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20060906</v>
          </cell>
          <cell r="Q1207">
            <v>20070105</v>
          </cell>
          <cell r="R1207">
            <v>20070105</v>
          </cell>
          <cell r="S1207">
            <v>0</v>
          </cell>
        </row>
        <row r="1208">
          <cell r="B1208" t="str">
            <v>OXYCODONE HCL16283020 mgTABLETTAB, SR 12HR</v>
          </cell>
          <cell r="C1208" t="str">
            <v>OXYCODONE HCL</v>
          </cell>
          <cell r="D1208">
            <v>16283</v>
          </cell>
          <cell r="E1208">
            <v>0</v>
          </cell>
          <cell r="F1208" t="str">
            <v>20 mg</v>
          </cell>
          <cell r="G1208" t="str">
            <v>TABLET</v>
          </cell>
          <cell r="H1208" t="str">
            <v>TAB, SR 12HR</v>
          </cell>
          <cell r="I1208">
            <v>20060906</v>
          </cell>
          <cell r="J1208">
            <v>20070105</v>
          </cell>
          <cell r="K1208">
            <v>20070105</v>
          </cell>
          <cell r="L1208" t="str">
            <v>Active</v>
          </cell>
          <cell r="N1208">
            <v>0</v>
          </cell>
          <cell r="O1208" t="str">
            <v>no</v>
          </cell>
          <cell r="P1208">
            <v>20060906</v>
          </cell>
          <cell r="Q1208">
            <v>20070105</v>
          </cell>
          <cell r="R1208">
            <v>20070105</v>
          </cell>
          <cell r="S1208">
            <v>0</v>
          </cell>
        </row>
        <row r="1209">
          <cell r="B1209" t="str">
            <v>OXYCODONE HCL20092030 mgTABLETTAB</v>
          </cell>
          <cell r="C1209" t="str">
            <v>OXYCODONE HCL</v>
          </cell>
          <cell r="D1209">
            <v>20092</v>
          </cell>
          <cell r="E1209">
            <v>0</v>
          </cell>
          <cell r="F1209" t="str">
            <v>30 mg</v>
          </cell>
          <cell r="G1209" t="str">
            <v>TABLET</v>
          </cell>
          <cell r="H1209" t="str">
            <v>TAB</v>
          </cell>
          <cell r="I1209">
            <v>20090305</v>
          </cell>
          <cell r="J1209">
            <v>20090424</v>
          </cell>
          <cell r="K1209">
            <v>20091005</v>
          </cell>
          <cell r="L1209" t="str">
            <v>Active</v>
          </cell>
          <cell r="N1209">
            <v>0</v>
          </cell>
          <cell r="O1209" t="str">
            <v>no</v>
          </cell>
          <cell r="P1209">
            <v>20090305</v>
          </cell>
          <cell r="Q1209">
            <v>20090424</v>
          </cell>
          <cell r="R1209">
            <v>20091005</v>
          </cell>
          <cell r="S1209">
            <v>0</v>
          </cell>
        </row>
        <row r="1210">
          <cell r="B1210" t="str">
            <v>OXYCODONE HCL16284040 mgTABLETTAB, SR 12HR</v>
          </cell>
          <cell r="C1210" t="str">
            <v>OXYCODONE HCL</v>
          </cell>
          <cell r="D1210">
            <v>16284</v>
          </cell>
          <cell r="E1210">
            <v>0</v>
          </cell>
          <cell r="F1210" t="str">
            <v>40 mg</v>
          </cell>
          <cell r="G1210" t="str">
            <v>TABLET</v>
          </cell>
          <cell r="H1210" t="str">
            <v>TAB, SR 12HR</v>
          </cell>
          <cell r="I1210">
            <v>20060906</v>
          </cell>
          <cell r="J1210">
            <v>20070105</v>
          </cell>
          <cell r="K1210">
            <v>20070105</v>
          </cell>
          <cell r="L1210" t="str">
            <v>Active</v>
          </cell>
          <cell r="N1210">
            <v>0</v>
          </cell>
          <cell r="O1210" t="str">
            <v>no</v>
          </cell>
          <cell r="P1210">
            <v>20060906</v>
          </cell>
          <cell r="Q1210">
            <v>20070105</v>
          </cell>
          <cell r="R1210">
            <v>20070105</v>
          </cell>
          <cell r="S1210">
            <v>0</v>
          </cell>
        </row>
        <row r="1211">
          <cell r="B1211" t="str">
            <v>OXYCODONE HCL1629005 mgTABLETTAB</v>
          </cell>
          <cell r="C1211" t="str">
            <v>OXYCODONE HCL</v>
          </cell>
          <cell r="D1211">
            <v>16290</v>
          </cell>
          <cell r="E1211">
            <v>0</v>
          </cell>
          <cell r="F1211" t="str">
            <v>5 mg</v>
          </cell>
          <cell r="G1211" t="str">
            <v>TABLET</v>
          </cell>
          <cell r="H1211" t="str">
            <v>TAB</v>
          </cell>
          <cell r="I1211">
            <v>20090305</v>
          </cell>
          <cell r="J1211">
            <v>20090424</v>
          </cell>
          <cell r="K1211">
            <v>20091005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20090424</v>
          </cell>
          <cell r="R1211">
            <v>20091005</v>
          </cell>
          <cell r="S1211">
            <v>0</v>
          </cell>
        </row>
        <row r="1212">
          <cell r="B1212" t="str">
            <v>OXYCODONE HCL16286080 mgTABLETTAB, SR</v>
          </cell>
          <cell r="C1212" t="str">
            <v>OXYCODONE HCL</v>
          </cell>
          <cell r="D1212">
            <v>16286</v>
          </cell>
          <cell r="E1212">
            <v>0</v>
          </cell>
          <cell r="F1212" t="str">
            <v>80 mg</v>
          </cell>
          <cell r="G1212" t="str">
            <v>TABLET</v>
          </cell>
          <cell r="H1212" t="str">
            <v>TAB, SR</v>
          </cell>
          <cell r="I1212">
            <v>20060906</v>
          </cell>
          <cell r="J1212">
            <v>20070105</v>
          </cell>
          <cell r="K1212">
            <v>20070105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20060906</v>
          </cell>
          <cell r="Q1212">
            <v>20070105</v>
          </cell>
          <cell r="R1212">
            <v>20070105</v>
          </cell>
          <cell r="S1212">
            <v>0</v>
          </cell>
        </row>
        <row r="1213">
          <cell r="B1213" t="str">
            <v>OXYCODONE HCL 20091015 mgTABLETTAB</v>
          </cell>
          <cell r="C1213" t="str">
            <v xml:space="preserve">OXYCODONE HCL </v>
          </cell>
          <cell r="D1213">
            <v>20091</v>
          </cell>
          <cell r="E1213">
            <v>0</v>
          </cell>
          <cell r="F1213" t="str">
            <v>15 mg</v>
          </cell>
          <cell r="G1213" t="str">
            <v>TABLET</v>
          </cell>
          <cell r="H1213" t="str">
            <v>TAB</v>
          </cell>
          <cell r="I1213">
            <v>20090305</v>
          </cell>
          <cell r="J1213">
            <v>20090424</v>
          </cell>
          <cell r="K1213">
            <v>20091005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20090424</v>
          </cell>
          <cell r="R1213">
            <v>20091005</v>
          </cell>
          <cell r="S1213">
            <v>0</v>
          </cell>
        </row>
        <row r="1214">
          <cell r="B1214" t="str">
            <v>OXYCODONE HCL 16281020 mg/mlMILLILITERSOLN</v>
          </cell>
          <cell r="C1214" t="str">
            <v xml:space="preserve">OXYCODONE HCL </v>
          </cell>
          <cell r="D1214">
            <v>16281</v>
          </cell>
          <cell r="E1214">
            <v>0</v>
          </cell>
          <cell r="F1214" t="str">
            <v>20 mg/ml</v>
          </cell>
          <cell r="G1214" t="str">
            <v>MILLILITER</v>
          </cell>
          <cell r="H1214" t="str">
            <v>SOLN</v>
          </cell>
          <cell r="I1214">
            <v>20090305</v>
          </cell>
          <cell r="J1214">
            <v>20090424</v>
          </cell>
          <cell r="K1214">
            <v>20091005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20090424</v>
          </cell>
          <cell r="R1214">
            <v>20091005</v>
          </cell>
          <cell r="S1214">
            <v>0</v>
          </cell>
        </row>
        <row r="1215">
          <cell r="B1215" t="str">
            <v>OXYCODONE HCL 1628505 mgCAPSULECAP</v>
          </cell>
          <cell r="C1215" t="str">
            <v xml:space="preserve">OXYCODONE HCL </v>
          </cell>
          <cell r="D1215">
            <v>16285</v>
          </cell>
          <cell r="E1215">
            <v>0</v>
          </cell>
          <cell r="F1215" t="str">
            <v>5 mg</v>
          </cell>
          <cell r="G1215" t="str">
            <v>CAPSULE</v>
          </cell>
          <cell r="H1215" t="str">
            <v>CAP</v>
          </cell>
          <cell r="I1215">
            <v>20090305</v>
          </cell>
          <cell r="J1215">
            <v>20090424</v>
          </cell>
          <cell r="K1215">
            <v>20091005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20090424</v>
          </cell>
          <cell r="R1215">
            <v>20091005</v>
          </cell>
          <cell r="S1215">
            <v>0</v>
          </cell>
        </row>
        <row r="1216">
          <cell r="B1216" t="str">
            <v>OXYCODONE/ASPIRIN 7048104.88-325 mgTABLETTAB</v>
          </cell>
          <cell r="C1216" t="str">
            <v xml:space="preserve">OXYCODONE/ASPIRIN </v>
          </cell>
          <cell r="D1216">
            <v>70481</v>
          </cell>
          <cell r="E1216">
            <v>0</v>
          </cell>
          <cell r="F1216" t="str">
            <v>4.88-325 mg</v>
          </cell>
          <cell r="G1216" t="str">
            <v>TABLET</v>
          </cell>
          <cell r="H1216" t="str">
            <v>TAB</v>
          </cell>
          <cell r="I1216">
            <v>20090305</v>
          </cell>
          <cell r="J1216">
            <v>0</v>
          </cell>
          <cell r="K1216">
            <v>20091005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20091005</v>
          </cell>
          <cell r="S1216">
            <v>0</v>
          </cell>
        </row>
        <row r="1217">
          <cell r="B1217" t="str">
            <v>PAMIDRONATE DISODIUM8599703 mg/mlMILLILITERVIAL</v>
          </cell>
          <cell r="C1217" t="str">
            <v>PAMIDRONATE DISODIUM</v>
          </cell>
          <cell r="D1217">
            <v>85997</v>
          </cell>
          <cell r="E1217">
            <v>0</v>
          </cell>
          <cell r="F1217" t="str">
            <v>3 mg/ml</v>
          </cell>
          <cell r="G1217" t="str">
            <v>MILLILITER</v>
          </cell>
          <cell r="H1217" t="str">
            <v>VIAL</v>
          </cell>
          <cell r="I1217">
            <v>20091005</v>
          </cell>
          <cell r="J1217">
            <v>0</v>
          </cell>
          <cell r="K1217">
            <v>20091005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20091005</v>
          </cell>
          <cell r="Q1217">
            <v>0</v>
          </cell>
          <cell r="R1217">
            <v>20091005</v>
          </cell>
          <cell r="S1217">
            <v>0</v>
          </cell>
        </row>
        <row r="1218">
          <cell r="B1218" t="str">
            <v>PAMIDRONATE DISODIUM26511030 mgEACHVIAL</v>
          </cell>
          <cell r="C1218" t="str">
            <v>PAMIDRONATE DISODIUM</v>
          </cell>
          <cell r="D1218">
            <v>26511</v>
          </cell>
          <cell r="E1218">
            <v>0</v>
          </cell>
          <cell r="F1218" t="str">
            <v>30 mg</v>
          </cell>
          <cell r="G1218" t="str">
            <v>EACH</v>
          </cell>
          <cell r="H1218" t="str">
            <v>VIAL</v>
          </cell>
          <cell r="I1218">
            <v>20091005</v>
          </cell>
          <cell r="J1218">
            <v>0</v>
          </cell>
          <cell r="K1218">
            <v>20091005</v>
          </cell>
          <cell r="L1218" t="str">
            <v>Active</v>
          </cell>
          <cell r="N1218">
            <v>0</v>
          </cell>
          <cell r="O1218" t="str">
            <v>no</v>
          </cell>
          <cell r="P1218">
            <v>20091005</v>
          </cell>
          <cell r="Q1218">
            <v>0</v>
          </cell>
          <cell r="R1218">
            <v>20091005</v>
          </cell>
          <cell r="S1218">
            <v>0</v>
          </cell>
        </row>
        <row r="1219">
          <cell r="B1219" t="str">
            <v>PAMIDRONATE DISODIUM8599909 mg/mlMILLILITERVIAL</v>
          </cell>
          <cell r="C1219" t="str">
            <v>PAMIDRONATE DISODIUM</v>
          </cell>
          <cell r="D1219">
            <v>85999</v>
          </cell>
          <cell r="E1219">
            <v>0</v>
          </cell>
          <cell r="F1219" t="str">
            <v>9 mg/ml</v>
          </cell>
          <cell r="G1219" t="str">
            <v>MILLILITER</v>
          </cell>
          <cell r="H1219" t="str">
            <v>VIAL</v>
          </cell>
          <cell r="I1219">
            <v>20091005</v>
          </cell>
          <cell r="J1219">
            <v>0</v>
          </cell>
          <cell r="K1219">
            <v>20091005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20091005</v>
          </cell>
          <cell r="Q1219">
            <v>0</v>
          </cell>
          <cell r="R1219">
            <v>20091005</v>
          </cell>
          <cell r="S1219">
            <v>0</v>
          </cell>
        </row>
        <row r="1220">
          <cell r="B1220" t="str">
            <v>PAMIDRONATE DISODIUM26514090 mgEACHVIAL</v>
          </cell>
          <cell r="C1220" t="str">
            <v>PAMIDRONATE DISODIUM</v>
          </cell>
          <cell r="D1220">
            <v>26514</v>
          </cell>
          <cell r="E1220">
            <v>0</v>
          </cell>
          <cell r="F1220" t="str">
            <v>90 mg</v>
          </cell>
          <cell r="G1220" t="str">
            <v>EACH</v>
          </cell>
          <cell r="H1220" t="str">
            <v>VIAL</v>
          </cell>
          <cell r="I1220">
            <v>20091005</v>
          </cell>
          <cell r="J1220">
            <v>0</v>
          </cell>
          <cell r="K1220">
            <v>20091005</v>
          </cell>
          <cell r="L1220" t="str">
            <v>Active</v>
          </cell>
          <cell r="N1220">
            <v>0</v>
          </cell>
          <cell r="O1220" t="str">
            <v>no</v>
          </cell>
          <cell r="P1220">
            <v>20091005</v>
          </cell>
          <cell r="Q1220">
            <v>0</v>
          </cell>
          <cell r="R1220">
            <v>20091005</v>
          </cell>
          <cell r="S1220">
            <v>0</v>
          </cell>
        </row>
        <row r="1221">
          <cell r="B1221" t="str">
            <v>PANTOPRAZOLE SODIUM95976020 mgTABLETTAB, EC</v>
          </cell>
          <cell r="C1221" t="str">
            <v>PANTOPRAZOLE SODIUM</v>
          </cell>
          <cell r="D1221">
            <v>95976</v>
          </cell>
          <cell r="E1221">
            <v>0</v>
          </cell>
          <cell r="F1221" t="str">
            <v>20 mg</v>
          </cell>
          <cell r="G1221" t="str">
            <v>TABLET</v>
          </cell>
          <cell r="H1221" t="str">
            <v>TAB, EC</v>
          </cell>
          <cell r="I1221">
            <v>20091005</v>
          </cell>
          <cell r="J1221">
            <v>0</v>
          </cell>
          <cell r="K1221">
            <v>20091005</v>
          </cell>
          <cell r="L1221" t="str">
            <v>Active</v>
          </cell>
          <cell r="N1221">
            <v>0</v>
          </cell>
          <cell r="O1221" t="str">
            <v>no</v>
          </cell>
          <cell r="P1221">
            <v>20091005</v>
          </cell>
          <cell r="Q1221">
            <v>0</v>
          </cell>
          <cell r="R1221">
            <v>20091005</v>
          </cell>
          <cell r="S1221">
            <v>0</v>
          </cell>
        </row>
        <row r="1222">
          <cell r="B1222" t="str">
            <v>PANTOPRAZOLE SODIUM40120040 mgTABLETTAB, EC</v>
          </cell>
          <cell r="C1222" t="str">
            <v>PANTOPRAZOLE SODIUM</v>
          </cell>
          <cell r="D1222">
            <v>40120</v>
          </cell>
          <cell r="E1222">
            <v>0</v>
          </cell>
          <cell r="F1222" t="str">
            <v>40 mg</v>
          </cell>
          <cell r="G1222" t="str">
            <v>TABLET</v>
          </cell>
          <cell r="H1222" t="str">
            <v>TAB, EC</v>
          </cell>
          <cell r="I1222">
            <v>20091005</v>
          </cell>
          <cell r="J1222">
            <v>0</v>
          </cell>
          <cell r="K1222">
            <v>20091005</v>
          </cell>
          <cell r="L1222" t="str">
            <v>Active</v>
          </cell>
          <cell r="N1222">
            <v>0</v>
          </cell>
          <cell r="O1222" t="str">
            <v>no</v>
          </cell>
          <cell r="P1222">
            <v>20091005</v>
          </cell>
          <cell r="Q1222">
            <v>0</v>
          </cell>
          <cell r="R1222">
            <v>20091005</v>
          </cell>
          <cell r="S1222">
            <v>0</v>
          </cell>
        </row>
        <row r="1223">
          <cell r="B1223" t="str">
            <v>PAROXETINE HCL16364010 mgTABLETTAB</v>
          </cell>
          <cell r="C1223" t="str">
            <v>PAROXETINE HCL</v>
          </cell>
          <cell r="D1223">
            <v>16364</v>
          </cell>
          <cell r="E1223">
            <v>0</v>
          </cell>
          <cell r="F1223" t="str">
            <v>10 mg</v>
          </cell>
          <cell r="G1223" t="str">
            <v>TABLET</v>
          </cell>
          <cell r="H1223" t="str">
            <v>TAB</v>
          </cell>
          <cell r="I1223">
            <v>20091005</v>
          </cell>
          <cell r="J1223">
            <v>0</v>
          </cell>
          <cell r="K1223">
            <v>20091005</v>
          </cell>
          <cell r="L1223" t="str">
            <v>Active</v>
          </cell>
          <cell r="N1223">
            <v>0</v>
          </cell>
          <cell r="O1223" t="str">
            <v>no</v>
          </cell>
          <cell r="P1223">
            <v>20091005</v>
          </cell>
          <cell r="Q1223">
            <v>0</v>
          </cell>
          <cell r="R1223">
            <v>20091005</v>
          </cell>
          <cell r="S1223">
            <v>0</v>
          </cell>
        </row>
        <row r="1224">
          <cell r="B1224" t="str">
            <v>PAROXETINE HCL16369010 mg/5 mlMILLILITERSUSP</v>
          </cell>
          <cell r="C1224" t="str">
            <v>PAROXETINE HCL</v>
          </cell>
          <cell r="D1224">
            <v>16369</v>
          </cell>
          <cell r="E1224">
            <v>0</v>
          </cell>
          <cell r="F1224" t="str">
            <v>10 mg/5 ml</v>
          </cell>
          <cell r="G1224" t="str">
            <v>MILLILITER</v>
          </cell>
          <cell r="H1224" t="str">
            <v>SUSP</v>
          </cell>
          <cell r="I1224">
            <v>20090904</v>
          </cell>
          <cell r="J1224">
            <v>0</v>
          </cell>
          <cell r="K1224">
            <v>20091005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20090904</v>
          </cell>
          <cell r="Q1224">
            <v>0</v>
          </cell>
          <cell r="R1224">
            <v>20091005</v>
          </cell>
          <cell r="S1224">
            <v>0</v>
          </cell>
        </row>
        <row r="1225">
          <cell r="B1225" t="str">
            <v>PAROXETINE HCL17078012.5 mgTABLETTAB</v>
          </cell>
          <cell r="C1225" t="str">
            <v>PAROXETINE HCL</v>
          </cell>
          <cell r="D1225">
            <v>17078</v>
          </cell>
          <cell r="E1225">
            <v>0</v>
          </cell>
          <cell r="F1225" t="str">
            <v>12.5 mg</v>
          </cell>
          <cell r="G1225" t="str">
            <v>TABLET</v>
          </cell>
          <cell r="H1225" t="str">
            <v>TAB</v>
          </cell>
          <cell r="I1225">
            <v>20090904</v>
          </cell>
          <cell r="J1225">
            <v>0</v>
          </cell>
          <cell r="K1225">
            <v>20091005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20090904</v>
          </cell>
          <cell r="Q1225">
            <v>0</v>
          </cell>
          <cell r="R1225">
            <v>20091005</v>
          </cell>
          <cell r="S1225">
            <v>0</v>
          </cell>
        </row>
        <row r="1226">
          <cell r="B1226" t="str">
            <v>PAROXETINE HCL16366020 mgTABLETTAB</v>
          </cell>
          <cell r="C1226" t="str">
            <v>PAROXETINE HCL</v>
          </cell>
          <cell r="D1226">
            <v>16366</v>
          </cell>
          <cell r="E1226">
            <v>0</v>
          </cell>
          <cell r="F1226" t="str">
            <v>20 mg</v>
          </cell>
          <cell r="G1226" t="str">
            <v>TABLET</v>
          </cell>
          <cell r="H1226" t="str">
            <v>TAB</v>
          </cell>
          <cell r="I1226">
            <v>20091005</v>
          </cell>
          <cell r="J1226">
            <v>0</v>
          </cell>
          <cell r="K1226">
            <v>20091005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20091005</v>
          </cell>
          <cell r="Q1226">
            <v>0</v>
          </cell>
          <cell r="R1226">
            <v>20091005</v>
          </cell>
          <cell r="S1226">
            <v>0</v>
          </cell>
        </row>
        <row r="1227">
          <cell r="B1227" t="str">
            <v>PAROXETINE HCL17077025 mgTABLETTAB</v>
          </cell>
          <cell r="C1227" t="str">
            <v>PAROXETINE HCL</v>
          </cell>
          <cell r="D1227">
            <v>17077</v>
          </cell>
          <cell r="E1227">
            <v>0</v>
          </cell>
          <cell r="F1227" t="str">
            <v>25 mg</v>
          </cell>
          <cell r="G1227" t="str">
            <v>TABLET</v>
          </cell>
          <cell r="H1227" t="str">
            <v>TAB</v>
          </cell>
          <cell r="I1227">
            <v>20090904</v>
          </cell>
          <cell r="J1227">
            <v>0</v>
          </cell>
          <cell r="K1227">
            <v>20091005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20090904</v>
          </cell>
          <cell r="Q1227">
            <v>0</v>
          </cell>
          <cell r="R1227">
            <v>20091005</v>
          </cell>
          <cell r="S1227">
            <v>0</v>
          </cell>
        </row>
        <row r="1228">
          <cell r="B1228" t="str">
            <v>PAROXETINE HCL16367030 mgTABLETTAB</v>
          </cell>
          <cell r="C1228" t="str">
            <v>PAROXETINE HCL</v>
          </cell>
          <cell r="D1228">
            <v>16367</v>
          </cell>
          <cell r="E1228">
            <v>0</v>
          </cell>
          <cell r="F1228" t="str">
            <v>30 mg</v>
          </cell>
          <cell r="G1228" t="str">
            <v>TABLET</v>
          </cell>
          <cell r="H1228" t="str">
            <v>TAB</v>
          </cell>
          <cell r="I1228">
            <v>20091005</v>
          </cell>
          <cell r="J1228">
            <v>0</v>
          </cell>
          <cell r="K1228">
            <v>20091005</v>
          </cell>
          <cell r="L1228" t="str">
            <v>Active</v>
          </cell>
          <cell r="N1228">
            <v>0</v>
          </cell>
          <cell r="O1228" t="str">
            <v>no</v>
          </cell>
          <cell r="P1228">
            <v>20091005</v>
          </cell>
          <cell r="Q1228">
            <v>0</v>
          </cell>
          <cell r="R1228">
            <v>20091005</v>
          </cell>
          <cell r="S1228">
            <v>0</v>
          </cell>
        </row>
        <row r="1229">
          <cell r="B1229" t="str">
            <v>PAROXETINE HCL17079037.5 mgTABLETTAB, SR</v>
          </cell>
          <cell r="C1229" t="str">
            <v>PAROXETINE HCL</v>
          </cell>
          <cell r="D1229">
            <v>17079</v>
          </cell>
          <cell r="E1229">
            <v>0</v>
          </cell>
          <cell r="F1229" t="str">
            <v>37.5 mg</v>
          </cell>
          <cell r="G1229" t="str">
            <v>TABLET</v>
          </cell>
          <cell r="H1229" t="str">
            <v>TAB, SR</v>
          </cell>
          <cell r="I1229">
            <v>20090904</v>
          </cell>
          <cell r="J1229">
            <v>0</v>
          </cell>
          <cell r="K1229">
            <v>20091005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20090904</v>
          </cell>
          <cell r="Q1229">
            <v>0</v>
          </cell>
          <cell r="R1229">
            <v>20091005</v>
          </cell>
          <cell r="S1229">
            <v>0</v>
          </cell>
        </row>
        <row r="1230">
          <cell r="B1230" t="str">
            <v>PAROXETINE HCL16368040 mgTABLETTAB</v>
          </cell>
          <cell r="C1230" t="str">
            <v>PAROXETINE HCL</v>
          </cell>
          <cell r="D1230">
            <v>16368</v>
          </cell>
          <cell r="E1230">
            <v>0</v>
          </cell>
          <cell r="F1230" t="str">
            <v>40 mg</v>
          </cell>
          <cell r="G1230" t="str">
            <v>TABLET</v>
          </cell>
          <cell r="H1230" t="str">
            <v>TAB</v>
          </cell>
          <cell r="I1230">
            <v>20091005</v>
          </cell>
          <cell r="J1230">
            <v>0</v>
          </cell>
          <cell r="K1230">
            <v>20091005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20091005</v>
          </cell>
          <cell r="Q1230">
            <v>0</v>
          </cell>
          <cell r="R1230">
            <v>20091005</v>
          </cell>
          <cell r="S1230">
            <v>0</v>
          </cell>
        </row>
        <row r="1231">
          <cell r="B1231" t="str">
            <v>PEMOLINE12540018.75 mgTABLETTAB</v>
          </cell>
          <cell r="C1231" t="str">
            <v>PEMOLINE</v>
          </cell>
          <cell r="D1231">
            <v>12540</v>
          </cell>
          <cell r="E1231">
            <v>0</v>
          </cell>
          <cell r="F1231" t="str">
            <v>18.75 mg</v>
          </cell>
          <cell r="G1231" t="str">
            <v>TABLET</v>
          </cell>
          <cell r="H1231" t="str">
            <v>TAB</v>
          </cell>
          <cell r="I1231">
            <v>20040604</v>
          </cell>
          <cell r="J1231">
            <v>20051206</v>
          </cell>
          <cell r="K1231">
            <v>20051206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20040604</v>
          </cell>
          <cell r="Q1231">
            <v>20051206</v>
          </cell>
          <cell r="R1231">
            <v>20051206</v>
          </cell>
          <cell r="S1231">
            <v>0</v>
          </cell>
        </row>
        <row r="1232">
          <cell r="B1232" t="str">
            <v>PEMOLINE12541037.5 mgTABLETTAB</v>
          </cell>
          <cell r="C1232" t="str">
            <v>PEMOLINE</v>
          </cell>
          <cell r="D1232">
            <v>12541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20050603</v>
          </cell>
          <cell r="J1232">
            <v>20051206</v>
          </cell>
          <cell r="K1232">
            <v>20051206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20050603</v>
          </cell>
          <cell r="Q1232">
            <v>20051206</v>
          </cell>
          <cell r="R1232">
            <v>20051206</v>
          </cell>
          <cell r="S1232">
            <v>0</v>
          </cell>
        </row>
        <row r="1233">
          <cell r="B1233" t="str">
            <v>PEMOLINE12542075 mgTABLETTAB</v>
          </cell>
          <cell r="C1233" t="str">
            <v>PEMOLINE</v>
          </cell>
          <cell r="D1233">
            <v>12542</v>
          </cell>
          <cell r="E1233">
            <v>0</v>
          </cell>
          <cell r="F1233" t="str">
            <v>75 mg</v>
          </cell>
          <cell r="G1233" t="str">
            <v>TABLET</v>
          </cell>
          <cell r="H1233" t="str">
            <v>TAB</v>
          </cell>
          <cell r="I1233">
            <v>20041203</v>
          </cell>
          <cell r="J1233">
            <v>20051206</v>
          </cell>
          <cell r="K1233">
            <v>20051206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20041203</v>
          </cell>
          <cell r="Q1233">
            <v>20051206</v>
          </cell>
          <cell r="R1233">
            <v>20051206</v>
          </cell>
          <cell r="S1233">
            <v>0</v>
          </cell>
        </row>
        <row r="1234">
          <cell r="B1234" t="str">
            <v>PENICILLIN V POTASSIUM39022100125 mg/5 ml, 100 mlMILLILITERPWDR for ORAL SOLN</v>
          </cell>
          <cell r="C1234" t="str">
            <v>PENICILLIN V POTASSIUM</v>
          </cell>
          <cell r="D1234">
            <v>39022</v>
          </cell>
          <cell r="E1234">
            <v>100</v>
          </cell>
          <cell r="F1234" t="str">
            <v>125 mg/5 ml, 100 ml</v>
          </cell>
          <cell r="G1234" t="str">
            <v>MILLILITER</v>
          </cell>
          <cell r="H1234" t="str">
            <v>PWDR for ORAL SOLN</v>
          </cell>
          <cell r="I1234">
            <v>20091005</v>
          </cell>
          <cell r="J1234">
            <v>0</v>
          </cell>
          <cell r="K1234">
            <v>20091005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20091005</v>
          </cell>
          <cell r="Q1234">
            <v>0</v>
          </cell>
          <cell r="R1234">
            <v>20091005</v>
          </cell>
          <cell r="S1234">
            <v>0</v>
          </cell>
        </row>
        <row r="1235">
          <cell r="B1235" t="str">
            <v>PENICILLIN V POTASSIUM390530250 mgTABLETTAB</v>
          </cell>
          <cell r="C1235" t="str">
            <v>PENICILLIN V POTASSIUM</v>
          </cell>
          <cell r="D1235">
            <v>39053</v>
          </cell>
          <cell r="E1235">
            <v>0</v>
          </cell>
          <cell r="F1235" t="str">
            <v>250 mg</v>
          </cell>
          <cell r="G1235" t="str">
            <v>TABLET</v>
          </cell>
          <cell r="H1235" t="str">
            <v>TAB</v>
          </cell>
          <cell r="I1235">
            <v>20091005</v>
          </cell>
          <cell r="J1235">
            <v>0</v>
          </cell>
          <cell r="K1235">
            <v>20091005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20091005</v>
          </cell>
          <cell r="Q1235">
            <v>0</v>
          </cell>
          <cell r="R1235">
            <v>20091005</v>
          </cell>
          <cell r="S1235">
            <v>0</v>
          </cell>
        </row>
        <row r="1236">
          <cell r="B1236" t="str">
            <v>PENICILLIN V POTASSIUM390240250 mg/5 mlMILLILITERSUSP RECON</v>
          </cell>
          <cell r="C1236" t="str">
            <v>PENICILLIN V POTASSIUM</v>
          </cell>
          <cell r="D1236">
            <v>39024</v>
          </cell>
          <cell r="E1236">
            <v>0</v>
          </cell>
          <cell r="F1236" t="str">
            <v>250 mg/5 ml</v>
          </cell>
          <cell r="G1236" t="str">
            <v>MILLILITER</v>
          </cell>
          <cell r="H1236" t="str">
            <v>SUSP RECON</v>
          </cell>
          <cell r="I1236">
            <v>20091005</v>
          </cell>
          <cell r="J1236">
            <v>0</v>
          </cell>
          <cell r="K1236">
            <v>20091005</v>
          </cell>
          <cell r="L1236" t="str">
            <v>Active</v>
          </cell>
          <cell r="N1236">
            <v>0</v>
          </cell>
          <cell r="O1236" t="str">
            <v>no</v>
          </cell>
          <cell r="P1236">
            <v>20091005</v>
          </cell>
          <cell r="Q1236">
            <v>0</v>
          </cell>
          <cell r="R1236">
            <v>20091005</v>
          </cell>
          <cell r="S1236">
            <v>0</v>
          </cell>
        </row>
        <row r="1237">
          <cell r="B1237" t="str">
            <v>PENICILLIN V POTASSIUM390550500 mgTABLETTAB</v>
          </cell>
          <cell r="C1237" t="str">
            <v>PENICILLIN V POTASSIUM</v>
          </cell>
          <cell r="D1237">
            <v>39055</v>
          </cell>
          <cell r="E1237">
            <v>0</v>
          </cell>
          <cell r="F1237" t="str">
            <v>500 mg</v>
          </cell>
          <cell r="G1237" t="str">
            <v>TABLET</v>
          </cell>
          <cell r="H1237" t="str">
            <v>TAB</v>
          </cell>
          <cell r="I1237">
            <v>20091005</v>
          </cell>
          <cell r="J1237">
            <v>0</v>
          </cell>
          <cell r="K1237">
            <v>20091005</v>
          </cell>
          <cell r="L1237" t="str">
            <v>Active</v>
          </cell>
          <cell r="N1237">
            <v>0</v>
          </cell>
          <cell r="O1237" t="str">
            <v>no</v>
          </cell>
          <cell r="P1237">
            <v>20091005</v>
          </cell>
          <cell r="Q1237">
            <v>0</v>
          </cell>
          <cell r="R1237">
            <v>20091005</v>
          </cell>
          <cell r="S1237">
            <v>0</v>
          </cell>
        </row>
        <row r="1238">
          <cell r="B1238" t="str">
            <v>PENTAZOCINE/NALOXONE HCL71060050 mg/0.5 mgTABLETTAB</v>
          </cell>
          <cell r="C1238" t="str">
            <v>PENTAZOCINE/NALOXONE HCL</v>
          </cell>
          <cell r="D1238">
            <v>71060</v>
          </cell>
          <cell r="E1238">
            <v>0</v>
          </cell>
          <cell r="F1238" t="str">
            <v>50 mg/0.5 mg</v>
          </cell>
          <cell r="G1238" t="str">
            <v>TABLET</v>
          </cell>
          <cell r="H1238" t="str">
            <v>TAB</v>
          </cell>
          <cell r="I1238">
            <v>20090904</v>
          </cell>
          <cell r="J1238">
            <v>0</v>
          </cell>
          <cell r="K1238">
            <v>20091005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20090904</v>
          </cell>
          <cell r="Q1238">
            <v>0</v>
          </cell>
          <cell r="R1238">
            <v>20091005</v>
          </cell>
          <cell r="S1238">
            <v>0</v>
          </cell>
        </row>
        <row r="1239">
          <cell r="B1239" t="str">
            <v>PENTOXIFYLLINE118000400 mgTABLETTAB, CR</v>
          </cell>
          <cell r="C1239" t="str">
            <v>PENTOXIFYLLINE</v>
          </cell>
          <cell r="D1239">
            <v>11800</v>
          </cell>
          <cell r="E1239">
            <v>0</v>
          </cell>
          <cell r="F1239" t="str">
            <v>400 mg</v>
          </cell>
          <cell r="G1239" t="str">
            <v>TABLET</v>
          </cell>
          <cell r="H1239" t="str">
            <v>TAB, CR</v>
          </cell>
          <cell r="I1239">
            <v>20091005</v>
          </cell>
          <cell r="J1239">
            <v>0</v>
          </cell>
          <cell r="K1239">
            <v>20091005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20091005</v>
          </cell>
          <cell r="Q1239">
            <v>0</v>
          </cell>
          <cell r="R1239">
            <v>20091005</v>
          </cell>
          <cell r="S1239">
            <v>0</v>
          </cell>
        </row>
        <row r="1240">
          <cell r="B1240" t="str">
            <v>P-EPHED HCL/BROMPHENIRAMIN14805045 mg; 4 mg/5 mlMILLILITERSYR</v>
          </cell>
          <cell r="C1240" t="str">
            <v>P-EPHED HCL/BROMPHENIRAMIN</v>
          </cell>
          <cell r="D1240">
            <v>14805</v>
          </cell>
          <cell r="E1240">
            <v>0</v>
          </cell>
          <cell r="F1240" t="str">
            <v>45 mg; 4 mg/5 ml</v>
          </cell>
          <cell r="G1240" t="str">
            <v>MILLILITER</v>
          </cell>
          <cell r="H1240" t="str">
            <v>SYR</v>
          </cell>
          <cell r="I1240">
            <v>20091005</v>
          </cell>
          <cell r="J1240">
            <v>0</v>
          </cell>
          <cell r="K1240">
            <v>20091005</v>
          </cell>
          <cell r="L1240" t="str">
            <v>Active</v>
          </cell>
          <cell r="N1240">
            <v>0</v>
          </cell>
          <cell r="O1240" t="str">
            <v>no</v>
          </cell>
          <cell r="P1240">
            <v>20091005</v>
          </cell>
          <cell r="Q1240">
            <v>0</v>
          </cell>
          <cell r="R1240">
            <v>20091005</v>
          </cell>
          <cell r="S1240">
            <v>0</v>
          </cell>
        </row>
        <row r="1241">
          <cell r="B1241" t="str">
            <v>P-EPHED HCL/CARBINOX MAL13855015-1 mg/mlMILLILITERDROPS</v>
          </cell>
          <cell r="C1241" t="str">
            <v>P-EPHED HCL/CARBINOX MAL</v>
          </cell>
          <cell r="D1241">
            <v>13855</v>
          </cell>
          <cell r="E1241">
            <v>0</v>
          </cell>
          <cell r="F1241" t="str">
            <v>15-1 mg/ml</v>
          </cell>
          <cell r="G1241" t="str">
            <v>MILLILITER</v>
          </cell>
          <cell r="H1241" t="str">
            <v>DROPS</v>
          </cell>
          <cell r="I1241">
            <v>20041203</v>
          </cell>
          <cell r="J1241">
            <v>20050331</v>
          </cell>
          <cell r="K1241">
            <v>20050331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20041203</v>
          </cell>
          <cell r="Q1241">
            <v>20050331</v>
          </cell>
          <cell r="R1241">
            <v>20050331</v>
          </cell>
          <cell r="S1241">
            <v>0</v>
          </cell>
        </row>
        <row r="1242">
          <cell r="B1242" t="str">
            <v>PERMETHRIN4437005%GRAMCRM</v>
          </cell>
          <cell r="C1242" t="str">
            <v>PERMETHRIN</v>
          </cell>
          <cell r="D1242">
            <v>44370</v>
          </cell>
          <cell r="E1242">
            <v>0</v>
          </cell>
          <cell r="F1242" t="str">
            <v>5%</v>
          </cell>
          <cell r="G1242" t="str">
            <v>GRAM</v>
          </cell>
          <cell r="H1242" t="str">
            <v>CRM</v>
          </cell>
          <cell r="I1242">
            <v>20091005</v>
          </cell>
          <cell r="J1242">
            <v>0</v>
          </cell>
          <cell r="K1242">
            <v>20091005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20091005</v>
          </cell>
          <cell r="Q1242">
            <v>0</v>
          </cell>
          <cell r="R1242">
            <v>20091005</v>
          </cell>
          <cell r="S1242">
            <v>0</v>
          </cell>
        </row>
        <row r="1243">
          <cell r="B1243" t="str">
            <v>PERPHENAZINE14650016 mgTABLETTAB</v>
          </cell>
          <cell r="C1243" t="str">
            <v>PERPHENAZINE</v>
          </cell>
          <cell r="D1243">
            <v>14650</v>
          </cell>
          <cell r="E1243">
            <v>0</v>
          </cell>
          <cell r="F1243" t="str">
            <v>16 mg</v>
          </cell>
          <cell r="G1243" t="str">
            <v>TABLET</v>
          </cell>
          <cell r="H1243" t="str">
            <v>TAB</v>
          </cell>
          <cell r="I1243">
            <v>20081205</v>
          </cell>
          <cell r="J1243">
            <v>20090305</v>
          </cell>
          <cell r="K1243">
            <v>20091005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20081205</v>
          </cell>
          <cell r="Q1243">
            <v>20090305</v>
          </cell>
          <cell r="R1243">
            <v>20091005</v>
          </cell>
          <cell r="S1243">
            <v>0</v>
          </cell>
        </row>
        <row r="1244">
          <cell r="B1244" t="str">
            <v>PERPHENAZINE1465102 mgTABLETTAB</v>
          </cell>
          <cell r="C1244" t="str">
            <v>PERPHENAZINE</v>
          </cell>
          <cell r="D1244">
            <v>14651</v>
          </cell>
          <cell r="E1244">
            <v>0</v>
          </cell>
          <cell r="F1244" t="str">
            <v>2 mg</v>
          </cell>
          <cell r="G1244" t="str">
            <v>TABLET</v>
          </cell>
          <cell r="H1244" t="str">
            <v>TAB</v>
          </cell>
          <cell r="I1244">
            <v>20081205</v>
          </cell>
          <cell r="J1244">
            <v>20090305</v>
          </cell>
          <cell r="K1244">
            <v>20091005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20081205</v>
          </cell>
          <cell r="Q1244">
            <v>20090305</v>
          </cell>
          <cell r="R1244">
            <v>20091005</v>
          </cell>
          <cell r="S1244">
            <v>0</v>
          </cell>
        </row>
        <row r="1245">
          <cell r="B1245" t="str">
            <v>PERPHENAZINE1465204 mgTABLETTAB</v>
          </cell>
          <cell r="C1245" t="str">
            <v>PERPHENAZINE</v>
          </cell>
          <cell r="D1245">
            <v>14652</v>
          </cell>
          <cell r="E1245">
            <v>0</v>
          </cell>
          <cell r="F1245" t="str">
            <v>4 mg</v>
          </cell>
          <cell r="G1245" t="str">
            <v>TABLET</v>
          </cell>
          <cell r="H1245" t="str">
            <v>TAB</v>
          </cell>
          <cell r="I1245">
            <v>20081205</v>
          </cell>
          <cell r="J1245">
            <v>20090305</v>
          </cell>
          <cell r="K1245">
            <v>20091005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20081205</v>
          </cell>
          <cell r="Q1245">
            <v>20090305</v>
          </cell>
          <cell r="R1245">
            <v>20091005</v>
          </cell>
          <cell r="S1245">
            <v>0</v>
          </cell>
        </row>
        <row r="1246">
          <cell r="B1246" t="str">
            <v>PERPHENAZINE1465308 mgTABLETTAB</v>
          </cell>
          <cell r="C1246" t="str">
            <v>PERPHENAZINE</v>
          </cell>
          <cell r="D1246">
            <v>14653</v>
          </cell>
          <cell r="E1246">
            <v>0</v>
          </cell>
          <cell r="F1246" t="str">
            <v>8 mg</v>
          </cell>
          <cell r="G1246" t="str">
            <v>TABLET</v>
          </cell>
          <cell r="H1246" t="str">
            <v>TAB</v>
          </cell>
          <cell r="I1246">
            <v>20081205</v>
          </cell>
          <cell r="J1246">
            <v>20090305</v>
          </cell>
          <cell r="K1246">
            <v>20091005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20081205</v>
          </cell>
          <cell r="Q1246">
            <v>20090305</v>
          </cell>
          <cell r="R1246">
            <v>20091005</v>
          </cell>
          <cell r="S1246">
            <v>0</v>
          </cell>
        </row>
        <row r="1247">
          <cell r="B1247" t="str">
            <v>PHENAZOPYRIDINE HCL421210100 mgTABLETTAB</v>
          </cell>
          <cell r="C1247" t="str">
            <v>PHENAZOPYRIDINE HCL</v>
          </cell>
          <cell r="D1247">
            <v>42121</v>
          </cell>
          <cell r="E1247">
            <v>0</v>
          </cell>
          <cell r="F1247" t="str">
            <v>100 mg</v>
          </cell>
          <cell r="G1247" t="str">
            <v>TABLET</v>
          </cell>
          <cell r="H1247" t="str">
            <v>TAB</v>
          </cell>
          <cell r="I1247">
            <v>20091005</v>
          </cell>
          <cell r="J1247">
            <v>0</v>
          </cell>
          <cell r="K1247">
            <v>20091005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20091005</v>
          </cell>
          <cell r="Q1247">
            <v>0</v>
          </cell>
          <cell r="R1247">
            <v>20091005</v>
          </cell>
          <cell r="S1247">
            <v>0</v>
          </cell>
        </row>
        <row r="1248">
          <cell r="B1248" t="str">
            <v>PHENAZOPYRIDINE HCL421220200 mgTABLETTAB</v>
          </cell>
          <cell r="C1248" t="str">
            <v>PHENAZOPYRIDINE HCL</v>
          </cell>
          <cell r="D1248">
            <v>42122</v>
          </cell>
          <cell r="E1248">
            <v>0</v>
          </cell>
          <cell r="F1248" t="str">
            <v>200 mg</v>
          </cell>
          <cell r="G1248" t="str">
            <v>TABLET</v>
          </cell>
          <cell r="H1248" t="str">
            <v>TAB</v>
          </cell>
          <cell r="I1248">
            <v>20090904</v>
          </cell>
          <cell r="J1248">
            <v>0</v>
          </cell>
          <cell r="K1248">
            <v>20091005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20090904</v>
          </cell>
          <cell r="Q1248">
            <v>0</v>
          </cell>
          <cell r="R1248">
            <v>20091005</v>
          </cell>
          <cell r="S1248">
            <v>0</v>
          </cell>
        </row>
        <row r="1249">
          <cell r="B1249" t="str">
            <v>PHENOBARBITAL129750100 mgTABLETTAB</v>
          </cell>
          <cell r="C1249" t="str">
            <v>PHENOBARBITAL</v>
          </cell>
          <cell r="D1249">
            <v>12975</v>
          </cell>
          <cell r="E1249">
            <v>0</v>
          </cell>
          <cell r="F1249" t="str">
            <v>100 mg</v>
          </cell>
          <cell r="G1249" t="str">
            <v>TABLET</v>
          </cell>
          <cell r="H1249" t="str">
            <v>TAB</v>
          </cell>
          <cell r="I1249">
            <v>20091005</v>
          </cell>
          <cell r="J1249">
            <v>0</v>
          </cell>
          <cell r="K1249">
            <v>20091005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20091005</v>
          </cell>
          <cell r="Q1249">
            <v>0</v>
          </cell>
          <cell r="R1249">
            <v>20091005</v>
          </cell>
          <cell r="S1249">
            <v>0</v>
          </cell>
        </row>
        <row r="1250">
          <cell r="B1250" t="str">
            <v>PHENOBARBITAL12971015 mgTABLETTAB</v>
          </cell>
          <cell r="C1250" t="str">
            <v>PHENOBARBITAL</v>
          </cell>
          <cell r="D1250">
            <v>12971</v>
          </cell>
          <cell r="E1250">
            <v>0</v>
          </cell>
          <cell r="F1250" t="str">
            <v>15 mg</v>
          </cell>
          <cell r="G1250" t="str">
            <v>TABLET</v>
          </cell>
          <cell r="H1250" t="str">
            <v>TAB</v>
          </cell>
          <cell r="I1250">
            <v>20090305</v>
          </cell>
          <cell r="J1250">
            <v>0</v>
          </cell>
          <cell r="K1250">
            <v>20091005</v>
          </cell>
          <cell r="L1250" t="str">
            <v>Active</v>
          </cell>
          <cell r="N1250">
            <v>0</v>
          </cell>
          <cell r="O1250" t="str">
            <v>no</v>
          </cell>
          <cell r="P1250">
            <v>20090305</v>
          </cell>
          <cell r="Q1250">
            <v>0</v>
          </cell>
          <cell r="R1250">
            <v>20091005</v>
          </cell>
          <cell r="S1250">
            <v>0</v>
          </cell>
        </row>
        <row r="1251">
          <cell r="B1251" t="str">
            <v>PHENOBARBITAL12956020 mg/5 mlMILLILITERELIXIR</v>
          </cell>
          <cell r="C1251" t="str">
            <v>PHENOBARBITAL</v>
          </cell>
          <cell r="D1251">
            <v>12956</v>
          </cell>
          <cell r="E1251">
            <v>0</v>
          </cell>
          <cell r="F1251" t="str">
            <v>20 mg/5 ml</v>
          </cell>
          <cell r="G1251" t="str">
            <v>MILLILITER</v>
          </cell>
          <cell r="H1251" t="str">
            <v>ELIXIR</v>
          </cell>
          <cell r="I1251">
            <v>20030606</v>
          </cell>
          <cell r="J1251">
            <v>20031205</v>
          </cell>
          <cell r="K1251">
            <v>20091005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20030606</v>
          </cell>
          <cell r="Q1251">
            <v>20031205</v>
          </cell>
          <cell r="R1251">
            <v>20091005</v>
          </cell>
          <cell r="S1251">
            <v>0</v>
          </cell>
        </row>
        <row r="1252">
          <cell r="B1252" t="str">
            <v>PHENOBARBITAL12973030 mgTABLETTAB</v>
          </cell>
          <cell r="C1252" t="str">
            <v>PHENOBARBITAL</v>
          </cell>
          <cell r="D1252">
            <v>12973</v>
          </cell>
          <cell r="E1252">
            <v>0</v>
          </cell>
          <cell r="F1252" t="str">
            <v>30 mg</v>
          </cell>
          <cell r="G1252" t="str">
            <v>TABLET</v>
          </cell>
          <cell r="H1252" t="str">
            <v>TAB</v>
          </cell>
          <cell r="I1252">
            <v>20090305</v>
          </cell>
          <cell r="J1252">
            <v>0</v>
          </cell>
          <cell r="K1252">
            <v>20091005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20091005</v>
          </cell>
          <cell r="S1252">
            <v>0</v>
          </cell>
        </row>
        <row r="1253">
          <cell r="B1253" t="str">
            <v>PHENOBARBITAL12972060 mgTABLETTAB</v>
          </cell>
          <cell r="C1253" t="str">
            <v>PHENOBARBITAL</v>
          </cell>
          <cell r="D1253">
            <v>12972</v>
          </cell>
          <cell r="E1253">
            <v>0</v>
          </cell>
          <cell r="F1253" t="str">
            <v>60 mg</v>
          </cell>
          <cell r="G1253" t="str">
            <v>TABLET</v>
          </cell>
          <cell r="H1253" t="str">
            <v>TAB</v>
          </cell>
          <cell r="I1253">
            <v>20090605</v>
          </cell>
          <cell r="J1253">
            <v>0</v>
          </cell>
          <cell r="K1253">
            <v>20091005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20090605</v>
          </cell>
          <cell r="Q1253">
            <v>0</v>
          </cell>
          <cell r="R1253">
            <v>20091005</v>
          </cell>
          <cell r="S1253">
            <v>0</v>
          </cell>
        </row>
        <row r="1254">
          <cell r="B1254" t="str">
            <v>PHENTERMINE HCL 20692030 mgCAPSULECAP</v>
          </cell>
          <cell r="C1254" t="str">
            <v xml:space="preserve">PHENTERMINE HCL </v>
          </cell>
          <cell r="D1254">
            <v>20692</v>
          </cell>
          <cell r="E1254">
            <v>0</v>
          </cell>
          <cell r="F1254" t="str">
            <v>30 mg</v>
          </cell>
          <cell r="G1254" t="str">
            <v>CAPSULE</v>
          </cell>
          <cell r="H1254" t="str">
            <v>CAP</v>
          </cell>
          <cell r="I1254">
            <v>20091005</v>
          </cell>
          <cell r="J1254">
            <v>0</v>
          </cell>
          <cell r="K1254">
            <v>20091005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20091005</v>
          </cell>
          <cell r="Q1254">
            <v>0</v>
          </cell>
          <cell r="R1254">
            <v>20091005</v>
          </cell>
          <cell r="S1254">
            <v>0</v>
          </cell>
        </row>
        <row r="1255">
          <cell r="B1255" t="str">
            <v>PHENTERMINE HCL 20713037.5 mgTABLETTAB</v>
          </cell>
          <cell r="C1255" t="str">
            <v xml:space="preserve">PHENTERMINE HCL </v>
          </cell>
          <cell r="D1255">
            <v>20713</v>
          </cell>
          <cell r="E1255">
            <v>0</v>
          </cell>
          <cell r="F1255" t="str">
            <v>37.5 mg</v>
          </cell>
          <cell r="G1255" t="str">
            <v>TABLET</v>
          </cell>
          <cell r="H1255" t="str">
            <v>TAB</v>
          </cell>
          <cell r="I1255">
            <v>20091005</v>
          </cell>
          <cell r="J1255">
            <v>0</v>
          </cell>
          <cell r="K1255">
            <v>20091005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20091005</v>
          </cell>
          <cell r="Q1255">
            <v>0</v>
          </cell>
          <cell r="R1255">
            <v>20091005</v>
          </cell>
          <cell r="S1255">
            <v>0</v>
          </cell>
        </row>
        <row r="1256">
          <cell r="B1256" t="str">
            <v>PHENYLEPHRINE HCL/CHLOR-MAL25732012.5-4 mg/5MILLILITERSYR</v>
          </cell>
          <cell r="C1256" t="str">
            <v>PHENYLEPHRINE HCL/CHLOR-MAL</v>
          </cell>
          <cell r="D1256">
            <v>25732</v>
          </cell>
          <cell r="E1256">
            <v>0</v>
          </cell>
          <cell r="F1256" t="str">
            <v>12.5-4 mg/5</v>
          </cell>
          <cell r="G1256" t="str">
            <v>MILLILITER</v>
          </cell>
          <cell r="H1256" t="str">
            <v>SYR</v>
          </cell>
          <cell r="I1256">
            <v>20091005</v>
          </cell>
          <cell r="J1256">
            <v>0</v>
          </cell>
          <cell r="K1256">
            <v>20091005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20091005</v>
          </cell>
          <cell r="Q1256">
            <v>0</v>
          </cell>
          <cell r="R1256">
            <v>20091005</v>
          </cell>
          <cell r="S1256">
            <v>0</v>
          </cell>
        </row>
        <row r="1257">
          <cell r="B1257" t="str">
            <v>PHENYLEPHRINE HCL/COD/PROMETH1397805-10-6.25MILLILITERSYR</v>
          </cell>
          <cell r="C1257" t="str">
            <v>PHENYLEPHRINE HCL/COD/PROMETH</v>
          </cell>
          <cell r="D1257">
            <v>13978</v>
          </cell>
          <cell r="E1257">
            <v>0</v>
          </cell>
          <cell r="F1257" t="str">
            <v>5-10-6.25</v>
          </cell>
          <cell r="G1257" t="str">
            <v>MILLILITER</v>
          </cell>
          <cell r="H1257" t="str">
            <v>SYR</v>
          </cell>
          <cell r="I1257">
            <v>20091005</v>
          </cell>
          <cell r="J1257">
            <v>0</v>
          </cell>
          <cell r="K1257">
            <v>20091005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20091005</v>
          </cell>
          <cell r="Q1257">
            <v>0</v>
          </cell>
          <cell r="R1257">
            <v>20091005</v>
          </cell>
          <cell r="S1257">
            <v>0</v>
          </cell>
        </row>
        <row r="1258">
          <cell r="B1258" t="str">
            <v>PHENYLEPHRINE/CHLORPHENIRAMINE1274605-4.5 mg/5 mlMILLILITERSUSP</v>
          </cell>
          <cell r="C1258" t="str">
            <v>PHENYLEPHRINE/CHLORPHENIRAMINE</v>
          </cell>
          <cell r="D1258">
            <v>12746</v>
          </cell>
          <cell r="E1258">
            <v>0</v>
          </cell>
          <cell r="F1258" t="str">
            <v>5-4.5 mg/5 ml</v>
          </cell>
          <cell r="G1258" t="str">
            <v>MILLILITER</v>
          </cell>
          <cell r="H1258" t="str">
            <v>SUSP</v>
          </cell>
          <cell r="I1258">
            <v>20090904</v>
          </cell>
          <cell r="J1258">
            <v>0</v>
          </cell>
          <cell r="K1258">
            <v>20091005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20090904</v>
          </cell>
          <cell r="Q1258">
            <v>0</v>
          </cell>
          <cell r="R1258">
            <v>20091005</v>
          </cell>
          <cell r="S1258">
            <v>0</v>
          </cell>
        </row>
        <row r="1259">
          <cell r="B1259" t="str">
            <v>PHENYLEPHRINE/HYDROCODONE/CHLORPHENIRAMINE9626805-2.5-2 mg/5 mlMILLILITERSYR</v>
          </cell>
          <cell r="C1259" t="str">
            <v>PHENYLEPHRINE/HYDROCODONE/CHLORPHENIRAMINE</v>
          </cell>
          <cell r="D1259">
            <v>96268</v>
          </cell>
          <cell r="E1259">
            <v>0</v>
          </cell>
          <cell r="F1259" t="str">
            <v>5-2.5-2 mg/5 ml</v>
          </cell>
          <cell r="G1259" t="str">
            <v>MILLILITER</v>
          </cell>
          <cell r="H1259" t="str">
            <v>SYR</v>
          </cell>
          <cell r="I1259">
            <v>20071205</v>
          </cell>
          <cell r="J1259">
            <v>20080919</v>
          </cell>
          <cell r="K1259">
            <v>20081205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20071205</v>
          </cell>
          <cell r="Q1259">
            <v>20080919</v>
          </cell>
          <cell r="R1259">
            <v>20081205</v>
          </cell>
          <cell r="S1259">
            <v>0</v>
          </cell>
        </row>
        <row r="1260">
          <cell r="B1260" t="str">
            <v>PHENYLEPHRINE/PYRIL TAN/CP9591005 mg; 12.5 mg; 2 mg/5 mlMILLILITERSUSP</v>
          </cell>
          <cell r="C1260" t="str">
            <v>PHENYLEPHRINE/PYRIL TAN/CP</v>
          </cell>
          <cell r="D1260">
            <v>95910</v>
          </cell>
          <cell r="E1260">
            <v>0</v>
          </cell>
          <cell r="F1260" t="str">
            <v>5 mg; 12.5 mg; 2 mg/5 ml</v>
          </cell>
          <cell r="G1260" t="str">
            <v>MILLILITER</v>
          </cell>
          <cell r="H1260" t="str">
            <v>SUSP</v>
          </cell>
          <cell r="I1260">
            <v>20061205</v>
          </cell>
          <cell r="J1260">
            <v>20080919</v>
          </cell>
          <cell r="K1260">
            <v>20080919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20061205</v>
          </cell>
          <cell r="Q1260">
            <v>20080919</v>
          </cell>
          <cell r="R1260">
            <v>20080919</v>
          </cell>
          <cell r="S1260">
            <v>0</v>
          </cell>
        </row>
        <row r="1261">
          <cell r="B1261" t="str">
            <v>PHENYTOIN SODIUM177000100 mgCAPSULECAP, ER</v>
          </cell>
          <cell r="C1261" t="str">
            <v>PHENYTOIN SODIUM</v>
          </cell>
          <cell r="D1261">
            <v>17700</v>
          </cell>
          <cell r="E1261">
            <v>0</v>
          </cell>
          <cell r="F1261" t="str">
            <v>100 mg</v>
          </cell>
          <cell r="G1261" t="str">
            <v>CAPSULE</v>
          </cell>
          <cell r="H1261" t="str">
            <v>CAP, ER</v>
          </cell>
          <cell r="I1261">
            <v>20090917</v>
          </cell>
          <cell r="J1261">
            <v>0</v>
          </cell>
          <cell r="K1261">
            <v>20091005</v>
          </cell>
          <cell r="L1261" t="str">
            <v>Active</v>
          </cell>
          <cell r="N1261">
            <v>0</v>
          </cell>
          <cell r="O1261" t="str">
            <v>no</v>
          </cell>
          <cell r="P1261">
            <v>20090917</v>
          </cell>
          <cell r="Q1261">
            <v>0</v>
          </cell>
          <cell r="R1261">
            <v>20091005</v>
          </cell>
          <cell r="S1261">
            <v>0</v>
          </cell>
        </row>
        <row r="1262">
          <cell r="B1262" t="str">
            <v>PHENYTOIN SODIUM172410125 mg/5 mlMILLILITERSUSP</v>
          </cell>
          <cell r="C1262" t="str">
            <v>PHENYTOIN SODIUM</v>
          </cell>
          <cell r="D1262">
            <v>17241</v>
          </cell>
          <cell r="E1262">
            <v>0</v>
          </cell>
          <cell r="F1262" t="str">
            <v>125 mg/5 ml</v>
          </cell>
          <cell r="G1262" t="str">
            <v>MILLILITER</v>
          </cell>
          <cell r="H1262" t="str">
            <v>SUSP</v>
          </cell>
          <cell r="I1262">
            <v>20091005</v>
          </cell>
          <cell r="J1262">
            <v>0</v>
          </cell>
          <cell r="K1262">
            <v>20091005</v>
          </cell>
          <cell r="L1262" t="str">
            <v>Active</v>
          </cell>
          <cell r="N1262">
            <v>0</v>
          </cell>
          <cell r="O1262" t="str">
            <v>no</v>
          </cell>
          <cell r="P1262">
            <v>20091005</v>
          </cell>
          <cell r="Q1262">
            <v>0</v>
          </cell>
          <cell r="R1262">
            <v>20091005</v>
          </cell>
          <cell r="S1262">
            <v>0</v>
          </cell>
        </row>
        <row r="1263">
          <cell r="B1263" t="str">
            <v>PILOCARPINE HCL3270200.5%MILLILITEROPTH SOLN</v>
          </cell>
          <cell r="C1263" t="str">
            <v>PILOCARPINE HCL</v>
          </cell>
          <cell r="D1263">
            <v>32702</v>
          </cell>
          <cell r="E1263">
            <v>0</v>
          </cell>
          <cell r="F1263" t="str">
            <v>0.5%</v>
          </cell>
          <cell r="G1263" t="str">
            <v>MILLILITER</v>
          </cell>
          <cell r="H1263" t="str">
            <v>OPTH SOLN</v>
          </cell>
          <cell r="I1263">
            <v>20021206</v>
          </cell>
          <cell r="J1263">
            <v>20030509</v>
          </cell>
          <cell r="K1263">
            <v>20030509</v>
          </cell>
          <cell r="L1263" t="str">
            <v>Active</v>
          </cell>
          <cell r="N1263">
            <v>0</v>
          </cell>
          <cell r="O1263" t="str">
            <v>no</v>
          </cell>
          <cell r="P1263">
            <v>20021206</v>
          </cell>
          <cell r="Q1263">
            <v>20030509</v>
          </cell>
          <cell r="R1263">
            <v>20030509</v>
          </cell>
          <cell r="S1263">
            <v>0</v>
          </cell>
        </row>
        <row r="1264">
          <cell r="B1264" t="str">
            <v>PILOCARPINE HCL3270400.01MILLILITEROPTH SOLN</v>
          </cell>
          <cell r="C1264" t="str">
            <v>PILOCARPINE HCL</v>
          </cell>
          <cell r="D1264">
            <v>32704</v>
          </cell>
          <cell r="E1264">
            <v>0</v>
          </cell>
          <cell r="F1264">
            <v>0.01</v>
          </cell>
          <cell r="G1264" t="str">
            <v>MILLILITER</v>
          </cell>
          <cell r="H1264" t="str">
            <v>OPTH SOLN</v>
          </cell>
          <cell r="I1264">
            <v>20091005</v>
          </cell>
          <cell r="J1264">
            <v>0</v>
          </cell>
          <cell r="K1264">
            <v>20091005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20091005</v>
          </cell>
          <cell r="Q1264">
            <v>0</v>
          </cell>
          <cell r="R1264">
            <v>20091005</v>
          </cell>
          <cell r="S1264">
            <v>0</v>
          </cell>
        </row>
        <row r="1265">
          <cell r="B1265" t="str">
            <v>PILOCARPINE HCL3270602%MILLILITEROPTH SOLN</v>
          </cell>
          <cell r="C1265" t="str">
            <v>PILOCARPINE HCL</v>
          </cell>
          <cell r="D1265">
            <v>32706</v>
          </cell>
          <cell r="E1265">
            <v>0</v>
          </cell>
          <cell r="F1265" t="str">
            <v>2%</v>
          </cell>
          <cell r="G1265" t="str">
            <v>MILLILITER</v>
          </cell>
          <cell r="H1265" t="str">
            <v>OPTH SOLN</v>
          </cell>
          <cell r="I1265">
            <v>20091005</v>
          </cell>
          <cell r="J1265">
            <v>0</v>
          </cell>
          <cell r="K1265">
            <v>20091005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20091005</v>
          </cell>
          <cell r="Q1265">
            <v>0</v>
          </cell>
          <cell r="R1265">
            <v>20091005</v>
          </cell>
          <cell r="S1265">
            <v>0</v>
          </cell>
        </row>
        <row r="1266">
          <cell r="B1266" t="str">
            <v>PILOCARPINE HCL3275204%MILLILITEROPTH SOLN</v>
          </cell>
          <cell r="C1266" t="str">
            <v>PILOCARPINE HCL</v>
          </cell>
          <cell r="D1266">
            <v>32752</v>
          </cell>
          <cell r="E1266">
            <v>0</v>
          </cell>
          <cell r="F1266" t="str">
            <v>4%</v>
          </cell>
          <cell r="G1266" t="str">
            <v>MILLILITER</v>
          </cell>
          <cell r="H1266" t="str">
            <v>OPTH SOLN</v>
          </cell>
          <cell r="I1266">
            <v>20091005</v>
          </cell>
          <cell r="J1266">
            <v>0</v>
          </cell>
          <cell r="K1266">
            <v>20091005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20091005</v>
          </cell>
          <cell r="Q1266">
            <v>0</v>
          </cell>
          <cell r="R1266">
            <v>20091005</v>
          </cell>
          <cell r="S1266">
            <v>0</v>
          </cell>
        </row>
        <row r="1267">
          <cell r="B1267" t="str">
            <v>PILOCARPINE HCL3275406%MILLILITEROPTH SOLN</v>
          </cell>
          <cell r="C1267" t="str">
            <v>PILOCARPINE HCL</v>
          </cell>
          <cell r="D1267">
            <v>32754</v>
          </cell>
          <cell r="E1267">
            <v>0</v>
          </cell>
          <cell r="F1267" t="str">
            <v>6%</v>
          </cell>
          <cell r="G1267" t="str">
            <v>MILLILITER</v>
          </cell>
          <cell r="H1267" t="str">
            <v>OPTH SOLN</v>
          </cell>
          <cell r="I1267">
            <v>20091005</v>
          </cell>
          <cell r="J1267">
            <v>0</v>
          </cell>
          <cell r="K1267">
            <v>20091005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20091005</v>
          </cell>
          <cell r="Q1267">
            <v>0</v>
          </cell>
          <cell r="R1267">
            <v>20091005</v>
          </cell>
          <cell r="S1267">
            <v>0</v>
          </cell>
        </row>
        <row r="1268">
          <cell r="B1268" t="str">
            <v>PILOCARPINE HCL2135307.5 mgTABLETTAB</v>
          </cell>
          <cell r="C1268" t="str">
            <v>PILOCARPINE HCL</v>
          </cell>
          <cell r="D1268">
            <v>21353</v>
          </cell>
          <cell r="E1268">
            <v>0</v>
          </cell>
          <cell r="F1268" t="str">
            <v>7.5 mg</v>
          </cell>
          <cell r="G1268" t="str">
            <v>TABLET</v>
          </cell>
          <cell r="H1268" t="str">
            <v>TAB</v>
          </cell>
          <cell r="I1268">
            <v>20091005</v>
          </cell>
          <cell r="J1268">
            <v>0</v>
          </cell>
          <cell r="K1268">
            <v>20091005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20091005</v>
          </cell>
          <cell r="Q1268">
            <v>0</v>
          </cell>
          <cell r="R1268">
            <v>20091005</v>
          </cell>
          <cell r="S1268">
            <v>0</v>
          </cell>
        </row>
        <row r="1269">
          <cell r="B1269" t="str">
            <v>PILOCARPINE HCL 2467105 mgTABLETTAB</v>
          </cell>
          <cell r="C1269" t="str">
            <v xml:space="preserve">PILOCARPINE HCL </v>
          </cell>
          <cell r="D1269">
            <v>24671</v>
          </cell>
          <cell r="E1269">
            <v>0</v>
          </cell>
          <cell r="F1269" t="str">
            <v>5 mg</v>
          </cell>
          <cell r="G1269" t="str">
            <v>TABLET</v>
          </cell>
          <cell r="H1269" t="str">
            <v>TAB</v>
          </cell>
          <cell r="I1269">
            <v>20091005</v>
          </cell>
          <cell r="J1269">
            <v>0</v>
          </cell>
          <cell r="K1269">
            <v>20091005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20091005</v>
          </cell>
          <cell r="Q1269">
            <v>0</v>
          </cell>
          <cell r="R1269">
            <v>20091005</v>
          </cell>
          <cell r="S1269">
            <v>0</v>
          </cell>
        </row>
        <row r="1270">
          <cell r="B1270" t="str">
            <v>PINDOLOL20680010 mgTABLETTAB</v>
          </cell>
          <cell r="C1270" t="str">
            <v>PINDOLOL</v>
          </cell>
          <cell r="D1270">
            <v>20680</v>
          </cell>
          <cell r="E1270">
            <v>0</v>
          </cell>
          <cell r="F1270" t="str">
            <v>10 mg</v>
          </cell>
          <cell r="G1270" t="str">
            <v>TABLET</v>
          </cell>
          <cell r="H1270" t="str">
            <v>TAB</v>
          </cell>
          <cell r="I1270">
            <v>20091005</v>
          </cell>
          <cell r="J1270">
            <v>0</v>
          </cell>
          <cell r="K1270">
            <v>20091005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20091005</v>
          </cell>
          <cell r="Q1270">
            <v>0</v>
          </cell>
          <cell r="R1270">
            <v>20091005</v>
          </cell>
          <cell r="S1270">
            <v>0</v>
          </cell>
        </row>
        <row r="1271">
          <cell r="B1271" t="str">
            <v>PINDOLOL2068105 mgTABLETTAB</v>
          </cell>
          <cell r="C1271" t="str">
            <v>PINDOLOL</v>
          </cell>
          <cell r="D1271">
            <v>20681</v>
          </cell>
          <cell r="E1271">
            <v>0</v>
          </cell>
          <cell r="F1271" t="str">
            <v>5 mg</v>
          </cell>
          <cell r="G1271" t="str">
            <v>TABLET</v>
          </cell>
          <cell r="H1271" t="str">
            <v>TAB</v>
          </cell>
          <cell r="I1271">
            <v>20091005</v>
          </cell>
          <cell r="J1271">
            <v>0</v>
          </cell>
          <cell r="K1271">
            <v>20091005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20091005</v>
          </cell>
          <cell r="Q1271">
            <v>0</v>
          </cell>
          <cell r="R1271">
            <v>20091005</v>
          </cell>
          <cell r="S1271">
            <v>0</v>
          </cell>
        </row>
        <row r="1272">
          <cell r="B1272" t="str">
            <v>PIROXICAM35820010 mgCAPSULECAP</v>
          </cell>
          <cell r="C1272" t="str">
            <v>PIROXICAM</v>
          </cell>
          <cell r="D1272">
            <v>35820</v>
          </cell>
          <cell r="E1272">
            <v>0</v>
          </cell>
          <cell r="F1272" t="str">
            <v>10 mg</v>
          </cell>
          <cell r="G1272" t="str">
            <v>CAPSULE</v>
          </cell>
          <cell r="H1272" t="str">
            <v>CAP</v>
          </cell>
          <cell r="I1272">
            <v>20091005</v>
          </cell>
          <cell r="J1272">
            <v>0</v>
          </cell>
          <cell r="K1272">
            <v>20091005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20091005</v>
          </cell>
          <cell r="Q1272">
            <v>0</v>
          </cell>
          <cell r="R1272">
            <v>20091005</v>
          </cell>
          <cell r="S1272">
            <v>0</v>
          </cell>
        </row>
        <row r="1273">
          <cell r="B1273" t="str">
            <v>PIROXICAM35821020 mgCAPSULECAP</v>
          </cell>
          <cell r="C1273" t="str">
            <v>PIROXICAM</v>
          </cell>
          <cell r="D1273">
            <v>35821</v>
          </cell>
          <cell r="E1273">
            <v>0</v>
          </cell>
          <cell r="F1273" t="str">
            <v>20 mg</v>
          </cell>
          <cell r="G1273" t="str">
            <v>CAPSULE</v>
          </cell>
          <cell r="H1273" t="str">
            <v>CAP</v>
          </cell>
          <cell r="I1273">
            <v>20090305</v>
          </cell>
          <cell r="J1273">
            <v>0</v>
          </cell>
          <cell r="K1273">
            <v>20091005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20091005</v>
          </cell>
          <cell r="S1273">
            <v>0</v>
          </cell>
        </row>
        <row r="1274">
          <cell r="B1274" t="str">
            <v>POLYETHYLENE GLYCOL86211017 gmEACHPACKET</v>
          </cell>
          <cell r="C1274" t="str">
            <v>POLYETHYLENE GLYCOL</v>
          </cell>
          <cell r="D1274">
            <v>86211</v>
          </cell>
          <cell r="E1274">
            <v>0</v>
          </cell>
          <cell r="F1274" t="str">
            <v>17 gm</v>
          </cell>
          <cell r="G1274" t="str">
            <v>EACH</v>
          </cell>
          <cell r="H1274" t="str">
            <v>PACKET</v>
          </cell>
          <cell r="I1274">
            <v>20070919</v>
          </cell>
          <cell r="J1274">
            <v>20080305</v>
          </cell>
          <cell r="K1274">
            <v>20091005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20070919</v>
          </cell>
          <cell r="Q1274">
            <v>20080305</v>
          </cell>
          <cell r="R1274">
            <v>20091005</v>
          </cell>
          <cell r="S1274">
            <v>0</v>
          </cell>
        </row>
        <row r="1275">
          <cell r="B1275" t="str">
            <v>POLYETHYLENE GLYCOL862120NAGRAMPOWDER</v>
          </cell>
          <cell r="C1275" t="str">
            <v>POLYETHYLENE GLYCOL</v>
          </cell>
          <cell r="D1275">
            <v>86212</v>
          </cell>
          <cell r="E1275">
            <v>0</v>
          </cell>
          <cell r="F1275" t="str">
            <v>NA</v>
          </cell>
          <cell r="G1275" t="str">
            <v>GRAM</v>
          </cell>
          <cell r="H1275" t="str">
            <v>POWDER</v>
          </cell>
          <cell r="I1275">
            <v>20091005</v>
          </cell>
          <cell r="J1275">
            <v>0</v>
          </cell>
          <cell r="K1275">
            <v>20091005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20091005</v>
          </cell>
          <cell r="Q1275">
            <v>0</v>
          </cell>
          <cell r="R1275">
            <v>20091005</v>
          </cell>
          <cell r="S1275">
            <v>0</v>
          </cell>
        </row>
        <row r="1276">
          <cell r="B1276" t="str">
            <v>POTASSIUM BICARB/CITRATE56821025 mEqTABLETEFFERV TAB</v>
          </cell>
          <cell r="C1276" t="str">
            <v>POTASSIUM BICARB/CITRATE</v>
          </cell>
          <cell r="D1276">
            <v>56821</v>
          </cell>
          <cell r="E1276">
            <v>0</v>
          </cell>
          <cell r="F1276" t="str">
            <v>25 mEq</v>
          </cell>
          <cell r="G1276" t="str">
            <v>TABLET</v>
          </cell>
          <cell r="H1276" t="str">
            <v>EFFERV TAB</v>
          </cell>
          <cell r="I1276">
            <v>20091005</v>
          </cell>
          <cell r="J1276">
            <v>0</v>
          </cell>
          <cell r="K1276">
            <v>20091005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20091005</v>
          </cell>
          <cell r="Q1276">
            <v>0</v>
          </cell>
          <cell r="R1276">
            <v>20091005</v>
          </cell>
          <cell r="S1276">
            <v>0</v>
          </cell>
        </row>
        <row r="1277">
          <cell r="B1277" t="str">
            <v>POTASSIUM CHLORIDE3321010 mEqCAPSULECAP, CR</v>
          </cell>
          <cell r="C1277" t="str">
            <v>POTASSIUM CHLORIDE</v>
          </cell>
          <cell r="D1277">
            <v>3321</v>
          </cell>
          <cell r="E1277">
            <v>0</v>
          </cell>
          <cell r="F1277" t="str">
            <v>10 mEq</v>
          </cell>
          <cell r="G1277" t="str">
            <v>CAPSULE</v>
          </cell>
          <cell r="H1277" t="str">
            <v>CAP, CR</v>
          </cell>
          <cell r="I1277">
            <v>20091005</v>
          </cell>
          <cell r="J1277">
            <v>0</v>
          </cell>
          <cell r="K1277">
            <v>20091005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20091005</v>
          </cell>
          <cell r="Q1277">
            <v>0</v>
          </cell>
          <cell r="R1277">
            <v>20091005</v>
          </cell>
          <cell r="S1277">
            <v>0</v>
          </cell>
        </row>
        <row r="1278">
          <cell r="B1278" t="str">
            <v>POTASSIUM CHLORIDE3510010 mEqTABLETTAB, CR</v>
          </cell>
          <cell r="C1278" t="str">
            <v>POTASSIUM CHLORIDE</v>
          </cell>
          <cell r="D1278">
            <v>3510</v>
          </cell>
          <cell r="E1278">
            <v>0</v>
          </cell>
          <cell r="F1278" t="str">
            <v>10 mEq</v>
          </cell>
          <cell r="G1278" t="str">
            <v>TABLET</v>
          </cell>
          <cell r="H1278" t="str">
            <v>TAB, CR</v>
          </cell>
          <cell r="I1278">
            <v>20091005</v>
          </cell>
          <cell r="J1278">
            <v>0</v>
          </cell>
          <cell r="K1278">
            <v>20091005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20091005</v>
          </cell>
          <cell r="Q1278">
            <v>0</v>
          </cell>
          <cell r="R1278">
            <v>20091005</v>
          </cell>
          <cell r="S1278">
            <v>0</v>
          </cell>
        </row>
        <row r="1279">
          <cell r="B1279" t="str">
            <v>POTASSIUM CHLORIDE3512010 mEqTABLETTAB, ER</v>
          </cell>
          <cell r="C1279" t="str">
            <v>POTASSIUM CHLORIDE</v>
          </cell>
          <cell r="D1279">
            <v>3512</v>
          </cell>
          <cell r="E1279">
            <v>0</v>
          </cell>
          <cell r="F1279" t="str">
            <v>10 mEq</v>
          </cell>
          <cell r="G1279" t="str">
            <v>TABLET</v>
          </cell>
          <cell r="H1279" t="str">
            <v>TAB, ER</v>
          </cell>
          <cell r="I1279">
            <v>20091005</v>
          </cell>
          <cell r="J1279">
            <v>0</v>
          </cell>
          <cell r="K1279">
            <v>20091005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20091005</v>
          </cell>
          <cell r="Q1279">
            <v>0</v>
          </cell>
          <cell r="R1279">
            <v>20091005</v>
          </cell>
          <cell r="S1279">
            <v>0</v>
          </cell>
        </row>
        <row r="1280">
          <cell r="B1280" t="str">
            <v>POTASSIUM CHLORIDE3404020 mEqEACHPWDR PACKET</v>
          </cell>
          <cell r="C1280" t="str">
            <v>POTASSIUM CHLORIDE</v>
          </cell>
          <cell r="D1280">
            <v>3404</v>
          </cell>
          <cell r="E1280">
            <v>0</v>
          </cell>
          <cell r="F1280" t="str">
            <v>20 mEq</v>
          </cell>
          <cell r="G1280" t="str">
            <v>EACH</v>
          </cell>
          <cell r="H1280" t="str">
            <v>PWDR PACKET</v>
          </cell>
          <cell r="I1280">
            <v>20090305</v>
          </cell>
          <cell r="J1280">
            <v>20090605</v>
          </cell>
          <cell r="K1280">
            <v>20090605</v>
          </cell>
          <cell r="L1280" t="str">
            <v>Active</v>
          </cell>
          <cell r="N1280">
            <v>0</v>
          </cell>
          <cell r="O1280" t="str">
            <v>no</v>
          </cell>
          <cell r="P1280">
            <v>20090305</v>
          </cell>
          <cell r="Q1280">
            <v>20090605</v>
          </cell>
          <cell r="R1280">
            <v>20090605</v>
          </cell>
          <cell r="S1280">
            <v>0</v>
          </cell>
        </row>
        <row r="1281">
          <cell r="B1281" t="str">
            <v>POTASSIUM CHLORIDE3513020 mEqTABLETTAB, CR</v>
          </cell>
          <cell r="C1281" t="str">
            <v>POTASSIUM CHLORIDE</v>
          </cell>
          <cell r="D1281">
            <v>3513</v>
          </cell>
          <cell r="E1281">
            <v>0</v>
          </cell>
          <cell r="F1281" t="str">
            <v>20 mEq</v>
          </cell>
          <cell r="G1281" t="str">
            <v>TABLET</v>
          </cell>
          <cell r="H1281" t="str">
            <v>TAB, CR</v>
          </cell>
          <cell r="I1281">
            <v>20091005</v>
          </cell>
          <cell r="J1281">
            <v>0</v>
          </cell>
          <cell r="K1281">
            <v>20091005</v>
          </cell>
          <cell r="L1281" t="str">
            <v>Active</v>
          </cell>
          <cell r="N1281">
            <v>0</v>
          </cell>
          <cell r="O1281" t="str">
            <v>no</v>
          </cell>
          <cell r="P1281">
            <v>20091005</v>
          </cell>
          <cell r="Q1281">
            <v>0</v>
          </cell>
          <cell r="R1281">
            <v>20091005</v>
          </cell>
          <cell r="S1281">
            <v>0</v>
          </cell>
        </row>
        <row r="1282">
          <cell r="B1282" t="str">
            <v>POTASSIUM CHLORIDE3443020 mEq/15 mlMILLILITERLIQ</v>
          </cell>
          <cell r="C1282" t="str">
            <v>POTASSIUM CHLORIDE</v>
          </cell>
          <cell r="D1282">
            <v>3443</v>
          </cell>
          <cell r="E1282">
            <v>0</v>
          </cell>
          <cell r="F1282" t="str">
            <v>20 mEq/15 ml</v>
          </cell>
          <cell r="G1282" t="str">
            <v>MILLILITER</v>
          </cell>
          <cell r="H1282" t="str">
            <v>LIQ</v>
          </cell>
          <cell r="I1282">
            <v>20091005</v>
          </cell>
          <cell r="J1282">
            <v>0</v>
          </cell>
          <cell r="K1282">
            <v>20091005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20091005</v>
          </cell>
          <cell r="Q1282">
            <v>0</v>
          </cell>
          <cell r="R1282">
            <v>20091005</v>
          </cell>
          <cell r="S1282">
            <v>0</v>
          </cell>
        </row>
        <row r="1283">
          <cell r="B1283" t="str">
            <v>POTASSIUM CHLORIDE351408 mEqTABLETTAB, CR</v>
          </cell>
          <cell r="C1283" t="str">
            <v>POTASSIUM CHLORIDE</v>
          </cell>
          <cell r="D1283">
            <v>3514</v>
          </cell>
          <cell r="E1283">
            <v>0</v>
          </cell>
          <cell r="F1283" t="str">
            <v>8 mEq</v>
          </cell>
          <cell r="G1283" t="str">
            <v>TABLET</v>
          </cell>
          <cell r="H1283" t="str">
            <v>TAB, CR</v>
          </cell>
          <cell r="I1283">
            <v>20091005</v>
          </cell>
          <cell r="J1283">
            <v>0</v>
          </cell>
          <cell r="K1283">
            <v>20091005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20091005</v>
          </cell>
          <cell r="Q1283">
            <v>0</v>
          </cell>
          <cell r="R1283">
            <v>20091005</v>
          </cell>
          <cell r="S1283">
            <v>0</v>
          </cell>
        </row>
        <row r="1284">
          <cell r="B1284" t="str">
            <v>POTASSIUM CHLORIDE 3442040 mEq/15 mlMILLILITERLIQ</v>
          </cell>
          <cell r="C1284" t="str">
            <v xml:space="preserve">POTASSIUM CHLORIDE </v>
          </cell>
          <cell r="D1284">
            <v>3442</v>
          </cell>
          <cell r="E1284">
            <v>0</v>
          </cell>
          <cell r="F1284" t="str">
            <v>40 mEq/15 ml</v>
          </cell>
          <cell r="G1284" t="str">
            <v>MILLILITER</v>
          </cell>
          <cell r="H1284" t="str">
            <v>LIQ</v>
          </cell>
          <cell r="I1284">
            <v>20091005</v>
          </cell>
          <cell r="J1284">
            <v>0</v>
          </cell>
          <cell r="K1284">
            <v>20091005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20091005</v>
          </cell>
          <cell r="Q1284">
            <v>0</v>
          </cell>
          <cell r="R1284">
            <v>20091005</v>
          </cell>
          <cell r="S1284">
            <v>0</v>
          </cell>
        </row>
        <row r="1285">
          <cell r="B1285" t="str">
            <v>POTASSIUM CHLORIDE/BICARB55910025 mEqTABLETEFFERV TAB</v>
          </cell>
          <cell r="C1285" t="str">
            <v>POTASSIUM CHLORIDE/BICARB</v>
          </cell>
          <cell r="D1285">
            <v>55910</v>
          </cell>
          <cell r="E1285">
            <v>0</v>
          </cell>
          <cell r="F1285" t="str">
            <v>25 mEq</v>
          </cell>
          <cell r="G1285" t="str">
            <v>TABLET</v>
          </cell>
          <cell r="H1285" t="str">
            <v>EFFERV TAB</v>
          </cell>
          <cell r="I1285">
            <v>20061205</v>
          </cell>
          <cell r="J1285">
            <v>20080919</v>
          </cell>
          <cell r="K1285">
            <v>20080919</v>
          </cell>
          <cell r="L1285" t="str">
            <v>Active</v>
          </cell>
          <cell r="N1285">
            <v>0</v>
          </cell>
          <cell r="O1285" t="str">
            <v>no</v>
          </cell>
          <cell r="P1285">
            <v>20061205</v>
          </cell>
          <cell r="Q1285">
            <v>20080919</v>
          </cell>
          <cell r="R1285">
            <v>20080919</v>
          </cell>
          <cell r="S1285">
            <v>0</v>
          </cell>
        </row>
        <row r="1286">
          <cell r="B1286" t="str">
            <v>POVIDONE IODINE2976100.1GRAMOINT</v>
          </cell>
          <cell r="C1286" t="str">
            <v>POVIDONE IODINE</v>
          </cell>
          <cell r="D1286">
            <v>29761</v>
          </cell>
          <cell r="E1286">
            <v>0</v>
          </cell>
          <cell r="F1286">
            <v>0.1</v>
          </cell>
          <cell r="G1286" t="str">
            <v>GRAM</v>
          </cell>
          <cell r="H1286" t="str">
            <v>OINT</v>
          </cell>
          <cell r="I1286">
            <v>20020605</v>
          </cell>
          <cell r="J1286">
            <v>20021206</v>
          </cell>
          <cell r="K1286">
            <v>20021206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20020605</v>
          </cell>
          <cell r="Q1286">
            <v>20021206</v>
          </cell>
          <cell r="R1286">
            <v>20021206</v>
          </cell>
          <cell r="S1286">
            <v>0</v>
          </cell>
        </row>
        <row r="1287">
          <cell r="B1287" t="str">
            <v>POVIDONE IODINE 4533400.1MILLILITERSOLN</v>
          </cell>
          <cell r="C1287" t="str">
            <v xml:space="preserve">POVIDONE IODINE </v>
          </cell>
          <cell r="D1287">
            <v>45334</v>
          </cell>
          <cell r="E1287">
            <v>0</v>
          </cell>
          <cell r="F1287">
            <v>0.1</v>
          </cell>
          <cell r="G1287" t="str">
            <v>MILLILITER</v>
          </cell>
          <cell r="H1287" t="str">
            <v>SOLN</v>
          </cell>
          <cell r="I1287">
            <v>20020605</v>
          </cell>
          <cell r="J1287">
            <v>20021206</v>
          </cell>
          <cell r="K1287">
            <v>20021206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20020605</v>
          </cell>
          <cell r="Q1287">
            <v>20021206</v>
          </cell>
          <cell r="R1287">
            <v>20021206</v>
          </cell>
          <cell r="S1287">
            <v>0</v>
          </cell>
        </row>
        <row r="1288">
          <cell r="B1288" t="str">
            <v>PRAVASTATIN SODIUM 48671010 mgTABLETTAB</v>
          </cell>
          <cell r="C1288" t="str">
            <v xml:space="preserve">PRAVASTATIN SODIUM </v>
          </cell>
          <cell r="D1288">
            <v>48671</v>
          </cell>
          <cell r="E1288">
            <v>0</v>
          </cell>
          <cell r="F1288" t="str">
            <v>10 mg</v>
          </cell>
          <cell r="G1288" t="str">
            <v>TABLET</v>
          </cell>
          <cell r="H1288" t="str">
            <v>TAB</v>
          </cell>
          <cell r="I1288">
            <v>20091005</v>
          </cell>
          <cell r="J1288">
            <v>0</v>
          </cell>
          <cell r="K1288">
            <v>20091005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20091005</v>
          </cell>
          <cell r="Q1288">
            <v>0</v>
          </cell>
          <cell r="R1288">
            <v>20091005</v>
          </cell>
          <cell r="S1288">
            <v>0</v>
          </cell>
        </row>
        <row r="1289">
          <cell r="B1289" t="str">
            <v>PRAVASTATIN SODIUM 48672020 mgTABLETTAB</v>
          </cell>
          <cell r="C1289" t="str">
            <v xml:space="preserve">PRAVASTATIN SODIUM </v>
          </cell>
          <cell r="D1289">
            <v>48672</v>
          </cell>
          <cell r="E1289">
            <v>0</v>
          </cell>
          <cell r="F1289" t="str">
            <v>20 mg</v>
          </cell>
          <cell r="G1289" t="str">
            <v>TABLET</v>
          </cell>
          <cell r="H1289" t="str">
            <v>TAB</v>
          </cell>
          <cell r="I1289">
            <v>20091005</v>
          </cell>
          <cell r="J1289">
            <v>0</v>
          </cell>
          <cell r="K1289">
            <v>20091005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20091005</v>
          </cell>
          <cell r="Q1289">
            <v>0</v>
          </cell>
          <cell r="R1289">
            <v>20091005</v>
          </cell>
          <cell r="S1289">
            <v>0</v>
          </cell>
        </row>
        <row r="1290">
          <cell r="B1290" t="str">
            <v>PRAVASTATIN SODIUM 48673040 mgTABLETTAB</v>
          </cell>
          <cell r="C1290" t="str">
            <v xml:space="preserve">PRAVASTATIN SODIUM </v>
          </cell>
          <cell r="D1290">
            <v>48673</v>
          </cell>
          <cell r="E1290">
            <v>0</v>
          </cell>
          <cell r="F1290" t="str">
            <v>40 mg</v>
          </cell>
          <cell r="G1290" t="str">
            <v>TABLET</v>
          </cell>
          <cell r="H1290" t="str">
            <v>TAB</v>
          </cell>
          <cell r="I1290">
            <v>20091005</v>
          </cell>
          <cell r="J1290">
            <v>0</v>
          </cell>
          <cell r="K1290">
            <v>20091005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20091005</v>
          </cell>
          <cell r="Q1290">
            <v>0</v>
          </cell>
          <cell r="R1290">
            <v>20091005</v>
          </cell>
          <cell r="S1290">
            <v>0</v>
          </cell>
        </row>
        <row r="1291">
          <cell r="B1291" t="str">
            <v>PRAVASTATIN SODIUM 15412080 mgTABLETTAB</v>
          </cell>
          <cell r="C1291" t="str">
            <v xml:space="preserve">PRAVASTATIN SODIUM </v>
          </cell>
          <cell r="D1291">
            <v>15412</v>
          </cell>
          <cell r="E1291">
            <v>0</v>
          </cell>
          <cell r="F1291" t="str">
            <v>80 mg</v>
          </cell>
          <cell r="G1291" t="str">
            <v>TABLET</v>
          </cell>
          <cell r="H1291" t="str">
            <v>TAB</v>
          </cell>
          <cell r="I1291">
            <v>20091005</v>
          </cell>
          <cell r="J1291">
            <v>0</v>
          </cell>
          <cell r="K1291">
            <v>20091005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20091005</v>
          </cell>
          <cell r="Q1291">
            <v>0</v>
          </cell>
          <cell r="R1291">
            <v>20091005</v>
          </cell>
          <cell r="S1291">
            <v>0</v>
          </cell>
        </row>
        <row r="1292">
          <cell r="B1292" t="str">
            <v>PRAZOSIN HCL125001 mgCAPSULECAP</v>
          </cell>
          <cell r="C1292" t="str">
            <v>PRAZOSIN HCL</v>
          </cell>
          <cell r="D1292">
            <v>1250</v>
          </cell>
          <cell r="E1292">
            <v>0</v>
          </cell>
          <cell r="F1292" t="str">
            <v>1 mg</v>
          </cell>
          <cell r="G1292" t="str">
            <v>CAPSULE</v>
          </cell>
          <cell r="H1292" t="str">
            <v>CAP</v>
          </cell>
          <cell r="I1292">
            <v>20091005</v>
          </cell>
          <cell r="J1292">
            <v>0</v>
          </cell>
          <cell r="K1292">
            <v>20091005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20091005</v>
          </cell>
          <cell r="Q1292">
            <v>0</v>
          </cell>
          <cell r="R1292">
            <v>20091005</v>
          </cell>
          <cell r="S1292">
            <v>0</v>
          </cell>
        </row>
        <row r="1293">
          <cell r="B1293" t="str">
            <v>PRAZOSIN HCL125102 mgCAPSULECAP</v>
          </cell>
          <cell r="C1293" t="str">
            <v>PRAZOSIN HCL</v>
          </cell>
          <cell r="D1293">
            <v>1251</v>
          </cell>
          <cell r="E1293">
            <v>0</v>
          </cell>
          <cell r="F1293" t="str">
            <v>2 mg</v>
          </cell>
          <cell r="G1293" t="str">
            <v>CAPSULE</v>
          </cell>
          <cell r="H1293" t="str">
            <v>CAP</v>
          </cell>
          <cell r="I1293">
            <v>20091005</v>
          </cell>
          <cell r="J1293">
            <v>0</v>
          </cell>
          <cell r="K1293">
            <v>20091005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20091005</v>
          </cell>
          <cell r="Q1293">
            <v>0</v>
          </cell>
          <cell r="R1293">
            <v>20091005</v>
          </cell>
          <cell r="S1293">
            <v>0</v>
          </cell>
        </row>
        <row r="1294">
          <cell r="B1294" t="str">
            <v>PRAZOSIN HCL125205 mgCAPSULECAP</v>
          </cell>
          <cell r="C1294" t="str">
            <v>PRAZOSIN HCL</v>
          </cell>
          <cell r="D1294">
            <v>1252</v>
          </cell>
          <cell r="E1294">
            <v>0</v>
          </cell>
          <cell r="F1294" t="str">
            <v>5 mg</v>
          </cell>
          <cell r="G1294" t="str">
            <v>CAPSULE</v>
          </cell>
          <cell r="H1294" t="str">
            <v>CAP</v>
          </cell>
          <cell r="I1294">
            <v>20091005</v>
          </cell>
          <cell r="J1294">
            <v>0</v>
          </cell>
          <cell r="K1294">
            <v>20091005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20091005</v>
          </cell>
          <cell r="Q1294">
            <v>0</v>
          </cell>
          <cell r="R1294">
            <v>20091005</v>
          </cell>
          <cell r="S1294">
            <v>0</v>
          </cell>
        </row>
        <row r="1295">
          <cell r="B1295" t="str">
            <v>PREDNISOLONE26800015 mg/5 mlMILLILITERSYR</v>
          </cell>
          <cell r="C1295" t="str">
            <v>PREDNISOLONE</v>
          </cell>
          <cell r="D1295">
            <v>26800</v>
          </cell>
          <cell r="E1295">
            <v>0</v>
          </cell>
          <cell r="F1295" t="str">
            <v>15 mg/5 ml</v>
          </cell>
          <cell r="G1295" t="str">
            <v>MILLILITER</v>
          </cell>
          <cell r="H1295" t="str">
            <v>SYR</v>
          </cell>
          <cell r="I1295">
            <v>20091005</v>
          </cell>
          <cell r="J1295">
            <v>0</v>
          </cell>
          <cell r="K1295">
            <v>20091005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20091005</v>
          </cell>
          <cell r="Q1295">
            <v>0</v>
          </cell>
          <cell r="R1295">
            <v>20091005</v>
          </cell>
          <cell r="S1295">
            <v>0</v>
          </cell>
        </row>
        <row r="1296">
          <cell r="B1296" t="str">
            <v>PREDNISOLONE ACETATE 3315301%MILLILITEROPTH SUSP</v>
          </cell>
          <cell r="C1296" t="str">
            <v xml:space="preserve">PREDNISOLONE ACETATE </v>
          </cell>
          <cell r="D1296">
            <v>33153</v>
          </cell>
          <cell r="E1296">
            <v>0</v>
          </cell>
          <cell r="F1296" t="str">
            <v>1%</v>
          </cell>
          <cell r="G1296" t="str">
            <v>MILLILITER</v>
          </cell>
          <cell r="H1296" t="str">
            <v>OPTH SUSP</v>
          </cell>
          <cell r="I1296">
            <v>20091005</v>
          </cell>
          <cell r="J1296">
            <v>0</v>
          </cell>
          <cell r="K1296">
            <v>20091005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20091005</v>
          </cell>
          <cell r="Q1296">
            <v>0</v>
          </cell>
          <cell r="R1296">
            <v>20091005</v>
          </cell>
          <cell r="S1296">
            <v>0</v>
          </cell>
        </row>
        <row r="1297">
          <cell r="B1297" t="str">
            <v>PREDNISOLONE SODIUM PHOSPHATE 33806015 mg/5 mlMILLILITERSOLN</v>
          </cell>
          <cell r="C1297" t="str">
            <v xml:space="preserve">PREDNISOLONE SODIUM PHOSPHATE </v>
          </cell>
          <cell r="D1297">
            <v>33806</v>
          </cell>
          <cell r="E1297">
            <v>0</v>
          </cell>
          <cell r="F1297" t="str">
            <v>15 mg/5 ml</v>
          </cell>
          <cell r="G1297" t="str">
            <v>MILLILITER</v>
          </cell>
          <cell r="H1297" t="str">
            <v>SOLN</v>
          </cell>
          <cell r="I1297">
            <v>20091005</v>
          </cell>
          <cell r="J1297">
            <v>0</v>
          </cell>
          <cell r="K1297">
            <v>20091005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20091005</v>
          </cell>
          <cell r="Q1297">
            <v>0</v>
          </cell>
          <cell r="R1297">
            <v>20091005</v>
          </cell>
          <cell r="S1297">
            <v>0</v>
          </cell>
        </row>
        <row r="1298">
          <cell r="B1298" t="str">
            <v>PREDNISONE2717101 mgTABLETTAB</v>
          </cell>
          <cell r="C1298" t="str">
            <v>PREDNISONE</v>
          </cell>
          <cell r="D1298">
            <v>27171</v>
          </cell>
          <cell r="E1298">
            <v>0</v>
          </cell>
          <cell r="F1298" t="str">
            <v>1 mg</v>
          </cell>
          <cell r="G1298" t="str">
            <v>TABLET</v>
          </cell>
          <cell r="H1298" t="str">
            <v>TAB</v>
          </cell>
          <cell r="I1298">
            <v>20091005</v>
          </cell>
          <cell r="J1298">
            <v>0</v>
          </cell>
          <cell r="K1298">
            <v>20091005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20091005</v>
          </cell>
          <cell r="Q1298">
            <v>0</v>
          </cell>
          <cell r="R1298">
            <v>20091005</v>
          </cell>
          <cell r="S1298">
            <v>0</v>
          </cell>
        </row>
        <row r="1299">
          <cell r="B1299" t="str">
            <v>PREDNISONE38364010 mgTABLETTAB, dose pack</v>
          </cell>
          <cell r="C1299" t="str">
            <v>PREDNISONE</v>
          </cell>
          <cell r="D1299">
            <v>38364</v>
          </cell>
          <cell r="E1299">
            <v>0</v>
          </cell>
          <cell r="F1299" t="str">
            <v>10 mg</v>
          </cell>
          <cell r="G1299" t="str">
            <v>TABLET</v>
          </cell>
          <cell r="H1299" t="str">
            <v>TAB, dose pack</v>
          </cell>
          <cell r="I1299">
            <v>20090904</v>
          </cell>
          <cell r="J1299">
            <v>0</v>
          </cell>
          <cell r="K1299">
            <v>20091005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20090904</v>
          </cell>
          <cell r="Q1299">
            <v>0</v>
          </cell>
          <cell r="R1299">
            <v>20091005</v>
          </cell>
          <cell r="S1299">
            <v>0</v>
          </cell>
        </row>
        <row r="1300">
          <cell r="B1300" t="str">
            <v>PREDNISONE27172010 mgTABLETTAB</v>
          </cell>
          <cell r="C1300" t="str">
            <v>PREDNISONE</v>
          </cell>
          <cell r="D1300">
            <v>27172</v>
          </cell>
          <cell r="E1300">
            <v>0</v>
          </cell>
          <cell r="F1300" t="str">
            <v>10 mg</v>
          </cell>
          <cell r="G1300" t="str">
            <v>TABLET</v>
          </cell>
          <cell r="H1300" t="str">
            <v>TAB</v>
          </cell>
          <cell r="I1300">
            <v>20091005</v>
          </cell>
          <cell r="J1300">
            <v>0</v>
          </cell>
          <cell r="K1300">
            <v>20091005</v>
          </cell>
          <cell r="L1300" t="str">
            <v>Active</v>
          </cell>
          <cell r="N1300">
            <v>0</v>
          </cell>
          <cell r="O1300" t="str">
            <v>no</v>
          </cell>
          <cell r="P1300">
            <v>20091005</v>
          </cell>
          <cell r="Q1300">
            <v>0</v>
          </cell>
          <cell r="R1300">
            <v>20091005</v>
          </cell>
          <cell r="S1300">
            <v>0</v>
          </cell>
        </row>
        <row r="1301">
          <cell r="B1301" t="str">
            <v>PREDNISONE27174020 mgTABLETTAB</v>
          </cell>
          <cell r="C1301" t="str">
            <v>PREDNISONE</v>
          </cell>
          <cell r="D1301">
            <v>27174</v>
          </cell>
          <cell r="E1301">
            <v>0</v>
          </cell>
          <cell r="F1301" t="str">
            <v>20 mg</v>
          </cell>
          <cell r="G1301" t="str">
            <v>TABLET</v>
          </cell>
          <cell r="H1301" t="str">
            <v>TAB</v>
          </cell>
          <cell r="I1301">
            <v>20091005</v>
          </cell>
          <cell r="J1301">
            <v>0</v>
          </cell>
          <cell r="K1301">
            <v>20091005</v>
          </cell>
          <cell r="L1301" t="str">
            <v>Active</v>
          </cell>
          <cell r="N1301">
            <v>0</v>
          </cell>
          <cell r="O1301" t="str">
            <v>no</v>
          </cell>
          <cell r="P1301">
            <v>20091005</v>
          </cell>
          <cell r="Q1301">
            <v>0</v>
          </cell>
          <cell r="R1301">
            <v>20091005</v>
          </cell>
          <cell r="S1301">
            <v>0</v>
          </cell>
        </row>
        <row r="1302">
          <cell r="B1302" t="str">
            <v>PREDNISONE2717605 mgTABLETTAB</v>
          </cell>
          <cell r="C1302" t="str">
            <v>PREDNISONE</v>
          </cell>
          <cell r="D1302">
            <v>27176</v>
          </cell>
          <cell r="E1302">
            <v>0</v>
          </cell>
          <cell r="F1302" t="str">
            <v>5 mg</v>
          </cell>
          <cell r="G1302" t="str">
            <v>TABLET</v>
          </cell>
          <cell r="H1302" t="str">
            <v>TAB</v>
          </cell>
          <cell r="I1302">
            <v>20090904</v>
          </cell>
          <cell r="J1302">
            <v>0</v>
          </cell>
          <cell r="K1302">
            <v>20091005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20090904</v>
          </cell>
          <cell r="Q1302">
            <v>0</v>
          </cell>
          <cell r="R1302">
            <v>20091005</v>
          </cell>
          <cell r="S1302">
            <v>0</v>
          </cell>
        </row>
        <row r="1303">
          <cell r="B1303" t="str">
            <v>PRENATAL VIT/FE FUMARATE/FA95339027 mg; 1 mgTABLETTAB</v>
          </cell>
          <cell r="C1303" t="str">
            <v>PRENATAL VIT/FE FUMARATE/FA</v>
          </cell>
          <cell r="D1303">
            <v>95339</v>
          </cell>
          <cell r="E1303">
            <v>0</v>
          </cell>
          <cell r="F1303" t="str">
            <v>27 mg; 1 mg</v>
          </cell>
          <cell r="G1303" t="str">
            <v>TABLET</v>
          </cell>
          <cell r="H1303" t="str">
            <v>TAB</v>
          </cell>
          <cell r="I1303">
            <v>20091005</v>
          </cell>
          <cell r="J1303">
            <v>0</v>
          </cell>
          <cell r="K1303">
            <v>20091005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20091005</v>
          </cell>
          <cell r="Q1303">
            <v>0</v>
          </cell>
          <cell r="R1303">
            <v>20091005</v>
          </cell>
          <cell r="S1303">
            <v>0</v>
          </cell>
        </row>
        <row r="1304">
          <cell r="B1304" t="str">
            <v>PRENATAL VIT/FE FUMARATE/FA13207028-1 mgTABLETTAB</v>
          </cell>
          <cell r="C1304" t="str">
            <v>PRENATAL VIT/FE FUMARATE/FA</v>
          </cell>
          <cell r="D1304">
            <v>13207</v>
          </cell>
          <cell r="E1304">
            <v>0</v>
          </cell>
          <cell r="F1304" t="str">
            <v>28-1 mg</v>
          </cell>
          <cell r="G1304" t="str">
            <v>TABLET</v>
          </cell>
          <cell r="H1304" t="str">
            <v>TAB</v>
          </cell>
          <cell r="I1304">
            <v>20080919</v>
          </cell>
          <cell r="J1304">
            <v>20090305</v>
          </cell>
          <cell r="K1304">
            <v>20091005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20080919</v>
          </cell>
          <cell r="Q1304">
            <v>20090305</v>
          </cell>
          <cell r="R1304">
            <v>20091005</v>
          </cell>
          <cell r="S1304">
            <v>0</v>
          </cell>
        </row>
        <row r="1305">
          <cell r="B1305" t="str">
            <v>PRENATAL VIT/IRON,CARB/DOSS/FA 95413090 mg; 50 mg; 1 mgTABLETTAB</v>
          </cell>
          <cell r="C1305" t="str">
            <v xml:space="preserve">PRENATAL VIT/IRON,CARB/DOSS/FA </v>
          </cell>
          <cell r="D1305">
            <v>95413</v>
          </cell>
          <cell r="E1305">
            <v>0</v>
          </cell>
          <cell r="F1305" t="str">
            <v>90 mg; 50 mg; 1 mg</v>
          </cell>
          <cell r="G1305" t="str">
            <v>TABLET</v>
          </cell>
          <cell r="H1305" t="str">
            <v>TAB</v>
          </cell>
          <cell r="I1305">
            <v>20070605</v>
          </cell>
          <cell r="J1305">
            <v>20080919</v>
          </cell>
          <cell r="K1305">
            <v>20080919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20070605</v>
          </cell>
          <cell r="Q1305">
            <v>20080919</v>
          </cell>
          <cell r="R1305">
            <v>20080919</v>
          </cell>
          <cell r="S1305">
            <v>0</v>
          </cell>
        </row>
        <row r="1306">
          <cell r="B1306" t="str">
            <v>PRIMIDONE173210250 mgTABLETTAB</v>
          </cell>
          <cell r="C1306" t="str">
            <v>PRIMIDONE</v>
          </cell>
          <cell r="D1306">
            <v>17321</v>
          </cell>
          <cell r="E1306">
            <v>0</v>
          </cell>
          <cell r="F1306" t="str">
            <v>250 mg</v>
          </cell>
          <cell r="G1306" t="str">
            <v>TABLET</v>
          </cell>
          <cell r="H1306" t="str">
            <v>TAB</v>
          </cell>
          <cell r="I1306">
            <v>20091005</v>
          </cell>
          <cell r="J1306">
            <v>0</v>
          </cell>
          <cell r="K1306">
            <v>20091005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20091005</v>
          </cell>
          <cell r="Q1306">
            <v>0</v>
          </cell>
          <cell r="R1306">
            <v>20091005</v>
          </cell>
          <cell r="S1306">
            <v>0</v>
          </cell>
        </row>
        <row r="1307">
          <cell r="B1307" t="str">
            <v>PRIMIDONE 17322050 mgTABLETTAB</v>
          </cell>
          <cell r="C1307" t="str">
            <v xml:space="preserve">PRIMIDONE </v>
          </cell>
          <cell r="D1307">
            <v>17322</v>
          </cell>
          <cell r="E1307">
            <v>0</v>
          </cell>
          <cell r="F1307" t="str">
            <v>50 mg</v>
          </cell>
          <cell r="G1307" t="str">
            <v>TABLET</v>
          </cell>
          <cell r="H1307" t="str">
            <v>TAB</v>
          </cell>
          <cell r="I1307">
            <v>20091005</v>
          </cell>
          <cell r="J1307">
            <v>0</v>
          </cell>
          <cell r="K1307">
            <v>20091005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20091005</v>
          </cell>
          <cell r="Q1307">
            <v>0</v>
          </cell>
          <cell r="R1307">
            <v>20091005</v>
          </cell>
          <cell r="S1307">
            <v>0</v>
          </cell>
        </row>
        <row r="1308">
          <cell r="B1308" t="str">
            <v>PROBENECID3507200.5 gmTABLETTAB</v>
          </cell>
          <cell r="C1308" t="str">
            <v>PROBENECID</v>
          </cell>
          <cell r="D1308">
            <v>35072</v>
          </cell>
          <cell r="E1308">
            <v>0</v>
          </cell>
          <cell r="F1308" t="str">
            <v>0.5 gm</v>
          </cell>
          <cell r="G1308" t="str">
            <v>TABLET</v>
          </cell>
          <cell r="H1308" t="str">
            <v>TAB</v>
          </cell>
          <cell r="I1308">
            <v>20091005</v>
          </cell>
          <cell r="J1308">
            <v>0</v>
          </cell>
          <cell r="K1308">
            <v>20091005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20091005</v>
          </cell>
          <cell r="Q1308">
            <v>0</v>
          </cell>
          <cell r="R1308">
            <v>20091005</v>
          </cell>
          <cell r="S1308">
            <v>0</v>
          </cell>
        </row>
        <row r="1309">
          <cell r="B1309" t="str">
            <v>PROBENECID W/COLCHICINE8895000.5 gm/0.5 mgTABLETTAB</v>
          </cell>
          <cell r="C1309" t="str">
            <v>PROBENECID W/COLCHICINE</v>
          </cell>
          <cell r="D1309">
            <v>88950</v>
          </cell>
          <cell r="E1309">
            <v>0</v>
          </cell>
          <cell r="F1309" t="str">
            <v>0.5 gm/0.5 mg</v>
          </cell>
          <cell r="G1309" t="str">
            <v>TABLET</v>
          </cell>
          <cell r="H1309" t="str">
            <v>TAB</v>
          </cell>
          <cell r="I1309">
            <v>20020405</v>
          </cell>
          <cell r="J1309">
            <v>20020605</v>
          </cell>
          <cell r="K1309">
            <v>20041203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20020405</v>
          </cell>
          <cell r="Q1309">
            <v>20020605</v>
          </cell>
          <cell r="R1309">
            <v>20041203</v>
          </cell>
          <cell r="S1309">
            <v>0</v>
          </cell>
        </row>
        <row r="1310">
          <cell r="B1310" t="str">
            <v>PROCHLORPERAZINE MALEATE14771010 mgTABLETTAB</v>
          </cell>
          <cell r="C1310" t="str">
            <v>PROCHLORPERAZINE MALEATE</v>
          </cell>
          <cell r="D1310">
            <v>14771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20091005</v>
          </cell>
          <cell r="J1310">
            <v>0</v>
          </cell>
          <cell r="K1310">
            <v>20091005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20091005</v>
          </cell>
          <cell r="Q1310">
            <v>0</v>
          </cell>
          <cell r="R1310">
            <v>20091005</v>
          </cell>
          <cell r="S1310">
            <v>0</v>
          </cell>
        </row>
        <row r="1311">
          <cell r="B1311" t="str">
            <v>PROCHLORPERAZINE MALEATE14761025 mgEACHSUPP</v>
          </cell>
          <cell r="C1311" t="str">
            <v>PROCHLORPERAZINE MALEATE</v>
          </cell>
          <cell r="D1311">
            <v>14761</v>
          </cell>
          <cell r="E1311">
            <v>0</v>
          </cell>
          <cell r="F1311" t="str">
            <v>25 mg</v>
          </cell>
          <cell r="G1311" t="str">
            <v>EACH</v>
          </cell>
          <cell r="H1311" t="str">
            <v>SUPP</v>
          </cell>
          <cell r="I1311">
            <v>20090904</v>
          </cell>
          <cell r="J1311">
            <v>0</v>
          </cell>
          <cell r="K1311">
            <v>20091005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20090904</v>
          </cell>
          <cell r="Q1311">
            <v>0</v>
          </cell>
          <cell r="R1311">
            <v>20091005</v>
          </cell>
          <cell r="S1311">
            <v>0</v>
          </cell>
        </row>
        <row r="1312">
          <cell r="B1312" t="str">
            <v>PROCHLORPERAZINE MALEATE1477305 mgTABLETTAB</v>
          </cell>
          <cell r="C1312" t="str">
            <v>PROCHLORPERAZINE MALEATE</v>
          </cell>
          <cell r="D1312">
            <v>14773</v>
          </cell>
          <cell r="E1312">
            <v>0</v>
          </cell>
          <cell r="F1312" t="str">
            <v>5 mg</v>
          </cell>
          <cell r="G1312" t="str">
            <v>TABLET</v>
          </cell>
          <cell r="H1312" t="str">
            <v>TAB</v>
          </cell>
          <cell r="I1312">
            <v>20091005</v>
          </cell>
          <cell r="J1312">
            <v>0</v>
          </cell>
          <cell r="K1312">
            <v>20091005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20091005</v>
          </cell>
          <cell r="Q1312">
            <v>0</v>
          </cell>
          <cell r="R1312">
            <v>20091005</v>
          </cell>
          <cell r="S1312">
            <v>0</v>
          </cell>
        </row>
        <row r="1313">
          <cell r="B1313" t="str">
            <v>PROMETHAZINE HCL15042012.5 mgTABLETTAB</v>
          </cell>
          <cell r="C1313" t="str">
            <v>PROMETHAZINE HCL</v>
          </cell>
          <cell r="D1313">
            <v>15042</v>
          </cell>
          <cell r="E1313">
            <v>0</v>
          </cell>
          <cell r="F1313" t="str">
            <v>12.5 mg</v>
          </cell>
          <cell r="G1313" t="str">
            <v>TABLET</v>
          </cell>
          <cell r="H1313" t="str">
            <v>TAB</v>
          </cell>
          <cell r="I1313">
            <v>20091005</v>
          </cell>
          <cell r="J1313">
            <v>0</v>
          </cell>
          <cell r="K1313">
            <v>20091005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20091005</v>
          </cell>
          <cell r="Q1313">
            <v>0</v>
          </cell>
          <cell r="R1313">
            <v>20091005</v>
          </cell>
          <cell r="S1313">
            <v>0</v>
          </cell>
        </row>
        <row r="1314">
          <cell r="B1314" t="str">
            <v>PROMETHAZINE HCL15003012.5 mgEACHSUPP</v>
          </cell>
          <cell r="C1314" t="str">
            <v>PROMETHAZINE HCL</v>
          </cell>
          <cell r="D1314">
            <v>15003</v>
          </cell>
          <cell r="E1314">
            <v>0</v>
          </cell>
          <cell r="F1314" t="str">
            <v>12.5 mg</v>
          </cell>
          <cell r="G1314" t="str">
            <v>EACH</v>
          </cell>
          <cell r="H1314" t="str">
            <v>SUPP</v>
          </cell>
          <cell r="I1314">
            <v>20091005</v>
          </cell>
          <cell r="J1314">
            <v>0</v>
          </cell>
          <cell r="K1314">
            <v>20091005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20091005</v>
          </cell>
          <cell r="Q1314">
            <v>0</v>
          </cell>
          <cell r="R1314">
            <v>20091005</v>
          </cell>
          <cell r="S1314">
            <v>0</v>
          </cell>
        </row>
        <row r="1315">
          <cell r="B1315" t="str">
            <v>PROMETHAZINE HCL15043025 mgTABLETTAB</v>
          </cell>
          <cell r="C1315" t="str">
            <v>PROMETHAZINE HCL</v>
          </cell>
          <cell r="D1315">
            <v>15043</v>
          </cell>
          <cell r="E1315">
            <v>0</v>
          </cell>
          <cell r="F1315" t="str">
            <v>25 mg</v>
          </cell>
          <cell r="G1315" t="str">
            <v>TABLET</v>
          </cell>
          <cell r="H1315" t="str">
            <v>TAB</v>
          </cell>
          <cell r="I1315">
            <v>20091005</v>
          </cell>
          <cell r="J1315">
            <v>0</v>
          </cell>
          <cell r="K1315">
            <v>20091005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20091005</v>
          </cell>
          <cell r="Q1315">
            <v>0</v>
          </cell>
          <cell r="R1315">
            <v>20091005</v>
          </cell>
          <cell r="S1315">
            <v>0</v>
          </cell>
        </row>
        <row r="1316">
          <cell r="B1316" t="str">
            <v>PROMETHAZINE HCL15001025 mgEACHSUPP</v>
          </cell>
          <cell r="C1316" t="str">
            <v>PROMETHAZINE HCL</v>
          </cell>
          <cell r="D1316">
            <v>15001</v>
          </cell>
          <cell r="E1316">
            <v>0</v>
          </cell>
          <cell r="F1316" t="str">
            <v>25 mg</v>
          </cell>
          <cell r="G1316" t="str">
            <v>EACH</v>
          </cell>
          <cell r="H1316" t="str">
            <v>SUPP</v>
          </cell>
          <cell r="I1316">
            <v>20091005</v>
          </cell>
          <cell r="J1316">
            <v>0</v>
          </cell>
          <cell r="K1316">
            <v>20091005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20091005</v>
          </cell>
          <cell r="Q1316">
            <v>0</v>
          </cell>
          <cell r="R1316">
            <v>20091005</v>
          </cell>
          <cell r="S1316">
            <v>0</v>
          </cell>
        </row>
        <row r="1317">
          <cell r="B1317" t="str">
            <v>PROMETHAZINE HCL14981025 mg/mlMILLILITERVIAL</v>
          </cell>
          <cell r="C1317" t="str">
            <v>PROMETHAZINE HCL</v>
          </cell>
          <cell r="D1317">
            <v>14981</v>
          </cell>
          <cell r="E1317">
            <v>0</v>
          </cell>
          <cell r="F1317" t="str">
            <v>25 mg/ml</v>
          </cell>
          <cell r="G1317" t="str">
            <v>MILLILITER</v>
          </cell>
          <cell r="H1317" t="str">
            <v>VIAL</v>
          </cell>
          <cell r="I1317">
            <v>20090605</v>
          </cell>
          <cell r="J1317">
            <v>0</v>
          </cell>
          <cell r="K1317">
            <v>20091005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20090605</v>
          </cell>
          <cell r="Q1317">
            <v>0</v>
          </cell>
          <cell r="R1317">
            <v>20091005</v>
          </cell>
          <cell r="S1317">
            <v>0</v>
          </cell>
        </row>
        <row r="1318">
          <cell r="B1318" t="str">
            <v>PROMETHAZINE HCL14970025 mg/mlMILLILITERAMPUL</v>
          </cell>
          <cell r="C1318" t="str">
            <v>PROMETHAZINE HCL</v>
          </cell>
          <cell r="D1318">
            <v>14970</v>
          </cell>
          <cell r="E1318">
            <v>0</v>
          </cell>
          <cell r="F1318" t="str">
            <v>25 mg/ml</v>
          </cell>
          <cell r="G1318" t="str">
            <v>MILLILITER</v>
          </cell>
          <cell r="H1318" t="str">
            <v>AMPUL</v>
          </cell>
          <cell r="I1318">
            <v>20091005</v>
          </cell>
          <cell r="J1318">
            <v>0</v>
          </cell>
          <cell r="K1318">
            <v>20091005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20091005</v>
          </cell>
          <cell r="Q1318">
            <v>0</v>
          </cell>
          <cell r="R1318">
            <v>20091005</v>
          </cell>
          <cell r="S1318">
            <v>0</v>
          </cell>
        </row>
        <row r="1319">
          <cell r="B1319" t="str">
            <v>PROMETHAZINE HCL15002050 mgEACHSUPP</v>
          </cell>
          <cell r="C1319" t="str">
            <v>PROMETHAZINE HCL</v>
          </cell>
          <cell r="D1319">
            <v>15002</v>
          </cell>
          <cell r="E1319">
            <v>0</v>
          </cell>
          <cell r="F1319" t="str">
            <v>50 mg</v>
          </cell>
          <cell r="G1319" t="str">
            <v>EACH</v>
          </cell>
          <cell r="H1319" t="str">
            <v>SUPP</v>
          </cell>
          <cell r="I1319">
            <v>20090305</v>
          </cell>
          <cell r="J1319">
            <v>0</v>
          </cell>
          <cell r="K1319">
            <v>20091005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20091005</v>
          </cell>
          <cell r="S1319">
            <v>0</v>
          </cell>
        </row>
        <row r="1320">
          <cell r="B1320" t="str">
            <v>PROMETHAZINE HCL15044050 mgTABLETTAB</v>
          </cell>
          <cell r="C1320" t="str">
            <v>PROMETHAZINE HCL</v>
          </cell>
          <cell r="D1320">
            <v>15044</v>
          </cell>
          <cell r="E1320">
            <v>0</v>
          </cell>
          <cell r="F1320" t="str">
            <v>50 mg</v>
          </cell>
          <cell r="G1320" t="str">
            <v>TABLET</v>
          </cell>
          <cell r="H1320" t="str">
            <v>TAB</v>
          </cell>
          <cell r="I1320">
            <v>20091005</v>
          </cell>
          <cell r="J1320">
            <v>0</v>
          </cell>
          <cell r="K1320">
            <v>20091005</v>
          </cell>
          <cell r="L1320" t="str">
            <v>Active</v>
          </cell>
          <cell r="N1320">
            <v>0</v>
          </cell>
          <cell r="O1320" t="str">
            <v>no</v>
          </cell>
          <cell r="P1320">
            <v>20091005</v>
          </cell>
          <cell r="Q1320">
            <v>0</v>
          </cell>
          <cell r="R1320">
            <v>20091005</v>
          </cell>
          <cell r="S1320">
            <v>0</v>
          </cell>
        </row>
        <row r="1321">
          <cell r="B1321" t="str">
            <v>PROMETHAZINE HCL14983050 mg/mlMILLILITERVIAL</v>
          </cell>
          <cell r="C1321" t="str">
            <v>PROMETHAZINE HCL</v>
          </cell>
          <cell r="D1321">
            <v>14983</v>
          </cell>
          <cell r="E1321">
            <v>0</v>
          </cell>
          <cell r="F1321" t="str">
            <v>50 mg/ml</v>
          </cell>
          <cell r="G1321" t="str">
            <v>MILLILITER</v>
          </cell>
          <cell r="H1321" t="str">
            <v>VIAL</v>
          </cell>
          <cell r="I1321">
            <v>20090605</v>
          </cell>
          <cell r="J1321">
            <v>0</v>
          </cell>
          <cell r="K1321">
            <v>20091005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20090605</v>
          </cell>
          <cell r="Q1321">
            <v>0</v>
          </cell>
          <cell r="R1321">
            <v>20091005</v>
          </cell>
          <cell r="S1321">
            <v>0</v>
          </cell>
        </row>
        <row r="1322">
          <cell r="B1322" t="str">
            <v>PROMETHAZINE HCL14971050 mg/mlMILLILITERAMPUL</v>
          </cell>
          <cell r="C1322" t="str">
            <v>PROMETHAZINE HCL</v>
          </cell>
          <cell r="D1322">
            <v>14971</v>
          </cell>
          <cell r="E1322">
            <v>0</v>
          </cell>
          <cell r="F1322" t="str">
            <v>50 mg/ml</v>
          </cell>
          <cell r="G1322" t="str">
            <v>MILLILITER</v>
          </cell>
          <cell r="H1322" t="str">
            <v>AMPUL</v>
          </cell>
          <cell r="I1322">
            <v>20090904</v>
          </cell>
          <cell r="J1322">
            <v>0</v>
          </cell>
          <cell r="K1322">
            <v>20091005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20090904</v>
          </cell>
          <cell r="Q1322">
            <v>0</v>
          </cell>
          <cell r="R1322">
            <v>20091005</v>
          </cell>
          <cell r="S1322">
            <v>0</v>
          </cell>
        </row>
        <row r="1323">
          <cell r="B1323" t="str">
            <v>PROMETHAZINE HCL1503506.25 mg/5 mlMILLILITERSYR</v>
          </cell>
          <cell r="C1323" t="str">
            <v>PROMETHAZINE HCL</v>
          </cell>
          <cell r="D1323">
            <v>15035</v>
          </cell>
          <cell r="E1323">
            <v>0</v>
          </cell>
          <cell r="F1323" t="str">
            <v>6.25 mg/5 ml</v>
          </cell>
          <cell r="G1323" t="str">
            <v>MILLILITER</v>
          </cell>
          <cell r="H1323" t="str">
            <v>SYR</v>
          </cell>
          <cell r="I1323">
            <v>20091005</v>
          </cell>
          <cell r="J1323">
            <v>0</v>
          </cell>
          <cell r="K1323">
            <v>20091005</v>
          </cell>
          <cell r="L1323" t="str">
            <v>Active</v>
          </cell>
          <cell r="N1323">
            <v>0</v>
          </cell>
          <cell r="O1323" t="str">
            <v>no</v>
          </cell>
          <cell r="P1323">
            <v>20091005</v>
          </cell>
          <cell r="Q1323">
            <v>0</v>
          </cell>
          <cell r="R1323">
            <v>20091005</v>
          </cell>
          <cell r="S1323">
            <v>0</v>
          </cell>
        </row>
        <row r="1324">
          <cell r="B1324" t="str">
            <v>PROMETHAZINE VC5237006.25 mg/5 mg per 5 mlMILLILITERSYR</v>
          </cell>
          <cell r="C1324" t="str">
            <v>PROMETHAZINE VC</v>
          </cell>
          <cell r="D1324">
            <v>52370</v>
          </cell>
          <cell r="E1324">
            <v>0</v>
          </cell>
          <cell r="F1324" t="str">
            <v>6.25 mg/5 mg per 5 ml</v>
          </cell>
          <cell r="G1324" t="str">
            <v>MILLILITER</v>
          </cell>
          <cell r="H1324" t="str">
            <v>SYR</v>
          </cell>
          <cell r="I1324">
            <v>20020405</v>
          </cell>
          <cell r="J1324">
            <v>20020906</v>
          </cell>
          <cell r="K1324">
            <v>20050603</v>
          </cell>
          <cell r="L1324" t="str">
            <v>Active</v>
          </cell>
          <cell r="N1324">
            <v>0</v>
          </cell>
          <cell r="O1324" t="str">
            <v>no</v>
          </cell>
          <cell r="P1324">
            <v>20020405</v>
          </cell>
          <cell r="Q1324">
            <v>20020906</v>
          </cell>
          <cell r="R1324">
            <v>20050603</v>
          </cell>
          <cell r="S1324">
            <v>0</v>
          </cell>
        </row>
        <row r="1325">
          <cell r="B1325" t="str">
            <v>PROMETHAZINE VC W/CODEINE5238006.25 mg/5 mg/10 mg per 5 mlMILLILITERSYR</v>
          </cell>
          <cell r="C1325" t="str">
            <v>PROMETHAZINE VC W/CODEINE</v>
          </cell>
          <cell r="D1325">
            <v>52380</v>
          </cell>
          <cell r="E1325">
            <v>0</v>
          </cell>
          <cell r="F1325" t="str">
            <v>6.25 mg/5 mg/10 mg per 5 ml</v>
          </cell>
          <cell r="G1325" t="str">
            <v>MILLILITER</v>
          </cell>
          <cell r="H1325" t="str">
            <v>SYR</v>
          </cell>
          <cell r="I1325">
            <v>20020308</v>
          </cell>
          <cell r="J1325">
            <v>20020906</v>
          </cell>
          <cell r="K1325">
            <v>20050603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20020308</v>
          </cell>
          <cell r="Q1325">
            <v>20020906</v>
          </cell>
          <cell r="R1325">
            <v>20050603</v>
          </cell>
          <cell r="S1325">
            <v>0</v>
          </cell>
        </row>
        <row r="1326">
          <cell r="B1326" t="str">
            <v>PROMETHAZINE W/DM1397506.25-15/5MILLILITERSYR</v>
          </cell>
          <cell r="C1326" t="str">
            <v>PROMETHAZINE W/DM</v>
          </cell>
          <cell r="D1326">
            <v>13975</v>
          </cell>
          <cell r="E1326">
            <v>0</v>
          </cell>
          <cell r="F1326" t="str">
            <v>6.25-15/5</v>
          </cell>
          <cell r="G1326" t="str">
            <v>MILLILITER</v>
          </cell>
          <cell r="H1326" t="str">
            <v>SYR</v>
          </cell>
          <cell r="I1326">
            <v>20091005</v>
          </cell>
          <cell r="J1326">
            <v>0</v>
          </cell>
          <cell r="K1326">
            <v>20091005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20091005</v>
          </cell>
          <cell r="Q1326">
            <v>0</v>
          </cell>
          <cell r="R1326">
            <v>20091005</v>
          </cell>
          <cell r="S1326">
            <v>0</v>
          </cell>
        </row>
        <row r="1327">
          <cell r="B1327" t="str">
            <v>PROMETHAZINE/CODEINE13971010-6.25/5 mlMILLILITERSYR</v>
          </cell>
          <cell r="C1327" t="str">
            <v>PROMETHAZINE/CODEINE</v>
          </cell>
          <cell r="D1327">
            <v>13971</v>
          </cell>
          <cell r="E1327">
            <v>0</v>
          </cell>
          <cell r="F1327" t="str">
            <v>10-6.25/5 ml</v>
          </cell>
          <cell r="G1327" t="str">
            <v>MILLILITER</v>
          </cell>
          <cell r="H1327" t="str">
            <v>SYR</v>
          </cell>
          <cell r="I1327">
            <v>20091005</v>
          </cell>
          <cell r="J1327">
            <v>0</v>
          </cell>
          <cell r="K1327">
            <v>20091005</v>
          </cell>
          <cell r="L1327" t="str">
            <v>Active</v>
          </cell>
          <cell r="N1327">
            <v>0</v>
          </cell>
          <cell r="O1327" t="str">
            <v>no</v>
          </cell>
          <cell r="P1327">
            <v>20091005</v>
          </cell>
          <cell r="Q1327">
            <v>0</v>
          </cell>
          <cell r="R1327">
            <v>20091005</v>
          </cell>
          <cell r="S1327">
            <v>0</v>
          </cell>
        </row>
        <row r="1328">
          <cell r="B1328" t="str">
            <v>PROPAFENONE HCL124310150 mgTABLETTAB</v>
          </cell>
          <cell r="C1328" t="str">
            <v>PROPAFENONE HCL</v>
          </cell>
          <cell r="D1328">
            <v>12431</v>
          </cell>
          <cell r="E1328">
            <v>0</v>
          </cell>
          <cell r="F1328" t="str">
            <v>150 mg</v>
          </cell>
          <cell r="G1328" t="str">
            <v>TABLET</v>
          </cell>
          <cell r="H1328" t="str">
            <v>TAB</v>
          </cell>
          <cell r="I1328">
            <v>20091005</v>
          </cell>
          <cell r="J1328">
            <v>0</v>
          </cell>
          <cell r="K1328">
            <v>20091005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20091005</v>
          </cell>
          <cell r="Q1328">
            <v>0</v>
          </cell>
          <cell r="R1328">
            <v>20091005</v>
          </cell>
          <cell r="S1328">
            <v>0</v>
          </cell>
        </row>
        <row r="1329">
          <cell r="B1329" t="str">
            <v>PROPAFENONE HCL124330225 mgTABLETTAB</v>
          </cell>
          <cell r="C1329" t="str">
            <v>PROPAFENONE HCL</v>
          </cell>
          <cell r="D1329">
            <v>12433</v>
          </cell>
          <cell r="E1329">
            <v>0</v>
          </cell>
          <cell r="F1329" t="str">
            <v>225 mg</v>
          </cell>
          <cell r="G1329" t="str">
            <v>TABLET</v>
          </cell>
          <cell r="H1329" t="str">
            <v>TAB</v>
          </cell>
          <cell r="I1329">
            <v>20091005</v>
          </cell>
          <cell r="J1329">
            <v>0</v>
          </cell>
          <cell r="K1329">
            <v>20091005</v>
          </cell>
          <cell r="L1329" t="str">
            <v>Active</v>
          </cell>
          <cell r="N1329">
            <v>0</v>
          </cell>
          <cell r="O1329" t="str">
            <v>no</v>
          </cell>
          <cell r="P1329">
            <v>20091005</v>
          </cell>
          <cell r="Q1329">
            <v>0</v>
          </cell>
          <cell r="R1329">
            <v>20091005</v>
          </cell>
          <cell r="S1329">
            <v>0</v>
          </cell>
        </row>
        <row r="1330">
          <cell r="B1330" t="str">
            <v>PROPAFENONE HCL124320300 mgTABLETTAB</v>
          </cell>
          <cell r="C1330" t="str">
            <v>PROPAFENONE HCL</v>
          </cell>
          <cell r="D1330">
            <v>12432</v>
          </cell>
          <cell r="E1330">
            <v>0</v>
          </cell>
          <cell r="F1330" t="str">
            <v>300 mg</v>
          </cell>
          <cell r="G1330" t="str">
            <v>TABLET</v>
          </cell>
          <cell r="H1330" t="str">
            <v>TAB</v>
          </cell>
          <cell r="I1330">
            <v>20091005</v>
          </cell>
          <cell r="J1330">
            <v>0</v>
          </cell>
          <cell r="K1330">
            <v>20091005</v>
          </cell>
          <cell r="L1330" t="str">
            <v>Active</v>
          </cell>
          <cell r="N1330">
            <v>0</v>
          </cell>
          <cell r="O1330" t="str">
            <v>no</v>
          </cell>
          <cell r="P1330">
            <v>20091005</v>
          </cell>
          <cell r="Q1330">
            <v>0</v>
          </cell>
          <cell r="R1330">
            <v>20091005</v>
          </cell>
          <cell r="S1330">
            <v>0</v>
          </cell>
        </row>
        <row r="1331">
          <cell r="B1331" t="str">
            <v>PROPOXYPHENE HCL16481065 mgCAPSULECAP</v>
          </cell>
          <cell r="C1331" t="str">
            <v>PROPOXYPHENE HCL</v>
          </cell>
          <cell r="D1331">
            <v>16481</v>
          </cell>
          <cell r="E1331">
            <v>0</v>
          </cell>
          <cell r="F1331" t="str">
            <v>65 mg</v>
          </cell>
          <cell r="G1331" t="str">
            <v>CAPSULE</v>
          </cell>
          <cell r="H1331" t="str">
            <v>CAP</v>
          </cell>
          <cell r="I1331">
            <v>20091005</v>
          </cell>
          <cell r="J1331">
            <v>0</v>
          </cell>
          <cell r="K1331">
            <v>20091005</v>
          </cell>
          <cell r="L1331" t="str">
            <v>Active</v>
          </cell>
          <cell r="N1331">
            <v>0</v>
          </cell>
          <cell r="O1331" t="str">
            <v>no</v>
          </cell>
          <cell r="P1331">
            <v>20091005</v>
          </cell>
          <cell r="Q1331">
            <v>0</v>
          </cell>
          <cell r="R1331">
            <v>20091005</v>
          </cell>
          <cell r="S1331">
            <v>0</v>
          </cell>
        </row>
        <row r="1332">
          <cell r="B1332" t="str">
            <v>PROPOXYPHENE NAPSYLATE; APAP709310100 mg; 650 mgTABLETTAB</v>
          </cell>
          <cell r="C1332" t="str">
            <v>PROPOXYPHENE NAPSYLATE; APAP</v>
          </cell>
          <cell r="D1332">
            <v>70931</v>
          </cell>
          <cell r="E1332">
            <v>0</v>
          </cell>
          <cell r="F1332" t="str">
            <v>100 mg; 650 mg</v>
          </cell>
          <cell r="G1332" t="str">
            <v>TABLET</v>
          </cell>
          <cell r="H1332" t="str">
            <v>TAB</v>
          </cell>
          <cell r="I1332">
            <v>20091005</v>
          </cell>
          <cell r="J1332">
            <v>0</v>
          </cell>
          <cell r="K1332">
            <v>20091005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20091005</v>
          </cell>
          <cell r="Q1332">
            <v>0</v>
          </cell>
          <cell r="R1332">
            <v>20091005</v>
          </cell>
          <cell r="S1332">
            <v>0</v>
          </cell>
        </row>
        <row r="1333">
          <cell r="B1333" t="str">
            <v>PROPOXYPHENE; APAP70925065/650 mgTABLETTAB</v>
          </cell>
          <cell r="C1333" t="str">
            <v>PROPOXYPHENE; APAP</v>
          </cell>
          <cell r="D1333">
            <v>70925</v>
          </cell>
          <cell r="E1333">
            <v>0</v>
          </cell>
          <cell r="F1333" t="str">
            <v>65/650 mg</v>
          </cell>
          <cell r="G1333" t="str">
            <v>TABLET</v>
          </cell>
          <cell r="H1333" t="str">
            <v>TAB</v>
          </cell>
          <cell r="I1333">
            <v>20090904</v>
          </cell>
          <cell r="J1333">
            <v>0</v>
          </cell>
          <cell r="K1333">
            <v>20091005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20090904</v>
          </cell>
          <cell r="Q1333">
            <v>0</v>
          </cell>
          <cell r="R1333">
            <v>20091005</v>
          </cell>
          <cell r="S1333">
            <v>0</v>
          </cell>
        </row>
        <row r="1334">
          <cell r="B1334" t="str">
            <v>PROPRANOLOL HCL20630010 mgTABLETTAB</v>
          </cell>
          <cell r="C1334" t="str">
            <v>PROPRANOLOL HCL</v>
          </cell>
          <cell r="D1334">
            <v>20630</v>
          </cell>
          <cell r="E1334">
            <v>0</v>
          </cell>
          <cell r="F1334" t="str">
            <v>10 mg</v>
          </cell>
          <cell r="G1334" t="str">
            <v>TABLET</v>
          </cell>
          <cell r="H1334" t="str">
            <v>TAB</v>
          </cell>
          <cell r="I1334">
            <v>20091005</v>
          </cell>
          <cell r="J1334">
            <v>0</v>
          </cell>
          <cell r="K1334">
            <v>20091005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20091005</v>
          </cell>
          <cell r="Q1334">
            <v>0</v>
          </cell>
          <cell r="R1334">
            <v>20091005</v>
          </cell>
          <cell r="S1334">
            <v>0</v>
          </cell>
        </row>
        <row r="1335">
          <cell r="B1335" t="str">
            <v>PROPRANOLOL HCL32310120 mgCAPSULECAP, ER</v>
          </cell>
          <cell r="C1335" t="str">
            <v>PROPRANOLOL HCL</v>
          </cell>
          <cell r="D1335">
            <v>3231</v>
          </cell>
          <cell r="E1335">
            <v>0</v>
          </cell>
          <cell r="F1335" t="str">
            <v>120 mg</v>
          </cell>
          <cell r="G1335" t="str">
            <v>CAPSULE</v>
          </cell>
          <cell r="H1335" t="str">
            <v>CAP, ER</v>
          </cell>
          <cell r="I1335">
            <v>20091005</v>
          </cell>
          <cell r="J1335">
            <v>0</v>
          </cell>
          <cell r="K1335">
            <v>20091005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20091005</v>
          </cell>
          <cell r="Q1335">
            <v>0</v>
          </cell>
          <cell r="R1335">
            <v>20091005</v>
          </cell>
          <cell r="S1335">
            <v>0</v>
          </cell>
        </row>
        <row r="1336">
          <cell r="B1336" t="str">
            <v>PROPRANOLOL HCL32320160 mgCAPSULECAP, ER</v>
          </cell>
          <cell r="C1336" t="str">
            <v>PROPRANOLOL HCL</v>
          </cell>
          <cell r="D1336">
            <v>3232</v>
          </cell>
          <cell r="E1336">
            <v>0</v>
          </cell>
          <cell r="F1336" t="str">
            <v>160 mg</v>
          </cell>
          <cell r="G1336" t="str">
            <v>CAPSULE</v>
          </cell>
          <cell r="H1336" t="str">
            <v>CAP, ER</v>
          </cell>
          <cell r="I1336">
            <v>20091005</v>
          </cell>
          <cell r="J1336">
            <v>0</v>
          </cell>
          <cell r="K1336">
            <v>20091005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20091005</v>
          </cell>
          <cell r="Q1336">
            <v>0</v>
          </cell>
          <cell r="R1336">
            <v>20091005</v>
          </cell>
          <cell r="S1336">
            <v>0</v>
          </cell>
        </row>
        <row r="1337">
          <cell r="B1337" t="str">
            <v>PROPRANOLOL HCL20631020 mgTABLETTAB</v>
          </cell>
          <cell r="C1337" t="str">
            <v>PROPRANOLOL HCL</v>
          </cell>
          <cell r="D1337">
            <v>20631</v>
          </cell>
          <cell r="E1337">
            <v>0</v>
          </cell>
          <cell r="F1337" t="str">
            <v>20 mg</v>
          </cell>
          <cell r="G1337" t="str">
            <v>TABLET</v>
          </cell>
          <cell r="H1337" t="str">
            <v>TAB</v>
          </cell>
          <cell r="I1337">
            <v>20091005</v>
          </cell>
          <cell r="J1337">
            <v>0</v>
          </cell>
          <cell r="K1337">
            <v>20091005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20091005</v>
          </cell>
          <cell r="Q1337">
            <v>0</v>
          </cell>
          <cell r="R1337">
            <v>20091005</v>
          </cell>
          <cell r="S1337">
            <v>0</v>
          </cell>
        </row>
        <row r="1338">
          <cell r="B1338" t="str">
            <v>PROPRANOLOL HCL20632040 mgTABLETTAB</v>
          </cell>
          <cell r="C1338" t="str">
            <v>PROPRANOLOL HCL</v>
          </cell>
          <cell r="D1338">
            <v>20632</v>
          </cell>
          <cell r="E1338">
            <v>0</v>
          </cell>
          <cell r="F1338" t="str">
            <v>40 mg</v>
          </cell>
          <cell r="G1338" t="str">
            <v>TABLET</v>
          </cell>
          <cell r="H1338" t="str">
            <v>TAB</v>
          </cell>
          <cell r="I1338">
            <v>20091005</v>
          </cell>
          <cell r="J1338">
            <v>0</v>
          </cell>
          <cell r="K1338">
            <v>20091005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20091005</v>
          </cell>
          <cell r="Q1338">
            <v>0</v>
          </cell>
          <cell r="R1338">
            <v>20091005</v>
          </cell>
          <cell r="S1338">
            <v>0</v>
          </cell>
        </row>
        <row r="1339">
          <cell r="B1339" t="str">
            <v>PROPRANOLOL HCL3233060 mgCAPSULECAP, ER</v>
          </cell>
          <cell r="C1339" t="str">
            <v>PROPRANOLOL HCL</v>
          </cell>
          <cell r="D1339">
            <v>3233</v>
          </cell>
          <cell r="E1339">
            <v>0</v>
          </cell>
          <cell r="F1339" t="str">
            <v>60 mg</v>
          </cell>
          <cell r="G1339" t="str">
            <v>CAPSULE</v>
          </cell>
          <cell r="H1339" t="str">
            <v>CAP, ER</v>
          </cell>
          <cell r="I1339">
            <v>20091005</v>
          </cell>
          <cell r="J1339">
            <v>0</v>
          </cell>
          <cell r="K1339">
            <v>20091005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20091005</v>
          </cell>
          <cell r="Q1339">
            <v>0</v>
          </cell>
          <cell r="R1339">
            <v>20091005</v>
          </cell>
          <cell r="S1339">
            <v>0</v>
          </cell>
        </row>
        <row r="1340">
          <cell r="B1340" t="str">
            <v>PROPRANOLOL HCL20633060 mgTABLETTAB</v>
          </cell>
          <cell r="C1340" t="str">
            <v>PROPRANOLOL HCL</v>
          </cell>
          <cell r="D1340">
            <v>20633</v>
          </cell>
          <cell r="E1340">
            <v>0</v>
          </cell>
          <cell r="F1340" t="str">
            <v>60 mg</v>
          </cell>
          <cell r="G1340" t="str">
            <v>TABLET</v>
          </cell>
          <cell r="H1340" t="str">
            <v>TAB</v>
          </cell>
          <cell r="I1340">
            <v>20090904</v>
          </cell>
          <cell r="J1340">
            <v>0</v>
          </cell>
          <cell r="K1340">
            <v>20091005</v>
          </cell>
          <cell r="L1340" t="str">
            <v>Active</v>
          </cell>
          <cell r="N1340">
            <v>0</v>
          </cell>
          <cell r="O1340" t="str">
            <v>no</v>
          </cell>
          <cell r="P1340">
            <v>20090904</v>
          </cell>
          <cell r="Q1340">
            <v>0</v>
          </cell>
          <cell r="R1340">
            <v>20091005</v>
          </cell>
          <cell r="S1340">
            <v>0</v>
          </cell>
        </row>
        <row r="1341">
          <cell r="B1341" t="str">
            <v>PROPRANOLOL HCL3230080 mgCAPSULECAP, ER</v>
          </cell>
          <cell r="C1341" t="str">
            <v>PROPRANOLOL HCL</v>
          </cell>
          <cell r="D1341">
            <v>3230</v>
          </cell>
          <cell r="E1341">
            <v>0</v>
          </cell>
          <cell r="F1341" t="str">
            <v>80 mg</v>
          </cell>
          <cell r="G1341" t="str">
            <v>CAPSULE</v>
          </cell>
          <cell r="H1341" t="str">
            <v>CAP, ER</v>
          </cell>
          <cell r="I1341">
            <v>20091005</v>
          </cell>
          <cell r="J1341">
            <v>0</v>
          </cell>
          <cell r="K1341">
            <v>20091005</v>
          </cell>
          <cell r="L1341" t="str">
            <v>Active</v>
          </cell>
          <cell r="N1341">
            <v>0</v>
          </cell>
          <cell r="O1341" t="str">
            <v>no</v>
          </cell>
          <cell r="P1341">
            <v>20091005</v>
          </cell>
          <cell r="Q1341">
            <v>0</v>
          </cell>
          <cell r="R1341">
            <v>20091005</v>
          </cell>
          <cell r="S1341">
            <v>0</v>
          </cell>
        </row>
        <row r="1342">
          <cell r="B1342" t="str">
            <v>PROPRANOLOL HCL20634080 mgTABLETTAB</v>
          </cell>
          <cell r="C1342" t="str">
            <v>PROPRANOLOL HCL</v>
          </cell>
          <cell r="D1342">
            <v>20634</v>
          </cell>
          <cell r="E1342">
            <v>0</v>
          </cell>
          <cell r="F1342" t="str">
            <v>80 mg</v>
          </cell>
          <cell r="G1342" t="str">
            <v>TABLET</v>
          </cell>
          <cell r="H1342" t="str">
            <v>TAB</v>
          </cell>
          <cell r="I1342">
            <v>20090904</v>
          </cell>
          <cell r="J1342">
            <v>0</v>
          </cell>
          <cell r="K1342">
            <v>20091005</v>
          </cell>
          <cell r="L1342" t="str">
            <v>Active</v>
          </cell>
          <cell r="N1342">
            <v>0</v>
          </cell>
          <cell r="O1342" t="str">
            <v>no</v>
          </cell>
          <cell r="P1342">
            <v>20090904</v>
          </cell>
          <cell r="Q1342">
            <v>0</v>
          </cell>
          <cell r="R1342">
            <v>20091005</v>
          </cell>
          <cell r="S1342">
            <v>0</v>
          </cell>
        </row>
        <row r="1343">
          <cell r="B1343" t="str">
            <v>PROPRANOLOL/HCTZ52030040 mg; 25 mgTABLETTAB</v>
          </cell>
          <cell r="C1343" t="str">
            <v>PROPRANOLOL/HCTZ</v>
          </cell>
          <cell r="D1343">
            <v>52030</v>
          </cell>
          <cell r="E1343">
            <v>0</v>
          </cell>
          <cell r="F1343" t="str">
            <v>40 mg; 25 mg</v>
          </cell>
          <cell r="G1343" t="str">
            <v>TABLET</v>
          </cell>
          <cell r="H1343" t="str">
            <v>TAB</v>
          </cell>
          <cell r="I1343">
            <v>20091005</v>
          </cell>
          <cell r="J1343">
            <v>0</v>
          </cell>
          <cell r="K1343">
            <v>20091005</v>
          </cell>
          <cell r="L1343" t="str">
            <v>Active</v>
          </cell>
          <cell r="N1343">
            <v>0</v>
          </cell>
          <cell r="O1343" t="str">
            <v>no</v>
          </cell>
          <cell r="P1343">
            <v>20091005</v>
          </cell>
          <cell r="Q1343">
            <v>0</v>
          </cell>
          <cell r="R1343">
            <v>20091005</v>
          </cell>
          <cell r="S1343">
            <v>0</v>
          </cell>
        </row>
        <row r="1344">
          <cell r="B1344" t="str">
            <v>PROPRANOLOL/HCTZ52031080 mg; 25 mgTABLETTAB</v>
          </cell>
          <cell r="C1344" t="str">
            <v>PROPRANOLOL/HCTZ</v>
          </cell>
          <cell r="D1344">
            <v>52031</v>
          </cell>
          <cell r="E1344">
            <v>0</v>
          </cell>
          <cell r="F1344" t="str">
            <v>80 mg; 25 mg</v>
          </cell>
          <cell r="G1344" t="str">
            <v>TABLET</v>
          </cell>
          <cell r="H1344" t="str">
            <v>TAB</v>
          </cell>
          <cell r="I1344">
            <v>20061205</v>
          </cell>
          <cell r="J1344">
            <v>20080919</v>
          </cell>
          <cell r="K1344">
            <v>20091005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20061205</v>
          </cell>
          <cell r="Q1344">
            <v>20080919</v>
          </cell>
          <cell r="R1344">
            <v>20091005</v>
          </cell>
          <cell r="S1344">
            <v>0</v>
          </cell>
        </row>
        <row r="1345">
          <cell r="B1345" t="str">
            <v>PROTRIPTYLINE HCL16555010 mgTABLETTAB</v>
          </cell>
          <cell r="C1345" t="str">
            <v>PROTRIPTYLINE HCL</v>
          </cell>
          <cell r="D1345">
            <v>16555</v>
          </cell>
          <cell r="E1345">
            <v>0</v>
          </cell>
          <cell r="F1345" t="str">
            <v>10 mg</v>
          </cell>
          <cell r="G1345" t="str">
            <v>TABLET</v>
          </cell>
          <cell r="H1345" t="str">
            <v>TAB</v>
          </cell>
          <cell r="I1345">
            <v>20091005</v>
          </cell>
          <cell r="J1345">
            <v>0</v>
          </cell>
          <cell r="K1345">
            <v>20091005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20091005</v>
          </cell>
          <cell r="Q1345">
            <v>0</v>
          </cell>
          <cell r="R1345">
            <v>20091005</v>
          </cell>
          <cell r="S1345">
            <v>0</v>
          </cell>
        </row>
        <row r="1346">
          <cell r="B1346" t="str">
            <v>PROTRIPTYLINE HCL1655605 mgTABLETTAB</v>
          </cell>
          <cell r="C1346" t="str">
            <v>PROTRIPTYLINE HCL</v>
          </cell>
          <cell r="D1346">
            <v>16556</v>
          </cell>
          <cell r="E1346">
            <v>0</v>
          </cell>
          <cell r="F1346" t="str">
            <v>5 mg</v>
          </cell>
          <cell r="G1346" t="str">
            <v>TABLET</v>
          </cell>
          <cell r="H1346" t="str">
            <v>TAB</v>
          </cell>
          <cell r="I1346">
            <v>20091005</v>
          </cell>
          <cell r="J1346">
            <v>0</v>
          </cell>
          <cell r="K1346">
            <v>20091005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20091005</v>
          </cell>
          <cell r="Q1346">
            <v>0</v>
          </cell>
          <cell r="R1346">
            <v>20091005</v>
          </cell>
          <cell r="S1346">
            <v>0</v>
          </cell>
        </row>
        <row r="1347">
          <cell r="B1347" t="str">
            <v>PSEUDOEPHEDRINE HCL20481030 mgTABLETTAB</v>
          </cell>
          <cell r="C1347" t="str">
            <v>PSEUDOEPHEDRINE HCL</v>
          </cell>
          <cell r="D1347">
            <v>20481</v>
          </cell>
          <cell r="E1347">
            <v>0</v>
          </cell>
          <cell r="F1347" t="str">
            <v>30 mg</v>
          </cell>
          <cell r="G1347" t="str">
            <v>TABLET</v>
          </cell>
          <cell r="H1347" t="str">
            <v>TAB</v>
          </cell>
          <cell r="I1347">
            <v>20020906</v>
          </cell>
          <cell r="J1347">
            <v>20021206</v>
          </cell>
          <cell r="K1347">
            <v>20021206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20020906</v>
          </cell>
          <cell r="Q1347">
            <v>20021206</v>
          </cell>
          <cell r="R1347">
            <v>20021206</v>
          </cell>
          <cell r="S1347">
            <v>0</v>
          </cell>
        </row>
        <row r="1348">
          <cell r="B1348" t="str">
            <v>PSEUDOEPHEDRINE HCL20482060 mgTABLETTAB</v>
          </cell>
          <cell r="C1348" t="str">
            <v>PSEUDOEPHEDRINE HCL</v>
          </cell>
          <cell r="D1348">
            <v>20482</v>
          </cell>
          <cell r="E1348">
            <v>0</v>
          </cell>
          <cell r="F1348" t="str">
            <v>60 mg</v>
          </cell>
          <cell r="G1348" t="str">
            <v>TABLET</v>
          </cell>
          <cell r="H1348" t="str">
            <v>TAB</v>
          </cell>
          <cell r="I1348">
            <v>20020906</v>
          </cell>
          <cell r="J1348">
            <v>20021206</v>
          </cell>
          <cell r="K1348">
            <v>20021206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20020906</v>
          </cell>
          <cell r="Q1348">
            <v>20021206</v>
          </cell>
          <cell r="R1348">
            <v>20021206</v>
          </cell>
          <cell r="S1348">
            <v>0</v>
          </cell>
        </row>
        <row r="1349">
          <cell r="B1349" t="str">
            <v>PSEUDOEPHEDRINE HCL/CETIRIZINE HCL138660120 mg; 5 mgTABLETTAB</v>
          </cell>
          <cell r="C1349" t="str">
            <v>PSEUDOEPHEDRINE HCL/CETIRIZINE HCL</v>
          </cell>
          <cell r="D1349">
            <v>13866</v>
          </cell>
          <cell r="E1349">
            <v>0</v>
          </cell>
          <cell r="F1349" t="str">
            <v>120 mg; 5 mg</v>
          </cell>
          <cell r="G1349" t="str">
            <v>TABLET</v>
          </cell>
          <cell r="H1349" t="str">
            <v>TAB</v>
          </cell>
          <cell r="I1349">
            <v>20091005</v>
          </cell>
          <cell r="J1349">
            <v>0</v>
          </cell>
          <cell r="K1349">
            <v>20091005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20091005</v>
          </cell>
          <cell r="Q1349">
            <v>0</v>
          </cell>
          <cell r="R1349">
            <v>20091005</v>
          </cell>
          <cell r="S1349">
            <v>0</v>
          </cell>
        </row>
        <row r="1350">
          <cell r="B1350" t="str">
            <v>PSEUDOEPHEDRINE HCL; CHLORPHENIRAMINE MALEATE440220120 mg; 8 mgCAPSULECAP, SA</v>
          </cell>
          <cell r="C1350" t="str">
            <v>PSEUDOEPHEDRINE HCL; CHLORPHENIRAMINE MALEATE</v>
          </cell>
          <cell r="D1350">
            <v>44022</v>
          </cell>
          <cell r="E1350">
            <v>0</v>
          </cell>
          <cell r="F1350" t="str">
            <v>120 mg; 8 mg</v>
          </cell>
          <cell r="G1350" t="str">
            <v>CAPSULE</v>
          </cell>
          <cell r="H1350" t="str">
            <v>CAP, SA</v>
          </cell>
          <cell r="I1350">
            <v>20090605</v>
          </cell>
          <cell r="J1350">
            <v>0</v>
          </cell>
          <cell r="K1350">
            <v>20091005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20090605</v>
          </cell>
          <cell r="Q1350">
            <v>0</v>
          </cell>
          <cell r="R1350">
            <v>20091005</v>
          </cell>
          <cell r="S1350">
            <v>0</v>
          </cell>
        </row>
        <row r="1351">
          <cell r="B1351" t="str">
            <v>PSEUDOEPHEDRINE HCL; CHLORPHENIRAMINE MALEATE92068030 mg; 2 mg per 5 mlMILLILITERSYR</v>
          </cell>
          <cell r="C1351" t="str">
            <v>PSEUDOEPHEDRINE HCL; CHLORPHENIRAMINE MALEATE</v>
          </cell>
          <cell r="D1351">
            <v>92068</v>
          </cell>
          <cell r="E1351">
            <v>0</v>
          </cell>
          <cell r="F1351" t="str">
            <v>30 mg; 2 mg per 5 ml</v>
          </cell>
          <cell r="G1351" t="str">
            <v>MILLILITER</v>
          </cell>
          <cell r="H1351" t="str">
            <v>SYR</v>
          </cell>
          <cell r="I1351">
            <v>20020405</v>
          </cell>
          <cell r="J1351">
            <v>20021206</v>
          </cell>
          <cell r="K1351">
            <v>20021206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20020405</v>
          </cell>
          <cell r="Q1351">
            <v>20021206</v>
          </cell>
          <cell r="R1351">
            <v>20021206</v>
          </cell>
          <cell r="S1351">
            <v>0</v>
          </cell>
        </row>
        <row r="1352">
          <cell r="B1352" t="str">
            <v>PSEUDOEPHEDRINE SULFATE/LORATADINE635770240-10 mgTABLETTAB, SA</v>
          </cell>
          <cell r="C1352" t="str">
            <v>PSEUDOEPHEDRINE SULFATE/LORATADINE</v>
          </cell>
          <cell r="D1352">
            <v>63577</v>
          </cell>
          <cell r="E1352">
            <v>0</v>
          </cell>
          <cell r="F1352" t="str">
            <v>240-10 mg</v>
          </cell>
          <cell r="G1352" t="str">
            <v>TABLET</v>
          </cell>
          <cell r="H1352" t="str">
            <v>TAB, SA</v>
          </cell>
          <cell r="I1352">
            <v>20091005</v>
          </cell>
          <cell r="J1352">
            <v>0</v>
          </cell>
          <cell r="K1352">
            <v>20091005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20091005</v>
          </cell>
          <cell r="Q1352">
            <v>0</v>
          </cell>
          <cell r="R1352">
            <v>20091005</v>
          </cell>
          <cell r="S1352">
            <v>0</v>
          </cell>
        </row>
        <row r="1353">
          <cell r="B1353" t="str">
            <v>PSYLLIUM94400NAGRAMORAL PWDR</v>
          </cell>
          <cell r="C1353" t="str">
            <v>PSYLLIUM</v>
          </cell>
          <cell r="D1353">
            <v>9440</v>
          </cell>
          <cell r="E1353">
            <v>0</v>
          </cell>
          <cell r="F1353" t="str">
            <v>NA</v>
          </cell>
          <cell r="G1353" t="str">
            <v>GRAM</v>
          </cell>
          <cell r="H1353" t="str">
            <v>ORAL PWDR</v>
          </cell>
          <cell r="I1353">
            <v>20020906</v>
          </cell>
          <cell r="J1353">
            <v>20021206</v>
          </cell>
          <cell r="K1353">
            <v>20021206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20020906</v>
          </cell>
          <cell r="Q1353">
            <v>20021206</v>
          </cell>
          <cell r="R1353">
            <v>20021206</v>
          </cell>
          <cell r="S1353">
            <v>0</v>
          </cell>
        </row>
        <row r="1354">
          <cell r="B1354" t="str">
            <v>PSYLLIUM SEED/SUCROSE ORAL POWDER666100NAGRAMORAL PWDR</v>
          </cell>
          <cell r="C1354" t="str">
            <v>PSYLLIUM SEED/SUCROSE ORAL POWDER</v>
          </cell>
          <cell r="D1354">
            <v>66610</v>
          </cell>
          <cell r="E1354">
            <v>0</v>
          </cell>
          <cell r="F1354" t="str">
            <v>NA</v>
          </cell>
          <cell r="G1354" t="str">
            <v>GRAM</v>
          </cell>
          <cell r="H1354" t="str">
            <v>ORAL PWDR</v>
          </cell>
          <cell r="I1354">
            <v>20020906</v>
          </cell>
          <cell r="J1354">
            <v>20021206</v>
          </cell>
          <cell r="K1354">
            <v>20021206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20020906</v>
          </cell>
          <cell r="Q1354">
            <v>20021206</v>
          </cell>
          <cell r="R1354">
            <v>20021206</v>
          </cell>
          <cell r="S1354">
            <v>0</v>
          </cell>
        </row>
        <row r="1355">
          <cell r="B1355" t="str">
            <v>PSYLLIUM/SUCROSE ORAL PACKET677000NAEACHORAL PACKETS</v>
          </cell>
          <cell r="C1355" t="str">
            <v>PSYLLIUM/SUCROSE ORAL PACKET</v>
          </cell>
          <cell r="D1355">
            <v>67700</v>
          </cell>
          <cell r="E1355">
            <v>0</v>
          </cell>
          <cell r="F1355" t="str">
            <v>NA</v>
          </cell>
          <cell r="G1355" t="str">
            <v>EACH</v>
          </cell>
          <cell r="H1355" t="str">
            <v>ORAL PACKETS</v>
          </cell>
          <cell r="I1355">
            <v>20020405</v>
          </cell>
          <cell r="J1355">
            <v>20021206</v>
          </cell>
          <cell r="K1355">
            <v>20021206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20020405</v>
          </cell>
          <cell r="Q1355">
            <v>20021206</v>
          </cell>
          <cell r="R1355">
            <v>20021206</v>
          </cell>
          <cell r="S1355">
            <v>0</v>
          </cell>
        </row>
        <row r="1356">
          <cell r="B1356" t="str">
            <v>PYRIDOSTIGMINE BROMIDE 18530060 mgTABLETTAB</v>
          </cell>
          <cell r="C1356" t="str">
            <v xml:space="preserve">PYRIDOSTIGMINE BROMIDE </v>
          </cell>
          <cell r="D1356">
            <v>18530</v>
          </cell>
          <cell r="E1356">
            <v>0</v>
          </cell>
          <cell r="F1356" t="str">
            <v>60 mg</v>
          </cell>
          <cell r="G1356" t="str">
            <v>TABLET</v>
          </cell>
          <cell r="H1356" t="str">
            <v>TAB</v>
          </cell>
          <cell r="I1356">
            <v>20091005</v>
          </cell>
          <cell r="J1356">
            <v>0</v>
          </cell>
          <cell r="K1356">
            <v>20091005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20091005</v>
          </cell>
          <cell r="Q1356">
            <v>0</v>
          </cell>
          <cell r="R1356">
            <v>20091005</v>
          </cell>
          <cell r="S1356">
            <v>0</v>
          </cell>
        </row>
        <row r="1357">
          <cell r="B1357" t="str">
            <v>QUINAPRIL HCL27570010 mgTABLETTAB</v>
          </cell>
          <cell r="C1357" t="str">
            <v>QUINAPRIL HCL</v>
          </cell>
          <cell r="D1357">
            <v>27570</v>
          </cell>
          <cell r="E1357">
            <v>0</v>
          </cell>
          <cell r="F1357" t="str">
            <v>10 mg</v>
          </cell>
          <cell r="G1357" t="str">
            <v>TABLET</v>
          </cell>
          <cell r="H1357" t="str">
            <v>TAB</v>
          </cell>
          <cell r="I1357">
            <v>20091005</v>
          </cell>
          <cell r="J1357">
            <v>0</v>
          </cell>
          <cell r="K1357">
            <v>20091005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20091005</v>
          </cell>
          <cell r="Q1357">
            <v>0</v>
          </cell>
          <cell r="R1357">
            <v>20091005</v>
          </cell>
          <cell r="S1357">
            <v>0</v>
          </cell>
        </row>
        <row r="1358">
          <cell r="B1358" t="str">
            <v>QUINAPRIL HCL27571020 mgTABLETTAB</v>
          </cell>
          <cell r="C1358" t="str">
            <v>QUINAPRIL HCL</v>
          </cell>
          <cell r="D1358">
            <v>27571</v>
          </cell>
          <cell r="E1358">
            <v>0</v>
          </cell>
          <cell r="F1358" t="str">
            <v>20 mg</v>
          </cell>
          <cell r="G1358" t="str">
            <v>TABLET</v>
          </cell>
          <cell r="H1358" t="str">
            <v>TAB</v>
          </cell>
          <cell r="I1358">
            <v>20091005</v>
          </cell>
          <cell r="J1358">
            <v>0</v>
          </cell>
          <cell r="K1358">
            <v>20091005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20091005</v>
          </cell>
          <cell r="Q1358">
            <v>0</v>
          </cell>
          <cell r="R1358">
            <v>20091005</v>
          </cell>
          <cell r="S1358">
            <v>0</v>
          </cell>
        </row>
        <row r="1359">
          <cell r="B1359" t="str">
            <v>QUINAPRIL HCL27573040 mgTABLETTAB</v>
          </cell>
          <cell r="C1359" t="str">
            <v>QUINAPRIL HCL</v>
          </cell>
          <cell r="D1359">
            <v>27573</v>
          </cell>
          <cell r="E1359">
            <v>0</v>
          </cell>
          <cell r="F1359" t="str">
            <v>40 mg</v>
          </cell>
          <cell r="G1359" t="str">
            <v>TABLET</v>
          </cell>
          <cell r="H1359" t="str">
            <v>TAB</v>
          </cell>
          <cell r="I1359">
            <v>20091005</v>
          </cell>
          <cell r="J1359">
            <v>0</v>
          </cell>
          <cell r="K1359">
            <v>20091005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20091005</v>
          </cell>
          <cell r="Q1359">
            <v>0</v>
          </cell>
          <cell r="R1359">
            <v>20091005</v>
          </cell>
          <cell r="S1359">
            <v>0</v>
          </cell>
        </row>
        <row r="1360">
          <cell r="B1360" t="str">
            <v>QUINAPRIL HCL2757205 mgTABLETTAB</v>
          </cell>
          <cell r="C1360" t="str">
            <v>QUINAPRIL HCL</v>
          </cell>
          <cell r="D1360">
            <v>27572</v>
          </cell>
          <cell r="E1360">
            <v>0</v>
          </cell>
          <cell r="F1360" t="str">
            <v>5 mg</v>
          </cell>
          <cell r="G1360" t="str">
            <v>TABLET</v>
          </cell>
          <cell r="H1360" t="str">
            <v>TAB</v>
          </cell>
          <cell r="I1360">
            <v>20090904</v>
          </cell>
          <cell r="J1360">
            <v>0</v>
          </cell>
          <cell r="K1360">
            <v>20091005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20090904</v>
          </cell>
          <cell r="Q1360">
            <v>0</v>
          </cell>
          <cell r="R1360">
            <v>20091005</v>
          </cell>
          <cell r="S1360">
            <v>0</v>
          </cell>
        </row>
        <row r="1361">
          <cell r="B1361" t="str">
            <v>QUINAPRIL HCL/HCTZ54160010-12.5 mgTABLETTAB</v>
          </cell>
          <cell r="C1361" t="str">
            <v>QUINAPRIL HCL/HCTZ</v>
          </cell>
          <cell r="D1361">
            <v>54160</v>
          </cell>
          <cell r="E1361">
            <v>0</v>
          </cell>
          <cell r="F1361" t="str">
            <v>10-12.5 mg</v>
          </cell>
          <cell r="G1361" t="str">
            <v>TABLET</v>
          </cell>
          <cell r="H1361" t="str">
            <v>TAB</v>
          </cell>
          <cell r="I1361">
            <v>20091005</v>
          </cell>
          <cell r="J1361">
            <v>0</v>
          </cell>
          <cell r="K1361">
            <v>20091005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20091005</v>
          </cell>
          <cell r="Q1361">
            <v>0</v>
          </cell>
          <cell r="R1361">
            <v>20091005</v>
          </cell>
          <cell r="S1361">
            <v>0</v>
          </cell>
        </row>
        <row r="1362">
          <cell r="B1362" t="str">
            <v>QUINAPRIL HCL/HCTZ54161020-12.5 mgTABLETTAB</v>
          </cell>
          <cell r="C1362" t="str">
            <v>QUINAPRIL HCL/HCTZ</v>
          </cell>
          <cell r="D1362">
            <v>54161</v>
          </cell>
          <cell r="E1362">
            <v>0</v>
          </cell>
          <cell r="F1362" t="str">
            <v>20-12.5 mg</v>
          </cell>
          <cell r="G1362" t="str">
            <v>TABLET</v>
          </cell>
          <cell r="H1362" t="str">
            <v>TAB</v>
          </cell>
          <cell r="I1362">
            <v>20091005</v>
          </cell>
          <cell r="J1362">
            <v>0</v>
          </cell>
          <cell r="K1362">
            <v>20091005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20091005</v>
          </cell>
          <cell r="Q1362">
            <v>0</v>
          </cell>
          <cell r="R1362">
            <v>20091005</v>
          </cell>
          <cell r="S1362">
            <v>0</v>
          </cell>
        </row>
        <row r="1363">
          <cell r="B1363" t="str">
            <v>QUINAPRIL HCL/HCTZ94490020-25 mgTABLETTAB</v>
          </cell>
          <cell r="C1363" t="str">
            <v>QUINAPRIL HCL/HCTZ</v>
          </cell>
          <cell r="D1363">
            <v>94490</v>
          </cell>
          <cell r="E1363">
            <v>0</v>
          </cell>
          <cell r="F1363" t="str">
            <v>20-25 mg</v>
          </cell>
          <cell r="G1363" t="str">
            <v>TABLET</v>
          </cell>
          <cell r="H1363" t="str">
            <v>TAB</v>
          </cell>
          <cell r="I1363">
            <v>20091005</v>
          </cell>
          <cell r="J1363">
            <v>0</v>
          </cell>
          <cell r="K1363">
            <v>20091005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20091005</v>
          </cell>
          <cell r="Q1363">
            <v>0</v>
          </cell>
          <cell r="R1363">
            <v>20091005</v>
          </cell>
          <cell r="S1363">
            <v>0</v>
          </cell>
        </row>
        <row r="1364">
          <cell r="B1364" t="str">
            <v>QUINIDINE GLUCONATE10110324 mgTABLETTAB, SR</v>
          </cell>
          <cell r="C1364" t="str">
            <v>QUINIDINE GLUCONATE</v>
          </cell>
          <cell r="D1364">
            <v>1011</v>
          </cell>
          <cell r="E1364">
            <v>0</v>
          </cell>
          <cell r="F1364" t="str">
            <v>324 mg</v>
          </cell>
          <cell r="G1364" t="str">
            <v>TABLET</v>
          </cell>
          <cell r="H1364" t="str">
            <v>TAB, SR</v>
          </cell>
          <cell r="I1364">
            <v>20061205</v>
          </cell>
          <cell r="J1364">
            <v>20070605</v>
          </cell>
          <cell r="K1364">
            <v>20070605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20061205</v>
          </cell>
          <cell r="Q1364">
            <v>20070605</v>
          </cell>
          <cell r="R1364">
            <v>20070605</v>
          </cell>
          <cell r="S1364">
            <v>0</v>
          </cell>
        </row>
        <row r="1365">
          <cell r="B1365" t="str">
            <v>QUINIDINE SULFATE10530200 mgTABLETTAB</v>
          </cell>
          <cell r="C1365" t="str">
            <v>QUINIDINE SULFATE</v>
          </cell>
          <cell r="D1365">
            <v>1053</v>
          </cell>
          <cell r="E1365">
            <v>0</v>
          </cell>
          <cell r="F1365" t="str">
            <v>200 mg</v>
          </cell>
          <cell r="G1365" t="str">
            <v>TABLET</v>
          </cell>
          <cell r="H1365" t="str">
            <v>TAB</v>
          </cell>
          <cell r="I1365">
            <v>20061205</v>
          </cell>
          <cell r="J1365">
            <v>20070605</v>
          </cell>
          <cell r="K1365">
            <v>20070605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20061205</v>
          </cell>
          <cell r="Q1365">
            <v>20070605</v>
          </cell>
          <cell r="R1365">
            <v>20070605</v>
          </cell>
          <cell r="S1365">
            <v>0</v>
          </cell>
        </row>
        <row r="1366">
          <cell r="B1366" t="str">
            <v>QUININE SULFATE474720260 mgTABLETTAB</v>
          </cell>
          <cell r="C1366" t="str">
            <v>QUININE SULFATE</v>
          </cell>
          <cell r="D1366">
            <v>47472</v>
          </cell>
          <cell r="E1366">
            <v>0</v>
          </cell>
          <cell r="F1366" t="str">
            <v>260 mg</v>
          </cell>
          <cell r="G1366" t="str">
            <v>TABLET</v>
          </cell>
          <cell r="H1366" t="str">
            <v>TAB</v>
          </cell>
          <cell r="I1366">
            <v>20060906</v>
          </cell>
          <cell r="J1366">
            <v>20070305</v>
          </cell>
          <cell r="K1366">
            <v>20070305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20060906</v>
          </cell>
          <cell r="Q1366">
            <v>20070305</v>
          </cell>
          <cell r="R1366">
            <v>20070305</v>
          </cell>
          <cell r="S1366">
            <v>0</v>
          </cell>
        </row>
        <row r="1367">
          <cell r="B1367" t="str">
            <v>QUININE SULFATE427770325 mgCAPSULECAP</v>
          </cell>
          <cell r="C1367" t="str">
            <v>QUININE SULFATE</v>
          </cell>
          <cell r="D1367">
            <v>42777</v>
          </cell>
          <cell r="E1367">
            <v>0</v>
          </cell>
          <cell r="F1367" t="str">
            <v>325 mg</v>
          </cell>
          <cell r="G1367" t="str">
            <v>CAPSULE</v>
          </cell>
          <cell r="H1367" t="str">
            <v>CAP</v>
          </cell>
          <cell r="I1367">
            <v>20060906</v>
          </cell>
          <cell r="J1367">
            <v>20070305</v>
          </cell>
          <cell r="K1367">
            <v>20070305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20060906</v>
          </cell>
          <cell r="Q1367">
            <v>20070305</v>
          </cell>
          <cell r="R1367">
            <v>20070305</v>
          </cell>
          <cell r="S1367">
            <v>0</v>
          </cell>
        </row>
        <row r="1368">
          <cell r="B1368" t="str">
            <v>RAMIPRIL48544010 mgCAPSULECAP</v>
          </cell>
          <cell r="C1368" t="str">
            <v>RAMIPRIL</v>
          </cell>
          <cell r="D1368">
            <v>48544</v>
          </cell>
          <cell r="E1368">
            <v>0</v>
          </cell>
          <cell r="F1368" t="str">
            <v>10 mg</v>
          </cell>
          <cell r="G1368" t="str">
            <v>CAPSULE</v>
          </cell>
          <cell r="H1368" t="str">
            <v>CAP</v>
          </cell>
          <cell r="I1368">
            <v>20091005</v>
          </cell>
          <cell r="J1368">
            <v>0</v>
          </cell>
          <cell r="K1368">
            <v>20091005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20091005</v>
          </cell>
          <cell r="Q1368">
            <v>0</v>
          </cell>
          <cell r="R1368">
            <v>20091005</v>
          </cell>
          <cell r="S1368">
            <v>0</v>
          </cell>
        </row>
        <row r="1369">
          <cell r="B1369" t="str">
            <v>RAMIPRIL4854202.5 mgCAPSULECAP</v>
          </cell>
          <cell r="C1369" t="str">
            <v>RAMIPRIL</v>
          </cell>
          <cell r="D1369">
            <v>48542</v>
          </cell>
          <cell r="E1369">
            <v>0</v>
          </cell>
          <cell r="F1369" t="str">
            <v>2.5 mg</v>
          </cell>
          <cell r="G1369" t="str">
            <v>CAPSULE</v>
          </cell>
          <cell r="H1369" t="str">
            <v>CAP</v>
          </cell>
          <cell r="I1369">
            <v>20091005</v>
          </cell>
          <cell r="J1369">
            <v>0</v>
          </cell>
          <cell r="K1369">
            <v>20091005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20091005</v>
          </cell>
          <cell r="Q1369">
            <v>0</v>
          </cell>
          <cell r="R1369">
            <v>20091005</v>
          </cell>
          <cell r="S1369">
            <v>0</v>
          </cell>
        </row>
        <row r="1370">
          <cell r="B1370" t="str">
            <v>RAMIPRIL4854305 mgCAPSULECAP</v>
          </cell>
          <cell r="C1370" t="str">
            <v>RAMIPRIL</v>
          </cell>
          <cell r="D1370">
            <v>48543</v>
          </cell>
          <cell r="E1370">
            <v>0</v>
          </cell>
          <cell r="F1370" t="str">
            <v>5 mg</v>
          </cell>
          <cell r="G1370" t="str">
            <v>CAPSULE</v>
          </cell>
          <cell r="H1370" t="str">
            <v>CAP</v>
          </cell>
          <cell r="I1370">
            <v>20090904</v>
          </cell>
          <cell r="J1370">
            <v>0</v>
          </cell>
          <cell r="K1370">
            <v>20091005</v>
          </cell>
          <cell r="L1370" t="str">
            <v>Active</v>
          </cell>
          <cell r="N1370">
            <v>0</v>
          </cell>
          <cell r="O1370" t="str">
            <v>no</v>
          </cell>
          <cell r="P1370">
            <v>20090904</v>
          </cell>
          <cell r="Q1370">
            <v>0</v>
          </cell>
          <cell r="R1370">
            <v>20091005</v>
          </cell>
          <cell r="S1370">
            <v>0</v>
          </cell>
        </row>
        <row r="1371">
          <cell r="B1371" t="str">
            <v>RANITIDINE HCL102000150 mgTABLETTAB</v>
          </cell>
          <cell r="C1371" t="str">
            <v>RANITIDINE HCL</v>
          </cell>
          <cell r="D1371">
            <v>10200</v>
          </cell>
          <cell r="E1371">
            <v>0</v>
          </cell>
          <cell r="F1371" t="str">
            <v>150 mg</v>
          </cell>
          <cell r="G1371" t="str">
            <v>TABLET</v>
          </cell>
          <cell r="H1371" t="str">
            <v>TAB</v>
          </cell>
          <cell r="I1371">
            <v>20091005</v>
          </cell>
          <cell r="J1371">
            <v>0</v>
          </cell>
          <cell r="K1371">
            <v>20091005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20091005</v>
          </cell>
          <cell r="Q1371">
            <v>0</v>
          </cell>
          <cell r="R1371">
            <v>20091005</v>
          </cell>
          <cell r="S1371">
            <v>0</v>
          </cell>
        </row>
        <row r="1372">
          <cell r="B1372" t="str">
            <v>RANITIDINE HCL195510150 mgCAPSULECAP</v>
          </cell>
          <cell r="C1372" t="str">
            <v>RANITIDINE HCL</v>
          </cell>
          <cell r="D1372">
            <v>19551</v>
          </cell>
          <cell r="E1372">
            <v>0</v>
          </cell>
          <cell r="F1372" t="str">
            <v>150 mg</v>
          </cell>
          <cell r="G1372" t="str">
            <v>CAPSULE</v>
          </cell>
          <cell r="H1372" t="str">
            <v>CAP</v>
          </cell>
          <cell r="I1372">
            <v>20090904</v>
          </cell>
          <cell r="J1372">
            <v>0</v>
          </cell>
          <cell r="K1372">
            <v>20091005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20090904</v>
          </cell>
          <cell r="Q1372">
            <v>0</v>
          </cell>
          <cell r="R1372">
            <v>20091005</v>
          </cell>
          <cell r="S1372">
            <v>0</v>
          </cell>
        </row>
        <row r="1373">
          <cell r="B1373" t="str">
            <v>RANITIDINE HCL120900150 mg/10 mlMILLILITERSYR</v>
          </cell>
          <cell r="C1373" t="str">
            <v>RANITIDINE HCL</v>
          </cell>
          <cell r="D1373">
            <v>12090</v>
          </cell>
          <cell r="E1373">
            <v>0</v>
          </cell>
          <cell r="F1373" t="str">
            <v>150 mg/10 ml</v>
          </cell>
          <cell r="G1373" t="str">
            <v>MILLILITER</v>
          </cell>
          <cell r="H1373" t="str">
            <v>SYR</v>
          </cell>
          <cell r="I1373">
            <v>20090904</v>
          </cell>
          <cell r="J1373">
            <v>0</v>
          </cell>
          <cell r="K1373">
            <v>20091005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20090904</v>
          </cell>
          <cell r="Q1373">
            <v>0</v>
          </cell>
          <cell r="R1373">
            <v>20091005</v>
          </cell>
          <cell r="S1373">
            <v>0</v>
          </cell>
        </row>
        <row r="1374">
          <cell r="B1374" t="str">
            <v>RANITIDINE HCL102010300 mgTABLETTAB</v>
          </cell>
          <cell r="C1374" t="str">
            <v>RANITIDINE HCL</v>
          </cell>
          <cell r="D1374">
            <v>10201</v>
          </cell>
          <cell r="E1374">
            <v>0</v>
          </cell>
          <cell r="F1374" t="str">
            <v>300 mg</v>
          </cell>
          <cell r="G1374" t="str">
            <v>TABLET</v>
          </cell>
          <cell r="H1374" t="str">
            <v>TAB</v>
          </cell>
          <cell r="I1374">
            <v>20091005</v>
          </cell>
          <cell r="J1374">
            <v>0</v>
          </cell>
          <cell r="K1374">
            <v>20091005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20091005</v>
          </cell>
          <cell r="Q1374">
            <v>0</v>
          </cell>
          <cell r="R1374">
            <v>20091005</v>
          </cell>
          <cell r="S1374">
            <v>0</v>
          </cell>
        </row>
        <row r="1375">
          <cell r="B1375" t="str">
            <v>RANITIDINE HCL195520300 mgCAPSULECAP</v>
          </cell>
          <cell r="C1375" t="str">
            <v>RANITIDINE HCL</v>
          </cell>
          <cell r="D1375">
            <v>19552</v>
          </cell>
          <cell r="E1375">
            <v>0</v>
          </cell>
          <cell r="F1375" t="str">
            <v>300 mg</v>
          </cell>
          <cell r="G1375" t="str">
            <v>CAPSULE</v>
          </cell>
          <cell r="H1375" t="str">
            <v>CAP</v>
          </cell>
          <cell r="I1375">
            <v>20090904</v>
          </cell>
          <cell r="J1375">
            <v>0</v>
          </cell>
          <cell r="K1375">
            <v>20091005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20090904</v>
          </cell>
          <cell r="Q1375">
            <v>0</v>
          </cell>
          <cell r="R1375">
            <v>20091005</v>
          </cell>
          <cell r="S1375">
            <v>0</v>
          </cell>
        </row>
        <row r="1376">
          <cell r="B1376" t="str">
            <v>RIBAVIRIN189690200 mgTABLETTAB</v>
          </cell>
          <cell r="C1376" t="str">
            <v>RIBAVIRIN</v>
          </cell>
          <cell r="D1376">
            <v>18969</v>
          </cell>
          <cell r="E1376">
            <v>0</v>
          </cell>
          <cell r="F1376" t="str">
            <v>200 mg</v>
          </cell>
          <cell r="G1376" t="str">
            <v>TABLET</v>
          </cell>
          <cell r="H1376" t="str">
            <v>TAB</v>
          </cell>
          <cell r="I1376">
            <v>20090904</v>
          </cell>
          <cell r="J1376">
            <v>0</v>
          </cell>
          <cell r="K1376">
            <v>20091005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20090904</v>
          </cell>
          <cell r="Q1376">
            <v>0</v>
          </cell>
          <cell r="R1376">
            <v>20091005</v>
          </cell>
          <cell r="S1376">
            <v>0</v>
          </cell>
        </row>
        <row r="1377">
          <cell r="B1377" t="str">
            <v>RIBAVIRIN141790200 mgCAPSULECAP</v>
          </cell>
          <cell r="C1377" t="str">
            <v>RIBAVIRIN</v>
          </cell>
          <cell r="D1377">
            <v>14179</v>
          </cell>
          <cell r="E1377">
            <v>0</v>
          </cell>
          <cell r="F1377" t="str">
            <v>200 mg</v>
          </cell>
          <cell r="G1377" t="str">
            <v>CAPSULE</v>
          </cell>
          <cell r="H1377" t="str">
            <v>CAP</v>
          </cell>
          <cell r="I1377">
            <v>20090904</v>
          </cell>
          <cell r="J1377">
            <v>0</v>
          </cell>
          <cell r="K1377">
            <v>20091005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20090904</v>
          </cell>
          <cell r="Q1377">
            <v>0</v>
          </cell>
          <cell r="R1377">
            <v>20091005</v>
          </cell>
          <cell r="S1377">
            <v>0</v>
          </cell>
        </row>
        <row r="1378">
          <cell r="B1378" t="str">
            <v>RIFAMPIN 412610300 mgCAPSULECAP</v>
          </cell>
          <cell r="C1378" t="str">
            <v xml:space="preserve">RIFAMPIN </v>
          </cell>
          <cell r="D1378">
            <v>41261</v>
          </cell>
          <cell r="E1378">
            <v>0</v>
          </cell>
          <cell r="F1378" t="str">
            <v>300 mg</v>
          </cell>
          <cell r="G1378" t="str">
            <v>CAPSULE</v>
          </cell>
          <cell r="H1378" t="str">
            <v>CAP</v>
          </cell>
          <cell r="I1378">
            <v>20091005</v>
          </cell>
          <cell r="J1378">
            <v>0</v>
          </cell>
          <cell r="K1378">
            <v>20091005</v>
          </cell>
          <cell r="L1378" t="str">
            <v>Active</v>
          </cell>
          <cell r="N1378">
            <v>0</v>
          </cell>
          <cell r="O1378" t="str">
            <v>no</v>
          </cell>
          <cell r="P1378">
            <v>20091005</v>
          </cell>
          <cell r="Q1378">
            <v>0</v>
          </cell>
          <cell r="R1378">
            <v>20091005</v>
          </cell>
          <cell r="S1378">
            <v>0</v>
          </cell>
        </row>
        <row r="1379">
          <cell r="B1379" t="str">
            <v>RISPERIDONE9287200.25 mgTABLETTAB</v>
          </cell>
          <cell r="C1379" t="str">
            <v>RISPERIDONE</v>
          </cell>
          <cell r="D1379">
            <v>92872</v>
          </cell>
          <cell r="E1379">
            <v>0</v>
          </cell>
          <cell r="F1379" t="str">
            <v>0.25 mg</v>
          </cell>
          <cell r="G1379" t="str">
            <v>TABLET</v>
          </cell>
          <cell r="H1379" t="str">
            <v>TAB</v>
          </cell>
          <cell r="I1379">
            <v>20091005</v>
          </cell>
          <cell r="J1379">
            <v>0</v>
          </cell>
          <cell r="K1379">
            <v>20091005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20091005</v>
          </cell>
          <cell r="Q1379">
            <v>0</v>
          </cell>
          <cell r="R1379">
            <v>20091005</v>
          </cell>
          <cell r="S1379">
            <v>0</v>
          </cell>
        </row>
        <row r="1380">
          <cell r="B1380" t="str">
            <v>RISPERIDONE1954100.5 mgTABLETTAB, orally disintegrating</v>
          </cell>
          <cell r="C1380" t="str">
            <v>RISPERIDONE</v>
          </cell>
          <cell r="D1380">
            <v>19541</v>
          </cell>
          <cell r="E1380">
            <v>0</v>
          </cell>
          <cell r="F1380" t="str">
            <v>0.5 mg</v>
          </cell>
          <cell r="G1380" t="str">
            <v>TABLET</v>
          </cell>
          <cell r="H1380" t="str">
            <v>TAB, orally disintegrating</v>
          </cell>
          <cell r="I1380">
            <v>20090904</v>
          </cell>
          <cell r="J1380">
            <v>0</v>
          </cell>
          <cell r="K1380">
            <v>20091005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20090904</v>
          </cell>
          <cell r="Q1380">
            <v>0</v>
          </cell>
          <cell r="R1380">
            <v>20091005</v>
          </cell>
          <cell r="S1380">
            <v>0</v>
          </cell>
        </row>
        <row r="1381">
          <cell r="B1381" t="str">
            <v>RISPERIDONE9289200.5 mgTABLETTAB</v>
          </cell>
          <cell r="C1381" t="str">
            <v>RISPERIDONE</v>
          </cell>
          <cell r="D1381">
            <v>92892</v>
          </cell>
          <cell r="E1381">
            <v>0</v>
          </cell>
          <cell r="F1381" t="str">
            <v>0.5 mg</v>
          </cell>
          <cell r="G1381" t="str">
            <v>TABLET</v>
          </cell>
          <cell r="H1381" t="str">
            <v>TAB</v>
          </cell>
          <cell r="I1381">
            <v>20091005</v>
          </cell>
          <cell r="J1381">
            <v>0</v>
          </cell>
          <cell r="K1381">
            <v>20091005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20091005</v>
          </cell>
          <cell r="Q1381">
            <v>0</v>
          </cell>
          <cell r="R1381">
            <v>20091005</v>
          </cell>
          <cell r="S1381">
            <v>0</v>
          </cell>
        </row>
        <row r="1382">
          <cell r="B1382" t="str">
            <v>RISPERIDONE1917801 mgTABLETTAB, orally disintegrating</v>
          </cell>
          <cell r="C1382" t="str">
            <v>RISPERIDONE</v>
          </cell>
          <cell r="D1382">
            <v>19178</v>
          </cell>
          <cell r="E1382">
            <v>0</v>
          </cell>
          <cell r="F1382" t="str">
            <v>1 mg</v>
          </cell>
          <cell r="G1382" t="str">
            <v>TABLET</v>
          </cell>
          <cell r="H1382" t="str">
            <v>TAB, orally disintegrating</v>
          </cell>
          <cell r="I1382">
            <v>20090605</v>
          </cell>
          <cell r="J1382">
            <v>0</v>
          </cell>
          <cell r="K1382">
            <v>20091005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20090605</v>
          </cell>
          <cell r="Q1382">
            <v>0</v>
          </cell>
          <cell r="R1382">
            <v>20091005</v>
          </cell>
          <cell r="S1382">
            <v>0</v>
          </cell>
        </row>
        <row r="1383">
          <cell r="B1383" t="str">
            <v>RISPERIDONE1613601 mgTABLETTAB</v>
          </cell>
          <cell r="C1383" t="str">
            <v>RISPERIDONE</v>
          </cell>
          <cell r="D1383">
            <v>16136</v>
          </cell>
          <cell r="E1383">
            <v>0</v>
          </cell>
          <cell r="F1383" t="str">
            <v>1 mg</v>
          </cell>
          <cell r="G1383" t="str">
            <v>TABLET</v>
          </cell>
          <cell r="H1383" t="str">
            <v>TAB</v>
          </cell>
          <cell r="I1383">
            <v>20091005</v>
          </cell>
          <cell r="J1383">
            <v>0</v>
          </cell>
          <cell r="K1383">
            <v>20091005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20091005</v>
          </cell>
          <cell r="Q1383">
            <v>0</v>
          </cell>
          <cell r="R1383">
            <v>20091005</v>
          </cell>
          <cell r="S1383">
            <v>0</v>
          </cell>
        </row>
        <row r="1384">
          <cell r="B1384" t="str">
            <v>RISPERIDONE1613501 mg/mlMILLILITERSOLN</v>
          </cell>
          <cell r="C1384" t="str">
            <v>RISPERIDONE</v>
          </cell>
          <cell r="D1384">
            <v>16135</v>
          </cell>
          <cell r="E1384">
            <v>0</v>
          </cell>
          <cell r="F1384" t="str">
            <v>1 mg/ml</v>
          </cell>
          <cell r="G1384" t="str">
            <v>MILLILITER</v>
          </cell>
          <cell r="H1384" t="str">
            <v>SOLN</v>
          </cell>
          <cell r="I1384">
            <v>20091005</v>
          </cell>
          <cell r="J1384">
            <v>0</v>
          </cell>
          <cell r="K1384">
            <v>20091005</v>
          </cell>
          <cell r="L1384" t="str">
            <v>Active</v>
          </cell>
          <cell r="N1384">
            <v>0</v>
          </cell>
          <cell r="O1384" t="str">
            <v>no</v>
          </cell>
          <cell r="P1384">
            <v>20091005</v>
          </cell>
          <cell r="Q1384">
            <v>0</v>
          </cell>
          <cell r="R1384">
            <v>20091005</v>
          </cell>
          <cell r="S1384">
            <v>0</v>
          </cell>
        </row>
        <row r="1385">
          <cell r="B1385" t="str">
            <v>RISPERIDONE1917902 mgTABLETTAB, orally disintegrating</v>
          </cell>
          <cell r="C1385" t="str">
            <v>RISPERIDONE</v>
          </cell>
          <cell r="D1385">
            <v>19179</v>
          </cell>
          <cell r="E1385">
            <v>0</v>
          </cell>
          <cell r="F1385" t="str">
            <v>2 mg</v>
          </cell>
          <cell r="G1385" t="str">
            <v>TABLET</v>
          </cell>
          <cell r="H1385" t="str">
            <v>TAB, orally disintegrating</v>
          </cell>
          <cell r="I1385">
            <v>20090904</v>
          </cell>
          <cell r="J1385">
            <v>0</v>
          </cell>
          <cell r="K1385">
            <v>20091005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20090904</v>
          </cell>
          <cell r="Q1385">
            <v>0</v>
          </cell>
          <cell r="R1385">
            <v>20091005</v>
          </cell>
          <cell r="S1385">
            <v>0</v>
          </cell>
        </row>
        <row r="1386">
          <cell r="B1386" t="str">
            <v>RISPERIDONE1613702 mgTABLETTAB</v>
          </cell>
          <cell r="C1386" t="str">
            <v>RISPERIDONE</v>
          </cell>
          <cell r="D1386">
            <v>16137</v>
          </cell>
          <cell r="E1386">
            <v>0</v>
          </cell>
          <cell r="F1386" t="str">
            <v>2 mg</v>
          </cell>
          <cell r="G1386" t="str">
            <v>TABLET</v>
          </cell>
          <cell r="H1386" t="str">
            <v>TAB</v>
          </cell>
          <cell r="I1386">
            <v>20091005</v>
          </cell>
          <cell r="J1386">
            <v>0</v>
          </cell>
          <cell r="K1386">
            <v>20091005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20091005</v>
          </cell>
          <cell r="Q1386">
            <v>0</v>
          </cell>
          <cell r="R1386">
            <v>20091005</v>
          </cell>
          <cell r="S1386">
            <v>0</v>
          </cell>
        </row>
        <row r="1387">
          <cell r="B1387" t="str">
            <v>RISPERIDONE2502403 mgTABLETTAB, orally disintegrating</v>
          </cell>
          <cell r="C1387" t="str">
            <v>RISPERIDONE</v>
          </cell>
          <cell r="D1387">
            <v>25024</v>
          </cell>
          <cell r="E1387">
            <v>0</v>
          </cell>
          <cell r="F1387" t="str">
            <v>3 mg</v>
          </cell>
          <cell r="G1387" t="str">
            <v>TABLET</v>
          </cell>
          <cell r="H1387" t="str">
            <v>TAB, orally disintegrating</v>
          </cell>
          <cell r="I1387">
            <v>20091005</v>
          </cell>
          <cell r="J1387">
            <v>0</v>
          </cell>
          <cell r="K1387">
            <v>20091005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20091005</v>
          </cell>
          <cell r="Q1387">
            <v>0</v>
          </cell>
          <cell r="R1387">
            <v>20091005</v>
          </cell>
          <cell r="S1387">
            <v>0</v>
          </cell>
        </row>
        <row r="1388">
          <cell r="B1388" t="str">
            <v>RISPERIDONE1613803 mgTABLETTAB</v>
          </cell>
          <cell r="C1388" t="str">
            <v>RISPERIDONE</v>
          </cell>
          <cell r="D1388">
            <v>16138</v>
          </cell>
          <cell r="E1388">
            <v>0</v>
          </cell>
          <cell r="F1388" t="str">
            <v>3 mg</v>
          </cell>
          <cell r="G1388" t="str">
            <v>TABLET</v>
          </cell>
          <cell r="H1388" t="str">
            <v>TAB</v>
          </cell>
          <cell r="I1388">
            <v>20091005</v>
          </cell>
          <cell r="J1388">
            <v>0</v>
          </cell>
          <cell r="K1388">
            <v>20091005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20091005</v>
          </cell>
          <cell r="Q1388">
            <v>0</v>
          </cell>
          <cell r="R1388">
            <v>20091005</v>
          </cell>
          <cell r="S1388">
            <v>0</v>
          </cell>
        </row>
        <row r="1389">
          <cell r="B1389" t="str">
            <v>RISPERIDONE2502504 mgTABLETTAB, orally disintegrating</v>
          </cell>
          <cell r="C1389" t="str">
            <v>RISPERIDONE</v>
          </cell>
          <cell r="D1389">
            <v>25025</v>
          </cell>
          <cell r="E1389">
            <v>0</v>
          </cell>
          <cell r="F1389" t="str">
            <v>4 mg</v>
          </cell>
          <cell r="G1389" t="str">
            <v>TABLET</v>
          </cell>
          <cell r="H1389" t="str">
            <v>TAB, orally disintegrating</v>
          </cell>
          <cell r="I1389">
            <v>20091005</v>
          </cell>
          <cell r="J1389">
            <v>0</v>
          </cell>
          <cell r="K1389">
            <v>20091005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20091005</v>
          </cell>
          <cell r="Q1389">
            <v>0</v>
          </cell>
          <cell r="R1389">
            <v>20091005</v>
          </cell>
          <cell r="S1389">
            <v>0</v>
          </cell>
        </row>
        <row r="1390">
          <cell r="B1390" t="str">
            <v>RISPERIDONE1613904 mgTABLETTAB</v>
          </cell>
          <cell r="C1390" t="str">
            <v>RISPERIDONE</v>
          </cell>
          <cell r="D1390">
            <v>16139</v>
          </cell>
          <cell r="E1390">
            <v>0</v>
          </cell>
          <cell r="F1390" t="str">
            <v>4 mg</v>
          </cell>
          <cell r="G1390" t="str">
            <v>TABLET</v>
          </cell>
          <cell r="H1390" t="str">
            <v>TAB</v>
          </cell>
          <cell r="I1390">
            <v>20091005</v>
          </cell>
          <cell r="J1390">
            <v>0</v>
          </cell>
          <cell r="K1390">
            <v>20091005</v>
          </cell>
          <cell r="L1390" t="str">
            <v>Active</v>
          </cell>
          <cell r="N1390">
            <v>0</v>
          </cell>
          <cell r="O1390" t="str">
            <v>no</v>
          </cell>
          <cell r="P1390">
            <v>20091005</v>
          </cell>
          <cell r="Q1390">
            <v>0</v>
          </cell>
          <cell r="R1390">
            <v>20091005</v>
          </cell>
          <cell r="S1390">
            <v>0</v>
          </cell>
        </row>
        <row r="1391">
          <cell r="B1391" t="str">
            <v>ROPINIROLE HCL3410000.25 mgTABLETTAB</v>
          </cell>
          <cell r="C1391" t="str">
            <v>ROPINIROLE HCL</v>
          </cell>
          <cell r="D1391">
            <v>34100</v>
          </cell>
          <cell r="E1391">
            <v>0</v>
          </cell>
          <cell r="F1391" t="str">
            <v>0.25 mg</v>
          </cell>
          <cell r="G1391" t="str">
            <v>TABLET</v>
          </cell>
          <cell r="H1391" t="str">
            <v>TAB</v>
          </cell>
          <cell r="I1391">
            <v>20091005</v>
          </cell>
          <cell r="J1391">
            <v>0</v>
          </cell>
          <cell r="K1391">
            <v>20091005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20091005</v>
          </cell>
          <cell r="Q1391">
            <v>0</v>
          </cell>
          <cell r="R1391">
            <v>20091005</v>
          </cell>
          <cell r="S1391">
            <v>0</v>
          </cell>
        </row>
        <row r="1392">
          <cell r="B1392" t="str">
            <v>ROPINIROLE HCL3410400.5 mgTABLETTAB</v>
          </cell>
          <cell r="C1392" t="str">
            <v>ROPINIROLE HCL</v>
          </cell>
          <cell r="D1392">
            <v>34104</v>
          </cell>
          <cell r="E1392">
            <v>0</v>
          </cell>
          <cell r="F1392" t="str">
            <v>0.5 mg</v>
          </cell>
          <cell r="G1392" t="str">
            <v>TABLET</v>
          </cell>
          <cell r="H1392" t="str">
            <v>TAB</v>
          </cell>
          <cell r="I1392">
            <v>20090904</v>
          </cell>
          <cell r="J1392">
            <v>0</v>
          </cell>
          <cell r="K1392">
            <v>20091005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20090904</v>
          </cell>
          <cell r="Q1392">
            <v>0</v>
          </cell>
          <cell r="R1392">
            <v>20091005</v>
          </cell>
          <cell r="S1392">
            <v>0</v>
          </cell>
        </row>
        <row r="1393">
          <cell r="B1393" t="str">
            <v>ROPINIROLE HCL3410101 mgTABLETTAB</v>
          </cell>
          <cell r="C1393" t="str">
            <v>ROPINIROLE HCL</v>
          </cell>
          <cell r="D1393">
            <v>34101</v>
          </cell>
          <cell r="E1393">
            <v>0</v>
          </cell>
          <cell r="F1393" t="str">
            <v>1 mg</v>
          </cell>
          <cell r="G1393" t="str">
            <v>TABLET</v>
          </cell>
          <cell r="H1393" t="str">
            <v>TAB</v>
          </cell>
          <cell r="I1393">
            <v>20091005</v>
          </cell>
          <cell r="J1393">
            <v>0</v>
          </cell>
          <cell r="K1393">
            <v>20091005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20091005</v>
          </cell>
          <cell r="Q1393">
            <v>0</v>
          </cell>
          <cell r="R1393">
            <v>20091005</v>
          </cell>
          <cell r="S1393">
            <v>0</v>
          </cell>
        </row>
        <row r="1394">
          <cell r="B1394" t="str">
            <v>ROPINIROLE HCL3410202 mgTABLETTAB</v>
          </cell>
          <cell r="C1394" t="str">
            <v>ROPINIROLE HCL</v>
          </cell>
          <cell r="D1394">
            <v>34102</v>
          </cell>
          <cell r="E1394">
            <v>0</v>
          </cell>
          <cell r="F1394" t="str">
            <v>2 mg</v>
          </cell>
          <cell r="G1394" t="str">
            <v>TABLET</v>
          </cell>
          <cell r="H1394" t="str">
            <v>TAB</v>
          </cell>
          <cell r="I1394">
            <v>20091005</v>
          </cell>
          <cell r="J1394">
            <v>0</v>
          </cell>
          <cell r="K1394">
            <v>20091005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20091005</v>
          </cell>
          <cell r="Q1394">
            <v>0</v>
          </cell>
          <cell r="R1394">
            <v>20091005</v>
          </cell>
          <cell r="S1394">
            <v>0</v>
          </cell>
        </row>
        <row r="1395">
          <cell r="B1395" t="str">
            <v>ROPINIROLE HCL9304803 mgTABLETTAB</v>
          </cell>
          <cell r="C1395" t="str">
            <v>ROPINIROLE HCL</v>
          </cell>
          <cell r="D1395">
            <v>93048</v>
          </cell>
          <cell r="E1395">
            <v>0</v>
          </cell>
          <cell r="F1395" t="str">
            <v>3 mg</v>
          </cell>
          <cell r="G1395" t="str">
            <v>TABLET</v>
          </cell>
          <cell r="H1395" t="str">
            <v>TAB</v>
          </cell>
          <cell r="I1395">
            <v>20091005</v>
          </cell>
          <cell r="J1395">
            <v>0</v>
          </cell>
          <cell r="K1395">
            <v>20091005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20091005</v>
          </cell>
          <cell r="Q1395">
            <v>0</v>
          </cell>
          <cell r="R1395">
            <v>20091005</v>
          </cell>
          <cell r="S1395">
            <v>0</v>
          </cell>
        </row>
        <row r="1396">
          <cell r="B1396" t="str">
            <v>ROPINIROLE HCL9303804 mgTABLETTAB</v>
          </cell>
          <cell r="C1396" t="str">
            <v>ROPINIROLE HCL</v>
          </cell>
          <cell r="D1396">
            <v>93038</v>
          </cell>
          <cell r="E1396">
            <v>0</v>
          </cell>
          <cell r="F1396" t="str">
            <v>4 mg</v>
          </cell>
          <cell r="G1396" t="str">
            <v>TABLET</v>
          </cell>
          <cell r="H1396" t="str">
            <v>TAB</v>
          </cell>
          <cell r="I1396">
            <v>20091005</v>
          </cell>
          <cell r="J1396">
            <v>0</v>
          </cell>
          <cell r="K1396">
            <v>20091005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20091005</v>
          </cell>
          <cell r="Q1396">
            <v>0</v>
          </cell>
          <cell r="R1396">
            <v>20091005</v>
          </cell>
          <cell r="S1396">
            <v>0</v>
          </cell>
        </row>
        <row r="1397">
          <cell r="B1397" t="str">
            <v>ROPINIROLE HCL3410305 mgTABLETTAB</v>
          </cell>
          <cell r="C1397" t="str">
            <v>ROPINIROLE HCL</v>
          </cell>
          <cell r="D1397">
            <v>34103</v>
          </cell>
          <cell r="E1397">
            <v>0</v>
          </cell>
          <cell r="F1397" t="str">
            <v>5 mg</v>
          </cell>
          <cell r="G1397" t="str">
            <v>TABLET</v>
          </cell>
          <cell r="H1397" t="str">
            <v>TAB</v>
          </cell>
          <cell r="I1397">
            <v>20091005</v>
          </cell>
          <cell r="J1397">
            <v>0</v>
          </cell>
          <cell r="K1397">
            <v>20091005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20091005</v>
          </cell>
          <cell r="Q1397">
            <v>0</v>
          </cell>
          <cell r="R1397">
            <v>20091005</v>
          </cell>
          <cell r="S1397">
            <v>0</v>
          </cell>
        </row>
        <row r="1398">
          <cell r="B1398" t="str">
            <v>SALSALATE168010500 mgTABLETTAB</v>
          </cell>
          <cell r="C1398" t="str">
            <v>SALSALATE</v>
          </cell>
          <cell r="D1398">
            <v>16801</v>
          </cell>
          <cell r="E1398">
            <v>0</v>
          </cell>
          <cell r="F1398" t="str">
            <v>500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20090605</v>
          </cell>
          <cell r="K1398">
            <v>20091005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20090605</v>
          </cell>
          <cell r="R1398">
            <v>20091005</v>
          </cell>
          <cell r="S1398">
            <v>0</v>
          </cell>
        </row>
        <row r="1399">
          <cell r="B1399" t="str">
            <v>SALSALATE168020750 mgTABLETTAB</v>
          </cell>
          <cell r="C1399" t="str">
            <v>SALSALATE</v>
          </cell>
          <cell r="D1399">
            <v>16802</v>
          </cell>
          <cell r="E1399">
            <v>0</v>
          </cell>
          <cell r="F1399" t="str">
            <v>750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20090605</v>
          </cell>
          <cell r="K1399">
            <v>20091005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20090605</v>
          </cell>
          <cell r="R1399">
            <v>20091005</v>
          </cell>
          <cell r="S1399">
            <v>0</v>
          </cell>
        </row>
        <row r="1400">
          <cell r="B1400" t="str">
            <v>SELEGILINE HCL1560005 mgTABLETTAB</v>
          </cell>
          <cell r="C1400" t="str">
            <v>SELEGILINE HCL</v>
          </cell>
          <cell r="D1400">
            <v>15600</v>
          </cell>
          <cell r="E1400">
            <v>0</v>
          </cell>
          <cell r="F1400" t="str">
            <v>5 mg</v>
          </cell>
          <cell r="G1400" t="str">
            <v>TABLET</v>
          </cell>
          <cell r="H1400" t="str">
            <v>TAB</v>
          </cell>
          <cell r="I1400">
            <v>20070305</v>
          </cell>
          <cell r="J1400">
            <v>20080305</v>
          </cell>
          <cell r="K1400">
            <v>20091005</v>
          </cell>
          <cell r="L1400" t="str">
            <v>Active</v>
          </cell>
          <cell r="N1400">
            <v>0</v>
          </cell>
          <cell r="O1400" t="str">
            <v>no</v>
          </cell>
          <cell r="P1400">
            <v>20070305</v>
          </cell>
          <cell r="Q1400">
            <v>20080305</v>
          </cell>
          <cell r="R1400">
            <v>20091005</v>
          </cell>
          <cell r="S1400">
            <v>0</v>
          </cell>
        </row>
        <row r="1401">
          <cell r="B1401" t="str">
            <v>SELEGILINE HCL1560305 mgCAPSULECAP</v>
          </cell>
          <cell r="C1401" t="str">
            <v>SELEGILINE HCL</v>
          </cell>
          <cell r="D1401">
            <v>15603</v>
          </cell>
          <cell r="E1401">
            <v>0</v>
          </cell>
          <cell r="F1401" t="str">
            <v>5 mg</v>
          </cell>
          <cell r="G1401" t="str">
            <v>CAPSULE</v>
          </cell>
          <cell r="H1401" t="str">
            <v>CAP</v>
          </cell>
          <cell r="I1401">
            <v>20091005</v>
          </cell>
          <cell r="J1401">
            <v>0</v>
          </cell>
          <cell r="K1401">
            <v>20091005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20091005</v>
          </cell>
          <cell r="Q1401">
            <v>0</v>
          </cell>
          <cell r="R1401">
            <v>20091005</v>
          </cell>
          <cell r="S1401">
            <v>0</v>
          </cell>
        </row>
        <row r="1402">
          <cell r="B1402" t="str">
            <v>SELENIUM SULFIDE2434102.5%MILLILITERLOT/SHAMP</v>
          </cell>
          <cell r="C1402" t="str">
            <v>SELENIUM SULFIDE</v>
          </cell>
          <cell r="D1402">
            <v>24341</v>
          </cell>
          <cell r="E1402">
            <v>0</v>
          </cell>
          <cell r="F1402" t="str">
            <v>2.5%</v>
          </cell>
          <cell r="G1402" t="str">
            <v>MILLILITER</v>
          </cell>
          <cell r="H1402" t="str">
            <v>LOT/SHAMP</v>
          </cell>
          <cell r="I1402">
            <v>20091005</v>
          </cell>
          <cell r="J1402">
            <v>0</v>
          </cell>
          <cell r="K1402">
            <v>20091005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20091005</v>
          </cell>
          <cell r="Q1402">
            <v>0</v>
          </cell>
          <cell r="R1402">
            <v>20091005</v>
          </cell>
          <cell r="S1402">
            <v>0</v>
          </cell>
        </row>
        <row r="1403">
          <cell r="B1403" t="str">
            <v>SERTRALINE HCL163750100 mgTABLETTAB</v>
          </cell>
          <cell r="C1403" t="str">
            <v>SERTRALINE HCL</v>
          </cell>
          <cell r="D1403">
            <v>16375</v>
          </cell>
          <cell r="E1403">
            <v>0</v>
          </cell>
          <cell r="F1403" t="str">
            <v>100 mg</v>
          </cell>
          <cell r="G1403" t="str">
            <v>TABLET</v>
          </cell>
          <cell r="H1403" t="str">
            <v>TAB</v>
          </cell>
          <cell r="I1403">
            <v>20091005</v>
          </cell>
          <cell r="J1403">
            <v>0</v>
          </cell>
          <cell r="K1403">
            <v>20091005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20091005</v>
          </cell>
          <cell r="Q1403">
            <v>0</v>
          </cell>
          <cell r="R1403">
            <v>20091005</v>
          </cell>
          <cell r="S1403">
            <v>0</v>
          </cell>
        </row>
        <row r="1404">
          <cell r="B1404" t="str">
            <v>SERTRALINE HCL16376020 mg/mlMILLILITERCONC</v>
          </cell>
          <cell r="C1404" t="str">
            <v>SERTRALINE HCL</v>
          </cell>
          <cell r="D1404">
            <v>16376</v>
          </cell>
          <cell r="E1404">
            <v>0</v>
          </cell>
          <cell r="F1404" t="str">
            <v>20 mg/ml</v>
          </cell>
          <cell r="G1404" t="str">
            <v>MILLILITER</v>
          </cell>
          <cell r="H1404" t="str">
            <v>CONC</v>
          </cell>
          <cell r="I1404">
            <v>20090904</v>
          </cell>
          <cell r="J1404">
            <v>0</v>
          </cell>
          <cell r="K1404">
            <v>20091005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20090904</v>
          </cell>
          <cell r="Q1404">
            <v>0</v>
          </cell>
          <cell r="R1404">
            <v>20091005</v>
          </cell>
          <cell r="S1404">
            <v>0</v>
          </cell>
        </row>
        <row r="1405">
          <cell r="B1405" t="str">
            <v>SERTRALINE HCL16373025 mgTABLETTAB</v>
          </cell>
          <cell r="C1405" t="str">
            <v>SERTRALINE HCL</v>
          </cell>
          <cell r="D1405">
            <v>16373</v>
          </cell>
          <cell r="E1405">
            <v>0</v>
          </cell>
          <cell r="F1405" t="str">
            <v>25 mg</v>
          </cell>
          <cell r="G1405" t="str">
            <v>TABLET</v>
          </cell>
          <cell r="H1405" t="str">
            <v>TAB</v>
          </cell>
          <cell r="I1405">
            <v>20090904</v>
          </cell>
          <cell r="J1405">
            <v>0</v>
          </cell>
          <cell r="K1405">
            <v>20091005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20090904</v>
          </cell>
          <cell r="Q1405">
            <v>0</v>
          </cell>
          <cell r="R1405">
            <v>20091005</v>
          </cell>
          <cell r="S1405">
            <v>0</v>
          </cell>
        </row>
        <row r="1406">
          <cell r="B1406" t="str">
            <v>SERTRALINE HCL16374050 mgTABLETTAB</v>
          </cell>
          <cell r="C1406" t="str">
            <v>SERTRALINE HCL</v>
          </cell>
          <cell r="D1406">
            <v>16374</v>
          </cell>
          <cell r="E1406">
            <v>0</v>
          </cell>
          <cell r="F1406" t="str">
            <v>50 mg</v>
          </cell>
          <cell r="G1406" t="str">
            <v>TABLET</v>
          </cell>
          <cell r="H1406" t="str">
            <v>TAB</v>
          </cell>
          <cell r="I1406">
            <v>20091005</v>
          </cell>
          <cell r="J1406">
            <v>0</v>
          </cell>
          <cell r="K1406">
            <v>20091005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20091005</v>
          </cell>
          <cell r="Q1406">
            <v>0</v>
          </cell>
          <cell r="R1406">
            <v>20091005</v>
          </cell>
          <cell r="S1406">
            <v>0</v>
          </cell>
        </row>
        <row r="1407">
          <cell r="B1407" t="str">
            <v>SILVER SULFADIAZINE3163000.01GRAMCRM</v>
          </cell>
          <cell r="C1407" t="str">
            <v>SILVER SULFADIAZINE</v>
          </cell>
          <cell r="D1407">
            <v>31630</v>
          </cell>
          <cell r="E1407">
            <v>0</v>
          </cell>
          <cell r="F1407">
            <v>0.01</v>
          </cell>
          <cell r="G1407" t="str">
            <v>GRAM</v>
          </cell>
          <cell r="H1407" t="str">
            <v>CRM</v>
          </cell>
          <cell r="I1407">
            <v>20091005</v>
          </cell>
          <cell r="J1407">
            <v>0</v>
          </cell>
          <cell r="K1407">
            <v>20091005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20091005</v>
          </cell>
          <cell r="Q1407">
            <v>0</v>
          </cell>
          <cell r="R1407">
            <v>20091005</v>
          </cell>
          <cell r="S1407">
            <v>0</v>
          </cell>
        </row>
        <row r="1408">
          <cell r="B1408" t="str">
            <v>SIMETHICONE8281080 mgTABLETTAB, CHEW</v>
          </cell>
          <cell r="C1408" t="str">
            <v>SIMETHICONE</v>
          </cell>
          <cell r="D1408">
            <v>8281</v>
          </cell>
          <cell r="E1408">
            <v>0</v>
          </cell>
          <cell r="F1408" t="str">
            <v>80 mg</v>
          </cell>
          <cell r="G1408" t="str">
            <v>TABLET</v>
          </cell>
          <cell r="H1408" t="str">
            <v>TAB, CHEW</v>
          </cell>
          <cell r="I1408">
            <v>20020906</v>
          </cell>
          <cell r="J1408">
            <v>20021206</v>
          </cell>
          <cell r="K1408">
            <v>20021206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20020906</v>
          </cell>
          <cell r="Q1408">
            <v>20021206</v>
          </cell>
          <cell r="R1408">
            <v>20021206</v>
          </cell>
          <cell r="S1408">
            <v>0</v>
          </cell>
        </row>
        <row r="1409">
          <cell r="B1409" t="str">
            <v>SIMVASTATIN26532010 mgTABLETTAB</v>
          </cell>
          <cell r="C1409" t="str">
            <v>SIMVASTATIN</v>
          </cell>
          <cell r="D1409">
            <v>26532</v>
          </cell>
          <cell r="E1409">
            <v>0</v>
          </cell>
          <cell r="F1409" t="str">
            <v>10 mg</v>
          </cell>
          <cell r="G1409" t="str">
            <v>TABLET</v>
          </cell>
          <cell r="H1409" t="str">
            <v>TAB</v>
          </cell>
          <cell r="I1409">
            <v>20091005</v>
          </cell>
          <cell r="J1409">
            <v>0</v>
          </cell>
          <cell r="K1409">
            <v>20091005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20091005</v>
          </cell>
          <cell r="Q1409">
            <v>0</v>
          </cell>
          <cell r="R1409">
            <v>20091005</v>
          </cell>
          <cell r="S1409">
            <v>0</v>
          </cell>
        </row>
        <row r="1410">
          <cell r="B1410" t="str">
            <v>SIMVASTATIN26533020 mgTABLETTAB</v>
          </cell>
          <cell r="C1410" t="str">
            <v>SIMVASTATIN</v>
          </cell>
          <cell r="D1410">
            <v>26533</v>
          </cell>
          <cell r="E1410">
            <v>0</v>
          </cell>
          <cell r="F1410" t="str">
            <v>20 mg</v>
          </cell>
          <cell r="G1410" t="str">
            <v>TABLET</v>
          </cell>
          <cell r="H1410" t="str">
            <v>TAB</v>
          </cell>
          <cell r="I1410">
            <v>20091005</v>
          </cell>
          <cell r="J1410">
            <v>0</v>
          </cell>
          <cell r="K1410">
            <v>20091005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20091005</v>
          </cell>
          <cell r="Q1410">
            <v>0</v>
          </cell>
          <cell r="R1410">
            <v>20091005</v>
          </cell>
          <cell r="S1410">
            <v>0</v>
          </cell>
        </row>
        <row r="1411">
          <cell r="B1411" t="str">
            <v>SIMVASTATIN26534040 mgTABLETTAB</v>
          </cell>
          <cell r="C1411" t="str">
            <v>SIMVASTATIN</v>
          </cell>
          <cell r="D1411">
            <v>26534</v>
          </cell>
          <cell r="E1411">
            <v>0</v>
          </cell>
          <cell r="F1411" t="str">
            <v>40 mg</v>
          </cell>
          <cell r="G1411" t="str">
            <v>TABLET</v>
          </cell>
          <cell r="H1411" t="str">
            <v>TAB</v>
          </cell>
          <cell r="I1411">
            <v>20091005</v>
          </cell>
          <cell r="J1411">
            <v>0</v>
          </cell>
          <cell r="K1411">
            <v>20091005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20091005</v>
          </cell>
          <cell r="Q1411">
            <v>0</v>
          </cell>
          <cell r="R1411">
            <v>20091005</v>
          </cell>
          <cell r="S1411">
            <v>0</v>
          </cell>
        </row>
        <row r="1412">
          <cell r="B1412" t="str">
            <v>SIMVASTATIN2653105 mgTABLETTAB</v>
          </cell>
          <cell r="C1412" t="str">
            <v>SIMVASTATIN</v>
          </cell>
          <cell r="D1412">
            <v>26531</v>
          </cell>
          <cell r="E1412">
            <v>0</v>
          </cell>
          <cell r="F1412" t="str">
            <v>5 mg</v>
          </cell>
          <cell r="G1412" t="str">
            <v>TABLET</v>
          </cell>
          <cell r="H1412" t="str">
            <v>TAB</v>
          </cell>
          <cell r="I1412">
            <v>20091005</v>
          </cell>
          <cell r="J1412">
            <v>0</v>
          </cell>
          <cell r="K1412">
            <v>20091005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20091005</v>
          </cell>
          <cell r="Q1412">
            <v>0</v>
          </cell>
          <cell r="R1412">
            <v>20091005</v>
          </cell>
          <cell r="S1412">
            <v>0</v>
          </cell>
        </row>
        <row r="1413">
          <cell r="B1413" t="str">
            <v>SIMVASTATIN26535080 mgTABLETTAB</v>
          </cell>
          <cell r="C1413" t="str">
            <v>SIMVASTATIN</v>
          </cell>
          <cell r="D1413">
            <v>26535</v>
          </cell>
          <cell r="E1413">
            <v>0</v>
          </cell>
          <cell r="F1413" t="str">
            <v>80 mg</v>
          </cell>
          <cell r="G1413" t="str">
            <v>TABLET</v>
          </cell>
          <cell r="H1413" t="str">
            <v>TAB</v>
          </cell>
          <cell r="I1413">
            <v>20091005</v>
          </cell>
          <cell r="J1413">
            <v>0</v>
          </cell>
          <cell r="K1413">
            <v>20091005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20091005</v>
          </cell>
          <cell r="Q1413">
            <v>0</v>
          </cell>
          <cell r="R1413">
            <v>20091005</v>
          </cell>
          <cell r="S1413">
            <v>0</v>
          </cell>
        </row>
        <row r="1414">
          <cell r="B1414" t="str">
            <v>SODIUM CHLORIDE3034100.9%; 10 mlMILLILITERINJ</v>
          </cell>
          <cell r="C1414" t="str">
            <v>SODIUM CHLORIDE</v>
          </cell>
          <cell r="D1414">
            <v>3034</v>
          </cell>
          <cell r="E1414">
            <v>10</v>
          </cell>
          <cell r="F1414" t="str">
            <v>0.9%; 10 ml</v>
          </cell>
          <cell r="G1414" t="str">
            <v>MILLILITER</v>
          </cell>
          <cell r="H1414" t="str">
            <v>INJ</v>
          </cell>
          <cell r="I1414">
            <v>20020906</v>
          </cell>
          <cell r="J1414">
            <v>20030305</v>
          </cell>
          <cell r="K1414">
            <v>20030305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20020906</v>
          </cell>
          <cell r="Q1414">
            <v>20030305</v>
          </cell>
          <cell r="R1414">
            <v>20030305</v>
          </cell>
          <cell r="S1414">
            <v>0</v>
          </cell>
        </row>
        <row r="1415">
          <cell r="B1415" t="str">
            <v>SODIUM CHLORIDE29621000.9%; 100 mlMILLILITERIV</v>
          </cell>
          <cell r="C1415" t="str">
            <v>SODIUM CHLORIDE</v>
          </cell>
          <cell r="D1415">
            <v>2962</v>
          </cell>
          <cell r="E1415">
            <v>100</v>
          </cell>
          <cell r="F1415" t="str">
            <v>0.9%; 100 ml</v>
          </cell>
          <cell r="G1415" t="str">
            <v>MILLILITER</v>
          </cell>
          <cell r="H1415" t="str">
            <v>IV</v>
          </cell>
          <cell r="I1415">
            <v>20090904</v>
          </cell>
          <cell r="J1415">
            <v>0</v>
          </cell>
          <cell r="K1415">
            <v>20091005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20090904</v>
          </cell>
          <cell r="Q1415">
            <v>0</v>
          </cell>
          <cell r="R1415">
            <v>20091005</v>
          </cell>
          <cell r="S1415">
            <v>0</v>
          </cell>
        </row>
        <row r="1416">
          <cell r="B1416" t="str">
            <v>SODIUM CHLORIDE296210000.9%; 1000 mlMILLILITERIV</v>
          </cell>
          <cell r="C1416" t="str">
            <v>SODIUM CHLORIDE</v>
          </cell>
          <cell r="D1416">
            <v>2962</v>
          </cell>
          <cell r="E1416">
            <v>1000</v>
          </cell>
          <cell r="F1416" t="str">
            <v>0.9%; 1000 ml</v>
          </cell>
          <cell r="G1416" t="str">
            <v>MILLILITER</v>
          </cell>
          <cell r="H1416" t="str">
            <v>IV</v>
          </cell>
          <cell r="I1416">
            <v>20091005</v>
          </cell>
          <cell r="J1416">
            <v>0</v>
          </cell>
          <cell r="K1416">
            <v>20091005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20091005</v>
          </cell>
          <cell r="Q1416">
            <v>0</v>
          </cell>
          <cell r="R1416">
            <v>20091005</v>
          </cell>
          <cell r="S1416">
            <v>0</v>
          </cell>
        </row>
        <row r="1417">
          <cell r="B1417" t="str">
            <v>SODIUM CHLORIDE29621500.9%; 150 mlMILLILITERIV</v>
          </cell>
          <cell r="C1417" t="str">
            <v>SODIUM CHLORIDE</v>
          </cell>
          <cell r="D1417">
            <v>2962</v>
          </cell>
          <cell r="E1417">
            <v>150</v>
          </cell>
          <cell r="F1417" t="str">
            <v>0.9%; 150 ml</v>
          </cell>
          <cell r="G1417" t="str">
            <v>MILLILITER</v>
          </cell>
          <cell r="H1417" t="str">
            <v>IV</v>
          </cell>
          <cell r="I1417">
            <v>20090904</v>
          </cell>
          <cell r="J1417">
            <v>0</v>
          </cell>
          <cell r="K1417">
            <v>20091005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20090904</v>
          </cell>
          <cell r="Q1417">
            <v>0</v>
          </cell>
          <cell r="R1417">
            <v>20091005</v>
          </cell>
          <cell r="S1417">
            <v>0</v>
          </cell>
        </row>
        <row r="1418">
          <cell r="B1418" t="str">
            <v>SODIUM CHLORIDE2962250.9%; 25 mlMILLILITERIV</v>
          </cell>
          <cell r="C1418" t="str">
            <v>SODIUM CHLORIDE</v>
          </cell>
          <cell r="D1418">
            <v>2962</v>
          </cell>
          <cell r="E1418">
            <v>25</v>
          </cell>
          <cell r="F1418" t="str">
            <v>0.9%; 25 ml</v>
          </cell>
          <cell r="G1418" t="str">
            <v>MILLILITER</v>
          </cell>
          <cell r="H1418" t="str">
            <v>IV</v>
          </cell>
          <cell r="I1418">
            <v>20090904</v>
          </cell>
          <cell r="J1418">
            <v>0</v>
          </cell>
          <cell r="K1418">
            <v>20091005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20090904</v>
          </cell>
          <cell r="Q1418">
            <v>0</v>
          </cell>
          <cell r="R1418">
            <v>20091005</v>
          </cell>
          <cell r="S1418">
            <v>0</v>
          </cell>
        </row>
        <row r="1419">
          <cell r="B1419" t="str">
            <v>SODIUM CHLORIDE29622500.9%; 250 mlMILLILITERIV</v>
          </cell>
          <cell r="C1419" t="str">
            <v>SODIUM CHLORIDE</v>
          </cell>
          <cell r="D1419">
            <v>2962</v>
          </cell>
          <cell r="E1419">
            <v>250</v>
          </cell>
          <cell r="F1419" t="str">
            <v>0.9%; 250 ml</v>
          </cell>
          <cell r="G1419" t="str">
            <v>MILLILITER</v>
          </cell>
          <cell r="H1419" t="str">
            <v>IV</v>
          </cell>
          <cell r="I1419">
            <v>20091005</v>
          </cell>
          <cell r="J1419">
            <v>0</v>
          </cell>
          <cell r="K1419">
            <v>20091005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20091005</v>
          </cell>
          <cell r="Q1419">
            <v>0</v>
          </cell>
          <cell r="R1419">
            <v>20091005</v>
          </cell>
          <cell r="S1419">
            <v>0</v>
          </cell>
        </row>
        <row r="1420">
          <cell r="B1420" t="str">
            <v>SODIUM CHLORIDE237130.9%; 3 mlMILLILITERINH SOLN</v>
          </cell>
          <cell r="C1420" t="str">
            <v>SODIUM CHLORIDE</v>
          </cell>
          <cell r="D1420">
            <v>2371</v>
          </cell>
          <cell r="E1420">
            <v>3</v>
          </cell>
          <cell r="F1420" t="str">
            <v>0.9%; 3 ml</v>
          </cell>
          <cell r="G1420" t="str">
            <v>MILLILITER</v>
          </cell>
          <cell r="H1420" t="str">
            <v>INH SOLN</v>
          </cell>
          <cell r="I1420">
            <v>20020906</v>
          </cell>
          <cell r="J1420">
            <v>20021206</v>
          </cell>
          <cell r="K1420">
            <v>20021206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20020906</v>
          </cell>
          <cell r="Q1420">
            <v>20021206</v>
          </cell>
          <cell r="R1420">
            <v>20021206</v>
          </cell>
          <cell r="S1420">
            <v>0</v>
          </cell>
        </row>
        <row r="1421">
          <cell r="B1421" t="str">
            <v>SODIUM CHLORIDE2962500.9%; 50 mlMILLILITERIV</v>
          </cell>
          <cell r="C1421" t="str">
            <v>SODIUM CHLORIDE</v>
          </cell>
          <cell r="D1421">
            <v>2962</v>
          </cell>
          <cell r="E1421">
            <v>50</v>
          </cell>
          <cell r="F1421" t="str">
            <v>0.9%; 50 ml</v>
          </cell>
          <cell r="G1421" t="str">
            <v>MILLILITER</v>
          </cell>
          <cell r="H1421" t="str">
            <v>IV</v>
          </cell>
          <cell r="I1421">
            <v>20090904</v>
          </cell>
          <cell r="J1421">
            <v>0</v>
          </cell>
          <cell r="K1421">
            <v>20091005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20090904</v>
          </cell>
          <cell r="Q1421">
            <v>0</v>
          </cell>
          <cell r="R1421">
            <v>20091005</v>
          </cell>
          <cell r="S1421">
            <v>0</v>
          </cell>
        </row>
        <row r="1422">
          <cell r="B1422" t="str">
            <v>SODIUM CHLORIDE29625000.9%; 500 mlMILLILITERIV</v>
          </cell>
          <cell r="C1422" t="str">
            <v>SODIUM CHLORIDE</v>
          </cell>
          <cell r="D1422">
            <v>2962</v>
          </cell>
          <cell r="E1422">
            <v>500</v>
          </cell>
          <cell r="F1422" t="str">
            <v>0.9%; 500 ml</v>
          </cell>
          <cell r="G1422" t="str">
            <v>MILLILITER</v>
          </cell>
          <cell r="H1422" t="str">
            <v>IV</v>
          </cell>
          <cell r="I1422">
            <v>20090904</v>
          </cell>
          <cell r="J1422">
            <v>0</v>
          </cell>
          <cell r="K1422">
            <v>20091005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20090904</v>
          </cell>
          <cell r="Q1422">
            <v>0</v>
          </cell>
          <cell r="R1422">
            <v>20091005</v>
          </cell>
          <cell r="S1422">
            <v>0</v>
          </cell>
        </row>
        <row r="1423">
          <cell r="B1423" t="str">
            <v>SODIUM FLUORIDE282001.1%GRAMCRM</v>
          </cell>
          <cell r="C1423" t="str">
            <v>SODIUM FLUORIDE</v>
          </cell>
          <cell r="D1423">
            <v>2820</v>
          </cell>
          <cell r="E1423">
            <v>0</v>
          </cell>
          <cell r="F1423" t="str">
            <v>1.1%</v>
          </cell>
          <cell r="G1423" t="str">
            <v>GRAM</v>
          </cell>
          <cell r="H1423" t="str">
            <v>CRM</v>
          </cell>
          <cell r="I1423">
            <v>20091005</v>
          </cell>
          <cell r="J1423">
            <v>0</v>
          </cell>
          <cell r="K1423">
            <v>20091005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20091005</v>
          </cell>
          <cell r="Q1423">
            <v>0</v>
          </cell>
          <cell r="R1423">
            <v>20091005</v>
          </cell>
          <cell r="S1423">
            <v>0</v>
          </cell>
        </row>
        <row r="1424">
          <cell r="B1424" t="str">
            <v>SODIUM FLUORIDE75110.5 mgTABLETTAB, CHEW</v>
          </cell>
          <cell r="C1424" t="str">
            <v>SODIUM FLUORIDE</v>
          </cell>
          <cell r="D1424">
            <v>7511</v>
          </cell>
          <cell r="E1424">
            <v>0</v>
          </cell>
          <cell r="F1424" t="str">
            <v>.5 mg</v>
          </cell>
          <cell r="G1424" t="str">
            <v>TABLET</v>
          </cell>
          <cell r="H1424" t="str">
            <v>TAB, CHEW</v>
          </cell>
          <cell r="I1424">
            <v>20091005</v>
          </cell>
          <cell r="J1424">
            <v>0</v>
          </cell>
          <cell r="K1424">
            <v>20091005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20091005</v>
          </cell>
          <cell r="Q1424">
            <v>0</v>
          </cell>
          <cell r="R1424">
            <v>20091005</v>
          </cell>
          <cell r="S1424">
            <v>0</v>
          </cell>
        </row>
        <row r="1425">
          <cell r="B1425" t="str">
            <v>SODIUM FLUORIDE747300.5 mg/mlMILLILITERDROPS</v>
          </cell>
          <cell r="C1425" t="str">
            <v>SODIUM FLUORIDE</v>
          </cell>
          <cell r="D1425">
            <v>7473</v>
          </cell>
          <cell r="E1425">
            <v>0</v>
          </cell>
          <cell r="F1425" t="str">
            <v>0.5 mg/ml</v>
          </cell>
          <cell r="G1425" t="str">
            <v>MILLILITER</v>
          </cell>
          <cell r="H1425" t="str">
            <v>DROPS</v>
          </cell>
          <cell r="I1425">
            <v>20090605</v>
          </cell>
          <cell r="J1425">
            <v>0</v>
          </cell>
          <cell r="K1425">
            <v>20091005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20090605</v>
          </cell>
          <cell r="Q1425">
            <v>0</v>
          </cell>
          <cell r="R1425">
            <v>20091005</v>
          </cell>
          <cell r="S1425">
            <v>0</v>
          </cell>
        </row>
        <row r="1426">
          <cell r="B1426" t="str">
            <v>SODIUM FLUORIDE751201 mgTABLETTAB, CHEW</v>
          </cell>
          <cell r="C1426" t="str">
            <v>SODIUM FLUORIDE</v>
          </cell>
          <cell r="D1426">
            <v>7512</v>
          </cell>
          <cell r="E1426">
            <v>0</v>
          </cell>
          <cell r="F1426" t="str">
            <v>1 mg</v>
          </cell>
          <cell r="G1426" t="str">
            <v>TABLET</v>
          </cell>
          <cell r="H1426" t="str">
            <v>TAB, CHEW</v>
          </cell>
          <cell r="I1426">
            <v>20091005</v>
          </cell>
          <cell r="J1426">
            <v>0</v>
          </cell>
          <cell r="K1426">
            <v>20091005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20091005</v>
          </cell>
          <cell r="Q1426">
            <v>0</v>
          </cell>
          <cell r="R1426">
            <v>20091005</v>
          </cell>
          <cell r="S1426">
            <v>0</v>
          </cell>
        </row>
        <row r="1427">
          <cell r="B1427" t="str">
            <v>SODIUM SULFATE/SODIUM CHLORIDE/SODIUM BICARBONATE/POTASSIUM CHLORIDE/POLYETHYLENE GLYCOL984330N/AMILLILITERSOLN</v>
          </cell>
          <cell r="C1427" t="str">
            <v>SODIUM SULFATE/SODIUM CHLORIDE/SODIUM BICARBONATE/POTASSIUM CHLORIDE/POLYETHYLENE GLYCOL</v>
          </cell>
          <cell r="D1427">
            <v>98433</v>
          </cell>
          <cell r="E1427">
            <v>0</v>
          </cell>
          <cell r="F1427" t="str">
            <v>N/A</v>
          </cell>
          <cell r="G1427" t="str">
            <v>MILLILITER</v>
          </cell>
          <cell r="H1427" t="str">
            <v>SOLN</v>
          </cell>
          <cell r="I1427">
            <v>20091005</v>
          </cell>
          <cell r="J1427">
            <v>0</v>
          </cell>
          <cell r="K1427">
            <v>20091005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20091005</v>
          </cell>
          <cell r="Q1427">
            <v>0</v>
          </cell>
          <cell r="R1427">
            <v>20091005</v>
          </cell>
          <cell r="S1427">
            <v>0</v>
          </cell>
        </row>
        <row r="1428">
          <cell r="B1428" t="str">
            <v>SOTALOL HCL395160120 mgTABLETTAB</v>
          </cell>
          <cell r="C1428" t="str">
            <v>SOTALOL HCL</v>
          </cell>
          <cell r="D1428">
            <v>39516</v>
          </cell>
          <cell r="E1428">
            <v>0</v>
          </cell>
          <cell r="F1428" t="str">
            <v>120 mg</v>
          </cell>
          <cell r="G1428" t="str">
            <v>TABLET</v>
          </cell>
          <cell r="H1428" t="str">
            <v>TAB</v>
          </cell>
          <cell r="I1428">
            <v>20091005</v>
          </cell>
          <cell r="J1428">
            <v>0</v>
          </cell>
          <cell r="K1428">
            <v>20091005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20091005</v>
          </cell>
          <cell r="Q1428">
            <v>0</v>
          </cell>
          <cell r="R1428">
            <v>20091005</v>
          </cell>
          <cell r="S1428">
            <v>0</v>
          </cell>
        </row>
        <row r="1429">
          <cell r="B1429" t="str">
            <v>SOTALOL HCL395110160 mgTABLETTAB</v>
          </cell>
          <cell r="C1429" t="str">
            <v>SOTALOL HCL</v>
          </cell>
          <cell r="D1429">
            <v>39511</v>
          </cell>
          <cell r="E1429">
            <v>0</v>
          </cell>
          <cell r="F1429" t="str">
            <v>160 mg</v>
          </cell>
          <cell r="G1429" t="str">
            <v>TABLET</v>
          </cell>
          <cell r="H1429" t="str">
            <v>TAB</v>
          </cell>
          <cell r="I1429">
            <v>20091005</v>
          </cell>
          <cell r="J1429">
            <v>0</v>
          </cell>
          <cell r="K1429">
            <v>20091005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20091005</v>
          </cell>
          <cell r="Q1429">
            <v>0</v>
          </cell>
          <cell r="R1429">
            <v>20091005</v>
          </cell>
          <cell r="S1429">
            <v>0</v>
          </cell>
        </row>
        <row r="1430">
          <cell r="B1430" t="str">
            <v>SOTALOL HCL395130240 mgTABLETTAB</v>
          </cell>
          <cell r="C1430" t="str">
            <v>SOTALOL HCL</v>
          </cell>
          <cell r="D1430">
            <v>39513</v>
          </cell>
          <cell r="E1430">
            <v>0</v>
          </cell>
          <cell r="F1430" t="str">
            <v>240 mg</v>
          </cell>
          <cell r="G1430" t="str">
            <v>TABLET</v>
          </cell>
          <cell r="H1430" t="str">
            <v>TAB</v>
          </cell>
          <cell r="I1430">
            <v>20020716</v>
          </cell>
          <cell r="J1430">
            <v>20020801</v>
          </cell>
          <cell r="K1430">
            <v>20031205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20020716</v>
          </cell>
          <cell r="Q1430">
            <v>20020801</v>
          </cell>
          <cell r="R1430">
            <v>20031205</v>
          </cell>
          <cell r="S1430">
            <v>0</v>
          </cell>
        </row>
        <row r="1431">
          <cell r="B1431" t="str">
            <v>SOTALOL HCL39512080 mgTABLETTAB</v>
          </cell>
          <cell r="C1431" t="str">
            <v>SOTALOL HCL</v>
          </cell>
          <cell r="D1431">
            <v>39512</v>
          </cell>
          <cell r="E1431">
            <v>0</v>
          </cell>
          <cell r="F1431" t="str">
            <v>80 mg</v>
          </cell>
          <cell r="G1431" t="str">
            <v>TABLET</v>
          </cell>
          <cell r="H1431" t="str">
            <v>TAB</v>
          </cell>
          <cell r="I1431">
            <v>20091005</v>
          </cell>
          <cell r="J1431">
            <v>0</v>
          </cell>
          <cell r="K1431">
            <v>20091005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20091005</v>
          </cell>
          <cell r="Q1431">
            <v>0</v>
          </cell>
          <cell r="R1431">
            <v>20091005</v>
          </cell>
          <cell r="S1431">
            <v>0</v>
          </cell>
        </row>
        <row r="1432">
          <cell r="B1432" t="str">
            <v>SPIRONOLACTONE276900100 mgTABLETTAB</v>
          </cell>
          <cell r="C1432" t="str">
            <v>SPIRONOLACTONE</v>
          </cell>
          <cell r="D1432">
            <v>27690</v>
          </cell>
          <cell r="E1432">
            <v>0</v>
          </cell>
          <cell r="F1432" t="str">
            <v>100 mg</v>
          </cell>
          <cell r="G1432" t="str">
            <v>TABLET</v>
          </cell>
          <cell r="H1432" t="str">
            <v>TAB</v>
          </cell>
          <cell r="I1432">
            <v>20091005</v>
          </cell>
          <cell r="J1432">
            <v>0</v>
          </cell>
          <cell r="K1432">
            <v>20091005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20091005</v>
          </cell>
          <cell r="Q1432">
            <v>0</v>
          </cell>
          <cell r="R1432">
            <v>20091005</v>
          </cell>
          <cell r="S1432">
            <v>0</v>
          </cell>
        </row>
        <row r="1433">
          <cell r="B1433" t="str">
            <v>SPIRONOLACTONE27691025 mgTABLETTAB</v>
          </cell>
          <cell r="C1433" t="str">
            <v>SPIRONOLACTONE</v>
          </cell>
          <cell r="D1433">
            <v>27691</v>
          </cell>
          <cell r="E1433">
            <v>0</v>
          </cell>
          <cell r="F1433" t="str">
            <v>25 mg</v>
          </cell>
          <cell r="G1433" t="str">
            <v>TABLET</v>
          </cell>
          <cell r="H1433" t="str">
            <v>TAB</v>
          </cell>
          <cell r="I1433">
            <v>20091005</v>
          </cell>
          <cell r="J1433">
            <v>0</v>
          </cell>
          <cell r="K1433">
            <v>20091005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20091005</v>
          </cell>
          <cell r="Q1433">
            <v>0</v>
          </cell>
          <cell r="R1433">
            <v>20091005</v>
          </cell>
          <cell r="S1433">
            <v>0</v>
          </cell>
        </row>
        <row r="1434">
          <cell r="B1434" t="str">
            <v>SPIRONOLACTONE27692050 mgTABLETTAB</v>
          </cell>
          <cell r="C1434" t="str">
            <v>SPIRONOLACTONE</v>
          </cell>
          <cell r="D1434">
            <v>27692</v>
          </cell>
          <cell r="E1434">
            <v>0</v>
          </cell>
          <cell r="F1434" t="str">
            <v>50 mg</v>
          </cell>
          <cell r="G1434" t="str">
            <v>TABLET</v>
          </cell>
          <cell r="H1434" t="str">
            <v>TAB</v>
          </cell>
          <cell r="I1434">
            <v>20091005</v>
          </cell>
          <cell r="J1434">
            <v>0</v>
          </cell>
          <cell r="K1434">
            <v>20091005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20091005</v>
          </cell>
          <cell r="Q1434">
            <v>0</v>
          </cell>
          <cell r="R1434">
            <v>20091005</v>
          </cell>
          <cell r="S1434">
            <v>0</v>
          </cell>
        </row>
        <row r="1435">
          <cell r="B1435" t="str">
            <v>SPIRONOLACTONE/HCTZ82330025 mg/25 mgTABLETTAB</v>
          </cell>
          <cell r="C1435" t="str">
            <v>SPIRONOLACTONE/HCTZ</v>
          </cell>
          <cell r="D1435">
            <v>82330</v>
          </cell>
          <cell r="E1435">
            <v>0</v>
          </cell>
          <cell r="F1435" t="str">
            <v>25 mg/25 mg</v>
          </cell>
          <cell r="G1435" t="str">
            <v>TABLET</v>
          </cell>
          <cell r="H1435" t="str">
            <v>TAB</v>
          </cell>
          <cell r="I1435">
            <v>20091005</v>
          </cell>
          <cell r="J1435">
            <v>0</v>
          </cell>
          <cell r="K1435">
            <v>20091005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20091005</v>
          </cell>
          <cell r="Q1435">
            <v>0</v>
          </cell>
          <cell r="R1435">
            <v>20091005</v>
          </cell>
          <cell r="S1435">
            <v>0</v>
          </cell>
        </row>
        <row r="1436">
          <cell r="B1436" t="str">
            <v>STAVUDINE26711015 mgCAPSULECAP</v>
          </cell>
          <cell r="C1436" t="str">
            <v>STAVUDINE</v>
          </cell>
          <cell r="D1436">
            <v>26711</v>
          </cell>
          <cell r="E1436">
            <v>0</v>
          </cell>
          <cell r="F1436" t="str">
            <v>15 mg</v>
          </cell>
          <cell r="G1436" t="str">
            <v>CAPSULE</v>
          </cell>
          <cell r="H1436" t="str">
            <v>CAP</v>
          </cell>
          <cell r="I1436">
            <v>20091005</v>
          </cell>
          <cell r="J1436">
            <v>0</v>
          </cell>
          <cell r="K1436">
            <v>20091005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20091005</v>
          </cell>
          <cell r="Q1436">
            <v>0</v>
          </cell>
          <cell r="R1436">
            <v>20091005</v>
          </cell>
          <cell r="S1436">
            <v>0</v>
          </cell>
        </row>
        <row r="1437">
          <cell r="B1437" t="str">
            <v>STAVUDINE26712020 mgCAPSULECAP</v>
          </cell>
          <cell r="C1437" t="str">
            <v>STAVUDINE</v>
          </cell>
          <cell r="D1437">
            <v>26712</v>
          </cell>
          <cell r="E1437">
            <v>0</v>
          </cell>
          <cell r="F1437" t="str">
            <v>20 mg</v>
          </cell>
          <cell r="G1437" t="str">
            <v>CAPSULE</v>
          </cell>
          <cell r="H1437" t="str">
            <v>CAP</v>
          </cell>
          <cell r="I1437">
            <v>20091005</v>
          </cell>
          <cell r="J1437">
            <v>0</v>
          </cell>
          <cell r="K1437">
            <v>20091005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20091005</v>
          </cell>
          <cell r="Q1437">
            <v>0</v>
          </cell>
          <cell r="R1437">
            <v>20091005</v>
          </cell>
          <cell r="S1437">
            <v>0</v>
          </cell>
        </row>
        <row r="1438">
          <cell r="B1438" t="str">
            <v>STAVUDINE26713030 mgCAPSULECAP</v>
          </cell>
          <cell r="C1438" t="str">
            <v>STAVUDINE</v>
          </cell>
          <cell r="D1438">
            <v>26713</v>
          </cell>
          <cell r="E1438">
            <v>0</v>
          </cell>
          <cell r="F1438" t="str">
            <v>30 mg</v>
          </cell>
          <cell r="G1438" t="str">
            <v>CAPSULE</v>
          </cell>
          <cell r="H1438" t="str">
            <v>CAP</v>
          </cell>
          <cell r="I1438">
            <v>20091005</v>
          </cell>
          <cell r="J1438">
            <v>0</v>
          </cell>
          <cell r="K1438">
            <v>20091005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20091005</v>
          </cell>
          <cell r="Q1438">
            <v>0</v>
          </cell>
          <cell r="R1438">
            <v>20091005</v>
          </cell>
          <cell r="S1438">
            <v>0</v>
          </cell>
        </row>
        <row r="1439">
          <cell r="B1439" t="str">
            <v>STAVUDINE26714040 mgCAPSULECAP</v>
          </cell>
          <cell r="C1439" t="str">
            <v>STAVUDINE</v>
          </cell>
          <cell r="D1439">
            <v>26714</v>
          </cell>
          <cell r="E1439">
            <v>0</v>
          </cell>
          <cell r="F1439" t="str">
            <v>40 mg</v>
          </cell>
          <cell r="G1439" t="str">
            <v>CAPSULE</v>
          </cell>
          <cell r="H1439" t="str">
            <v>CAP</v>
          </cell>
          <cell r="I1439">
            <v>20091005</v>
          </cell>
          <cell r="J1439">
            <v>0</v>
          </cell>
          <cell r="K1439">
            <v>20091005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20091005</v>
          </cell>
          <cell r="Q1439">
            <v>0</v>
          </cell>
          <cell r="R1439">
            <v>20091005</v>
          </cell>
          <cell r="S1439">
            <v>0</v>
          </cell>
        </row>
        <row r="1440">
          <cell r="B1440" t="str">
            <v>SUCRALFATE820001 gmTABLETTAB</v>
          </cell>
          <cell r="C1440" t="str">
            <v>SUCRALFATE</v>
          </cell>
          <cell r="D1440">
            <v>8200</v>
          </cell>
          <cell r="E1440">
            <v>0</v>
          </cell>
          <cell r="F1440" t="str">
            <v>1 gm</v>
          </cell>
          <cell r="G1440" t="str">
            <v>TABLET</v>
          </cell>
          <cell r="H1440" t="str">
            <v>TAB</v>
          </cell>
          <cell r="I1440">
            <v>20091005</v>
          </cell>
          <cell r="J1440">
            <v>0</v>
          </cell>
          <cell r="K1440">
            <v>20091005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20091005</v>
          </cell>
          <cell r="Q1440">
            <v>0</v>
          </cell>
          <cell r="R1440">
            <v>20091005</v>
          </cell>
          <cell r="S1440">
            <v>0</v>
          </cell>
        </row>
        <row r="1441">
          <cell r="B1441" t="str">
            <v>SULFACETAMIDE SODIUM33340010%MILLILITEROPTH SOLN</v>
          </cell>
          <cell r="C1441" t="str">
            <v>SULFACETAMIDE SODIUM</v>
          </cell>
          <cell r="D1441">
            <v>33340</v>
          </cell>
          <cell r="E1441">
            <v>0</v>
          </cell>
          <cell r="F1441" t="str">
            <v>10%</v>
          </cell>
          <cell r="G1441" t="str">
            <v>MILLILITER</v>
          </cell>
          <cell r="H1441" t="str">
            <v>OPTH SOLN</v>
          </cell>
          <cell r="I1441">
            <v>20091005</v>
          </cell>
          <cell r="J1441">
            <v>0</v>
          </cell>
          <cell r="K1441">
            <v>20091005</v>
          </cell>
          <cell r="L1441" t="str">
            <v>Active</v>
          </cell>
          <cell r="N1441">
            <v>0</v>
          </cell>
          <cell r="O1441" t="str">
            <v>no</v>
          </cell>
          <cell r="P1441">
            <v>20091005</v>
          </cell>
          <cell r="Q1441">
            <v>0</v>
          </cell>
          <cell r="R1441">
            <v>20091005</v>
          </cell>
          <cell r="S1441">
            <v>0</v>
          </cell>
        </row>
        <row r="1442">
          <cell r="B1442" t="str">
            <v>SULFASALAZINE416110500 mgTABLETTAB</v>
          </cell>
          <cell r="C1442" t="str">
            <v>SULFASALAZINE</v>
          </cell>
          <cell r="D1442">
            <v>41611</v>
          </cell>
          <cell r="E1442">
            <v>0</v>
          </cell>
          <cell r="F1442" t="str">
            <v>500 mg</v>
          </cell>
          <cell r="G1442" t="str">
            <v>TABLET</v>
          </cell>
          <cell r="H1442" t="str">
            <v>TAB</v>
          </cell>
          <cell r="I1442">
            <v>20091005</v>
          </cell>
          <cell r="J1442">
            <v>0</v>
          </cell>
          <cell r="K1442">
            <v>20091005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20091005</v>
          </cell>
          <cell r="Q1442">
            <v>0</v>
          </cell>
          <cell r="R1442">
            <v>20091005</v>
          </cell>
          <cell r="S1442">
            <v>0</v>
          </cell>
        </row>
        <row r="1443">
          <cell r="B1443" t="str">
            <v>SULFASALAZINE416200500 mgTABLETTAB, DR</v>
          </cell>
          <cell r="C1443" t="str">
            <v>SULFASALAZINE</v>
          </cell>
          <cell r="D1443">
            <v>41620</v>
          </cell>
          <cell r="E1443">
            <v>0</v>
          </cell>
          <cell r="F1443" t="str">
            <v>500 mg</v>
          </cell>
          <cell r="G1443" t="str">
            <v>TABLET</v>
          </cell>
          <cell r="H1443" t="str">
            <v>TAB, DR</v>
          </cell>
          <cell r="I1443">
            <v>20091005</v>
          </cell>
          <cell r="J1443">
            <v>0</v>
          </cell>
          <cell r="K1443">
            <v>20091005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20091005</v>
          </cell>
          <cell r="Q1443">
            <v>0</v>
          </cell>
          <cell r="R1443">
            <v>20091005</v>
          </cell>
          <cell r="S1443">
            <v>0</v>
          </cell>
        </row>
        <row r="1444">
          <cell r="B1444" t="str">
            <v>SULINDAC358000150 mgTABLETTAB</v>
          </cell>
          <cell r="C1444" t="str">
            <v>SULINDAC</v>
          </cell>
          <cell r="D1444">
            <v>35800</v>
          </cell>
          <cell r="E1444">
            <v>0</v>
          </cell>
          <cell r="F1444" t="str">
            <v>150 mg</v>
          </cell>
          <cell r="G1444" t="str">
            <v>TABLET</v>
          </cell>
          <cell r="H1444" t="str">
            <v>TAB</v>
          </cell>
          <cell r="I1444">
            <v>20091005</v>
          </cell>
          <cell r="J1444">
            <v>0</v>
          </cell>
          <cell r="K1444">
            <v>20091005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20091005</v>
          </cell>
          <cell r="Q1444">
            <v>0</v>
          </cell>
          <cell r="R1444">
            <v>20091005</v>
          </cell>
          <cell r="S1444">
            <v>0</v>
          </cell>
        </row>
        <row r="1445">
          <cell r="B1445" t="str">
            <v>SULINDAC358010200 mgTABLETTAB</v>
          </cell>
          <cell r="C1445" t="str">
            <v>SULINDAC</v>
          </cell>
          <cell r="D1445">
            <v>35801</v>
          </cell>
          <cell r="E1445">
            <v>0</v>
          </cell>
          <cell r="F1445" t="str">
            <v>200 mg</v>
          </cell>
          <cell r="G1445" t="str">
            <v>TABLET</v>
          </cell>
          <cell r="H1445" t="str">
            <v>TAB</v>
          </cell>
          <cell r="I1445">
            <v>20091005</v>
          </cell>
          <cell r="J1445">
            <v>0</v>
          </cell>
          <cell r="K1445">
            <v>20091005</v>
          </cell>
          <cell r="L1445" t="str">
            <v>Active</v>
          </cell>
          <cell r="N1445">
            <v>0</v>
          </cell>
          <cell r="O1445" t="str">
            <v>no</v>
          </cell>
          <cell r="P1445">
            <v>20091005</v>
          </cell>
          <cell r="Q1445">
            <v>0</v>
          </cell>
          <cell r="R1445">
            <v>20091005</v>
          </cell>
          <cell r="S1445">
            <v>0</v>
          </cell>
        </row>
        <row r="1446">
          <cell r="B1446" t="str">
            <v>SUMATRIPTAN50744020 mgMILLILITERNASAL SPRAY</v>
          </cell>
          <cell r="C1446" t="str">
            <v>SUMATRIPTAN</v>
          </cell>
          <cell r="D1446">
            <v>50744</v>
          </cell>
          <cell r="E1446">
            <v>0</v>
          </cell>
          <cell r="F1446" t="str">
            <v>20 mg</v>
          </cell>
          <cell r="G1446" t="str">
            <v>MILLILITER</v>
          </cell>
          <cell r="H1446" t="str">
            <v>NASAL SPRAY</v>
          </cell>
          <cell r="I1446">
            <v>20090904</v>
          </cell>
          <cell r="J1446">
            <v>0</v>
          </cell>
          <cell r="K1446">
            <v>20091005</v>
          </cell>
          <cell r="L1446" t="str">
            <v>Active</v>
          </cell>
          <cell r="N1446">
            <v>0</v>
          </cell>
          <cell r="O1446" t="str">
            <v>no</v>
          </cell>
          <cell r="P1446">
            <v>20090904</v>
          </cell>
          <cell r="Q1446">
            <v>0</v>
          </cell>
          <cell r="R1446">
            <v>20091005</v>
          </cell>
          <cell r="S1446">
            <v>0</v>
          </cell>
        </row>
        <row r="1447">
          <cell r="B1447" t="str">
            <v>SUMATRIPTAN5074005 mgMILLILITERNASAL SPRAY</v>
          </cell>
          <cell r="C1447" t="str">
            <v>SUMATRIPTAN</v>
          </cell>
          <cell r="D1447">
            <v>50740</v>
          </cell>
          <cell r="E1447">
            <v>0</v>
          </cell>
          <cell r="F1447" t="str">
            <v>5 mg</v>
          </cell>
          <cell r="G1447" t="str">
            <v>MILLILITER</v>
          </cell>
          <cell r="H1447" t="str">
            <v>NASAL SPRAY</v>
          </cell>
          <cell r="I1447">
            <v>20090904</v>
          </cell>
          <cell r="J1447">
            <v>0</v>
          </cell>
          <cell r="K1447">
            <v>20091005</v>
          </cell>
          <cell r="L1447" t="str">
            <v>Active</v>
          </cell>
          <cell r="N1447">
            <v>0</v>
          </cell>
          <cell r="O1447" t="str">
            <v>no</v>
          </cell>
          <cell r="P1447">
            <v>20090904</v>
          </cell>
          <cell r="Q1447">
            <v>0</v>
          </cell>
          <cell r="R1447">
            <v>20091005</v>
          </cell>
          <cell r="S1447">
            <v>0</v>
          </cell>
        </row>
        <row r="1448">
          <cell r="B1448" t="str">
            <v>SUMATRIPTAN SUCCINATE57010100 mgTABLETTAB</v>
          </cell>
          <cell r="C1448" t="str">
            <v>SUMATRIPTAN SUCCINATE</v>
          </cell>
          <cell r="D1448">
            <v>5701</v>
          </cell>
          <cell r="E1448">
            <v>0</v>
          </cell>
          <cell r="F1448" t="str">
            <v>100 mg</v>
          </cell>
          <cell r="G1448" t="str">
            <v>TABLET</v>
          </cell>
          <cell r="H1448" t="str">
            <v>TAB</v>
          </cell>
          <cell r="I1448">
            <v>20091005</v>
          </cell>
          <cell r="J1448">
            <v>0</v>
          </cell>
          <cell r="K1448">
            <v>20091005</v>
          </cell>
          <cell r="L1448" t="str">
            <v>Active</v>
          </cell>
          <cell r="M1448">
            <v>3.1181000000000001</v>
          </cell>
          <cell r="N1448">
            <v>3.1181000000000001</v>
          </cell>
          <cell r="O1448" t="str">
            <v>yes</v>
          </cell>
          <cell r="P1448">
            <v>20091014</v>
          </cell>
          <cell r="Q1448">
            <v>0</v>
          </cell>
          <cell r="R1448">
            <v>20091014</v>
          </cell>
          <cell r="S1448">
            <v>0</v>
          </cell>
        </row>
        <row r="1449">
          <cell r="B1449" t="str">
            <v>SUMATRIPTAN SUCCINATE5702025 mgTABLETTAB</v>
          </cell>
          <cell r="C1449" t="str">
            <v>SUMATRIPTAN SUCCINATE</v>
          </cell>
          <cell r="D1449">
            <v>5702</v>
          </cell>
          <cell r="E1449">
            <v>0</v>
          </cell>
          <cell r="F1449" t="str">
            <v>25 mg</v>
          </cell>
          <cell r="G1449" t="str">
            <v>TABLET</v>
          </cell>
          <cell r="H1449" t="str">
            <v>TAB</v>
          </cell>
          <cell r="I1449">
            <v>20091005</v>
          </cell>
          <cell r="J1449">
            <v>0</v>
          </cell>
          <cell r="K1449">
            <v>20091005</v>
          </cell>
          <cell r="L1449" t="str">
            <v>Active</v>
          </cell>
          <cell r="M1449">
            <v>3.3567</v>
          </cell>
          <cell r="N1449">
            <v>3.3567</v>
          </cell>
          <cell r="O1449" t="str">
            <v>yes</v>
          </cell>
          <cell r="P1449">
            <v>20091014</v>
          </cell>
          <cell r="Q1449">
            <v>0</v>
          </cell>
          <cell r="R1449">
            <v>20091014</v>
          </cell>
          <cell r="S1449">
            <v>0</v>
          </cell>
        </row>
        <row r="1450">
          <cell r="B1450" t="str">
            <v>SUMATRIPTAN SUCCINATE2666704 mg/0.5 mlEACHREFILL</v>
          </cell>
          <cell r="C1450" t="str">
            <v>SUMATRIPTAN SUCCINATE</v>
          </cell>
          <cell r="D1450">
            <v>26667</v>
          </cell>
          <cell r="E1450">
            <v>0</v>
          </cell>
          <cell r="F1450" t="str">
            <v>4 mg/0.5 ml</v>
          </cell>
          <cell r="G1450" t="str">
            <v>EACH</v>
          </cell>
          <cell r="H1450" t="str">
            <v>REFILL</v>
          </cell>
          <cell r="I1450">
            <v>20090305</v>
          </cell>
          <cell r="J1450">
            <v>0</v>
          </cell>
          <cell r="K1450">
            <v>20091005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20091005</v>
          </cell>
          <cell r="S1450">
            <v>0</v>
          </cell>
        </row>
        <row r="1451">
          <cell r="B1451" t="str">
            <v>SUMATRIPTAN SUCCINATE2666604 mg/0.5 mlEACHKIT</v>
          </cell>
          <cell r="C1451" t="str">
            <v>SUMATRIPTAN SUCCINATE</v>
          </cell>
          <cell r="D1451">
            <v>26666</v>
          </cell>
          <cell r="E1451">
            <v>0</v>
          </cell>
          <cell r="F1451" t="str">
            <v>4 mg/0.5 ml</v>
          </cell>
          <cell r="G1451" t="str">
            <v>EACH</v>
          </cell>
          <cell r="H1451" t="str">
            <v>KIT</v>
          </cell>
          <cell r="I1451">
            <v>20090904</v>
          </cell>
          <cell r="J1451">
            <v>0</v>
          </cell>
          <cell r="K1451">
            <v>20091005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20090904</v>
          </cell>
          <cell r="Q1451">
            <v>0</v>
          </cell>
          <cell r="R1451">
            <v>20091005</v>
          </cell>
          <cell r="S1451">
            <v>0</v>
          </cell>
        </row>
        <row r="1452">
          <cell r="B1452" t="str">
            <v>SUMATRIPTAN SUCCINATE5700050 mgTABLETTAB</v>
          </cell>
          <cell r="C1452" t="str">
            <v>SUMATRIPTAN SUCCINATE</v>
          </cell>
          <cell r="D1452">
            <v>5700</v>
          </cell>
          <cell r="E1452">
            <v>0</v>
          </cell>
          <cell r="F1452" t="str">
            <v>50 mg</v>
          </cell>
          <cell r="G1452" t="str">
            <v>TABLET</v>
          </cell>
          <cell r="H1452" t="str">
            <v>TAB</v>
          </cell>
          <cell r="I1452">
            <v>20091005</v>
          </cell>
          <cell r="J1452">
            <v>0</v>
          </cell>
          <cell r="K1452">
            <v>20091005</v>
          </cell>
          <cell r="L1452" t="str">
            <v>Active</v>
          </cell>
          <cell r="M1452">
            <v>3.1181000000000001</v>
          </cell>
          <cell r="N1452">
            <v>3.1181000000000001</v>
          </cell>
          <cell r="O1452" t="str">
            <v>yes</v>
          </cell>
          <cell r="P1452">
            <v>20091014</v>
          </cell>
          <cell r="Q1452">
            <v>0</v>
          </cell>
          <cell r="R1452">
            <v>20091014</v>
          </cell>
          <cell r="S1452">
            <v>0</v>
          </cell>
        </row>
        <row r="1453">
          <cell r="B1453" t="str">
            <v>SUMATRIPTAN SUCCINATE5074206 mg/0.5 mlMILLILITERVIAL</v>
          </cell>
          <cell r="C1453" t="str">
            <v>SUMATRIPTAN SUCCINATE</v>
          </cell>
          <cell r="D1453">
            <v>50742</v>
          </cell>
          <cell r="E1453">
            <v>0</v>
          </cell>
          <cell r="F1453" t="str">
            <v>6 mg/0.5 ml</v>
          </cell>
          <cell r="G1453" t="str">
            <v>MILLILITER</v>
          </cell>
          <cell r="H1453" t="str">
            <v>VIAL</v>
          </cell>
          <cell r="I1453">
            <v>20090605</v>
          </cell>
          <cell r="J1453">
            <v>0</v>
          </cell>
          <cell r="K1453">
            <v>20091005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20090605</v>
          </cell>
          <cell r="Q1453">
            <v>0</v>
          </cell>
          <cell r="R1453">
            <v>20091005</v>
          </cell>
          <cell r="S1453">
            <v>0</v>
          </cell>
        </row>
        <row r="1454">
          <cell r="B1454" t="str">
            <v>SUMATRIPTAN SUCCINATE2470806 mg/0.5 mlEACHREFILL</v>
          </cell>
          <cell r="C1454" t="str">
            <v>SUMATRIPTAN SUCCINATE</v>
          </cell>
          <cell r="D1454">
            <v>24708</v>
          </cell>
          <cell r="E1454">
            <v>0</v>
          </cell>
          <cell r="F1454" t="str">
            <v>6 mg/0.5 ml</v>
          </cell>
          <cell r="G1454" t="str">
            <v>EACH</v>
          </cell>
          <cell r="H1454" t="str">
            <v>REFILL</v>
          </cell>
          <cell r="I1454">
            <v>20090305</v>
          </cell>
          <cell r="J1454">
            <v>0</v>
          </cell>
          <cell r="K1454">
            <v>20091005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20091005</v>
          </cell>
          <cell r="S1454">
            <v>0</v>
          </cell>
        </row>
        <row r="1455">
          <cell r="B1455" t="str">
            <v>SUMATRIPTAN SUCCINATE5074106 mg/0.5 mlEACHKIT</v>
          </cell>
          <cell r="C1455" t="str">
            <v>SUMATRIPTAN SUCCINATE</v>
          </cell>
          <cell r="D1455">
            <v>50741</v>
          </cell>
          <cell r="E1455">
            <v>0</v>
          </cell>
          <cell r="F1455" t="str">
            <v>6 mg/0.5 ml</v>
          </cell>
          <cell r="G1455" t="str">
            <v>EACH</v>
          </cell>
          <cell r="H1455" t="str">
            <v>KIT</v>
          </cell>
          <cell r="I1455">
            <v>20090904</v>
          </cell>
          <cell r="J1455">
            <v>0</v>
          </cell>
          <cell r="K1455">
            <v>20091005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20090904</v>
          </cell>
          <cell r="Q1455">
            <v>0</v>
          </cell>
          <cell r="R1455">
            <v>20091005</v>
          </cell>
          <cell r="S1455">
            <v>0</v>
          </cell>
        </row>
        <row r="1456">
          <cell r="B1456" t="str">
            <v>TAMOXIFEN CITRATE38720010 mgTABLETTAB</v>
          </cell>
          <cell r="C1456" t="str">
            <v>TAMOXIFEN CITRATE</v>
          </cell>
          <cell r="D1456">
            <v>38720</v>
          </cell>
          <cell r="E1456">
            <v>0</v>
          </cell>
          <cell r="F1456" t="str">
            <v>10 mg</v>
          </cell>
          <cell r="G1456" t="str">
            <v>TABLET</v>
          </cell>
          <cell r="H1456" t="str">
            <v>TAB</v>
          </cell>
          <cell r="I1456">
            <v>20091005</v>
          </cell>
          <cell r="J1456">
            <v>0</v>
          </cell>
          <cell r="K1456">
            <v>20091005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20091005</v>
          </cell>
          <cell r="Q1456">
            <v>0</v>
          </cell>
          <cell r="R1456">
            <v>20091005</v>
          </cell>
          <cell r="S1456">
            <v>0</v>
          </cell>
        </row>
        <row r="1457">
          <cell r="B1457" t="str">
            <v>TAMOXIFEN CITRATE38721020 mgTABLETTAB</v>
          </cell>
          <cell r="C1457" t="str">
            <v>TAMOXIFEN CITRATE</v>
          </cell>
          <cell r="D1457">
            <v>38721</v>
          </cell>
          <cell r="E1457">
            <v>0</v>
          </cell>
          <cell r="F1457" t="str">
            <v>20 mg</v>
          </cell>
          <cell r="G1457" t="str">
            <v>TABLET</v>
          </cell>
          <cell r="H1457" t="str">
            <v>TAB</v>
          </cell>
          <cell r="I1457">
            <v>20091005</v>
          </cell>
          <cell r="J1457">
            <v>0</v>
          </cell>
          <cell r="K1457">
            <v>20091005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20091005</v>
          </cell>
          <cell r="Q1457">
            <v>0</v>
          </cell>
          <cell r="R1457">
            <v>20091005</v>
          </cell>
          <cell r="S1457">
            <v>0</v>
          </cell>
        </row>
        <row r="1458">
          <cell r="B1458" t="str">
            <v>TEMAZEPAM13840015 mgCAPSULECAP</v>
          </cell>
          <cell r="C1458" t="str">
            <v>TEMAZEPAM</v>
          </cell>
          <cell r="D1458">
            <v>13840</v>
          </cell>
          <cell r="E1458">
            <v>0</v>
          </cell>
          <cell r="F1458" t="str">
            <v>15 mg</v>
          </cell>
          <cell r="G1458" t="str">
            <v>CAPSULE</v>
          </cell>
          <cell r="H1458" t="str">
            <v>CAP</v>
          </cell>
          <cell r="I1458">
            <v>20091005</v>
          </cell>
          <cell r="J1458">
            <v>0</v>
          </cell>
          <cell r="K1458">
            <v>20091005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20091005</v>
          </cell>
          <cell r="Q1458">
            <v>0</v>
          </cell>
          <cell r="R1458">
            <v>20091005</v>
          </cell>
          <cell r="S1458">
            <v>0</v>
          </cell>
        </row>
        <row r="1459">
          <cell r="B1459" t="str">
            <v>TEMAZEPAM13841030 mgCAPSULECAP</v>
          </cell>
          <cell r="C1459" t="str">
            <v>TEMAZEPAM</v>
          </cell>
          <cell r="D1459">
            <v>13841</v>
          </cell>
          <cell r="E1459">
            <v>0</v>
          </cell>
          <cell r="F1459" t="str">
            <v>30 mg</v>
          </cell>
          <cell r="G1459" t="str">
            <v>CAPSULE</v>
          </cell>
          <cell r="H1459" t="str">
            <v>CAP</v>
          </cell>
          <cell r="I1459">
            <v>20091005</v>
          </cell>
          <cell r="J1459">
            <v>0</v>
          </cell>
          <cell r="K1459">
            <v>20091005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20091005</v>
          </cell>
          <cell r="Q1459">
            <v>0</v>
          </cell>
          <cell r="R1459">
            <v>20091005</v>
          </cell>
          <cell r="S1459">
            <v>0</v>
          </cell>
        </row>
        <row r="1460">
          <cell r="B1460" t="str">
            <v>TERAZOSIN4712401 mgCAPSULECAP</v>
          </cell>
          <cell r="C1460" t="str">
            <v>TERAZOSIN</v>
          </cell>
          <cell r="D1460">
            <v>47124</v>
          </cell>
          <cell r="E1460">
            <v>0</v>
          </cell>
          <cell r="F1460" t="str">
            <v>1 mg</v>
          </cell>
          <cell r="G1460" t="str">
            <v>CAPSULE</v>
          </cell>
          <cell r="H1460" t="str">
            <v>CAP</v>
          </cell>
          <cell r="I1460">
            <v>20091005</v>
          </cell>
          <cell r="J1460">
            <v>0</v>
          </cell>
          <cell r="K1460">
            <v>20091005</v>
          </cell>
          <cell r="L1460" t="str">
            <v>Active</v>
          </cell>
          <cell r="N1460">
            <v>0</v>
          </cell>
          <cell r="O1460" t="str">
            <v>no</v>
          </cell>
          <cell r="P1460">
            <v>20091005</v>
          </cell>
          <cell r="Q1460">
            <v>0</v>
          </cell>
          <cell r="R1460">
            <v>20091005</v>
          </cell>
          <cell r="S1460">
            <v>0</v>
          </cell>
        </row>
        <row r="1461">
          <cell r="B1461" t="str">
            <v>TERAZOSIN47127010 mgCAPSULECAP</v>
          </cell>
          <cell r="C1461" t="str">
            <v>TERAZOSIN</v>
          </cell>
          <cell r="D1461">
            <v>47127</v>
          </cell>
          <cell r="E1461">
            <v>0</v>
          </cell>
          <cell r="F1461" t="str">
            <v>10 mg</v>
          </cell>
          <cell r="G1461" t="str">
            <v>CAPSULE</v>
          </cell>
          <cell r="H1461" t="str">
            <v>CAP</v>
          </cell>
          <cell r="I1461">
            <v>20091005</v>
          </cell>
          <cell r="J1461">
            <v>0</v>
          </cell>
          <cell r="K1461">
            <v>20091005</v>
          </cell>
          <cell r="L1461" t="str">
            <v>Active</v>
          </cell>
          <cell r="N1461">
            <v>0</v>
          </cell>
          <cell r="O1461" t="str">
            <v>no</v>
          </cell>
          <cell r="P1461">
            <v>20091005</v>
          </cell>
          <cell r="Q1461">
            <v>0</v>
          </cell>
          <cell r="R1461">
            <v>20091005</v>
          </cell>
          <cell r="S1461">
            <v>0</v>
          </cell>
        </row>
        <row r="1462">
          <cell r="B1462" t="str">
            <v>TERAZOSIN4712502 mgCAPSULECAP</v>
          </cell>
          <cell r="C1462" t="str">
            <v>TERAZOSIN</v>
          </cell>
          <cell r="D1462">
            <v>47125</v>
          </cell>
          <cell r="E1462">
            <v>0</v>
          </cell>
          <cell r="F1462" t="str">
            <v>2 mg</v>
          </cell>
          <cell r="G1462" t="str">
            <v>CAPSULE</v>
          </cell>
          <cell r="H1462" t="str">
            <v>CAP</v>
          </cell>
          <cell r="I1462">
            <v>20091005</v>
          </cell>
          <cell r="J1462">
            <v>0</v>
          </cell>
          <cell r="K1462">
            <v>20091005</v>
          </cell>
          <cell r="L1462" t="str">
            <v>Active</v>
          </cell>
          <cell r="N1462">
            <v>0</v>
          </cell>
          <cell r="O1462" t="str">
            <v>no</v>
          </cell>
          <cell r="P1462">
            <v>20091005</v>
          </cell>
          <cell r="Q1462">
            <v>0</v>
          </cell>
          <cell r="R1462">
            <v>20091005</v>
          </cell>
          <cell r="S1462">
            <v>0</v>
          </cell>
        </row>
        <row r="1463">
          <cell r="B1463" t="str">
            <v>TERAZOSIN4712605 mgCAPSULECAP</v>
          </cell>
          <cell r="C1463" t="str">
            <v>TERAZOSIN</v>
          </cell>
          <cell r="D1463">
            <v>47126</v>
          </cell>
          <cell r="E1463">
            <v>0</v>
          </cell>
          <cell r="F1463" t="str">
            <v>5 mg</v>
          </cell>
          <cell r="G1463" t="str">
            <v>CAPSULE</v>
          </cell>
          <cell r="H1463" t="str">
            <v>CAP</v>
          </cell>
          <cell r="I1463">
            <v>20091005</v>
          </cell>
          <cell r="J1463">
            <v>0</v>
          </cell>
          <cell r="K1463">
            <v>20091005</v>
          </cell>
          <cell r="L1463" t="str">
            <v>Active</v>
          </cell>
          <cell r="N1463">
            <v>0</v>
          </cell>
          <cell r="O1463" t="str">
            <v>no</v>
          </cell>
          <cell r="P1463">
            <v>20091005</v>
          </cell>
          <cell r="Q1463">
            <v>0</v>
          </cell>
          <cell r="R1463">
            <v>20091005</v>
          </cell>
          <cell r="S1463">
            <v>0</v>
          </cell>
        </row>
        <row r="1464">
          <cell r="B1464" t="str">
            <v>TERBINAFINE HCL608230250 mgTABLETTAB</v>
          </cell>
          <cell r="C1464" t="str">
            <v>TERBINAFINE HCL</v>
          </cell>
          <cell r="D1464">
            <v>60823</v>
          </cell>
          <cell r="E1464">
            <v>0</v>
          </cell>
          <cell r="F1464" t="str">
            <v>250 mg</v>
          </cell>
          <cell r="G1464" t="str">
            <v>TABLET</v>
          </cell>
          <cell r="H1464" t="str">
            <v>TAB</v>
          </cell>
          <cell r="I1464">
            <v>20091005</v>
          </cell>
          <cell r="J1464">
            <v>0</v>
          </cell>
          <cell r="K1464">
            <v>20091005</v>
          </cell>
          <cell r="L1464" t="str">
            <v>Active</v>
          </cell>
          <cell r="N1464">
            <v>0</v>
          </cell>
          <cell r="O1464" t="str">
            <v>no</v>
          </cell>
          <cell r="P1464">
            <v>20091005</v>
          </cell>
          <cell r="Q1464">
            <v>0</v>
          </cell>
          <cell r="R1464">
            <v>20091005</v>
          </cell>
          <cell r="S1464">
            <v>0</v>
          </cell>
        </row>
        <row r="1465">
          <cell r="B1465" t="str">
            <v>TERCONAZOLE4838000.4%GRAMCRM</v>
          </cell>
          <cell r="C1465" t="str">
            <v>TERCONAZOLE</v>
          </cell>
          <cell r="D1465">
            <v>48380</v>
          </cell>
          <cell r="E1465">
            <v>0</v>
          </cell>
          <cell r="F1465" t="str">
            <v>0.4%</v>
          </cell>
          <cell r="G1465" t="str">
            <v>GRAM</v>
          </cell>
          <cell r="H1465" t="str">
            <v>CRM</v>
          </cell>
          <cell r="I1465">
            <v>20091005</v>
          </cell>
          <cell r="J1465">
            <v>0</v>
          </cell>
          <cell r="K1465">
            <v>20091005</v>
          </cell>
          <cell r="L1465" t="str">
            <v>Active</v>
          </cell>
          <cell r="N1465">
            <v>0</v>
          </cell>
          <cell r="O1465" t="str">
            <v>no</v>
          </cell>
          <cell r="P1465">
            <v>20091005</v>
          </cell>
          <cell r="Q1465">
            <v>0</v>
          </cell>
          <cell r="R1465">
            <v>20091005</v>
          </cell>
          <cell r="S1465">
            <v>0</v>
          </cell>
        </row>
        <row r="1466">
          <cell r="B1466" t="str">
            <v>TERCONAZOLE4838100.8%GRAMCRM</v>
          </cell>
          <cell r="C1466" t="str">
            <v>TERCONAZOLE</v>
          </cell>
          <cell r="D1466">
            <v>48381</v>
          </cell>
          <cell r="E1466">
            <v>0</v>
          </cell>
          <cell r="F1466" t="str">
            <v>0.8%</v>
          </cell>
          <cell r="G1466" t="str">
            <v>GRAM</v>
          </cell>
          <cell r="H1466" t="str">
            <v>CRM</v>
          </cell>
          <cell r="I1466">
            <v>20091005</v>
          </cell>
          <cell r="J1466">
            <v>0</v>
          </cell>
          <cell r="K1466">
            <v>20091005</v>
          </cell>
          <cell r="L1466" t="str">
            <v>Active</v>
          </cell>
          <cell r="N1466">
            <v>0</v>
          </cell>
          <cell r="O1466" t="str">
            <v>no</v>
          </cell>
          <cell r="P1466">
            <v>20091005</v>
          </cell>
          <cell r="Q1466">
            <v>0</v>
          </cell>
          <cell r="R1466">
            <v>20091005</v>
          </cell>
          <cell r="S1466">
            <v>0</v>
          </cell>
        </row>
        <row r="1467">
          <cell r="B1467" t="str">
            <v>TERCONAZOLE48370080 mgEACHSUPP</v>
          </cell>
          <cell r="C1467" t="str">
            <v>TERCONAZOLE</v>
          </cell>
          <cell r="D1467">
            <v>48370</v>
          </cell>
          <cell r="E1467">
            <v>0</v>
          </cell>
          <cell r="F1467" t="str">
            <v>80 mg</v>
          </cell>
          <cell r="G1467" t="str">
            <v>EACH</v>
          </cell>
          <cell r="H1467" t="str">
            <v>SUPP</v>
          </cell>
          <cell r="I1467">
            <v>20091005</v>
          </cell>
          <cell r="J1467">
            <v>0</v>
          </cell>
          <cell r="K1467">
            <v>20091005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20091005</v>
          </cell>
          <cell r="Q1467">
            <v>0</v>
          </cell>
          <cell r="R1467">
            <v>20091005</v>
          </cell>
          <cell r="S1467">
            <v>0</v>
          </cell>
        </row>
        <row r="1468">
          <cell r="B1468" t="str">
            <v>TETRACYCLINE HCL400720250 mgCAPSULECAP</v>
          </cell>
          <cell r="C1468" t="str">
            <v>TETRACYCLINE HCL</v>
          </cell>
          <cell r="D1468">
            <v>40072</v>
          </cell>
          <cell r="E1468">
            <v>0</v>
          </cell>
          <cell r="F1468" t="str">
            <v>250 mg</v>
          </cell>
          <cell r="G1468" t="str">
            <v>CAPSULE</v>
          </cell>
          <cell r="H1468" t="str">
            <v>CAP</v>
          </cell>
          <cell r="I1468">
            <v>20091005</v>
          </cell>
          <cell r="J1468">
            <v>0</v>
          </cell>
          <cell r="K1468">
            <v>20091005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20091005</v>
          </cell>
          <cell r="Q1468">
            <v>0</v>
          </cell>
          <cell r="R1468">
            <v>20091005</v>
          </cell>
          <cell r="S1468">
            <v>0</v>
          </cell>
        </row>
        <row r="1469">
          <cell r="B1469" t="str">
            <v>TETRACYCLINE HCL400730500 mgCAPSULECAP</v>
          </cell>
          <cell r="C1469" t="str">
            <v>TETRACYCLINE HCL</v>
          </cell>
          <cell r="D1469">
            <v>40073</v>
          </cell>
          <cell r="E1469">
            <v>0</v>
          </cell>
          <cell r="F1469" t="str">
            <v>500 mg</v>
          </cell>
          <cell r="G1469" t="str">
            <v>CAPSULE</v>
          </cell>
          <cell r="H1469" t="str">
            <v>CAP</v>
          </cell>
          <cell r="I1469">
            <v>20091005</v>
          </cell>
          <cell r="J1469">
            <v>0</v>
          </cell>
          <cell r="K1469">
            <v>20091005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20091005</v>
          </cell>
          <cell r="Q1469">
            <v>0</v>
          </cell>
          <cell r="R1469">
            <v>20091005</v>
          </cell>
          <cell r="S1469">
            <v>0</v>
          </cell>
        </row>
        <row r="1470">
          <cell r="B1470" t="str">
            <v>THEOPHYLLINE4110200 mgTABLETTAB, SR 12HR</v>
          </cell>
          <cell r="C1470" t="str">
            <v>THEOPHYLLINE</v>
          </cell>
          <cell r="D1470">
            <v>411</v>
          </cell>
          <cell r="E1470">
            <v>0</v>
          </cell>
          <cell r="F1470" t="str">
            <v>200 mg</v>
          </cell>
          <cell r="G1470" t="str">
            <v>TABLET</v>
          </cell>
          <cell r="H1470" t="str">
            <v>TAB, SR 12HR</v>
          </cell>
          <cell r="I1470">
            <v>20091005</v>
          </cell>
          <cell r="J1470">
            <v>0</v>
          </cell>
          <cell r="K1470">
            <v>20091005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20091005</v>
          </cell>
          <cell r="Q1470">
            <v>0</v>
          </cell>
          <cell r="R1470">
            <v>20091005</v>
          </cell>
          <cell r="S1470">
            <v>0</v>
          </cell>
        </row>
        <row r="1471">
          <cell r="B1471" t="str">
            <v>THEOPHYLLINE3100300 mgCAPSULECAP, SR 12HR</v>
          </cell>
          <cell r="C1471" t="str">
            <v>THEOPHYLLINE</v>
          </cell>
          <cell r="D1471">
            <v>310</v>
          </cell>
          <cell r="E1471">
            <v>0</v>
          </cell>
          <cell r="F1471" t="str">
            <v>300 mg</v>
          </cell>
          <cell r="G1471" t="str">
            <v>CAPSULE</v>
          </cell>
          <cell r="H1471" t="str">
            <v>CAP, SR 12HR</v>
          </cell>
          <cell r="I1471">
            <v>20070305</v>
          </cell>
          <cell r="J1471">
            <v>20070723</v>
          </cell>
          <cell r="K1471">
            <v>20071205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20070305</v>
          </cell>
          <cell r="Q1471">
            <v>20070723</v>
          </cell>
          <cell r="R1471">
            <v>20071205</v>
          </cell>
          <cell r="S1471">
            <v>0</v>
          </cell>
        </row>
        <row r="1472">
          <cell r="B1472" t="str">
            <v>THEOPHYLLINE4130300 mgTABLETTAB, SR 12HR</v>
          </cell>
          <cell r="C1472" t="str">
            <v>THEOPHYLLINE</v>
          </cell>
          <cell r="D1472">
            <v>413</v>
          </cell>
          <cell r="E1472">
            <v>0</v>
          </cell>
          <cell r="F1472" t="str">
            <v>300 mg</v>
          </cell>
          <cell r="G1472" t="str">
            <v>TABLET</v>
          </cell>
          <cell r="H1472" t="str">
            <v>TAB, SR 12HR</v>
          </cell>
          <cell r="I1472">
            <v>20091005</v>
          </cell>
          <cell r="J1472">
            <v>0</v>
          </cell>
          <cell r="K1472">
            <v>20091005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20091005</v>
          </cell>
          <cell r="Q1472">
            <v>0</v>
          </cell>
          <cell r="R1472">
            <v>20091005</v>
          </cell>
          <cell r="S1472">
            <v>0</v>
          </cell>
        </row>
        <row r="1473">
          <cell r="B1473" t="str">
            <v>THIORIDAZINE HCL14882010 mgTABLETTAB</v>
          </cell>
          <cell r="C1473" t="str">
            <v>THIORIDAZINE HCL</v>
          </cell>
          <cell r="D1473">
            <v>14882</v>
          </cell>
          <cell r="E1473">
            <v>0</v>
          </cell>
          <cell r="F1473" t="str">
            <v>10 mg</v>
          </cell>
          <cell r="G1473" t="str">
            <v>TABLET</v>
          </cell>
          <cell r="H1473" t="str">
            <v>TAB</v>
          </cell>
          <cell r="I1473">
            <v>20091005</v>
          </cell>
          <cell r="J1473">
            <v>0</v>
          </cell>
          <cell r="K1473">
            <v>20091005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20091005</v>
          </cell>
          <cell r="Q1473">
            <v>0</v>
          </cell>
          <cell r="R1473">
            <v>20091005</v>
          </cell>
          <cell r="S1473">
            <v>0</v>
          </cell>
        </row>
        <row r="1474">
          <cell r="B1474" t="str">
            <v>THIORIDAZINE HCL148830100 mgTABLETTAB</v>
          </cell>
          <cell r="C1474" t="str">
            <v>THIORIDAZINE HCL</v>
          </cell>
          <cell r="D1474">
            <v>14883</v>
          </cell>
          <cell r="E1474">
            <v>0</v>
          </cell>
          <cell r="F1474" t="str">
            <v>100 mg</v>
          </cell>
          <cell r="G1474" t="str">
            <v>TABLET</v>
          </cell>
          <cell r="H1474" t="str">
            <v>TAB</v>
          </cell>
          <cell r="I1474">
            <v>20091005</v>
          </cell>
          <cell r="J1474">
            <v>0</v>
          </cell>
          <cell r="K1474">
            <v>20091005</v>
          </cell>
          <cell r="L1474" t="str">
            <v>Active</v>
          </cell>
          <cell r="N1474">
            <v>0</v>
          </cell>
          <cell r="O1474" t="str">
            <v>no</v>
          </cell>
          <cell r="P1474">
            <v>20091005</v>
          </cell>
          <cell r="Q1474">
            <v>0</v>
          </cell>
          <cell r="R1474">
            <v>20091005</v>
          </cell>
          <cell r="S1474">
            <v>0</v>
          </cell>
        </row>
        <row r="1475">
          <cell r="B1475" t="str">
            <v>THIORIDAZINE HCL148600100 mg/mlMILLILITERCONC</v>
          </cell>
          <cell r="C1475" t="str">
            <v>THIORIDAZINE HCL</v>
          </cell>
          <cell r="D1475">
            <v>14860</v>
          </cell>
          <cell r="E1475">
            <v>0</v>
          </cell>
          <cell r="F1475" t="str">
            <v>100 mg/ml</v>
          </cell>
          <cell r="G1475" t="str">
            <v>MILLILITER</v>
          </cell>
          <cell r="H1475" t="str">
            <v>CONC</v>
          </cell>
          <cell r="I1475">
            <v>20020906</v>
          </cell>
          <cell r="J1475">
            <v>20030509</v>
          </cell>
          <cell r="K1475">
            <v>20040305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20020906</v>
          </cell>
          <cell r="Q1475">
            <v>20030509</v>
          </cell>
          <cell r="R1475">
            <v>20040305</v>
          </cell>
          <cell r="S1475">
            <v>0</v>
          </cell>
        </row>
        <row r="1476">
          <cell r="B1476" t="str">
            <v>THIORIDAZINE HCL14884015 mgTABLETTAB</v>
          </cell>
          <cell r="C1476" t="str">
            <v>THIORIDAZINE HCL</v>
          </cell>
          <cell r="D1476">
            <v>14884</v>
          </cell>
          <cell r="E1476">
            <v>0</v>
          </cell>
          <cell r="F1476" t="str">
            <v>15 mg</v>
          </cell>
          <cell r="G1476" t="str">
            <v>TABLET</v>
          </cell>
          <cell r="H1476" t="str">
            <v>TAB</v>
          </cell>
          <cell r="I1476">
            <v>20020605</v>
          </cell>
          <cell r="J1476">
            <v>20030509</v>
          </cell>
          <cell r="K1476">
            <v>20050603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20020605</v>
          </cell>
          <cell r="Q1476">
            <v>20030509</v>
          </cell>
          <cell r="R1476">
            <v>20050603</v>
          </cell>
          <cell r="S1476">
            <v>0</v>
          </cell>
        </row>
        <row r="1477">
          <cell r="B1477" t="str">
            <v>THIORIDAZINE HCL148860200 mgTABLETTAB</v>
          </cell>
          <cell r="C1477" t="str">
            <v>THIORIDAZINE HCL</v>
          </cell>
          <cell r="D1477">
            <v>14886</v>
          </cell>
          <cell r="E1477">
            <v>0</v>
          </cell>
          <cell r="F1477" t="str">
            <v>200 mg</v>
          </cell>
          <cell r="G1477" t="str">
            <v>TABLET</v>
          </cell>
          <cell r="H1477" t="str">
            <v>TAB</v>
          </cell>
          <cell r="I1477">
            <v>20020906</v>
          </cell>
          <cell r="J1477">
            <v>20030509</v>
          </cell>
          <cell r="K1477">
            <v>20050902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20020906</v>
          </cell>
          <cell r="Q1477">
            <v>20030509</v>
          </cell>
          <cell r="R1477">
            <v>20050902</v>
          </cell>
          <cell r="S1477">
            <v>0</v>
          </cell>
        </row>
        <row r="1478">
          <cell r="B1478" t="str">
            <v>THIORIDAZINE HCL14880025 mgTABLETTAB</v>
          </cell>
          <cell r="C1478" t="str">
            <v>THIORIDAZINE HCL</v>
          </cell>
          <cell r="D1478">
            <v>14880</v>
          </cell>
          <cell r="E1478">
            <v>0</v>
          </cell>
          <cell r="F1478" t="str">
            <v>25 mg</v>
          </cell>
          <cell r="G1478" t="str">
            <v>TABLET</v>
          </cell>
          <cell r="H1478" t="str">
            <v>TAB</v>
          </cell>
          <cell r="I1478">
            <v>20091005</v>
          </cell>
          <cell r="J1478">
            <v>0</v>
          </cell>
          <cell r="K1478">
            <v>20091005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20091005</v>
          </cell>
          <cell r="Q1478">
            <v>0</v>
          </cell>
          <cell r="R1478">
            <v>20091005</v>
          </cell>
          <cell r="S1478">
            <v>0</v>
          </cell>
        </row>
        <row r="1479">
          <cell r="B1479" t="str">
            <v>THIORIDAZINE HCL14861030 mg/mlMILLILITERCONC</v>
          </cell>
          <cell r="C1479" t="str">
            <v>THIORIDAZINE HCL</v>
          </cell>
          <cell r="D1479">
            <v>14861</v>
          </cell>
          <cell r="E1479">
            <v>0</v>
          </cell>
          <cell r="F1479" t="str">
            <v>30 mg/ml</v>
          </cell>
          <cell r="G1479" t="str">
            <v>MILLILITER</v>
          </cell>
          <cell r="H1479" t="str">
            <v>CONC</v>
          </cell>
          <cell r="I1479">
            <v>20021206</v>
          </cell>
          <cell r="J1479">
            <v>20030509</v>
          </cell>
          <cell r="K1479">
            <v>20040305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20021206</v>
          </cell>
          <cell r="Q1479">
            <v>20030509</v>
          </cell>
          <cell r="R1479">
            <v>20040305</v>
          </cell>
          <cell r="S1479">
            <v>0</v>
          </cell>
        </row>
        <row r="1480">
          <cell r="B1480" t="str">
            <v>THIORIDAZINE HCL14881050 mgTABLETTAB</v>
          </cell>
          <cell r="C1480" t="str">
            <v>THIORIDAZINE HCL</v>
          </cell>
          <cell r="D1480">
            <v>14881</v>
          </cell>
          <cell r="E1480">
            <v>0</v>
          </cell>
          <cell r="F1480" t="str">
            <v>50 mg</v>
          </cell>
          <cell r="G1480" t="str">
            <v>TABLET</v>
          </cell>
          <cell r="H1480" t="str">
            <v>TAB</v>
          </cell>
          <cell r="I1480">
            <v>20091005</v>
          </cell>
          <cell r="J1480">
            <v>0</v>
          </cell>
          <cell r="K1480">
            <v>20091005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20091005</v>
          </cell>
          <cell r="Q1480">
            <v>0</v>
          </cell>
          <cell r="R1480">
            <v>20091005</v>
          </cell>
          <cell r="S1480">
            <v>0</v>
          </cell>
        </row>
        <row r="1481">
          <cell r="B1481" t="str">
            <v>THIOTHIXENE1569001 mgCAPSULECAP</v>
          </cell>
          <cell r="C1481" t="str">
            <v>THIOTHIXENE</v>
          </cell>
          <cell r="D1481">
            <v>15690</v>
          </cell>
          <cell r="E1481">
            <v>0</v>
          </cell>
          <cell r="F1481" t="str">
            <v>1 mg</v>
          </cell>
          <cell r="G1481" t="str">
            <v>CAPSULE</v>
          </cell>
          <cell r="H1481" t="str">
            <v>CAP</v>
          </cell>
          <cell r="I1481">
            <v>20091005</v>
          </cell>
          <cell r="J1481">
            <v>0</v>
          </cell>
          <cell r="K1481">
            <v>20091005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20091005</v>
          </cell>
          <cell r="Q1481">
            <v>0</v>
          </cell>
          <cell r="R1481">
            <v>20091005</v>
          </cell>
          <cell r="S1481">
            <v>0</v>
          </cell>
        </row>
        <row r="1482">
          <cell r="B1482" t="str">
            <v>THIOTHIXENE15691010 mgCAPSULECAP</v>
          </cell>
          <cell r="C1482" t="str">
            <v>THIOTHIXENE</v>
          </cell>
          <cell r="D1482">
            <v>15691</v>
          </cell>
          <cell r="E1482">
            <v>0</v>
          </cell>
          <cell r="F1482" t="str">
            <v>10 mg</v>
          </cell>
          <cell r="G1482" t="str">
            <v>CAPSULE</v>
          </cell>
          <cell r="H1482" t="str">
            <v>CAP</v>
          </cell>
          <cell r="I1482">
            <v>20091005</v>
          </cell>
          <cell r="J1482">
            <v>0</v>
          </cell>
          <cell r="K1482">
            <v>20091005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20091005</v>
          </cell>
          <cell r="Q1482">
            <v>0</v>
          </cell>
          <cell r="R1482">
            <v>20091005</v>
          </cell>
          <cell r="S1482">
            <v>0</v>
          </cell>
        </row>
        <row r="1483">
          <cell r="B1483" t="str">
            <v>THIOTHIXENE1569202 mgCAPSULECAP</v>
          </cell>
          <cell r="C1483" t="str">
            <v>THIOTHIXENE</v>
          </cell>
          <cell r="D1483">
            <v>15692</v>
          </cell>
          <cell r="E1483">
            <v>0</v>
          </cell>
          <cell r="F1483" t="str">
            <v>2 mg</v>
          </cell>
          <cell r="G1483" t="str">
            <v>CAPSULE</v>
          </cell>
          <cell r="H1483" t="str">
            <v>CAP</v>
          </cell>
          <cell r="I1483">
            <v>20091005</v>
          </cell>
          <cell r="J1483">
            <v>0</v>
          </cell>
          <cell r="K1483">
            <v>20091005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20091005</v>
          </cell>
          <cell r="Q1483">
            <v>0</v>
          </cell>
          <cell r="R1483">
            <v>20091005</v>
          </cell>
          <cell r="S1483">
            <v>0</v>
          </cell>
        </row>
        <row r="1484">
          <cell r="B1484" t="str">
            <v>THIOTHIXENE1569405 mgCAPSULECAP</v>
          </cell>
          <cell r="C1484" t="str">
            <v>THIOTHIXENE</v>
          </cell>
          <cell r="D1484">
            <v>15694</v>
          </cell>
          <cell r="E1484">
            <v>0</v>
          </cell>
          <cell r="F1484" t="str">
            <v>5 mg</v>
          </cell>
          <cell r="G1484" t="str">
            <v>CAPSULE</v>
          </cell>
          <cell r="H1484" t="str">
            <v>CAP</v>
          </cell>
          <cell r="I1484">
            <v>20091005</v>
          </cell>
          <cell r="J1484">
            <v>0</v>
          </cell>
          <cell r="K1484">
            <v>20091005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20091005</v>
          </cell>
          <cell r="Q1484">
            <v>0</v>
          </cell>
          <cell r="R1484">
            <v>20091005</v>
          </cell>
          <cell r="S1484">
            <v>0</v>
          </cell>
        </row>
        <row r="1485">
          <cell r="B1485" t="str">
            <v>TICLOPIDINE HCL264910250 mgTABLETTAB</v>
          </cell>
          <cell r="C1485" t="str">
            <v>TICLOPIDINE HCL</v>
          </cell>
          <cell r="D1485">
            <v>26491</v>
          </cell>
          <cell r="E1485">
            <v>0</v>
          </cell>
          <cell r="F1485" t="str">
            <v>250 mg</v>
          </cell>
          <cell r="G1485" t="str">
            <v>TABLET</v>
          </cell>
          <cell r="H1485" t="str">
            <v>TAB</v>
          </cell>
          <cell r="I1485">
            <v>20091005</v>
          </cell>
          <cell r="J1485">
            <v>0</v>
          </cell>
          <cell r="K1485">
            <v>20091005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20091005</v>
          </cell>
          <cell r="Q1485">
            <v>0</v>
          </cell>
          <cell r="R1485">
            <v>20091005</v>
          </cell>
          <cell r="S1485">
            <v>0</v>
          </cell>
        </row>
        <row r="1486">
          <cell r="B1486" t="str">
            <v>TIMOLOL MALEATE3282000.0025MILLILITEROPTH SOLN</v>
          </cell>
          <cell r="C1486" t="str">
            <v>TIMOLOL MALEATE</v>
          </cell>
          <cell r="D1486">
            <v>32820</v>
          </cell>
          <cell r="E1486">
            <v>0</v>
          </cell>
          <cell r="F1486">
            <v>2.5000000000000001E-3</v>
          </cell>
          <cell r="G1486" t="str">
            <v>MILLILITER</v>
          </cell>
          <cell r="H1486" t="str">
            <v>OPTH SOLN</v>
          </cell>
          <cell r="I1486">
            <v>20091005</v>
          </cell>
          <cell r="J1486">
            <v>0</v>
          </cell>
          <cell r="K1486">
            <v>20091005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20091005</v>
          </cell>
          <cell r="Q1486">
            <v>0</v>
          </cell>
          <cell r="R1486">
            <v>20091005</v>
          </cell>
          <cell r="S1486">
            <v>0</v>
          </cell>
        </row>
        <row r="1487">
          <cell r="B1487" t="str">
            <v>TIMOLOL MALEATE3282200.0025MILLILITERGEL</v>
          </cell>
          <cell r="C1487" t="str">
            <v>TIMOLOL MALEATE</v>
          </cell>
          <cell r="D1487">
            <v>32822</v>
          </cell>
          <cell r="E1487">
            <v>0</v>
          </cell>
          <cell r="F1487">
            <v>2.5000000000000001E-3</v>
          </cell>
          <cell r="G1487" t="str">
            <v>MILLILITER</v>
          </cell>
          <cell r="H1487" t="str">
            <v>GEL</v>
          </cell>
          <cell r="I1487">
            <v>20091005</v>
          </cell>
          <cell r="J1487">
            <v>0</v>
          </cell>
          <cell r="K1487">
            <v>20091005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20091005</v>
          </cell>
          <cell r="Q1487">
            <v>0</v>
          </cell>
          <cell r="R1487">
            <v>20091005</v>
          </cell>
          <cell r="S1487">
            <v>0</v>
          </cell>
        </row>
        <row r="1488">
          <cell r="B1488" t="str">
            <v>TIMOLOL MALEATE3282100.005MILLILITEROPTH SOLN</v>
          </cell>
          <cell r="C1488" t="str">
            <v>TIMOLOL MALEATE</v>
          </cell>
          <cell r="D1488">
            <v>32821</v>
          </cell>
          <cell r="E1488">
            <v>0</v>
          </cell>
          <cell r="F1488">
            <v>5.0000000000000001E-3</v>
          </cell>
          <cell r="G1488" t="str">
            <v>MILLILITER</v>
          </cell>
          <cell r="H1488" t="str">
            <v>OPTH SOLN</v>
          </cell>
          <cell r="I1488">
            <v>20091005</v>
          </cell>
          <cell r="J1488">
            <v>0</v>
          </cell>
          <cell r="K1488">
            <v>20091005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20091005</v>
          </cell>
          <cell r="Q1488">
            <v>0</v>
          </cell>
          <cell r="R1488">
            <v>20091005</v>
          </cell>
          <cell r="S1488">
            <v>0</v>
          </cell>
        </row>
        <row r="1489">
          <cell r="B1489" t="str">
            <v>TIMOLOL MALEATE3282300.005MILLILITERGEL</v>
          </cell>
          <cell r="C1489" t="str">
            <v>TIMOLOL MALEATE</v>
          </cell>
          <cell r="D1489">
            <v>32823</v>
          </cell>
          <cell r="E1489">
            <v>0</v>
          </cell>
          <cell r="F1489">
            <v>5.0000000000000001E-3</v>
          </cell>
          <cell r="G1489" t="str">
            <v>MILLILITER</v>
          </cell>
          <cell r="H1489" t="str">
            <v>GEL</v>
          </cell>
          <cell r="I1489">
            <v>20091005</v>
          </cell>
          <cell r="J1489">
            <v>0</v>
          </cell>
          <cell r="K1489">
            <v>20091005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20091005</v>
          </cell>
          <cell r="Q1489">
            <v>0</v>
          </cell>
          <cell r="R1489">
            <v>20091005</v>
          </cell>
          <cell r="S1489">
            <v>0</v>
          </cell>
        </row>
        <row r="1490">
          <cell r="B1490" t="str">
            <v>TIMOLOL MALEATE32820100.25%; 10 ccMILLILITERSOLN</v>
          </cell>
          <cell r="C1490" t="str">
            <v>TIMOLOL MALEATE</v>
          </cell>
          <cell r="D1490">
            <v>32820</v>
          </cell>
          <cell r="E1490">
            <v>10</v>
          </cell>
          <cell r="F1490" t="str">
            <v>0.25%; 10 cc</v>
          </cell>
          <cell r="G1490" t="str">
            <v>MILLILITER</v>
          </cell>
          <cell r="H1490" t="str">
            <v>SOLN</v>
          </cell>
          <cell r="I1490">
            <v>20011201</v>
          </cell>
          <cell r="J1490">
            <v>20011220</v>
          </cell>
          <cell r="K1490">
            <v>20040922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20011201</v>
          </cell>
          <cell r="Q1490">
            <v>20011220</v>
          </cell>
          <cell r="R1490">
            <v>20040922</v>
          </cell>
          <cell r="S1490">
            <v>0</v>
          </cell>
        </row>
        <row r="1491">
          <cell r="B1491" t="str">
            <v>TIMOLOL MALEATE32820150.25%; 15 ccMILLILITERSOLN</v>
          </cell>
          <cell r="C1491" t="str">
            <v>TIMOLOL MALEATE</v>
          </cell>
          <cell r="D1491">
            <v>32820</v>
          </cell>
          <cell r="E1491">
            <v>15</v>
          </cell>
          <cell r="F1491" t="str">
            <v>0.25%; 15 cc</v>
          </cell>
          <cell r="G1491" t="str">
            <v>MILLILITER</v>
          </cell>
          <cell r="H1491" t="str">
            <v>SOLN</v>
          </cell>
          <cell r="I1491">
            <v>20011201</v>
          </cell>
          <cell r="J1491">
            <v>20011220</v>
          </cell>
          <cell r="K1491">
            <v>20040922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20011201</v>
          </cell>
          <cell r="Q1491">
            <v>20011220</v>
          </cell>
          <cell r="R1491">
            <v>20040922</v>
          </cell>
          <cell r="S1491">
            <v>0</v>
          </cell>
        </row>
        <row r="1492">
          <cell r="B1492" t="str">
            <v>TIMOLOL MALEATE3282050.25%; 5 ccMILLILITERSOLN</v>
          </cell>
          <cell r="C1492" t="str">
            <v>TIMOLOL MALEATE</v>
          </cell>
          <cell r="D1492">
            <v>32820</v>
          </cell>
          <cell r="E1492">
            <v>5</v>
          </cell>
          <cell r="F1492" t="str">
            <v>0.25%; 5 cc</v>
          </cell>
          <cell r="G1492" t="str">
            <v>MILLILITER</v>
          </cell>
          <cell r="H1492" t="str">
            <v>SOLN</v>
          </cell>
          <cell r="I1492">
            <v>20011201</v>
          </cell>
          <cell r="J1492">
            <v>20011220</v>
          </cell>
          <cell r="K1492">
            <v>20040922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20011201</v>
          </cell>
          <cell r="Q1492">
            <v>20011220</v>
          </cell>
          <cell r="R1492">
            <v>20040922</v>
          </cell>
          <cell r="S1492">
            <v>0</v>
          </cell>
        </row>
        <row r="1493">
          <cell r="B1493" t="str">
            <v>TIMOLOL MALEATE32821100.5%; 10 ccMILLILITERSOLN</v>
          </cell>
          <cell r="C1493" t="str">
            <v>TIMOLOL MALEATE</v>
          </cell>
          <cell r="D1493">
            <v>32821</v>
          </cell>
          <cell r="E1493">
            <v>10</v>
          </cell>
          <cell r="F1493" t="str">
            <v>0.5%; 10 cc</v>
          </cell>
          <cell r="G1493" t="str">
            <v>MILLILITER</v>
          </cell>
          <cell r="H1493" t="str">
            <v>SOLN</v>
          </cell>
          <cell r="I1493">
            <v>20011201</v>
          </cell>
          <cell r="J1493">
            <v>20011220</v>
          </cell>
          <cell r="K1493">
            <v>20040922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20011201</v>
          </cell>
          <cell r="Q1493">
            <v>20011220</v>
          </cell>
          <cell r="R1493">
            <v>20040922</v>
          </cell>
          <cell r="S1493">
            <v>0</v>
          </cell>
        </row>
        <row r="1494">
          <cell r="B1494" t="str">
            <v>TIMOLOL MALEATE32821150.5%; 15 ccMILLILITERSOLN</v>
          </cell>
          <cell r="C1494" t="str">
            <v>TIMOLOL MALEATE</v>
          </cell>
          <cell r="D1494">
            <v>32821</v>
          </cell>
          <cell r="E1494">
            <v>15</v>
          </cell>
          <cell r="F1494" t="str">
            <v>0.5%; 15 cc</v>
          </cell>
          <cell r="G1494" t="str">
            <v>MILLILITER</v>
          </cell>
          <cell r="H1494" t="str">
            <v>SOLN</v>
          </cell>
          <cell r="I1494">
            <v>20011201</v>
          </cell>
          <cell r="J1494">
            <v>20011220</v>
          </cell>
          <cell r="K1494">
            <v>20040922</v>
          </cell>
          <cell r="L1494" t="str">
            <v>Active</v>
          </cell>
          <cell r="N1494">
            <v>0</v>
          </cell>
          <cell r="O1494" t="str">
            <v>no</v>
          </cell>
          <cell r="P1494">
            <v>20011201</v>
          </cell>
          <cell r="Q1494">
            <v>20011220</v>
          </cell>
          <cell r="R1494">
            <v>20040922</v>
          </cell>
          <cell r="S1494">
            <v>0</v>
          </cell>
        </row>
        <row r="1495">
          <cell r="B1495" t="str">
            <v>TIMOLOL MALEATE3282150.5%; 5 ccMILLILITERSOLN</v>
          </cell>
          <cell r="C1495" t="str">
            <v>TIMOLOL MALEATE</v>
          </cell>
          <cell r="D1495">
            <v>32821</v>
          </cell>
          <cell r="E1495">
            <v>5</v>
          </cell>
          <cell r="F1495" t="str">
            <v>0.5%; 5 cc</v>
          </cell>
          <cell r="G1495" t="str">
            <v>MILLILITER</v>
          </cell>
          <cell r="H1495" t="str">
            <v>SOLN</v>
          </cell>
          <cell r="I1495">
            <v>20011201</v>
          </cell>
          <cell r="J1495">
            <v>20011220</v>
          </cell>
          <cell r="K1495">
            <v>20040922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20011201</v>
          </cell>
          <cell r="Q1495">
            <v>20011220</v>
          </cell>
          <cell r="R1495">
            <v>20040922</v>
          </cell>
          <cell r="S1495">
            <v>0</v>
          </cell>
        </row>
        <row r="1496">
          <cell r="B1496" t="str">
            <v>TIMOLOL MALEATE20670010 mgTABLETTAB</v>
          </cell>
          <cell r="C1496" t="str">
            <v>TIMOLOL MALEATE</v>
          </cell>
          <cell r="D1496">
            <v>20670</v>
          </cell>
          <cell r="E1496">
            <v>0</v>
          </cell>
          <cell r="F1496" t="str">
            <v>10 mg</v>
          </cell>
          <cell r="G1496" t="str">
            <v>TABLET</v>
          </cell>
          <cell r="H1496" t="str">
            <v>TAB</v>
          </cell>
          <cell r="I1496">
            <v>20060906</v>
          </cell>
          <cell r="J1496">
            <v>20070305</v>
          </cell>
          <cell r="K1496">
            <v>20070305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20060906</v>
          </cell>
          <cell r="Q1496">
            <v>20070305</v>
          </cell>
          <cell r="R1496">
            <v>20070305</v>
          </cell>
          <cell r="S1496">
            <v>0</v>
          </cell>
        </row>
        <row r="1497">
          <cell r="B1497" t="str">
            <v>TIMOLOL MALEATE/DORZOLAMIDE HCL9591900.5%-2%MILLILITERDROPS</v>
          </cell>
          <cell r="C1497" t="str">
            <v>TIMOLOL MALEATE/DORZOLAMIDE HCL</v>
          </cell>
          <cell r="D1497">
            <v>95919</v>
          </cell>
          <cell r="E1497">
            <v>0</v>
          </cell>
          <cell r="F1497" t="str">
            <v>0.5%-2%</v>
          </cell>
          <cell r="G1497" t="str">
            <v>MILLILITER</v>
          </cell>
          <cell r="H1497" t="str">
            <v>DROPS</v>
          </cell>
          <cell r="I1497">
            <v>20091005</v>
          </cell>
          <cell r="J1497">
            <v>0</v>
          </cell>
          <cell r="K1497">
            <v>20091005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20091005</v>
          </cell>
          <cell r="Q1497">
            <v>0</v>
          </cell>
          <cell r="R1497">
            <v>20091005</v>
          </cell>
          <cell r="S1497">
            <v>0</v>
          </cell>
        </row>
        <row r="1498">
          <cell r="B1498" t="str">
            <v>TIZANIDINE HCL1469002 mgTABLETTAB</v>
          </cell>
          <cell r="C1498" t="str">
            <v>TIZANIDINE HCL</v>
          </cell>
          <cell r="D1498">
            <v>14690</v>
          </cell>
          <cell r="E1498">
            <v>0</v>
          </cell>
          <cell r="F1498" t="str">
            <v>2 mg</v>
          </cell>
          <cell r="G1498" t="str">
            <v>TABLET</v>
          </cell>
          <cell r="H1498" t="str">
            <v>TAB</v>
          </cell>
          <cell r="I1498">
            <v>20091005</v>
          </cell>
          <cell r="J1498">
            <v>0</v>
          </cell>
          <cell r="K1498">
            <v>20091005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20091005</v>
          </cell>
          <cell r="Q1498">
            <v>0</v>
          </cell>
          <cell r="R1498">
            <v>20091005</v>
          </cell>
          <cell r="S1498">
            <v>0</v>
          </cell>
        </row>
        <row r="1499">
          <cell r="B1499" t="str">
            <v>TIZANIDINE HCL1469304 mgTABLETTAB</v>
          </cell>
          <cell r="C1499" t="str">
            <v>TIZANIDINE HCL</v>
          </cell>
          <cell r="D1499">
            <v>14693</v>
          </cell>
          <cell r="E1499">
            <v>0</v>
          </cell>
          <cell r="F1499" t="str">
            <v>4 mg</v>
          </cell>
          <cell r="G1499" t="str">
            <v>TABLET</v>
          </cell>
          <cell r="H1499" t="str">
            <v>TAB</v>
          </cell>
          <cell r="I1499">
            <v>20090904</v>
          </cell>
          <cell r="J1499">
            <v>0</v>
          </cell>
          <cell r="K1499">
            <v>20091005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20090904</v>
          </cell>
          <cell r="Q1499">
            <v>0</v>
          </cell>
          <cell r="R1499">
            <v>20091005</v>
          </cell>
          <cell r="S1499">
            <v>0</v>
          </cell>
        </row>
        <row r="1500">
          <cell r="B1500" t="str">
            <v>TOBRAMYCIN3363000.003DROPSOPTH SOLN</v>
          </cell>
          <cell r="C1500" t="str">
            <v>TOBRAMYCIN</v>
          </cell>
          <cell r="D1500">
            <v>33630</v>
          </cell>
          <cell r="E1500">
            <v>0</v>
          </cell>
          <cell r="F1500">
            <v>3.0000000000000001E-3</v>
          </cell>
          <cell r="G1500" t="str">
            <v>DROPS</v>
          </cell>
          <cell r="H1500" t="str">
            <v>OPTH SOLN</v>
          </cell>
          <cell r="I1500">
            <v>20091005</v>
          </cell>
          <cell r="J1500">
            <v>0</v>
          </cell>
          <cell r="K1500">
            <v>20091005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20091005</v>
          </cell>
          <cell r="Q1500">
            <v>0</v>
          </cell>
          <cell r="R1500">
            <v>20091005</v>
          </cell>
          <cell r="S1500">
            <v>0</v>
          </cell>
        </row>
        <row r="1501">
          <cell r="B1501" t="str">
            <v>TOBRAMYCIN SULFATE4116001.2 gmEACHVIAL</v>
          </cell>
          <cell r="C1501" t="str">
            <v>TOBRAMYCIN SULFATE</v>
          </cell>
          <cell r="D1501">
            <v>41160</v>
          </cell>
          <cell r="E1501">
            <v>0</v>
          </cell>
          <cell r="F1501" t="str">
            <v>1.2 gm</v>
          </cell>
          <cell r="G1501" t="str">
            <v>EACH</v>
          </cell>
          <cell r="H1501" t="str">
            <v>VIAL</v>
          </cell>
          <cell r="I1501">
            <v>20090904</v>
          </cell>
          <cell r="J1501">
            <v>0</v>
          </cell>
          <cell r="K1501">
            <v>20091005</v>
          </cell>
          <cell r="L1501" t="str">
            <v>Active</v>
          </cell>
          <cell r="N1501">
            <v>0</v>
          </cell>
          <cell r="O1501" t="str">
            <v>no</v>
          </cell>
          <cell r="P1501">
            <v>20090904</v>
          </cell>
          <cell r="Q1501">
            <v>0</v>
          </cell>
          <cell r="R1501">
            <v>20091005</v>
          </cell>
          <cell r="S1501">
            <v>0</v>
          </cell>
        </row>
        <row r="1502">
          <cell r="B1502" t="str">
            <v>TOBRAMYCIN SULFATE41185040 mg/mlMILLILITERVIAL</v>
          </cell>
          <cell r="C1502" t="str">
            <v>TOBRAMYCIN SULFATE</v>
          </cell>
          <cell r="D1502">
            <v>41185</v>
          </cell>
          <cell r="E1502">
            <v>0</v>
          </cell>
          <cell r="F1502" t="str">
            <v>40 mg/ml</v>
          </cell>
          <cell r="G1502" t="str">
            <v>MILLILITER</v>
          </cell>
          <cell r="H1502" t="str">
            <v>VIAL</v>
          </cell>
          <cell r="I1502">
            <v>20091005</v>
          </cell>
          <cell r="J1502">
            <v>0</v>
          </cell>
          <cell r="K1502">
            <v>20091005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20091005</v>
          </cell>
          <cell r="Q1502">
            <v>0</v>
          </cell>
          <cell r="R1502">
            <v>20091005</v>
          </cell>
          <cell r="S1502">
            <v>0</v>
          </cell>
        </row>
        <row r="1503">
          <cell r="B1503" t="str">
            <v>TOLBUTAMIDE57240500 mgTABLETTAB</v>
          </cell>
          <cell r="C1503" t="str">
            <v>TOLBUTAMIDE</v>
          </cell>
          <cell r="D1503">
            <v>5724</v>
          </cell>
          <cell r="E1503">
            <v>0</v>
          </cell>
          <cell r="F1503" t="str">
            <v>500 mg</v>
          </cell>
          <cell r="G1503" t="str">
            <v>TABLET</v>
          </cell>
          <cell r="H1503" t="str">
            <v>TAB</v>
          </cell>
          <cell r="I1503">
            <v>20090904</v>
          </cell>
          <cell r="J1503">
            <v>20091005</v>
          </cell>
          <cell r="K1503">
            <v>20091005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20090904</v>
          </cell>
          <cell r="Q1503">
            <v>20091005</v>
          </cell>
          <cell r="R1503">
            <v>20091005</v>
          </cell>
          <cell r="S1503">
            <v>0</v>
          </cell>
        </row>
        <row r="1504">
          <cell r="B1504" t="str">
            <v>TOLMETIN SODIUM357800200 mgTABLETTAB</v>
          </cell>
          <cell r="C1504" t="str">
            <v>TOLMETIN SODIUM</v>
          </cell>
          <cell r="D1504">
            <v>35780</v>
          </cell>
          <cell r="E1504">
            <v>0</v>
          </cell>
          <cell r="F1504" t="str">
            <v>200 mg</v>
          </cell>
          <cell r="G1504" t="str">
            <v>TABLET</v>
          </cell>
          <cell r="H1504" t="str">
            <v>TAB</v>
          </cell>
          <cell r="I1504">
            <v>20060605</v>
          </cell>
          <cell r="J1504">
            <v>20061205</v>
          </cell>
          <cell r="K1504">
            <v>20070305</v>
          </cell>
          <cell r="L1504" t="str">
            <v>Active</v>
          </cell>
          <cell r="N1504">
            <v>0</v>
          </cell>
          <cell r="O1504" t="str">
            <v>no</v>
          </cell>
          <cell r="P1504">
            <v>20060605</v>
          </cell>
          <cell r="Q1504">
            <v>20061205</v>
          </cell>
          <cell r="R1504">
            <v>20070305</v>
          </cell>
          <cell r="S1504">
            <v>0</v>
          </cell>
        </row>
        <row r="1505">
          <cell r="B1505" t="str">
            <v>TOLMETIN SODIUM357700400 mgCAPSULECAP</v>
          </cell>
          <cell r="C1505" t="str">
            <v>TOLMETIN SODIUM</v>
          </cell>
          <cell r="D1505">
            <v>35770</v>
          </cell>
          <cell r="E1505">
            <v>0</v>
          </cell>
          <cell r="F1505" t="str">
            <v>400 mg</v>
          </cell>
          <cell r="G1505" t="str">
            <v>CAPSULE</v>
          </cell>
          <cell r="H1505" t="str">
            <v>CAP</v>
          </cell>
          <cell r="I1505">
            <v>20090605</v>
          </cell>
          <cell r="J1505">
            <v>0</v>
          </cell>
          <cell r="K1505">
            <v>20091005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20090605</v>
          </cell>
          <cell r="Q1505">
            <v>0</v>
          </cell>
          <cell r="R1505">
            <v>20091005</v>
          </cell>
          <cell r="S1505">
            <v>0</v>
          </cell>
        </row>
        <row r="1506">
          <cell r="B1506" t="str">
            <v>TOLMETIN SODIUM357810600 mgTABLETTAB</v>
          </cell>
          <cell r="C1506" t="str">
            <v>TOLMETIN SODIUM</v>
          </cell>
          <cell r="D1506">
            <v>35781</v>
          </cell>
          <cell r="E1506">
            <v>0</v>
          </cell>
          <cell r="F1506" t="str">
            <v>600 mg</v>
          </cell>
          <cell r="G1506" t="str">
            <v>TABLET</v>
          </cell>
          <cell r="H1506" t="str">
            <v>TAB</v>
          </cell>
          <cell r="I1506">
            <v>20090605</v>
          </cell>
          <cell r="J1506">
            <v>0</v>
          </cell>
          <cell r="K1506">
            <v>20091005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20090605</v>
          </cell>
          <cell r="Q1506">
            <v>0</v>
          </cell>
          <cell r="R1506">
            <v>20091005</v>
          </cell>
          <cell r="S1506">
            <v>0</v>
          </cell>
        </row>
        <row r="1507">
          <cell r="B1507" t="str">
            <v>TOPIRAMATE365510100 mgTABLETTAB</v>
          </cell>
          <cell r="C1507" t="str">
            <v>TOPIRAMATE</v>
          </cell>
          <cell r="D1507">
            <v>36551</v>
          </cell>
          <cell r="E1507">
            <v>0</v>
          </cell>
          <cell r="F1507" t="str">
            <v>100 mg</v>
          </cell>
          <cell r="G1507" t="str">
            <v>TABLET</v>
          </cell>
          <cell r="H1507" t="str">
            <v>TAB</v>
          </cell>
          <cell r="I1507">
            <v>20091005</v>
          </cell>
          <cell r="J1507">
            <v>0</v>
          </cell>
          <cell r="K1507">
            <v>20091005</v>
          </cell>
          <cell r="L1507" t="str">
            <v>Active</v>
          </cell>
          <cell r="N1507">
            <v>0</v>
          </cell>
          <cell r="O1507" t="str">
            <v>no</v>
          </cell>
          <cell r="P1507">
            <v>20091005</v>
          </cell>
          <cell r="Q1507">
            <v>0</v>
          </cell>
          <cell r="R1507">
            <v>20091005</v>
          </cell>
          <cell r="S1507">
            <v>0</v>
          </cell>
        </row>
        <row r="1508">
          <cell r="B1508" t="str">
            <v>TOPIRAMATE36556015 mgCAPSULECAP, sprinkles</v>
          </cell>
          <cell r="C1508" t="str">
            <v>TOPIRAMATE</v>
          </cell>
          <cell r="D1508">
            <v>36556</v>
          </cell>
          <cell r="E1508">
            <v>0</v>
          </cell>
          <cell r="F1508" t="str">
            <v>15 mg</v>
          </cell>
          <cell r="G1508" t="str">
            <v>CAPSULE</v>
          </cell>
          <cell r="H1508" t="str">
            <v>CAP, sprinkles</v>
          </cell>
          <cell r="I1508">
            <v>20091005</v>
          </cell>
          <cell r="J1508">
            <v>0</v>
          </cell>
          <cell r="K1508">
            <v>20091005</v>
          </cell>
          <cell r="L1508" t="str">
            <v>Active</v>
          </cell>
          <cell r="N1508">
            <v>0</v>
          </cell>
          <cell r="O1508" t="str">
            <v>no</v>
          </cell>
          <cell r="P1508">
            <v>20091005</v>
          </cell>
          <cell r="Q1508">
            <v>0</v>
          </cell>
          <cell r="R1508">
            <v>20091005</v>
          </cell>
          <cell r="S1508">
            <v>0</v>
          </cell>
        </row>
        <row r="1509">
          <cell r="B1509" t="str">
            <v>TOPIRAMATE365520200 mgTABLETTAB</v>
          </cell>
          <cell r="C1509" t="str">
            <v>TOPIRAMATE</v>
          </cell>
          <cell r="D1509">
            <v>36552</v>
          </cell>
          <cell r="E1509">
            <v>0</v>
          </cell>
          <cell r="F1509" t="str">
            <v>200 mg</v>
          </cell>
          <cell r="G1509" t="str">
            <v>TABLET</v>
          </cell>
          <cell r="H1509" t="str">
            <v>TAB</v>
          </cell>
          <cell r="I1509">
            <v>20091005</v>
          </cell>
          <cell r="J1509">
            <v>0</v>
          </cell>
          <cell r="K1509">
            <v>20091005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20091005</v>
          </cell>
          <cell r="Q1509">
            <v>0</v>
          </cell>
          <cell r="R1509">
            <v>20091005</v>
          </cell>
          <cell r="S1509">
            <v>0</v>
          </cell>
        </row>
        <row r="1510">
          <cell r="B1510" t="str">
            <v>TOPIRAMATE36557025 mgCAPSULECAP, sprinkles</v>
          </cell>
          <cell r="C1510" t="str">
            <v>TOPIRAMATE</v>
          </cell>
          <cell r="D1510">
            <v>36557</v>
          </cell>
          <cell r="E1510">
            <v>0</v>
          </cell>
          <cell r="F1510" t="str">
            <v>25 mg</v>
          </cell>
          <cell r="G1510" t="str">
            <v>CAPSULE</v>
          </cell>
          <cell r="H1510" t="str">
            <v>CAP, sprinkles</v>
          </cell>
          <cell r="I1510">
            <v>20091005</v>
          </cell>
          <cell r="J1510">
            <v>0</v>
          </cell>
          <cell r="K1510">
            <v>20091005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20091005</v>
          </cell>
          <cell r="Q1510">
            <v>0</v>
          </cell>
          <cell r="R1510">
            <v>20091005</v>
          </cell>
          <cell r="S1510">
            <v>0</v>
          </cell>
        </row>
        <row r="1511">
          <cell r="B1511" t="str">
            <v>TOPIRAMATE36553025 mgTABLETTAB</v>
          </cell>
          <cell r="C1511" t="str">
            <v>TOPIRAMATE</v>
          </cell>
          <cell r="D1511">
            <v>36553</v>
          </cell>
          <cell r="E1511">
            <v>0</v>
          </cell>
          <cell r="F1511" t="str">
            <v>25 mg</v>
          </cell>
          <cell r="G1511" t="str">
            <v>TABLET</v>
          </cell>
          <cell r="H1511" t="str">
            <v>TAB</v>
          </cell>
          <cell r="I1511">
            <v>20091005</v>
          </cell>
          <cell r="J1511">
            <v>0</v>
          </cell>
          <cell r="K1511">
            <v>20091005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20091005</v>
          </cell>
          <cell r="Q1511">
            <v>0</v>
          </cell>
          <cell r="R1511">
            <v>20091005</v>
          </cell>
          <cell r="S1511">
            <v>0</v>
          </cell>
        </row>
        <row r="1512">
          <cell r="B1512" t="str">
            <v>TOPIRAMATE36550050 mgTABLETTAB</v>
          </cell>
          <cell r="C1512" t="str">
            <v>TOPIRAMATE</v>
          </cell>
          <cell r="D1512">
            <v>36550</v>
          </cell>
          <cell r="E1512">
            <v>0</v>
          </cell>
          <cell r="F1512" t="str">
            <v>50 mg</v>
          </cell>
          <cell r="G1512" t="str">
            <v>TABLET</v>
          </cell>
          <cell r="H1512" t="str">
            <v>TAB</v>
          </cell>
          <cell r="I1512">
            <v>20091005</v>
          </cell>
          <cell r="J1512">
            <v>0</v>
          </cell>
          <cell r="K1512">
            <v>20091005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20091005</v>
          </cell>
          <cell r="Q1512">
            <v>0</v>
          </cell>
          <cell r="R1512">
            <v>20091005</v>
          </cell>
          <cell r="S1512">
            <v>0</v>
          </cell>
        </row>
        <row r="1513">
          <cell r="B1513" t="str">
            <v>TORSEMIDE21131010 mgTABLETTAB</v>
          </cell>
          <cell r="C1513" t="str">
            <v>TORSEMIDE</v>
          </cell>
          <cell r="D1513">
            <v>21131</v>
          </cell>
          <cell r="E1513">
            <v>0</v>
          </cell>
          <cell r="F1513" t="str">
            <v>10 mg</v>
          </cell>
          <cell r="G1513" t="str">
            <v>TABLET</v>
          </cell>
          <cell r="H1513" t="str">
            <v>TAB</v>
          </cell>
          <cell r="I1513">
            <v>20091005</v>
          </cell>
          <cell r="J1513">
            <v>0</v>
          </cell>
          <cell r="K1513">
            <v>20091005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20091005</v>
          </cell>
          <cell r="Q1513">
            <v>0</v>
          </cell>
          <cell r="R1513">
            <v>20091005</v>
          </cell>
          <cell r="S1513">
            <v>0</v>
          </cell>
        </row>
        <row r="1514">
          <cell r="B1514" t="str">
            <v>TORSEMIDE211330100 mgTABLETTAB</v>
          </cell>
          <cell r="C1514" t="str">
            <v>TORSEMIDE</v>
          </cell>
          <cell r="D1514">
            <v>21133</v>
          </cell>
          <cell r="E1514">
            <v>0</v>
          </cell>
          <cell r="F1514" t="str">
            <v>100 mg</v>
          </cell>
          <cell r="G1514" t="str">
            <v>TABLET</v>
          </cell>
          <cell r="H1514" t="str">
            <v>TAB</v>
          </cell>
          <cell r="I1514">
            <v>20090904</v>
          </cell>
          <cell r="J1514">
            <v>0</v>
          </cell>
          <cell r="K1514">
            <v>20091005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20090904</v>
          </cell>
          <cell r="Q1514">
            <v>0</v>
          </cell>
          <cell r="R1514">
            <v>20091005</v>
          </cell>
          <cell r="S1514">
            <v>0</v>
          </cell>
        </row>
        <row r="1515">
          <cell r="B1515" t="str">
            <v>TORSEMIDE21132020 mgTABLETTAB</v>
          </cell>
          <cell r="C1515" t="str">
            <v>TORSEMIDE</v>
          </cell>
          <cell r="D1515">
            <v>21132</v>
          </cell>
          <cell r="E1515">
            <v>0</v>
          </cell>
          <cell r="F1515" t="str">
            <v>20 mg</v>
          </cell>
          <cell r="G1515" t="str">
            <v>TABLET</v>
          </cell>
          <cell r="H1515" t="str">
            <v>TAB</v>
          </cell>
          <cell r="I1515">
            <v>20091005</v>
          </cell>
          <cell r="J1515">
            <v>0</v>
          </cell>
          <cell r="K1515">
            <v>20091005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20091005</v>
          </cell>
          <cell r="Q1515">
            <v>0</v>
          </cell>
          <cell r="R1515">
            <v>20091005</v>
          </cell>
          <cell r="S1515">
            <v>0</v>
          </cell>
        </row>
        <row r="1516">
          <cell r="B1516" t="str">
            <v>TORSEMIDE2113005 mgTABLETTAB</v>
          </cell>
          <cell r="C1516" t="str">
            <v>TORSEMIDE</v>
          </cell>
          <cell r="D1516">
            <v>21130</v>
          </cell>
          <cell r="E1516">
            <v>0</v>
          </cell>
          <cell r="F1516" t="str">
            <v>5 mg</v>
          </cell>
          <cell r="G1516" t="str">
            <v>TABLET</v>
          </cell>
          <cell r="H1516" t="str">
            <v>TAB</v>
          </cell>
          <cell r="I1516">
            <v>20091005</v>
          </cell>
          <cell r="J1516">
            <v>0</v>
          </cell>
          <cell r="K1516">
            <v>20091005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20091005</v>
          </cell>
          <cell r="Q1516">
            <v>0</v>
          </cell>
          <cell r="R1516">
            <v>20091005</v>
          </cell>
          <cell r="S1516">
            <v>0</v>
          </cell>
        </row>
        <row r="1517">
          <cell r="B1517" t="str">
            <v>TRAMADOL7221050 mgTABLETTAB</v>
          </cell>
          <cell r="C1517" t="str">
            <v>TRAMADOL</v>
          </cell>
          <cell r="D1517">
            <v>7221</v>
          </cell>
          <cell r="E1517">
            <v>0</v>
          </cell>
          <cell r="F1517" t="str">
            <v>50 mg</v>
          </cell>
          <cell r="G1517" t="str">
            <v>TABLET</v>
          </cell>
          <cell r="H1517" t="str">
            <v>TAB</v>
          </cell>
          <cell r="I1517">
            <v>20091005</v>
          </cell>
          <cell r="J1517">
            <v>0</v>
          </cell>
          <cell r="K1517">
            <v>20091005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20091005</v>
          </cell>
          <cell r="Q1517">
            <v>0</v>
          </cell>
          <cell r="R1517">
            <v>20091005</v>
          </cell>
          <cell r="S1517">
            <v>0</v>
          </cell>
        </row>
        <row r="1518">
          <cell r="B1518" t="str">
            <v>TRAMADOL HCL/APAP13909037.5/325 mgTABLETTAB</v>
          </cell>
          <cell r="C1518" t="str">
            <v>TRAMADOL HCL/APAP</v>
          </cell>
          <cell r="D1518">
            <v>13909</v>
          </cell>
          <cell r="E1518">
            <v>0</v>
          </cell>
          <cell r="F1518" t="str">
            <v>37.5/325 mg</v>
          </cell>
          <cell r="G1518" t="str">
            <v>TABLET</v>
          </cell>
          <cell r="H1518" t="str">
            <v>TAB</v>
          </cell>
          <cell r="I1518">
            <v>20091005</v>
          </cell>
          <cell r="J1518">
            <v>0</v>
          </cell>
          <cell r="K1518">
            <v>20091005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20091005</v>
          </cell>
          <cell r="Q1518">
            <v>0</v>
          </cell>
          <cell r="R1518">
            <v>20091005</v>
          </cell>
          <cell r="S1518">
            <v>0</v>
          </cell>
        </row>
        <row r="1519">
          <cell r="B1519" t="str">
            <v>TRANDOLAPRIL3219101 mgTABLETTAB</v>
          </cell>
          <cell r="C1519" t="str">
            <v>TRANDOLAPRIL</v>
          </cell>
          <cell r="D1519">
            <v>32191</v>
          </cell>
          <cell r="E1519">
            <v>0</v>
          </cell>
          <cell r="F1519" t="str">
            <v>1 mg</v>
          </cell>
          <cell r="G1519" t="str">
            <v>TABLET</v>
          </cell>
          <cell r="H1519" t="str">
            <v>TAB</v>
          </cell>
          <cell r="I1519">
            <v>20091005</v>
          </cell>
          <cell r="J1519">
            <v>0</v>
          </cell>
          <cell r="K1519">
            <v>20091005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20091005</v>
          </cell>
          <cell r="Q1519">
            <v>0</v>
          </cell>
          <cell r="R1519">
            <v>20091005</v>
          </cell>
          <cell r="S1519">
            <v>0</v>
          </cell>
        </row>
        <row r="1520">
          <cell r="B1520" t="str">
            <v>TRANDOLAPRIL3219202 mgTABLETTAB</v>
          </cell>
          <cell r="C1520" t="str">
            <v>TRANDOLAPRIL</v>
          </cell>
          <cell r="D1520">
            <v>32192</v>
          </cell>
          <cell r="E1520">
            <v>0</v>
          </cell>
          <cell r="F1520" t="str">
            <v>2 mg</v>
          </cell>
          <cell r="G1520" t="str">
            <v>TABLET</v>
          </cell>
          <cell r="H1520" t="str">
            <v>TAB</v>
          </cell>
          <cell r="I1520">
            <v>20090904</v>
          </cell>
          <cell r="J1520">
            <v>0</v>
          </cell>
          <cell r="K1520">
            <v>20091005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20090904</v>
          </cell>
          <cell r="Q1520">
            <v>0</v>
          </cell>
          <cell r="R1520">
            <v>20091005</v>
          </cell>
          <cell r="S1520">
            <v>0</v>
          </cell>
        </row>
        <row r="1521">
          <cell r="B1521" t="str">
            <v>TRANDOLAPRIL3219304 mgTABLETTAB</v>
          </cell>
          <cell r="C1521" t="str">
            <v>TRANDOLAPRIL</v>
          </cell>
          <cell r="D1521">
            <v>32193</v>
          </cell>
          <cell r="E1521">
            <v>0</v>
          </cell>
          <cell r="F1521" t="str">
            <v>4 mg</v>
          </cell>
          <cell r="G1521" t="str">
            <v>TABLET</v>
          </cell>
          <cell r="H1521" t="str">
            <v>TAB</v>
          </cell>
          <cell r="I1521">
            <v>20091005</v>
          </cell>
          <cell r="J1521">
            <v>0</v>
          </cell>
          <cell r="K1521">
            <v>20091005</v>
          </cell>
          <cell r="L1521" t="str">
            <v>Active</v>
          </cell>
          <cell r="N1521">
            <v>0</v>
          </cell>
          <cell r="O1521" t="str">
            <v>no</v>
          </cell>
          <cell r="P1521">
            <v>20091005</v>
          </cell>
          <cell r="Q1521">
            <v>0</v>
          </cell>
          <cell r="R1521">
            <v>20091005</v>
          </cell>
          <cell r="S1521">
            <v>0</v>
          </cell>
        </row>
        <row r="1522">
          <cell r="B1522" t="str">
            <v>TRAZODONE HCL163920100 mgTABLETTAB</v>
          </cell>
          <cell r="C1522" t="str">
            <v>TRAZODONE HCL</v>
          </cell>
          <cell r="D1522">
            <v>16392</v>
          </cell>
          <cell r="E1522">
            <v>0</v>
          </cell>
          <cell r="F1522" t="str">
            <v>100 mg</v>
          </cell>
          <cell r="G1522" t="str">
            <v>TABLET</v>
          </cell>
          <cell r="H1522" t="str">
            <v>TAB</v>
          </cell>
          <cell r="I1522">
            <v>20091005</v>
          </cell>
          <cell r="J1522">
            <v>0</v>
          </cell>
          <cell r="K1522">
            <v>20091005</v>
          </cell>
          <cell r="L1522" t="str">
            <v>Active</v>
          </cell>
          <cell r="N1522">
            <v>0</v>
          </cell>
          <cell r="O1522" t="str">
            <v>no</v>
          </cell>
          <cell r="P1522">
            <v>20091005</v>
          </cell>
          <cell r="Q1522">
            <v>0</v>
          </cell>
          <cell r="R1522">
            <v>20091005</v>
          </cell>
          <cell r="S1522">
            <v>0</v>
          </cell>
        </row>
        <row r="1523">
          <cell r="B1523" t="str">
            <v>TRAZODONE HCL163930150 mgTABLETTAB</v>
          </cell>
          <cell r="C1523" t="str">
            <v>TRAZODONE HCL</v>
          </cell>
          <cell r="D1523">
            <v>16393</v>
          </cell>
          <cell r="E1523">
            <v>0</v>
          </cell>
          <cell r="F1523" t="str">
            <v>150 mg</v>
          </cell>
          <cell r="G1523" t="str">
            <v>TABLET</v>
          </cell>
          <cell r="H1523" t="str">
            <v>TAB</v>
          </cell>
          <cell r="I1523">
            <v>20091005</v>
          </cell>
          <cell r="J1523">
            <v>0</v>
          </cell>
          <cell r="K1523">
            <v>20091005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20091005</v>
          </cell>
          <cell r="Q1523">
            <v>0</v>
          </cell>
          <cell r="R1523">
            <v>20091005</v>
          </cell>
          <cell r="S1523">
            <v>0</v>
          </cell>
        </row>
        <row r="1524">
          <cell r="B1524" t="str">
            <v>TRAZODONE HCL163940300 mgTABLETTAB</v>
          </cell>
          <cell r="C1524" t="str">
            <v>TRAZODONE HCL</v>
          </cell>
          <cell r="D1524">
            <v>16394</v>
          </cell>
          <cell r="E1524">
            <v>0</v>
          </cell>
          <cell r="F1524" t="str">
            <v>300 mg</v>
          </cell>
          <cell r="G1524" t="str">
            <v>TABLET</v>
          </cell>
          <cell r="H1524" t="str">
            <v>TAB</v>
          </cell>
          <cell r="I1524">
            <v>20091005</v>
          </cell>
          <cell r="J1524">
            <v>0</v>
          </cell>
          <cell r="K1524">
            <v>20091005</v>
          </cell>
          <cell r="L1524" t="str">
            <v>Active</v>
          </cell>
          <cell r="N1524">
            <v>0</v>
          </cell>
          <cell r="O1524" t="str">
            <v>no</v>
          </cell>
          <cell r="P1524">
            <v>20091005</v>
          </cell>
          <cell r="Q1524">
            <v>0</v>
          </cell>
          <cell r="R1524">
            <v>20091005</v>
          </cell>
          <cell r="S1524">
            <v>0</v>
          </cell>
        </row>
        <row r="1525">
          <cell r="B1525" t="str">
            <v>TRAZODONE HCL16391050 mgTABLETTAB</v>
          </cell>
          <cell r="C1525" t="str">
            <v>TRAZODONE HCL</v>
          </cell>
          <cell r="D1525">
            <v>16391</v>
          </cell>
          <cell r="E1525">
            <v>0</v>
          </cell>
          <cell r="F1525" t="str">
            <v>50 mg</v>
          </cell>
          <cell r="G1525" t="str">
            <v>TABLET</v>
          </cell>
          <cell r="H1525" t="str">
            <v>TAB</v>
          </cell>
          <cell r="I1525">
            <v>20091005</v>
          </cell>
          <cell r="J1525">
            <v>0</v>
          </cell>
          <cell r="K1525">
            <v>20091005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20091005</v>
          </cell>
          <cell r="Q1525">
            <v>0</v>
          </cell>
          <cell r="R1525">
            <v>20091005</v>
          </cell>
          <cell r="S1525">
            <v>0</v>
          </cell>
        </row>
        <row r="1526">
          <cell r="B1526" t="str">
            <v>TRETINOIN2287000.0001GRAMGEL</v>
          </cell>
          <cell r="C1526" t="str">
            <v>TRETINOIN</v>
          </cell>
          <cell r="D1526">
            <v>22870</v>
          </cell>
          <cell r="E1526">
            <v>0</v>
          </cell>
          <cell r="F1526">
            <v>1E-4</v>
          </cell>
          <cell r="G1526" t="str">
            <v>GRAM</v>
          </cell>
          <cell r="H1526" t="str">
            <v>GEL</v>
          </cell>
          <cell r="I1526">
            <v>20091005</v>
          </cell>
          <cell r="J1526">
            <v>0</v>
          </cell>
          <cell r="K1526">
            <v>20091005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20091005</v>
          </cell>
          <cell r="Q1526">
            <v>0</v>
          </cell>
          <cell r="R1526">
            <v>20091005</v>
          </cell>
          <cell r="S1526">
            <v>0</v>
          </cell>
        </row>
        <row r="1527">
          <cell r="B1527" t="str">
            <v>TRETINOIN2287100.00025GRAMGEL</v>
          </cell>
          <cell r="C1527" t="str">
            <v>TRETINOIN</v>
          </cell>
          <cell r="D1527">
            <v>22871</v>
          </cell>
          <cell r="E1527">
            <v>0</v>
          </cell>
          <cell r="F1527">
            <v>2.5000000000000001E-4</v>
          </cell>
          <cell r="G1527" t="str">
            <v>GRAM</v>
          </cell>
          <cell r="H1527" t="str">
            <v>GEL</v>
          </cell>
          <cell r="I1527">
            <v>20090904</v>
          </cell>
          <cell r="J1527">
            <v>0</v>
          </cell>
          <cell r="K1527">
            <v>20091005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20090904</v>
          </cell>
          <cell r="Q1527">
            <v>0</v>
          </cell>
          <cell r="R1527">
            <v>20091005</v>
          </cell>
          <cell r="S1527">
            <v>0</v>
          </cell>
        </row>
        <row r="1528">
          <cell r="B1528" t="str">
            <v>TRETINOIN2288200.00025GRAMCRM</v>
          </cell>
          <cell r="C1528" t="str">
            <v>TRETINOIN</v>
          </cell>
          <cell r="D1528">
            <v>22882</v>
          </cell>
          <cell r="E1528">
            <v>0</v>
          </cell>
          <cell r="F1528">
            <v>2.5000000000000001E-4</v>
          </cell>
          <cell r="G1528" t="str">
            <v>GRAM</v>
          </cell>
          <cell r="H1528" t="str">
            <v>CRM</v>
          </cell>
          <cell r="I1528">
            <v>20091005</v>
          </cell>
          <cell r="J1528">
            <v>0</v>
          </cell>
          <cell r="K1528">
            <v>20091005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20091005</v>
          </cell>
          <cell r="Q1528">
            <v>0</v>
          </cell>
          <cell r="R1528">
            <v>20091005</v>
          </cell>
          <cell r="S1528">
            <v>0</v>
          </cell>
        </row>
        <row r="1529">
          <cell r="B1529" t="str">
            <v>TRETINOIN2288000.0005GRAMCRM</v>
          </cell>
          <cell r="C1529" t="str">
            <v>TRETINOIN</v>
          </cell>
          <cell r="D1529">
            <v>22880</v>
          </cell>
          <cell r="E1529">
            <v>0</v>
          </cell>
          <cell r="F1529">
            <v>5.0000000000000001E-4</v>
          </cell>
          <cell r="G1529" t="str">
            <v>GRAM</v>
          </cell>
          <cell r="H1529" t="str">
            <v>CRM</v>
          </cell>
          <cell r="I1529">
            <v>20091005</v>
          </cell>
          <cell r="J1529">
            <v>0</v>
          </cell>
          <cell r="K1529">
            <v>20091005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20091005</v>
          </cell>
          <cell r="Q1529">
            <v>0</v>
          </cell>
          <cell r="R1529">
            <v>20091005</v>
          </cell>
          <cell r="S1529">
            <v>0</v>
          </cell>
        </row>
        <row r="1530">
          <cell r="B1530" t="str">
            <v>TRETINOIN2289000.0005MILLILITERLIQ</v>
          </cell>
          <cell r="C1530" t="str">
            <v>TRETINOIN</v>
          </cell>
          <cell r="D1530">
            <v>22890</v>
          </cell>
          <cell r="E1530">
            <v>0</v>
          </cell>
          <cell r="F1530">
            <v>5.0000000000000001E-4</v>
          </cell>
          <cell r="G1530" t="str">
            <v>MILLILITER</v>
          </cell>
          <cell r="H1530" t="str">
            <v>LIQ</v>
          </cell>
          <cell r="I1530">
            <v>20020405</v>
          </cell>
          <cell r="J1530">
            <v>20030509</v>
          </cell>
          <cell r="K1530">
            <v>20040305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20020405</v>
          </cell>
          <cell r="Q1530">
            <v>20030509</v>
          </cell>
          <cell r="R1530">
            <v>20040305</v>
          </cell>
          <cell r="S1530">
            <v>0</v>
          </cell>
        </row>
        <row r="1531">
          <cell r="B1531" t="str">
            <v>TRETINOIN2288100.001GRAMCRM</v>
          </cell>
          <cell r="C1531" t="str">
            <v>TRETINOIN</v>
          </cell>
          <cell r="D1531">
            <v>22881</v>
          </cell>
          <cell r="E1531">
            <v>0</v>
          </cell>
          <cell r="F1531">
            <v>1E-3</v>
          </cell>
          <cell r="G1531" t="str">
            <v>GRAM</v>
          </cell>
          <cell r="H1531" t="str">
            <v>CRM</v>
          </cell>
          <cell r="I1531">
            <v>20091005</v>
          </cell>
          <cell r="J1531">
            <v>0</v>
          </cell>
          <cell r="K1531">
            <v>20091005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20091005</v>
          </cell>
          <cell r="Q1531">
            <v>0</v>
          </cell>
          <cell r="R1531">
            <v>20091005</v>
          </cell>
          <cell r="S1531">
            <v>0</v>
          </cell>
        </row>
        <row r="1532">
          <cell r="B1532" t="str">
            <v>TRETINOIN48590010 mgCAPSULECAP</v>
          </cell>
          <cell r="C1532" t="str">
            <v>TRETINOIN</v>
          </cell>
          <cell r="D1532">
            <v>48590</v>
          </cell>
          <cell r="E1532">
            <v>0</v>
          </cell>
          <cell r="F1532" t="str">
            <v>10 mg</v>
          </cell>
          <cell r="G1532" t="str">
            <v>CAPSULE</v>
          </cell>
          <cell r="H1532" t="str">
            <v>CAP</v>
          </cell>
          <cell r="I1532">
            <v>20090904</v>
          </cell>
          <cell r="J1532">
            <v>0</v>
          </cell>
          <cell r="K1532">
            <v>20091005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20090904</v>
          </cell>
          <cell r="Q1532">
            <v>0</v>
          </cell>
          <cell r="R1532">
            <v>20091005</v>
          </cell>
          <cell r="S1532">
            <v>0</v>
          </cell>
        </row>
        <row r="1533">
          <cell r="B1533" t="str">
            <v>TRIAMCINOLONE ACETONIDE3126000.00025MILLILITERLOT</v>
          </cell>
          <cell r="C1533" t="str">
            <v>TRIAMCINOLONE ACETONIDE</v>
          </cell>
          <cell r="D1533">
            <v>31260</v>
          </cell>
          <cell r="E1533">
            <v>0</v>
          </cell>
          <cell r="F1533">
            <v>2.5000000000000001E-4</v>
          </cell>
          <cell r="G1533" t="str">
            <v>MILLILITER</v>
          </cell>
          <cell r="H1533" t="str">
            <v>LOT</v>
          </cell>
          <cell r="I1533">
            <v>20091005</v>
          </cell>
          <cell r="J1533">
            <v>0</v>
          </cell>
          <cell r="K1533">
            <v>20091005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20091005</v>
          </cell>
          <cell r="Q1533">
            <v>0</v>
          </cell>
          <cell r="R1533">
            <v>20091005</v>
          </cell>
          <cell r="S1533">
            <v>0</v>
          </cell>
        </row>
        <row r="1534">
          <cell r="B1534" t="str">
            <v>TRIAMCINOLONE ACETONIDE3123200.001GRAMCRM</v>
          </cell>
          <cell r="C1534" t="str">
            <v>TRIAMCINOLONE ACETONIDE</v>
          </cell>
          <cell r="D1534">
            <v>31232</v>
          </cell>
          <cell r="E1534">
            <v>0</v>
          </cell>
          <cell r="F1534">
            <v>1E-3</v>
          </cell>
          <cell r="G1534" t="str">
            <v>GRAM</v>
          </cell>
          <cell r="H1534" t="str">
            <v>CRM</v>
          </cell>
          <cell r="I1534">
            <v>20091005</v>
          </cell>
          <cell r="J1534">
            <v>0</v>
          </cell>
          <cell r="K1534">
            <v>20091005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20091005</v>
          </cell>
          <cell r="Q1534">
            <v>0</v>
          </cell>
          <cell r="R1534">
            <v>20091005</v>
          </cell>
          <cell r="S1534">
            <v>0</v>
          </cell>
        </row>
        <row r="1535">
          <cell r="B1535" t="str">
            <v>TRIAMCINOLONE ACETONIDE3124200.001GRAMOINT</v>
          </cell>
          <cell r="C1535" t="str">
            <v>TRIAMCINOLONE ACETONIDE</v>
          </cell>
          <cell r="D1535">
            <v>31242</v>
          </cell>
          <cell r="E1535">
            <v>0</v>
          </cell>
          <cell r="F1535">
            <v>1E-3</v>
          </cell>
          <cell r="G1535" t="str">
            <v>GRAM</v>
          </cell>
          <cell r="H1535" t="str">
            <v>OINT</v>
          </cell>
          <cell r="I1535">
            <v>20091005</v>
          </cell>
          <cell r="J1535">
            <v>0</v>
          </cell>
          <cell r="K1535">
            <v>20091005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20091005</v>
          </cell>
          <cell r="Q1535">
            <v>0</v>
          </cell>
          <cell r="R1535">
            <v>20091005</v>
          </cell>
          <cell r="S1535">
            <v>0</v>
          </cell>
        </row>
        <row r="1536">
          <cell r="B1536" t="str">
            <v>TRIAMCINOLONE ACETONIDE3126100.001MILLILITERLOT</v>
          </cell>
          <cell r="C1536" t="str">
            <v>TRIAMCINOLONE ACETONIDE</v>
          </cell>
          <cell r="D1536">
            <v>31261</v>
          </cell>
          <cell r="E1536">
            <v>0</v>
          </cell>
          <cell r="F1536">
            <v>1E-3</v>
          </cell>
          <cell r="G1536" t="str">
            <v>MILLILITER</v>
          </cell>
          <cell r="H1536" t="str">
            <v>LOT</v>
          </cell>
          <cell r="I1536">
            <v>20091005</v>
          </cell>
          <cell r="J1536">
            <v>0</v>
          </cell>
          <cell r="K1536">
            <v>20091005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20091005</v>
          </cell>
          <cell r="Q1536">
            <v>0</v>
          </cell>
          <cell r="R1536">
            <v>20091005</v>
          </cell>
          <cell r="S1536">
            <v>0</v>
          </cell>
        </row>
        <row r="1537">
          <cell r="B1537" t="str">
            <v>TRIAMCINOLONE ACETONIDE3187000.001GRAMPASTE</v>
          </cell>
          <cell r="C1537" t="str">
            <v>TRIAMCINOLONE ACETONIDE</v>
          </cell>
          <cell r="D1537">
            <v>31870</v>
          </cell>
          <cell r="E1537">
            <v>0</v>
          </cell>
          <cell r="F1537">
            <v>1E-3</v>
          </cell>
          <cell r="G1537" t="str">
            <v>GRAM</v>
          </cell>
          <cell r="H1537" t="str">
            <v>PASTE</v>
          </cell>
          <cell r="I1537">
            <v>20021206</v>
          </cell>
          <cell r="J1537">
            <v>20030107</v>
          </cell>
          <cell r="K1537">
            <v>20091005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20021206</v>
          </cell>
          <cell r="Q1537">
            <v>20030107</v>
          </cell>
          <cell r="R1537">
            <v>20091005</v>
          </cell>
          <cell r="S1537">
            <v>0</v>
          </cell>
        </row>
        <row r="1538">
          <cell r="B1538" t="str">
            <v>TRIAMCINOLONE ACETONIDE3123300.005GRAMCRM</v>
          </cell>
          <cell r="C1538" t="str">
            <v>TRIAMCINOLONE ACETONIDE</v>
          </cell>
          <cell r="D1538">
            <v>31233</v>
          </cell>
          <cell r="E1538">
            <v>0</v>
          </cell>
          <cell r="F1538">
            <v>5.0000000000000001E-3</v>
          </cell>
          <cell r="G1538" t="str">
            <v>GRAM</v>
          </cell>
          <cell r="H1538" t="str">
            <v>CRM</v>
          </cell>
          <cell r="I1538">
            <v>20091005</v>
          </cell>
          <cell r="J1538">
            <v>0</v>
          </cell>
          <cell r="K1538">
            <v>20091005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20091005</v>
          </cell>
          <cell r="Q1538">
            <v>0</v>
          </cell>
          <cell r="R1538">
            <v>20091005</v>
          </cell>
          <cell r="S1538">
            <v>0</v>
          </cell>
        </row>
        <row r="1539">
          <cell r="B1539" t="str">
            <v>TRIAMCINOLONE ACETONIDE31231150.025%, 15 gmGRAMCRM</v>
          </cell>
          <cell r="C1539" t="str">
            <v>TRIAMCINOLONE ACETONIDE</v>
          </cell>
          <cell r="D1539">
            <v>31231</v>
          </cell>
          <cell r="E1539">
            <v>15</v>
          </cell>
          <cell r="F1539" t="str">
            <v>0.025%, 15 gm</v>
          </cell>
          <cell r="G1539" t="str">
            <v>GRAM</v>
          </cell>
          <cell r="H1539" t="str">
            <v>CRM</v>
          </cell>
          <cell r="I1539">
            <v>20091005</v>
          </cell>
          <cell r="J1539">
            <v>0</v>
          </cell>
          <cell r="K1539">
            <v>20091005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20091005</v>
          </cell>
          <cell r="Q1539">
            <v>0</v>
          </cell>
          <cell r="R1539">
            <v>20091005</v>
          </cell>
          <cell r="S1539">
            <v>0</v>
          </cell>
        </row>
        <row r="1540">
          <cell r="B1540" t="str">
            <v>TRIAMCINOLONE ACETONIDE31260600.025%, 60 mlMILLILITERLOT</v>
          </cell>
          <cell r="C1540" t="str">
            <v>TRIAMCINOLONE ACETONIDE</v>
          </cell>
          <cell r="D1540">
            <v>31260</v>
          </cell>
          <cell r="E1540">
            <v>60</v>
          </cell>
          <cell r="F1540" t="str">
            <v>0.025%, 60 ml</v>
          </cell>
          <cell r="G1540" t="str">
            <v>MILLILITER</v>
          </cell>
          <cell r="H1540" t="str">
            <v>LOT</v>
          </cell>
          <cell r="I1540">
            <v>20011201</v>
          </cell>
          <cell r="J1540">
            <v>20011220</v>
          </cell>
          <cell r="K1540">
            <v>20060605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20011201</v>
          </cell>
          <cell r="Q1540">
            <v>20011220</v>
          </cell>
          <cell r="R1540">
            <v>20060605</v>
          </cell>
          <cell r="S1540">
            <v>0</v>
          </cell>
        </row>
        <row r="1541">
          <cell r="B1541" t="str">
            <v>TRIAMCINOLONE ACETONIDE31231800.025%, 80 gmGRAMCRM</v>
          </cell>
          <cell r="C1541" t="str">
            <v>TRIAMCINOLONE ACETONIDE</v>
          </cell>
          <cell r="D1541">
            <v>31231</v>
          </cell>
          <cell r="E1541">
            <v>80</v>
          </cell>
          <cell r="F1541" t="str">
            <v>0.025%, 80 gm</v>
          </cell>
          <cell r="G1541" t="str">
            <v>GRAM</v>
          </cell>
          <cell r="H1541" t="str">
            <v>CRM</v>
          </cell>
          <cell r="I1541">
            <v>20091005</v>
          </cell>
          <cell r="J1541">
            <v>0</v>
          </cell>
          <cell r="K1541">
            <v>20091005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20091005</v>
          </cell>
          <cell r="Q1541">
            <v>0</v>
          </cell>
          <cell r="R1541">
            <v>20091005</v>
          </cell>
          <cell r="S1541">
            <v>0</v>
          </cell>
        </row>
        <row r="1542">
          <cell r="B1542" t="str">
            <v>TRIAMCINOLONE ACETONIDE31241800.025%, 80 gmGRAMOINT</v>
          </cell>
          <cell r="C1542" t="str">
            <v>TRIAMCINOLONE ACETONIDE</v>
          </cell>
          <cell r="D1542">
            <v>31241</v>
          </cell>
          <cell r="E1542">
            <v>80</v>
          </cell>
          <cell r="F1542" t="str">
            <v>0.025%, 80 gm</v>
          </cell>
          <cell r="G1542" t="str">
            <v>GRAM</v>
          </cell>
          <cell r="H1542" t="str">
            <v>OINT</v>
          </cell>
          <cell r="I1542">
            <v>20090904</v>
          </cell>
          <cell r="J1542">
            <v>0</v>
          </cell>
          <cell r="K1542">
            <v>20091005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20090904</v>
          </cell>
          <cell r="Q1542">
            <v>0</v>
          </cell>
          <cell r="R1542">
            <v>20091005</v>
          </cell>
          <cell r="S1542">
            <v>0</v>
          </cell>
        </row>
        <row r="1543">
          <cell r="B1543" t="str">
            <v>TRIAMCINOLONE ACETONIDE3187050.1%, 5 gmGRAMPASTE</v>
          </cell>
          <cell r="C1543" t="str">
            <v>TRIAMCINOLONE ACETONIDE</v>
          </cell>
          <cell r="D1543">
            <v>31870</v>
          </cell>
          <cell r="E1543">
            <v>5</v>
          </cell>
          <cell r="F1543" t="str">
            <v>0.1%, 5 gm</v>
          </cell>
          <cell r="G1543" t="str">
            <v>GRAM</v>
          </cell>
          <cell r="H1543" t="str">
            <v>PASTE</v>
          </cell>
          <cell r="I1543">
            <v>20011201</v>
          </cell>
          <cell r="J1543">
            <v>20011220</v>
          </cell>
          <cell r="K1543">
            <v>20060605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20011201</v>
          </cell>
          <cell r="Q1543">
            <v>20011220</v>
          </cell>
          <cell r="R1543">
            <v>20060605</v>
          </cell>
          <cell r="S1543">
            <v>0</v>
          </cell>
        </row>
        <row r="1544">
          <cell r="B1544" t="str">
            <v>TRIAMCINOLONE ACETONIDE31233150.5%, 15 gmGRAMCRM</v>
          </cell>
          <cell r="C1544" t="str">
            <v>TRIAMCINOLONE ACETONIDE</v>
          </cell>
          <cell r="D1544">
            <v>31233</v>
          </cell>
          <cell r="E1544">
            <v>15</v>
          </cell>
          <cell r="F1544" t="str">
            <v>0.5%, 15 gm</v>
          </cell>
          <cell r="G1544" t="str">
            <v>GRAM</v>
          </cell>
          <cell r="H1544" t="str">
            <v>CRM</v>
          </cell>
          <cell r="I1544">
            <v>20011201</v>
          </cell>
          <cell r="J1544">
            <v>20011220</v>
          </cell>
          <cell r="K1544">
            <v>20030305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20011201</v>
          </cell>
          <cell r="Q1544">
            <v>20011220</v>
          </cell>
          <cell r="R1544">
            <v>20030305</v>
          </cell>
          <cell r="S1544">
            <v>0</v>
          </cell>
        </row>
        <row r="1545">
          <cell r="B1545" t="str">
            <v>TRIAMTERENE &amp; HYDROCHLOROTHIAZIDE88731037.5 mg; 25 mgCAPSULECAP</v>
          </cell>
          <cell r="C1545" t="str">
            <v>TRIAMTERENE &amp; HYDROCHLOROTHIAZIDE</v>
          </cell>
          <cell r="D1545">
            <v>88731</v>
          </cell>
          <cell r="E1545">
            <v>0</v>
          </cell>
          <cell r="F1545" t="str">
            <v>37.5 mg; 25 mg</v>
          </cell>
          <cell r="G1545" t="str">
            <v>CAPSULE</v>
          </cell>
          <cell r="H1545" t="str">
            <v>CAP</v>
          </cell>
          <cell r="I1545">
            <v>20091005</v>
          </cell>
          <cell r="J1545">
            <v>0</v>
          </cell>
          <cell r="K1545">
            <v>20091005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20091005</v>
          </cell>
          <cell r="Q1545">
            <v>0</v>
          </cell>
          <cell r="R1545">
            <v>20091005</v>
          </cell>
          <cell r="S1545">
            <v>0</v>
          </cell>
        </row>
        <row r="1546">
          <cell r="B1546" t="str">
            <v>TRIAMTERENE &amp; HYDROCHLOROTHIAZIDE88741037.5 mg; 25 mgTABLETTAB</v>
          </cell>
          <cell r="C1546" t="str">
            <v>TRIAMTERENE &amp; HYDROCHLOROTHIAZIDE</v>
          </cell>
          <cell r="D1546">
            <v>88741</v>
          </cell>
          <cell r="E1546">
            <v>0</v>
          </cell>
          <cell r="F1546" t="str">
            <v>37.5 mg; 25 mg</v>
          </cell>
          <cell r="G1546" t="str">
            <v>TABLET</v>
          </cell>
          <cell r="H1546" t="str">
            <v>TAB</v>
          </cell>
          <cell r="I1546">
            <v>20091005</v>
          </cell>
          <cell r="J1546">
            <v>0</v>
          </cell>
          <cell r="K1546">
            <v>20091005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20091005</v>
          </cell>
          <cell r="Q1546">
            <v>0</v>
          </cell>
          <cell r="R1546">
            <v>20091005</v>
          </cell>
          <cell r="S1546">
            <v>0</v>
          </cell>
        </row>
        <row r="1547">
          <cell r="B1547" t="str">
            <v>TRIAMTERENE &amp; HYDROCHLOROTHIAZIDE88730050 mg; 25 mgCAPSULECAP</v>
          </cell>
          <cell r="C1547" t="str">
            <v>TRIAMTERENE &amp; HYDROCHLOROTHIAZIDE</v>
          </cell>
          <cell r="D1547">
            <v>88730</v>
          </cell>
          <cell r="E1547">
            <v>0</v>
          </cell>
          <cell r="F1547" t="str">
            <v>50 mg; 25 mg</v>
          </cell>
          <cell r="G1547" t="str">
            <v>CAPSULE</v>
          </cell>
          <cell r="H1547" t="str">
            <v>CAP</v>
          </cell>
          <cell r="I1547">
            <v>20090904</v>
          </cell>
          <cell r="J1547">
            <v>0</v>
          </cell>
          <cell r="K1547">
            <v>20091005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20090904</v>
          </cell>
          <cell r="Q1547">
            <v>0</v>
          </cell>
          <cell r="R1547">
            <v>20091005</v>
          </cell>
          <cell r="S1547">
            <v>0</v>
          </cell>
        </row>
        <row r="1548">
          <cell r="B1548" t="str">
            <v>TRIAMTERENE &amp; HYDROCHLOROTHIAZIDE88740075 mg; 50 mgTABLETTAB</v>
          </cell>
          <cell r="C1548" t="str">
            <v>TRIAMTERENE &amp; HYDROCHLOROTHIAZIDE</v>
          </cell>
          <cell r="D1548">
            <v>88740</v>
          </cell>
          <cell r="E1548">
            <v>0</v>
          </cell>
          <cell r="F1548" t="str">
            <v>75 mg; 50 mg</v>
          </cell>
          <cell r="G1548" t="str">
            <v>TABLET</v>
          </cell>
          <cell r="H1548" t="str">
            <v>TAB</v>
          </cell>
          <cell r="I1548">
            <v>20091005</v>
          </cell>
          <cell r="J1548">
            <v>0</v>
          </cell>
          <cell r="K1548">
            <v>20091005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20091005</v>
          </cell>
          <cell r="Q1548">
            <v>0</v>
          </cell>
          <cell r="R1548">
            <v>20091005</v>
          </cell>
          <cell r="S1548">
            <v>0</v>
          </cell>
        </row>
        <row r="1549">
          <cell r="B1549" t="str">
            <v>TRIAZOLAM1428200.125 mgTABLETTAB</v>
          </cell>
          <cell r="C1549" t="str">
            <v>TRIAZOLAM</v>
          </cell>
          <cell r="D1549">
            <v>14282</v>
          </cell>
          <cell r="E1549">
            <v>0</v>
          </cell>
          <cell r="F1549" t="str">
            <v>0.125 mg</v>
          </cell>
          <cell r="G1549" t="str">
            <v>TABLET</v>
          </cell>
          <cell r="H1549" t="str">
            <v>TAB</v>
          </cell>
          <cell r="I1549">
            <v>20091005</v>
          </cell>
          <cell r="J1549">
            <v>0</v>
          </cell>
          <cell r="K1549">
            <v>20091005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20091005</v>
          </cell>
          <cell r="Q1549">
            <v>0</v>
          </cell>
          <cell r="R1549">
            <v>20091005</v>
          </cell>
          <cell r="S1549">
            <v>0</v>
          </cell>
        </row>
        <row r="1550">
          <cell r="B1550" t="str">
            <v>TRIAZOLAM1428000.25 mgTABLETTAB</v>
          </cell>
          <cell r="C1550" t="str">
            <v>TRIAZOLAM</v>
          </cell>
          <cell r="D1550">
            <v>14280</v>
          </cell>
          <cell r="E1550">
            <v>0</v>
          </cell>
          <cell r="F1550" t="str">
            <v>0.25 mg</v>
          </cell>
          <cell r="G1550" t="str">
            <v>TABLET</v>
          </cell>
          <cell r="H1550" t="str">
            <v>TAB</v>
          </cell>
          <cell r="I1550">
            <v>20090605</v>
          </cell>
          <cell r="J1550">
            <v>0</v>
          </cell>
          <cell r="K1550">
            <v>20091005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20090605</v>
          </cell>
          <cell r="Q1550">
            <v>0</v>
          </cell>
          <cell r="R1550">
            <v>20091005</v>
          </cell>
          <cell r="S1550">
            <v>0</v>
          </cell>
        </row>
        <row r="1551">
          <cell r="B1551" t="str">
            <v>TRIFLUOPERAZINE HCL1483001 mgTABLETTAB</v>
          </cell>
          <cell r="C1551" t="str">
            <v>TRIFLUOPERAZINE HCL</v>
          </cell>
          <cell r="D1551">
            <v>14830</v>
          </cell>
          <cell r="E1551">
            <v>0</v>
          </cell>
          <cell r="F1551" t="str">
            <v>1 mg</v>
          </cell>
          <cell r="G1551" t="str">
            <v>TABLET</v>
          </cell>
          <cell r="H1551" t="str">
            <v>TAB</v>
          </cell>
          <cell r="I1551">
            <v>20091005</v>
          </cell>
          <cell r="J1551">
            <v>0</v>
          </cell>
          <cell r="K1551">
            <v>20091005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20091005</v>
          </cell>
          <cell r="Q1551">
            <v>0</v>
          </cell>
          <cell r="R1551">
            <v>20091005</v>
          </cell>
          <cell r="S1551">
            <v>0</v>
          </cell>
        </row>
        <row r="1552">
          <cell r="B1552" t="str">
            <v>TRIFLUOPERAZINE HCL14831010 mgTABLETTAB</v>
          </cell>
          <cell r="C1552" t="str">
            <v>TRIFLUOPERAZINE HCL</v>
          </cell>
          <cell r="D1552">
            <v>14831</v>
          </cell>
          <cell r="E1552">
            <v>0</v>
          </cell>
          <cell r="F1552" t="str">
            <v>10 mg</v>
          </cell>
          <cell r="G1552" t="str">
            <v>TABLET</v>
          </cell>
          <cell r="H1552" t="str">
            <v>TAB</v>
          </cell>
          <cell r="I1552">
            <v>20091005</v>
          </cell>
          <cell r="J1552">
            <v>0</v>
          </cell>
          <cell r="K1552">
            <v>20091005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20091005</v>
          </cell>
          <cell r="Q1552">
            <v>0</v>
          </cell>
          <cell r="R1552">
            <v>20091005</v>
          </cell>
          <cell r="S1552">
            <v>0</v>
          </cell>
        </row>
        <row r="1553">
          <cell r="B1553" t="str">
            <v>TRIFLUOPERAZINE HCL1483202 mgTABLETTAB</v>
          </cell>
          <cell r="C1553" t="str">
            <v>TRIFLUOPERAZINE HCL</v>
          </cell>
          <cell r="D1553">
            <v>14832</v>
          </cell>
          <cell r="E1553">
            <v>0</v>
          </cell>
          <cell r="F1553" t="str">
            <v>2 mg</v>
          </cell>
          <cell r="G1553" t="str">
            <v>TABLET</v>
          </cell>
          <cell r="H1553" t="str">
            <v>TAB</v>
          </cell>
          <cell r="I1553">
            <v>20091005</v>
          </cell>
          <cell r="J1553">
            <v>0</v>
          </cell>
          <cell r="K1553">
            <v>20091005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20091005</v>
          </cell>
          <cell r="Q1553">
            <v>0</v>
          </cell>
          <cell r="R1553">
            <v>20091005</v>
          </cell>
          <cell r="S1553">
            <v>0</v>
          </cell>
        </row>
        <row r="1554">
          <cell r="B1554" t="str">
            <v>TRIFLUOPERAZINE HCL1483305 mgTABLETTAB</v>
          </cell>
          <cell r="C1554" t="str">
            <v>TRIFLUOPERAZINE HCL</v>
          </cell>
          <cell r="D1554">
            <v>14833</v>
          </cell>
          <cell r="E1554">
            <v>0</v>
          </cell>
          <cell r="F1554" t="str">
            <v>5 mg</v>
          </cell>
          <cell r="G1554" t="str">
            <v>TABLET</v>
          </cell>
          <cell r="H1554" t="str">
            <v>TAB</v>
          </cell>
          <cell r="I1554">
            <v>20091005</v>
          </cell>
          <cell r="J1554">
            <v>0</v>
          </cell>
          <cell r="K1554">
            <v>20091005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20091005</v>
          </cell>
          <cell r="Q1554">
            <v>0</v>
          </cell>
          <cell r="R1554">
            <v>20091005</v>
          </cell>
          <cell r="S1554">
            <v>0</v>
          </cell>
        </row>
        <row r="1555">
          <cell r="B1555" t="str">
            <v>TRIHEXYPHENIDYL HCL1756102 mgTABLETTAB</v>
          </cell>
          <cell r="C1555" t="str">
            <v>TRIHEXYPHENIDYL HCL</v>
          </cell>
          <cell r="D1555">
            <v>17561</v>
          </cell>
          <cell r="E1555">
            <v>0</v>
          </cell>
          <cell r="F1555" t="str">
            <v>2 mg</v>
          </cell>
          <cell r="G1555" t="str">
            <v>TABLET</v>
          </cell>
          <cell r="H1555" t="str">
            <v>TAB</v>
          </cell>
          <cell r="I1555">
            <v>20091005</v>
          </cell>
          <cell r="J1555">
            <v>0</v>
          </cell>
          <cell r="K1555">
            <v>20091005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20091005</v>
          </cell>
          <cell r="Q1555">
            <v>0</v>
          </cell>
          <cell r="R1555">
            <v>20091005</v>
          </cell>
          <cell r="S1555">
            <v>0</v>
          </cell>
        </row>
        <row r="1556">
          <cell r="B1556" t="str">
            <v>TRIHEXYPHENIDYL HCL1756305 mgTABLETTAB</v>
          </cell>
          <cell r="C1556" t="str">
            <v>TRIHEXYPHENIDYL HCL</v>
          </cell>
          <cell r="D1556">
            <v>17563</v>
          </cell>
          <cell r="E1556">
            <v>0</v>
          </cell>
          <cell r="F1556" t="str">
            <v>5 mg</v>
          </cell>
          <cell r="G1556" t="str">
            <v>TABLET</v>
          </cell>
          <cell r="H1556" t="str">
            <v>TAB</v>
          </cell>
          <cell r="I1556">
            <v>20091005</v>
          </cell>
          <cell r="J1556">
            <v>0</v>
          </cell>
          <cell r="K1556">
            <v>20091005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20091005</v>
          </cell>
          <cell r="Q1556">
            <v>0</v>
          </cell>
          <cell r="R1556">
            <v>20091005</v>
          </cell>
          <cell r="S1556">
            <v>0</v>
          </cell>
        </row>
        <row r="1557">
          <cell r="B1557" t="str">
            <v>TRIMETHOBENZAMIDE736700100 mgEACHSUPP</v>
          </cell>
          <cell r="C1557" t="str">
            <v>TRIMETHOBENZAMIDE</v>
          </cell>
          <cell r="D1557">
            <v>73670</v>
          </cell>
          <cell r="E1557">
            <v>0</v>
          </cell>
          <cell r="F1557" t="str">
            <v>100 mg</v>
          </cell>
          <cell r="G1557" t="str">
            <v>EACH</v>
          </cell>
          <cell r="H1557" t="str">
            <v>SUPP</v>
          </cell>
          <cell r="I1557">
            <v>20050902</v>
          </cell>
          <cell r="J1557">
            <v>20060303</v>
          </cell>
          <cell r="K1557">
            <v>20060605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20050902</v>
          </cell>
          <cell r="Q1557">
            <v>20060303</v>
          </cell>
          <cell r="R1557">
            <v>20060605</v>
          </cell>
          <cell r="S1557">
            <v>0</v>
          </cell>
        </row>
        <row r="1558">
          <cell r="B1558" t="str">
            <v>TRIMETHOBENZAMIDE736710200 mgEACHSUPP</v>
          </cell>
          <cell r="C1558" t="str">
            <v>TRIMETHOBENZAMIDE</v>
          </cell>
          <cell r="D1558">
            <v>73671</v>
          </cell>
          <cell r="E1558">
            <v>0</v>
          </cell>
          <cell r="F1558" t="str">
            <v>200 mg</v>
          </cell>
          <cell r="G1558" t="str">
            <v>EACH</v>
          </cell>
          <cell r="H1558" t="str">
            <v>SUPP</v>
          </cell>
          <cell r="I1558">
            <v>20050902</v>
          </cell>
          <cell r="J1558">
            <v>20060303</v>
          </cell>
          <cell r="K1558">
            <v>20060605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20050902</v>
          </cell>
          <cell r="Q1558">
            <v>20060303</v>
          </cell>
          <cell r="R1558">
            <v>20060605</v>
          </cell>
          <cell r="S1558">
            <v>0</v>
          </cell>
        </row>
        <row r="1559">
          <cell r="B1559" t="str">
            <v>TRIMETHOPRIM422000100 mgTABLETTAB</v>
          </cell>
          <cell r="C1559" t="str">
            <v>TRIMETHOPRIM</v>
          </cell>
          <cell r="D1559">
            <v>42200</v>
          </cell>
          <cell r="E1559">
            <v>0</v>
          </cell>
          <cell r="F1559" t="str">
            <v>100 mg</v>
          </cell>
          <cell r="G1559" t="str">
            <v>TABLET</v>
          </cell>
          <cell r="H1559" t="str">
            <v>TAB</v>
          </cell>
          <cell r="I1559">
            <v>20091005</v>
          </cell>
          <cell r="J1559">
            <v>0</v>
          </cell>
          <cell r="K1559">
            <v>20091005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20091005</v>
          </cell>
          <cell r="Q1559">
            <v>0</v>
          </cell>
          <cell r="R1559">
            <v>20091005</v>
          </cell>
          <cell r="S1559">
            <v>0</v>
          </cell>
        </row>
        <row r="1560">
          <cell r="B1560" t="str">
            <v>TRIMETHOPRIM422010200 mgTABLETTAB</v>
          </cell>
          <cell r="C1560" t="str">
            <v>TRIMETHOPRIM</v>
          </cell>
          <cell r="D1560">
            <v>42201</v>
          </cell>
          <cell r="E1560">
            <v>0</v>
          </cell>
          <cell r="F1560" t="str">
            <v>200 mg</v>
          </cell>
          <cell r="G1560" t="str">
            <v>TABLET</v>
          </cell>
          <cell r="H1560" t="str">
            <v>TAB</v>
          </cell>
          <cell r="I1560">
            <v>20011201</v>
          </cell>
          <cell r="J1560">
            <v>20020308</v>
          </cell>
          <cell r="K1560">
            <v>20020308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20011201</v>
          </cell>
          <cell r="Q1560">
            <v>20020308</v>
          </cell>
          <cell r="R1560">
            <v>20020308</v>
          </cell>
          <cell r="S1560">
            <v>0</v>
          </cell>
        </row>
        <row r="1561">
          <cell r="B1561" t="str">
            <v>TRIMETHOPRIM AND SULFAMETHOXAZOLE90150040 mg; 200 mg per 5 mlMILLILITERSUSP</v>
          </cell>
          <cell r="C1561" t="str">
            <v>TRIMETHOPRIM AND SULFAMETHOXAZOLE</v>
          </cell>
          <cell r="D1561">
            <v>90150</v>
          </cell>
          <cell r="E1561">
            <v>0</v>
          </cell>
          <cell r="F1561" t="str">
            <v>40 mg; 200 mg per 5 ml</v>
          </cell>
          <cell r="G1561" t="str">
            <v>MILLILITER</v>
          </cell>
          <cell r="H1561" t="str">
            <v>SUSP</v>
          </cell>
          <cell r="I1561">
            <v>20091005</v>
          </cell>
          <cell r="J1561">
            <v>0</v>
          </cell>
          <cell r="K1561">
            <v>20091005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20091005</v>
          </cell>
          <cell r="Q1561">
            <v>0</v>
          </cell>
          <cell r="R1561">
            <v>20091005</v>
          </cell>
          <cell r="S1561">
            <v>0</v>
          </cell>
        </row>
        <row r="1562">
          <cell r="B1562" t="str">
            <v>TRIMETHOPRIM AND SULFAMETHOXAZOLE DS901630160 mg; 800 mgTABLETTAB</v>
          </cell>
          <cell r="C1562" t="str">
            <v>TRIMETHOPRIM AND SULFAMETHOXAZOLE DS</v>
          </cell>
          <cell r="D1562">
            <v>90163</v>
          </cell>
          <cell r="E1562">
            <v>0</v>
          </cell>
          <cell r="F1562" t="str">
            <v>160 mg; 800 mg</v>
          </cell>
          <cell r="G1562" t="str">
            <v>TABLET</v>
          </cell>
          <cell r="H1562" t="str">
            <v>TAB</v>
          </cell>
          <cell r="I1562">
            <v>20091005</v>
          </cell>
          <cell r="J1562">
            <v>0</v>
          </cell>
          <cell r="K1562">
            <v>20091005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20091005</v>
          </cell>
          <cell r="Q1562">
            <v>0</v>
          </cell>
          <cell r="R1562">
            <v>20091005</v>
          </cell>
          <cell r="S1562">
            <v>0</v>
          </cell>
        </row>
        <row r="1563">
          <cell r="B1563" t="str">
            <v>TRIMETHOPRIM AND SULFAMETHOXAZOLE SS90161080 mg; 400 mgTABLETTAB</v>
          </cell>
          <cell r="C1563" t="str">
            <v>TRIMETHOPRIM AND SULFAMETHOXAZOLE SS</v>
          </cell>
          <cell r="D1563">
            <v>90161</v>
          </cell>
          <cell r="E1563">
            <v>0</v>
          </cell>
          <cell r="F1563" t="str">
            <v>80 mg; 400 mg</v>
          </cell>
          <cell r="G1563" t="str">
            <v>TABLET</v>
          </cell>
          <cell r="H1563" t="str">
            <v>TAB</v>
          </cell>
          <cell r="I1563">
            <v>20091005</v>
          </cell>
          <cell r="J1563">
            <v>0</v>
          </cell>
          <cell r="K1563">
            <v>20091005</v>
          </cell>
          <cell r="L1563" t="str">
            <v>Active</v>
          </cell>
          <cell r="N1563">
            <v>0</v>
          </cell>
          <cell r="O1563" t="str">
            <v>no</v>
          </cell>
          <cell r="P1563">
            <v>20091005</v>
          </cell>
          <cell r="Q1563">
            <v>0</v>
          </cell>
          <cell r="R1563">
            <v>20091005</v>
          </cell>
          <cell r="S1563">
            <v>0</v>
          </cell>
        </row>
        <row r="1564">
          <cell r="B1564" t="str">
            <v>TRIMETHOPRIM/POLYMYXIN B1429401 mg/10,000 units/mlMILLILITEROPTH SOLN</v>
          </cell>
          <cell r="C1564" t="str">
            <v>TRIMETHOPRIM/POLYMYXIN B</v>
          </cell>
          <cell r="D1564">
            <v>14294</v>
          </cell>
          <cell r="E1564">
            <v>0</v>
          </cell>
          <cell r="F1564" t="str">
            <v>1 mg/10,000 units/ml</v>
          </cell>
          <cell r="G1564" t="str">
            <v>MILLILITER</v>
          </cell>
          <cell r="H1564" t="str">
            <v>OPTH SOLN</v>
          </cell>
          <cell r="I1564">
            <v>20091005</v>
          </cell>
          <cell r="J1564">
            <v>0</v>
          </cell>
          <cell r="K1564">
            <v>20091005</v>
          </cell>
          <cell r="L1564" t="str">
            <v>Active</v>
          </cell>
          <cell r="N1564">
            <v>0</v>
          </cell>
          <cell r="O1564" t="str">
            <v>no</v>
          </cell>
          <cell r="P1564">
            <v>20091005</v>
          </cell>
          <cell r="Q1564">
            <v>0</v>
          </cell>
          <cell r="R1564">
            <v>20091005</v>
          </cell>
          <cell r="S1564">
            <v>0</v>
          </cell>
        </row>
        <row r="1565">
          <cell r="B1565" t="str">
            <v>URSODIOL10700300 mgCAPSULECAP</v>
          </cell>
          <cell r="C1565" t="str">
            <v>URSODIOL</v>
          </cell>
          <cell r="D1565">
            <v>1070</v>
          </cell>
          <cell r="E1565">
            <v>0</v>
          </cell>
          <cell r="F1565" t="str">
            <v>300 mg</v>
          </cell>
          <cell r="G1565" t="str">
            <v>CAPSULE</v>
          </cell>
          <cell r="H1565" t="str">
            <v>CAP</v>
          </cell>
          <cell r="I1565">
            <v>20091005</v>
          </cell>
          <cell r="J1565">
            <v>0</v>
          </cell>
          <cell r="K1565">
            <v>20091005</v>
          </cell>
          <cell r="L1565" t="str">
            <v>Active</v>
          </cell>
          <cell r="N1565">
            <v>0</v>
          </cell>
          <cell r="O1565" t="str">
            <v>no</v>
          </cell>
          <cell r="P1565">
            <v>20091005</v>
          </cell>
          <cell r="Q1565">
            <v>0</v>
          </cell>
          <cell r="R1565">
            <v>20091005</v>
          </cell>
          <cell r="S1565">
            <v>0</v>
          </cell>
        </row>
        <row r="1566">
          <cell r="B1566" t="str">
            <v>VALPROIC ACID172700250 mgCAPSULECAP</v>
          </cell>
          <cell r="C1566" t="str">
            <v>VALPROIC ACID</v>
          </cell>
          <cell r="D1566">
            <v>17270</v>
          </cell>
          <cell r="E1566">
            <v>0</v>
          </cell>
          <cell r="F1566" t="str">
            <v>250 mg</v>
          </cell>
          <cell r="G1566" t="str">
            <v>CAPSULE</v>
          </cell>
          <cell r="H1566" t="str">
            <v>CAP</v>
          </cell>
          <cell r="I1566">
            <v>20091005</v>
          </cell>
          <cell r="J1566">
            <v>0</v>
          </cell>
          <cell r="K1566">
            <v>20091005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20091005</v>
          </cell>
          <cell r="Q1566">
            <v>0</v>
          </cell>
          <cell r="R1566">
            <v>20091005</v>
          </cell>
          <cell r="S1566">
            <v>0</v>
          </cell>
        </row>
        <row r="1567">
          <cell r="B1567" t="str">
            <v>VALPROIC ACID172800250 mg/5 mlMILLILITERSYR</v>
          </cell>
          <cell r="C1567" t="str">
            <v>VALPROIC ACID</v>
          </cell>
          <cell r="D1567">
            <v>17280</v>
          </cell>
          <cell r="E1567">
            <v>0</v>
          </cell>
          <cell r="F1567" t="str">
            <v>250 mg/5 ml</v>
          </cell>
          <cell r="G1567" t="str">
            <v>MILLILITER</v>
          </cell>
          <cell r="H1567" t="str">
            <v>SYR</v>
          </cell>
          <cell r="I1567">
            <v>20091005</v>
          </cell>
          <cell r="J1567">
            <v>0</v>
          </cell>
          <cell r="K1567">
            <v>20091005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20091005</v>
          </cell>
          <cell r="Q1567">
            <v>0</v>
          </cell>
          <cell r="R1567">
            <v>20091005</v>
          </cell>
          <cell r="S1567">
            <v>0</v>
          </cell>
        </row>
        <row r="1568">
          <cell r="B1568" t="str">
            <v>VANCOMYCIN HCL4128101 gmEACHVIAL</v>
          </cell>
          <cell r="C1568" t="str">
            <v>VANCOMYCIN HCL</v>
          </cell>
          <cell r="D1568">
            <v>41281</v>
          </cell>
          <cell r="E1568">
            <v>0</v>
          </cell>
          <cell r="F1568" t="str">
            <v>1 gm</v>
          </cell>
          <cell r="G1568" t="str">
            <v>EACH</v>
          </cell>
          <cell r="H1568" t="str">
            <v>VIAL</v>
          </cell>
          <cell r="I1568">
            <v>20091005</v>
          </cell>
          <cell r="J1568">
            <v>0</v>
          </cell>
          <cell r="K1568">
            <v>20091005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20091005</v>
          </cell>
          <cell r="Q1568">
            <v>0</v>
          </cell>
          <cell r="R1568">
            <v>20091005</v>
          </cell>
          <cell r="S1568">
            <v>0</v>
          </cell>
        </row>
        <row r="1569">
          <cell r="B1569" t="str">
            <v>VANCOMYCIN HCL4128305 gmEACHVIAL</v>
          </cell>
          <cell r="C1569" t="str">
            <v>VANCOMYCIN HCL</v>
          </cell>
          <cell r="D1569">
            <v>41283</v>
          </cell>
          <cell r="E1569">
            <v>0</v>
          </cell>
          <cell r="F1569" t="str">
            <v>5 gm</v>
          </cell>
          <cell r="G1569" t="str">
            <v>EACH</v>
          </cell>
          <cell r="H1569" t="str">
            <v>VIAL</v>
          </cell>
          <cell r="I1569">
            <v>20090904</v>
          </cell>
          <cell r="J1569">
            <v>0</v>
          </cell>
          <cell r="K1569">
            <v>20091005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20090904</v>
          </cell>
          <cell r="Q1569">
            <v>0</v>
          </cell>
          <cell r="R1569">
            <v>20091005</v>
          </cell>
          <cell r="S1569">
            <v>0</v>
          </cell>
        </row>
        <row r="1570">
          <cell r="B1570" t="str">
            <v>VANCOMYCIN HCL255480500 mgEACHVIAL, threaded port</v>
          </cell>
          <cell r="C1570" t="str">
            <v>VANCOMYCIN HCL</v>
          </cell>
          <cell r="D1570">
            <v>25548</v>
          </cell>
          <cell r="E1570">
            <v>0</v>
          </cell>
          <cell r="F1570" t="str">
            <v>500 mg</v>
          </cell>
          <cell r="G1570" t="str">
            <v>EACH</v>
          </cell>
          <cell r="H1570" t="str">
            <v>VIAL, threaded port</v>
          </cell>
          <cell r="I1570">
            <v>20091005</v>
          </cell>
          <cell r="J1570">
            <v>0</v>
          </cell>
          <cell r="K1570">
            <v>20091005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20091005</v>
          </cell>
          <cell r="Q1570">
            <v>0</v>
          </cell>
          <cell r="R1570">
            <v>20091005</v>
          </cell>
          <cell r="S1570">
            <v>0</v>
          </cell>
        </row>
        <row r="1571">
          <cell r="B1571" t="str">
            <v>VANCOMYCIN HCL412800500 mgEACHVIAL</v>
          </cell>
          <cell r="C1571" t="str">
            <v>VANCOMYCIN HCL</v>
          </cell>
          <cell r="D1571">
            <v>41280</v>
          </cell>
          <cell r="E1571">
            <v>0</v>
          </cell>
          <cell r="F1571" t="str">
            <v>500 mg</v>
          </cell>
          <cell r="G1571" t="str">
            <v>EACH</v>
          </cell>
          <cell r="H1571" t="str">
            <v>VIAL</v>
          </cell>
          <cell r="I1571">
            <v>20091005</v>
          </cell>
          <cell r="J1571">
            <v>0</v>
          </cell>
          <cell r="K1571">
            <v>20091005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20091005</v>
          </cell>
          <cell r="Q1571">
            <v>0</v>
          </cell>
          <cell r="R1571">
            <v>20091005</v>
          </cell>
          <cell r="S1571">
            <v>0</v>
          </cell>
        </row>
        <row r="1572">
          <cell r="B1572" t="str">
            <v>VENLAFAXINE HCL168150100 mgTABLETTAB</v>
          </cell>
          <cell r="C1572" t="str">
            <v>VENLAFAXINE HCL</v>
          </cell>
          <cell r="D1572">
            <v>16815</v>
          </cell>
          <cell r="E1572">
            <v>0</v>
          </cell>
          <cell r="F1572" t="str">
            <v>100 mg</v>
          </cell>
          <cell r="G1572" t="str">
            <v>TABLET</v>
          </cell>
          <cell r="H1572" t="str">
            <v>TAB</v>
          </cell>
          <cell r="I1572">
            <v>20090605</v>
          </cell>
          <cell r="J1572">
            <v>0</v>
          </cell>
          <cell r="K1572">
            <v>20091005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20090605</v>
          </cell>
          <cell r="Q1572">
            <v>0</v>
          </cell>
          <cell r="R1572">
            <v>20091005</v>
          </cell>
          <cell r="S1572">
            <v>0</v>
          </cell>
        </row>
        <row r="1573">
          <cell r="B1573" t="str">
            <v>VENLAFAXINE HCL16811025 mgTABLETTAB</v>
          </cell>
          <cell r="C1573" t="str">
            <v>VENLAFAXINE HCL</v>
          </cell>
          <cell r="D1573">
            <v>16811</v>
          </cell>
          <cell r="E1573">
            <v>0</v>
          </cell>
          <cell r="F1573" t="str">
            <v>25 mg</v>
          </cell>
          <cell r="G1573" t="str">
            <v>TABLET</v>
          </cell>
          <cell r="H1573" t="str">
            <v>TAB</v>
          </cell>
          <cell r="I1573">
            <v>20091005</v>
          </cell>
          <cell r="J1573">
            <v>0</v>
          </cell>
          <cell r="K1573">
            <v>20091005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20091005</v>
          </cell>
          <cell r="Q1573">
            <v>0</v>
          </cell>
          <cell r="R1573">
            <v>20091005</v>
          </cell>
          <cell r="S1573">
            <v>0</v>
          </cell>
        </row>
        <row r="1574">
          <cell r="B1574" t="str">
            <v>VENLAFAXINE HCL16813050 mgTABLETTAB</v>
          </cell>
          <cell r="C1574" t="str">
            <v>VENLAFAXINE HCL</v>
          </cell>
          <cell r="D1574">
            <v>16813</v>
          </cell>
          <cell r="E1574">
            <v>0</v>
          </cell>
          <cell r="F1574" t="str">
            <v>50 mg</v>
          </cell>
          <cell r="G1574" t="str">
            <v>TABLET</v>
          </cell>
          <cell r="H1574" t="str">
            <v>TAB</v>
          </cell>
          <cell r="I1574">
            <v>20091005</v>
          </cell>
          <cell r="J1574">
            <v>0</v>
          </cell>
          <cell r="K1574">
            <v>20091005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20091005</v>
          </cell>
          <cell r="Q1574">
            <v>0</v>
          </cell>
          <cell r="R1574">
            <v>20091005</v>
          </cell>
          <cell r="S1574">
            <v>0</v>
          </cell>
        </row>
        <row r="1575">
          <cell r="B1575" t="str">
            <v>VENLAFAXINE HCL 16812037.5 mgTABLETTAB</v>
          </cell>
          <cell r="C1575" t="str">
            <v xml:space="preserve">VENLAFAXINE HCL </v>
          </cell>
          <cell r="D1575">
            <v>16812</v>
          </cell>
          <cell r="E1575">
            <v>0</v>
          </cell>
          <cell r="F1575" t="str">
            <v>37.5 mg</v>
          </cell>
          <cell r="G1575" t="str">
            <v>TABLET</v>
          </cell>
          <cell r="H1575" t="str">
            <v>TAB</v>
          </cell>
          <cell r="I1575">
            <v>20091005</v>
          </cell>
          <cell r="J1575">
            <v>0</v>
          </cell>
          <cell r="K1575">
            <v>20091005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20091005</v>
          </cell>
          <cell r="Q1575">
            <v>0</v>
          </cell>
          <cell r="R1575">
            <v>20091005</v>
          </cell>
          <cell r="S1575">
            <v>0</v>
          </cell>
        </row>
        <row r="1576">
          <cell r="B1576" t="str">
            <v>VENLAFAXINE HCL 16814075 mgTABLETTAB</v>
          </cell>
          <cell r="C1576" t="str">
            <v xml:space="preserve">VENLAFAXINE HCL </v>
          </cell>
          <cell r="D1576">
            <v>16814</v>
          </cell>
          <cell r="E1576">
            <v>0</v>
          </cell>
          <cell r="F1576" t="str">
            <v>75 mg</v>
          </cell>
          <cell r="G1576" t="str">
            <v>TABLET</v>
          </cell>
          <cell r="H1576" t="str">
            <v>TAB</v>
          </cell>
          <cell r="I1576">
            <v>20090904</v>
          </cell>
          <cell r="J1576">
            <v>0</v>
          </cell>
          <cell r="K1576">
            <v>20091005</v>
          </cell>
          <cell r="L1576" t="str">
            <v>Active</v>
          </cell>
          <cell r="N1576">
            <v>0</v>
          </cell>
          <cell r="O1576" t="str">
            <v>no</v>
          </cell>
          <cell r="P1576">
            <v>20090904</v>
          </cell>
          <cell r="Q1576">
            <v>0</v>
          </cell>
          <cell r="R1576">
            <v>20091005</v>
          </cell>
          <cell r="S1576">
            <v>0</v>
          </cell>
        </row>
        <row r="1577">
          <cell r="B1577" t="str">
            <v>VERAPAMIL HCL941220100 mgCAPSULECAP, ER</v>
          </cell>
          <cell r="C1577" t="str">
            <v>VERAPAMIL HCL</v>
          </cell>
          <cell r="D1577">
            <v>94122</v>
          </cell>
          <cell r="E1577">
            <v>0</v>
          </cell>
          <cell r="F1577" t="str">
            <v>100 mg</v>
          </cell>
          <cell r="G1577" t="str">
            <v>CAPSULE</v>
          </cell>
          <cell r="H1577" t="str">
            <v>CAP, ER</v>
          </cell>
          <cell r="I1577">
            <v>20091005</v>
          </cell>
          <cell r="J1577">
            <v>0</v>
          </cell>
          <cell r="K1577">
            <v>20091005</v>
          </cell>
          <cell r="L1577" t="str">
            <v>Active</v>
          </cell>
          <cell r="N1577">
            <v>0</v>
          </cell>
          <cell r="O1577" t="str">
            <v>no</v>
          </cell>
          <cell r="P1577">
            <v>20091005</v>
          </cell>
          <cell r="Q1577">
            <v>0</v>
          </cell>
          <cell r="R1577">
            <v>20091005</v>
          </cell>
          <cell r="S1577">
            <v>0</v>
          </cell>
        </row>
        <row r="1578">
          <cell r="B1578" t="str">
            <v>VERAPAMIL HCL23410120 mgTABLETTAB</v>
          </cell>
          <cell r="C1578" t="str">
            <v>VERAPAMIL HCL</v>
          </cell>
          <cell r="D1578">
            <v>2341</v>
          </cell>
          <cell r="E1578">
            <v>0</v>
          </cell>
          <cell r="F1578" t="str">
            <v>120 mg</v>
          </cell>
          <cell r="G1578" t="str">
            <v>TABLET</v>
          </cell>
          <cell r="H1578" t="str">
            <v>TAB</v>
          </cell>
          <cell r="I1578">
            <v>20091005</v>
          </cell>
          <cell r="J1578">
            <v>0</v>
          </cell>
          <cell r="K1578">
            <v>20091005</v>
          </cell>
          <cell r="L1578" t="str">
            <v>Active</v>
          </cell>
          <cell r="N1578">
            <v>0</v>
          </cell>
          <cell r="O1578" t="str">
            <v>no</v>
          </cell>
          <cell r="P1578">
            <v>20091005</v>
          </cell>
          <cell r="Q1578">
            <v>0</v>
          </cell>
          <cell r="R1578">
            <v>20091005</v>
          </cell>
          <cell r="S1578">
            <v>0</v>
          </cell>
        </row>
        <row r="1579">
          <cell r="B1579" t="str">
            <v>VERAPAMIL HCL30030120 mgCAPSULECAP, SR</v>
          </cell>
          <cell r="C1579" t="str">
            <v>VERAPAMIL HCL</v>
          </cell>
          <cell r="D1579">
            <v>3003</v>
          </cell>
          <cell r="E1579">
            <v>0</v>
          </cell>
          <cell r="F1579" t="str">
            <v>120 mg</v>
          </cell>
          <cell r="G1579" t="str">
            <v>CAPSULE</v>
          </cell>
          <cell r="H1579" t="str">
            <v>CAP, SR</v>
          </cell>
          <cell r="I1579">
            <v>20091005</v>
          </cell>
          <cell r="J1579">
            <v>0</v>
          </cell>
          <cell r="K1579">
            <v>20091005</v>
          </cell>
          <cell r="L1579" t="str">
            <v>Active</v>
          </cell>
          <cell r="N1579">
            <v>0</v>
          </cell>
          <cell r="O1579" t="str">
            <v>no</v>
          </cell>
          <cell r="P1579">
            <v>20091005</v>
          </cell>
          <cell r="Q1579">
            <v>0</v>
          </cell>
          <cell r="R1579">
            <v>20091005</v>
          </cell>
          <cell r="S1579">
            <v>0</v>
          </cell>
        </row>
        <row r="1580">
          <cell r="B1580" t="str">
            <v>VERAPAMIL HCL324720120 mgTABLETTAB, SR</v>
          </cell>
          <cell r="C1580" t="str">
            <v>VERAPAMIL HCL</v>
          </cell>
          <cell r="D1580">
            <v>32472</v>
          </cell>
          <cell r="E1580">
            <v>0</v>
          </cell>
          <cell r="F1580" t="str">
            <v>120 mg</v>
          </cell>
          <cell r="G1580" t="str">
            <v>TABLET</v>
          </cell>
          <cell r="H1580" t="str">
            <v>TAB, SR</v>
          </cell>
          <cell r="I1580">
            <v>20091005</v>
          </cell>
          <cell r="J1580">
            <v>0</v>
          </cell>
          <cell r="K1580">
            <v>20091005</v>
          </cell>
          <cell r="L1580" t="str">
            <v>Active</v>
          </cell>
          <cell r="N1580">
            <v>0</v>
          </cell>
          <cell r="O1580" t="str">
            <v>no</v>
          </cell>
          <cell r="P1580">
            <v>20091005</v>
          </cell>
          <cell r="Q1580">
            <v>0</v>
          </cell>
          <cell r="R1580">
            <v>20091005</v>
          </cell>
          <cell r="S1580">
            <v>0</v>
          </cell>
        </row>
        <row r="1581">
          <cell r="B1581" t="str">
            <v>VERAPAMIL HCL30010180 mgCAPSULECAP, SR</v>
          </cell>
          <cell r="C1581" t="str">
            <v>VERAPAMIL HCL</v>
          </cell>
          <cell r="D1581">
            <v>3001</v>
          </cell>
          <cell r="E1581">
            <v>0</v>
          </cell>
          <cell r="F1581" t="str">
            <v>180 mg</v>
          </cell>
          <cell r="G1581" t="str">
            <v>CAPSULE</v>
          </cell>
          <cell r="H1581" t="str">
            <v>CAP, SR</v>
          </cell>
          <cell r="I1581">
            <v>20091005</v>
          </cell>
          <cell r="J1581">
            <v>0</v>
          </cell>
          <cell r="K1581">
            <v>20091005</v>
          </cell>
          <cell r="L1581" t="str">
            <v>Active</v>
          </cell>
          <cell r="N1581">
            <v>0</v>
          </cell>
          <cell r="O1581" t="str">
            <v>no</v>
          </cell>
          <cell r="P1581">
            <v>20091005</v>
          </cell>
          <cell r="Q1581">
            <v>0</v>
          </cell>
          <cell r="R1581">
            <v>20091005</v>
          </cell>
          <cell r="S1581">
            <v>0</v>
          </cell>
        </row>
        <row r="1582">
          <cell r="B1582" t="str">
            <v>VERAPAMIL HCL324710180 mgTABLETTAB, SR</v>
          </cell>
          <cell r="C1582" t="str">
            <v>VERAPAMIL HCL</v>
          </cell>
          <cell r="D1582">
            <v>32471</v>
          </cell>
          <cell r="E1582">
            <v>0</v>
          </cell>
          <cell r="F1582" t="str">
            <v>180 mg</v>
          </cell>
          <cell r="G1582" t="str">
            <v>TABLET</v>
          </cell>
          <cell r="H1582" t="str">
            <v>TAB, SR</v>
          </cell>
          <cell r="I1582">
            <v>20091005</v>
          </cell>
          <cell r="J1582">
            <v>0</v>
          </cell>
          <cell r="K1582">
            <v>20091005</v>
          </cell>
          <cell r="L1582" t="str">
            <v>Active</v>
          </cell>
          <cell r="N1582">
            <v>0</v>
          </cell>
          <cell r="O1582" t="str">
            <v>no</v>
          </cell>
          <cell r="P1582">
            <v>20091005</v>
          </cell>
          <cell r="Q1582">
            <v>0</v>
          </cell>
          <cell r="R1582">
            <v>20091005</v>
          </cell>
          <cell r="S1582">
            <v>0</v>
          </cell>
        </row>
        <row r="1583">
          <cell r="B1583" t="str">
            <v>VERAPAMIL HCL941230200 mgCAPSULECAP, ER</v>
          </cell>
          <cell r="C1583" t="str">
            <v>VERAPAMIL HCL</v>
          </cell>
          <cell r="D1583">
            <v>94123</v>
          </cell>
          <cell r="E1583">
            <v>0</v>
          </cell>
          <cell r="F1583" t="str">
            <v>200 mg</v>
          </cell>
          <cell r="G1583" t="str">
            <v>CAPSULE</v>
          </cell>
          <cell r="H1583" t="str">
            <v>CAP, ER</v>
          </cell>
          <cell r="I1583">
            <v>20091005</v>
          </cell>
          <cell r="J1583">
            <v>0</v>
          </cell>
          <cell r="K1583">
            <v>20091005</v>
          </cell>
          <cell r="L1583" t="str">
            <v>Active</v>
          </cell>
          <cell r="N1583">
            <v>0</v>
          </cell>
          <cell r="O1583" t="str">
            <v>no</v>
          </cell>
          <cell r="P1583">
            <v>20091005</v>
          </cell>
          <cell r="Q1583">
            <v>0</v>
          </cell>
          <cell r="R1583">
            <v>20091005</v>
          </cell>
          <cell r="S1583">
            <v>0</v>
          </cell>
        </row>
        <row r="1584">
          <cell r="B1584" t="str">
            <v>VERAPAMIL HCL30020240 mgCAPSULECAP, SR</v>
          </cell>
          <cell r="C1584" t="str">
            <v>VERAPAMIL HCL</v>
          </cell>
          <cell r="D1584">
            <v>3002</v>
          </cell>
          <cell r="E1584">
            <v>0</v>
          </cell>
          <cell r="F1584" t="str">
            <v>240 mg</v>
          </cell>
          <cell r="G1584" t="str">
            <v>CAPSULE</v>
          </cell>
          <cell r="H1584" t="str">
            <v>CAP, SR</v>
          </cell>
          <cell r="I1584">
            <v>20091005</v>
          </cell>
          <cell r="J1584">
            <v>0</v>
          </cell>
          <cell r="K1584">
            <v>20091005</v>
          </cell>
          <cell r="L1584" t="str">
            <v>Active</v>
          </cell>
          <cell r="N1584">
            <v>0</v>
          </cell>
          <cell r="O1584" t="str">
            <v>no</v>
          </cell>
          <cell r="P1584">
            <v>20091005</v>
          </cell>
          <cell r="Q1584">
            <v>0</v>
          </cell>
          <cell r="R1584">
            <v>20091005</v>
          </cell>
          <cell r="S1584">
            <v>0</v>
          </cell>
        </row>
        <row r="1585">
          <cell r="B1585" t="str">
            <v>VERAPAMIL HCL324700240 mgTABLETTAB, SR</v>
          </cell>
          <cell r="C1585" t="str">
            <v>VERAPAMIL HCL</v>
          </cell>
          <cell r="D1585">
            <v>32470</v>
          </cell>
          <cell r="E1585">
            <v>0</v>
          </cell>
          <cell r="F1585" t="str">
            <v>240 mg</v>
          </cell>
          <cell r="G1585" t="str">
            <v>TABLET</v>
          </cell>
          <cell r="H1585" t="str">
            <v>TAB, SR</v>
          </cell>
          <cell r="I1585">
            <v>20091005</v>
          </cell>
          <cell r="J1585">
            <v>0</v>
          </cell>
          <cell r="K1585">
            <v>20091005</v>
          </cell>
          <cell r="L1585" t="str">
            <v>Active</v>
          </cell>
          <cell r="N1585">
            <v>0</v>
          </cell>
          <cell r="O1585" t="str">
            <v>no</v>
          </cell>
          <cell r="P1585">
            <v>20091005</v>
          </cell>
          <cell r="Q1585">
            <v>0</v>
          </cell>
          <cell r="R1585">
            <v>20091005</v>
          </cell>
          <cell r="S1585">
            <v>0</v>
          </cell>
        </row>
        <row r="1586">
          <cell r="B1586" t="str">
            <v>VERAPAMIL HCL941240300 mgCAPSULECAP, ER</v>
          </cell>
          <cell r="C1586" t="str">
            <v>VERAPAMIL HCL</v>
          </cell>
          <cell r="D1586">
            <v>94124</v>
          </cell>
          <cell r="E1586">
            <v>0</v>
          </cell>
          <cell r="F1586" t="str">
            <v>300 mg</v>
          </cell>
          <cell r="G1586" t="str">
            <v>CAPSULE</v>
          </cell>
          <cell r="H1586" t="str">
            <v>CAP, ER</v>
          </cell>
          <cell r="I1586">
            <v>20091005</v>
          </cell>
          <cell r="J1586">
            <v>0</v>
          </cell>
          <cell r="K1586">
            <v>20091005</v>
          </cell>
          <cell r="L1586" t="str">
            <v>Active</v>
          </cell>
          <cell r="N1586">
            <v>0</v>
          </cell>
          <cell r="O1586" t="str">
            <v>no</v>
          </cell>
          <cell r="P1586">
            <v>20091005</v>
          </cell>
          <cell r="Q1586">
            <v>0</v>
          </cell>
          <cell r="R1586">
            <v>20091005</v>
          </cell>
          <cell r="S1586">
            <v>0</v>
          </cell>
        </row>
        <row r="1587">
          <cell r="B1587" t="str">
            <v>VERAPAMIL HCL30040360 mgCAPSULECAP, SR</v>
          </cell>
          <cell r="C1587" t="str">
            <v>VERAPAMIL HCL</v>
          </cell>
          <cell r="D1587">
            <v>3004</v>
          </cell>
          <cell r="E1587">
            <v>0</v>
          </cell>
          <cell r="F1587" t="str">
            <v>360 mg</v>
          </cell>
          <cell r="G1587" t="str">
            <v>CAPSULE</v>
          </cell>
          <cell r="H1587" t="str">
            <v>CAP, SR</v>
          </cell>
          <cell r="I1587">
            <v>20091005</v>
          </cell>
          <cell r="J1587">
            <v>0</v>
          </cell>
          <cell r="K1587">
            <v>20091005</v>
          </cell>
          <cell r="L1587" t="str">
            <v>Active</v>
          </cell>
          <cell r="N1587">
            <v>0</v>
          </cell>
          <cell r="O1587" t="str">
            <v>no</v>
          </cell>
          <cell r="P1587">
            <v>20091005</v>
          </cell>
          <cell r="Q1587">
            <v>0</v>
          </cell>
          <cell r="R1587">
            <v>20091005</v>
          </cell>
          <cell r="S1587">
            <v>0</v>
          </cell>
        </row>
        <row r="1588">
          <cell r="B1588" t="str">
            <v>VERAPAMIL HCL2342080 mgTABLETTAB</v>
          </cell>
          <cell r="C1588" t="str">
            <v>VERAPAMIL HCL</v>
          </cell>
          <cell r="D1588">
            <v>2342</v>
          </cell>
          <cell r="E1588">
            <v>0</v>
          </cell>
          <cell r="F1588" t="str">
            <v>80 mg</v>
          </cell>
          <cell r="G1588" t="str">
            <v>TABLET</v>
          </cell>
          <cell r="H1588" t="str">
            <v>TAB</v>
          </cell>
          <cell r="I1588">
            <v>20090904</v>
          </cell>
          <cell r="J1588">
            <v>0</v>
          </cell>
          <cell r="K1588">
            <v>20091005</v>
          </cell>
          <cell r="L1588" t="str">
            <v>Active</v>
          </cell>
          <cell r="N1588">
            <v>0</v>
          </cell>
          <cell r="O1588" t="str">
            <v>no</v>
          </cell>
          <cell r="P1588">
            <v>20090904</v>
          </cell>
          <cell r="Q1588">
            <v>0</v>
          </cell>
          <cell r="R1588">
            <v>20091005</v>
          </cell>
          <cell r="S1588">
            <v>0</v>
          </cell>
        </row>
        <row r="1589">
          <cell r="B1589" t="str">
            <v>VINCRISTINE SULFATE      3857201 mg/ mlMILLILITERVIAL</v>
          </cell>
          <cell r="C1589" t="str">
            <v xml:space="preserve">VINCRISTINE SULFATE      </v>
          </cell>
          <cell r="D1589">
            <v>38572</v>
          </cell>
          <cell r="E1589">
            <v>0</v>
          </cell>
          <cell r="F1589" t="str">
            <v>1 mg/ ml</v>
          </cell>
          <cell r="G1589" t="str">
            <v>MILLILITER</v>
          </cell>
          <cell r="H1589" t="str">
            <v>VIAL</v>
          </cell>
          <cell r="I1589">
            <v>20091005</v>
          </cell>
          <cell r="J1589">
            <v>0</v>
          </cell>
          <cell r="K1589">
            <v>20091005</v>
          </cell>
          <cell r="L1589" t="str">
            <v>Active</v>
          </cell>
          <cell r="N1589">
            <v>0</v>
          </cell>
          <cell r="O1589" t="str">
            <v>no</v>
          </cell>
          <cell r="P1589">
            <v>20091005</v>
          </cell>
          <cell r="Q1589">
            <v>0</v>
          </cell>
          <cell r="R1589">
            <v>20091005</v>
          </cell>
          <cell r="S1589">
            <v>0</v>
          </cell>
        </row>
        <row r="1590">
          <cell r="B1590" t="str">
            <v>WARFARIN SODIUM2579201 mgTABLETTAB</v>
          </cell>
          <cell r="C1590" t="str">
            <v>WARFARIN SODIUM</v>
          </cell>
          <cell r="D1590">
            <v>25792</v>
          </cell>
          <cell r="E1590">
            <v>0</v>
          </cell>
          <cell r="F1590" t="str">
            <v>1 mg</v>
          </cell>
          <cell r="G1590" t="str">
            <v>TABLET</v>
          </cell>
          <cell r="H1590" t="str">
            <v>TAB</v>
          </cell>
          <cell r="I1590">
            <v>20091005</v>
          </cell>
          <cell r="J1590">
            <v>0</v>
          </cell>
          <cell r="K1590">
            <v>20091005</v>
          </cell>
          <cell r="L1590" t="str">
            <v>Active</v>
          </cell>
          <cell r="N1590">
            <v>0</v>
          </cell>
          <cell r="O1590" t="str">
            <v>no</v>
          </cell>
          <cell r="P1590">
            <v>20091005</v>
          </cell>
          <cell r="Q1590">
            <v>0</v>
          </cell>
          <cell r="R1590">
            <v>20091005</v>
          </cell>
          <cell r="S1590">
            <v>0</v>
          </cell>
        </row>
        <row r="1591">
          <cell r="B1591" t="str">
            <v>WARFARIN SODIUM25790010 mgTABLETTAB</v>
          </cell>
          <cell r="C1591" t="str">
            <v>WARFARIN SODIUM</v>
          </cell>
          <cell r="D1591">
            <v>25790</v>
          </cell>
          <cell r="E1591">
            <v>0</v>
          </cell>
          <cell r="F1591" t="str">
            <v>10 mg</v>
          </cell>
          <cell r="G1591" t="str">
            <v>TABLET</v>
          </cell>
          <cell r="H1591" t="str">
            <v>TAB</v>
          </cell>
          <cell r="I1591">
            <v>20091005</v>
          </cell>
          <cell r="J1591">
            <v>0</v>
          </cell>
          <cell r="K1591">
            <v>20091005</v>
          </cell>
          <cell r="L1591" t="str">
            <v>Active</v>
          </cell>
          <cell r="N1591">
            <v>0</v>
          </cell>
          <cell r="O1591" t="str">
            <v>no</v>
          </cell>
          <cell r="P1591">
            <v>20091005</v>
          </cell>
          <cell r="Q1591">
            <v>0</v>
          </cell>
          <cell r="R1591">
            <v>20091005</v>
          </cell>
          <cell r="S1591">
            <v>0</v>
          </cell>
        </row>
        <row r="1592">
          <cell r="B1592" t="str">
            <v>WARFARIN SODIUM2579102 mgTABLETTAB</v>
          </cell>
          <cell r="C1592" t="str">
            <v>WARFARIN SODIUM</v>
          </cell>
          <cell r="D1592">
            <v>25791</v>
          </cell>
          <cell r="E1592">
            <v>0</v>
          </cell>
          <cell r="F1592" t="str">
            <v>2 mg</v>
          </cell>
          <cell r="G1592" t="str">
            <v>TABLET</v>
          </cell>
          <cell r="H1592" t="str">
            <v>TAB</v>
          </cell>
          <cell r="I1592">
            <v>20091005</v>
          </cell>
          <cell r="J1592">
            <v>0</v>
          </cell>
          <cell r="K1592">
            <v>20091005</v>
          </cell>
          <cell r="L1592" t="str">
            <v>Active</v>
          </cell>
          <cell r="N1592">
            <v>0</v>
          </cell>
          <cell r="O1592" t="str">
            <v>no</v>
          </cell>
          <cell r="P1592">
            <v>20091005</v>
          </cell>
          <cell r="Q1592">
            <v>0</v>
          </cell>
          <cell r="R1592">
            <v>20091005</v>
          </cell>
          <cell r="S1592">
            <v>0</v>
          </cell>
        </row>
        <row r="1593">
          <cell r="B1593" t="str">
            <v>WARFARIN SODIUM2579402.5 mgTABLETTAB</v>
          </cell>
          <cell r="C1593" t="str">
            <v>WARFARIN SODIUM</v>
          </cell>
          <cell r="D1593">
            <v>25794</v>
          </cell>
          <cell r="E1593">
            <v>0</v>
          </cell>
          <cell r="F1593" t="str">
            <v>2.5 mg</v>
          </cell>
          <cell r="G1593" t="str">
            <v>TABLET</v>
          </cell>
          <cell r="H1593" t="str">
            <v>TAB</v>
          </cell>
          <cell r="I1593">
            <v>20091005</v>
          </cell>
          <cell r="J1593">
            <v>0</v>
          </cell>
          <cell r="K1593">
            <v>20091005</v>
          </cell>
          <cell r="L1593" t="str">
            <v>Active</v>
          </cell>
          <cell r="N1593">
            <v>0</v>
          </cell>
          <cell r="O1593" t="str">
            <v>no</v>
          </cell>
          <cell r="P1593">
            <v>20091005</v>
          </cell>
          <cell r="Q1593">
            <v>0</v>
          </cell>
          <cell r="R1593">
            <v>20091005</v>
          </cell>
          <cell r="S1593">
            <v>0</v>
          </cell>
        </row>
        <row r="1594">
          <cell r="B1594" t="str">
            <v>WARFARIN SODIUM2579603 mgTABLETTAB</v>
          </cell>
          <cell r="C1594" t="str">
            <v>WARFARIN SODIUM</v>
          </cell>
          <cell r="D1594">
            <v>25796</v>
          </cell>
          <cell r="E1594">
            <v>0</v>
          </cell>
          <cell r="F1594" t="str">
            <v>3 mg</v>
          </cell>
          <cell r="G1594" t="str">
            <v>TABLET</v>
          </cell>
          <cell r="H1594" t="str">
            <v>TAB</v>
          </cell>
          <cell r="I1594">
            <v>20091005</v>
          </cell>
          <cell r="J1594">
            <v>0</v>
          </cell>
          <cell r="K1594">
            <v>20091005</v>
          </cell>
          <cell r="L1594" t="str">
            <v>Active</v>
          </cell>
          <cell r="N1594">
            <v>0</v>
          </cell>
          <cell r="O1594" t="str">
            <v>no</v>
          </cell>
          <cell r="P1594">
            <v>20091005</v>
          </cell>
          <cell r="Q1594">
            <v>0</v>
          </cell>
          <cell r="R1594">
            <v>20091005</v>
          </cell>
          <cell r="S1594">
            <v>0</v>
          </cell>
        </row>
        <row r="1595">
          <cell r="B1595" t="str">
            <v>WARFARIN SODIUM2579704 mgTABLETTAB</v>
          </cell>
          <cell r="C1595" t="str">
            <v>WARFARIN SODIUM</v>
          </cell>
          <cell r="D1595">
            <v>25797</v>
          </cell>
          <cell r="E1595">
            <v>0</v>
          </cell>
          <cell r="F1595" t="str">
            <v>4 mg</v>
          </cell>
          <cell r="G1595" t="str">
            <v>TABLET</v>
          </cell>
          <cell r="H1595" t="str">
            <v>TAB</v>
          </cell>
          <cell r="I1595">
            <v>20091005</v>
          </cell>
          <cell r="J1595">
            <v>0</v>
          </cell>
          <cell r="K1595">
            <v>20091005</v>
          </cell>
          <cell r="L1595" t="str">
            <v>Active</v>
          </cell>
          <cell r="N1595">
            <v>0</v>
          </cell>
          <cell r="O1595" t="str">
            <v>no</v>
          </cell>
          <cell r="P1595">
            <v>20091005</v>
          </cell>
          <cell r="Q1595">
            <v>0</v>
          </cell>
          <cell r="R1595">
            <v>20091005</v>
          </cell>
          <cell r="S1595">
            <v>0</v>
          </cell>
        </row>
        <row r="1596">
          <cell r="B1596" t="str">
            <v>WARFARIN SODIUM2579305 mgTABLETTAB</v>
          </cell>
          <cell r="C1596" t="str">
            <v>WARFARIN SODIUM</v>
          </cell>
          <cell r="D1596">
            <v>25793</v>
          </cell>
          <cell r="E1596">
            <v>0</v>
          </cell>
          <cell r="F1596" t="str">
            <v>5 mg</v>
          </cell>
          <cell r="G1596" t="str">
            <v>TABLET</v>
          </cell>
          <cell r="H1596" t="str">
            <v>TAB</v>
          </cell>
          <cell r="I1596">
            <v>20091005</v>
          </cell>
          <cell r="J1596">
            <v>0</v>
          </cell>
          <cell r="K1596">
            <v>20091005</v>
          </cell>
          <cell r="L1596" t="str">
            <v>Active</v>
          </cell>
          <cell r="N1596">
            <v>0</v>
          </cell>
          <cell r="O1596" t="str">
            <v>no</v>
          </cell>
          <cell r="P1596">
            <v>20091005</v>
          </cell>
          <cell r="Q1596">
            <v>0</v>
          </cell>
          <cell r="R1596">
            <v>20091005</v>
          </cell>
          <cell r="S1596">
            <v>0</v>
          </cell>
        </row>
        <row r="1597">
          <cell r="B1597" t="str">
            <v>WARFARIN SODIUM2579806 mgTABLETTAB</v>
          </cell>
          <cell r="C1597" t="str">
            <v>WARFARIN SODIUM</v>
          </cell>
          <cell r="D1597">
            <v>25798</v>
          </cell>
          <cell r="E1597">
            <v>0</v>
          </cell>
          <cell r="F1597" t="str">
            <v>6 mg</v>
          </cell>
          <cell r="G1597" t="str">
            <v>TABLET</v>
          </cell>
          <cell r="H1597" t="str">
            <v>TAB</v>
          </cell>
          <cell r="I1597">
            <v>20091005</v>
          </cell>
          <cell r="J1597">
            <v>0</v>
          </cell>
          <cell r="K1597">
            <v>20091005</v>
          </cell>
          <cell r="L1597" t="str">
            <v>Active</v>
          </cell>
          <cell r="N1597">
            <v>0</v>
          </cell>
          <cell r="O1597" t="str">
            <v>no</v>
          </cell>
          <cell r="P1597">
            <v>20091005</v>
          </cell>
          <cell r="Q1597">
            <v>0</v>
          </cell>
          <cell r="R1597">
            <v>20091005</v>
          </cell>
          <cell r="S1597">
            <v>0</v>
          </cell>
        </row>
        <row r="1598">
          <cell r="B1598" t="str">
            <v>WARFARIN SODIUM2579507.5 mgTABLETTAB</v>
          </cell>
          <cell r="C1598" t="str">
            <v>WARFARIN SODIUM</v>
          </cell>
          <cell r="D1598">
            <v>25795</v>
          </cell>
          <cell r="E1598">
            <v>0</v>
          </cell>
          <cell r="F1598" t="str">
            <v>7.5 mg</v>
          </cell>
          <cell r="G1598" t="str">
            <v>TABLET</v>
          </cell>
          <cell r="H1598" t="str">
            <v>TAB</v>
          </cell>
          <cell r="I1598">
            <v>20091005</v>
          </cell>
          <cell r="J1598">
            <v>0</v>
          </cell>
          <cell r="K1598">
            <v>20091005</v>
          </cell>
          <cell r="L1598" t="str">
            <v>Active</v>
          </cell>
          <cell r="N1598">
            <v>0</v>
          </cell>
          <cell r="O1598" t="str">
            <v>no</v>
          </cell>
          <cell r="P1598">
            <v>20091005</v>
          </cell>
          <cell r="Q1598">
            <v>0</v>
          </cell>
          <cell r="R1598">
            <v>20091005</v>
          </cell>
          <cell r="S1598">
            <v>0</v>
          </cell>
        </row>
        <row r="1599">
          <cell r="B1599" t="str">
            <v>WATER FOR INJECTION, BACTERIOSTATIC VIAL623340NAMILLILITERINJ</v>
          </cell>
          <cell r="C1599" t="str">
            <v>WATER FOR INJECTION, BACTERIOSTATIC VIAL</v>
          </cell>
          <cell r="D1599">
            <v>62334</v>
          </cell>
          <cell r="E1599">
            <v>0</v>
          </cell>
          <cell r="F1599" t="str">
            <v>NA</v>
          </cell>
          <cell r="G1599" t="str">
            <v>MILLILITER</v>
          </cell>
          <cell r="H1599" t="str">
            <v>INJ</v>
          </cell>
          <cell r="I1599">
            <v>20020906</v>
          </cell>
          <cell r="J1599">
            <v>20030305</v>
          </cell>
          <cell r="K1599">
            <v>20030305</v>
          </cell>
          <cell r="L1599" t="str">
            <v>Active</v>
          </cell>
          <cell r="N1599">
            <v>0</v>
          </cell>
          <cell r="O1599" t="str">
            <v>no</v>
          </cell>
          <cell r="P1599">
            <v>20020906</v>
          </cell>
          <cell r="Q1599">
            <v>20030305</v>
          </cell>
          <cell r="R1599">
            <v>20030305</v>
          </cell>
          <cell r="S1599">
            <v>0</v>
          </cell>
        </row>
        <row r="1600">
          <cell r="B1600" t="str">
            <v>WATER FOR INJECTION, STERILE IV SOLUTION27290NAMILLILITERIV</v>
          </cell>
          <cell r="C1600" t="str">
            <v>WATER FOR INJECTION, STERILE IV SOLUTION</v>
          </cell>
          <cell r="D1600">
            <v>2729</v>
          </cell>
          <cell r="E1600">
            <v>0</v>
          </cell>
          <cell r="F1600" t="str">
            <v>NA</v>
          </cell>
          <cell r="G1600" t="str">
            <v>MILLILITER</v>
          </cell>
          <cell r="H1600" t="str">
            <v>IV</v>
          </cell>
          <cell r="I1600">
            <v>20020605</v>
          </cell>
          <cell r="J1600">
            <v>20021206</v>
          </cell>
          <cell r="K1600">
            <v>20031205</v>
          </cell>
          <cell r="L1600" t="str">
            <v>Active</v>
          </cell>
          <cell r="N1600">
            <v>0</v>
          </cell>
          <cell r="O1600" t="str">
            <v>no</v>
          </cell>
          <cell r="P1600">
            <v>20020605</v>
          </cell>
          <cell r="Q1600">
            <v>20021206</v>
          </cell>
          <cell r="R1600">
            <v>20031205</v>
          </cell>
          <cell r="S1600">
            <v>0</v>
          </cell>
        </row>
        <row r="1601">
          <cell r="B1601" t="str">
            <v>WATER FOR IRRIGATION, STERILE SOLUTION453400NAMILLILITERIRRIG</v>
          </cell>
          <cell r="C1601" t="str">
            <v>WATER FOR IRRIGATION, STERILE SOLUTION</v>
          </cell>
          <cell r="D1601">
            <v>45340</v>
          </cell>
          <cell r="E1601">
            <v>0</v>
          </cell>
          <cell r="F1601" t="str">
            <v>NA</v>
          </cell>
          <cell r="G1601" t="str">
            <v>MILLILITER</v>
          </cell>
          <cell r="H1601" t="str">
            <v>IRRIG</v>
          </cell>
          <cell r="I1601">
            <v>20020605</v>
          </cell>
          <cell r="J1601">
            <v>20021206</v>
          </cell>
          <cell r="K1601">
            <v>20030305</v>
          </cell>
          <cell r="L1601" t="str">
            <v>Active</v>
          </cell>
          <cell r="N1601">
            <v>0</v>
          </cell>
          <cell r="O1601" t="str">
            <v>no</v>
          </cell>
          <cell r="P1601">
            <v>20020605</v>
          </cell>
          <cell r="Q1601">
            <v>20021206</v>
          </cell>
          <cell r="R1601">
            <v>20030305</v>
          </cell>
          <cell r="S1601">
            <v>0</v>
          </cell>
        </row>
        <row r="1602">
          <cell r="B1602" t="str">
            <v>ZALEPLON92723010 mgCAPSULECAP</v>
          </cell>
          <cell r="C1602" t="str">
            <v>ZALEPLON</v>
          </cell>
          <cell r="D1602">
            <v>92723</v>
          </cell>
          <cell r="E1602">
            <v>0</v>
          </cell>
          <cell r="F1602" t="str">
            <v>10 mg</v>
          </cell>
          <cell r="G1602" t="str">
            <v>CAPSULE</v>
          </cell>
          <cell r="H1602" t="str">
            <v>CAP</v>
          </cell>
          <cell r="I1602">
            <v>20091005</v>
          </cell>
          <cell r="J1602">
            <v>0</v>
          </cell>
          <cell r="K1602">
            <v>20091005</v>
          </cell>
          <cell r="L1602" t="str">
            <v>Active</v>
          </cell>
          <cell r="N1602">
            <v>0</v>
          </cell>
          <cell r="O1602" t="str">
            <v>no</v>
          </cell>
          <cell r="P1602">
            <v>20091005</v>
          </cell>
          <cell r="Q1602">
            <v>0</v>
          </cell>
          <cell r="R1602">
            <v>20091005</v>
          </cell>
          <cell r="S1602">
            <v>0</v>
          </cell>
        </row>
        <row r="1603">
          <cell r="B1603" t="str">
            <v>ZALEPLON9271305 mgCAPSULECAP</v>
          </cell>
          <cell r="C1603" t="str">
            <v>ZALEPLON</v>
          </cell>
          <cell r="D1603">
            <v>92713</v>
          </cell>
          <cell r="E1603">
            <v>0</v>
          </cell>
          <cell r="F1603" t="str">
            <v>5 mg</v>
          </cell>
          <cell r="G1603" t="str">
            <v>CAPSULE</v>
          </cell>
          <cell r="H1603" t="str">
            <v>CAP</v>
          </cell>
          <cell r="I1603">
            <v>20091005</v>
          </cell>
          <cell r="J1603">
            <v>0</v>
          </cell>
          <cell r="K1603">
            <v>20091005</v>
          </cell>
          <cell r="L1603" t="str">
            <v>Active</v>
          </cell>
          <cell r="N1603">
            <v>0</v>
          </cell>
          <cell r="O1603" t="str">
            <v>no</v>
          </cell>
          <cell r="P1603">
            <v>20091005</v>
          </cell>
          <cell r="Q1603">
            <v>0</v>
          </cell>
          <cell r="R1603">
            <v>20091005</v>
          </cell>
          <cell r="S1603">
            <v>0</v>
          </cell>
        </row>
        <row r="1604">
          <cell r="B1604" t="str">
            <v>ZIDOVUDINE445300100 mgCAPSULECAP</v>
          </cell>
          <cell r="C1604" t="str">
            <v>ZIDOVUDINE</v>
          </cell>
          <cell r="D1604">
            <v>44530</v>
          </cell>
          <cell r="E1604">
            <v>0</v>
          </cell>
          <cell r="F1604" t="str">
            <v>100 mg</v>
          </cell>
          <cell r="G1604" t="str">
            <v>CAPSULE</v>
          </cell>
          <cell r="H1604" t="str">
            <v>CAP</v>
          </cell>
          <cell r="I1604">
            <v>20091005</v>
          </cell>
          <cell r="J1604">
            <v>0</v>
          </cell>
          <cell r="K1604">
            <v>20091005</v>
          </cell>
          <cell r="L1604" t="str">
            <v>Active</v>
          </cell>
          <cell r="N1604">
            <v>0</v>
          </cell>
          <cell r="O1604" t="str">
            <v>no</v>
          </cell>
          <cell r="P1604">
            <v>20091005</v>
          </cell>
          <cell r="Q1604">
            <v>0</v>
          </cell>
          <cell r="R1604">
            <v>20091005</v>
          </cell>
          <cell r="S1604">
            <v>0</v>
          </cell>
        </row>
        <row r="1605">
          <cell r="B1605" t="str">
            <v>ZIDOVUDINE445330300 mgTABLETTAB</v>
          </cell>
          <cell r="C1605" t="str">
            <v>ZIDOVUDINE</v>
          </cell>
          <cell r="D1605">
            <v>44533</v>
          </cell>
          <cell r="E1605">
            <v>0</v>
          </cell>
          <cell r="F1605" t="str">
            <v>300 mg</v>
          </cell>
          <cell r="G1605" t="str">
            <v>TABLET</v>
          </cell>
          <cell r="H1605" t="str">
            <v>TAB</v>
          </cell>
          <cell r="I1605">
            <v>20091005</v>
          </cell>
          <cell r="J1605">
            <v>0</v>
          </cell>
          <cell r="K1605">
            <v>20091005</v>
          </cell>
          <cell r="L1605" t="str">
            <v>Active</v>
          </cell>
          <cell r="N1605">
            <v>0</v>
          </cell>
          <cell r="O1605" t="str">
            <v>no</v>
          </cell>
          <cell r="P1605">
            <v>20091005</v>
          </cell>
          <cell r="Q1605">
            <v>0</v>
          </cell>
          <cell r="R1605">
            <v>20091005</v>
          </cell>
          <cell r="S1605">
            <v>0</v>
          </cell>
        </row>
        <row r="1606">
          <cell r="B1606" t="str">
            <v>ZIDOVUDINE44410050 mg/5 mlMILLILITERSYR</v>
          </cell>
          <cell r="C1606" t="str">
            <v>ZIDOVUDINE</v>
          </cell>
          <cell r="D1606">
            <v>44410</v>
          </cell>
          <cell r="E1606">
            <v>0</v>
          </cell>
          <cell r="F1606" t="str">
            <v>50 mg/5 ml</v>
          </cell>
          <cell r="G1606" t="str">
            <v>MILLILITER</v>
          </cell>
          <cell r="H1606" t="str">
            <v>SYR</v>
          </cell>
          <cell r="I1606">
            <v>20091005</v>
          </cell>
          <cell r="J1606">
            <v>0</v>
          </cell>
          <cell r="K1606">
            <v>20091005</v>
          </cell>
          <cell r="L1606" t="str">
            <v>Active</v>
          </cell>
          <cell r="N1606">
            <v>0</v>
          </cell>
          <cell r="O1606" t="str">
            <v>no</v>
          </cell>
          <cell r="P1606">
            <v>20091005</v>
          </cell>
          <cell r="Q1606">
            <v>0</v>
          </cell>
          <cell r="R1606">
            <v>20091005</v>
          </cell>
          <cell r="S1606">
            <v>0</v>
          </cell>
        </row>
        <row r="1607">
          <cell r="B1607" t="str">
            <v>ZOLPIDEM TARTRATE871010 mgTABLETTAB</v>
          </cell>
          <cell r="C1607" t="str">
            <v>ZOLPIDEM TARTRATE</v>
          </cell>
          <cell r="D1607">
            <v>871</v>
          </cell>
          <cell r="E1607">
            <v>0</v>
          </cell>
          <cell r="F1607" t="str">
            <v>10 mg</v>
          </cell>
          <cell r="G1607" t="str">
            <v>TABLET</v>
          </cell>
          <cell r="H1607" t="str">
            <v>TAB</v>
          </cell>
          <cell r="I1607">
            <v>20091005</v>
          </cell>
          <cell r="J1607">
            <v>0</v>
          </cell>
          <cell r="K1607">
            <v>20091005</v>
          </cell>
          <cell r="L1607" t="str">
            <v>Active</v>
          </cell>
          <cell r="N1607">
            <v>0</v>
          </cell>
          <cell r="O1607" t="str">
            <v>no</v>
          </cell>
          <cell r="P1607">
            <v>20091005</v>
          </cell>
          <cell r="Q1607">
            <v>0</v>
          </cell>
          <cell r="R1607">
            <v>20091005</v>
          </cell>
          <cell r="S1607">
            <v>0</v>
          </cell>
        </row>
        <row r="1608">
          <cell r="B1608" t="str">
            <v>ZOLPIDEM TARTRATE87005 mgTABLETTAB</v>
          </cell>
          <cell r="C1608" t="str">
            <v>ZOLPIDEM TARTRATE</v>
          </cell>
          <cell r="D1608">
            <v>870</v>
          </cell>
          <cell r="E1608">
            <v>0</v>
          </cell>
          <cell r="F1608" t="str">
            <v>5 mg</v>
          </cell>
          <cell r="G1608" t="str">
            <v>TABLET</v>
          </cell>
          <cell r="H1608" t="str">
            <v>TAB</v>
          </cell>
          <cell r="I1608">
            <v>20091005</v>
          </cell>
          <cell r="J1608">
            <v>0</v>
          </cell>
          <cell r="K1608">
            <v>20091005</v>
          </cell>
          <cell r="L1608" t="str">
            <v>Active</v>
          </cell>
          <cell r="N1608">
            <v>0</v>
          </cell>
          <cell r="O1608" t="str">
            <v>no</v>
          </cell>
          <cell r="P1608">
            <v>20091005</v>
          </cell>
          <cell r="Q1608">
            <v>0</v>
          </cell>
          <cell r="R1608">
            <v>20091005</v>
          </cell>
          <cell r="S1608">
            <v>0</v>
          </cell>
        </row>
        <row r="1609">
          <cell r="B1609" t="str">
            <v>ZONISAMIDE922190100 mgCAPSULECAP</v>
          </cell>
          <cell r="C1609" t="str">
            <v>ZONISAMIDE</v>
          </cell>
          <cell r="D1609">
            <v>92219</v>
          </cell>
          <cell r="E1609">
            <v>0</v>
          </cell>
          <cell r="F1609" t="str">
            <v>100 mg</v>
          </cell>
          <cell r="G1609" t="str">
            <v>CAPSULE</v>
          </cell>
          <cell r="H1609" t="str">
            <v>CAP</v>
          </cell>
          <cell r="I1609">
            <v>20091005</v>
          </cell>
          <cell r="J1609">
            <v>0</v>
          </cell>
          <cell r="K1609">
            <v>20091005</v>
          </cell>
          <cell r="L1609" t="str">
            <v>Active</v>
          </cell>
          <cell r="N1609">
            <v>0</v>
          </cell>
          <cell r="O1609" t="str">
            <v>no</v>
          </cell>
          <cell r="P1609">
            <v>20091005</v>
          </cell>
          <cell r="Q1609">
            <v>0</v>
          </cell>
          <cell r="R1609">
            <v>20091005</v>
          </cell>
          <cell r="S1609">
            <v>0</v>
          </cell>
        </row>
        <row r="1610">
          <cell r="B1610" t="str">
            <v>ZONISAMIDE20831025 mgCAPSULECAP</v>
          </cell>
          <cell r="C1610" t="str">
            <v>ZONISAMIDE</v>
          </cell>
          <cell r="D1610">
            <v>20831</v>
          </cell>
          <cell r="E1610">
            <v>0</v>
          </cell>
          <cell r="F1610" t="str">
            <v>25 mg</v>
          </cell>
          <cell r="G1610" t="str">
            <v>CAPSULE</v>
          </cell>
          <cell r="H1610" t="str">
            <v>CAP</v>
          </cell>
          <cell r="I1610">
            <v>20091005</v>
          </cell>
          <cell r="J1610">
            <v>0</v>
          </cell>
          <cell r="K1610">
            <v>20091005</v>
          </cell>
          <cell r="L1610" t="str">
            <v>Active</v>
          </cell>
          <cell r="N1610">
            <v>0</v>
          </cell>
          <cell r="O1610" t="str">
            <v>no</v>
          </cell>
          <cell r="P1610">
            <v>20091005</v>
          </cell>
          <cell r="Q1610">
            <v>0</v>
          </cell>
          <cell r="R1610">
            <v>20091005</v>
          </cell>
          <cell r="S1610">
            <v>0</v>
          </cell>
        </row>
        <row r="1611">
          <cell r="B1611" t="str">
            <v>ZONISAMIDE20833050 mgCAPSULECAP</v>
          </cell>
          <cell r="C1611" t="str">
            <v>ZONISAMIDE</v>
          </cell>
          <cell r="D1611">
            <v>20833</v>
          </cell>
          <cell r="E1611">
            <v>0</v>
          </cell>
          <cell r="F1611" t="str">
            <v>50 mg</v>
          </cell>
          <cell r="G1611" t="str">
            <v>CAPSULE</v>
          </cell>
          <cell r="H1611" t="str">
            <v>CAP</v>
          </cell>
          <cell r="I1611">
            <v>20091005</v>
          </cell>
          <cell r="J1611">
            <v>0</v>
          </cell>
          <cell r="K1611">
            <v>20091005</v>
          </cell>
          <cell r="L1611" t="str">
            <v>Active</v>
          </cell>
          <cell r="N1611">
            <v>0</v>
          </cell>
          <cell r="O1611" t="str">
            <v>no</v>
          </cell>
          <cell r="P1611">
            <v>20091005</v>
          </cell>
          <cell r="Q1611">
            <v>0</v>
          </cell>
          <cell r="R1611">
            <v>20091005</v>
          </cell>
          <cell r="S1611">
            <v>0</v>
          </cell>
        </row>
      </sheetData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U Aranesp CRI "/>
      <sheetName val="ABU CRI Procrit Sales"/>
      <sheetName val="ABU DS Epogen "/>
      <sheetName val="Aranesp Validation"/>
      <sheetName val="DS Detail"/>
      <sheetName val="FSDC NAM Epogen"/>
      <sheetName val="FSDC Detail"/>
      <sheetName val="FSDC CAM"/>
      <sheetName val="OBU Summary"/>
      <sheetName val="OBU Neupogen_Neulasta"/>
      <sheetName val="OBU Neupogen ACIS Level"/>
      <sheetName val="OBU Neulasta"/>
      <sheetName val="OBU Neulasta detail"/>
      <sheetName val="OBU Aranesp"/>
      <sheetName val="OBU vs ABU ONC Incentives"/>
      <sheetName val="HSM Summary"/>
      <sheetName val="HSM Neupogen_Neulasta"/>
      <sheetName val="Sheet3"/>
      <sheetName val="HSM Neulasta"/>
      <sheetName val="HSM Neulasta detail"/>
      <sheetName val="HSM Aranesp"/>
      <sheetName val="HSM Aranesp Detail"/>
      <sheetName val="RBU Summary"/>
      <sheetName val="RBU"/>
      <sheetName val="PPM"/>
      <sheetName val="PPM Detail"/>
      <sheetName val="CA MC"/>
      <sheetName val="CA TC"/>
      <sheetName val="CA IHS"/>
      <sheetName val="IHS Detail"/>
      <sheetName val="CA GEM"/>
      <sheetName val="CA VA"/>
      <sheetName val="CA RHS SD"/>
      <sheetName val="Sheet1"/>
      <sheetName val="CA GPO"/>
      <sheetName val="Vlookup Tables"/>
      <sheetName val="Eligibility"/>
      <sheetName val="VA,IHS,PPM Align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"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</row>
        <row r="2">
          <cell r="A2" t="str">
            <v>Attainment</v>
          </cell>
          <cell r="B2" t="str">
            <v>Aranesp CRI PSR</v>
          </cell>
          <cell r="C2" t="str">
            <v>Aranesp CRI DM</v>
          </cell>
          <cell r="D2" t="str">
            <v>Aranesp CRI RSD</v>
          </cell>
          <cell r="E2" t="str">
            <v>DS PSR</v>
          </cell>
          <cell r="F2" t="str">
            <v>DS DM</v>
          </cell>
          <cell r="G2" t="str">
            <v>DS RSD</v>
          </cell>
          <cell r="H2" t="str">
            <v>OBU PSR Aranesp</v>
          </cell>
          <cell r="I2" t="str">
            <v>OBU Neup/Neul PSR</v>
          </cell>
          <cell r="J2" t="str">
            <v>OBU Neulasta PSR</v>
          </cell>
          <cell r="K2" t="str">
            <v>OBU Aranesp DM</v>
          </cell>
          <cell r="L2" t="str">
            <v xml:space="preserve">OBU DM Neup/Neul </v>
          </cell>
          <cell r="M2" t="str">
            <v>OBU DM Neulasta</v>
          </cell>
          <cell r="N2" t="str">
            <v xml:space="preserve">OBU RSD Aranesp </v>
          </cell>
          <cell r="O2" t="str">
            <v xml:space="preserve">OBU RSD Neup/Neul </v>
          </cell>
          <cell r="P2" t="str">
            <v>OBU RSD Neulasta</v>
          </cell>
          <cell r="Q2" t="str">
            <v>OBU CS Aranesp</v>
          </cell>
          <cell r="R2" t="str">
            <v>OBU RCM  Aranesp</v>
          </cell>
          <cell r="S2" t="str">
            <v>OBU CSD Aranesp</v>
          </cell>
          <cell r="T2" t="str">
            <v>OBU CS Neupogen</v>
          </cell>
          <cell r="U2" t="str">
            <v>OBU RCM Neupogen</v>
          </cell>
          <cell r="V2" t="str">
            <v>HSM PSR Neup/Neul</v>
          </cell>
          <cell r="W2" t="str">
            <v>HSM PSR Aranesp</v>
          </cell>
          <cell r="X2" t="str">
            <v>HSM PSR Neulasta</v>
          </cell>
          <cell r="Y2" t="str">
            <v>HSM DM Neup/Neul</v>
          </cell>
          <cell r="Z2" t="str">
            <v>HSM DM Aranesp</v>
          </cell>
          <cell r="AA2" t="str">
            <v>HSM DM Neulasta</v>
          </cell>
          <cell r="AB2" t="str">
            <v>HSM RSD Neup/Neul</v>
          </cell>
          <cell r="AC2" t="str">
            <v>HSM RSD Aranesp</v>
          </cell>
          <cell r="AD2" t="str">
            <v>HSM RSD Neulasta</v>
          </cell>
          <cell r="AF2" t="str">
            <v>CA DNM</v>
          </cell>
          <cell r="AG2" t="str">
            <v>CA Meets</v>
          </cell>
          <cell r="AH2" t="str">
            <v>CA Exceeds</v>
          </cell>
          <cell r="AI2" t="str">
            <v>CASD DNM</v>
          </cell>
          <cell r="AJ2" t="str">
            <v>CASD Meets</v>
          </cell>
          <cell r="AK2" t="str">
            <v>CASD Exceeds</v>
          </cell>
          <cell r="AL2" t="str">
            <v>OBU DM Neulasta</v>
          </cell>
        </row>
        <row r="3">
          <cell r="A3">
            <v>0.9</v>
          </cell>
          <cell r="B3">
            <v>1250</v>
          </cell>
          <cell r="C3">
            <v>1565</v>
          </cell>
          <cell r="D3">
            <v>2405</v>
          </cell>
          <cell r="E3">
            <v>1250</v>
          </cell>
          <cell r="F3">
            <v>1565</v>
          </cell>
          <cell r="G3">
            <v>2405</v>
          </cell>
          <cell r="H3">
            <v>825</v>
          </cell>
          <cell r="I3">
            <v>275</v>
          </cell>
          <cell r="J3">
            <v>525</v>
          </cell>
          <cell r="K3">
            <v>1025</v>
          </cell>
          <cell r="L3">
            <v>365</v>
          </cell>
          <cell r="M3">
            <v>675</v>
          </cell>
          <cell r="N3">
            <v>1600</v>
          </cell>
          <cell r="O3">
            <v>565</v>
          </cell>
          <cell r="P3">
            <v>1040</v>
          </cell>
          <cell r="Q3">
            <v>490</v>
          </cell>
          <cell r="R3">
            <v>610</v>
          </cell>
          <cell r="S3">
            <v>915</v>
          </cell>
          <cell r="T3">
            <v>265</v>
          </cell>
          <cell r="U3">
            <v>330</v>
          </cell>
          <cell r="V3">
            <v>365</v>
          </cell>
          <cell r="W3">
            <v>1000</v>
          </cell>
          <cell r="X3">
            <v>300</v>
          </cell>
          <cell r="Y3">
            <v>450</v>
          </cell>
          <cell r="Z3">
            <v>1250</v>
          </cell>
          <cell r="AA3">
            <v>375</v>
          </cell>
          <cell r="AB3">
            <v>700</v>
          </cell>
          <cell r="AC3">
            <v>1750</v>
          </cell>
          <cell r="AD3">
            <v>575</v>
          </cell>
          <cell r="AF3">
            <v>0</v>
          </cell>
          <cell r="AG3">
            <v>2500</v>
          </cell>
          <cell r="AH3">
            <v>3750</v>
          </cell>
          <cell r="AI3">
            <v>0</v>
          </cell>
          <cell r="AJ3">
            <v>3750</v>
          </cell>
          <cell r="AK3">
            <v>5625</v>
          </cell>
          <cell r="AL3">
            <v>675</v>
          </cell>
        </row>
        <row r="4">
          <cell r="A4">
            <v>0.91</v>
          </cell>
          <cell r="B4">
            <v>1625</v>
          </cell>
          <cell r="C4">
            <v>2035</v>
          </cell>
          <cell r="D4">
            <v>3125</v>
          </cell>
          <cell r="E4">
            <v>1625</v>
          </cell>
          <cell r="F4">
            <v>2035</v>
          </cell>
          <cell r="G4">
            <v>3125</v>
          </cell>
          <cell r="H4">
            <v>1075</v>
          </cell>
          <cell r="I4">
            <v>360</v>
          </cell>
          <cell r="J4">
            <v>685</v>
          </cell>
          <cell r="K4">
            <v>1335</v>
          </cell>
          <cell r="L4">
            <v>475</v>
          </cell>
          <cell r="M4">
            <v>880</v>
          </cell>
          <cell r="N4">
            <v>2080</v>
          </cell>
          <cell r="O4">
            <v>735</v>
          </cell>
          <cell r="P4">
            <v>1350</v>
          </cell>
          <cell r="Q4">
            <v>635</v>
          </cell>
          <cell r="R4">
            <v>795</v>
          </cell>
          <cell r="S4">
            <v>1190</v>
          </cell>
          <cell r="T4">
            <v>345</v>
          </cell>
          <cell r="U4">
            <v>430</v>
          </cell>
          <cell r="V4">
            <v>475</v>
          </cell>
          <cell r="W4">
            <v>1300</v>
          </cell>
          <cell r="X4">
            <v>390</v>
          </cell>
          <cell r="Y4">
            <v>585</v>
          </cell>
          <cell r="Z4">
            <v>1625</v>
          </cell>
          <cell r="AA4">
            <v>490</v>
          </cell>
          <cell r="AB4">
            <v>910</v>
          </cell>
          <cell r="AC4">
            <v>2275</v>
          </cell>
          <cell r="AD4">
            <v>750</v>
          </cell>
          <cell r="AF4">
            <v>0</v>
          </cell>
          <cell r="AG4">
            <v>2500</v>
          </cell>
          <cell r="AH4">
            <v>3750</v>
          </cell>
          <cell r="AI4">
            <v>0</v>
          </cell>
          <cell r="AJ4">
            <v>3750</v>
          </cell>
          <cell r="AK4">
            <v>5625</v>
          </cell>
          <cell r="AL4">
            <v>880</v>
          </cell>
        </row>
        <row r="5">
          <cell r="A5">
            <v>0.92</v>
          </cell>
          <cell r="B5">
            <v>2000</v>
          </cell>
          <cell r="C5">
            <v>2505</v>
          </cell>
          <cell r="D5">
            <v>3845</v>
          </cell>
          <cell r="E5">
            <v>2000</v>
          </cell>
          <cell r="F5">
            <v>2505</v>
          </cell>
          <cell r="G5">
            <v>3845</v>
          </cell>
          <cell r="H5">
            <v>1325</v>
          </cell>
          <cell r="I5">
            <v>445</v>
          </cell>
          <cell r="J5">
            <v>845</v>
          </cell>
          <cell r="K5">
            <v>1645</v>
          </cell>
          <cell r="L5">
            <v>585</v>
          </cell>
          <cell r="M5">
            <v>1085</v>
          </cell>
          <cell r="N5">
            <v>2560</v>
          </cell>
          <cell r="O5">
            <v>905</v>
          </cell>
          <cell r="P5">
            <v>1660</v>
          </cell>
          <cell r="Q5">
            <v>780</v>
          </cell>
          <cell r="R5">
            <v>980</v>
          </cell>
          <cell r="S5">
            <v>1465</v>
          </cell>
          <cell r="T5">
            <v>425</v>
          </cell>
          <cell r="U5">
            <v>530</v>
          </cell>
          <cell r="V5">
            <v>585</v>
          </cell>
          <cell r="W5">
            <v>1600</v>
          </cell>
          <cell r="X5">
            <v>480</v>
          </cell>
          <cell r="Y5">
            <v>720</v>
          </cell>
          <cell r="Z5">
            <v>2000</v>
          </cell>
          <cell r="AA5">
            <v>605</v>
          </cell>
          <cell r="AB5">
            <v>1120</v>
          </cell>
          <cell r="AC5">
            <v>2800</v>
          </cell>
          <cell r="AD5">
            <v>925</v>
          </cell>
          <cell r="AF5">
            <v>0</v>
          </cell>
          <cell r="AG5">
            <v>2500</v>
          </cell>
          <cell r="AH5">
            <v>3750</v>
          </cell>
          <cell r="AI5">
            <v>0</v>
          </cell>
          <cell r="AJ5">
            <v>3750</v>
          </cell>
          <cell r="AK5">
            <v>5625</v>
          </cell>
          <cell r="AL5">
            <v>1085</v>
          </cell>
        </row>
        <row r="6">
          <cell r="A6">
            <v>0.93</v>
          </cell>
          <cell r="B6">
            <v>2375</v>
          </cell>
          <cell r="C6">
            <v>2975</v>
          </cell>
          <cell r="D6">
            <v>4565</v>
          </cell>
          <cell r="E6">
            <v>2375</v>
          </cell>
          <cell r="F6">
            <v>2975</v>
          </cell>
          <cell r="G6">
            <v>4565</v>
          </cell>
          <cell r="H6">
            <v>1575</v>
          </cell>
          <cell r="I6">
            <v>530</v>
          </cell>
          <cell r="J6">
            <v>1005</v>
          </cell>
          <cell r="K6">
            <v>1955</v>
          </cell>
          <cell r="L6">
            <v>695</v>
          </cell>
          <cell r="M6">
            <v>1290</v>
          </cell>
          <cell r="N6">
            <v>3040</v>
          </cell>
          <cell r="O6">
            <v>1075</v>
          </cell>
          <cell r="P6">
            <v>1970</v>
          </cell>
          <cell r="Q6">
            <v>925</v>
          </cell>
          <cell r="R6">
            <v>1165</v>
          </cell>
          <cell r="S6">
            <v>1740</v>
          </cell>
          <cell r="T6">
            <v>505</v>
          </cell>
          <cell r="U6">
            <v>630</v>
          </cell>
          <cell r="V6">
            <v>695</v>
          </cell>
          <cell r="W6">
            <v>1900</v>
          </cell>
          <cell r="X6">
            <v>570</v>
          </cell>
          <cell r="Y6">
            <v>855</v>
          </cell>
          <cell r="Z6">
            <v>2375</v>
          </cell>
          <cell r="AA6">
            <v>720</v>
          </cell>
          <cell r="AB6">
            <v>1330</v>
          </cell>
          <cell r="AC6">
            <v>3325</v>
          </cell>
          <cell r="AD6">
            <v>1100</v>
          </cell>
          <cell r="AF6">
            <v>0</v>
          </cell>
          <cell r="AG6">
            <v>2500</v>
          </cell>
          <cell r="AH6">
            <v>3750</v>
          </cell>
          <cell r="AI6">
            <v>0</v>
          </cell>
          <cell r="AJ6">
            <v>3750</v>
          </cell>
          <cell r="AK6">
            <v>5625</v>
          </cell>
          <cell r="AL6">
            <v>1290</v>
          </cell>
        </row>
        <row r="7">
          <cell r="A7">
            <v>0.94</v>
          </cell>
          <cell r="B7">
            <v>2750</v>
          </cell>
          <cell r="C7">
            <v>3445</v>
          </cell>
          <cell r="D7">
            <v>5285</v>
          </cell>
          <cell r="E7">
            <v>2750</v>
          </cell>
          <cell r="F7">
            <v>3445</v>
          </cell>
          <cell r="G7">
            <v>5285</v>
          </cell>
          <cell r="H7">
            <v>1825</v>
          </cell>
          <cell r="I7">
            <v>615</v>
          </cell>
          <cell r="J7">
            <v>1165</v>
          </cell>
          <cell r="K7">
            <v>2265</v>
          </cell>
          <cell r="L7">
            <v>805</v>
          </cell>
          <cell r="M7">
            <v>1495</v>
          </cell>
          <cell r="N7">
            <v>3520</v>
          </cell>
          <cell r="O7">
            <v>1245</v>
          </cell>
          <cell r="P7">
            <v>2280</v>
          </cell>
          <cell r="Q7">
            <v>1070</v>
          </cell>
          <cell r="R7">
            <v>1350</v>
          </cell>
          <cell r="S7">
            <v>2015</v>
          </cell>
          <cell r="T7">
            <v>585</v>
          </cell>
          <cell r="U7">
            <v>730</v>
          </cell>
          <cell r="V7">
            <v>805</v>
          </cell>
          <cell r="W7">
            <v>2200</v>
          </cell>
          <cell r="X7">
            <v>660</v>
          </cell>
          <cell r="Y7">
            <v>990</v>
          </cell>
          <cell r="Z7">
            <v>2750</v>
          </cell>
          <cell r="AA7">
            <v>835</v>
          </cell>
          <cell r="AB7">
            <v>1540</v>
          </cell>
          <cell r="AC7">
            <v>3850</v>
          </cell>
          <cell r="AD7">
            <v>1275</v>
          </cell>
          <cell r="AF7">
            <v>0</v>
          </cell>
          <cell r="AG7">
            <v>2500</v>
          </cell>
          <cell r="AH7">
            <v>3750</v>
          </cell>
          <cell r="AI7">
            <v>0</v>
          </cell>
          <cell r="AJ7">
            <v>3750</v>
          </cell>
          <cell r="AK7">
            <v>5625</v>
          </cell>
          <cell r="AL7">
            <v>1495</v>
          </cell>
        </row>
        <row r="8">
          <cell r="A8">
            <v>0.95</v>
          </cell>
          <cell r="B8">
            <v>3125</v>
          </cell>
          <cell r="C8">
            <v>3915</v>
          </cell>
          <cell r="D8">
            <v>6005</v>
          </cell>
          <cell r="E8">
            <v>3125</v>
          </cell>
          <cell r="F8">
            <v>3915</v>
          </cell>
          <cell r="G8">
            <v>6005</v>
          </cell>
          <cell r="H8">
            <v>2075</v>
          </cell>
          <cell r="I8">
            <v>700</v>
          </cell>
          <cell r="J8">
            <v>1325</v>
          </cell>
          <cell r="K8">
            <v>2575</v>
          </cell>
          <cell r="L8">
            <v>915</v>
          </cell>
          <cell r="M8">
            <v>1700</v>
          </cell>
          <cell r="N8">
            <v>4000</v>
          </cell>
          <cell r="O8">
            <v>1415</v>
          </cell>
          <cell r="P8">
            <v>2590</v>
          </cell>
          <cell r="Q8">
            <v>1215</v>
          </cell>
          <cell r="R8">
            <v>1535</v>
          </cell>
          <cell r="S8">
            <v>2290</v>
          </cell>
          <cell r="T8">
            <v>665</v>
          </cell>
          <cell r="U8">
            <v>830</v>
          </cell>
          <cell r="V8">
            <v>915</v>
          </cell>
          <cell r="W8">
            <v>2500</v>
          </cell>
          <cell r="X8">
            <v>750</v>
          </cell>
          <cell r="Y8">
            <v>1125</v>
          </cell>
          <cell r="Z8">
            <v>3125</v>
          </cell>
          <cell r="AA8">
            <v>950</v>
          </cell>
          <cell r="AB8">
            <v>1750</v>
          </cell>
          <cell r="AC8">
            <v>4375</v>
          </cell>
          <cell r="AD8">
            <v>1450</v>
          </cell>
          <cell r="AF8">
            <v>2500</v>
          </cell>
          <cell r="AG8">
            <v>3750</v>
          </cell>
          <cell r="AH8">
            <v>5000</v>
          </cell>
          <cell r="AI8">
            <v>3750</v>
          </cell>
          <cell r="AJ8">
            <v>5625</v>
          </cell>
          <cell r="AK8">
            <v>7500</v>
          </cell>
          <cell r="AL8">
            <v>1700</v>
          </cell>
        </row>
        <row r="9">
          <cell r="A9">
            <v>0.96</v>
          </cell>
          <cell r="B9">
            <v>3500</v>
          </cell>
          <cell r="C9">
            <v>4385</v>
          </cell>
          <cell r="D9">
            <v>6725</v>
          </cell>
          <cell r="E9">
            <v>3500</v>
          </cell>
          <cell r="F9">
            <v>4385</v>
          </cell>
          <cell r="G9">
            <v>6725</v>
          </cell>
          <cell r="H9">
            <v>2325</v>
          </cell>
          <cell r="I9">
            <v>785</v>
          </cell>
          <cell r="J9">
            <v>1485</v>
          </cell>
          <cell r="K9">
            <v>2885</v>
          </cell>
          <cell r="L9">
            <v>1025</v>
          </cell>
          <cell r="M9">
            <v>1905</v>
          </cell>
          <cell r="N9">
            <v>4480</v>
          </cell>
          <cell r="O9">
            <v>1585</v>
          </cell>
          <cell r="P9">
            <v>2900</v>
          </cell>
          <cell r="Q9">
            <v>1360</v>
          </cell>
          <cell r="R9">
            <v>1720</v>
          </cell>
          <cell r="S9">
            <v>2565</v>
          </cell>
          <cell r="T9">
            <v>745</v>
          </cell>
          <cell r="U9">
            <v>930</v>
          </cell>
          <cell r="V9">
            <v>1025</v>
          </cell>
          <cell r="W9">
            <v>2800</v>
          </cell>
          <cell r="X9">
            <v>840</v>
          </cell>
          <cell r="Y9">
            <v>1260</v>
          </cell>
          <cell r="Z9">
            <v>3500</v>
          </cell>
          <cell r="AA9">
            <v>1065</v>
          </cell>
          <cell r="AB9">
            <v>1960</v>
          </cell>
          <cell r="AC9">
            <v>4900</v>
          </cell>
          <cell r="AD9">
            <v>1625</v>
          </cell>
          <cell r="AF9">
            <v>2500</v>
          </cell>
          <cell r="AG9">
            <v>3750</v>
          </cell>
          <cell r="AH9">
            <v>5000</v>
          </cell>
          <cell r="AI9">
            <v>3750</v>
          </cell>
          <cell r="AJ9">
            <v>5625</v>
          </cell>
          <cell r="AK9">
            <v>7500</v>
          </cell>
          <cell r="AL9">
            <v>1905</v>
          </cell>
        </row>
        <row r="10">
          <cell r="A10">
            <v>0.97</v>
          </cell>
          <cell r="B10">
            <v>3875</v>
          </cell>
          <cell r="C10">
            <v>4855</v>
          </cell>
          <cell r="D10">
            <v>7445</v>
          </cell>
          <cell r="E10">
            <v>3875</v>
          </cell>
          <cell r="F10">
            <v>4855</v>
          </cell>
          <cell r="G10">
            <v>7445</v>
          </cell>
          <cell r="H10">
            <v>2575</v>
          </cell>
          <cell r="I10">
            <v>870</v>
          </cell>
          <cell r="J10">
            <v>1645</v>
          </cell>
          <cell r="K10">
            <v>3195</v>
          </cell>
          <cell r="L10">
            <v>1135</v>
          </cell>
          <cell r="M10">
            <v>2110</v>
          </cell>
          <cell r="N10">
            <v>4960</v>
          </cell>
          <cell r="O10">
            <v>1755</v>
          </cell>
          <cell r="P10">
            <v>3210</v>
          </cell>
          <cell r="Q10">
            <v>1505</v>
          </cell>
          <cell r="R10">
            <v>1905</v>
          </cell>
          <cell r="S10">
            <v>2840</v>
          </cell>
          <cell r="T10">
            <v>825</v>
          </cell>
          <cell r="U10">
            <v>1030</v>
          </cell>
          <cell r="V10">
            <v>1135</v>
          </cell>
          <cell r="W10">
            <v>3100</v>
          </cell>
          <cell r="X10">
            <v>930</v>
          </cell>
          <cell r="Y10">
            <v>1395</v>
          </cell>
          <cell r="Z10">
            <v>3875</v>
          </cell>
          <cell r="AA10">
            <v>1180</v>
          </cell>
          <cell r="AB10">
            <v>2170</v>
          </cell>
          <cell r="AC10">
            <v>5425</v>
          </cell>
          <cell r="AD10">
            <v>1800</v>
          </cell>
          <cell r="AF10">
            <v>2500</v>
          </cell>
          <cell r="AG10">
            <v>3750</v>
          </cell>
          <cell r="AH10">
            <v>5000</v>
          </cell>
          <cell r="AI10">
            <v>3750</v>
          </cell>
          <cell r="AJ10">
            <v>5625</v>
          </cell>
          <cell r="AK10">
            <v>7500</v>
          </cell>
          <cell r="AL10">
            <v>2110</v>
          </cell>
        </row>
        <row r="11">
          <cell r="A11">
            <v>0.98</v>
          </cell>
          <cell r="B11">
            <v>4250</v>
          </cell>
          <cell r="C11">
            <v>5325</v>
          </cell>
          <cell r="D11">
            <v>8165</v>
          </cell>
          <cell r="E11">
            <v>4250</v>
          </cell>
          <cell r="F11">
            <v>5325</v>
          </cell>
          <cell r="G11">
            <v>8165</v>
          </cell>
          <cell r="H11">
            <v>2825</v>
          </cell>
          <cell r="I11">
            <v>955</v>
          </cell>
          <cell r="J11">
            <v>1805</v>
          </cell>
          <cell r="K11">
            <v>3505</v>
          </cell>
          <cell r="L11">
            <v>1245</v>
          </cell>
          <cell r="M11">
            <v>2315</v>
          </cell>
          <cell r="N11">
            <v>5440</v>
          </cell>
          <cell r="O11">
            <v>1925</v>
          </cell>
          <cell r="P11">
            <v>3520</v>
          </cell>
          <cell r="Q11">
            <v>1650</v>
          </cell>
          <cell r="R11">
            <v>2090</v>
          </cell>
          <cell r="S11">
            <v>3115</v>
          </cell>
          <cell r="T11">
            <v>905</v>
          </cell>
          <cell r="U11">
            <v>1130</v>
          </cell>
          <cell r="V11">
            <v>1245</v>
          </cell>
          <cell r="W11">
            <v>3400</v>
          </cell>
          <cell r="X11">
            <v>1020</v>
          </cell>
          <cell r="Y11">
            <v>1530</v>
          </cell>
          <cell r="Z11">
            <v>4250</v>
          </cell>
          <cell r="AA11">
            <v>1295</v>
          </cell>
          <cell r="AB11">
            <v>2380</v>
          </cell>
          <cell r="AC11">
            <v>5950</v>
          </cell>
          <cell r="AD11">
            <v>1975</v>
          </cell>
          <cell r="AF11">
            <v>2500</v>
          </cell>
          <cell r="AG11">
            <v>3750</v>
          </cell>
          <cell r="AH11">
            <v>5000</v>
          </cell>
          <cell r="AI11">
            <v>3750</v>
          </cell>
          <cell r="AJ11">
            <v>5625</v>
          </cell>
          <cell r="AK11">
            <v>7500</v>
          </cell>
          <cell r="AL11">
            <v>2315</v>
          </cell>
        </row>
        <row r="12">
          <cell r="A12">
            <v>0.99</v>
          </cell>
          <cell r="B12">
            <v>4625</v>
          </cell>
          <cell r="C12">
            <v>5795</v>
          </cell>
          <cell r="D12">
            <v>8885</v>
          </cell>
          <cell r="E12">
            <v>4625</v>
          </cell>
          <cell r="F12">
            <v>5795</v>
          </cell>
          <cell r="G12">
            <v>8885</v>
          </cell>
          <cell r="H12">
            <v>3075</v>
          </cell>
          <cell r="I12">
            <v>1040</v>
          </cell>
          <cell r="J12">
            <v>1965</v>
          </cell>
          <cell r="K12">
            <v>3815</v>
          </cell>
          <cell r="L12">
            <v>1355</v>
          </cell>
          <cell r="M12">
            <v>2520</v>
          </cell>
          <cell r="N12">
            <v>5920</v>
          </cell>
          <cell r="O12">
            <v>2095</v>
          </cell>
          <cell r="P12">
            <v>3830</v>
          </cell>
          <cell r="Q12">
            <v>1795</v>
          </cell>
          <cell r="R12">
            <v>2275</v>
          </cell>
          <cell r="S12">
            <v>3390</v>
          </cell>
          <cell r="T12">
            <v>985</v>
          </cell>
          <cell r="U12">
            <v>1230</v>
          </cell>
          <cell r="V12">
            <v>1355</v>
          </cell>
          <cell r="W12">
            <v>3700</v>
          </cell>
          <cell r="X12">
            <v>1110</v>
          </cell>
          <cell r="Y12">
            <v>1665</v>
          </cell>
          <cell r="Z12">
            <v>4625</v>
          </cell>
          <cell r="AA12">
            <v>1410</v>
          </cell>
          <cell r="AB12">
            <v>2590</v>
          </cell>
          <cell r="AC12">
            <v>6475</v>
          </cell>
          <cell r="AD12">
            <v>2150</v>
          </cell>
          <cell r="AF12">
            <v>4000</v>
          </cell>
          <cell r="AG12">
            <v>5000</v>
          </cell>
          <cell r="AH12">
            <v>6000</v>
          </cell>
          <cell r="AI12">
            <v>6000</v>
          </cell>
          <cell r="AJ12">
            <v>7500</v>
          </cell>
          <cell r="AK12">
            <v>9000</v>
          </cell>
          <cell r="AL12">
            <v>2520</v>
          </cell>
        </row>
        <row r="13">
          <cell r="A13">
            <v>1</v>
          </cell>
          <cell r="B13">
            <v>5000</v>
          </cell>
          <cell r="C13">
            <v>6250</v>
          </cell>
          <cell r="D13">
            <v>9625</v>
          </cell>
          <cell r="E13">
            <v>5000</v>
          </cell>
          <cell r="F13">
            <v>6250</v>
          </cell>
          <cell r="G13">
            <v>9625</v>
          </cell>
          <cell r="H13">
            <v>3300</v>
          </cell>
          <cell r="I13">
            <v>1100</v>
          </cell>
          <cell r="J13">
            <v>2100</v>
          </cell>
          <cell r="K13">
            <v>4100</v>
          </cell>
          <cell r="L13">
            <v>1450</v>
          </cell>
          <cell r="M13">
            <v>2700</v>
          </cell>
          <cell r="N13">
            <v>6400</v>
          </cell>
          <cell r="O13">
            <v>2250</v>
          </cell>
          <cell r="P13">
            <v>4150</v>
          </cell>
          <cell r="Q13">
            <v>1950</v>
          </cell>
          <cell r="R13">
            <v>2435</v>
          </cell>
          <cell r="S13">
            <v>3655</v>
          </cell>
          <cell r="T13">
            <v>1050</v>
          </cell>
          <cell r="U13">
            <v>1315</v>
          </cell>
          <cell r="V13">
            <v>1450</v>
          </cell>
          <cell r="W13">
            <v>4000</v>
          </cell>
          <cell r="X13">
            <v>1200</v>
          </cell>
          <cell r="Y13">
            <v>1800</v>
          </cell>
          <cell r="Z13">
            <v>5000</v>
          </cell>
          <cell r="AA13">
            <v>1500</v>
          </cell>
          <cell r="AB13">
            <v>2800</v>
          </cell>
          <cell r="AC13">
            <v>7700</v>
          </cell>
          <cell r="AD13">
            <v>2300</v>
          </cell>
          <cell r="AF13">
            <v>4000</v>
          </cell>
          <cell r="AG13">
            <v>5000</v>
          </cell>
          <cell r="AH13">
            <v>6000</v>
          </cell>
          <cell r="AI13">
            <v>6000</v>
          </cell>
          <cell r="AJ13">
            <v>7500</v>
          </cell>
          <cell r="AK13">
            <v>9000</v>
          </cell>
          <cell r="AL13">
            <v>2700</v>
          </cell>
        </row>
        <row r="14">
          <cell r="A14">
            <v>1.01</v>
          </cell>
          <cell r="B14">
            <v>5000</v>
          </cell>
          <cell r="C14">
            <v>6250</v>
          </cell>
          <cell r="D14">
            <v>9625</v>
          </cell>
          <cell r="E14">
            <v>5500</v>
          </cell>
          <cell r="F14">
            <v>6875</v>
          </cell>
          <cell r="G14">
            <v>10590</v>
          </cell>
          <cell r="H14">
            <v>3300</v>
          </cell>
          <cell r="I14">
            <v>1210</v>
          </cell>
          <cell r="J14">
            <v>2100</v>
          </cell>
          <cell r="K14">
            <v>4100</v>
          </cell>
          <cell r="L14">
            <v>1625</v>
          </cell>
          <cell r="M14">
            <v>2700</v>
          </cell>
          <cell r="N14">
            <v>6400</v>
          </cell>
          <cell r="O14">
            <v>2565</v>
          </cell>
          <cell r="P14">
            <v>4150</v>
          </cell>
          <cell r="Q14">
            <v>1950</v>
          </cell>
          <cell r="R14">
            <v>2435</v>
          </cell>
          <cell r="S14">
            <v>3655</v>
          </cell>
          <cell r="T14">
            <v>1315</v>
          </cell>
          <cell r="U14">
            <v>1645</v>
          </cell>
          <cell r="V14">
            <v>1595</v>
          </cell>
          <cell r="W14">
            <v>4000</v>
          </cell>
          <cell r="X14">
            <v>1200</v>
          </cell>
          <cell r="Y14">
            <v>2015</v>
          </cell>
          <cell r="Z14">
            <v>5000</v>
          </cell>
          <cell r="AA14">
            <v>1500</v>
          </cell>
          <cell r="AB14">
            <v>3190</v>
          </cell>
          <cell r="AC14">
            <v>7700</v>
          </cell>
          <cell r="AD14">
            <v>2300</v>
          </cell>
          <cell r="AF14">
            <v>5000</v>
          </cell>
          <cell r="AG14">
            <v>6875</v>
          </cell>
          <cell r="AH14">
            <v>8250</v>
          </cell>
          <cell r="AI14">
            <v>7500</v>
          </cell>
          <cell r="AJ14">
            <v>10315</v>
          </cell>
          <cell r="AK14">
            <v>12375</v>
          </cell>
          <cell r="AL14">
            <v>2700</v>
          </cell>
        </row>
        <row r="15">
          <cell r="A15">
            <v>1.02</v>
          </cell>
          <cell r="B15">
            <v>5000</v>
          </cell>
          <cell r="C15">
            <v>6250</v>
          </cell>
          <cell r="D15">
            <v>9625</v>
          </cell>
          <cell r="E15">
            <v>6000</v>
          </cell>
          <cell r="F15">
            <v>7500</v>
          </cell>
          <cell r="H15">
            <v>3300</v>
          </cell>
          <cell r="I15">
            <v>1320</v>
          </cell>
          <cell r="J15">
            <v>2100</v>
          </cell>
          <cell r="K15">
            <v>4100</v>
          </cell>
          <cell r="L15">
            <v>1800</v>
          </cell>
          <cell r="M15">
            <v>2700</v>
          </cell>
          <cell r="N15">
            <v>6400</v>
          </cell>
          <cell r="O15">
            <v>2880</v>
          </cell>
          <cell r="P15">
            <v>4150</v>
          </cell>
          <cell r="Q15">
            <v>1950</v>
          </cell>
          <cell r="R15">
            <v>2435</v>
          </cell>
          <cell r="S15">
            <v>3655</v>
          </cell>
          <cell r="T15">
            <v>1580</v>
          </cell>
          <cell r="U15">
            <v>1975</v>
          </cell>
          <cell r="V15">
            <v>1740</v>
          </cell>
          <cell r="W15">
            <v>4000</v>
          </cell>
          <cell r="X15">
            <v>1200</v>
          </cell>
          <cell r="Y15">
            <v>2230</v>
          </cell>
          <cell r="Z15">
            <v>5000</v>
          </cell>
          <cell r="AA15">
            <v>1500</v>
          </cell>
          <cell r="AB15">
            <v>3580</v>
          </cell>
          <cell r="AC15">
            <v>7700</v>
          </cell>
          <cell r="AD15">
            <v>2300</v>
          </cell>
          <cell r="AF15">
            <v>5000</v>
          </cell>
          <cell r="AG15">
            <v>7500</v>
          </cell>
          <cell r="AH15">
            <v>9000</v>
          </cell>
          <cell r="AI15">
            <v>7500</v>
          </cell>
          <cell r="AJ15">
            <v>11250</v>
          </cell>
          <cell r="AK15">
            <v>13500</v>
          </cell>
          <cell r="AL15">
            <v>2700</v>
          </cell>
        </row>
        <row r="16">
          <cell r="A16">
            <v>1.03</v>
          </cell>
          <cell r="B16">
            <v>5000</v>
          </cell>
          <cell r="C16">
            <v>6250</v>
          </cell>
          <cell r="D16">
            <v>9625</v>
          </cell>
          <cell r="E16">
            <v>6500</v>
          </cell>
          <cell r="F16">
            <v>8125</v>
          </cell>
          <cell r="H16">
            <v>3300</v>
          </cell>
          <cell r="I16">
            <v>1430</v>
          </cell>
          <cell r="J16">
            <v>2100</v>
          </cell>
          <cell r="K16">
            <v>4100</v>
          </cell>
          <cell r="L16">
            <v>1975</v>
          </cell>
          <cell r="M16">
            <v>2700</v>
          </cell>
          <cell r="N16">
            <v>6400</v>
          </cell>
          <cell r="O16">
            <v>3195</v>
          </cell>
          <cell r="P16">
            <v>4150</v>
          </cell>
          <cell r="Q16">
            <v>1950</v>
          </cell>
          <cell r="R16">
            <v>2435</v>
          </cell>
          <cell r="S16">
            <v>3655</v>
          </cell>
          <cell r="T16">
            <v>1845</v>
          </cell>
          <cell r="U16">
            <v>2305</v>
          </cell>
          <cell r="V16">
            <v>1885</v>
          </cell>
          <cell r="W16">
            <v>4000</v>
          </cell>
          <cell r="X16">
            <v>1200</v>
          </cell>
          <cell r="Y16">
            <v>2445</v>
          </cell>
          <cell r="Z16">
            <v>5000</v>
          </cell>
          <cell r="AA16">
            <v>1500</v>
          </cell>
          <cell r="AB16">
            <v>3970</v>
          </cell>
          <cell r="AC16">
            <v>7700</v>
          </cell>
          <cell r="AD16">
            <v>2300</v>
          </cell>
          <cell r="AF16">
            <v>7000</v>
          </cell>
          <cell r="AG16">
            <v>9375</v>
          </cell>
          <cell r="AH16">
            <v>11250</v>
          </cell>
          <cell r="AI16">
            <v>10500</v>
          </cell>
          <cell r="AJ16">
            <v>14065</v>
          </cell>
          <cell r="AK16">
            <v>16875</v>
          </cell>
          <cell r="AL16">
            <v>2700</v>
          </cell>
        </row>
        <row r="17">
          <cell r="A17">
            <v>1.04</v>
          </cell>
          <cell r="B17">
            <v>5000</v>
          </cell>
          <cell r="C17">
            <v>6250</v>
          </cell>
          <cell r="D17">
            <v>9625</v>
          </cell>
          <cell r="E17">
            <v>7000</v>
          </cell>
          <cell r="F17">
            <v>8750</v>
          </cell>
          <cell r="H17">
            <v>3300</v>
          </cell>
          <cell r="I17">
            <v>1540</v>
          </cell>
          <cell r="J17">
            <v>2100</v>
          </cell>
          <cell r="K17">
            <v>4100</v>
          </cell>
          <cell r="L17">
            <v>2150</v>
          </cell>
          <cell r="M17">
            <v>2700</v>
          </cell>
          <cell r="N17">
            <v>6400</v>
          </cell>
          <cell r="O17">
            <v>3510</v>
          </cell>
          <cell r="P17">
            <v>4150</v>
          </cell>
          <cell r="Q17">
            <v>1950</v>
          </cell>
          <cell r="R17">
            <v>2435</v>
          </cell>
          <cell r="S17">
            <v>3655</v>
          </cell>
          <cell r="T17">
            <v>2110</v>
          </cell>
          <cell r="U17">
            <v>2635</v>
          </cell>
          <cell r="V17">
            <v>2030</v>
          </cell>
          <cell r="W17">
            <v>4000</v>
          </cell>
          <cell r="X17">
            <v>1200</v>
          </cell>
          <cell r="Y17">
            <v>2660</v>
          </cell>
          <cell r="Z17">
            <v>5000</v>
          </cell>
          <cell r="AA17">
            <v>1500</v>
          </cell>
          <cell r="AB17">
            <v>4360</v>
          </cell>
          <cell r="AC17">
            <v>7700</v>
          </cell>
          <cell r="AD17">
            <v>2300</v>
          </cell>
          <cell r="AF17">
            <v>7000</v>
          </cell>
          <cell r="AG17">
            <v>10000</v>
          </cell>
          <cell r="AH17">
            <v>12000</v>
          </cell>
          <cell r="AI17">
            <v>10500</v>
          </cell>
          <cell r="AJ17">
            <v>15000</v>
          </cell>
          <cell r="AK17">
            <v>18000</v>
          </cell>
          <cell r="AL17">
            <v>2700</v>
          </cell>
        </row>
        <row r="18">
          <cell r="A18">
            <v>1.05</v>
          </cell>
          <cell r="B18">
            <v>5000</v>
          </cell>
          <cell r="C18">
            <v>6250</v>
          </cell>
          <cell r="D18">
            <v>9625</v>
          </cell>
          <cell r="E18">
            <v>7500</v>
          </cell>
          <cell r="F18">
            <v>9375</v>
          </cell>
          <cell r="H18">
            <v>3300</v>
          </cell>
          <cell r="I18">
            <v>1650</v>
          </cell>
          <cell r="J18">
            <v>2100</v>
          </cell>
          <cell r="K18">
            <v>4100</v>
          </cell>
          <cell r="L18">
            <v>2325</v>
          </cell>
          <cell r="M18">
            <v>2700</v>
          </cell>
          <cell r="N18">
            <v>6400</v>
          </cell>
          <cell r="O18">
            <v>3825</v>
          </cell>
          <cell r="P18">
            <v>4150</v>
          </cell>
          <cell r="Q18">
            <v>1950</v>
          </cell>
          <cell r="R18">
            <v>2435</v>
          </cell>
          <cell r="S18">
            <v>3655</v>
          </cell>
          <cell r="T18">
            <v>2140</v>
          </cell>
          <cell r="U18">
            <v>2675</v>
          </cell>
          <cell r="V18">
            <v>2175</v>
          </cell>
          <cell r="W18">
            <v>4000</v>
          </cell>
          <cell r="X18">
            <v>1200</v>
          </cell>
          <cell r="Y18">
            <v>2875</v>
          </cell>
          <cell r="Z18">
            <v>5000</v>
          </cell>
          <cell r="AA18">
            <v>1500</v>
          </cell>
          <cell r="AB18">
            <v>4750</v>
          </cell>
          <cell r="AC18">
            <v>7700</v>
          </cell>
          <cell r="AD18">
            <v>2300</v>
          </cell>
          <cell r="AF18">
            <v>8000</v>
          </cell>
          <cell r="AG18">
            <v>11250</v>
          </cell>
          <cell r="AH18">
            <v>13500</v>
          </cell>
          <cell r="AI18">
            <v>12000</v>
          </cell>
          <cell r="AJ18">
            <v>16875</v>
          </cell>
          <cell r="AK18">
            <v>20250</v>
          </cell>
          <cell r="AL18">
            <v>2700</v>
          </cell>
        </row>
        <row r="19">
          <cell r="A19">
            <v>1.06</v>
          </cell>
          <cell r="B19">
            <v>5000</v>
          </cell>
          <cell r="C19">
            <v>6250</v>
          </cell>
          <cell r="D19">
            <v>9625</v>
          </cell>
          <cell r="E19">
            <v>8000</v>
          </cell>
          <cell r="F19">
            <v>10000</v>
          </cell>
          <cell r="H19">
            <v>3300</v>
          </cell>
          <cell r="I19">
            <v>1760</v>
          </cell>
          <cell r="J19">
            <v>2100</v>
          </cell>
          <cell r="K19">
            <v>4100</v>
          </cell>
          <cell r="L19">
            <v>2500</v>
          </cell>
          <cell r="M19">
            <v>2700</v>
          </cell>
          <cell r="N19">
            <v>6400</v>
          </cell>
          <cell r="O19">
            <v>4140</v>
          </cell>
          <cell r="P19">
            <v>4150</v>
          </cell>
          <cell r="Q19">
            <v>1950</v>
          </cell>
          <cell r="R19">
            <v>2435</v>
          </cell>
          <cell r="S19">
            <v>3655</v>
          </cell>
          <cell r="T19">
            <v>2170</v>
          </cell>
          <cell r="U19">
            <v>2715</v>
          </cell>
          <cell r="V19">
            <v>2320</v>
          </cell>
          <cell r="W19">
            <v>4000</v>
          </cell>
          <cell r="X19">
            <v>1200</v>
          </cell>
          <cell r="Y19">
            <v>3090</v>
          </cell>
          <cell r="Z19">
            <v>5000</v>
          </cell>
          <cell r="AA19">
            <v>1500</v>
          </cell>
          <cell r="AB19">
            <v>5140</v>
          </cell>
          <cell r="AC19">
            <v>7700</v>
          </cell>
          <cell r="AD19">
            <v>2300</v>
          </cell>
          <cell r="AF19">
            <v>8100</v>
          </cell>
          <cell r="AG19">
            <v>11625</v>
          </cell>
          <cell r="AH19">
            <v>13950</v>
          </cell>
          <cell r="AI19">
            <v>12150</v>
          </cell>
          <cell r="AJ19">
            <v>17440</v>
          </cell>
          <cell r="AK19">
            <v>20925</v>
          </cell>
          <cell r="AL19">
            <v>2700</v>
          </cell>
        </row>
        <row r="20">
          <cell r="A20">
            <v>1.07</v>
          </cell>
          <cell r="B20">
            <v>5000</v>
          </cell>
          <cell r="C20">
            <v>6250</v>
          </cell>
          <cell r="D20">
            <v>9625</v>
          </cell>
          <cell r="E20">
            <v>8500</v>
          </cell>
          <cell r="F20">
            <v>10625</v>
          </cell>
          <cell r="H20">
            <v>3300</v>
          </cell>
          <cell r="I20">
            <v>1870</v>
          </cell>
          <cell r="J20">
            <v>2100</v>
          </cell>
          <cell r="K20">
            <v>4100</v>
          </cell>
          <cell r="L20">
            <v>2675</v>
          </cell>
          <cell r="M20">
            <v>2700</v>
          </cell>
          <cell r="N20">
            <v>6400</v>
          </cell>
          <cell r="O20">
            <v>4455</v>
          </cell>
          <cell r="P20">
            <v>4150</v>
          </cell>
          <cell r="Q20">
            <v>1950</v>
          </cell>
          <cell r="R20">
            <v>2435</v>
          </cell>
          <cell r="S20">
            <v>3655</v>
          </cell>
          <cell r="T20">
            <v>2200</v>
          </cell>
          <cell r="U20">
            <v>2755</v>
          </cell>
          <cell r="V20">
            <v>2465</v>
          </cell>
          <cell r="W20">
            <v>4000</v>
          </cell>
          <cell r="X20">
            <v>1200</v>
          </cell>
          <cell r="Y20">
            <v>3305</v>
          </cell>
          <cell r="Z20">
            <v>5000</v>
          </cell>
          <cell r="AA20">
            <v>1500</v>
          </cell>
          <cell r="AB20">
            <v>5530</v>
          </cell>
          <cell r="AC20">
            <v>7700</v>
          </cell>
          <cell r="AD20">
            <v>2300</v>
          </cell>
          <cell r="AF20">
            <v>8200</v>
          </cell>
          <cell r="AG20">
            <v>12000</v>
          </cell>
          <cell r="AH20">
            <v>14400</v>
          </cell>
          <cell r="AI20">
            <v>12300</v>
          </cell>
          <cell r="AJ20">
            <v>18005</v>
          </cell>
          <cell r="AK20">
            <v>21600</v>
          </cell>
          <cell r="AL20">
            <v>2700</v>
          </cell>
        </row>
        <row r="21">
          <cell r="A21">
            <v>1.08</v>
          </cell>
          <cell r="B21">
            <v>5000</v>
          </cell>
          <cell r="C21">
            <v>6250</v>
          </cell>
          <cell r="D21">
            <v>9625</v>
          </cell>
          <cell r="E21">
            <v>9000</v>
          </cell>
          <cell r="F21">
            <v>11250</v>
          </cell>
          <cell r="H21">
            <v>3300</v>
          </cell>
          <cell r="I21">
            <v>1980</v>
          </cell>
          <cell r="J21">
            <v>2100</v>
          </cell>
          <cell r="K21">
            <v>4100</v>
          </cell>
          <cell r="L21">
            <v>2850</v>
          </cell>
          <cell r="M21">
            <v>2700</v>
          </cell>
          <cell r="N21">
            <v>6400</v>
          </cell>
          <cell r="O21">
            <v>4770</v>
          </cell>
          <cell r="P21">
            <v>4150</v>
          </cell>
          <cell r="Q21">
            <v>1950</v>
          </cell>
          <cell r="R21">
            <v>2435</v>
          </cell>
          <cell r="S21">
            <v>3655</v>
          </cell>
          <cell r="T21">
            <v>2230</v>
          </cell>
          <cell r="U21">
            <v>2795</v>
          </cell>
          <cell r="V21">
            <v>2610</v>
          </cell>
          <cell r="W21">
            <v>4000</v>
          </cell>
          <cell r="X21">
            <v>1200</v>
          </cell>
          <cell r="Y21">
            <v>3520</v>
          </cell>
          <cell r="Z21">
            <v>5000</v>
          </cell>
          <cell r="AA21">
            <v>1500</v>
          </cell>
          <cell r="AB21">
            <v>5920</v>
          </cell>
          <cell r="AC21">
            <v>7700</v>
          </cell>
          <cell r="AD21">
            <v>2300</v>
          </cell>
          <cell r="AF21">
            <v>8300</v>
          </cell>
          <cell r="AG21">
            <v>12375</v>
          </cell>
          <cell r="AH21">
            <v>14850</v>
          </cell>
          <cell r="AI21">
            <v>12450</v>
          </cell>
          <cell r="AJ21">
            <v>18570</v>
          </cell>
          <cell r="AK21">
            <v>22275</v>
          </cell>
          <cell r="AL21">
            <v>2700</v>
          </cell>
        </row>
        <row r="22">
          <cell r="A22">
            <v>1.0900000000000001</v>
          </cell>
          <cell r="B22">
            <v>5000</v>
          </cell>
          <cell r="C22">
            <v>6250</v>
          </cell>
          <cell r="D22">
            <v>9625</v>
          </cell>
          <cell r="E22">
            <v>9500</v>
          </cell>
          <cell r="F22">
            <v>11875</v>
          </cell>
          <cell r="H22">
            <v>3300</v>
          </cell>
          <cell r="I22">
            <v>2090</v>
          </cell>
          <cell r="J22">
            <v>2100</v>
          </cell>
          <cell r="K22">
            <v>4100</v>
          </cell>
          <cell r="L22">
            <v>3025</v>
          </cell>
          <cell r="M22">
            <v>2700</v>
          </cell>
          <cell r="N22">
            <v>6400</v>
          </cell>
          <cell r="O22">
            <v>5085</v>
          </cell>
          <cell r="P22">
            <v>4150</v>
          </cell>
          <cell r="Q22">
            <v>1950</v>
          </cell>
          <cell r="R22">
            <v>2435</v>
          </cell>
          <cell r="S22">
            <v>3655</v>
          </cell>
          <cell r="T22">
            <v>2260</v>
          </cell>
          <cell r="U22">
            <v>2835</v>
          </cell>
          <cell r="V22">
            <v>2755</v>
          </cell>
          <cell r="W22">
            <v>4000</v>
          </cell>
          <cell r="X22">
            <v>1200</v>
          </cell>
          <cell r="Y22">
            <v>3735</v>
          </cell>
          <cell r="Z22">
            <v>5000</v>
          </cell>
          <cell r="AA22">
            <v>1500</v>
          </cell>
          <cell r="AB22">
            <v>6310</v>
          </cell>
          <cell r="AC22">
            <v>7700</v>
          </cell>
          <cell r="AD22">
            <v>2300</v>
          </cell>
          <cell r="AF22">
            <v>8400</v>
          </cell>
          <cell r="AG22">
            <v>12750</v>
          </cell>
          <cell r="AH22">
            <v>15300</v>
          </cell>
          <cell r="AI22">
            <v>12600</v>
          </cell>
          <cell r="AJ22">
            <v>19135</v>
          </cell>
          <cell r="AK22">
            <v>22950</v>
          </cell>
          <cell r="AL22">
            <v>2700</v>
          </cell>
        </row>
        <row r="23">
          <cell r="A23">
            <v>1.1000000000000001</v>
          </cell>
          <cell r="B23">
            <v>5000</v>
          </cell>
          <cell r="C23">
            <v>6250</v>
          </cell>
          <cell r="D23">
            <v>9625</v>
          </cell>
          <cell r="E23">
            <v>10000</v>
          </cell>
          <cell r="F23">
            <v>12500</v>
          </cell>
          <cell r="H23">
            <v>3300</v>
          </cell>
          <cell r="I23">
            <v>2200</v>
          </cell>
          <cell r="J23">
            <v>2100</v>
          </cell>
          <cell r="K23">
            <v>4100</v>
          </cell>
          <cell r="L23">
            <v>3200</v>
          </cell>
          <cell r="M23">
            <v>2700</v>
          </cell>
          <cell r="N23">
            <v>6400</v>
          </cell>
          <cell r="O23">
            <v>5400</v>
          </cell>
          <cell r="P23">
            <v>4150</v>
          </cell>
          <cell r="Q23">
            <v>1950</v>
          </cell>
          <cell r="R23">
            <v>2435</v>
          </cell>
          <cell r="S23">
            <v>3655</v>
          </cell>
          <cell r="T23">
            <v>2290</v>
          </cell>
          <cell r="U23">
            <v>2875</v>
          </cell>
          <cell r="V23">
            <v>2900</v>
          </cell>
          <cell r="W23">
            <v>4000</v>
          </cell>
          <cell r="X23">
            <v>1200</v>
          </cell>
          <cell r="Y23">
            <v>3950</v>
          </cell>
          <cell r="Z23">
            <v>5000</v>
          </cell>
          <cell r="AA23">
            <v>1500</v>
          </cell>
          <cell r="AB23">
            <v>6700</v>
          </cell>
          <cell r="AC23">
            <v>7700</v>
          </cell>
          <cell r="AD23">
            <v>2300</v>
          </cell>
          <cell r="AF23">
            <v>8500</v>
          </cell>
          <cell r="AG23">
            <v>13125</v>
          </cell>
          <cell r="AH23">
            <v>15750</v>
          </cell>
          <cell r="AI23">
            <v>12750</v>
          </cell>
          <cell r="AJ23">
            <v>19700</v>
          </cell>
          <cell r="AK23">
            <v>23625</v>
          </cell>
          <cell r="AL23">
            <v>2700</v>
          </cell>
        </row>
        <row r="24">
          <cell r="A24">
            <v>1.1100000000000001</v>
          </cell>
          <cell r="B24">
            <v>5000</v>
          </cell>
          <cell r="C24">
            <v>6250</v>
          </cell>
          <cell r="D24">
            <v>9625</v>
          </cell>
          <cell r="E24">
            <v>10400</v>
          </cell>
          <cell r="F24">
            <v>13000</v>
          </cell>
          <cell r="H24">
            <v>3300</v>
          </cell>
          <cell r="I24">
            <v>2290</v>
          </cell>
          <cell r="J24">
            <v>2100</v>
          </cell>
          <cell r="K24">
            <v>4100</v>
          </cell>
          <cell r="L24">
            <v>3345</v>
          </cell>
          <cell r="M24">
            <v>2700</v>
          </cell>
          <cell r="N24">
            <v>6400</v>
          </cell>
          <cell r="O24">
            <v>5670</v>
          </cell>
          <cell r="P24">
            <v>4150</v>
          </cell>
          <cell r="Q24">
            <v>1950</v>
          </cell>
          <cell r="R24">
            <v>2435</v>
          </cell>
          <cell r="S24">
            <v>3655</v>
          </cell>
          <cell r="T24">
            <v>2320</v>
          </cell>
          <cell r="U24">
            <v>2915</v>
          </cell>
          <cell r="V24">
            <v>3015</v>
          </cell>
          <cell r="W24">
            <v>4000</v>
          </cell>
          <cell r="X24">
            <v>1200</v>
          </cell>
          <cell r="Y24">
            <v>4130</v>
          </cell>
          <cell r="Z24">
            <v>5000</v>
          </cell>
          <cell r="AA24">
            <v>1500</v>
          </cell>
          <cell r="AB24">
            <v>7035</v>
          </cell>
          <cell r="AC24">
            <v>7700</v>
          </cell>
          <cell r="AD24">
            <v>2300</v>
          </cell>
          <cell r="AF24">
            <v>8600</v>
          </cell>
          <cell r="AG24">
            <v>13500</v>
          </cell>
          <cell r="AH24">
            <v>16200</v>
          </cell>
          <cell r="AI24">
            <v>12900</v>
          </cell>
          <cell r="AJ24">
            <v>20265</v>
          </cell>
          <cell r="AK24">
            <v>24300</v>
          </cell>
          <cell r="AL24">
            <v>2700</v>
          </cell>
        </row>
        <row r="25">
          <cell r="A25">
            <v>1.1200000000000001</v>
          </cell>
          <cell r="B25">
            <v>5000</v>
          </cell>
          <cell r="C25">
            <v>6250</v>
          </cell>
          <cell r="D25">
            <v>9625</v>
          </cell>
          <cell r="E25">
            <v>10800</v>
          </cell>
          <cell r="F25">
            <v>13500</v>
          </cell>
          <cell r="H25">
            <v>3300</v>
          </cell>
          <cell r="I25">
            <v>2380</v>
          </cell>
          <cell r="J25">
            <v>2100</v>
          </cell>
          <cell r="K25">
            <v>4100</v>
          </cell>
          <cell r="L25">
            <v>3490</v>
          </cell>
          <cell r="M25">
            <v>2700</v>
          </cell>
          <cell r="N25">
            <v>6400</v>
          </cell>
          <cell r="O25">
            <v>5940</v>
          </cell>
          <cell r="P25">
            <v>4150</v>
          </cell>
          <cell r="Q25">
            <v>1950</v>
          </cell>
          <cell r="R25">
            <v>2435</v>
          </cell>
          <cell r="S25">
            <v>3655</v>
          </cell>
          <cell r="T25">
            <v>2350</v>
          </cell>
          <cell r="U25">
            <v>2955</v>
          </cell>
          <cell r="V25">
            <v>3130</v>
          </cell>
          <cell r="W25">
            <v>4000</v>
          </cell>
          <cell r="X25">
            <v>1200</v>
          </cell>
          <cell r="Y25">
            <v>4310</v>
          </cell>
          <cell r="Z25">
            <v>5000</v>
          </cell>
          <cell r="AA25">
            <v>1500</v>
          </cell>
          <cell r="AB25">
            <v>7370</v>
          </cell>
          <cell r="AC25">
            <v>7700</v>
          </cell>
          <cell r="AD25">
            <v>2300</v>
          </cell>
          <cell r="AF25">
            <v>8700</v>
          </cell>
          <cell r="AG25">
            <v>13875</v>
          </cell>
          <cell r="AH25">
            <v>16650</v>
          </cell>
          <cell r="AI25">
            <v>13050</v>
          </cell>
          <cell r="AJ25">
            <v>20830</v>
          </cell>
          <cell r="AK25">
            <v>24975</v>
          </cell>
          <cell r="AL25">
            <v>2700</v>
          </cell>
        </row>
        <row r="26">
          <cell r="A26">
            <v>1.1299999999999999</v>
          </cell>
          <cell r="B26">
            <v>5000</v>
          </cell>
          <cell r="C26">
            <v>6250</v>
          </cell>
          <cell r="D26">
            <v>9625</v>
          </cell>
          <cell r="E26">
            <v>11200</v>
          </cell>
          <cell r="F26">
            <v>14000</v>
          </cell>
          <cell r="H26">
            <v>3300</v>
          </cell>
          <cell r="I26">
            <v>2470</v>
          </cell>
          <cell r="J26">
            <v>2100</v>
          </cell>
          <cell r="K26">
            <v>4100</v>
          </cell>
          <cell r="L26">
            <v>3635</v>
          </cell>
          <cell r="M26">
            <v>2700</v>
          </cell>
          <cell r="N26">
            <v>6400</v>
          </cell>
          <cell r="O26">
            <v>6210</v>
          </cell>
          <cell r="P26">
            <v>4150</v>
          </cell>
          <cell r="Q26">
            <v>1950</v>
          </cell>
          <cell r="R26">
            <v>2435</v>
          </cell>
          <cell r="S26">
            <v>3655</v>
          </cell>
          <cell r="T26">
            <v>2380</v>
          </cell>
          <cell r="U26">
            <v>2995</v>
          </cell>
          <cell r="V26">
            <v>3245</v>
          </cell>
          <cell r="W26">
            <v>4000</v>
          </cell>
          <cell r="X26">
            <v>1200</v>
          </cell>
          <cell r="Y26">
            <v>4490</v>
          </cell>
          <cell r="Z26">
            <v>5000</v>
          </cell>
          <cell r="AA26">
            <v>1500</v>
          </cell>
          <cell r="AB26">
            <v>7705</v>
          </cell>
          <cell r="AC26">
            <v>7700</v>
          </cell>
          <cell r="AD26">
            <v>2300</v>
          </cell>
          <cell r="AF26">
            <v>8800</v>
          </cell>
          <cell r="AG26">
            <v>14250</v>
          </cell>
          <cell r="AH26">
            <v>17100</v>
          </cell>
          <cell r="AI26">
            <v>13200</v>
          </cell>
          <cell r="AJ26">
            <v>21395</v>
          </cell>
          <cell r="AK26">
            <v>25650</v>
          </cell>
          <cell r="AL26">
            <v>2700</v>
          </cell>
        </row>
        <row r="27">
          <cell r="A27">
            <v>1.1399999999999999</v>
          </cell>
          <cell r="B27">
            <v>5000</v>
          </cell>
          <cell r="C27">
            <v>6250</v>
          </cell>
          <cell r="D27">
            <v>9625</v>
          </cell>
          <cell r="E27">
            <v>11600</v>
          </cell>
          <cell r="F27">
            <v>14500</v>
          </cell>
          <cell r="H27">
            <v>3300</v>
          </cell>
          <cell r="I27">
            <v>2560</v>
          </cell>
          <cell r="J27">
            <v>2100</v>
          </cell>
          <cell r="K27">
            <v>4100</v>
          </cell>
          <cell r="L27">
            <v>3780</v>
          </cell>
          <cell r="M27">
            <v>2700</v>
          </cell>
          <cell r="N27">
            <v>6400</v>
          </cell>
          <cell r="O27">
            <v>6480</v>
          </cell>
          <cell r="P27">
            <v>4150</v>
          </cell>
          <cell r="Q27">
            <v>1950</v>
          </cell>
          <cell r="R27">
            <v>2435</v>
          </cell>
          <cell r="S27">
            <v>3655</v>
          </cell>
          <cell r="T27">
            <v>2410</v>
          </cell>
          <cell r="U27">
            <v>3035</v>
          </cell>
          <cell r="V27">
            <v>3360</v>
          </cell>
          <cell r="W27">
            <v>4000</v>
          </cell>
          <cell r="X27">
            <v>1200</v>
          </cell>
          <cell r="Y27">
            <v>4670</v>
          </cell>
          <cell r="Z27">
            <v>5000</v>
          </cell>
          <cell r="AA27">
            <v>1500</v>
          </cell>
          <cell r="AB27">
            <v>8040</v>
          </cell>
          <cell r="AC27">
            <v>7700</v>
          </cell>
          <cell r="AD27">
            <v>2300</v>
          </cell>
          <cell r="AF27">
            <v>8900</v>
          </cell>
          <cell r="AG27">
            <v>14625</v>
          </cell>
          <cell r="AH27">
            <v>17550</v>
          </cell>
          <cell r="AI27">
            <v>13350</v>
          </cell>
          <cell r="AJ27">
            <v>21960</v>
          </cell>
          <cell r="AK27">
            <v>26325</v>
          </cell>
          <cell r="AL27">
            <v>2700</v>
          </cell>
        </row>
        <row r="28">
          <cell r="A28">
            <v>1.1499999999999999</v>
          </cell>
          <cell r="B28">
            <v>5000</v>
          </cell>
          <cell r="C28">
            <v>6250</v>
          </cell>
          <cell r="D28">
            <v>9625</v>
          </cell>
          <cell r="E28">
            <v>12000</v>
          </cell>
          <cell r="F28">
            <v>15000</v>
          </cell>
          <cell r="H28">
            <v>3300</v>
          </cell>
          <cell r="I28">
            <v>2650</v>
          </cell>
          <cell r="J28">
            <v>2100</v>
          </cell>
          <cell r="K28">
            <v>4100</v>
          </cell>
          <cell r="L28">
            <v>3925</v>
          </cell>
          <cell r="M28">
            <v>2700</v>
          </cell>
          <cell r="N28">
            <v>6400</v>
          </cell>
          <cell r="O28">
            <v>6750</v>
          </cell>
          <cell r="P28">
            <v>4150</v>
          </cell>
          <cell r="Q28">
            <v>1950</v>
          </cell>
          <cell r="R28">
            <v>2435</v>
          </cell>
          <cell r="S28">
            <v>3655</v>
          </cell>
          <cell r="T28">
            <v>2440</v>
          </cell>
          <cell r="U28">
            <v>3075</v>
          </cell>
          <cell r="V28">
            <v>3475</v>
          </cell>
          <cell r="W28">
            <v>4000</v>
          </cell>
          <cell r="X28">
            <v>1200</v>
          </cell>
          <cell r="Y28">
            <v>4850</v>
          </cell>
          <cell r="Z28">
            <v>5000</v>
          </cell>
          <cell r="AA28">
            <v>1500</v>
          </cell>
          <cell r="AB28">
            <v>8375</v>
          </cell>
          <cell r="AC28">
            <v>7700</v>
          </cell>
          <cell r="AD28">
            <v>2300</v>
          </cell>
          <cell r="AF28">
            <v>9000</v>
          </cell>
          <cell r="AG28">
            <v>15000</v>
          </cell>
          <cell r="AH28">
            <v>18000</v>
          </cell>
          <cell r="AI28">
            <v>13500</v>
          </cell>
          <cell r="AJ28">
            <v>22525</v>
          </cell>
          <cell r="AK28">
            <v>27000</v>
          </cell>
          <cell r="AL28">
            <v>2700</v>
          </cell>
        </row>
        <row r="29">
          <cell r="A29">
            <v>1.1599999999999999</v>
          </cell>
          <cell r="B29">
            <v>5000</v>
          </cell>
          <cell r="C29">
            <v>6250</v>
          </cell>
          <cell r="D29">
            <v>9625</v>
          </cell>
          <cell r="E29">
            <v>12400</v>
          </cell>
          <cell r="F29">
            <v>15500</v>
          </cell>
          <cell r="H29">
            <v>3300</v>
          </cell>
          <cell r="I29">
            <v>2740</v>
          </cell>
          <cell r="J29">
            <v>2100</v>
          </cell>
          <cell r="K29">
            <v>4100</v>
          </cell>
          <cell r="L29">
            <v>4070</v>
          </cell>
          <cell r="M29">
            <v>2700</v>
          </cell>
          <cell r="N29">
            <v>6400</v>
          </cell>
          <cell r="O29">
            <v>7020</v>
          </cell>
          <cell r="P29">
            <v>4150</v>
          </cell>
          <cell r="Q29">
            <v>1950</v>
          </cell>
          <cell r="R29">
            <v>2435</v>
          </cell>
          <cell r="S29">
            <v>3655</v>
          </cell>
          <cell r="T29">
            <v>2470</v>
          </cell>
          <cell r="U29">
            <v>3115</v>
          </cell>
          <cell r="V29">
            <v>3590</v>
          </cell>
          <cell r="W29">
            <v>4000</v>
          </cell>
          <cell r="X29">
            <v>1200</v>
          </cell>
          <cell r="Y29">
            <v>5030</v>
          </cell>
          <cell r="Z29">
            <v>5000</v>
          </cell>
          <cell r="AA29">
            <v>1500</v>
          </cell>
          <cell r="AB29">
            <v>8710</v>
          </cell>
          <cell r="AC29">
            <v>7700</v>
          </cell>
          <cell r="AD29">
            <v>2300</v>
          </cell>
          <cell r="AF29">
            <v>9100</v>
          </cell>
          <cell r="AG29">
            <v>15375</v>
          </cell>
          <cell r="AH29">
            <v>18450</v>
          </cell>
          <cell r="AI29">
            <v>13650</v>
          </cell>
          <cell r="AJ29">
            <v>23090</v>
          </cell>
          <cell r="AK29">
            <v>27675</v>
          </cell>
          <cell r="AL29">
            <v>2700</v>
          </cell>
        </row>
        <row r="30">
          <cell r="A30">
            <v>1.17</v>
          </cell>
          <cell r="B30">
            <v>5000</v>
          </cell>
          <cell r="C30">
            <v>6250</v>
          </cell>
          <cell r="D30">
            <v>9625</v>
          </cell>
          <cell r="E30">
            <v>12800</v>
          </cell>
          <cell r="F30">
            <v>16000</v>
          </cell>
          <cell r="H30">
            <v>3300</v>
          </cell>
          <cell r="I30">
            <v>2830</v>
          </cell>
          <cell r="J30">
            <v>2100</v>
          </cell>
          <cell r="K30">
            <v>4100</v>
          </cell>
          <cell r="L30">
            <v>4215</v>
          </cell>
          <cell r="M30">
            <v>2700</v>
          </cell>
          <cell r="N30">
            <v>6400</v>
          </cell>
          <cell r="O30">
            <v>7290</v>
          </cell>
          <cell r="P30">
            <v>4150</v>
          </cell>
          <cell r="Q30">
            <v>1950</v>
          </cell>
          <cell r="R30">
            <v>2435</v>
          </cell>
          <cell r="S30">
            <v>3655</v>
          </cell>
          <cell r="T30">
            <v>2500</v>
          </cell>
          <cell r="U30">
            <v>3155</v>
          </cell>
          <cell r="V30">
            <v>3705</v>
          </cell>
          <cell r="W30">
            <v>4000</v>
          </cell>
          <cell r="X30">
            <v>1200</v>
          </cell>
          <cell r="Y30">
            <v>5210</v>
          </cell>
          <cell r="Z30">
            <v>5000</v>
          </cell>
          <cell r="AA30">
            <v>1500</v>
          </cell>
          <cell r="AB30">
            <v>9045</v>
          </cell>
          <cell r="AC30">
            <v>7700</v>
          </cell>
          <cell r="AD30">
            <v>2300</v>
          </cell>
          <cell r="AF30">
            <v>9200</v>
          </cell>
          <cell r="AG30">
            <v>15750</v>
          </cell>
          <cell r="AH30">
            <v>18900</v>
          </cell>
          <cell r="AI30">
            <v>13800</v>
          </cell>
          <cell r="AJ30">
            <v>23655</v>
          </cell>
          <cell r="AK30">
            <v>28350</v>
          </cell>
          <cell r="AL30">
            <v>2700</v>
          </cell>
        </row>
        <row r="31">
          <cell r="A31">
            <v>1.18</v>
          </cell>
          <cell r="B31">
            <v>5000</v>
          </cell>
          <cell r="C31">
            <v>6250</v>
          </cell>
          <cell r="D31">
            <v>9625</v>
          </cell>
          <cell r="E31">
            <v>13200</v>
          </cell>
          <cell r="F31">
            <v>16500</v>
          </cell>
          <cell r="H31">
            <v>3300</v>
          </cell>
          <cell r="I31">
            <v>2920</v>
          </cell>
          <cell r="J31">
            <v>2100</v>
          </cell>
          <cell r="K31">
            <v>4100</v>
          </cell>
          <cell r="L31">
            <v>4360</v>
          </cell>
          <cell r="M31">
            <v>2700</v>
          </cell>
          <cell r="N31">
            <v>6400</v>
          </cell>
          <cell r="O31">
            <v>7560</v>
          </cell>
          <cell r="P31">
            <v>4150</v>
          </cell>
          <cell r="Q31">
            <v>1950</v>
          </cell>
          <cell r="R31">
            <v>2435</v>
          </cell>
          <cell r="S31">
            <v>3655</v>
          </cell>
          <cell r="T31">
            <v>2530</v>
          </cell>
          <cell r="U31">
            <v>3195</v>
          </cell>
          <cell r="V31">
            <v>3820</v>
          </cell>
          <cell r="W31">
            <v>4000</v>
          </cell>
          <cell r="X31">
            <v>1200</v>
          </cell>
          <cell r="Y31">
            <v>5390</v>
          </cell>
          <cell r="Z31">
            <v>5000</v>
          </cell>
          <cell r="AA31">
            <v>1500</v>
          </cell>
          <cell r="AB31">
            <v>9380</v>
          </cell>
          <cell r="AC31">
            <v>7700</v>
          </cell>
          <cell r="AD31">
            <v>2300</v>
          </cell>
          <cell r="AF31">
            <v>9300</v>
          </cell>
          <cell r="AG31">
            <v>16125</v>
          </cell>
          <cell r="AH31">
            <v>19350</v>
          </cell>
          <cell r="AI31">
            <v>13950</v>
          </cell>
          <cell r="AJ31">
            <v>24220</v>
          </cell>
          <cell r="AK31">
            <v>29025</v>
          </cell>
          <cell r="AL31">
            <v>2700</v>
          </cell>
        </row>
        <row r="32">
          <cell r="A32">
            <v>1.19</v>
          </cell>
          <cell r="B32">
            <v>5000</v>
          </cell>
          <cell r="C32">
            <v>6250</v>
          </cell>
          <cell r="D32">
            <v>9625</v>
          </cell>
          <cell r="E32">
            <v>13600</v>
          </cell>
          <cell r="F32">
            <v>17000</v>
          </cell>
          <cell r="H32">
            <v>3300</v>
          </cell>
          <cell r="I32">
            <v>3010</v>
          </cell>
          <cell r="J32">
            <v>2100</v>
          </cell>
          <cell r="K32">
            <v>4100</v>
          </cell>
          <cell r="L32">
            <v>4505</v>
          </cell>
          <cell r="M32">
            <v>2700</v>
          </cell>
          <cell r="N32">
            <v>6400</v>
          </cell>
          <cell r="O32">
            <v>7830</v>
          </cell>
          <cell r="P32">
            <v>4150</v>
          </cell>
          <cell r="Q32">
            <v>1950</v>
          </cell>
          <cell r="R32">
            <v>2435</v>
          </cell>
          <cell r="S32">
            <v>3655</v>
          </cell>
          <cell r="T32">
            <v>2560</v>
          </cell>
          <cell r="U32">
            <v>3235</v>
          </cell>
          <cell r="V32">
            <v>3935</v>
          </cell>
          <cell r="W32">
            <v>4000</v>
          </cell>
          <cell r="X32">
            <v>1200</v>
          </cell>
          <cell r="Y32">
            <v>5570</v>
          </cell>
          <cell r="Z32">
            <v>5000</v>
          </cell>
          <cell r="AA32">
            <v>1500</v>
          </cell>
          <cell r="AB32">
            <v>9715</v>
          </cell>
          <cell r="AC32">
            <v>7700</v>
          </cell>
          <cell r="AD32">
            <v>2300</v>
          </cell>
          <cell r="AF32">
            <v>9400</v>
          </cell>
          <cell r="AG32">
            <v>16500</v>
          </cell>
          <cell r="AH32">
            <v>19800</v>
          </cell>
          <cell r="AI32">
            <v>14100</v>
          </cell>
          <cell r="AJ32">
            <v>24785</v>
          </cell>
          <cell r="AK32">
            <v>29700</v>
          </cell>
          <cell r="AL32">
            <v>2700</v>
          </cell>
        </row>
        <row r="33">
          <cell r="A33">
            <v>1.2</v>
          </cell>
          <cell r="B33">
            <v>5000</v>
          </cell>
          <cell r="C33">
            <v>6250</v>
          </cell>
          <cell r="D33">
            <v>9625</v>
          </cell>
          <cell r="E33">
            <v>14000</v>
          </cell>
          <cell r="F33">
            <v>17500</v>
          </cell>
          <cell r="H33">
            <v>3300</v>
          </cell>
          <cell r="I33">
            <v>3100</v>
          </cell>
          <cell r="J33">
            <v>2100</v>
          </cell>
          <cell r="K33">
            <v>4100</v>
          </cell>
          <cell r="L33">
            <v>4650</v>
          </cell>
          <cell r="M33">
            <v>2700</v>
          </cell>
          <cell r="N33">
            <v>6400</v>
          </cell>
          <cell r="O33">
            <v>8100</v>
          </cell>
          <cell r="P33">
            <v>4150</v>
          </cell>
          <cell r="Q33">
            <v>1950</v>
          </cell>
          <cell r="R33">
            <v>2435</v>
          </cell>
          <cell r="S33">
            <v>3655</v>
          </cell>
          <cell r="T33">
            <v>2590</v>
          </cell>
          <cell r="U33">
            <v>3275</v>
          </cell>
          <cell r="V33">
            <v>4050</v>
          </cell>
          <cell r="W33">
            <v>4000</v>
          </cell>
          <cell r="X33">
            <v>1200</v>
          </cell>
          <cell r="Y33">
            <v>5750</v>
          </cell>
          <cell r="Z33">
            <v>5000</v>
          </cell>
          <cell r="AA33">
            <v>1500</v>
          </cell>
          <cell r="AB33">
            <v>10050</v>
          </cell>
          <cell r="AC33">
            <v>7700</v>
          </cell>
          <cell r="AD33">
            <v>2300</v>
          </cell>
          <cell r="AF33">
            <v>9500</v>
          </cell>
          <cell r="AG33">
            <v>16875</v>
          </cell>
          <cell r="AH33">
            <v>20250</v>
          </cell>
          <cell r="AI33">
            <v>14250</v>
          </cell>
          <cell r="AJ33">
            <v>25350</v>
          </cell>
          <cell r="AK33">
            <v>30375</v>
          </cell>
          <cell r="AL33">
            <v>2700</v>
          </cell>
        </row>
        <row r="34">
          <cell r="A34">
            <v>1.21</v>
          </cell>
          <cell r="B34">
            <v>5000</v>
          </cell>
          <cell r="C34">
            <v>6250</v>
          </cell>
          <cell r="D34">
            <v>9625</v>
          </cell>
          <cell r="E34">
            <v>14400</v>
          </cell>
          <cell r="F34">
            <v>18000</v>
          </cell>
          <cell r="H34">
            <v>3300</v>
          </cell>
          <cell r="I34">
            <v>3190</v>
          </cell>
          <cell r="J34">
            <v>2100</v>
          </cell>
          <cell r="K34">
            <v>4100</v>
          </cell>
          <cell r="L34">
            <v>4795</v>
          </cell>
          <cell r="M34">
            <v>2700</v>
          </cell>
          <cell r="N34">
            <v>6400</v>
          </cell>
          <cell r="O34">
            <v>8370</v>
          </cell>
          <cell r="P34">
            <v>4150</v>
          </cell>
          <cell r="Q34">
            <v>1950</v>
          </cell>
          <cell r="R34">
            <v>2435</v>
          </cell>
          <cell r="S34">
            <v>3655</v>
          </cell>
          <cell r="T34">
            <v>2620</v>
          </cell>
          <cell r="U34">
            <v>3315</v>
          </cell>
          <cell r="V34">
            <v>4165</v>
          </cell>
          <cell r="W34">
            <v>4000</v>
          </cell>
          <cell r="X34">
            <v>1200</v>
          </cell>
          <cell r="Y34">
            <v>5930</v>
          </cell>
          <cell r="Z34">
            <v>5000</v>
          </cell>
          <cell r="AA34">
            <v>1500</v>
          </cell>
          <cell r="AB34">
            <v>10385</v>
          </cell>
          <cell r="AC34">
            <v>7700</v>
          </cell>
          <cell r="AD34">
            <v>2300</v>
          </cell>
          <cell r="AF34">
            <v>9600</v>
          </cell>
          <cell r="AG34">
            <v>17250</v>
          </cell>
          <cell r="AH34">
            <v>20700</v>
          </cell>
          <cell r="AI34">
            <v>14400</v>
          </cell>
          <cell r="AJ34">
            <v>25915</v>
          </cell>
          <cell r="AK34">
            <v>31050</v>
          </cell>
          <cell r="AL34">
            <v>2700</v>
          </cell>
        </row>
        <row r="35">
          <cell r="A35">
            <v>1.22</v>
          </cell>
          <cell r="B35">
            <v>5000</v>
          </cell>
          <cell r="C35">
            <v>6250</v>
          </cell>
          <cell r="D35">
            <v>9625</v>
          </cell>
          <cell r="E35">
            <v>14800</v>
          </cell>
          <cell r="F35">
            <v>18500</v>
          </cell>
          <cell r="H35">
            <v>3300</v>
          </cell>
          <cell r="I35">
            <v>3280</v>
          </cell>
          <cell r="J35">
            <v>2100</v>
          </cell>
          <cell r="K35">
            <v>4100</v>
          </cell>
          <cell r="L35">
            <v>4940</v>
          </cell>
          <cell r="M35">
            <v>2700</v>
          </cell>
          <cell r="N35">
            <v>6400</v>
          </cell>
          <cell r="O35">
            <v>8640</v>
          </cell>
          <cell r="P35">
            <v>4150</v>
          </cell>
          <cell r="Q35">
            <v>1950</v>
          </cell>
          <cell r="R35">
            <v>2435</v>
          </cell>
          <cell r="S35">
            <v>3655</v>
          </cell>
          <cell r="T35">
            <v>2650</v>
          </cell>
          <cell r="U35">
            <v>3355</v>
          </cell>
          <cell r="V35">
            <v>4280</v>
          </cell>
          <cell r="W35">
            <v>4000</v>
          </cell>
          <cell r="X35">
            <v>1200</v>
          </cell>
          <cell r="Y35">
            <v>6110</v>
          </cell>
          <cell r="Z35">
            <v>5000</v>
          </cell>
          <cell r="AA35">
            <v>1500</v>
          </cell>
          <cell r="AB35">
            <v>10720</v>
          </cell>
          <cell r="AC35">
            <v>7700</v>
          </cell>
          <cell r="AD35">
            <v>2300</v>
          </cell>
          <cell r="AF35">
            <v>9700</v>
          </cell>
          <cell r="AG35">
            <v>17625</v>
          </cell>
          <cell r="AH35">
            <v>21150</v>
          </cell>
          <cell r="AI35">
            <v>14550</v>
          </cell>
          <cell r="AJ35">
            <v>26480</v>
          </cell>
          <cell r="AK35">
            <v>31725</v>
          </cell>
          <cell r="AL35">
            <v>2700</v>
          </cell>
        </row>
        <row r="36">
          <cell r="A36">
            <v>1.23</v>
          </cell>
          <cell r="B36">
            <v>5000</v>
          </cell>
          <cell r="C36">
            <v>6250</v>
          </cell>
          <cell r="D36">
            <v>9625</v>
          </cell>
          <cell r="E36">
            <v>15200</v>
          </cell>
          <cell r="F36">
            <v>19000</v>
          </cell>
          <cell r="H36">
            <v>3300</v>
          </cell>
          <cell r="I36">
            <v>3370</v>
          </cell>
          <cell r="J36">
            <v>2100</v>
          </cell>
          <cell r="K36">
            <v>4100</v>
          </cell>
          <cell r="L36">
            <v>5085</v>
          </cell>
          <cell r="M36">
            <v>2700</v>
          </cell>
          <cell r="N36">
            <v>6400</v>
          </cell>
          <cell r="O36">
            <v>8910</v>
          </cell>
          <cell r="P36">
            <v>4150</v>
          </cell>
          <cell r="Q36">
            <v>1950</v>
          </cell>
          <cell r="R36">
            <v>2435</v>
          </cell>
          <cell r="S36">
            <v>3655</v>
          </cell>
          <cell r="T36">
            <v>2680</v>
          </cell>
          <cell r="U36">
            <v>3395</v>
          </cell>
          <cell r="V36">
            <v>4395</v>
          </cell>
          <cell r="W36">
            <v>4000</v>
          </cell>
          <cell r="X36">
            <v>1200</v>
          </cell>
          <cell r="Y36">
            <v>6290</v>
          </cell>
          <cell r="Z36">
            <v>5000</v>
          </cell>
          <cell r="AA36">
            <v>1500</v>
          </cell>
          <cell r="AB36">
            <v>11055</v>
          </cell>
          <cell r="AC36">
            <v>7700</v>
          </cell>
          <cell r="AD36">
            <v>2300</v>
          </cell>
          <cell r="AF36">
            <v>9800</v>
          </cell>
          <cell r="AG36">
            <v>18000</v>
          </cell>
          <cell r="AH36">
            <v>21600</v>
          </cell>
          <cell r="AI36">
            <v>14700</v>
          </cell>
          <cell r="AJ36">
            <v>27045</v>
          </cell>
          <cell r="AK36">
            <v>32400</v>
          </cell>
          <cell r="AL36">
            <v>2700</v>
          </cell>
        </row>
        <row r="37">
          <cell r="A37">
            <v>1.24</v>
          </cell>
          <cell r="B37">
            <v>5000</v>
          </cell>
          <cell r="C37">
            <v>6250</v>
          </cell>
          <cell r="D37">
            <v>9625</v>
          </cell>
          <cell r="E37">
            <v>15600</v>
          </cell>
          <cell r="F37">
            <v>19500</v>
          </cell>
          <cell r="H37">
            <v>3300</v>
          </cell>
          <cell r="I37">
            <v>3460</v>
          </cell>
          <cell r="J37">
            <v>2100</v>
          </cell>
          <cell r="K37">
            <v>4100</v>
          </cell>
          <cell r="L37">
            <v>5230</v>
          </cell>
          <cell r="M37">
            <v>2700</v>
          </cell>
          <cell r="N37">
            <v>6400</v>
          </cell>
          <cell r="O37">
            <v>9180</v>
          </cell>
          <cell r="P37">
            <v>4150</v>
          </cell>
          <cell r="Q37">
            <v>1950</v>
          </cell>
          <cell r="R37">
            <v>2435</v>
          </cell>
          <cell r="S37">
            <v>3655</v>
          </cell>
          <cell r="T37">
            <v>2710</v>
          </cell>
          <cell r="U37">
            <v>3435</v>
          </cell>
          <cell r="V37">
            <v>4510</v>
          </cell>
          <cell r="W37">
            <v>4000</v>
          </cell>
          <cell r="X37">
            <v>1200</v>
          </cell>
          <cell r="Y37">
            <v>6470</v>
          </cell>
          <cell r="Z37">
            <v>5000</v>
          </cell>
          <cell r="AA37">
            <v>1500</v>
          </cell>
          <cell r="AB37">
            <v>11390</v>
          </cell>
          <cell r="AC37">
            <v>7700</v>
          </cell>
          <cell r="AD37">
            <v>2300</v>
          </cell>
          <cell r="AF37">
            <v>9900</v>
          </cell>
          <cell r="AG37">
            <v>18375</v>
          </cell>
          <cell r="AH37">
            <v>22050</v>
          </cell>
          <cell r="AI37">
            <v>14850</v>
          </cell>
          <cell r="AJ37">
            <v>27610</v>
          </cell>
          <cell r="AK37">
            <v>33075</v>
          </cell>
          <cell r="AL37">
            <v>2700</v>
          </cell>
        </row>
        <row r="38">
          <cell r="A38">
            <v>1.25</v>
          </cell>
          <cell r="B38">
            <v>5000</v>
          </cell>
          <cell r="C38">
            <v>6250</v>
          </cell>
          <cell r="D38">
            <v>9625</v>
          </cell>
          <cell r="E38">
            <v>16000</v>
          </cell>
          <cell r="F38">
            <v>20000</v>
          </cell>
          <cell r="H38">
            <v>3300</v>
          </cell>
          <cell r="I38">
            <v>3550</v>
          </cell>
          <cell r="J38">
            <v>2100</v>
          </cell>
          <cell r="K38">
            <v>4100</v>
          </cell>
          <cell r="L38">
            <v>5375</v>
          </cell>
          <cell r="M38">
            <v>2700</v>
          </cell>
          <cell r="N38">
            <v>6400</v>
          </cell>
          <cell r="O38">
            <v>9450</v>
          </cell>
          <cell r="P38">
            <v>4150</v>
          </cell>
          <cell r="Q38">
            <v>1950</v>
          </cell>
          <cell r="R38">
            <v>2435</v>
          </cell>
          <cell r="S38">
            <v>3655</v>
          </cell>
          <cell r="T38">
            <v>2740</v>
          </cell>
          <cell r="U38">
            <v>3475</v>
          </cell>
          <cell r="V38">
            <v>4625</v>
          </cell>
          <cell r="W38">
            <v>4000</v>
          </cell>
          <cell r="X38">
            <v>1200</v>
          </cell>
          <cell r="Y38">
            <v>6650</v>
          </cell>
          <cell r="Z38">
            <v>5000</v>
          </cell>
          <cell r="AA38">
            <v>1500</v>
          </cell>
          <cell r="AB38">
            <v>11725</v>
          </cell>
          <cell r="AC38">
            <v>7700</v>
          </cell>
          <cell r="AD38">
            <v>2300</v>
          </cell>
          <cell r="AF38">
            <v>10000</v>
          </cell>
          <cell r="AG38">
            <v>18750</v>
          </cell>
          <cell r="AH38">
            <v>22500</v>
          </cell>
          <cell r="AI38">
            <v>15000</v>
          </cell>
          <cell r="AJ38">
            <v>28175</v>
          </cell>
          <cell r="AK38">
            <v>33750</v>
          </cell>
          <cell r="AL38">
            <v>2700</v>
          </cell>
        </row>
        <row r="39">
          <cell r="A39">
            <v>1.26</v>
          </cell>
          <cell r="B39">
            <v>5000</v>
          </cell>
          <cell r="C39">
            <v>6250</v>
          </cell>
          <cell r="D39">
            <v>9625</v>
          </cell>
          <cell r="E39">
            <v>16300</v>
          </cell>
          <cell r="F39">
            <v>20375</v>
          </cell>
          <cell r="H39">
            <v>3300</v>
          </cell>
          <cell r="I39">
            <v>3615</v>
          </cell>
          <cell r="J39">
            <v>2100</v>
          </cell>
          <cell r="K39">
            <v>4100</v>
          </cell>
          <cell r="L39">
            <v>5490</v>
          </cell>
          <cell r="M39">
            <v>2700</v>
          </cell>
          <cell r="N39">
            <v>6400</v>
          </cell>
          <cell r="O39">
            <v>9675</v>
          </cell>
          <cell r="P39">
            <v>4150</v>
          </cell>
          <cell r="Q39">
            <v>1950</v>
          </cell>
          <cell r="R39">
            <v>2435</v>
          </cell>
          <cell r="S39">
            <v>3655</v>
          </cell>
          <cell r="T39">
            <v>2770</v>
          </cell>
          <cell r="U39">
            <v>3515</v>
          </cell>
          <cell r="V39">
            <v>4710</v>
          </cell>
          <cell r="W39">
            <v>4000</v>
          </cell>
          <cell r="X39">
            <v>1200</v>
          </cell>
          <cell r="Y39">
            <v>6795</v>
          </cell>
          <cell r="Z39">
            <v>5000</v>
          </cell>
          <cell r="AA39">
            <v>1500</v>
          </cell>
          <cell r="AB39">
            <v>12005</v>
          </cell>
          <cell r="AC39">
            <v>7700</v>
          </cell>
          <cell r="AD39">
            <v>2300</v>
          </cell>
          <cell r="AF39">
            <v>10100</v>
          </cell>
          <cell r="AG39">
            <v>19125</v>
          </cell>
          <cell r="AH39">
            <v>22950</v>
          </cell>
          <cell r="AI39">
            <v>15150</v>
          </cell>
          <cell r="AJ39">
            <v>28740</v>
          </cell>
          <cell r="AK39">
            <v>34425</v>
          </cell>
          <cell r="AL39">
            <v>2700</v>
          </cell>
        </row>
        <row r="40">
          <cell r="A40">
            <v>1.27</v>
          </cell>
          <cell r="B40">
            <v>5000</v>
          </cell>
          <cell r="C40">
            <v>6250</v>
          </cell>
          <cell r="D40">
            <v>9625</v>
          </cell>
          <cell r="E40">
            <v>16600</v>
          </cell>
          <cell r="F40">
            <v>20750</v>
          </cell>
          <cell r="H40">
            <v>3300</v>
          </cell>
          <cell r="I40">
            <v>3680</v>
          </cell>
          <cell r="J40">
            <v>2100</v>
          </cell>
          <cell r="K40">
            <v>4100</v>
          </cell>
          <cell r="L40">
            <v>5605</v>
          </cell>
          <cell r="M40">
            <v>2700</v>
          </cell>
          <cell r="N40">
            <v>6400</v>
          </cell>
          <cell r="O40">
            <v>9900</v>
          </cell>
          <cell r="P40">
            <v>4150</v>
          </cell>
          <cell r="Q40">
            <v>1950</v>
          </cell>
          <cell r="R40">
            <v>2435</v>
          </cell>
          <cell r="S40">
            <v>3655</v>
          </cell>
          <cell r="T40">
            <v>2800</v>
          </cell>
          <cell r="U40">
            <v>3555</v>
          </cell>
          <cell r="V40">
            <v>4795</v>
          </cell>
          <cell r="W40">
            <v>4000</v>
          </cell>
          <cell r="X40">
            <v>1200</v>
          </cell>
          <cell r="Y40">
            <v>6940</v>
          </cell>
          <cell r="Z40">
            <v>5000</v>
          </cell>
          <cell r="AA40">
            <v>1500</v>
          </cell>
          <cell r="AB40">
            <v>12285</v>
          </cell>
          <cell r="AC40">
            <v>7700</v>
          </cell>
          <cell r="AD40">
            <v>2300</v>
          </cell>
          <cell r="AF40">
            <v>10200</v>
          </cell>
          <cell r="AG40">
            <v>19500</v>
          </cell>
          <cell r="AH40">
            <v>23400</v>
          </cell>
          <cell r="AI40">
            <v>15300</v>
          </cell>
          <cell r="AJ40">
            <v>29305</v>
          </cell>
          <cell r="AK40">
            <v>35100</v>
          </cell>
          <cell r="AL40">
            <v>2700</v>
          </cell>
        </row>
        <row r="41">
          <cell r="A41">
            <v>1.28</v>
          </cell>
          <cell r="B41">
            <v>5000</v>
          </cell>
          <cell r="C41">
            <v>6250</v>
          </cell>
          <cell r="D41">
            <v>9625</v>
          </cell>
          <cell r="E41">
            <v>16900</v>
          </cell>
          <cell r="F41">
            <v>21125</v>
          </cell>
          <cell r="H41">
            <v>3300</v>
          </cell>
          <cell r="I41">
            <v>3745</v>
          </cell>
          <cell r="J41">
            <v>2100</v>
          </cell>
          <cell r="K41">
            <v>4100</v>
          </cell>
          <cell r="L41">
            <v>5720</v>
          </cell>
          <cell r="M41">
            <v>2700</v>
          </cell>
          <cell r="N41">
            <v>6400</v>
          </cell>
          <cell r="O41">
            <v>10125</v>
          </cell>
          <cell r="P41">
            <v>4150</v>
          </cell>
          <cell r="Q41">
            <v>1950</v>
          </cell>
          <cell r="R41">
            <v>2435</v>
          </cell>
          <cell r="S41">
            <v>3655</v>
          </cell>
          <cell r="T41">
            <v>2830</v>
          </cell>
          <cell r="U41">
            <v>3595</v>
          </cell>
          <cell r="V41">
            <v>4880</v>
          </cell>
          <cell r="W41">
            <v>4000</v>
          </cell>
          <cell r="X41">
            <v>1200</v>
          </cell>
          <cell r="Y41">
            <v>7085</v>
          </cell>
          <cell r="Z41">
            <v>5000</v>
          </cell>
          <cell r="AA41">
            <v>1500</v>
          </cell>
          <cell r="AB41">
            <v>12565</v>
          </cell>
          <cell r="AC41">
            <v>7700</v>
          </cell>
          <cell r="AD41">
            <v>2300</v>
          </cell>
          <cell r="AF41">
            <v>10300</v>
          </cell>
          <cell r="AG41">
            <v>19875</v>
          </cell>
          <cell r="AH41">
            <v>23850</v>
          </cell>
          <cell r="AI41">
            <v>15450</v>
          </cell>
          <cell r="AJ41">
            <v>29870</v>
          </cell>
          <cell r="AK41">
            <v>35775</v>
          </cell>
          <cell r="AL41">
            <v>2700</v>
          </cell>
        </row>
        <row r="42">
          <cell r="A42">
            <v>1.29</v>
          </cell>
          <cell r="B42">
            <v>5000</v>
          </cell>
          <cell r="C42">
            <v>6250</v>
          </cell>
          <cell r="D42">
            <v>9625</v>
          </cell>
          <cell r="E42">
            <v>17200</v>
          </cell>
          <cell r="F42">
            <v>21500</v>
          </cell>
          <cell r="H42">
            <v>3300</v>
          </cell>
          <cell r="I42">
            <v>3810</v>
          </cell>
          <cell r="J42">
            <v>2100</v>
          </cell>
          <cell r="K42">
            <v>4100</v>
          </cell>
          <cell r="L42">
            <v>5835</v>
          </cell>
          <cell r="M42">
            <v>2700</v>
          </cell>
          <cell r="N42">
            <v>6400</v>
          </cell>
          <cell r="O42">
            <v>10350</v>
          </cell>
          <cell r="P42">
            <v>4150</v>
          </cell>
          <cell r="Q42">
            <v>1950</v>
          </cell>
          <cell r="R42">
            <v>2435</v>
          </cell>
          <cell r="S42">
            <v>3655</v>
          </cell>
          <cell r="T42">
            <v>2860</v>
          </cell>
          <cell r="U42">
            <v>3635</v>
          </cell>
          <cell r="V42">
            <v>4965</v>
          </cell>
          <cell r="W42">
            <v>4000</v>
          </cell>
          <cell r="X42">
            <v>1200</v>
          </cell>
          <cell r="Y42">
            <v>7230</v>
          </cell>
          <cell r="Z42">
            <v>5000</v>
          </cell>
          <cell r="AA42">
            <v>1500</v>
          </cell>
          <cell r="AB42">
            <v>12845</v>
          </cell>
          <cell r="AC42">
            <v>7700</v>
          </cell>
          <cell r="AD42">
            <v>2300</v>
          </cell>
          <cell r="AF42">
            <v>10400</v>
          </cell>
          <cell r="AG42">
            <v>20250</v>
          </cell>
          <cell r="AH42">
            <v>24300</v>
          </cell>
          <cell r="AI42">
            <v>15600</v>
          </cell>
          <cell r="AJ42">
            <v>30435</v>
          </cell>
          <cell r="AK42">
            <v>36450</v>
          </cell>
          <cell r="AL42">
            <v>2700</v>
          </cell>
        </row>
        <row r="43">
          <cell r="A43">
            <v>1.3</v>
          </cell>
          <cell r="B43">
            <v>5000</v>
          </cell>
          <cell r="C43">
            <v>6250</v>
          </cell>
          <cell r="D43">
            <v>9625</v>
          </cell>
          <cell r="E43">
            <v>17500</v>
          </cell>
          <cell r="F43">
            <v>21875</v>
          </cell>
          <cell r="H43">
            <v>3300</v>
          </cell>
          <cell r="I43">
            <v>3875</v>
          </cell>
          <cell r="J43">
            <v>2100</v>
          </cell>
          <cell r="K43">
            <v>4100</v>
          </cell>
          <cell r="L43">
            <v>5950</v>
          </cell>
          <cell r="M43">
            <v>2700</v>
          </cell>
          <cell r="N43">
            <v>6400</v>
          </cell>
          <cell r="O43">
            <v>10575</v>
          </cell>
          <cell r="P43">
            <v>4150</v>
          </cell>
          <cell r="Q43">
            <v>1950</v>
          </cell>
          <cell r="R43">
            <v>2435</v>
          </cell>
          <cell r="S43">
            <v>3655</v>
          </cell>
          <cell r="T43">
            <v>2890</v>
          </cell>
          <cell r="U43">
            <v>3675</v>
          </cell>
          <cell r="V43">
            <v>5050</v>
          </cell>
          <cell r="W43">
            <v>4000</v>
          </cell>
          <cell r="X43">
            <v>1200</v>
          </cell>
          <cell r="Y43">
            <v>7375</v>
          </cell>
          <cell r="Z43">
            <v>5000</v>
          </cell>
          <cell r="AA43">
            <v>1500</v>
          </cell>
          <cell r="AB43">
            <v>13125</v>
          </cell>
          <cell r="AC43">
            <v>7700</v>
          </cell>
          <cell r="AD43">
            <v>2300</v>
          </cell>
          <cell r="AF43">
            <v>10500</v>
          </cell>
          <cell r="AG43">
            <v>20625</v>
          </cell>
          <cell r="AH43">
            <v>24750</v>
          </cell>
          <cell r="AI43">
            <v>15750</v>
          </cell>
          <cell r="AJ43">
            <v>31000</v>
          </cell>
          <cell r="AK43">
            <v>37125</v>
          </cell>
          <cell r="AL43">
            <v>2700</v>
          </cell>
        </row>
        <row r="44">
          <cell r="A44">
            <v>1.31</v>
          </cell>
          <cell r="B44">
            <v>5000</v>
          </cell>
          <cell r="C44">
            <v>6250</v>
          </cell>
          <cell r="D44">
            <v>9625</v>
          </cell>
          <cell r="E44">
            <v>17800</v>
          </cell>
          <cell r="F44">
            <v>22250</v>
          </cell>
          <cell r="H44">
            <v>3300</v>
          </cell>
          <cell r="I44">
            <v>3940</v>
          </cell>
          <cell r="J44">
            <v>2100</v>
          </cell>
          <cell r="K44">
            <v>4100</v>
          </cell>
          <cell r="L44">
            <v>6065</v>
          </cell>
          <cell r="M44">
            <v>2700</v>
          </cell>
          <cell r="N44">
            <v>6400</v>
          </cell>
          <cell r="O44">
            <v>10800</v>
          </cell>
          <cell r="P44">
            <v>4150</v>
          </cell>
          <cell r="Q44">
            <v>1950</v>
          </cell>
          <cell r="R44">
            <v>2435</v>
          </cell>
          <cell r="S44">
            <v>3655</v>
          </cell>
          <cell r="T44">
            <v>2920</v>
          </cell>
          <cell r="U44">
            <v>3715</v>
          </cell>
          <cell r="V44">
            <v>5135</v>
          </cell>
          <cell r="W44">
            <v>4000</v>
          </cell>
          <cell r="X44">
            <v>1200</v>
          </cell>
          <cell r="Y44">
            <v>7520</v>
          </cell>
          <cell r="Z44">
            <v>5000</v>
          </cell>
          <cell r="AA44">
            <v>1500</v>
          </cell>
          <cell r="AB44">
            <v>13405</v>
          </cell>
          <cell r="AC44">
            <v>7700</v>
          </cell>
          <cell r="AD44">
            <v>2300</v>
          </cell>
          <cell r="AF44">
            <v>10600</v>
          </cell>
          <cell r="AG44">
            <v>21000</v>
          </cell>
          <cell r="AH44">
            <v>25200</v>
          </cell>
          <cell r="AI44">
            <v>15900</v>
          </cell>
          <cell r="AJ44">
            <v>31565</v>
          </cell>
          <cell r="AK44">
            <v>37800</v>
          </cell>
          <cell r="AL44">
            <v>2700</v>
          </cell>
        </row>
        <row r="45">
          <cell r="A45">
            <v>1.32</v>
          </cell>
          <cell r="B45">
            <v>5000</v>
          </cell>
          <cell r="C45">
            <v>6250</v>
          </cell>
          <cell r="D45">
            <v>9625</v>
          </cell>
          <cell r="E45">
            <v>18100</v>
          </cell>
          <cell r="F45">
            <v>22625</v>
          </cell>
          <cell r="H45">
            <v>3300</v>
          </cell>
          <cell r="I45">
            <v>4005</v>
          </cell>
          <cell r="J45">
            <v>2100</v>
          </cell>
          <cell r="K45">
            <v>4100</v>
          </cell>
          <cell r="L45">
            <v>6180</v>
          </cell>
          <cell r="M45">
            <v>2700</v>
          </cell>
          <cell r="N45">
            <v>6400</v>
          </cell>
          <cell r="O45">
            <v>11025</v>
          </cell>
          <cell r="P45">
            <v>4150</v>
          </cell>
          <cell r="Q45">
            <v>1950</v>
          </cell>
          <cell r="R45">
            <v>2435</v>
          </cell>
          <cell r="S45">
            <v>3655</v>
          </cell>
          <cell r="T45">
            <v>2950</v>
          </cell>
          <cell r="U45">
            <v>3755</v>
          </cell>
          <cell r="V45">
            <v>5220</v>
          </cell>
          <cell r="W45">
            <v>4000</v>
          </cell>
          <cell r="X45">
            <v>1200</v>
          </cell>
          <cell r="Y45">
            <v>7665</v>
          </cell>
          <cell r="Z45">
            <v>5000</v>
          </cell>
          <cell r="AA45">
            <v>1500</v>
          </cell>
          <cell r="AB45">
            <v>13685</v>
          </cell>
          <cell r="AC45">
            <v>7700</v>
          </cell>
          <cell r="AD45">
            <v>2300</v>
          </cell>
        </row>
        <row r="46">
          <cell r="A46">
            <v>1.33</v>
          </cell>
          <cell r="B46">
            <v>5000</v>
          </cell>
          <cell r="C46">
            <v>6250</v>
          </cell>
          <cell r="D46">
            <v>9625</v>
          </cell>
          <cell r="E46">
            <v>18400</v>
          </cell>
          <cell r="F46">
            <v>23000</v>
          </cell>
          <cell r="H46">
            <v>3300</v>
          </cell>
          <cell r="I46">
            <v>4070</v>
          </cell>
          <cell r="J46">
            <v>2100</v>
          </cell>
          <cell r="K46">
            <v>4100</v>
          </cell>
          <cell r="L46">
            <v>6295</v>
          </cell>
          <cell r="M46">
            <v>2700</v>
          </cell>
          <cell r="N46">
            <v>6400</v>
          </cell>
          <cell r="O46">
            <v>11250</v>
          </cell>
          <cell r="P46">
            <v>4150</v>
          </cell>
          <cell r="Q46">
            <v>1950</v>
          </cell>
          <cell r="R46">
            <v>2435</v>
          </cell>
          <cell r="S46">
            <v>3655</v>
          </cell>
          <cell r="T46">
            <v>2980</v>
          </cell>
          <cell r="U46">
            <v>3795</v>
          </cell>
          <cell r="V46">
            <v>5305</v>
          </cell>
          <cell r="W46">
            <v>4000</v>
          </cell>
          <cell r="X46">
            <v>1200</v>
          </cell>
          <cell r="Y46">
            <v>7810</v>
          </cell>
          <cell r="Z46">
            <v>5000</v>
          </cell>
          <cell r="AA46">
            <v>1500</v>
          </cell>
          <cell r="AB46">
            <v>13965</v>
          </cell>
          <cell r="AC46">
            <v>7700</v>
          </cell>
          <cell r="AD46">
            <v>2300</v>
          </cell>
        </row>
        <row r="47">
          <cell r="A47">
            <v>1.34</v>
          </cell>
          <cell r="B47">
            <v>5000</v>
          </cell>
          <cell r="C47">
            <v>6250</v>
          </cell>
          <cell r="D47">
            <v>9625</v>
          </cell>
          <cell r="E47">
            <v>18700</v>
          </cell>
          <cell r="F47">
            <v>23375</v>
          </cell>
          <cell r="H47">
            <v>3300</v>
          </cell>
          <cell r="I47">
            <v>4135</v>
          </cell>
          <cell r="J47">
            <v>2100</v>
          </cell>
          <cell r="K47">
            <v>4100</v>
          </cell>
          <cell r="L47">
            <v>6410</v>
          </cell>
          <cell r="M47">
            <v>2700</v>
          </cell>
          <cell r="N47">
            <v>6400</v>
          </cell>
          <cell r="O47">
            <v>11475</v>
          </cell>
          <cell r="P47">
            <v>4150</v>
          </cell>
          <cell r="Q47">
            <v>1950</v>
          </cell>
          <cell r="R47">
            <v>2435</v>
          </cell>
          <cell r="S47">
            <v>3655</v>
          </cell>
          <cell r="T47">
            <v>3010</v>
          </cell>
          <cell r="U47">
            <v>3835</v>
          </cell>
          <cell r="V47">
            <v>5390</v>
          </cell>
          <cell r="W47">
            <v>4000</v>
          </cell>
          <cell r="X47">
            <v>1200</v>
          </cell>
          <cell r="Y47">
            <v>7955</v>
          </cell>
          <cell r="Z47">
            <v>5000</v>
          </cell>
          <cell r="AA47">
            <v>1500</v>
          </cell>
          <cell r="AB47">
            <v>14245</v>
          </cell>
          <cell r="AC47">
            <v>7700</v>
          </cell>
          <cell r="AD47">
            <v>2300</v>
          </cell>
        </row>
        <row r="48">
          <cell r="A48">
            <v>1.35</v>
          </cell>
          <cell r="B48">
            <v>5000</v>
          </cell>
          <cell r="C48">
            <v>6250</v>
          </cell>
          <cell r="D48">
            <v>9625</v>
          </cell>
          <cell r="E48">
            <v>19000</v>
          </cell>
          <cell r="F48">
            <v>23750</v>
          </cell>
          <cell r="H48">
            <v>3300</v>
          </cell>
          <cell r="I48">
            <v>4200</v>
          </cell>
          <cell r="J48">
            <v>2100</v>
          </cell>
          <cell r="K48">
            <v>4100</v>
          </cell>
          <cell r="L48">
            <v>6525</v>
          </cell>
          <cell r="M48">
            <v>2700</v>
          </cell>
          <cell r="N48">
            <v>6400</v>
          </cell>
          <cell r="O48">
            <v>11700</v>
          </cell>
          <cell r="P48">
            <v>4150</v>
          </cell>
          <cell r="Q48">
            <v>1950</v>
          </cell>
          <cell r="R48">
            <v>2435</v>
          </cell>
          <cell r="S48">
            <v>3655</v>
          </cell>
          <cell r="T48">
            <v>3040</v>
          </cell>
          <cell r="U48">
            <v>3875</v>
          </cell>
          <cell r="V48">
            <v>5475</v>
          </cell>
          <cell r="W48">
            <v>4000</v>
          </cell>
          <cell r="X48">
            <v>1200</v>
          </cell>
          <cell r="Y48">
            <v>8100</v>
          </cell>
          <cell r="Z48">
            <v>5000</v>
          </cell>
          <cell r="AA48">
            <v>1500</v>
          </cell>
          <cell r="AB48">
            <v>14525</v>
          </cell>
          <cell r="AC48">
            <v>7700</v>
          </cell>
          <cell r="AD48">
            <v>2300</v>
          </cell>
        </row>
        <row r="49">
          <cell r="A49">
            <v>1.36</v>
          </cell>
          <cell r="B49">
            <v>5000</v>
          </cell>
          <cell r="C49">
            <v>6250</v>
          </cell>
          <cell r="D49">
            <v>9625</v>
          </cell>
          <cell r="E49">
            <v>19300</v>
          </cell>
          <cell r="F49">
            <v>24125</v>
          </cell>
          <cell r="H49">
            <v>3300</v>
          </cell>
          <cell r="I49">
            <v>4265</v>
          </cell>
          <cell r="J49">
            <v>2100</v>
          </cell>
          <cell r="K49">
            <v>4100</v>
          </cell>
          <cell r="L49">
            <v>6640</v>
          </cell>
          <cell r="M49">
            <v>2700</v>
          </cell>
          <cell r="N49">
            <v>6400</v>
          </cell>
          <cell r="O49">
            <v>11925</v>
          </cell>
          <cell r="P49">
            <v>4150</v>
          </cell>
          <cell r="Q49">
            <v>1950</v>
          </cell>
          <cell r="R49">
            <v>2435</v>
          </cell>
          <cell r="S49">
            <v>3655</v>
          </cell>
          <cell r="T49">
            <v>3070</v>
          </cell>
          <cell r="U49">
            <v>3915</v>
          </cell>
          <cell r="V49">
            <v>5560</v>
          </cell>
          <cell r="W49">
            <v>4000</v>
          </cell>
          <cell r="X49">
            <v>1200</v>
          </cell>
          <cell r="Y49">
            <v>8245</v>
          </cell>
          <cell r="Z49">
            <v>5000</v>
          </cell>
          <cell r="AA49">
            <v>1500</v>
          </cell>
          <cell r="AB49">
            <v>14805</v>
          </cell>
          <cell r="AC49">
            <v>7700</v>
          </cell>
          <cell r="AD49">
            <v>2300</v>
          </cell>
        </row>
        <row r="50">
          <cell r="A50">
            <v>1.37</v>
          </cell>
          <cell r="B50">
            <v>5000</v>
          </cell>
          <cell r="C50">
            <v>6250</v>
          </cell>
          <cell r="D50">
            <v>9625</v>
          </cell>
          <cell r="E50">
            <v>19600</v>
          </cell>
          <cell r="F50">
            <v>24500</v>
          </cell>
          <cell r="H50">
            <v>3300</v>
          </cell>
          <cell r="I50">
            <v>4330</v>
          </cell>
          <cell r="J50">
            <v>2100</v>
          </cell>
          <cell r="K50">
            <v>4100</v>
          </cell>
          <cell r="L50">
            <v>6755</v>
          </cell>
          <cell r="M50">
            <v>2700</v>
          </cell>
          <cell r="N50">
            <v>6400</v>
          </cell>
          <cell r="O50">
            <v>12150</v>
          </cell>
          <cell r="P50">
            <v>4150</v>
          </cell>
          <cell r="Q50">
            <v>1950</v>
          </cell>
          <cell r="R50">
            <v>2435</v>
          </cell>
          <cell r="S50">
            <v>3655</v>
          </cell>
          <cell r="T50">
            <v>3100</v>
          </cell>
          <cell r="U50">
            <v>3955</v>
          </cell>
          <cell r="V50">
            <v>5645</v>
          </cell>
          <cell r="W50">
            <v>4000</v>
          </cell>
          <cell r="X50">
            <v>1200</v>
          </cell>
          <cell r="Y50">
            <v>8390</v>
          </cell>
          <cell r="Z50">
            <v>5000</v>
          </cell>
          <cell r="AA50">
            <v>1500</v>
          </cell>
          <cell r="AB50">
            <v>15085</v>
          </cell>
          <cell r="AC50">
            <v>7700</v>
          </cell>
          <cell r="AD50">
            <v>2300</v>
          </cell>
        </row>
        <row r="51">
          <cell r="A51">
            <v>1.38</v>
          </cell>
          <cell r="B51">
            <v>5000</v>
          </cell>
          <cell r="C51">
            <v>6250</v>
          </cell>
          <cell r="D51">
            <v>9625</v>
          </cell>
          <cell r="E51">
            <v>19900</v>
          </cell>
          <cell r="F51">
            <v>24875</v>
          </cell>
          <cell r="H51">
            <v>3300</v>
          </cell>
          <cell r="I51">
            <v>4395</v>
          </cell>
          <cell r="J51">
            <v>2100</v>
          </cell>
          <cell r="K51">
            <v>4100</v>
          </cell>
          <cell r="L51">
            <v>6870</v>
          </cell>
          <cell r="M51">
            <v>2700</v>
          </cell>
          <cell r="N51">
            <v>6400</v>
          </cell>
          <cell r="O51">
            <v>12375</v>
          </cell>
          <cell r="P51">
            <v>4150</v>
          </cell>
          <cell r="Q51">
            <v>1950</v>
          </cell>
          <cell r="R51">
            <v>2435</v>
          </cell>
          <cell r="S51">
            <v>3655</v>
          </cell>
          <cell r="T51">
            <v>3130</v>
          </cell>
          <cell r="U51">
            <v>3995</v>
          </cell>
          <cell r="V51">
            <v>5730</v>
          </cell>
          <cell r="W51">
            <v>4000</v>
          </cell>
          <cell r="X51">
            <v>1200</v>
          </cell>
          <cell r="Y51">
            <v>8535</v>
          </cell>
          <cell r="Z51">
            <v>5000</v>
          </cell>
          <cell r="AA51">
            <v>1500</v>
          </cell>
          <cell r="AB51">
            <v>15365</v>
          </cell>
          <cell r="AC51">
            <v>7700</v>
          </cell>
          <cell r="AD51">
            <v>2300</v>
          </cell>
        </row>
        <row r="52">
          <cell r="A52">
            <v>1.39</v>
          </cell>
          <cell r="B52">
            <v>5000</v>
          </cell>
          <cell r="C52">
            <v>6250</v>
          </cell>
          <cell r="D52">
            <v>9625</v>
          </cell>
          <cell r="E52">
            <v>20200</v>
          </cell>
          <cell r="F52">
            <v>25250</v>
          </cell>
          <cell r="H52">
            <v>3300</v>
          </cell>
          <cell r="I52">
            <v>4460</v>
          </cell>
          <cell r="J52">
            <v>2100</v>
          </cell>
          <cell r="K52">
            <v>4100</v>
          </cell>
          <cell r="L52">
            <v>6985</v>
          </cell>
          <cell r="M52">
            <v>2700</v>
          </cell>
          <cell r="N52">
            <v>6400</v>
          </cell>
          <cell r="O52">
            <v>12600</v>
          </cell>
          <cell r="P52">
            <v>4150</v>
          </cell>
          <cell r="Q52">
            <v>1950</v>
          </cell>
          <cell r="R52">
            <v>2435</v>
          </cell>
          <cell r="S52">
            <v>3655</v>
          </cell>
          <cell r="T52">
            <v>3160</v>
          </cell>
          <cell r="U52">
            <v>4035</v>
          </cell>
          <cell r="V52">
            <v>5815</v>
          </cell>
          <cell r="W52">
            <v>4000</v>
          </cell>
          <cell r="X52">
            <v>1200</v>
          </cell>
          <cell r="Y52">
            <v>8680</v>
          </cell>
          <cell r="Z52">
            <v>5000</v>
          </cell>
          <cell r="AA52">
            <v>1500</v>
          </cell>
          <cell r="AB52">
            <v>15645</v>
          </cell>
          <cell r="AC52">
            <v>7700</v>
          </cell>
          <cell r="AD52">
            <v>2300</v>
          </cell>
        </row>
        <row r="53">
          <cell r="A53">
            <v>1.4</v>
          </cell>
          <cell r="B53">
            <v>5000</v>
          </cell>
          <cell r="C53">
            <v>6250</v>
          </cell>
          <cell r="D53">
            <v>9625</v>
          </cell>
          <cell r="E53">
            <v>20500</v>
          </cell>
          <cell r="F53">
            <v>25625</v>
          </cell>
          <cell r="H53">
            <v>3300</v>
          </cell>
          <cell r="I53">
            <v>4525</v>
          </cell>
          <cell r="J53">
            <v>2100</v>
          </cell>
          <cell r="K53">
            <v>4100</v>
          </cell>
          <cell r="L53">
            <v>7100</v>
          </cell>
          <cell r="M53">
            <v>2700</v>
          </cell>
          <cell r="N53">
            <v>6400</v>
          </cell>
          <cell r="O53">
            <v>12825</v>
          </cell>
          <cell r="P53">
            <v>4150</v>
          </cell>
          <cell r="Q53">
            <v>1950</v>
          </cell>
          <cell r="R53">
            <v>2435</v>
          </cell>
          <cell r="S53">
            <v>3655</v>
          </cell>
          <cell r="T53">
            <v>3190</v>
          </cell>
          <cell r="U53">
            <v>4075</v>
          </cell>
          <cell r="V53">
            <v>5900</v>
          </cell>
          <cell r="W53">
            <v>4000</v>
          </cell>
          <cell r="X53">
            <v>1200</v>
          </cell>
          <cell r="Y53">
            <v>8825</v>
          </cell>
          <cell r="Z53">
            <v>5000</v>
          </cell>
          <cell r="AA53">
            <v>1500</v>
          </cell>
          <cell r="AB53">
            <v>15925</v>
          </cell>
          <cell r="AC53">
            <v>7700</v>
          </cell>
          <cell r="AD53">
            <v>2300</v>
          </cell>
        </row>
        <row r="54">
          <cell r="A54">
            <v>1.41</v>
          </cell>
          <cell r="B54">
            <v>5000</v>
          </cell>
          <cell r="C54">
            <v>6250</v>
          </cell>
          <cell r="D54">
            <v>9625</v>
          </cell>
          <cell r="E54">
            <v>20800</v>
          </cell>
          <cell r="F54">
            <v>26000</v>
          </cell>
          <cell r="H54">
            <v>3300</v>
          </cell>
          <cell r="I54">
            <v>4590</v>
          </cell>
          <cell r="J54">
            <v>2100</v>
          </cell>
          <cell r="K54">
            <v>4100</v>
          </cell>
          <cell r="L54">
            <v>7215</v>
          </cell>
          <cell r="M54">
            <v>2700</v>
          </cell>
          <cell r="N54">
            <v>6400</v>
          </cell>
          <cell r="O54">
            <v>13050</v>
          </cell>
          <cell r="P54">
            <v>4150</v>
          </cell>
          <cell r="Q54">
            <v>1950</v>
          </cell>
          <cell r="R54">
            <v>2435</v>
          </cell>
          <cell r="S54">
            <v>3655</v>
          </cell>
          <cell r="T54">
            <v>3220</v>
          </cell>
          <cell r="U54">
            <v>4115</v>
          </cell>
          <cell r="V54">
            <v>5985</v>
          </cell>
          <cell r="W54">
            <v>4000</v>
          </cell>
          <cell r="X54">
            <v>1200</v>
          </cell>
          <cell r="Y54">
            <v>8970</v>
          </cell>
          <cell r="Z54">
            <v>5000</v>
          </cell>
          <cell r="AA54">
            <v>1500</v>
          </cell>
          <cell r="AB54">
            <v>16205</v>
          </cell>
          <cell r="AC54">
            <v>7700</v>
          </cell>
          <cell r="AD54">
            <v>2300</v>
          </cell>
        </row>
        <row r="55">
          <cell r="A55">
            <v>1.42</v>
          </cell>
          <cell r="B55">
            <v>5000</v>
          </cell>
          <cell r="C55">
            <v>6250</v>
          </cell>
          <cell r="D55">
            <v>9625</v>
          </cell>
          <cell r="E55">
            <v>21100</v>
          </cell>
          <cell r="F55">
            <v>26375</v>
          </cell>
          <cell r="H55">
            <v>3300</v>
          </cell>
          <cell r="I55">
            <v>4655</v>
          </cell>
          <cell r="J55">
            <v>2100</v>
          </cell>
          <cell r="K55">
            <v>4100</v>
          </cell>
          <cell r="L55">
            <v>7330</v>
          </cell>
          <cell r="M55">
            <v>2700</v>
          </cell>
          <cell r="N55">
            <v>6400</v>
          </cell>
          <cell r="O55">
            <v>13275</v>
          </cell>
          <cell r="P55">
            <v>4150</v>
          </cell>
          <cell r="Q55">
            <v>1950</v>
          </cell>
          <cell r="R55">
            <v>2435</v>
          </cell>
          <cell r="S55">
            <v>3655</v>
          </cell>
          <cell r="T55">
            <v>3250</v>
          </cell>
          <cell r="U55">
            <v>4155</v>
          </cell>
          <cell r="V55">
            <v>6070</v>
          </cell>
          <cell r="W55">
            <v>4000</v>
          </cell>
          <cell r="X55">
            <v>1200</v>
          </cell>
          <cell r="Y55">
            <v>9115</v>
          </cell>
          <cell r="Z55">
            <v>5000</v>
          </cell>
          <cell r="AA55">
            <v>1500</v>
          </cell>
          <cell r="AB55">
            <v>16485</v>
          </cell>
          <cell r="AC55">
            <v>7700</v>
          </cell>
          <cell r="AD55">
            <v>2300</v>
          </cell>
        </row>
        <row r="56">
          <cell r="A56">
            <v>1.43</v>
          </cell>
          <cell r="B56">
            <v>5000</v>
          </cell>
          <cell r="C56">
            <v>6250</v>
          </cell>
          <cell r="D56">
            <v>9625</v>
          </cell>
          <cell r="E56">
            <v>21400</v>
          </cell>
          <cell r="F56">
            <v>26750</v>
          </cell>
          <cell r="H56">
            <v>3300</v>
          </cell>
          <cell r="I56">
            <v>4720</v>
          </cell>
          <cell r="J56">
            <v>2100</v>
          </cell>
          <cell r="K56">
            <v>4100</v>
          </cell>
          <cell r="L56">
            <v>7445</v>
          </cell>
          <cell r="M56">
            <v>2700</v>
          </cell>
          <cell r="N56">
            <v>6400</v>
          </cell>
          <cell r="O56">
            <v>13500</v>
          </cell>
          <cell r="P56">
            <v>4150</v>
          </cell>
          <cell r="Q56">
            <v>1950</v>
          </cell>
          <cell r="R56">
            <v>2435</v>
          </cell>
          <cell r="S56">
            <v>3655</v>
          </cell>
          <cell r="T56">
            <v>3280</v>
          </cell>
          <cell r="U56">
            <v>4195</v>
          </cell>
          <cell r="V56">
            <v>6155</v>
          </cell>
          <cell r="W56">
            <v>4000</v>
          </cell>
          <cell r="X56">
            <v>1200</v>
          </cell>
          <cell r="Y56">
            <v>9260</v>
          </cell>
          <cell r="Z56">
            <v>5000</v>
          </cell>
          <cell r="AA56">
            <v>1500</v>
          </cell>
          <cell r="AB56">
            <v>16765</v>
          </cell>
          <cell r="AC56">
            <v>7700</v>
          </cell>
          <cell r="AD56">
            <v>2300</v>
          </cell>
        </row>
        <row r="57">
          <cell r="A57">
            <v>1.44</v>
          </cell>
          <cell r="B57">
            <v>5000</v>
          </cell>
          <cell r="C57">
            <v>6250</v>
          </cell>
          <cell r="D57">
            <v>9625</v>
          </cell>
          <cell r="E57">
            <v>21700</v>
          </cell>
          <cell r="F57">
            <v>27125</v>
          </cell>
          <cell r="H57">
            <v>3300</v>
          </cell>
          <cell r="I57">
            <v>4785</v>
          </cell>
          <cell r="J57">
            <v>2100</v>
          </cell>
          <cell r="K57">
            <v>4100</v>
          </cell>
          <cell r="L57">
            <v>7560</v>
          </cell>
          <cell r="M57">
            <v>2700</v>
          </cell>
          <cell r="N57">
            <v>6400</v>
          </cell>
          <cell r="O57">
            <v>13725</v>
          </cell>
          <cell r="P57">
            <v>4150</v>
          </cell>
          <cell r="Q57">
            <v>1950</v>
          </cell>
          <cell r="R57">
            <v>2435</v>
          </cell>
          <cell r="S57">
            <v>3655</v>
          </cell>
          <cell r="T57">
            <v>3310</v>
          </cell>
          <cell r="U57">
            <v>4235</v>
          </cell>
          <cell r="V57">
            <v>6240</v>
          </cell>
          <cell r="W57">
            <v>4000</v>
          </cell>
          <cell r="X57">
            <v>1200</v>
          </cell>
          <cell r="Y57">
            <v>9405</v>
          </cell>
          <cell r="Z57">
            <v>5000</v>
          </cell>
          <cell r="AA57">
            <v>1500</v>
          </cell>
          <cell r="AB57">
            <v>17045</v>
          </cell>
          <cell r="AC57">
            <v>7700</v>
          </cell>
          <cell r="AD57">
            <v>2300</v>
          </cell>
        </row>
        <row r="58">
          <cell r="A58">
            <v>1.45</v>
          </cell>
          <cell r="B58">
            <v>5000</v>
          </cell>
          <cell r="C58">
            <v>6250</v>
          </cell>
          <cell r="D58">
            <v>9625</v>
          </cell>
          <cell r="E58">
            <v>22000</v>
          </cell>
          <cell r="F58">
            <v>27500</v>
          </cell>
          <cell r="H58">
            <v>3300</v>
          </cell>
          <cell r="I58">
            <v>4850</v>
          </cell>
          <cell r="J58">
            <v>2100</v>
          </cell>
          <cell r="K58">
            <v>4100</v>
          </cell>
          <cell r="L58">
            <v>7675</v>
          </cell>
          <cell r="M58">
            <v>2700</v>
          </cell>
          <cell r="N58">
            <v>6400</v>
          </cell>
          <cell r="O58">
            <v>13950</v>
          </cell>
          <cell r="P58">
            <v>4150</v>
          </cell>
          <cell r="Q58">
            <v>1950</v>
          </cell>
          <cell r="R58">
            <v>2435</v>
          </cell>
          <cell r="S58">
            <v>3655</v>
          </cell>
          <cell r="T58">
            <v>3340</v>
          </cell>
          <cell r="U58">
            <v>4275</v>
          </cell>
          <cell r="V58">
            <v>6325</v>
          </cell>
          <cell r="W58">
            <v>4000</v>
          </cell>
          <cell r="X58">
            <v>1200</v>
          </cell>
          <cell r="Y58">
            <v>9550</v>
          </cell>
          <cell r="Z58">
            <v>5000</v>
          </cell>
          <cell r="AA58">
            <v>1500</v>
          </cell>
          <cell r="AB58">
            <v>17325</v>
          </cell>
          <cell r="AC58">
            <v>7700</v>
          </cell>
          <cell r="AD58">
            <v>2300</v>
          </cell>
        </row>
        <row r="59">
          <cell r="A59">
            <v>1.46</v>
          </cell>
          <cell r="B59">
            <v>5000</v>
          </cell>
          <cell r="C59">
            <v>6250</v>
          </cell>
          <cell r="D59">
            <v>9625</v>
          </cell>
          <cell r="E59">
            <v>22300</v>
          </cell>
          <cell r="F59">
            <v>27875</v>
          </cell>
          <cell r="H59">
            <v>3300</v>
          </cell>
          <cell r="I59">
            <v>4915</v>
          </cell>
          <cell r="J59">
            <v>2100</v>
          </cell>
          <cell r="K59">
            <v>4100</v>
          </cell>
          <cell r="L59">
            <v>7790</v>
          </cell>
          <cell r="M59">
            <v>2700</v>
          </cell>
          <cell r="N59">
            <v>6400</v>
          </cell>
          <cell r="O59">
            <v>14175</v>
          </cell>
          <cell r="P59">
            <v>4150</v>
          </cell>
          <cell r="Q59">
            <v>1950</v>
          </cell>
          <cell r="R59">
            <v>2435</v>
          </cell>
          <cell r="S59">
            <v>3655</v>
          </cell>
          <cell r="T59">
            <v>3370</v>
          </cell>
          <cell r="U59">
            <v>4315</v>
          </cell>
          <cell r="V59">
            <v>6410</v>
          </cell>
          <cell r="W59">
            <v>4000</v>
          </cell>
          <cell r="X59">
            <v>1200</v>
          </cell>
          <cell r="Y59">
            <v>9695</v>
          </cell>
          <cell r="Z59">
            <v>5000</v>
          </cell>
          <cell r="AA59">
            <v>1500</v>
          </cell>
          <cell r="AB59">
            <v>17605</v>
          </cell>
          <cell r="AC59">
            <v>7700</v>
          </cell>
          <cell r="AD59">
            <v>2300</v>
          </cell>
        </row>
        <row r="60">
          <cell r="A60">
            <v>1.47</v>
          </cell>
          <cell r="B60">
            <v>5000</v>
          </cell>
          <cell r="C60">
            <v>6250</v>
          </cell>
          <cell r="D60">
            <v>9625</v>
          </cell>
          <cell r="E60">
            <v>22600</v>
          </cell>
          <cell r="F60">
            <v>28250</v>
          </cell>
          <cell r="H60">
            <v>3300</v>
          </cell>
          <cell r="I60">
            <v>4980</v>
          </cell>
          <cell r="J60">
            <v>2100</v>
          </cell>
          <cell r="K60">
            <v>4100</v>
          </cell>
          <cell r="L60">
            <v>7905</v>
          </cell>
          <cell r="M60">
            <v>2700</v>
          </cell>
          <cell r="N60">
            <v>6400</v>
          </cell>
          <cell r="O60">
            <v>14400</v>
          </cell>
          <cell r="P60">
            <v>4150</v>
          </cell>
          <cell r="Q60">
            <v>1950</v>
          </cell>
          <cell r="R60">
            <v>2435</v>
          </cell>
          <cell r="S60">
            <v>3655</v>
          </cell>
          <cell r="T60">
            <v>3400</v>
          </cell>
          <cell r="U60">
            <v>4355</v>
          </cell>
          <cell r="V60">
            <v>6495</v>
          </cell>
          <cell r="W60">
            <v>4000</v>
          </cell>
          <cell r="X60">
            <v>1200</v>
          </cell>
          <cell r="Y60">
            <v>9840</v>
          </cell>
          <cell r="Z60">
            <v>5000</v>
          </cell>
          <cell r="AA60">
            <v>1500</v>
          </cell>
          <cell r="AB60">
            <v>17885</v>
          </cell>
          <cell r="AC60">
            <v>7700</v>
          </cell>
          <cell r="AD60">
            <v>2300</v>
          </cell>
        </row>
        <row r="61">
          <cell r="A61">
            <v>1.48</v>
          </cell>
          <cell r="B61">
            <v>5000</v>
          </cell>
          <cell r="C61">
            <v>6250</v>
          </cell>
          <cell r="D61">
            <v>9625</v>
          </cell>
          <cell r="E61">
            <v>22900</v>
          </cell>
          <cell r="F61">
            <v>28625</v>
          </cell>
          <cell r="H61">
            <v>3300</v>
          </cell>
          <cell r="I61">
            <v>5045</v>
          </cell>
          <cell r="J61">
            <v>2100</v>
          </cell>
          <cell r="K61">
            <v>4100</v>
          </cell>
          <cell r="L61">
            <v>8020</v>
          </cell>
          <cell r="M61">
            <v>2700</v>
          </cell>
          <cell r="N61">
            <v>6400</v>
          </cell>
          <cell r="O61">
            <v>14625</v>
          </cell>
          <cell r="P61">
            <v>4150</v>
          </cell>
          <cell r="Q61">
            <v>1950</v>
          </cell>
          <cell r="R61">
            <v>2435</v>
          </cell>
          <cell r="S61">
            <v>3655</v>
          </cell>
          <cell r="T61">
            <v>3430</v>
          </cell>
          <cell r="U61">
            <v>4395</v>
          </cell>
          <cell r="V61">
            <v>6580</v>
          </cell>
          <cell r="W61">
            <v>4000</v>
          </cell>
          <cell r="X61">
            <v>1200</v>
          </cell>
          <cell r="Y61">
            <v>9985</v>
          </cell>
          <cell r="Z61">
            <v>5000</v>
          </cell>
          <cell r="AA61">
            <v>1500</v>
          </cell>
          <cell r="AB61">
            <v>18165</v>
          </cell>
          <cell r="AC61">
            <v>7700</v>
          </cell>
          <cell r="AD61">
            <v>2300</v>
          </cell>
        </row>
        <row r="62">
          <cell r="A62">
            <v>1.49</v>
          </cell>
          <cell r="B62">
            <v>5000</v>
          </cell>
          <cell r="C62">
            <v>6250</v>
          </cell>
          <cell r="D62">
            <v>9625</v>
          </cell>
          <cell r="E62">
            <v>23200</v>
          </cell>
          <cell r="F62">
            <v>29000</v>
          </cell>
          <cell r="H62">
            <v>3300</v>
          </cell>
          <cell r="I62">
            <v>5110</v>
          </cell>
          <cell r="J62">
            <v>2100</v>
          </cell>
          <cell r="K62">
            <v>4100</v>
          </cell>
          <cell r="L62">
            <v>8135</v>
          </cell>
          <cell r="M62">
            <v>2700</v>
          </cell>
          <cell r="N62">
            <v>6400</v>
          </cell>
          <cell r="O62">
            <v>14850</v>
          </cell>
          <cell r="P62">
            <v>4150</v>
          </cell>
          <cell r="Q62">
            <v>1950</v>
          </cell>
          <cell r="R62">
            <v>2435</v>
          </cell>
          <cell r="S62">
            <v>3655</v>
          </cell>
          <cell r="T62">
            <v>3460</v>
          </cell>
          <cell r="U62">
            <v>4435</v>
          </cell>
          <cell r="V62">
            <v>6665</v>
          </cell>
          <cell r="W62">
            <v>4000</v>
          </cell>
          <cell r="X62">
            <v>1200</v>
          </cell>
          <cell r="Y62">
            <v>10130</v>
          </cell>
          <cell r="Z62">
            <v>5000</v>
          </cell>
          <cell r="AA62">
            <v>1500</v>
          </cell>
          <cell r="AB62">
            <v>18445</v>
          </cell>
          <cell r="AC62">
            <v>7700</v>
          </cell>
          <cell r="AD62">
            <v>2300</v>
          </cell>
        </row>
        <row r="63">
          <cell r="A63">
            <v>1.5</v>
          </cell>
          <cell r="B63">
            <v>5000</v>
          </cell>
          <cell r="C63">
            <v>6250</v>
          </cell>
          <cell r="D63">
            <v>9625</v>
          </cell>
          <cell r="E63">
            <v>23500</v>
          </cell>
          <cell r="F63">
            <v>29375</v>
          </cell>
          <cell r="H63">
            <v>3300</v>
          </cell>
          <cell r="I63">
            <v>5175</v>
          </cell>
          <cell r="J63">
            <v>2100</v>
          </cell>
          <cell r="K63">
            <v>4100</v>
          </cell>
          <cell r="L63">
            <v>8250</v>
          </cell>
          <cell r="M63">
            <v>2700</v>
          </cell>
          <cell r="N63">
            <v>6400</v>
          </cell>
          <cell r="O63">
            <v>15075</v>
          </cell>
          <cell r="P63">
            <v>4150</v>
          </cell>
          <cell r="Q63">
            <v>1950</v>
          </cell>
          <cell r="R63">
            <v>2435</v>
          </cell>
          <cell r="S63">
            <v>3655</v>
          </cell>
          <cell r="T63">
            <v>3490</v>
          </cell>
          <cell r="U63">
            <v>4475</v>
          </cell>
          <cell r="V63">
            <v>6750</v>
          </cell>
          <cell r="W63">
            <v>4000</v>
          </cell>
          <cell r="X63">
            <v>1200</v>
          </cell>
          <cell r="Y63">
            <v>10275</v>
          </cell>
          <cell r="Z63">
            <v>5000</v>
          </cell>
          <cell r="AA63">
            <v>1500</v>
          </cell>
          <cell r="AB63">
            <v>18725</v>
          </cell>
          <cell r="AC63">
            <v>7700</v>
          </cell>
          <cell r="AD63">
            <v>2300</v>
          </cell>
        </row>
        <row r="64">
          <cell r="A64">
            <v>1.51</v>
          </cell>
          <cell r="B64">
            <v>5000</v>
          </cell>
          <cell r="C64">
            <v>6250</v>
          </cell>
          <cell r="D64">
            <v>9625</v>
          </cell>
          <cell r="E64">
            <v>23800</v>
          </cell>
          <cell r="F64">
            <v>29750</v>
          </cell>
          <cell r="H64">
            <v>3300</v>
          </cell>
          <cell r="I64">
            <v>5240</v>
          </cell>
          <cell r="J64">
            <v>2100</v>
          </cell>
          <cell r="K64">
            <v>4100</v>
          </cell>
          <cell r="L64">
            <v>8365</v>
          </cell>
          <cell r="M64">
            <v>2700</v>
          </cell>
          <cell r="N64">
            <v>6400</v>
          </cell>
          <cell r="O64">
            <v>15300</v>
          </cell>
          <cell r="P64">
            <v>4150</v>
          </cell>
          <cell r="Q64">
            <v>1950</v>
          </cell>
          <cell r="R64">
            <v>2435</v>
          </cell>
          <cell r="S64">
            <v>3655</v>
          </cell>
          <cell r="T64">
            <v>3520</v>
          </cell>
          <cell r="U64">
            <v>4515</v>
          </cell>
          <cell r="V64">
            <v>6835</v>
          </cell>
          <cell r="W64">
            <v>4000</v>
          </cell>
          <cell r="X64">
            <v>1200</v>
          </cell>
          <cell r="Y64">
            <v>10420</v>
          </cell>
          <cell r="Z64">
            <v>5000</v>
          </cell>
          <cell r="AA64">
            <v>1500</v>
          </cell>
          <cell r="AB64">
            <v>19005</v>
          </cell>
          <cell r="AC64">
            <v>7700</v>
          </cell>
          <cell r="AD64">
            <v>2300</v>
          </cell>
        </row>
        <row r="65">
          <cell r="A65">
            <v>1.52</v>
          </cell>
          <cell r="B65">
            <v>5000</v>
          </cell>
          <cell r="C65">
            <v>6250</v>
          </cell>
          <cell r="D65">
            <v>9625</v>
          </cell>
          <cell r="E65">
            <v>24100</v>
          </cell>
          <cell r="F65">
            <v>30125</v>
          </cell>
          <cell r="H65">
            <v>3300</v>
          </cell>
          <cell r="I65">
            <v>5305</v>
          </cell>
          <cell r="J65">
            <v>2100</v>
          </cell>
          <cell r="K65">
            <v>4100</v>
          </cell>
          <cell r="L65">
            <v>8480</v>
          </cell>
          <cell r="M65">
            <v>2700</v>
          </cell>
          <cell r="N65">
            <v>6400</v>
          </cell>
          <cell r="O65">
            <v>15525</v>
          </cell>
          <cell r="P65">
            <v>4150</v>
          </cell>
          <cell r="Q65">
            <v>1950</v>
          </cell>
          <cell r="R65">
            <v>2435</v>
          </cell>
          <cell r="S65">
            <v>3655</v>
          </cell>
          <cell r="T65">
            <v>3550</v>
          </cell>
          <cell r="U65">
            <v>4555</v>
          </cell>
          <cell r="V65">
            <v>6920</v>
          </cell>
          <cell r="W65">
            <v>4000</v>
          </cell>
          <cell r="X65">
            <v>1200</v>
          </cell>
          <cell r="Y65">
            <v>10565</v>
          </cell>
          <cell r="Z65">
            <v>5000</v>
          </cell>
          <cell r="AA65">
            <v>1500</v>
          </cell>
          <cell r="AB65">
            <v>19285</v>
          </cell>
          <cell r="AC65">
            <v>7700</v>
          </cell>
          <cell r="AD65">
            <v>2300</v>
          </cell>
        </row>
        <row r="66">
          <cell r="A66">
            <v>1.53</v>
          </cell>
          <cell r="B66">
            <v>5000</v>
          </cell>
          <cell r="C66">
            <v>6250</v>
          </cell>
          <cell r="D66">
            <v>9625</v>
          </cell>
          <cell r="E66">
            <v>24400</v>
          </cell>
          <cell r="F66">
            <v>30500</v>
          </cell>
          <cell r="H66">
            <v>3300</v>
          </cell>
          <cell r="I66">
            <v>5370</v>
          </cell>
          <cell r="J66">
            <v>2100</v>
          </cell>
          <cell r="K66">
            <v>4100</v>
          </cell>
          <cell r="L66">
            <v>8595</v>
          </cell>
          <cell r="M66">
            <v>2700</v>
          </cell>
          <cell r="N66">
            <v>6400</v>
          </cell>
          <cell r="O66">
            <v>15750</v>
          </cell>
          <cell r="P66">
            <v>4150</v>
          </cell>
          <cell r="Q66">
            <v>1950</v>
          </cell>
          <cell r="R66">
            <v>2435</v>
          </cell>
          <cell r="S66">
            <v>3655</v>
          </cell>
          <cell r="T66">
            <v>3580</v>
          </cell>
          <cell r="U66">
            <v>4595</v>
          </cell>
          <cell r="V66">
            <v>7005</v>
          </cell>
          <cell r="W66">
            <v>4000</v>
          </cell>
          <cell r="X66">
            <v>1200</v>
          </cell>
          <cell r="Y66">
            <v>10710</v>
          </cell>
          <cell r="Z66">
            <v>5000</v>
          </cell>
          <cell r="AA66">
            <v>1500</v>
          </cell>
          <cell r="AB66">
            <v>19565</v>
          </cell>
          <cell r="AC66">
            <v>7700</v>
          </cell>
          <cell r="AD66">
            <v>2300</v>
          </cell>
        </row>
        <row r="67">
          <cell r="A67">
            <v>1.54</v>
          </cell>
          <cell r="B67">
            <v>5000</v>
          </cell>
          <cell r="C67">
            <v>6250</v>
          </cell>
          <cell r="D67">
            <v>9625</v>
          </cell>
          <cell r="E67">
            <v>24700</v>
          </cell>
          <cell r="F67">
            <v>30875</v>
          </cell>
          <cell r="H67">
            <v>3300</v>
          </cell>
          <cell r="I67">
            <v>5435</v>
          </cell>
          <cell r="J67">
            <v>2100</v>
          </cell>
          <cell r="K67">
            <v>4100</v>
          </cell>
          <cell r="L67">
            <v>8710</v>
          </cell>
          <cell r="M67">
            <v>2700</v>
          </cell>
          <cell r="N67">
            <v>6400</v>
          </cell>
          <cell r="O67">
            <v>15975</v>
          </cell>
          <cell r="P67">
            <v>4150</v>
          </cell>
          <cell r="Q67">
            <v>1950</v>
          </cell>
          <cell r="R67">
            <v>2435</v>
          </cell>
          <cell r="S67">
            <v>3655</v>
          </cell>
          <cell r="T67">
            <v>3610</v>
          </cell>
          <cell r="U67">
            <v>4635</v>
          </cell>
          <cell r="V67">
            <v>7090</v>
          </cell>
          <cell r="W67">
            <v>4000</v>
          </cell>
          <cell r="X67">
            <v>1200</v>
          </cell>
          <cell r="Y67">
            <v>10855</v>
          </cell>
          <cell r="Z67">
            <v>5000</v>
          </cell>
          <cell r="AA67">
            <v>1500</v>
          </cell>
          <cell r="AB67">
            <v>19845</v>
          </cell>
          <cell r="AC67">
            <v>7700</v>
          </cell>
          <cell r="AD67">
            <v>2300</v>
          </cell>
        </row>
        <row r="68">
          <cell r="A68">
            <v>1.55</v>
          </cell>
          <cell r="B68">
            <v>5000</v>
          </cell>
          <cell r="C68">
            <v>6250</v>
          </cell>
          <cell r="D68">
            <v>9625</v>
          </cell>
          <cell r="E68">
            <v>25000</v>
          </cell>
          <cell r="F68">
            <v>31250</v>
          </cell>
          <cell r="H68">
            <v>3300</v>
          </cell>
          <cell r="I68">
            <v>5500</v>
          </cell>
          <cell r="J68">
            <v>2100</v>
          </cell>
          <cell r="K68">
            <v>4100</v>
          </cell>
          <cell r="L68">
            <v>8825</v>
          </cell>
          <cell r="M68">
            <v>2700</v>
          </cell>
          <cell r="N68">
            <v>6400</v>
          </cell>
          <cell r="O68">
            <v>16200</v>
          </cell>
          <cell r="P68">
            <v>4150</v>
          </cell>
          <cell r="Q68">
            <v>1950</v>
          </cell>
          <cell r="R68">
            <v>2435</v>
          </cell>
          <cell r="S68">
            <v>3655</v>
          </cell>
          <cell r="T68">
            <v>3640</v>
          </cell>
          <cell r="U68">
            <v>4675</v>
          </cell>
          <cell r="V68">
            <v>7175</v>
          </cell>
          <cell r="W68">
            <v>4000</v>
          </cell>
          <cell r="X68">
            <v>1200</v>
          </cell>
          <cell r="Y68">
            <v>11000</v>
          </cell>
          <cell r="Z68">
            <v>5000</v>
          </cell>
          <cell r="AA68">
            <v>1500</v>
          </cell>
          <cell r="AB68">
            <v>20125</v>
          </cell>
          <cell r="AC68">
            <v>7700</v>
          </cell>
          <cell r="AD68">
            <v>2300</v>
          </cell>
        </row>
        <row r="69">
          <cell r="A69">
            <v>1.56</v>
          </cell>
          <cell r="B69">
            <v>5000</v>
          </cell>
          <cell r="C69">
            <v>6250</v>
          </cell>
          <cell r="D69">
            <v>9625</v>
          </cell>
          <cell r="E69">
            <v>25300</v>
          </cell>
          <cell r="F69">
            <v>31625</v>
          </cell>
          <cell r="H69">
            <v>3300</v>
          </cell>
          <cell r="I69">
            <v>5565</v>
          </cell>
          <cell r="J69">
            <v>2100</v>
          </cell>
          <cell r="K69">
            <v>4100</v>
          </cell>
          <cell r="L69">
            <v>8940</v>
          </cell>
          <cell r="M69">
            <v>2700</v>
          </cell>
          <cell r="N69">
            <v>6400</v>
          </cell>
          <cell r="O69">
            <v>16425</v>
          </cell>
          <cell r="P69">
            <v>4150</v>
          </cell>
          <cell r="Q69">
            <v>1950</v>
          </cell>
          <cell r="R69">
            <v>2435</v>
          </cell>
          <cell r="S69">
            <v>3655</v>
          </cell>
          <cell r="T69">
            <v>3670</v>
          </cell>
          <cell r="U69">
            <v>4715</v>
          </cell>
          <cell r="V69">
            <v>7260</v>
          </cell>
          <cell r="W69">
            <v>4000</v>
          </cell>
          <cell r="X69">
            <v>1200</v>
          </cell>
          <cell r="Y69">
            <v>11145</v>
          </cell>
          <cell r="Z69">
            <v>5000</v>
          </cell>
          <cell r="AA69">
            <v>1500</v>
          </cell>
          <cell r="AB69">
            <v>20405</v>
          </cell>
          <cell r="AC69">
            <v>7700</v>
          </cell>
          <cell r="AD69">
            <v>2300</v>
          </cell>
        </row>
        <row r="70">
          <cell r="A70">
            <v>1.57</v>
          </cell>
          <cell r="B70">
            <v>5000</v>
          </cell>
          <cell r="C70">
            <v>6250</v>
          </cell>
          <cell r="D70">
            <v>9625</v>
          </cell>
          <cell r="E70">
            <v>25600</v>
          </cell>
          <cell r="F70">
            <v>32000</v>
          </cell>
          <cell r="H70">
            <v>3300</v>
          </cell>
          <cell r="I70">
            <v>5630</v>
          </cell>
          <cell r="J70">
            <v>2100</v>
          </cell>
          <cell r="K70">
            <v>4100</v>
          </cell>
          <cell r="L70">
            <v>9055</v>
          </cell>
          <cell r="M70">
            <v>2700</v>
          </cell>
          <cell r="N70">
            <v>6400</v>
          </cell>
          <cell r="O70">
            <v>16650</v>
          </cell>
          <cell r="P70">
            <v>4150</v>
          </cell>
          <cell r="Q70">
            <v>1950</v>
          </cell>
          <cell r="R70">
            <v>2435</v>
          </cell>
          <cell r="S70">
            <v>3655</v>
          </cell>
          <cell r="T70">
            <v>3700</v>
          </cell>
          <cell r="U70">
            <v>4755</v>
          </cell>
          <cell r="V70">
            <v>7345</v>
          </cell>
          <cell r="W70">
            <v>4000</v>
          </cell>
          <cell r="X70">
            <v>1200</v>
          </cell>
          <cell r="Y70">
            <v>11290</v>
          </cell>
          <cell r="Z70">
            <v>5000</v>
          </cell>
          <cell r="AA70">
            <v>1500</v>
          </cell>
          <cell r="AB70">
            <v>20685</v>
          </cell>
          <cell r="AC70">
            <v>7700</v>
          </cell>
          <cell r="AD70">
            <v>2300</v>
          </cell>
        </row>
        <row r="71">
          <cell r="A71">
            <v>1.58</v>
          </cell>
          <cell r="B71">
            <v>5000</v>
          </cell>
          <cell r="C71">
            <v>6250</v>
          </cell>
          <cell r="D71">
            <v>9625</v>
          </cell>
          <cell r="E71">
            <v>25900</v>
          </cell>
          <cell r="F71">
            <v>32375</v>
          </cell>
          <cell r="H71">
            <v>3300</v>
          </cell>
          <cell r="I71">
            <v>5695</v>
          </cell>
          <cell r="J71">
            <v>2100</v>
          </cell>
          <cell r="K71">
            <v>4100</v>
          </cell>
          <cell r="L71">
            <v>9170</v>
          </cell>
          <cell r="M71">
            <v>2700</v>
          </cell>
          <cell r="N71">
            <v>6400</v>
          </cell>
          <cell r="O71">
            <v>16875</v>
          </cell>
          <cell r="P71">
            <v>4150</v>
          </cell>
          <cell r="Q71">
            <v>1950</v>
          </cell>
          <cell r="R71">
            <v>2435</v>
          </cell>
          <cell r="S71">
            <v>3655</v>
          </cell>
          <cell r="T71">
            <v>3730</v>
          </cell>
          <cell r="U71">
            <v>4795</v>
          </cell>
          <cell r="V71">
            <v>7430</v>
          </cell>
          <cell r="W71">
            <v>4000</v>
          </cell>
          <cell r="X71">
            <v>1200</v>
          </cell>
          <cell r="Y71">
            <v>11435</v>
          </cell>
          <cell r="Z71">
            <v>5000</v>
          </cell>
          <cell r="AA71">
            <v>1500</v>
          </cell>
          <cell r="AB71">
            <v>20965</v>
          </cell>
          <cell r="AC71">
            <v>7700</v>
          </cell>
          <cell r="AD71">
            <v>2300</v>
          </cell>
        </row>
        <row r="72">
          <cell r="A72">
            <v>1.59</v>
          </cell>
          <cell r="B72">
            <v>5000</v>
          </cell>
          <cell r="C72">
            <v>6250</v>
          </cell>
          <cell r="D72">
            <v>9625</v>
          </cell>
          <cell r="E72">
            <v>26200</v>
          </cell>
          <cell r="F72">
            <v>32750</v>
          </cell>
          <cell r="H72">
            <v>3300</v>
          </cell>
          <cell r="I72">
            <v>5760</v>
          </cell>
          <cell r="J72">
            <v>2100</v>
          </cell>
          <cell r="K72">
            <v>4100</v>
          </cell>
          <cell r="L72">
            <v>9285</v>
          </cell>
          <cell r="M72">
            <v>2700</v>
          </cell>
          <cell r="N72">
            <v>6400</v>
          </cell>
          <cell r="O72">
            <v>17100</v>
          </cell>
          <cell r="P72">
            <v>4150</v>
          </cell>
          <cell r="Q72">
            <v>1950</v>
          </cell>
          <cell r="R72">
            <v>2435</v>
          </cell>
          <cell r="S72">
            <v>3655</v>
          </cell>
          <cell r="T72">
            <v>3760</v>
          </cell>
          <cell r="U72">
            <v>4835</v>
          </cell>
          <cell r="V72">
            <v>7515</v>
          </cell>
          <cell r="W72">
            <v>4000</v>
          </cell>
          <cell r="X72">
            <v>1200</v>
          </cell>
          <cell r="Y72">
            <v>11580</v>
          </cell>
          <cell r="Z72">
            <v>5000</v>
          </cell>
          <cell r="AA72">
            <v>1500</v>
          </cell>
          <cell r="AB72">
            <v>21245</v>
          </cell>
          <cell r="AC72">
            <v>7700</v>
          </cell>
          <cell r="AD72">
            <v>2300</v>
          </cell>
        </row>
        <row r="73">
          <cell r="A73">
            <v>1.6</v>
          </cell>
          <cell r="B73">
            <v>5000</v>
          </cell>
          <cell r="C73">
            <v>6250</v>
          </cell>
          <cell r="D73">
            <v>9625</v>
          </cell>
          <cell r="E73">
            <v>26500</v>
          </cell>
          <cell r="F73">
            <v>33125</v>
          </cell>
          <cell r="H73">
            <v>3300</v>
          </cell>
          <cell r="I73">
            <v>5825</v>
          </cell>
          <cell r="J73">
            <v>2100</v>
          </cell>
          <cell r="K73">
            <v>4100</v>
          </cell>
          <cell r="L73">
            <v>9400</v>
          </cell>
          <cell r="M73">
            <v>2700</v>
          </cell>
          <cell r="N73">
            <v>6400</v>
          </cell>
          <cell r="O73">
            <v>17325</v>
          </cell>
          <cell r="P73">
            <v>4150</v>
          </cell>
          <cell r="Q73">
            <v>1950</v>
          </cell>
          <cell r="R73">
            <v>2435</v>
          </cell>
          <cell r="S73">
            <v>3655</v>
          </cell>
          <cell r="T73">
            <v>3790</v>
          </cell>
          <cell r="U73">
            <v>4875</v>
          </cell>
          <cell r="V73">
            <v>7600</v>
          </cell>
          <cell r="W73">
            <v>4000</v>
          </cell>
          <cell r="X73">
            <v>1200</v>
          </cell>
          <cell r="Y73">
            <v>11725</v>
          </cell>
          <cell r="Z73">
            <v>5000</v>
          </cell>
          <cell r="AA73">
            <v>1500</v>
          </cell>
          <cell r="AB73">
            <v>21525</v>
          </cell>
          <cell r="AC73">
            <v>7700</v>
          </cell>
          <cell r="AD73">
            <v>2300</v>
          </cell>
        </row>
        <row r="74">
          <cell r="A74">
            <v>1.61</v>
          </cell>
          <cell r="B74">
            <v>5000</v>
          </cell>
          <cell r="C74">
            <v>6250</v>
          </cell>
          <cell r="D74">
            <v>9625</v>
          </cell>
          <cell r="E74">
            <v>26800</v>
          </cell>
          <cell r="F74">
            <v>33500</v>
          </cell>
          <cell r="H74">
            <v>3300</v>
          </cell>
          <cell r="I74">
            <v>5890</v>
          </cell>
          <cell r="J74">
            <v>2100</v>
          </cell>
          <cell r="K74">
            <v>4100</v>
          </cell>
          <cell r="L74">
            <v>9515</v>
          </cell>
          <cell r="M74">
            <v>2700</v>
          </cell>
          <cell r="N74">
            <v>6400</v>
          </cell>
          <cell r="O74">
            <v>17550</v>
          </cell>
          <cell r="P74">
            <v>4150</v>
          </cell>
          <cell r="Q74">
            <v>1950</v>
          </cell>
          <cell r="R74">
            <v>2435</v>
          </cell>
          <cell r="S74">
            <v>3655</v>
          </cell>
          <cell r="T74">
            <v>3820</v>
          </cell>
          <cell r="U74">
            <v>4915</v>
          </cell>
          <cell r="V74">
            <v>7685</v>
          </cell>
          <cell r="W74">
            <v>4000</v>
          </cell>
          <cell r="X74">
            <v>1200</v>
          </cell>
          <cell r="Y74">
            <v>11870</v>
          </cell>
          <cell r="Z74">
            <v>5000</v>
          </cell>
          <cell r="AA74">
            <v>1500</v>
          </cell>
          <cell r="AB74">
            <v>21805</v>
          </cell>
          <cell r="AC74">
            <v>7700</v>
          </cell>
          <cell r="AD74">
            <v>2300</v>
          </cell>
        </row>
        <row r="75">
          <cell r="A75">
            <v>1.62</v>
          </cell>
          <cell r="B75">
            <v>5000</v>
          </cell>
          <cell r="C75">
            <v>6250</v>
          </cell>
          <cell r="D75">
            <v>9625</v>
          </cell>
          <cell r="E75">
            <v>27100</v>
          </cell>
          <cell r="F75">
            <v>33875</v>
          </cell>
          <cell r="H75">
            <v>3300</v>
          </cell>
          <cell r="I75">
            <v>5955</v>
          </cell>
          <cell r="J75">
            <v>2100</v>
          </cell>
          <cell r="K75">
            <v>4100</v>
          </cell>
          <cell r="L75">
            <v>9630</v>
          </cell>
          <cell r="M75">
            <v>2700</v>
          </cell>
          <cell r="N75">
            <v>6400</v>
          </cell>
          <cell r="O75">
            <v>17775</v>
          </cell>
          <cell r="P75">
            <v>4150</v>
          </cell>
          <cell r="Q75">
            <v>1950</v>
          </cell>
          <cell r="R75">
            <v>2435</v>
          </cell>
          <cell r="S75">
            <v>3655</v>
          </cell>
          <cell r="T75">
            <v>3850</v>
          </cell>
          <cell r="U75">
            <v>4955</v>
          </cell>
          <cell r="V75">
            <v>7770</v>
          </cell>
          <cell r="W75">
            <v>4000</v>
          </cell>
          <cell r="X75">
            <v>1200</v>
          </cell>
          <cell r="Y75">
            <v>12015</v>
          </cell>
          <cell r="Z75">
            <v>5000</v>
          </cell>
          <cell r="AA75">
            <v>1500</v>
          </cell>
          <cell r="AB75">
            <v>22085</v>
          </cell>
          <cell r="AC75">
            <v>7700</v>
          </cell>
          <cell r="AD75">
            <v>2300</v>
          </cell>
        </row>
        <row r="76">
          <cell r="A76">
            <v>1.63</v>
          </cell>
          <cell r="B76">
            <v>5000</v>
          </cell>
          <cell r="C76">
            <v>6250</v>
          </cell>
          <cell r="D76">
            <v>9625</v>
          </cell>
          <cell r="E76">
            <v>27400</v>
          </cell>
          <cell r="F76">
            <v>34250</v>
          </cell>
          <cell r="H76">
            <v>3300</v>
          </cell>
          <cell r="I76">
            <v>6020</v>
          </cell>
          <cell r="J76">
            <v>2100</v>
          </cell>
          <cell r="K76">
            <v>4100</v>
          </cell>
          <cell r="L76">
            <v>9745</v>
          </cell>
          <cell r="M76">
            <v>2700</v>
          </cell>
          <cell r="N76">
            <v>6400</v>
          </cell>
          <cell r="O76">
            <v>18000</v>
          </cell>
          <cell r="P76">
            <v>4150</v>
          </cell>
          <cell r="Q76">
            <v>1950</v>
          </cell>
          <cell r="R76">
            <v>2435</v>
          </cell>
          <cell r="S76">
            <v>3655</v>
          </cell>
          <cell r="T76">
            <v>3880</v>
          </cell>
          <cell r="U76">
            <v>4995</v>
          </cell>
          <cell r="V76">
            <v>7855</v>
          </cell>
          <cell r="W76">
            <v>4000</v>
          </cell>
          <cell r="X76">
            <v>1200</v>
          </cell>
          <cell r="Y76">
            <v>12160</v>
          </cell>
          <cell r="Z76">
            <v>5000</v>
          </cell>
          <cell r="AA76">
            <v>1500</v>
          </cell>
          <cell r="AB76">
            <v>22365</v>
          </cell>
          <cell r="AC76">
            <v>7700</v>
          </cell>
          <cell r="AD76">
            <v>2300</v>
          </cell>
        </row>
        <row r="77">
          <cell r="A77">
            <v>1.64</v>
          </cell>
          <cell r="B77">
            <v>5000</v>
          </cell>
          <cell r="C77">
            <v>6250</v>
          </cell>
          <cell r="D77">
            <v>9625</v>
          </cell>
          <cell r="E77">
            <v>27700</v>
          </cell>
          <cell r="F77">
            <v>34625</v>
          </cell>
          <cell r="H77">
            <v>3300</v>
          </cell>
          <cell r="I77">
            <v>6085</v>
          </cell>
          <cell r="J77">
            <v>2100</v>
          </cell>
          <cell r="K77">
            <v>4100</v>
          </cell>
          <cell r="L77">
            <v>9860</v>
          </cell>
          <cell r="M77">
            <v>2700</v>
          </cell>
          <cell r="N77">
            <v>6400</v>
          </cell>
          <cell r="O77">
            <v>18225</v>
          </cell>
          <cell r="P77">
            <v>4150</v>
          </cell>
          <cell r="Q77">
            <v>1950</v>
          </cell>
          <cell r="R77">
            <v>2435</v>
          </cell>
          <cell r="S77">
            <v>3655</v>
          </cell>
          <cell r="T77">
            <v>3910</v>
          </cell>
          <cell r="U77">
            <v>5035</v>
          </cell>
          <cell r="V77">
            <v>7940</v>
          </cell>
          <cell r="W77">
            <v>4000</v>
          </cell>
          <cell r="X77">
            <v>1200</v>
          </cell>
          <cell r="Y77">
            <v>12305</v>
          </cell>
          <cell r="Z77">
            <v>5000</v>
          </cell>
          <cell r="AA77">
            <v>1500</v>
          </cell>
          <cell r="AB77">
            <v>22645</v>
          </cell>
          <cell r="AC77">
            <v>7700</v>
          </cell>
          <cell r="AD77">
            <v>2300</v>
          </cell>
        </row>
        <row r="78">
          <cell r="A78">
            <v>1.65</v>
          </cell>
          <cell r="B78">
            <v>5000</v>
          </cell>
          <cell r="C78">
            <v>6250</v>
          </cell>
          <cell r="D78">
            <v>9625</v>
          </cell>
          <cell r="E78">
            <v>28000</v>
          </cell>
          <cell r="F78">
            <v>35000</v>
          </cell>
          <cell r="H78">
            <v>3300</v>
          </cell>
          <cell r="I78">
            <v>6150</v>
          </cell>
          <cell r="J78">
            <v>2100</v>
          </cell>
          <cell r="K78">
            <v>4100</v>
          </cell>
          <cell r="L78">
            <v>9975</v>
          </cell>
          <cell r="M78">
            <v>2700</v>
          </cell>
          <cell r="N78">
            <v>6400</v>
          </cell>
          <cell r="O78">
            <v>18450</v>
          </cell>
          <cell r="P78">
            <v>4150</v>
          </cell>
          <cell r="Q78">
            <v>1950</v>
          </cell>
          <cell r="R78">
            <v>2435</v>
          </cell>
          <cell r="S78">
            <v>3655</v>
          </cell>
          <cell r="T78">
            <v>3940</v>
          </cell>
          <cell r="U78">
            <v>5075</v>
          </cell>
          <cell r="V78">
            <v>8025</v>
          </cell>
          <cell r="W78">
            <v>4000</v>
          </cell>
          <cell r="X78">
            <v>1200</v>
          </cell>
          <cell r="Y78">
            <v>12450</v>
          </cell>
          <cell r="Z78">
            <v>5000</v>
          </cell>
          <cell r="AA78">
            <v>1500</v>
          </cell>
          <cell r="AB78">
            <v>22925</v>
          </cell>
          <cell r="AC78">
            <v>7700</v>
          </cell>
          <cell r="AD78">
            <v>2300</v>
          </cell>
        </row>
        <row r="79">
          <cell r="A79">
            <v>1.66</v>
          </cell>
          <cell r="B79">
            <v>5000</v>
          </cell>
          <cell r="C79">
            <v>6250</v>
          </cell>
          <cell r="D79">
            <v>9625</v>
          </cell>
          <cell r="E79">
            <v>28300</v>
          </cell>
          <cell r="F79">
            <v>35375</v>
          </cell>
          <cell r="H79">
            <v>3300</v>
          </cell>
          <cell r="I79">
            <v>6215</v>
          </cell>
          <cell r="J79">
            <v>2100</v>
          </cell>
          <cell r="K79">
            <v>4100</v>
          </cell>
          <cell r="L79">
            <v>10090</v>
          </cell>
          <cell r="M79">
            <v>2700</v>
          </cell>
          <cell r="N79">
            <v>6400</v>
          </cell>
          <cell r="O79">
            <v>18675</v>
          </cell>
          <cell r="P79">
            <v>4150</v>
          </cell>
          <cell r="Q79">
            <v>1950</v>
          </cell>
          <cell r="R79">
            <v>2435</v>
          </cell>
          <cell r="S79">
            <v>3655</v>
          </cell>
          <cell r="T79">
            <v>3970</v>
          </cell>
          <cell r="U79">
            <v>5115</v>
          </cell>
          <cell r="V79">
            <v>8110</v>
          </cell>
          <cell r="W79">
            <v>4000</v>
          </cell>
          <cell r="X79">
            <v>1200</v>
          </cell>
          <cell r="Y79">
            <v>12595</v>
          </cell>
          <cell r="Z79">
            <v>5000</v>
          </cell>
          <cell r="AA79">
            <v>1500</v>
          </cell>
          <cell r="AB79">
            <v>23205</v>
          </cell>
          <cell r="AC79">
            <v>7700</v>
          </cell>
          <cell r="AD79">
            <v>2300</v>
          </cell>
        </row>
        <row r="80">
          <cell r="A80">
            <v>1.67</v>
          </cell>
          <cell r="B80">
            <v>5000</v>
          </cell>
          <cell r="C80">
            <v>6250</v>
          </cell>
          <cell r="D80">
            <v>9625</v>
          </cell>
          <cell r="E80">
            <v>28600</v>
          </cell>
          <cell r="F80">
            <v>35750</v>
          </cell>
          <cell r="H80">
            <v>3300</v>
          </cell>
          <cell r="I80">
            <v>6280</v>
          </cell>
          <cell r="J80">
            <v>2100</v>
          </cell>
          <cell r="K80">
            <v>4100</v>
          </cell>
          <cell r="L80">
            <v>10205</v>
          </cell>
          <cell r="M80">
            <v>2700</v>
          </cell>
          <cell r="N80">
            <v>6400</v>
          </cell>
          <cell r="O80">
            <v>18900</v>
          </cell>
          <cell r="P80">
            <v>4150</v>
          </cell>
          <cell r="Q80">
            <v>1950</v>
          </cell>
          <cell r="R80">
            <v>2435</v>
          </cell>
          <cell r="S80">
            <v>3655</v>
          </cell>
          <cell r="T80">
            <v>4000</v>
          </cell>
          <cell r="U80">
            <v>5155</v>
          </cell>
          <cell r="V80">
            <v>8195</v>
          </cell>
          <cell r="W80">
            <v>4000</v>
          </cell>
          <cell r="X80">
            <v>1200</v>
          </cell>
          <cell r="Y80">
            <v>12740</v>
          </cell>
          <cell r="Z80">
            <v>5000</v>
          </cell>
          <cell r="AA80">
            <v>1500</v>
          </cell>
          <cell r="AB80">
            <v>23485</v>
          </cell>
          <cell r="AC80">
            <v>7700</v>
          </cell>
          <cell r="AD80">
            <v>2300</v>
          </cell>
        </row>
        <row r="81">
          <cell r="A81">
            <v>1.68</v>
          </cell>
          <cell r="B81">
            <v>5000</v>
          </cell>
          <cell r="C81">
            <v>6250</v>
          </cell>
          <cell r="D81">
            <v>9625</v>
          </cell>
          <cell r="E81">
            <v>28900</v>
          </cell>
          <cell r="F81">
            <v>36125</v>
          </cell>
          <cell r="H81">
            <v>3300</v>
          </cell>
          <cell r="I81">
            <v>6345</v>
          </cell>
          <cell r="J81">
            <v>2100</v>
          </cell>
          <cell r="K81">
            <v>4100</v>
          </cell>
          <cell r="L81">
            <v>10320</v>
          </cell>
          <cell r="M81">
            <v>2700</v>
          </cell>
          <cell r="N81">
            <v>6400</v>
          </cell>
          <cell r="O81">
            <v>19125</v>
          </cell>
          <cell r="P81">
            <v>4150</v>
          </cell>
          <cell r="Q81">
            <v>1950</v>
          </cell>
          <cell r="R81">
            <v>2435</v>
          </cell>
          <cell r="S81">
            <v>3655</v>
          </cell>
          <cell r="T81">
            <v>4030</v>
          </cell>
          <cell r="U81">
            <v>5195</v>
          </cell>
          <cell r="V81">
            <v>8280</v>
          </cell>
          <cell r="W81">
            <v>4000</v>
          </cell>
          <cell r="X81">
            <v>1200</v>
          </cell>
          <cell r="Y81">
            <v>12885</v>
          </cell>
          <cell r="Z81">
            <v>5000</v>
          </cell>
          <cell r="AA81">
            <v>1500</v>
          </cell>
          <cell r="AB81">
            <v>23765</v>
          </cell>
          <cell r="AC81">
            <v>7700</v>
          </cell>
          <cell r="AD81">
            <v>2300</v>
          </cell>
        </row>
        <row r="82">
          <cell r="A82">
            <v>1.69</v>
          </cell>
          <cell r="B82">
            <v>5000</v>
          </cell>
          <cell r="C82">
            <v>6250</v>
          </cell>
          <cell r="D82">
            <v>9625</v>
          </cell>
          <cell r="E82">
            <v>29200</v>
          </cell>
          <cell r="F82">
            <v>36500</v>
          </cell>
          <cell r="H82">
            <v>3300</v>
          </cell>
          <cell r="I82">
            <v>6410</v>
          </cell>
          <cell r="J82">
            <v>2100</v>
          </cell>
          <cell r="K82">
            <v>4100</v>
          </cell>
          <cell r="L82">
            <v>10435</v>
          </cell>
          <cell r="M82">
            <v>2700</v>
          </cell>
          <cell r="N82">
            <v>6400</v>
          </cell>
          <cell r="O82">
            <v>19350</v>
          </cell>
          <cell r="P82">
            <v>4150</v>
          </cell>
          <cell r="Q82">
            <v>1950</v>
          </cell>
          <cell r="R82">
            <v>2435</v>
          </cell>
          <cell r="S82">
            <v>3655</v>
          </cell>
          <cell r="T82">
            <v>4060</v>
          </cell>
          <cell r="U82">
            <v>5235</v>
          </cell>
          <cell r="V82">
            <v>8365</v>
          </cell>
          <cell r="W82">
            <v>4000</v>
          </cell>
          <cell r="X82">
            <v>1200</v>
          </cell>
          <cell r="Y82">
            <v>13030</v>
          </cell>
          <cell r="Z82">
            <v>5000</v>
          </cell>
          <cell r="AA82">
            <v>1500</v>
          </cell>
          <cell r="AB82">
            <v>24045</v>
          </cell>
          <cell r="AC82">
            <v>7700</v>
          </cell>
          <cell r="AD82">
            <v>2300</v>
          </cell>
        </row>
        <row r="83">
          <cell r="A83">
            <v>1.7</v>
          </cell>
          <cell r="B83">
            <v>5000</v>
          </cell>
          <cell r="C83">
            <v>6250</v>
          </cell>
          <cell r="D83">
            <v>9625</v>
          </cell>
          <cell r="E83">
            <v>29500</v>
          </cell>
          <cell r="F83">
            <v>36875</v>
          </cell>
          <cell r="H83">
            <v>3300</v>
          </cell>
          <cell r="I83">
            <v>6475</v>
          </cell>
          <cell r="J83">
            <v>2100</v>
          </cell>
          <cell r="K83">
            <v>4100</v>
          </cell>
          <cell r="L83">
            <v>10550</v>
          </cell>
          <cell r="M83">
            <v>2700</v>
          </cell>
          <cell r="N83">
            <v>6400</v>
          </cell>
          <cell r="O83">
            <v>19575</v>
          </cell>
          <cell r="P83">
            <v>4150</v>
          </cell>
          <cell r="Q83">
            <v>1950</v>
          </cell>
          <cell r="R83">
            <v>2435</v>
          </cell>
          <cell r="S83">
            <v>3655</v>
          </cell>
          <cell r="T83">
            <v>4090</v>
          </cell>
          <cell r="U83">
            <v>5275</v>
          </cell>
          <cell r="V83">
            <v>8450</v>
          </cell>
          <cell r="W83">
            <v>4000</v>
          </cell>
          <cell r="X83">
            <v>1200</v>
          </cell>
          <cell r="Y83">
            <v>13175</v>
          </cell>
          <cell r="Z83">
            <v>5000</v>
          </cell>
          <cell r="AA83">
            <v>1500</v>
          </cell>
          <cell r="AB83">
            <v>24325</v>
          </cell>
          <cell r="AC83">
            <v>7700</v>
          </cell>
          <cell r="AD83">
            <v>2300</v>
          </cell>
        </row>
        <row r="84">
          <cell r="A84">
            <v>1.71</v>
          </cell>
          <cell r="B84">
            <v>5000</v>
          </cell>
          <cell r="C84">
            <v>6250</v>
          </cell>
          <cell r="D84">
            <v>9625</v>
          </cell>
          <cell r="E84">
            <v>29800</v>
          </cell>
          <cell r="F84">
            <v>37250</v>
          </cell>
          <cell r="H84">
            <v>3300</v>
          </cell>
          <cell r="I84">
            <v>6540</v>
          </cell>
          <cell r="J84">
            <v>2100</v>
          </cell>
          <cell r="K84">
            <v>4100</v>
          </cell>
          <cell r="L84">
            <v>10665</v>
          </cell>
          <cell r="M84">
            <v>2700</v>
          </cell>
          <cell r="N84">
            <v>6400</v>
          </cell>
          <cell r="O84">
            <v>19800</v>
          </cell>
          <cell r="P84">
            <v>4150</v>
          </cell>
          <cell r="Q84">
            <v>1950</v>
          </cell>
          <cell r="R84">
            <v>2435</v>
          </cell>
          <cell r="S84">
            <v>3655</v>
          </cell>
          <cell r="T84">
            <v>4120</v>
          </cell>
          <cell r="U84">
            <v>5315</v>
          </cell>
          <cell r="V84">
            <v>8535</v>
          </cell>
          <cell r="W84">
            <v>4000</v>
          </cell>
          <cell r="X84">
            <v>1200</v>
          </cell>
          <cell r="Y84">
            <v>13320</v>
          </cell>
          <cell r="Z84">
            <v>5000</v>
          </cell>
          <cell r="AA84">
            <v>1500</v>
          </cell>
          <cell r="AB84">
            <v>24605</v>
          </cell>
          <cell r="AC84">
            <v>7700</v>
          </cell>
          <cell r="AD84">
            <v>2300</v>
          </cell>
        </row>
        <row r="85">
          <cell r="A85">
            <v>1.72</v>
          </cell>
          <cell r="B85">
            <v>5000</v>
          </cell>
          <cell r="C85">
            <v>6250</v>
          </cell>
          <cell r="D85">
            <v>9625</v>
          </cell>
          <cell r="E85">
            <v>30100</v>
          </cell>
          <cell r="F85">
            <v>37625</v>
          </cell>
          <cell r="H85">
            <v>3300</v>
          </cell>
          <cell r="I85">
            <v>6605</v>
          </cell>
          <cell r="J85">
            <v>2100</v>
          </cell>
          <cell r="K85">
            <v>4100</v>
          </cell>
          <cell r="L85">
            <v>10780</v>
          </cell>
          <cell r="M85">
            <v>2700</v>
          </cell>
          <cell r="N85">
            <v>6400</v>
          </cell>
          <cell r="O85">
            <v>20025</v>
          </cell>
          <cell r="P85">
            <v>4150</v>
          </cell>
          <cell r="Q85">
            <v>1950</v>
          </cell>
          <cell r="R85">
            <v>2435</v>
          </cell>
          <cell r="S85">
            <v>3655</v>
          </cell>
          <cell r="T85">
            <v>4150</v>
          </cell>
          <cell r="U85">
            <v>5355</v>
          </cell>
          <cell r="V85">
            <v>8620</v>
          </cell>
          <cell r="W85">
            <v>4000</v>
          </cell>
          <cell r="X85">
            <v>1200</v>
          </cell>
          <cell r="Y85">
            <v>13465</v>
          </cell>
          <cell r="Z85">
            <v>5000</v>
          </cell>
          <cell r="AA85">
            <v>1500</v>
          </cell>
          <cell r="AB85">
            <v>24885</v>
          </cell>
          <cell r="AC85">
            <v>7700</v>
          </cell>
          <cell r="AD85">
            <v>2300</v>
          </cell>
        </row>
        <row r="86">
          <cell r="A86">
            <v>1.73</v>
          </cell>
          <cell r="B86">
            <v>5000</v>
          </cell>
          <cell r="C86">
            <v>6250</v>
          </cell>
          <cell r="D86">
            <v>9625</v>
          </cell>
          <cell r="E86">
            <v>30400</v>
          </cell>
          <cell r="F86">
            <v>38000</v>
          </cell>
          <cell r="H86">
            <v>3300</v>
          </cell>
          <cell r="I86">
            <v>6670</v>
          </cell>
          <cell r="J86">
            <v>2100</v>
          </cell>
          <cell r="K86">
            <v>4100</v>
          </cell>
          <cell r="L86">
            <v>10895</v>
          </cell>
          <cell r="M86">
            <v>2700</v>
          </cell>
          <cell r="N86">
            <v>6400</v>
          </cell>
          <cell r="O86">
            <v>20250</v>
          </cell>
          <cell r="P86">
            <v>4150</v>
          </cell>
          <cell r="Q86">
            <v>1950</v>
          </cell>
          <cell r="R86">
            <v>2435</v>
          </cell>
          <cell r="S86">
            <v>3655</v>
          </cell>
          <cell r="T86">
            <v>4180</v>
          </cell>
          <cell r="U86">
            <v>5395</v>
          </cell>
          <cell r="V86">
            <v>8705</v>
          </cell>
          <cell r="W86">
            <v>4000</v>
          </cell>
          <cell r="X86">
            <v>1200</v>
          </cell>
          <cell r="Y86">
            <v>13610</v>
          </cell>
          <cell r="Z86">
            <v>5000</v>
          </cell>
          <cell r="AA86">
            <v>1500</v>
          </cell>
          <cell r="AB86">
            <v>25165</v>
          </cell>
          <cell r="AC86">
            <v>7700</v>
          </cell>
          <cell r="AD86">
            <v>2300</v>
          </cell>
        </row>
        <row r="87">
          <cell r="A87">
            <v>1.74</v>
          </cell>
          <cell r="B87">
            <v>5000</v>
          </cell>
          <cell r="C87">
            <v>6250</v>
          </cell>
          <cell r="D87">
            <v>9625</v>
          </cell>
          <cell r="E87">
            <v>30700</v>
          </cell>
          <cell r="F87">
            <v>38375</v>
          </cell>
          <cell r="H87">
            <v>3300</v>
          </cell>
          <cell r="I87">
            <v>6735</v>
          </cell>
          <cell r="J87">
            <v>2100</v>
          </cell>
          <cell r="K87">
            <v>4100</v>
          </cell>
          <cell r="L87">
            <v>11010</v>
          </cell>
          <cell r="M87">
            <v>2700</v>
          </cell>
          <cell r="N87">
            <v>6400</v>
          </cell>
          <cell r="O87">
            <v>20475</v>
          </cell>
          <cell r="P87">
            <v>4150</v>
          </cell>
          <cell r="Q87">
            <v>1950</v>
          </cell>
          <cell r="R87">
            <v>2435</v>
          </cell>
          <cell r="S87">
            <v>3655</v>
          </cell>
          <cell r="T87">
            <v>4210</v>
          </cell>
          <cell r="U87">
            <v>5435</v>
          </cell>
          <cell r="V87">
            <v>8790</v>
          </cell>
          <cell r="W87">
            <v>4000</v>
          </cell>
          <cell r="X87">
            <v>1200</v>
          </cell>
          <cell r="Y87">
            <v>13755</v>
          </cell>
          <cell r="Z87">
            <v>5000</v>
          </cell>
          <cell r="AA87">
            <v>1500</v>
          </cell>
          <cell r="AB87">
            <v>25445</v>
          </cell>
          <cell r="AC87">
            <v>7700</v>
          </cell>
          <cell r="AD87">
            <v>2300</v>
          </cell>
        </row>
        <row r="88">
          <cell r="A88">
            <v>1.75</v>
          </cell>
          <cell r="B88">
            <v>5000</v>
          </cell>
          <cell r="C88">
            <v>6250</v>
          </cell>
          <cell r="D88">
            <v>9625</v>
          </cell>
          <cell r="E88">
            <v>31000</v>
          </cell>
          <cell r="F88">
            <v>38750</v>
          </cell>
          <cell r="H88">
            <v>3300</v>
          </cell>
          <cell r="I88">
            <v>6800</v>
          </cell>
          <cell r="J88">
            <v>2100</v>
          </cell>
          <cell r="K88">
            <v>4100</v>
          </cell>
          <cell r="L88">
            <v>11125</v>
          </cell>
          <cell r="M88">
            <v>2700</v>
          </cell>
          <cell r="N88">
            <v>6400</v>
          </cell>
          <cell r="O88">
            <v>20700</v>
          </cell>
          <cell r="P88">
            <v>4150</v>
          </cell>
          <cell r="Q88">
            <v>1950</v>
          </cell>
          <cell r="R88">
            <v>2435</v>
          </cell>
          <cell r="S88">
            <v>3655</v>
          </cell>
          <cell r="T88">
            <v>4240</v>
          </cell>
          <cell r="U88">
            <v>5475</v>
          </cell>
          <cell r="V88">
            <v>8875</v>
          </cell>
          <cell r="W88">
            <v>4000</v>
          </cell>
          <cell r="X88">
            <v>1200</v>
          </cell>
          <cell r="Y88">
            <v>13900</v>
          </cell>
          <cell r="Z88">
            <v>5000</v>
          </cell>
          <cell r="AA88">
            <v>1500</v>
          </cell>
          <cell r="AB88">
            <v>25725</v>
          </cell>
          <cell r="AC88">
            <v>7700</v>
          </cell>
          <cell r="AD88">
            <v>2300</v>
          </cell>
        </row>
        <row r="89">
          <cell r="A89">
            <v>1.76</v>
          </cell>
          <cell r="B89">
            <v>5000</v>
          </cell>
          <cell r="C89">
            <v>6250</v>
          </cell>
          <cell r="D89">
            <v>9625</v>
          </cell>
          <cell r="E89">
            <v>31300</v>
          </cell>
          <cell r="F89">
            <v>39125</v>
          </cell>
          <cell r="H89">
            <v>3300</v>
          </cell>
          <cell r="I89">
            <v>6865</v>
          </cell>
          <cell r="J89">
            <v>2100</v>
          </cell>
          <cell r="K89">
            <v>4100</v>
          </cell>
          <cell r="L89">
            <v>11240</v>
          </cell>
          <cell r="M89">
            <v>2700</v>
          </cell>
          <cell r="N89">
            <v>6400</v>
          </cell>
          <cell r="O89">
            <v>20925</v>
          </cell>
          <cell r="P89">
            <v>4150</v>
          </cell>
          <cell r="Q89">
            <v>1950</v>
          </cell>
          <cell r="R89">
            <v>2435</v>
          </cell>
          <cell r="S89">
            <v>3655</v>
          </cell>
          <cell r="T89">
            <v>4270</v>
          </cell>
          <cell r="U89">
            <v>5515</v>
          </cell>
          <cell r="V89">
            <v>8960</v>
          </cell>
          <cell r="W89">
            <v>4000</v>
          </cell>
          <cell r="X89">
            <v>1200</v>
          </cell>
          <cell r="Y89">
            <v>14045</v>
          </cell>
          <cell r="Z89">
            <v>5000</v>
          </cell>
          <cell r="AA89">
            <v>1500</v>
          </cell>
          <cell r="AB89">
            <v>26005</v>
          </cell>
          <cell r="AC89">
            <v>7700</v>
          </cell>
          <cell r="AD89">
            <v>2300</v>
          </cell>
        </row>
        <row r="90">
          <cell r="A90">
            <v>1.77</v>
          </cell>
          <cell r="B90">
            <v>5000</v>
          </cell>
          <cell r="C90">
            <v>6250</v>
          </cell>
          <cell r="D90">
            <v>9625</v>
          </cell>
          <cell r="E90">
            <v>31600</v>
          </cell>
          <cell r="F90">
            <v>39500</v>
          </cell>
          <cell r="H90">
            <v>3300</v>
          </cell>
          <cell r="I90">
            <v>6930</v>
          </cell>
          <cell r="J90">
            <v>2100</v>
          </cell>
          <cell r="K90">
            <v>4100</v>
          </cell>
          <cell r="L90">
            <v>11355</v>
          </cell>
          <cell r="M90">
            <v>2700</v>
          </cell>
          <cell r="N90">
            <v>6400</v>
          </cell>
          <cell r="O90">
            <v>21150</v>
          </cell>
          <cell r="P90">
            <v>4150</v>
          </cell>
          <cell r="Q90">
            <v>1950</v>
          </cell>
          <cell r="R90">
            <v>2435</v>
          </cell>
          <cell r="S90">
            <v>3655</v>
          </cell>
          <cell r="T90">
            <v>4300</v>
          </cell>
          <cell r="U90">
            <v>5555</v>
          </cell>
          <cell r="V90">
            <v>9045</v>
          </cell>
          <cell r="W90">
            <v>4000</v>
          </cell>
          <cell r="X90">
            <v>1200</v>
          </cell>
          <cell r="Y90">
            <v>14190</v>
          </cell>
          <cell r="Z90">
            <v>5000</v>
          </cell>
          <cell r="AA90">
            <v>1500</v>
          </cell>
          <cell r="AB90">
            <v>26285</v>
          </cell>
          <cell r="AC90">
            <v>7700</v>
          </cell>
          <cell r="AD90">
            <v>2300</v>
          </cell>
        </row>
        <row r="91">
          <cell r="A91">
            <v>1.78</v>
          </cell>
          <cell r="B91">
            <v>5000</v>
          </cell>
          <cell r="C91">
            <v>6250</v>
          </cell>
          <cell r="D91">
            <v>9625</v>
          </cell>
          <cell r="E91">
            <v>31900</v>
          </cell>
          <cell r="F91">
            <v>39875</v>
          </cell>
          <cell r="H91">
            <v>3300</v>
          </cell>
          <cell r="I91">
            <v>6995</v>
          </cell>
          <cell r="J91">
            <v>2100</v>
          </cell>
          <cell r="K91">
            <v>4100</v>
          </cell>
          <cell r="L91">
            <v>11470</v>
          </cell>
          <cell r="M91">
            <v>2700</v>
          </cell>
          <cell r="N91">
            <v>6400</v>
          </cell>
          <cell r="O91">
            <v>21375</v>
          </cell>
          <cell r="P91">
            <v>4150</v>
          </cell>
          <cell r="Q91">
            <v>1950</v>
          </cell>
          <cell r="R91">
            <v>2435</v>
          </cell>
          <cell r="S91">
            <v>3655</v>
          </cell>
          <cell r="T91">
            <v>4330</v>
          </cell>
          <cell r="U91">
            <v>5595</v>
          </cell>
          <cell r="V91">
            <v>9130</v>
          </cell>
          <cell r="W91">
            <v>4000</v>
          </cell>
          <cell r="X91">
            <v>1200</v>
          </cell>
          <cell r="Y91">
            <v>14335</v>
          </cell>
          <cell r="Z91">
            <v>5000</v>
          </cell>
          <cell r="AA91">
            <v>1500</v>
          </cell>
          <cell r="AB91">
            <v>26565</v>
          </cell>
          <cell r="AC91">
            <v>7700</v>
          </cell>
          <cell r="AD91">
            <v>2300</v>
          </cell>
        </row>
        <row r="92">
          <cell r="A92">
            <v>1.79</v>
          </cell>
          <cell r="B92">
            <v>5000</v>
          </cell>
          <cell r="C92">
            <v>6250</v>
          </cell>
          <cell r="D92">
            <v>9625</v>
          </cell>
          <cell r="E92">
            <v>32200</v>
          </cell>
          <cell r="F92">
            <v>40250</v>
          </cell>
          <cell r="H92">
            <v>3300</v>
          </cell>
          <cell r="I92">
            <v>7060</v>
          </cell>
          <cell r="J92">
            <v>2100</v>
          </cell>
          <cell r="K92">
            <v>4100</v>
          </cell>
          <cell r="L92">
            <v>11585</v>
          </cell>
          <cell r="M92">
            <v>2700</v>
          </cell>
          <cell r="N92">
            <v>6400</v>
          </cell>
          <cell r="O92">
            <v>21600</v>
          </cell>
          <cell r="P92">
            <v>4150</v>
          </cell>
          <cell r="Q92">
            <v>1950</v>
          </cell>
          <cell r="R92">
            <v>2435</v>
          </cell>
          <cell r="S92">
            <v>3655</v>
          </cell>
          <cell r="T92">
            <v>4360</v>
          </cell>
          <cell r="U92">
            <v>5635</v>
          </cell>
          <cell r="V92">
            <v>9215</v>
          </cell>
          <cell r="W92">
            <v>4000</v>
          </cell>
          <cell r="X92">
            <v>1200</v>
          </cell>
          <cell r="Y92">
            <v>14480</v>
          </cell>
          <cell r="Z92">
            <v>5000</v>
          </cell>
          <cell r="AA92">
            <v>1500</v>
          </cell>
          <cell r="AB92">
            <v>26845</v>
          </cell>
          <cell r="AC92">
            <v>7700</v>
          </cell>
          <cell r="AD92">
            <v>2300</v>
          </cell>
        </row>
        <row r="93">
          <cell r="A93">
            <v>1.8</v>
          </cell>
          <cell r="B93">
            <v>5000</v>
          </cell>
          <cell r="C93">
            <v>6250</v>
          </cell>
          <cell r="D93">
            <v>9625</v>
          </cell>
          <cell r="E93">
            <v>32500</v>
          </cell>
          <cell r="F93">
            <v>40625</v>
          </cell>
          <cell r="H93">
            <v>3300</v>
          </cell>
          <cell r="I93">
            <v>7125</v>
          </cell>
          <cell r="J93">
            <v>2100</v>
          </cell>
          <cell r="K93">
            <v>4100</v>
          </cell>
          <cell r="L93">
            <v>11700</v>
          </cell>
          <cell r="M93">
            <v>2700</v>
          </cell>
          <cell r="N93">
            <v>6400</v>
          </cell>
          <cell r="O93">
            <v>21825</v>
          </cell>
          <cell r="P93">
            <v>4150</v>
          </cell>
          <cell r="Q93">
            <v>1950</v>
          </cell>
          <cell r="R93">
            <v>2435</v>
          </cell>
          <cell r="S93">
            <v>3655</v>
          </cell>
          <cell r="T93">
            <v>4390</v>
          </cell>
          <cell r="U93">
            <v>5675</v>
          </cell>
          <cell r="V93">
            <v>9300</v>
          </cell>
          <cell r="W93">
            <v>4000</v>
          </cell>
          <cell r="X93">
            <v>1200</v>
          </cell>
          <cell r="Y93">
            <v>14625</v>
          </cell>
          <cell r="Z93">
            <v>5000</v>
          </cell>
          <cell r="AA93">
            <v>1500</v>
          </cell>
          <cell r="AB93">
            <v>27125</v>
          </cell>
          <cell r="AC93">
            <v>7700</v>
          </cell>
          <cell r="AD93">
            <v>2300</v>
          </cell>
        </row>
        <row r="94">
          <cell r="A94">
            <v>1.81</v>
          </cell>
          <cell r="B94">
            <v>5000</v>
          </cell>
          <cell r="C94">
            <v>6250</v>
          </cell>
          <cell r="D94">
            <v>9625</v>
          </cell>
          <cell r="E94">
            <v>32800</v>
          </cell>
          <cell r="F94">
            <v>41000</v>
          </cell>
          <cell r="H94">
            <v>3300</v>
          </cell>
          <cell r="I94">
            <v>7190</v>
          </cell>
          <cell r="J94">
            <v>2100</v>
          </cell>
          <cell r="K94">
            <v>4100</v>
          </cell>
          <cell r="L94">
            <v>11815</v>
          </cell>
          <cell r="M94">
            <v>2700</v>
          </cell>
          <cell r="N94">
            <v>6400</v>
          </cell>
          <cell r="O94">
            <v>22050</v>
          </cell>
          <cell r="P94">
            <v>4150</v>
          </cell>
          <cell r="Q94">
            <v>1950</v>
          </cell>
          <cell r="R94">
            <v>2435</v>
          </cell>
          <cell r="S94">
            <v>3655</v>
          </cell>
          <cell r="T94">
            <v>4420</v>
          </cell>
          <cell r="U94">
            <v>5715</v>
          </cell>
          <cell r="V94">
            <v>9385</v>
          </cell>
          <cell r="W94">
            <v>4000</v>
          </cell>
          <cell r="X94">
            <v>1200</v>
          </cell>
          <cell r="Y94">
            <v>14770</v>
          </cell>
          <cell r="Z94">
            <v>5000</v>
          </cell>
          <cell r="AA94">
            <v>1500</v>
          </cell>
          <cell r="AB94">
            <v>27405</v>
          </cell>
          <cell r="AC94">
            <v>7700</v>
          </cell>
          <cell r="AD94">
            <v>2300</v>
          </cell>
        </row>
        <row r="95">
          <cell r="A95">
            <v>1.82</v>
          </cell>
          <cell r="B95">
            <v>5000</v>
          </cell>
          <cell r="C95">
            <v>6250</v>
          </cell>
          <cell r="D95">
            <v>9625</v>
          </cell>
          <cell r="E95">
            <v>33100</v>
          </cell>
          <cell r="F95">
            <v>41375</v>
          </cell>
          <cell r="H95">
            <v>3300</v>
          </cell>
          <cell r="I95">
            <v>7255</v>
          </cell>
          <cell r="J95">
            <v>2100</v>
          </cell>
          <cell r="K95">
            <v>4100</v>
          </cell>
          <cell r="L95">
            <v>11930</v>
          </cell>
          <cell r="M95">
            <v>2700</v>
          </cell>
          <cell r="N95">
            <v>6400</v>
          </cell>
          <cell r="O95">
            <v>22275</v>
          </cell>
          <cell r="P95">
            <v>4150</v>
          </cell>
          <cell r="Q95">
            <v>1950</v>
          </cell>
          <cell r="R95">
            <v>2435</v>
          </cell>
          <cell r="S95">
            <v>3655</v>
          </cell>
          <cell r="T95">
            <v>4450</v>
          </cell>
          <cell r="U95">
            <v>5755</v>
          </cell>
          <cell r="V95">
            <v>9470</v>
          </cell>
          <cell r="W95">
            <v>4000</v>
          </cell>
          <cell r="X95">
            <v>1200</v>
          </cell>
          <cell r="Y95">
            <v>14915</v>
          </cell>
          <cell r="Z95">
            <v>5000</v>
          </cell>
          <cell r="AA95">
            <v>1500</v>
          </cell>
          <cell r="AB95">
            <v>27685</v>
          </cell>
          <cell r="AC95">
            <v>7700</v>
          </cell>
          <cell r="AD95">
            <v>2300</v>
          </cell>
        </row>
        <row r="96">
          <cell r="A96">
            <v>1.83</v>
          </cell>
          <cell r="B96">
            <v>5000</v>
          </cell>
          <cell r="C96">
            <v>6250</v>
          </cell>
          <cell r="D96">
            <v>9625</v>
          </cell>
          <cell r="E96">
            <v>33400</v>
          </cell>
          <cell r="F96">
            <v>41750</v>
          </cell>
          <cell r="H96">
            <v>3300</v>
          </cell>
          <cell r="I96">
            <v>7320</v>
          </cell>
          <cell r="J96">
            <v>2100</v>
          </cell>
          <cell r="K96">
            <v>4100</v>
          </cell>
          <cell r="L96">
            <v>12045</v>
          </cell>
          <cell r="M96">
            <v>2700</v>
          </cell>
          <cell r="N96">
            <v>6400</v>
          </cell>
          <cell r="O96">
            <v>22500</v>
          </cell>
          <cell r="P96">
            <v>4150</v>
          </cell>
          <cell r="Q96">
            <v>1950</v>
          </cell>
          <cell r="R96">
            <v>2435</v>
          </cell>
          <cell r="S96">
            <v>3655</v>
          </cell>
          <cell r="T96">
            <v>4480</v>
          </cell>
          <cell r="U96">
            <v>5795</v>
          </cell>
          <cell r="V96">
            <v>9555</v>
          </cell>
          <cell r="W96">
            <v>4000</v>
          </cell>
          <cell r="X96">
            <v>1200</v>
          </cell>
          <cell r="Y96">
            <v>15060</v>
          </cell>
          <cell r="Z96">
            <v>5000</v>
          </cell>
          <cell r="AA96">
            <v>1500</v>
          </cell>
          <cell r="AB96">
            <v>27965</v>
          </cell>
          <cell r="AC96">
            <v>7700</v>
          </cell>
          <cell r="AD96">
            <v>2300</v>
          </cell>
        </row>
        <row r="97">
          <cell r="A97">
            <v>1.84</v>
          </cell>
          <cell r="B97">
            <v>5000</v>
          </cell>
          <cell r="C97">
            <v>6250</v>
          </cell>
          <cell r="D97">
            <v>9625</v>
          </cell>
          <cell r="E97">
            <v>33700</v>
          </cell>
          <cell r="F97">
            <v>42125</v>
          </cell>
          <cell r="H97">
            <v>3300</v>
          </cell>
          <cell r="I97">
            <v>7385</v>
          </cell>
          <cell r="J97">
            <v>2100</v>
          </cell>
          <cell r="K97">
            <v>4100</v>
          </cell>
          <cell r="L97">
            <v>12160</v>
          </cell>
          <cell r="M97">
            <v>2700</v>
          </cell>
          <cell r="N97">
            <v>6400</v>
          </cell>
          <cell r="O97">
            <v>22725</v>
          </cell>
          <cell r="P97">
            <v>4150</v>
          </cell>
          <cell r="Q97">
            <v>1950</v>
          </cell>
          <cell r="R97">
            <v>2435</v>
          </cell>
          <cell r="S97">
            <v>3655</v>
          </cell>
          <cell r="T97">
            <v>4510</v>
          </cell>
          <cell r="U97">
            <v>5835</v>
          </cell>
          <cell r="V97">
            <v>9640</v>
          </cell>
          <cell r="W97">
            <v>4000</v>
          </cell>
          <cell r="X97">
            <v>1200</v>
          </cell>
          <cell r="Y97">
            <v>15205</v>
          </cell>
          <cell r="Z97">
            <v>5000</v>
          </cell>
          <cell r="AA97">
            <v>1500</v>
          </cell>
          <cell r="AB97">
            <v>28245</v>
          </cell>
          <cell r="AC97">
            <v>7700</v>
          </cell>
          <cell r="AD97">
            <v>2300</v>
          </cell>
        </row>
        <row r="98">
          <cell r="A98">
            <v>1.85</v>
          </cell>
          <cell r="B98">
            <v>5000</v>
          </cell>
          <cell r="C98">
            <v>6250</v>
          </cell>
          <cell r="D98">
            <v>9625</v>
          </cell>
          <cell r="E98">
            <v>34000</v>
          </cell>
          <cell r="F98">
            <v>42500</v>
          </cell>
          <cell r="H98">
            <v>3300</v>
          </cell>
          <cell r="I98">
            <v>7450</v>
          </cell>
          <cell r="J98">
            <v>2100</v>
          </cell>
          <cell r="K98">
            <v>4100</v>
          </cell>
          <cell r="L98">
            <v>12275</v>
          </cell>
          <cell r="M98">
            <v>2700</v>
          </cell>
          <cell r="N98">
            <v>6400</v>
          </cell>
          <cell r="O98">
            <v>22950</v>
          </cell>
          <cell r="P98">
            <v>4150</v>
          </cell>
          <cell r="Q98">
            <v>1950</v>
          </cell>
          <cell r="R98">
            <v>2435</v>
          </cell>
          <cell r="S98">
            <v>3655</v>
          </cell>
          <cell r="T98">
            <v>4540</v>
          </cell>
          <cell r="U98">
            <v>5875</v>
          </cell>
          <cell r="V98">
            <v>9725</v>
          </cell>
          <cell r="W98">
            <v>4000</v>
          </cell>
          <cell r="X98">
            <v>1200</v>
          </cell>
          <cell r="Y98">
            <v>15350</v>
          </cell>
          <cell r="Z98">
            <v>5000</v>
          </cell>
          <cell r="AA98">
            <v>1500</v>
          </cell>
          <cell r="AB98">
            <v>28525</v>
          </cell>
          <cell r="AC98">
            <v>7700</v>
          </cell>
          <cell r="AD98">
            <v>2300</v>
          </cell>
        </row>
        <row r="99">
          <cell r="A99">
            <v>1.86</v>
          </cell>
          <cell r="B99">
            <v>5000</v>
          </cell>
          <cell r="C99">
            <v>6250</v>
          </cell>
          <cell r="D99">
            <v>9625</v>
          </cell>
          <cell r="E99">
            <v>34300</v>
          </cell>
          <cell r="F99">
            <v>42875</v>
          </cell>
          <cell r="H99">
            <v>3300</v>
          </cell>
          <cell r="I99">
            <v>7515</v>
          </cell>
          <cell r="J99">
            <v>2100</v>
          </cell>
          <cell r="K99">
            <v>4100</v>
          </cell>
          <cell r="L99">
            <v>12390</v>
          </cell>
          <cell r="M99">
            <v>2700</v>
          </cell>
          <cell r="N99">
            <v>6400</v>
          </cell>
          <cell r="O99">
            <v>23175</v>
          </cell>
          <cell r="P99">
            <v>4150</v>
          </cell>
          <cell r="Q99">
            <v>1950</v>
          </cell>
          <cell r="R99">
            <v>2435</v>
          </cell>
          <cell r="S99">
            <v>3655</v>
          </cell>
          <cell r="T99">
            <v>4570</v>
          </cell>
          <cell r="U99">
            <v>5915</v>
          </cell>
          <cell r="V99">
            <v>9810</v>
          </cell>
          <cell r="W99">
            <v>4000</v>
          </cell>
          <cell r="X99">
            <v>1200</v>
          </cell>
          <cell r="Y99">
            <v>15495</v>
          </cell>
          <cell r="Z99">
            <v>5000</v>
          </cell>
          <cell r="AA99">
            <v>1500</v>
          </cell>
          <cell r="AB99">
            <v>28805</v>
          </cell>
          <cell r="AC99">
            <v>7700</v>
          </cell>
          <cell r="AD99">
            <v>2300</v>
          </cell>
        </row>
        <row r="100">
          <cell r="A100">
            <v>1.87</v>
          </cell>
          <cell r="B100">
            <v>5000</v>
          </cell>
          <cell r="C100">
            <v>6250</v>
          </cell>
          <cell r="D100">
            <v>9625</v>
          </cell>
          <cell r="E100">
            <v>34600</v>
          </cell>
          <cell r="F100">
            <v>43250</v>
          </cell>
          <cell r="H100">
            <v>3300</v>
          </cell>
          <cell r="I100">
            <v>7580</v>
          </cell>
          <cell r="J100">
            <v>2100</v>
          </cell>
          <cell r="K100">
            <v>4100</v>
          </cell>
          <cell r="L100">
            <v>12505</v>
          </cell>
          <cell r="M100">
            <v>2700</v>
          </cell>
          <cell r="N100">
            <v>6400</v>
          </cell>
          <cell r="O100">
            <v>23400</v>
          </cell>
          <cell r="P100">
            <v>4150</v>
          </cell>
          <cell r="Q100">
            <v>1950</v>
          </cell>
          <cell r="R100">
            <v>2435</v>
          </cell>
          <cell r="S100">
            <v>3655</v>
          </cell>
          <cell r="T100">
            <v>4600</v>
          </cell>
          <cell r="U100">
            <v>5955</v>
          </cell>
          <cell r="V100">
            <v>9895</v>
          </cell>
          <cell r="W100">
            <v>4000</v>
          </cell>
          <cell r="X100">
            <v>1200</v>
          </cell>
          <cell r="Y100">
            <v>15640</v>
          </cell>
          <cell r="Z100">
            <v>5000</v>
          </cell>
          <cell r="AA100">
            <v>1500</v>
          </cell>
          <cell r="AB100">
            <v>29085</v>
          </cell>
          <cell r="AC100">
            <v>7700</v>
          </cell>
          <cell r="AD100">
            <v>2300</v>
          </cell>
        </row>
        <row r="101">
          <cell r="A101">
            <v>1.88</v>
          </cell>
          <cell r="B101">
            <v>5000</v>
          </cell>
          <cell r="C101">
            <v>6250</v>
          </cell>
          <cell r="D101">
            <v>9625</v>
          </cell>
          <cell r="E101">
            <v>34900</v>
          </cell>
          <cell r="F101">
            <v>43625</v>
          </cell>
          <cell r="H101">
            <v>3300</v>
          </cell>
          <cell r="I101">
            <v>7645</v>
          </cell>
          <cell r="J101">
            <v>2100</v>
          </cell>
          <cell r="K101">
            <v>4100</v>
          </cell>
          <cell r="L101">
            <v>12620</v>
          </cell>
          <cell r="M101">
            <v>2700</v>
          </cell>
          <cell r="N101">
            <v>6400</v>
          </cell>
          <cell r="O101">
            <v>23625</v>
          </cell>
          <cell r="P101">
            <v>4150</v>
          </cell>
          <cell r="Q101">
            <v>1950</v>
          </cell>
          <cell r="R101">
            <v>2435</v>
          </cell>
          <cell r="S101">
            <v>3655</v>
          </cell>
          <cell r="T101">
            <v>4630</v>
          </cell>
          <cell r="U101">
            <v>5995</v>
          </cell>
          <cell r="V101">
            <v>9980</v>
          </cell>
          <cell r="W101">
            <v>4000</v>
          </cell>
          <cell r="X101">
            <v>1200</v>
          </cell>
          <cell r="Y101">
            <v>15785</v>
          </cell>
          <cell r="Z101">
            <v>5000</v>
          </cell>
          <cell r="AA101">
            <v>1500</v>
          </cell>
          <cell r="AB101">
            <v>29365</v>
          </cell>
          <cell r="AC101">
            <v>7700</v>
          </cell>
          <cell r="AD101">
            <v>2300</v>
          </cell>
        </row>
        <row r="102">
          <cell r="A102">
            <v>1.89</v>
          </cell>
          <cell r="B102">
            <v>5000</v>
          </cell>
          <cell r="C102">
            <v>6250</v>
          </cell>
          <cell r="D102">
            <v>9625</v>
          </cell>
          <cell r="E102">
            <v>35200</v>
          </cell>
          <cell r="F102">
            <v>44000</v>
          </cell>
          <cell r="H102">
            <v>3300</v>
          </cell>
          <cell r="I102">
            <v>7710</v>
          </cell>
          <cell r="J102">
            <v>2100</v>
          </cell>
          <cell r="K102">
            <v>4100</v>
          </cell>
          <cell r="L102">
            <v>12735</v>
          </cell>
          <cell r="M102">
            <v>2700</v>
          </cell>
          <cell r="N102">
            <v>6400</v>
          </cell>
          <cell r="O102">
            <v>23850</v>
          </cell>
          <cell r="P102">
            <v>4150</v>
          </cell>
          <cell r="Q102">
            <v>1950</v>
          </cell>
          <cell r="R102">
            <v>2435</v>
          </cell>
          <cell r="S102">
            <v>3655</v>
          </cell>
          <cell r="T102">
            <v>4660</v>
          </cell>
          <cell r="U102">
            <v>6035</v>
          </cell>
          <cell r="V102">
            <v>10065</v>
          </cell>
          <cell r="W102">
            <v>4000</v>
          </cell>
          <cell r="X102">
            <v>1200</v>
          </cell>
          <cell r="Y102">
            <v>15930</v>
          </cell>
          <cell r="Z102">
            <v>5000</v>
          </cell>
          <cell r="AA102">
            <v>1500</v>
          </cell>
          <cell r="AB102">
            <v>29645</v>
          </cell>
          <cell r="AC102">
            <v>7700</v>
          </cell>
          <cell r="AD102">
            <v>2300</v>
          </cell>
        </row>
        <row r="103">
          <cell r="A103">
            <v>1.9</v>
          </cell>
          <cell r="B103">
            <v>5000</v>
          </cell>
          <cell r="C103">
            <v>6250</v>
          </cell>
          <cell r="D103">
            <v>9625</v>
          </cell>
          <cell r="E103">
            <v>35500</v>
          </cell>
          <cell r="F103">
            <v>44375</v>
          </cell>
          <cell r="H103">
            <v>3300</v>
          </cell>
          <cell r="I103">
            <v>7775</v>
          </cell>
          <cell r="J103">
            <v>2100</v>
          </cell>
          <cell r="K103">
            <v>4100</v>
          </cell>
          <cell r="L103">
            <v>12850</v>
          </cell>
          <cell r="M103">
            <v>2700</v>
          </cell>
          <cell r="N103">
            <v>6400</v>
          </cell>
          <cell r="O103">
            <v>24075</v>
          </cell>
          <cell r="P103">
            <v>4150</v>
          </cell>
          <cell r="Q103">
            <v>1950</v>
          </cell>
          <cell r="R103">
            <v>2435</v>
          </cell>
          <cell r="S103">
            <v>3655</v>
          </cell>
          <cell r="T103">
            <v>4690</v>
          </cell>
          <cell r="U103">
            <v>6075</v>
          </cell>
          <cell r="V103">
            <v>10150</v>
          </cell>
          <cell r="W103">
            <v>4000</v>
          </cell>
          <cell r="X103">
            <v>1200</v>
          </cell>
          <cell r="Y103">
            <v>16075</v>
          </cell>
          <cell r="Z103">
            <v>5000</v>
          </cell>
          <cell r="AA103">
            <v>1500</v>
          </cell>
          <cell r="AB103">
            <v>29925</v>
          </cell>
          <cell r="AC103">
            <v>7700</v>
          </cell>
          <cell r="AD103">
            <v>2300</v>
          </cell>
        </row>
        <row r="104">
          <cell r="A104">
            <v>1.91</v>
          </cell>
          <cell r="B104">
            <v>5000</v>
          </cell>
          <cell r="C104">
            <v>6250</v>
          </cell>
          <cell r="D104">
            <v>9625</v>
          </cell>
          <cell r="E104">
            <v>35800</v>
          </cell>
          <cell r="F104">
            <v>44750</v>
          </cell>
          <cell r="H104">
            <v>3300</v>
          </cell>
          <cell r="I104">
            <v>7840</v>
          </cell>
          <cell r="J104">
            <v>2100</v>
          </cell>
          <cell r="K104">
            <v>4100</v>
          </cell>
          <cell r="L104">
            <v>12965</v>
          </cell>
          <cell r="M104">
            <v>2700</v>
          </cell>
          <cell r="N104">
            <v>6400</v>
          </cell>
          <cell r="O104">
            <v>24300</v>
          </cell>
          <cell r="P104">
            <v>4150</v>
          </cell>
          <cell r="Q104">
            <v>1950</v>
          </cell>
          <cell r="R104">
            <v>2435</v>
          </cell>
          <cell r="S104">
            <v>3655</v>
          </cell>
          <cell r="T104">
            <v>4720</v>
          </cell>
          <cell r="U104">
            <v>6115</v>
          </cell>
          <cell r="V104">
            <v>10235</v>
          </cell>
          <cell r="W104">
            <v>4000</v>
          </cell>
          <cell r="X104">
            <v>1200</v>
          </cell>
          <cell r="Y104">
            <v>16220</v>
          </cell>
          <cell r="Z104">
            <v>5000</v>
          </cell>
          <cell r="AA104">
            <v>1500</v>
          </cell>
          <cell r="AB104">
            <v>30205</v>
          </cell>
          <cell r="AC104">
            <v>7700</v>
          </cell>
          <cell r="AD104">
            <v>2300</v>
          </cell>
        </row>
        <row r="105">
          <cell r="A105">
            <v>1.92</v>
          </cell>
          <cell r="B105">
            <v>5000</v>
          </cell>
          <cell r="C105">
            <v>6250</v>
          </cell>
          <cell r="D105">
            <v>9625</v>
          </cell>
          <cell r="E105">
            <v>36100</v>
          </cell>
          <cell r="F105">
            <v>45125</v>
          </cell>
          <cell r="H105">
            <v>3300</v>
          </cell>
          <cell r="I105">
            <v>7905</v>
          </cell>
          <cell r="J105">
            <v>2100</v>
          </cell>
          <cell r="K105">
            <v>4100</v>
          </cell>
          <cell r="L105">
            <v>13080</v>
          </cell>
          <cell r="M105">
            <v>2700</v>
          </cell>
          <cell r="N105">
            <v>6400</v>
          </cell>
          <cell r="O105">
            <v>24525</v>
          </cell>
          <cell r="P105">
            <v>4150</v>
          </cell>
          <cell r="Q105">
            <v>1950</v>
          </cell>
          <cell r="R105">
            <v>2435</v>
          </cell>
          <cell r="S105">
            <v>3655</v>
          </cell>
          <cell r="T105">
            <v>4750</v>
          </cell>
          <cell r="U105">
            <v>6155</v>
          </cell>
          <cell r="V105">
            <v>10320</v>
          </cell>
          <cell r="W105">
            <v>4000</v>
          </cell>
          <cell r="X105">
            <v>1200</v>
          </cell>
          <cell r="Y105">
            <v>16365</v>
          </cell>
          <cell r="Z105">
            <v>5000</v>
          </cell>
          <cell r="AA105">
            <v>1500</v>
          </cell>
          <cell r="AB105">
            <v>30485</v>
          </cell>
          <cell r="AC105">
            <v>7700</v>
          </cell>
          <cell r="AD105">
            <v>2300</v>
          </cell>
        </row>
        <row r="106">
          <cell r="A106">
            <v>1.93</v>
          </cell>
          <cell r="B106">
            <v>5000</v>
          </cell>
          <cell r="C106">
            <v>6250</v>
          </cell>
          <cell r="D106">
            <v>9625</v>
          </cell>
          <cell r="E106">
            <v>36400</v>
          </cell>
          <cell r="F106">
            <v>45500</v>
          </cell>
          <cell r="H106">
            <v>3300</v>
          </cell>
          <cell r="I106">
            <v>7970</v>
          </cell>
          <cell r="J106">
            <v>2100</v>
          </cell>
          <cell r="K106">
            <v>4100</v>
          </cell>
          <cell r="L106">
            <v>13195</v>
          </cell>
          <cell r="M106">
            <v>2700</v>
          </cell>
          <cell r="N106">
            <v>6400</v>
          </cell>
          <cell r="O106">
            <v>24750</v>
          </cell>
          <cell r="P106">
            <v>4150</v>
          </cell>
          <cell r="Q106">
            <v>1950</v>
          </cell>
          <cell r="R106">
            <v>2435</v>
          </cell>
          <cell r="S106">
            <v>3655</v>
          </cell>
          <cell r="T106">
            <v>4780</v>
          </cell>
          <cell r="U106">
            <v>6195</v>
          </cell>
          <cell r="V106">
            <v>10405</v>
          </cell>
          <cell r="W106">
            <v>4000</v>
          </cell>
          <cell r="X106">
            <v>1200</v>
          </cell>
          <cell r="Y106">
            <v>16510</v>
          </cell>
          <cell r="Z106">
            <v>5000</v>
          </cell>
          <cell r="AA106">
            <v>1500</v>
          </cell>
          <cell r="AB106">
            <v>30765</v>
          </cell>
          <cell r="AC106">
            <v>7700</v>
          </cell>
          <cell r="AD106">
            <v>2300</v>
          </cell>
        </row>
        <row r="107">
          <cell r="A107">
            <v>1.94</v>
          </cell>
          <cell r="B107">
            <v>5000</v>
          </cell>
          <cell r="C107">
            <v>6250</v>
          </cell>
          <cell r="D107">
            <v>9625</v>
          </cell>
          <cell r="E107">
            <v>36700</v>
          </cell>
          <cell r="F107">
            <v>45875</v>
          </cell>
          <cell r="H107">
            <v>3300</v>
          </cell>
          <cell r="I107">
            <v>8035</v>
          </cell>
          <cell r="J107">
            <v>2100</v>
          </cell>
          <cell r="K107">
            <v>4100</v>
          </cell>
          <cell r="L107">
            <v>13310</v>
          </cell>
          <cell r="M107">
            <v>2700</v>
          </cell>
          <cell r="N107">
            <v>6400</v>
          </cell>
          <cell r="O107">
            <v>24975</v>
          </cell>
          <cell r="P107">
            <v>4150</v>
          </cell>
          <cell r="Q107">
            <v>1950</v>
          </cell>
          <cell r="R107">
            <v>2435</v>
          </cell>
          <cell r="S107">
            <v>3655</v>
          </cell>
          <cell r="T107">
            <v>4810</v>
          </cell>
          <cell r="U107">
            <v>6235</v>
          </cell>
          <cell r="V107">
            <v>10490</v>
          </cell>
          <cell r="W107">
            <v>4000</v>
          </cell>
          <cell r="X107">
            <v>1200</v>
          </cell>
          <cell r="Y107">
            <v>16655</v>
          </cell>
          <cell r="Z107">
            <v>5000</v>
          </cell>
          <cell r="AA107">
            <v>1500</v>
          </cell>
          <cell r="AB107">
            <v>31045</v>
          </cell>
          <cell r="AC107">
            <v>7700</v>
          </cell>
          <cell r="AD107">
            <v>2300</v>
          </cell>
        </row>
        <row r="108">
          <cell r="A108">
            <v>1.95</v>
          </cell>
          <cell r="B108">
            <v>5000</v>
          </cell>
          <cell r="C108">
            <v>6250</v>
          </cell>
          <cell r="D108">
            <v>9625</v>
          </cell>
          <cell r="E108">
            <v>37000</v>
          </cell>
          <cell r="F108">
            <v>46250</v>
          </cell>
          <cell r="H108">
            <v>3300</v>
          </cell>
          <cell r="I108">
            <v>8100</v>
          </cell>
          <cell r="J108">
            <v>2100</v>
          </cell>
          <cell r="K108">
            <v>4100</v>
          </cell>
          <cell r="L108">
            <v>13425</v>
          </cell>
          <cell r="M108">
            <v>2700</v>
          </cell>
          <cell r="N108">
            <v>6400</v>
          </cell>
          <cell r="O108">
            <v>25200</v>
          </cell>
          <cell r="P108">
            <v>4150</v>
          </cell>
          <cell r="Q108">
            <v>1950</v>
          </cell>
          <cell r="R108">
            <v>2435</v>
          </cell>
          <cell r="S108">
            <v>3655</v>
          </cell>
          <cell r="T108">
            <v>4840</v>
          </cell>
          <cell r="U108">
            <v>6275</v>
          </cell>
          <cell r="V108">
            <v>10575</v>
          </cell>
          <cell r="W108">
            <v>4000</v>
          </cell>
          <cell r="X108">
            <v>1200</v>
          </cell>
          <cell r="Y108">
            <v>16800</v>
          </cell>
          <cell r="Z108">
            <v>5000</v>
          </cell>
          <cell r="AA108">
            <v>1500</v>
          </cell>
          <cell r="AB108">
            <v>31325</v>
          </cell>
          <cell r="AC108">
            <v>7700</v>
          </cell>
          <cell r="AD108">
            <v>2300</v>
          </cell>
        </row>
        <row r="109">
          <cell r="A109">
            <v>1.96</v>
          </cell>
          <cell r="B109">
            <v>5000</v>
          </cell>
          <cell r="C109">
            <v>6250</v>
          </cell>
          <cell r="D109">
            <v>9625</v>
          </cell>
          <cell r="E109">
            <v>37300</v>
          </cell>
          <cell r="F109">
            <v>46625</v>
          </cell>
          <cell r="H109">
            <v>3300</v>
          </cell>
          <cell r="I109">
            <v>8165</v>
          </cell>
          <cell r="J109">
            <v>2100</v>
          </cell>
          <cell r="K109">
            <v>4100</v>
          </cell>
          <cell r="L109">
            <v>13540</v>
          </cell>
          <cell r="M109">
            <v>2700</v>
          </cell>
          <cell r="N109">
            <v>6400</v>
          </cell>
          <cell r="O109">
            <v>25425</v>
          </cell>
          <cell r="P109">
            <v>4150</v>
          </cell>
          <cell r="Q109">
            <v>1950</v>
          </cell>
          <cell r="R109">
            <v>2435</v>
          </cell>
          <cell r="S109">
            <v>3655</v>
          </cell>
          <cell r="T109">
            <v>4870</v>
          </cell>
          <cell r="U109">
            <v>6315</v>
          </cell>
          <cell r="V109">
            <v>10660</v>
          </cell>
          <cell r="W109">
            <v>4000</v>
          </cell>
          <cell r="X109">
            <v>1200</v>
          </cell>
          <cell r="Y109">
            <v>16945</v>
          </cell>
          <cell r="Z109">
            <v>5000</v>
          </cell>
          <cell r="AA109">
            <v>1500</v>
          </cell>
          <cell r="AB109">
            <v>31605</v>
          </cell>
          <cell r="AC109">
            <v>7700</v>
          </cell>
          <cell r="AD109">
            <v>2300</v>
          </cell>
        </row>
        <row r="110">
          <cell r="A110">
            <v>1.97</v>
          </cell>
          <cell r="B110">
            <v>5000</v>
          </cell>
          <cell r="C110">
            <v>6250</v>
          </cell>
          <cell r="D110">
            <v>9625</v>
          </cell>
          <cell r="E110">
            <v>37600</v>
          </cell>
          <cell r="F110">
            <v>47000</v>
          </cell>
          <cell r="H110">
            <v>3300</v>
          </cell>
          <cell r="I110">
            <v>8230</v>
          </cell>
          <cell r="J110">
            <v>2100</v>
          </cell>
          <cell r="K110">
            <v>4100</v>
          </cell>
          <cell r="L110">
            <v>13655</v>
          </cell>
          <cell r="M110">
            <v>2700</v>
          </cell>
          <cell r="N110">
            <v>6400</v>
          </cell>
          <cell r="O110">
            <v>25650</v>
          </cell>
          <cell r="P110">
            <v>4150</v>
          </cell>
          <cell r="Q110">
            <v>1950</v>
          </cell>
          <cell r="R110">
            <v>2435</v>
          </cell>
          <cell r="S110">
            <v>3655</v>
          </cell>
          <cell r="T110">
            <v>4900</v>
          </cell>
          <cell r="U110">
            <v>6355</v>
          </cell>
          <cell r="V110">
            <v>10745</v>
          </cell>
          <cell r="W110">
            <v>4000</v>
          </cell>
          <cell r="X110">
            <v>1200</v>
          </cell>
          <cell r="Y110">
            <v>17090</v>
          </cell>
          <cell r="Z110">
            <v>5000</v>
          </cell>
          <cell r="AA110">
            <v>1500</v>
          </cell>
          <cell r="AB110">
            <v>31885</v>
          </cell>
          <cell r="AC110">
            <v>7700</v>
          </cell>
          <cell r="AD110">
            <v>2300</v>
          </cell>
        </row>
        <row r="111">
          <cell r="A111">
            <v>1.98</v>
          </cell>
          <cell r="B111">
            <v>5000</v>
          </cell>
          <cell r="C111">
            <v>6250</v>
          </cell>
          <cell r="D111">
            <v>9625</v>
          </cell>
          <cell r="E111">
            <v>37900</v>
          </cell>
          <cell r="F111">
            <v>47375</v>
          </cell>
          <cell r="H111">
            <v>3300</v>
          </cell>
          <cell r="I111">
            <v>8295</v>
          </cell>
          <cell r="J111">
            <v>2100</v>
          </cell>
          <cell r="K111">
            <v>4100</v>
          </cell>
          <cell r="L111">
            <v>13770</v>
          </cell>
          <cell r="M111">
            <v>2700</v>
          </cell>
          <cell r="N111">
            <v>6400</v>
          </cell>
          <cell r="O111">
            <v>25875</v>
          </cell>
          <cell r="P111">
            <v>4150</v>
          </cell>
          <cell r="Q111">
            <v>1950</v>
          </cell>
          <cell r="R111">
            <v>2435</v>
          </cell>
          <cell r="S111">
            <v>3655</v>
          </cell>
          <cell r="T111">
            <v>4930</v>
          </cell>
          <cell r="U111">
            <v>6395</v>
          </cell>
          <cell r="V111">
            <v>10830</v>
          </cell>
          <cell r="W111">
            <v>4000</v>
          </cell>
          <cell r="X111">
            <v>1200</v>
          </cell>
          <cell r="Y111">
            <v>17235</v>
          </cell>
          <cell r="Z111">
            <v>5000</v>
          </cell>
          <cell r="AA111">
            <v>1500</v>
          </cell>
          <cell r="AB111">
            <v>32165</v>
          </cell>
          <cell r="AC111">
            <v>7700</v>
          </cell>
          <cell r="AD111">
            <v>2300</v>
          </cell>
        </row>
        <row r="112">
          <cell r="A112">
            <v>1.99</v>
          </cell>
          <cell r="B112">
            <v>5000</v>
          </cell>
          <cell r="C112">
            <v>6250</v>
          </cell>
          <cell r="D112">
            <v>9625</v>
          </cell>
          <cell r="E112">
            <v>38200</v>
          </cell>
          <cell r="F112">
            <v>47750</v>
          </cell>
          <cell r="H112">
            <v>3300</v>
          </cell>
          <cell r="I112">
            <v>8360</v>
          </cell>
          <cell r="J112">
            <v>2100</v>
          </cell>
          <cell r="K112">
            <v>4100</v>
          </cell>
          <cell r="L112">
            <v>13885</v>
          </cell>
          <cell r="M112">
            <v>2700</v>
          </cell>
          <cell r="N112">
            <v>6400</v>
          </cell>
          <cell r="O112">
            <v>26100</v>
          </cell>
          <cell r="P112">
            <v>4150</v>
          </cell>
          <cell r="Q112">
            <v>1950</v>
          </cell>
          <cell r="R112">
            <v>2435</v>
          </cell>
          <cell r="S112">
            <v>3655</v>
          </cell>
          <cell r="T112">
            <v>4960</v>
          </cell>
          <cell r="U112">
            <v>6435</v>
          </cell>
          <cell r="V112">
            <v>10915</v>
          </cell>
          <cell r="W112">
            <v>4000</v>
          </cell>
          <cell r="X112">
            <v>1200</v>
          </cell>
          <cell r="Y112">
            <v>17380</v>
          </cell>
          <cell r="Z112">
            <v>5000</v>
          </cell>
          <cell r="AA112">
            <v>1500</v>
          </cell>
          <cell r="AB112">
            <v>32445</v>
          </cell>
          <cell r="AC112">
            <v>7700</v>
          </cell>
          <cell r="AD112">
            <v>2300</v>
          </cell>
        </row>
        <row r="113">
          <cell r="A113">
            <v>2</v>
          </cell>
          <cell r="B113">
            <v>5000</v>
          </cell>
          <cell r="C113">
            <v>6250</v>
          </cell>
          <cell r="D113">
            <v>9625</v>
          </cell>
          <cell r="E113">
            <v>38500</v>
          </cell>
          <cell r="F113">
            <v>48125</v>
          </cell>
          <cell r="H113">
            <v>3300</v>
          </cell>
          <cell r="I113">
            <v>8425</v>
          </cell>
          <cell r="J113">
            <v>2100</v>
          </cell>
          <cell r="K113">
            <v>4100</v>
          </cell>
          <cell r="L113">
            <v>14000</v>
          </cell>
          <cell r="M113">
            <v>2700</v>
          </cell>
          <cell r="N113">
            <v>6400</v>
          </cell>
          <cell r="O113">
            <v>26325</v>
          </cell>
          <cell r="P113">
            <v>4150</v>
          </cell>
          <cell r="Q113">
            <v>1950</v>
          </cell>
          <cell r="R113">
            <v>2435</v>
          </cell>
          <cell r="S113">
            <v>3655</v>
          </cell>
          <cell r="T113">
            <v>4990</v>
          </cell>
          <cell r="U113">
            <v>6475</v>
          </cell>
          <cell r="V113">
            <v>11000</v>
          </cell>
          <cell r="W113">
            <v>4000</v>
          </cell>
          <cell r="X113">
            <v>1200</v>
          </cell>
          <cell r="Y113">
            <v>17525</v>
          </cell>
          <cell r="Z113">
            <v>5000</v>
          </cell>
          <cell r="AA113">
            <v>1500</v>
          </cell>
          <cell r="AB113">
            <v>32725</v>
          </cell>
          <cell r="AC113">
            <v>7700</v>
          </cell>
          <cell r="AD113">
            <v>2300</v>
          </cell>
        </row>
        <row r="114">
          <cell r="A114">
            <v>2.0099999999999998</v>
          </cell>
          <cell r="B114">
            <v>5000</v>
          </cell>
          <cell r="C114">
            <v>6250</v>
          </cell>
          <cell r="D114">
            <v>9625</v>
          </cell>
          <cell r="E114">
            <v>38050</v>
          </cell>
          <cell r="H114">
            <v>3300</v>
          </cell>
          <cell r="I114">
            <v>8435</v>
          </cell>
          <cell r="J114">
            <v>2100</v>
          </cell>
          <cell r="K114">
            <v>4100</v>
          </cell>
          <cell r="M114">
            <v>2700</v>
          </cell>
          <cell r="N114">
            <v>6400</v>
          </cell>
          <cell r="O114">
            <v>26350</v>
          </cell>
          <cell r="P114">
            <v>4150</v>
          </cell>
          <cell r="Q114">
            <v>1950</v>
          </cell>
          <cell r="V114">
            <v>11015</v>
          </cell>
          <cell r="W114">
            <v>4000</v>
          </cell>
          <cell r="X114">
            <v>1200</v>
          </cell>
          <cell r="Y114">
            <v>17545</v>
          </cell>
          <cell r="Z114">
            <v>5000</v>
          </cell>
          <cell r="AA114">
            <v>1500</v>
          </cell>
          <cell r="AB114">
            <v>33005</v>
          </cell>
          <cell r="AC114">
            <v>7700</v>
          </cell>
          <cell r="AD114">
            <v>2300</v>
          </cell>
        </row>
        <row r="115">
          <cell r="A115">
            <v>2.02</v>
          </cell>
          <cell r="B115">
            <v>5000</v>
          </cell>
          <cell r="C115">
            <v>6250</v>
          </cell>
          <cell r="D115">
            <v>9625</v>
          </cell>
          <cell r="E115">
            <v>38100</v>
          </cell>
          <cell r="H115">
            <v>3300</v>
          </cell>
          <cell r="I115">
            <v>8445</v>
          </cell>
          <cell r="J115">
            <v>2100</v>
          </cell>
          <cell r="K115">
            <v>4100</v>
          </cell>
          <cell r="M115">
            <v>2700</v>
          </cell>
          <cell r="N115">
            <v>6400</v>
          </cell>
          <cell r="O115">
            <v>26375</v>
          </cell>
          <cell r="P115">
            <v>4150</v>
          </cell>
          <cell r="Q115">
            <v>1950</v>
          </cell>
          <cell r="V115">
            <v>11030</v>
          </cell>
          <cell r="W115">
            <v>4000</v>
          </cell>
          <cell r="X115">
            <v>1200</v>
          </cell>
          <cell r="Y115">
            <v>17565</v>
          </cell>
          <cell r="Z115">
            <v>5000</v>
          </cell>
          <cell r="AA115">
            <v>1500</v>
          </cell>
          <cell r="AB115">
            <v>33285</v>
          </cell>
          <cell r="AC115">
            <v>7700</v>
          </cell>
          <cell r="AD115">
            <v>2300</v>
          </cell>
        </row>
        <row r="116">
          <cell r="A116">
            <v>2.0299999999999998</v>
          </cell>
          <cell r="B116">
            <v>5000</v>
          </cell>
          <cell r="C116">
            <v>6250</v>
          </cell>
          <cell r="D116">
            <v>9625</v>
          </cell>
          <cell r="E116">
            <v>38150</v>
          </cell>
          <cell r="H116">
            <v>3300</v>
          </cell>
          <cell r="I116">
            <v>8455</v>
          </cell>
          <cell r="J116">
            <v>2100</v>
          </cell>
          <cell r="K116">
            <v>4100</v>
          </cell>
          <cell r="M116">
            <v>2700</v>
          </cell>
          <cell r="N116">
            <v>6400</v>
          </cell>
          <cell r="O116">
            <v>27000</v>
          </cell>
          <cell r="P116">
            <v>4150</v>
          </cell>
          <cell r="Q116">
            <v>1950</v>
          </cell>
          <cell r="V116">
            <v>11045</v>
          </cell>
          <cell r="W116">
            <v>4000</v>
          </cell>
          <cell r="X116">
            <v>1200</v>
          </cell>
          <cell r="Y116">
            <v>17585</v>
          </cell>
          <cell r="Z116">
            <v>5000</v>
          </cell>
          <cell r="AA116">
            <v>1500</v>
          </cell>
          <cell r="AB116">
            <v>33565</v>
          </cell>
          <cell r="AC116">
            <v>7700</v>
          </cell>
          <cell r="AD116">
            <v>2300</v>
          </cell>
        </row>
        <row r="117">
          <cell r="A117">
            <v>2.04</v>
          </cell>
          <cell r="B117">
            <v>5000</v>
          </cell>
          <cell r="C117">
            <v>6250</v>
          </cell>
          <cell r="D117">
            <v>9625</v>
          </cell>
          <cell r="E117">
            <v>38200</v>
          </cell>
          <cell r="H117">
            <v>3300</v>
          </cell>
          <cell r="I117">
            <v>8465</v>
          </cell>
          <cell r="J117">
            <v>2100</v>
          </cell>
          <cell r="K117">
            <v>4100</v>
          </cell>
          <cell r="M117">
            <v>2700</v>
          </cell>
          <cell r="N117">
            <v>6400</v>
          </cell>
          <cell r="O117">
            <v>27225</v>
          </cell>
          <cell r="P117">
            <v>4150</v>
          </cell>
          <cell r="Q117">
            <v>1950</v>
          </cell>
          <cell r="V117">
            <v>11060</v>
          </cell>
          <cell r="W117">
            <v>4000</v>
          </cell>
          <cell r="X117">
            <v>1200</v>
          </cell>
          <cell r="Y117">
            <v>17605</v>
          </cell>
          <cell r="Z117">
            <v>5000</v>
          </cell>
          <cell r="AA117">
            <v>1500</v>
          </cell>
          <cell r="AB117">
            <v>33845</v>
          </cell>
          <cell r="AC117">
            <v>7700</v>
          </cell>
          <cell r="AD117">
            <v>2300</v>
          </cell>
        </row>
        <row r="118">
          <cell r="A118">
            <v>2.0499999999999998</v>
          </cell>
          <cell r="B118">
            <v>5000</v>
          </cell>
          <cell r="C118">
            <v>6250</v>
          </cell>
          <cell r="D118">
            <v>9625</v>
          </cell>
          <cell r="E118">
            <v>38250</v>
          </cell>
          <cell r="H118">
            <v>3300</v>
          </cell>
          <cell r="I118">
            <v>8475</v>
          </cell>
          <cell r="J118">
            <v>2100</v>
          </cell>
          <cell r="K118">
            <v>4100</v>
          </cell>
          <cell r="M118">
            <v>2700</v>
          </cell>
          <cell r="N118">
            <v>6400</v>
          </cell>
          <cell r="O118">
            <v>27550</v>
          </cell>
          <cell r="P118">
            <v>4150</v>
          </cell>
          <cell r="Q118">
            <v>1950</v>
          </cell>
          <cell r="V118">
            <v>11075</v>
          </cell>
          <cell r="W118">
            <v>4000</v>
          </cell>
          <cell r="X118">
            <v>1200</v>
          </cell>
          <cell r="Y118">
            <v>17625</v>
          </cell>
          <cell r="Z118">
            <v>5000</v>
          </cell>
          <cell r="AA118">
            <v>1500</v>
          </cell>
          <cell r="AB118">
            <v>34125</v>
          </cell>
          <cell r="AC118">
            <v>7700</v>
          </cell>
          <cell r="AD118">
            <v>2300</v>
          </cell>
        </row>
        <row r="119">
          <cell r="A119">
            <v>2.06</v>
          </cell>
          <cell r="B119">
            <v>5000</v>
          </cell>
          <cell r="C119">
            <v>6250</v>
          </cell>
          <cell r="D119">
            <v>9625</v>
          </cell>
          <cell r="E119">
            <v>38300</v>
          </cell>
          <cell r="H119">
            <v>3300</v>
          </cell>
          <cell r="I119">
            <v>8485</v>
          </cell>
          <cell r="J119">
            <v>2100</v>
          </cell>
          <cell r="K119">
            <v>4100</v>
          </cell>
          <cell r="M119">
            <v>2700</v>
          </cell>
          <cell r="N119">
            <v>6400</v>
          </cell>
          <cell r="O119">
            <v>27875</v>
          </cell>
          <cell r="P119">
            <v>4150</v>
          </cell>
          <cell r="Q119">
            <v>1950</v>
          </cell>
          <cell r="V119">
            <v>11090</v>
          </cell>
          <cell r="W119">
            <v>4000</v>
          </cell>
          <cell r="X119">
            <v>1200</v>
          </cell>
          <cell r="Y119">
            <v>17645</v>
          </cell>
          <cell r="Z119">
            <v>5000</v>
          </cell>
          <cell r="AA119">
            <v>1500</v>
          </cell>
          <cell r="AB119">
            <v>34405</v>
          </cell>
          <cell r="AC119">
            <v>7700</v>
          </cell>
          <cell r="AD119">
            <v>2300</v>
          </cell>
        </row>
        <row r="120">
          <cell r="A120">
            <v>2.0699999999999998</v>
          </cell>
          <cell r="B120">
            <v>5000</v>
          </cell>
          <cell r="C120">
            <v>6250</v>
          </cell>
          <cell r="D120">
            <v>9625</v>
          </cell>
          <cell r="E120">
            <v>38350</v>
          </cell>
          <cell r="H120">
            <v>3300</v>
          </cell>
          <cell r="I120">
            <v>8495</v>
          </cell>
          <cell r="J120">
            <v>2100</v>
          </cell>
          <cell r="K120">
            <v>4100</v>
          </cell>
          <cell r="M120">
            <v>2700</v>
          </cell>
          <cell r="N120">
            <v>6400</v>
          </cell>
          <cell r="O120">
            <v>28200</v>
          </cell>
          <cell r="P120">
            <v>4150</v>
          </cell>
          <cell r="Q120">
            <v>1950</v>
          </cell>
          <cell r="V120">
            <v>11105</v>
          </cell>
          <cell r="W120">
            <v>4000</v>
          </cell>
          <cell r="X120">
            <v>1200</v>
          </cell>
          <cell r="Y120">
            <v>17665</v>
          </cell>
          <cell r="Z120">
            <v>5000</v>
          </cell>
          <cell r="AA120">
            <v>1500</v>
          </cell>
          <cell r="AB120">
            <v>34685</v>
          </cell>
          <cell r="AC120">
            <v>7700</v>
          </cell>
          <cell r="AD120">
            <v>2300</v>
          </cell>
        </row>
        <row r="121">
          <cell r="A121">
            <v>2.08</v>
          </cell>
          <cell r="B121">
            <v>5000</v>
          </cell>
          <cell r="C121">
            <v>6250</v>
          </cell>
          <cell r="D121">
            <v>9625</v>
          </cell>
          <cell r="E121">
            <v>38400</v>
          </cell>
          <cell r="H121">
            <v>3300</v>
          </cell>
          <cell r="I121">
            <v>8505</v>
          </cell>
          <cell r="J121">
            <v>2100</v>
          </cell>
          <cell r="K121">
            <v>4100</v>
          </cell>
          <cell r="M121">
            <v>2700</v>
          </cell>
          <cell r="N121">
            <v>6400</v>
          </cell>
          <cell r="O121">
            <v>28525</v>
          </cell>
          <cell r="P121">
            <v>4150</v>
          </cell>
          <cell r="Q121">
            <v>1950</v>
          </cell>
          <cell r="V121">
            <v>11120</v>
          </cell>
          <cell r="W121">
            <v>4000</v>
          </cell>
          <cell r="X121">
            <v>1200</v>
          </cell>
          <cell r="Y121">
            <v>17685</v>
          </cell>
          <cell r="Z121">
            <v>5000</v>
          </cell>
          <cell r="AA121">
            <v>1500</v>
          </cell>
          <cell r="AB121">
            <v>34965</v>
          </cell>
          <cell r="AC121">
            <v>7700</v>
          </cell>
          <cell r="AD121">
            <v>2300</v>
          </cell>
        </row>
        <row r="122">
          <cell r="A122">
            <v>2.09</v>
          </cell>
          <cell r="B122">
            <v>5000</v>
          </cell>
          <cell r="C122">
            <v>6250</v>
          </cell>
          <cell r="D122">
            <v>9625</v>
          </cell>
          <cell r="E122">
            <v>38450</v>
          </cell>
          <cell r="H122">
            <v>3300</v>
          </cell>
          <cell r="I122">
            <v>8515</v>
          </cell>
          <cell r="J122">
            <v>2100</v>
          </cell>
          <cell r="K122">
            <v>4100</v>
          </cell>
          <cell r="M122">
            <v>2700</v>
          </cell>
          <cell r="N122">
            <v>6400</v>
          </cell>
          <cell r="O122">
            <v>28850</v>
          </cell>
          <cell r="P122">
            <v>4150</v>
          </cell>
          <cell r="Q122">
            <v>1950</v>
          </cell>
          <cell r="V122">
            <v>11135</v>
          </cell>
          <cell r="W122">
            <v>4000</v>
          </cell>
          <cell r="X122">
            <v>1200</v>
          </cell>
          <cell r="Y122">
            <v>17705</v>
          </cell>
          <cell r="Z122">
            <v>5000</v>
          </cell>
          <cell r="AA122">
            <v>1500</v>
          </cell>
          <cell r="AB122">
            <v>35245</v>
          </cell>
          <cell r="AC122">
            <v>7700</v>
          </cell>
          <cell r="AD122">
            <v>2300</v>
          </cell>
        </row>
        <row r="123">
          <cell r="A123">
            <v>2.1</v>
          </cell>
          <cell r="B123">
            <v>5000</v>
          </cell>
          <cell r="C123">
            <v>6250</v>
          </cell>
          <cell r="D123">
            <v>9625</v>
          </cell>
          <cell r="E123">
            <v>38500</v>
          </cell>
          <cell r="H123">
            <v>3300</v>
          </cell>
          <cell r="I123">
            <v>8525</v>
          </cell>
          <cell r="J123">
            <v>2100</v>
          </cell>
          <cell r="K123">
            <v>4100</v>
          </cell>
          <cell r="M123">
            <v>2700</v>
          </cell>
          <cell r="N123">
            <v>6400</v>
          </cell>
          <cell r="O123">
            <v>29175</v>
          </cell>
          <cell r="P123">
            <v>4150</v>
          </cell>
          <cell r="Q123">
            <v>1950</v>
          </cell>
          <cell r="V123">
            <v>11150</v>
          </cell>
          <cell r="W123">
            <v>4000</v>
          </cell>
          <cell r="X123">
            <v>1200</v>
          </cell>
          <cell r="Y123">
            <v>17725</v>
          </cell>
          <cell r="Z123">
            <v>5000</v>
          </cell>
          <cell r="AA123">
            <v>1500</v>
          </cell>
          <cell r="AB123">
            <v>35525</v>
          </cell>
          <cell r="AC123">
            <v>7700</v>
          </cell>
          <cell r="AD123">
            <v>2300</v>
          </cell>
        </row>
        <row r="124">
          <cell r="A124">
            <v>2.11</v>
          </cell>
          <cell r="B124">
            <v>5000</v>
          </cell>
          <cell r="C124">
            <v>6250</v>
          </cell>
          <cell r="D124">
            <v>9625</v>
          </cell>
          <cell r="E124">
            <v>38550</v>
          </cell>
          <cell r="H124">
            <v>3300</v>
          </cell>
          <cell r="I124">
            <v>8535</v>
          </cell>
          <cell r="J124">
            <v>2100</v>
          </cell>
          <cell r="K124">
            <v>4100</v>
          </cell>
          <cell r="M124">
            <v>2700</v>
          </cell>
          <cell r="N124">
            <v>6400</v>
          </cell>
          <cell r="O124">
            <v>29500</v>
          </cell>
          <cell r="P124">
            <v>4150</v>
          </cell>
          <cell r="Q124">
            <v>1950</v>
          </cell>
          <cell r="V124">
            <v>11165</v>
          </cell>
          <cell r="W124">
            <v>4000</v>
          </cell>
          <cell r="X124">
            <v>1200</v>
          </cell>
          <cell r="Y124">
            <v>17745</v>
          </cell>
          <cell r="Z124">
            <v>5000</v>
          </cell>
          <cell r="AA124">
            <v>1500</v>
          </cell>
          <cell r="AB124">
            <v>35805</v>
          </cell>
          <cell r="AC124">
            <v>7700</v>
          </cell>
          <cell r="AD124">
            <v>2300</v>
          </cell>
        </row>
        <row r="125">
          <cell r="A125">
            <v>2.12</v>
          </cell>
          <cell r="B125">
            <v>5000</v>
          </cell>
          <cell r="C125">
            <v>6250</v>
          </cell>
          <cell r="D125">
            <v>9625</v>
          </cell>
          <cell r="E125">
            <v>38600</v>
          </cell>
          <cell r="H125">
            <v>3300</v>
          </cell>
          <cell r="I125">
            <v>8545</v>
          </cell>
          <cell r="J125">
            <v>2100</v>
          </cell>
          <cell r="K125">
            <v>4100</v>
          </cell>
          <cell r="M125">
            <v>2700</v>
          </cell>
          <cell r="N125">
            <v>6400</v>
          </cell>
          <cell r="O125">
            <v>29825</v>
          </cell>
          <cell r="P125">
            <v>4150</v>
          </cell>
          <cell r="Q125">
            <v>1950</v>
          </cell>
          <cell r="V125">
            <v>11180</v>
          </cell>
          <cell r="W125">
            <v>4000</v>
          </cell>
          <cell r="X125">
            <v>1200</v>
          </cell>
          <cell r="Y125">
            <v>17765</v>
          </cell>
          <cell r="Z125">
            <v>5000</v>
          </cell>
          <cell r="AA125">
            <v>1500</v>
          </cell>
          <cell r="AB125">
            <v>36085</v>
          </cell>
          <cell r="AC125">
            <v>7700</v>
          </cell>
          <cell r="AD125">
            <v>2300</v>
          </cell>
        </row>
        <row r="126">
          <cell r="A126">
            <v>2.13</v>
          </cell>
          <cell r="B126">
            <v>5000</v>
          </cell>
          <cell r="C126">
            <v>6250</v>
          </cell>
          <cell r="D126">
            <v>9625</v>
          </cell>
          <cell r="E126">
            <v>38650</v>
          </cell>
          <cell r="H126">
            <v>3300</v>
          </cell>
          <cell r="I126">
            <v>8555</v>
          </cell>
          <cell r="J126">
            <v>2100</v>
          </cell>
          <cell r="K126">
            <v>4100</v>
          </cell>
          <cell r="M126">
            <v>2700</v>
          </cell>
          <cell r="N126">
            <v>6400</v>
          </cell>
          <cell r="O126">
            <v>30150</v>
          </cell>
          <cell r="P126">
            <v>4150</v>
          </cell>
          <cell r="Q126">
            <v>1950</v>
          </cell>
          <cell r="V126">
            <v>11195</v>
          </cell>
          <cell r="W126">
            <v>4000</v>
          </cell>
          <cell r="X126">
            <v>1200</v>
          </cell>
          <cell r="Y126">
            <v>17785</v>
          </cell>
          <cell r="Z126">
            <v>5000</v>
          </cell>
          <cell r="AA126">
            <v>1500</v>
          </cell>
          <cell r="AB126">
            <v>36365</v>
          </cell>
          <cell r="AC126">
            <v>7700</v>
          </cell>
          <cell r="AD126">
            <v>2300</v>
          </cell>
        </row>
        <row r="127">
          <cell r="A127">
            <v>2.14</v>
          </cell>
          <cell r="B127">
            <v>5000</v>
          </cell>
          <cell r="C127">
            <v>6250</v>
          </cell>
          <cell r="D127">
            <v>9625</v>
          </cell>
          <cell r="E127">
            <v>38700</v>
          </cell>
          <cell r="H127">
            <v>3300</v>
          </cell>
          <cell r="I127">
            <v>8565</v>
          </cell>
          <cell r="J127">
            <v>2100</v>
          </cell>
          <cell r="K127">
            <v>4100</v>
          </cell>
          <cell r="M127">
            <v>2700</v>
          </cell>
          <cell r="N127">
            <v>6400</v>
          </cell>
          <cell r="O127">
            <v>30475</v>
          </cell>
          <cell r="P127">
            <v>4150</v>
          </cell>
          <cell r="Q127">
            <v>1950</v>
          </cell>
          <cell r="V127">
            <v>11210</v>
          </cell>
          <cell r="W127">
            <v>4000</v>
          </cell>
          <cell r="X127">
            <v>1200</v>
          </cell>
          <cell r="Y127">
            <v>17805</v>
          </cell>
          <cell r="Z127">
            <v>5000</v>
          </cell>
          <cell r="AA127">
            <v>1500</v>
          </cell>
          <cell r="AB127">
            <v>36645</v>
          </cell>
          <cell r="AC127">
            <v>7700</v>
          </cell>
          <cell r="AD127">
            <v>2300</v>
          </cell>
        </row>
        <row r="128">
          <cell r="A128">
            <v>2.15</v>
          </cell>
          <cell r="B128">
            <v>5000</v>
          </cell>
          <cell r="C128">
            <v>6250</v>
          </cell>
          <cell r="D128">
            <v>9625</v>
          </cell>
          <cell r="E128">
            <v>38750</v>
          </cell>
          <cell r="H128">
            <v>3300</v>
          </cell>
          <cell r="I128">
            <v>8575</v>
          </cell>
          <cell r="J128">
            <v>2100</v>
          </cell>
          <cell r="K128">
            <v>4100</v>
          </cell>
          <cell r="M128">
            <v>2700</v>
          </cell>
          <cell r="N128">
            <v>6400</v>
          </cell>
          <cell r="O128">
            <v>30800</v>
          </cell>
          <cell r="P128">
            <v>4150</v>
          </cell>
          <cell r="Q128">
            <v>1950</v>
          </cell>
          <cell r="V128">
            <v>11225</v>
          </cell>
          <cell r="W128">
            <v>4000</v>
          </cell>
          <cell r="X128">
            <v>1200</v>
          </cell>
          <cell r="Y128">
            <v>17825</v>
          </cell>
          <cell r="Z128">
            <v>5000</v>
          </cell>
          <cell r="AA128">
            <v>1500</v>
          </cell>
          <cell r="AB128">
            <v>36925</v>
          </cell>
          <cell r="AC128">
            <v>7700</v>
          </cell>
          <cell r="AD128">
            <v>2300</v>
          </cell>
        </row>
        <row r="129">
          <cell r="A129">
            <v>2.16</v>
          </cell>
          <cell r="B129">
            <v>5000</v>
          </cell>
          <cell r="C129">
            <v>6250</v>
          </cell>
          <cell r="D129">
            <v>9625</v>
          </cell>
          <cell r="E129">
            <v>38800</v>
          </cell>
          <cell r="H129">
            <v>3300</v>
          </cell>
          <cell r="I129">
            <v>8585</v>
          </cell>
          <cell r="J129">
            <v>2100</v>
          </cell>
          <cell r="K129">
            <v>4100</v>
          </cell>
          <cell r="M129">
            <v>2700</v>
          </cell>
          <cell r="N129">
            <v>6400</v>
          </cell>
          <cell r="O129">
            <v>31125</v>
          </cell>
          <cell r="P129">
            <v>4150</v>
          </cell>
          <cell r="Q129">
            <v>1950</v>
          </cell>
          <cell r="V129">
            <v>11240</v>
          </cell>
          <cell r="W129">
            <v>4000</v>
          </cell>
          <cell r="X129">
            <v>1200</v>
          </cell>
          <cell r="Y129">
            <v>17845</v>
          </cell>
          <cell r="Z129">
            <v>5000</v>
          </cell>
          <cell r="AA129">
            <v>1500</v>
          </cell>
          <cell r="AB129">
            <v>37205</v>
          </cell>
          <cell r="AC129">
            <v>7700</v>
          </cell>
          <cell r="AD129">
            <v>2300</v>
          </cell>
        </row>
        <row r="130">
          <cell r="A130">
            <v>2.17</v>
          </cell>
          <cell r="B130">
            <v>5000</v>
          </cell>
          <cell r="C130">
            <v>6250</v>
          </cell>
          <cell r="D130">
            <v>9625</v>
          </cell>
          <cell r="E130">
            <v>38850</v>
          </cell>
          <cell r="H130">
            <v>3300</v>
          </cell>
          <cell r="I130">
            <v>8595</v>
          </cell>
          <cell r="J130">
            <v>2100</v>
          </cell>
          <cell r="K130">
            <v>4100</v>
          </cell>
          <cell r="M130">
            <v>2700</v>
          </cell>
          <cell r="N130">
            <v>6400</v>
          </cell>
          <cell r="O130">
            <v>31450</v>
          </cell>
          <cell r="P130">
            <v>4150</v>
          </cell>
          <cell r="Q130">
            <v>1950</v>
          </cell>
          <cell r="V130">
            <v>11255</v>
          </cell>
          <cell r="W130">
            <v>4000</v>
          </cell>
          <cell r="X130">
            <v>1200</v>
          </cell>
          <cell r="Y130">
            <v>17865</v>
          </cell>
          <cell r="Z130">
            <v>5000</v>
          </cell>
          <cell r="AA130">
            <v>1500</v>
          </cell>
          <cell r="AB130">
            <v>37485</v>
          </cell>
          <cell r="AC130">
            <v>7700</v>
          </cell>
          <cell r="AD130">
            <v>2300</v>
          </cell>
        </row>
        <row r="131">
          <cell r="A131">
            <v>2.1800000000000002</v>
          </cell>
          <cell r="B131">
            <v>5000</v>
          </cell>
          <cell r="C131">
            <v>6250</v>
          </cell>
          <cell r="D131">
            <v>9625</v>
          </cell>
          <cell r="E131">
            <v>38900</v>
          </cell>
          <cell r="H131">
            <v>3300</v>
          </cell>
          <cell r="I131">
            <v>8605</v>
          </cell>
          <cell r="J131">
            <v>2100</v>
          </cell>
          <cell r="K131">
            <v>4100</v>
          </cell>
          <cell r="M131">
            <v>2700</v>
          </cell>
          <cell r="N131">
            <v>6400</v>
          </cell>
          <cell r="O131">
            <v>31775</v>
          </cell>
          <cell r="P131">
            <v>4150</v>
          </cell>
          <cell r="Q131">
            <v>1950</v>
          </cell>
          <cell r="V131">
            <v>11270</v>
          </cell>
          <cell r="W131">
            <v>4000</v>
          </cell>
          <cell r="X131">
            <v>1200</v>
          </cell>
          <cell r="Y131">
            <v>17885</v>
          </cell>
          <cell r="Z131">
            <v>5000</v>
          </cell>
          <cell r="AA131">
            <v>1500</v>
          </cell>
          <cell r="AB131">
            <v>37765</v>
          </cell>
          <cell r="AC131">
            <v>7700</v>
          </cell>
          <cell r="AD131">
            <v>2300</v>
          </cell>
        </row>
        <row r="132">
          <cell r="A132">
            <v>2.19</v>
          </cell>
          <cell r="B132">
            <v>5000</v>
          </cell>
          <cell r="C132">
            <v>6250</v>
          </cell>
          <cell r="D132">
            <v>9625</v>
          </cell>
          <cell r="E132">
            <v>38950</v>
          </cell>
          <cell r="H132">
            <v>3300</v>
          </cell>
          <cell r="I132">
            <v>8615</v>
          </cell>
          <cell r="J132">
            <v>2100</v>
          </cell>
          <cell r="K132">
            <v>4100</v>
          </cell>
          <cell r="M132">
            <v>2700</v>
          </cell>
          <cell r="N132">
            <v>6400</v>
          </cell>
          <cell r="O132">
            <v>32100</v>
          </cell>
          <cell r="P132">
            <v>4150</v>
          </cell>
          <cell r="Q132">
            <v>1950</v>
          </cell>
          <cell r="V132">
            <v>11285</v>
          </cell>
          <cell r="W132">
            <v>4000</v>
          </cell>
          <cell r="X132">
            <v>1200</v>
          </cell>
          <cell r="Y132">
            <v>17905</v>
          </cell>
          <cell r="Z132">
            <v>5000</v>
          </cell>
          <cell r="AA132">
            <v>1500</v>
          </cell>
          <cell r="AB132">
            <v>38045</v>
          </cell>
          <cell r="AC132">
            <v>7700</v>
          </cell>
          <cell r="AD132">
            <v>2300</v>
          </cell>
        </row>
        <row r="133">
          <cell r="A133">
            <v>2.2000000000000002</v>
          </cell>
          <cell r="B133">
            <v>5000</v>
          </cell>
          <cell r="C133">
            <v>6250</v>
          </cell>
          <cell r="D133">
            <v>9625</v>
          </cell>
          <cell r="E133">
            <v>39000</v>
          </cell>
          <cell r="H133">
            <v>3300</v>
          </cell>
          <cell r="I133">
            <v>8625</v>
          </cell>
          <cell r="J133">
            <v>2100</v>
          </cell>
          <cell r="K133">
            <v>4100</v>
          </cell>
          <cell r="M133">
            <v>2700</v>
          </cell>
          <cell r="N133">
            <v>6400</v>
          </cell>
          <cell r="O133">
            <v>32425</v>
          </cell>
          <cell r="P133">
            <v>4150</v>
          </cell>
          <cell r="Q133">
            <v>1950</v>
          </cell>
          <cell r="V133">
            <v>11300</v>
          </cell>
          <cell r="W133">
            <v>4000</v>
          </cell>
          <cell r="X133">
            <v>1200</v>
          </cell>
          <cell r="Y133">
            <v>17925</v>
          </cell>
          <cell r="Z133">
            <v>5000</v>
          </cell>
          <cell r="AA133">
            <v>1500</v>
          </cell>
          <cell r="AB133">
            <v>38325</v>
          </cell>
          <cell r="AC133">
            <v>7700</v>
          </cell>
          <cell r="AD133">
            <v>2300</v>
          </cell>
        </row>
        <row r="134">
          <cell r="A134">
            <v>2.21</v>
          </cell>
          <cell r="B134">
            <v>5000</v>
          </cell>
          <cell r="C134">
            <v>6250</v>
          </cell>
          <cell r="D134">
            <v>9625</v>
          </cell>
          <cell r="E134">
            <v>39050</v>
          </cell>
          <cell r="H134">
            <v>3300</v>
          </cell>
          <cell r="I134">
            <v>8635</v>
          </cell>
          <cell r="J134">
            <v>2100</v>
          </cell>
          <cell r="K134">
            <v>4100</v>
          </cell>
          <cell r="M134">
            <v>2700</v>
          </cell>
          <cell r="N134">
            <v>6400</v>
          </cell>
          <cell r="O134">
            <v>32750</v>
          </cell>
          <cell r="P134">
            <v>4150</v>
          </cell>
          <cell r="Q134">
            <v>1950</v>
          </cell>
          <cell r="V134">
            <v>11315</v>
          </cell>
          <cell r="W134">
            <v>4000</v>
          </cell>
          <cell r="X134">
            <v>1200</v>
          </cell>
          <cell r="Y134">
            <v>17945</v>
          </cell>
          <cell r="Z134">
            <v>5000</v>
          </cell>
          <cell r="AA134">
            <v>1500</v>
          </cell>
          <cell r="AB134">
            <v>38605</v>
          </cell>
          <cell r="AC134">
            <v>7700</v>
          </cell>
          <cell r="AD134">
            <v>2300</v>
          </cell>
        </row>
        <row r="135">
          <cell r="A135">
            <v>2.2200000000000002</v>
          </cell>
          <cell r="B135">
            <v>5000</v>
          </cell>
          <cell r="C135">
            <v>6250</v>
          </cell>
          <cell r="D135">
            <v>9625</v>
          </cell>
          <cell r="E135">
            <v>39100</v>
          </cell>
          <cell r="H135">
            <v>3300</v>
          </cell>
          <cell r="I135">
            <v>8645</v>
          </cell>
          <cell r="J135">
            <v>2100</v>
          </cell>
          <cell r="K135">
            <v>4100</v>
          </cell>
          <cell r="M135">
            <v>2700</v>
          </cell>
          <cell r="N135">
            <v>6400</v>
          </cell>
          <cell r="O135">
            <v>33075</v>
          </cell>
          <cell r="P135">
            <v>4150</v>
          </cell>
          <cell r="Q135">
            <v>1950</v>
          </cell>
          <cell r="V135">
            <v>11330</v>
          </cell>
          <cell r="W135">
            <v>4000</v>
          </cell>
          <cell r="X135">
            <v>1200</v>
          </cell>
          <cell r="Y135">
            <v>17965</v>
          </cell>
          <cell r="Z135">
            <v>5000</v>
          </cell>
          <cell r="AA135">
            <v>1500</v>
          </cell>
          <cell r="AB135">
            <v>38885</v>
          </cell>
          <cell r="AC135">
            <v>7700</v>
          </cell>
          <cell r="AD135">
            <v>2300</v>
          </cell>
        </row>
        <row r="136">
          <cell r="A136">
            <v>2.23</v>
          </cell>
          <cell r="B136">
            <v>5000</v>
          </cell>
          <cell r="C136">
            <v>6250</v>
          </cell>
          <cell r="D136">
            <v>9625</v>
          </cell>
          <cell r="E136">
            <v>39150</v>
          </cell>
          <cell r="H136">
            <v>3300</v>
          </cell>
          <cell r="I136">
            <v>8655</v>
          </cell>
          <cell r="J136">
            <v>2100</v>
          </cell>
          <cell r="K136">
            <v>4100</v>
          </cell>
          <cell r="M136">
            <v>2700</v>
          </cell>
          <cell r="N136">
            <v>6400</v>
          </cell>
          <cell r="O136">
            <v>33400</v>
          </cell>
          <cell r="P136">
            <v>4150</v>
          </cell>
          <cell r="Q136">
            <v>1950</v>
          </cell>
          <cell r="V136">
            <v>11345</v>
          </cell>
          <cell r="W136">
            <v>4000</v>
          </cell>
          <cell r="X136">
            <v>1200</v>
          </cell>
          <cell r="Y136">
            <v>17985</v>
          </cell>
          <cell r="Z136">
            <v>5000</v>
          </cell>
          <cell r="AA136">
            <v>1500</v>
          </cell>
          <cell r="AB136">
            <v>39165</v>
          </cell>
          <cell r="AC136">
            <v>7700</v>
          </cell>
          <cell r="AD136">
            <v>2300</v>
          </cell>
        </row>
        <row r="137">
          <cell r="A137">
            <v>2.2400000000000002</v>
          </cell>
          <cell r="B137">
            <v>5000</v>
          </cell>
          <cell r="C137">
            <v>6250</v>
          </cell>
          <cell r="D137">
            <v>9625</v>
          </cell>
          <cell r="E137">
            <v>39200</v>
          </cell>
          <cell r="H137">
            <v>3300</v>
          </cell>
          <cell r="I137">
            <v>8665</v>
          </cell>
          <cell r="J137">
            <v>2100</v>
          </cell>
          <cell r="K137">
            <v>4100</v>
          </cell>
          <cell r="M137">
            <v>2700</v>
          </cell>
          <cell r="N137">
            <v>6400</v>
          </cell>
          <cell r="O137">
            <v>33725</v>
          </cell>
          <cell r="P137">
            <v>4150</v>
          </cell>
          <cell r="Q137">
            <v>1950</v>
          </cell>
          <cell r="V137">
            <v>11360</v>
          </cell>
          <cell r="W137">
            <v>4000</v>
          </cell>
          <cell r="X137">
            <v>1200</v>
          </cell>
          <cell r="Y137">
            <v>18005</v>
          </cell>
          <cell r="Z137">
            <v>5000</v>
          </cell>
          <cell r="AA137">
            <v>1500</v>
          </cell>
          <cell r="AB137">
            <v>39445</v>
          </cell>
          <cell r="AC137">
            <v>7700</v>
          </cell>
          <cell r="AD137">
            <v>2300</v>
          </cell>
        </row>
        <row r="138">
          <cell r="A138">
            <v>2.25</v>
          </cell>
          <cell r="B138">
            <v>5000</v>
          </cell>
          <cell r="C138">
            <v>6250</v>
          </cell>
          <cell r="D138">
            <v>9625</v>
          </cell>
          <cell r="E138">
            <v>39250</v>
          </cell>
          <cell r="H138">
            <v>3300</v>
          </cell>
          <cell r="I138">
            <v>8675</v>
          </cell>
          <cell r="J138">
            <v>2100</v>
          </cell>
          <cell r="K138">
            <v>4100</v>
          </cell>
          <cell r="M138">
            <v>2700</v>
          </cell>
          <cell r="N138">
            <v>6400</v>
          </cell>
          <cell r="O138">
            <v>34050</v>
          </cell>
          <cell r="P138">
            <v>4150</v>
          </cell>
          <cell r="Q138">
            <v>1950</v>
          </cell>
          <cell r="V138">
            <v>11375</v>
          </cell>
          <cell r="W138">
            <v>4000</v>
          </cell>
          <cell r="X138">
            <v>1200</v>
          </cell>
          <cell r="Y138">
            <v>18025</v>
          </cell>
          <cell r="Z138">
            <v>5000</v>
          </cell>
          <cell r="AA138">
            <v>1500</v>
          </cell>
          <cell r="AB138">
            <v>39725</v>
          </cell>
          <cell r="AC138">
            <v>7700</v>
          </cell>
          <cell r="AD138">
            <v>2300</v>
          </cell>
        </row>
        <row r="139">
          <cell r="A139">
            <v>2.2599999999999998</v>
          </cell>
          <cell r="B139">
            <v>5000</v>
          </cell>
          <cell r="C139">
            <v>6250</v>
          </cell>
          <cell r="D139">
            <v>9625</v>
          </cell>
          <cell r="E139">
            <v>39300</v>
          </cell>
          <cell r="H139">
            <v>3300</v>
          </cell>
          <cell r="I139">
            <v>8685</v>
          </cell>
          <cell r="J139">
            <v>2100</v>
          </cell>
          <cell r="K139">
            <v>4100</v>
          </cell>
          <cell r="M139">
            <v>2700</v>
          </cell>
          <cell r="N139">
            <v>6400</v>
          </cell>
          <cell r="O139">
            <v>34375</v>
          </cell>
          <cell r="P139">
            <v>4150</v>
          </cell>
          <cell r="Q139">
            <v>1950</v>
          </cell>
          <cell r="V139">
            <v>11390</v>
          </cell>
          <cell r="W139">
            <v>4000</v>
          </cell>
          <cell r="X139">
            <v>1200</v>
          </cell>
          <cell r="Y139">
            <v>18045</v>
          </cell>
          <cell r="Z139">
            <v>5000</v>
          </cell>
          <cell r="AA139">
            <v>1500</v>
          </cell>
          <cell r="AB139">
            <v>40005</v>
          </cell>
          <cell r="AC139">
            <v>7700</v>
          </cell>
          <cell r="AD139">
            <v>2300</v>
          </cell>
        </row>
        <row r="140">
          <cell r="A140">
            <v>2.27</v>
          </cell>
          <cell r="B140">
            <v>5000</v>
          </cell>
          <cell r="C140">
            <v>6250</v>
          </cell>
          <cell r="D140">
            <v>9625</v>
          </cell>
          <cell r="E140">
            <v>39350</v>
          </cell>
          <cell r="H140">
            <v>3300</v>
          </cell>
          <cell r="I140">
            <v>8695</v>
          </cell>
          <cell r="J140">
            <v>2100</v>
          </cell>
          <cell r="K140">
            <v>4100</v>
          </cell>
          <cell r="M140">
            <v>2700</v>
          </cell>
          <cell r="N140">
            <v>6400</v>
          </cell>
          <cell r="O140">
            <v>34700</v>
          </cell>
          <cell r="P140">
            <v>4150</v>
          </cell>
          <cell r="Q140">
            <v>1950</v>
          </cell>
          <cell r="V140">
            <v>11405</v>
          </cell>
          <cell r="W140">
            <v>4000</v>
          </cell>
          <cell r="X140">
            <v>1200</v>
          </cell>
          <cell r="Y140">
            <v>18065</v>
          </cell>
          <cell r="Z140">
            <v>5000</v>
          </cell>
          <cell r="AA140">
            <v>1500</v>
          </cell>
          <cell r="AB140">
            <v>40285</v>
          </cell>
          <cell r="AC140">
            <v>7700</v>
          </cell>
          <cell r="AD140">
            <v>2300</v>
          </cell>
        </row>
        <row r="141">
          <cell r="A141">
            <v>2.2799999999999998</v>
          </cell>
          <cell r="B141">
            <v>5000</v>
          </cell>
          <cell r="C141">
            <v>6250</v>
          </cell>
          <cell r="D141">
            <v>9625</v>
          </cell>
          <cell r="E141">
            <v>39400</v>
          </cell>
          <cell r="H141">
            <v>3300</v>
          </cell>
          <cell r="I141">
            <v>8705</v>
          </cell>
          <cell r="J141">
            <v>2100</v>
          </cell>
          <cell r="K141">
            <v>4100</v>
          </cell>
          <cell r="M141">
            <v>2700</v>
          </cell>
          <cell r="N141">
            <v>6400</v>
          </cell>
          <cell r="O141">
            <v>35025</v>
          </cell>
          <cell r="P141">
            <v>4150</v>
          </cell>
          <cell r="Q141">
            <v>1950</v>
          </cell>
          <cell r="V141">
            <v>11420</v>
          </cell>
          <cell r="W141">
            <v>4000</v>
          </cell>
          <cell r="X141">
            <v>1200</v>
          </cell>
          <cell r="Y141">
            <v>18085</v>
          </cell>
          <cell r="Z141">
            <v>5000</v>
          </cell>
          <cell r="AA141">
            <v>1500</v>
          </cell>
          <cell r="AB141">
            <v>40565</v>
          </cell>
          <cell r="AC141">
            <v>7700</v>
          </cell>
          <cell r="AD141">
            <v>2300</v>
          </cell>
        </row>
        <row r="142">
          <cell r="A142">
            <v>2.29</v>
          </cell>
          <cell r="B142">
            <v>5000</v>
          </cell>
          <cell r="C142">
            <v>6250</v>
          </cell>
          <cell r="D142">
            <v>9625</v>
          </cell>
          <cell r="E142">
            <v>39450</v>
          </cell>
          <cell r="H142">
            <v>3300</v>
          </cell>
          <cell r="I142">
            <v>8715</v>
          </cell>
          <cell r="J142">
            <v>2100</v>
          </cell>
          <cell r="K142">
            <v>4100</v>
          </cell>
          <cell r="M142">
            <v>2700</v>
          </cell>
          <cell r="N142">
            <v>6400</v>
          </cell>
          <cell r="O142">
            <v>35350</v>
          </cell>
          <cell r="P142">
            <v>4150</v>
          </cell>
          <cell r="Q142">
            <v>1950</v>
          </cell>
          <cell r="V142">
            <v>11435</v>
          </cell>
          <cell r="W142">
            <v>4000</v>
          </cell>
          <cell r="X142">
            <v>1200</v>
          </cell>
          <cell r="Y142">
            <v>18105</v>
          </cell>
          <cell r="Z142">
            <v>5000</v>
          </cell>
          <cell r="AA142">
            <v>1500</v>
          </cell>
          <cell r="AB142">
            <v>40845</v>
          </cell>
          <cell r="AC142">
            <v>7700</v>
          </cell>
          <cell r="AD142">
            <v>2300</v>
          </cell>
        </row>
        <row r="143">
          <cell r="A143">
            <v>2.2999999999999998</v>
          </cell>
          <cell r="B143">
            <v>5000</v>
          </cell>
          <cell r="C143">
            <v>6250</v>
          </cell>
          <cell r="D143">
            <v>9625</v>
          </cell>
          <cell r="E143">
            <v>39500</v>
          </cell>
          <cell r="H143">
            <v>3300</v>
          </cell>
          <cell r="I143">
            <v>8725</v>
          </cell>
          <cell r="J143">
            <v>2100</v>
          </cell>
          <cell r="K143">
            <v>4100</v>
          </cell>
          <cell r="M143">
            <v>2700</v>
          </cell>
          <cell r="N143">
            <v>6400</v>
          </cell>
          <cell r="O143">
            <v>35675</v>
          </cell>
          <cell r="P143">
            <v>4150</v>
          </cell>
          <cell r="Q143">
            <v>1950</v>
          </cell>
          <cell r="V143">
            <v>11450</v>
          </cell>
          <cell r="W143">
            <v>4000</v>
          </cell>
          <cell r="X143">
            <v>1200</v>
          </cell>
          <cell r="Y143">
            <v>18125</v>
          </cell>
          <cell r="Z143">
            <v>5000</v>
          </cell>
          <cell r="AA143">
            <v>1500</v>
          </cell>
          <cell r="AB143">
            <v>41125</v>
          </cell>
          <cell r="AC143">
            <v>7700</v>
          </cell>
          <cell r="AD143">
            <v>2300</v>
          </cell>
        </row>
        <row r="144">
          <cell r="A144">
            <v>2.31</v>
          </cell>
          <cell r="B144">
            <v>5000</v>
          </cell>
          <cell r="C144">
            <v>6250</v>
          </cell>
          <cell r="D144">
            <v>9625</v>
          </cell>
          <cell r="E144">
            <v>39550</v>
          </cell>
          <cell r="H144">
            <v>3300</v>
          </cell>
          <cell r="I144">
            <v>8735</v>
          </cell>
          <cell r="J144">
            <v>2100</v>
          </cell>
          <cell r="K144">
            <v>4100</v>
          </cell>
          <cell r="M144">
            <v>2700</v>
          </cell>
          <cell r="N144">
            <v>6400</v>
          </cell>
          <cell r="O144">
            <v>36000</v>
          </cell>
          <cell r="P144">
            <v>4150</v>
          </cell>
          <cell r="Q144">
            <v>1950</v>
          </cell>
          <cell r="V144">
            <v>11465</v>
          </cell>
          <cell r="W144">
            <v>4000</v>
          </cell>
          <cell r="X144">
            <v>1200</v>
          </cell>
          <cell r="Y144">
            <v>18145</v>
          </cell>
          <cell r="Z144">
            <v>5000</v>
          </cell>
          <cell r="AA144">
            <v>1500</v>
          </cell>
          <cell r="AB144">
            <v>41405</v>
          </cell>
          <cell r="AC144">
            <v>7700</v>
          </cell>
          <cell r="AD144">
            <v>2300</v>
          </cell>
        </row>
        <row r="145">
          <cell r="A145">
            <v>2.3199999999999998</v>
          </cell>
          <cell r="B145">
            <v>5000</v>
          </cell>
          <cell r="C145">
            <v>6250</v>
          </cell>
          <cell r="D145">
            <v>9625</v>
          </cell>
          <cell r="E145">
            <v>39600</v>
          </cell>
          <cell r="H145">
            <v>3300</v>
          </cell>
          <cell r="I145">
            <v>8745</v>
          </cell>
          <cell r="J145">
            <v>2100</v>
          </cell>
          <cell r="K145">
            <v>4100</v>
          </cell>
          <cell r="M145">
            <v>2700</v>
          </cell>
          <cell r="N145">
            <v>6400</v>
          </cell>
          <cell r="O145">
            <v>36325</v>
          </cell>
          <cell r="P145">
            <v>4150</v>
          </cell>
          <cell r="Q145">
            <v>1950</v>
          </cell>
          <cell r="V145">
            <v>11480</v>
          </cell>
          <cell r="W145">
            <v>4000</v>
          </cell>
          <cell r="X145">
            <v>1200</v>
          </cell>
          <cell r="Y145">
            <v>18165</v>
          </cell>
          <cell r="Z145">
            <v>5000</v>
          </cell>
          <cell r="AA145">
            <v>1500</v>
          </cell>
          <cell r="AB145">
            <v>41685</v>
          </cell>
          <cell r="AC145">
            <v>7700</v>
          </cell>
          <cell r="AD145">
            <v>2300</v>
          </cell>
        </row>
        <row r="146">
          <cell r="A146">
            <v>2.33</v>
          </cell>
          <cell r="B146">
            <v>5000</v>
          </cell>
          <cell r="C146">
            <v>6250</v>
          </cell>
          <cell r="D146">
            <v>9625</v>
          </cell>
          <cell r="E146">
            <v>39650</v>
          </cell>
          <cell r="H146">
            <v>3300</v>
          </cell>
          <cell r="I146">
            <v>8755</v>
          </cell>
          <cell r="J146">
            <v>2100</v>
          </cell>
          <cell r="K146">
            <v>4100</v>
          </cell>
          <cell r="M146">
            <v>2700</v>
          </cell>
          <cell r="N146">
            <v>6400</v>
          </cell>
          <cell r="O146">
            <v>36650</v>
          </cell>
          <cell r="P146">
            <v>4150</v>
          </cell>
          <cell r="Q146">
            <v>1950</v>
          </cell>
          <cell r="V146">
            <v>11495</v>
          </cell>
          <cell r="W146">
            <v>4000</v>
          </cell>
          <cell r="X146">
            <v>1200</v>
          </cell>
          <cell r="Y146">
            <v>18185</v>
          </cell>
          <cell r="Z146">
            <v>5000</v>
          </cell>
          <cell r="AA146">
            <v>1500</v>
          </cell>
          <cell r="AB146">
            <v>41965</v>
          </cell>
          <cell r="AC146">
            <v>7700</v>
          </cell>
          <cell r="AD146">
            <v>2300</v>
          </cell>
        </row>
        <row r="147">
          <cell r="A147">
            <v>2.34</v>
          </cell>
          <cell r="B147">
            <v>5000</v>
          </cell>
          <cell r="C147">
            <v>6250</v>
          </cell>
          <cell r="D147">
            <v>9625</v>
          </cell>
          <cell r="E147">
            <v>39700</v>
          </cell>
          <cell r="H147">
            <v>3300</v>
          </cell>
          <cell r="I147">
            <v>8765</v>
          </cell>
          <cell r="J147">
            <v>2100</v>
          </cell>
          <cell r="K147">
            <v>4100</v>
          </cell>
          <cell r="M147">
            <v>2700</v>
          </cell>
          <cell r="N147">
            <v>6400</v>
          </cell>
          <cell r="O147">
            <v>36975</v>
          </cell>
          <cell r="P147">
            <v>4150</v>
          </cell>
          <cell r="Q147">
            <v>1950</v>
          </cell>
          <cell r="V147">
            <v>11510</v>
          </cell>
          <cell r="W147">
            <v>4000</v>
          </cell>
          <cell r="X147">
            <v>1200</v>
          </cell>
          <cell r="Y147">
            <v>18205</v>
          </cell>
          <cell r="Z147">
            <v>5000</v>
          </cell>
          <cell r="AA147">
            <v>1500</v>
          </cell>
          <cell r="AB147">
            <v>42245</v>
          </cell>
          <cell r="AC147">
            <v>7700</v>
          </cell>
          <cell r="AD147">
            <v>2300</v>
          </cell>
        </row>
        <row r="148">
          <cell r="A148">
            <v>2.35</v>
          </cell>
          <cell r="B148">
            <v>5000</v>
          </cell>
          <cell r="C148">
            <v>6250</v>
          </cell>
          <cell r="D148">
            <v>9625</v>
          </cell>
          <cell r="E148">
            <v>39750</v>
          </cell>
          <cell r="H148">
            <v>3300</v>
          </cell>
          <cell r="I148">
            <v>8775</v>
          </cell>
          <cell r="J148">
            <v>2100</v>
          </cell>
          <cell r="K148">
            <v>4100</v>
          </cell>
          <cell r="M148">
            <v>2700</v>
          </cell>
          <cell r="N148">
            <v>6400</v>
          </cell>
          <cell r="O148">
            <v>37300</v>
          </cell>
          <cell r="P148">
            <v>4150</v>
          </cell>
          <cell r="Q148">
            <v>1950</v>
          </cell>
          <cell r="V148">
            <v>11525</v>
          </cell>
          <cell r="W148">
            <v>4000</v>
          </cell>
          <cell r="X148">
            <v>1200</v>
          </cell>
          <cell r="Y148">
            <v>18225</v>
          </cell>
          <cell r="Z148">
            <v>5000</v>
          </cell>
          <cell r="AA148">
            <v>1500</v>
          </cell>
          <cell r="AB148">
            <v>42525</v>
          </cell>
          <cell r="AC148">
            <v>7700</v>
          </cell>
          <cell r="AD148">
            <v>2300</v>
          </cell>
        </row>
        <row r="149">
          <cell r="A149">
            <v>2.36</v>
          </cell>
          <cell r="B149">
            <v>5000</v>
          </cell>
          <cell r="C149">
            <v>6250</v>
          </cell>
          <cell r="D149">
            <v>9625</v>
          </cell>
          <cell r="E149">
            <v>39800</v>
          </cell>
          <cell r="H149">
            <v>3300</v>
          </cell>
          <cell r="I149">
            <v>8785</v>
          </cell>
          <cell r="J149">
            <v>2100</v>
          </cell>
          <cell r="K149">
            <v>4100</v>
          </cell>
          <cell r="M149">
            <v>2700</v>
          </cell>
          <cell r="N149">
            <v>6400</v>
          </cell>
          <cell r="O149">
            <v>37625</v>
          </cell>
          <cell r="P149">
            <v>4150</v>
          </cell>
          <cell r="Q149">
            <v>1950</v>
          </cell>
          <cell r="V149">
            <v>11540</v>
          </cell>
          <cell r="W149">
            <v>4000</v>
          </cell>
          <cell r="X149">
            <v>1200</v>
          </cell>
          <cell r="Y149">
            <v>18245</v>
          </cell>
          <cell r="Z149">
            <v>5000</v>
          </cell>
          <cell r="AA149">
            <v>1500</v>
          </cell>
          <cell r="AB149">
            <v>42805</v>
          </cell>
          <cell r="AC149">
            <v>7700</v>
          </cell>
          <cell r="AD149">
            <v>2300</v>
          </cell>
        </row>
        <row r="150">
          <cell r="A150">
            <v>2.37</v>
          </cell>
          <cell r="B150">
            <v>5000</v>
          </cell>
          <cell r="C150">
            <v>6250</v>
          </cell>
          <cell r="D150">
            <v>9625</v>
          </cell>
          <cell r="E150">
            <v>39850</v>
          </cell>
          <cell r="H150">
            <v>3300</v>
          </cell>
          <cell r="I150">
            <v>8795</v>
          </cell>
          <cell r="J150">
            <v>2100</v>
          </cell>
          <cell r="K150">
            <v>4100</v>
          </cell>
          <cell r="M150">
            <v>2700</v>
          </cell>
          <cell r="N150">
            <v>6400</v>
          </cell>
          <cell r="O150">
            <v>37950</v>
          </cell>
          <cell r="P150">
            <v>4150</v>
          </cell>
          <cell r="Q150">
            <v>1950</v>
          </cell>
          <cell r="V150">
            <v>11555</v>
          </cell>
          <cell r="W150">
            <v>4000</v>
          </cell>
          <cell r="X150">
            <v>1200</v>
          </cell>
          <cell r="Y150">
            <v>18265</v>
          </cell>
          <cell r="Z150">
            <v>5000</v>
          </cell>
          <cell r="AA150">
            <v>1500</v>
          </cell>
          <cell r="AB150">
            <v>43085</v>
          </cell>
          <cell r="AC150">
            <v>7700</v>
          </cell>
          <cell r="AD150">
            <v>2300</v>
          </cell>
        </row>
        <row r="151">
          <cell r="A151">
            <v>2.38</v>
          </cell>
          <cell r="B151">
            <v>5000</v>
          </cell>
          <cell r="C151">
            <v>6250</v>
          </cell>
          <cell r="D151">
            <v>9625</v>
          </cell>
          <cell r="E151">
            <v>39900</v>
          </cell>
          <cell r="H151">
            <v>3300</v>
          </cell>
          <cell r="I151">
            <v>8805</v>
          </cell>
          <cell r="J151">
            <v>2100</v>
          </cell>
          <cell r="K151">
            <v>4100</v>
          </cell>
          <cell r="M151">
            <v>2700</v>
          </cell>
          <cell r="N151">
            <v>6400</v>
          </cell>
          <cell r="O151">
            <v>38275</v>
          </cell>
          <cell r="P151">
            <v>4150</v>
          </cell>
          <cell r="Q151">
            <v>1950</v>
          </cell>
          <cell r="V151">
            <v>11570</v>
          </cell>
          <cell r="W151">
            <v>4000</v>
          </cell>
          <cell r="X151">
            <v>1200</v>
          </cell>
          <cell r="Y151">
            <v>18285</v>
          </cell>
          <cell r="Z151">
            <v>5000</v>
          </cell>
          <cell r="AA151">
            <v>1500</v>
          </cell>
          <cell r="AB151">
            <v>43365</v>
          </cell>
          <cell r="AC151">
            <v>7700</v>
          </cell>
          <cell r="AD151">
            <v>2300</v>
          </cell>
        </row>
        <row r="152">
          <cell r="A152">
            <v>2.39</v>
          </cell>
          <cell r="B152">
            <v>5000</v>
          </cell>
          <cell r="C152">
            <v>6250</v>
          </cell>
          <cell r="D152">
            <v>9625</v>
          </cell>
          <cell r="E152">
            <v>39950</v>
          </cell>
          <cell r="H152">
            <v>3300</v>
          </cell>
          <cell r="I152">
            <v>8815</v>
          </cell>
          <cell r="J152">
            <v>2100</v>
          </cell>
          <cell r="K152">
            <v>4100</v>
          </cell>
          <cell r="M152">
            <v>2700</v>
          </cell>
          <cell r="N152">
            <v>6400</v>
          </cell>
          <cell r="O152">
            <v>38600</v>
          </cell>
          <cell r="P152">
            <v>4150</v>
          </cell>
          <cell r="Q152">
            <v>1950</v>
          </cell>
          <cell r="V152">
            <v>11585</v>
          </cell>
          <cell r="W152">
            <v>4000</v>
          </cell>
          <cell r="X152">
            <v>1200</v>
          </cell>
          <cell r="Y152">
            <v>18305</v>
          </cell>
          <cell r="Z152">
            <v>5000</v>
          </cell>
          <cell r="AA152">
            <v>1500</v>
          </cell>
          <cell r="AB152">
            <v>43645</v>
          </cell>
          <cell r="AC152">
            <v>7700</v>
          </cell>
          <cell r="AD152">
            <v>2300</v>
          </cell>
        </row>
        <row r="153">
          <cell r="A153">
            <v>2.4</v>
          </cell>
          <cell r="B153">
            <v>5000</v>
          </cell>
          <cell r="C153">
            <v>6250</v>
          </cell>
          <cell r="D153">
            <v>9625</v>
          </cell>
          <cell r="E153">
            <v>40000</v>
          </cell>
          <cell r="H153">
            <v>3300</v>
          </cell>
          <cell r="I153">
            <v>8825</v>
          </cell>
          <cell r="J153">
            <v>2100</v>
          </cell>
          <cell r="K153">
            <v>4100</v>
          </cell>
          <cell r="M153">
            <v>2700</v>
          </cell>
          <cell r="N153">
            <v>6400</v>
          </cell>
          <cell r="O153">
            <v>38925</v>
          </cell>
          <cell r="P153">
            <v>4150</v>
          </cell>
          <cell r="Q153">
            <v>1950</v>
          </cell>
          <cell r="V153">
            <v>11600</v>
          </cell>
          <cell r="W153">
            <v>4000</v>
          </cell>
          <cell r="X153">
            <v>1200</v>
          </cell>
          <cell r="Y153">
            <v>18325</v>
          </cell>
          <cell r="Z153">
            <v>5000</v>
          </cell>
          <cell r="AA153">
            <v>1500</v>
          </cell>
          <cell r="AB153">
            <v>43925</v>
          </cell>
          <cell r="AC153">
            <v>7700</v>
          </cell>
          <cell r="AD153">
            <v>2300</v>
          </cell>
        </row>
        <row r="154">
          <cell r="A154">
            <v>2.41</v>
          </cell>
          <cell r="B154">
            <v>5000</v>
          </cell>
          <cell r="C154">
            <v>6250</v>
          </cell>
          <cell r="D154">
            <v>9625</v>
          </cell>
          <cell r="E154">
            <v>40050</v>
          </cell>
          <cell r="H154">
            <v>3300</v>
          </cell>
          <cell r="I154">
            <v>8835</v>
          </cell>
          <cell r="J154">
            <v>2100</v>
          </cell>
          <cell r="K154">
            <v>4100</v>
          </cell>
          <cell r="M154">
            <v>2700</v>
          </cell>
          <cell r="N154">
            <v>6400</v>
          </cell>
          <cell r="O154">
            <v>39250</v>
          </cell>
          <cell r="P154">
            <v>4150</v>
          </cell>
          <cell r="Q154">
            <v>1950</v>
          </cell>
          <cell r="V154">
            <v>11615</v>
          </cell>
          <cell r="W154">
            <v>4000</v>
          </cell>
          <cell r="X154">
            <v>1200</v>
          </cell>
          <cell r="Y154">
            <v>18345</v>
          </cell>
          <cell r="Z154">
            <v>5000</v>
          </cell>
          <cell r="AA154">
            <v>1500</v>
          </cell>
          <cell r="AB154">
            <v>44205</v>
          </cell>
          <cell r="AC154">
            <v>7700</v>
          </cell>
          <cell r="AD154">
            <v>2300</v>
          </cell>
        </row>
        <row r="155">
          <cell r="A155">
            <v>2.42</v>
          </cell>
          <cell r="B155">
            <v>5000</v>
          </cell>
          <cell r="C155">
            <v>6250</v>
          </cell>
          <cell r="D155">
            <v>9625</v>
          </cell>
          <cell r="E155">
            <v>40100</v>
          </cell>
          <cell r="H155">
            <v>3300</v>
          </cell>
          <cell r="I155">
            <v>8845</v>
          </cell>
          <cell r="J155">
            <v>2100</v>
          </cell>
          <cell r="K155">
            <v>4100</v>
          </cell>
          <cell r="M155">
            <v>2700</v>
          </cell>
          <cell r="N155">
            <v>6400</v>
          </cell>
          <cell r="O155">
            <v>39575</v>
          </cell>
          <cell r="P155">
            <v>4150</v>
          </cell>
          <cell r="Q155">
            <v>1950</v>
          </cell>
          <cell r="V155">
            <v>11630</v>
          </cell>
          <cell r="W155">
            <v>4000</v>
          </cell>
          <cell r="X155">
            <v>1200</v>
          </cell>
          <cell r="Y155">
            <v>18365</v>
          </cell>
          <cell r="Z155">
            <v>5000</v>
          </cell>
          <cell r="AA155">
            <v>1500</v>
          </cell>
          <cell r="AB155">
            <v>44485</v>
          </cell>
          <cell r="AC155">
            <v>7700</v>
          </cell>
          <cell r="AD155">
            <v>2300</v>
          </cell>
        </row>
        <row r="156">
          <cell r="A156">
            <v>2.4300000000000002</v>
          </cell>
          <cell r="B156">
            <v>5000</v>
          </cell>
          <cell r="C156">
            <v>6250</v>
          </cell>
          <cell r="D156">
            <v>9625</v>
          </cell>
          <cell r="E156">
            <v>40150</v>
          </cell>
          <cell r="H156">
            <v>3300</v>
          </cell>
          <cell r="I156">
            <v>8855</v>
          </cell>
          <cell r="J156">
            <v>2100</v>
          </cell>
          <cell r="K156">
            <v>4100</v>
          </cell>
          <cell r="M156">
            <v>2700</v>
          </cell>
          <cell r="N156">
            <v>6400</v>
          </cell>
          <cell r="O156">
            <v>39900</v>
          </cell>
          <cell r="P156">
            <v>4150</v>
          </cell>
          <cell r="Q156">
            <v>1950</v>
          </cell>
          <cell r="V156">
            <v>11645</v>
          </cell>
          <cell r="W156">
            <v>4000</v>
          </cell>
          <cell r="X156">
            <v>1200</v>
          </cell>
          <cell r="Y156">
            <v>18385</v>
          </cell>
          <cell r="Z156">
            <v>5000</v>
          </cell>
          <cell r="AA156">
            <v>1500</v>
          </cell>
          <cell r="AB156">
            <v>44765</v>
          </cell>
          <cell r="AC156">
            <v>7700</v>
          </cell>
          <cell r="AD156">
            <v>2300</v>
          </cell>
        </row>
        <row r="157">
          <cell r="A157">
            <v>2.44</v>
          </cell>
          <cell r="B157">
            <v>5000</v>
          </cell>
          <cell r="C157">
            <v>6250</v>
          </cell>
          <cell r="D157">
            <v>9625</v>
          </cell>
          <cell r="E157">
            <v>40200</v>
          </cell>
          <cell r="H157">
            <v>3300</v>
          </cell>
          <cell r="I157">
            <v>8865</v>
          </cell>
          <cell r="J157">
            <v>2100</v>
          </cell>
          <cell r="K157">
            <v>4100</v>
          </cell>
          <cell r="M157">
            <v>2700</v>
          </cell>
          <cell r="N157">
            <v>6400</v>
          </cell>
          <cell r="O157">
            <v>40225</v>
          </cell>
          <cell r="P157">
            <v>4150</v>
          </cell>
          <cell r="Q157">
            <v>1950</v>
          </cell>
          <cell r="V157">
            <v>11660</v>
          </cell>
          <cell r="W157">
            <v>4000</v>
          </cell>
          <cell r="X157">
            <v>1200</v>
          </cell>
          <cell r="Y157">
            <v>18405</v>
          </cell>
          <cell r="Z157">
            <v>5000</v>
          </cell>
          <cell r="AA157">
            <v>1500</v>
          </cell>
          <cell r="AB157">
            <v>45045</v>
          </cell>
          <cell r="AC157">
            <v>7700</v>
          </cell>
          <cell r="AD157">
            <v>2300</v>
          </cell>
        </row>
        <row r="158">
          <cell r="A158">
            <v>2.4500000000000002</v>
          </cell>
          <cell r="B158">
            <v>5000</v>
          </cell>
          <cell r="C158">
            <v>6250</v>
          </cell>
          <cell r="D158">
            <v>9625</v>
          </cell>
          <cell r="E158">
            <v>40250</v>
          </cell>
          <cell r="H158">
            <v>3300</v>
          </cell>
          <cell r="I158">
            <v>8875</v>
          </cell>
          <cell r="J158">
            <v>2100</v>
          </cell>
          <cell r="K158">
            <v>4100</v>
          </cell>
          <cell r="M158">
            <v>2700</v>
          </cell>
          <cell r="N158">
            <v>6400</v>
          </cell>
          <cell r="O158">
            <v>40550</v>
          </cell>
          <cell r="P158">
            <v>4150</v>
          </cell>
          <cell r="Q158">
            <v>1950</v>
          </cell>
          <cell r="V158">
            <v>11675</v>
          </cell>
          <cell r="W158">
            <v>4000</v>
          </cell>
          <cell r="X158">
            <v>1200</v>
          </cell>
          <cell r="Y158">
            <v>18425</v>
          </cell>
          <cell r="Z158">
            <v>5000</v>
          </cell>
          <cell r="AA158">
            <v>1500</v>
          </cell>
          <cell r="AB158">
            <v>45325</v>
          </cell>
          <cell r="AC158">
            <v>7700</v>
          </cell>
          <cell r="AD158">
            <v>2300</v>
          </cell>
        </row>
        <row r="159">
          <cell r="A159">
            <v>2.46</v>
          </cell>
          <cell r="B159">
            <v>5000</v>
          </cell>
          <cell r="C159">
            <v>6250</v>
          </cell>
          <cell r="D159">
            <v>9625</v>
          </cell>
          <cell r="E159">
            <v>40300</v>
          </cell>
          <cell r="H159">
            <v>3300</v>
          </cell>
          <cell r="I159">
            <v>8885</v>
          </cell>
          <cell r="J159">
            <v>2100</v>
          </cell>
          <cell r="K159">
            <v>4100</v>
          </cell>
          <cell r="M159">
            <v>2700</v>
          </cell>
          <cell r="N159">
            <v>6400</v>
          </cell>
          <cell r="O159">
            <v>40875</v>
          </cell>
          <cell r="P159">
            <v>4150</v>
          </cell>
          <cell r="Q159">
            <v>1950</v>
          </cell>
          <cell r="V159">
            <v>11690</v>
          </cell>
          <cell r="W159">
            <v>4000</v>
          </cell>
          <cell r="X159">
            <v>1200</v>
          </cell>
          <cell r="Y159">
            <v>18445</v>
          </cell>
          <cell r="Z159">
            <v>5000</v>
          </cell>
          <cell r="AA159">
            <v>1500</v>
          </cell>
          <cell r="AB159">
            <v>45605</v>
          </cell>
          <cell r="AC159">
            <v>7700</v>
          </cell>
          <cell r="AD159">
            <v>2300</v>
          </cell>
        </row>
        <row r="160">
          <cell r="A160">
            <v>2.4700000000000002</v>
          </cell>
          <cell r="B160">
            <v>5000</v>
          </cell>
          <cell r="C160">
            <v>6250</v>
          </cell>
          <cell r="D160">
            <v>9625</v>
          </cell>
          <cell r="E160">
            <v>40350</v>
          </cell>
          <cell r="H160">
            <v>3300</v>
          </cell>
          <cell r="I160">
            <v>8895</v>
          </cell>
          <cell r="J160">
            <v>2100</v>
          </cell>
          <cell r="K160">
            <v>4100</v>
          </cell>
          <cell r="M160">
            <v>2700</v>
          </cell>
          <cell r="N160">
            <v>6400</v>
          </cell>
          <cell r="O160">
            <v>41200</v>
          </cell>
          <cell r="P160">
            <v>4150</v>
          </cell>
          <cell r="Q160">
            <v>1950</v>
          </cell>
          <cell r="V160">
            <v>11705</v>
          </cell>
          <cell r="W160">
            <v>4000</v>
          </cell>
          <cell r="X160">
            <v>1200</v>
          </cell>
          <cell r="Y160">
            <v>18465</v>
          </cell>
          <cell r="Z160">
            <v>5000</v>
          </cell>
          <cell r="AA160">
            <v>1500</v>
          </cell>
          <cell r="AB160">
            <v>45885</v>
          </cell>
          <cell r="AC160">
            <v>7700</v>
          </cell>
          <cell r="AD160">
            <v>2300</v>
          </cell>
        </row>
        <row r="161">
          <cell r="A161">
            <v>2.48</v>
          </cell>
          <cell r="B161">
            <v>5000</v>
          </cell>
          <cell r="C161">
            <v>6250</v>
          </cell>
          <cell r="D161">
            <v>9625</v>
          </cell>
          <cell r="E161">
            <v>40400</v>
          </cell>
          <cell r="H161">
            <v>3300</v>
          </cell>
          <cell r="I161">
            <v>8905</v>
          </cell>
          <cell r="J161">
            <v>2100</v>
          </cell>
          <cell r="K161">
            <v>4100</v>
          </cell>
          <cell r="M161">
            <v>2700</v>
          </cell>
          <cell r="N161">
            <v>6400</v>
          </cell>
          <cell r="O161">
            <v>41525</v>
          </cell>
          <cell r="P161">
            <v>4150</v>
          </cell>
          <cell r="Q161">
            <v>1950</v>
          </cell>
          <cell r="V161">
            <v>11720</v>
          </cell>
          <cell r="W161">
            <v>4000</v>
          </cell>
          <cell r="X161">
            <v>1200</v>
          </cell>
          <cell r="Y161">
            <v>18485</v>
          </cell>
          <cell r="Z161">
            <v>5000</v>
          </cell>
          <cell r="AA161">
            <v>1500</v>
          </cell>
          <cell r="AB161">
            <v>46165</v>
          </cell>
          <cell r="AC161">
            <v>7700</v>
          </cell>
          <cell r="AD161">
            <v>2300</v>
          </cell>
        </row>
        <row r="162">
          <cell r="A162">
            <v>2.4900000000000002</v>
          </cell>
          <cell r="B162">
            <v>5000</v>
          </cell>
          <cell r="C162">
            <v>6250</v>
          </cell>
          <cell r="D162">
            <v>9625</v>
          </cell>
          <cell r="E162">
            <v>40450</v>
          </cell>
          <cell r="H162">
            <v>3300</v>
          </cell>
          <cell r="I162">
            <v>8915</v>
          </cell>
          <cell r="J162">
            <v>2100</v>
          </cell>
          <cell r="K162">
            <v>4100</v>
          </cell>
          <cell r="M162">
            <v>2700</v>
          </cell>
          <cell r="N162">
            <v>6400</v>
          </cell>
          <cell r="O162">
            <v>41850</v>
          </cell>
          <cell r="P162">
            <v>4150</v>
          </cell>
          <cell r="Q162">
            <v>1950</v>
          </cell>
          <cell r="V162">
            <v>11735</v>
          </cell>
          <cell r="W162">
            <v>4000</v>
          </cell>
          <cell r="X162">
            <v>1200</v>
          </cell>
          <cell r="Y162">
            <v>18505</v>
          </cell>
          <cell r="Z162">
            <v>5000</v>
          </cell>
          <cell r="AA162">
            <v>1500</v>
          </cell>
          <cell r="AB162">
            <v>46445</v>
          </cell>
          <cell r="AC162">
            <v>7700</v>
          </cell>
          <cell r="AD162">
            <v>2300</v>
          </cell>
        </row>
        <row r="163">
          <cell r="A163">
            <v>2.5</v>
          </cell>
          <cell r="B163">
            <v>5000</v>
          </cell>
          <cell r="C163">
            <v>6250</v>
          </cell>
          <cell r="D163">
            <v>9625</v>
          </cell>
          <cell r="E163">
            <v>40500</v>
          </cell>
          <cell r="H163">
            <v>3300</v>
          </cell>
          <cell r="I163">
            <v>8925</v>
          </cell>
          <cell r="J163">
            <v>2100</v>
          </cell>
          <cell r="K163">
            <v>4100</v>
          </cell>
          <cell r="M163">
            <v>2700</v>
          </cell>
          <cell r="N163">
            <v>6400</v>
          </cell>
          <cell r="O163">
            <v>42175</v>
          </cell>
          <cell r="P163">
            <v>4150</v>
          </cell>
          <cell r="Q163">
            <v>1950</v>
          </cell>
          <cell r="V163">
            <v>11750</v>
          </cell>
          <cell r="W163">
            <v>4000</v>
          </cell>
          <cell r="X163">
            <v>1200</v>
          </cell>
          <cell r="Y163">
            <v>18525</v>
          </cell>
          <cell r="Z163">
            <v>5000</v>
          </cell>
          <cell r="AA163">
            <v>1500</v>
          </cell>
          <cell r="AB163">
            <v>46725</v>
          </cell>
          <cell r="AC163">
            <v>7700</v>
          </cell>
          <cell r="AD163">
            <v>2300</v>
          </cell>
        </row>
        <row r="164">
          <cell r="A164">
            <v>2.5099999999999998</v>
          </cell>
          <cell r="B164">
            <v>5000</v>
          </cell>
          <cell r="C164">
            <v>6250</v>
          </cell>
          <cell r="D164">
            <v>9625</v>
          </cell>
          <cell r="E164">
            <v>40550</v>
          </cell>
          <cell r="H164">
            <v>3300</v>
          </cell>
          <cell r="I164">
            <v>8935</v>
          </cell>
          <cell r="J164">
            <v>2100</v>
          </cell>
          <cell r="K164">
            <v>4100</v>
          </cell>
          <cell r="M164">
            <v>2700</v>
          </cell>
          <cell r="N164">
            <v>6400</v>
          </cell>
          <cell r="O164">
            <v>42500</v>
          </cell>
          <cell r="P164">
            <v>4150</v>
          </cell>
          <cell r="Q164">
            <v>1950</v>
          </cell>
          <cell r="V164">
            <v>11765</v>
          </cell>
          <cell r="W164">
            <v>4000</v>
          </cell>
          <cell r="X164">
            <v>1200</v>
          </cell>
          <cell r="Y164">
            <v>18545</v>
          </cell>
          <cell r="Z164">
            <v>5000</v>
          </cell>
          <cell r="AA164">
            <v>1500</v>
          </cell>
          <cell r="AB164">
            <v>47005</v>
          </cell>
          <cell r="AC164">
            <v>7700</v>
          </cell>
          <cell r="AD164">
            <v>2300</v>
          </cell>
        </row>
        <row r="165">
          <cell r="A165">
            <v>2.52</v>
          </cell>
          <cell r="B165">
            <v>5000</v>
          </cell>
          <cell r="C165">
            <v>6250</v>
          </cell>
          <cell r="D165">
            <v>9625</v>
          </cell>
          <cell r="E165">
            <v>40600</v>
          </cell>
          <cell r="H165">
            <v>3300</v>
          </cell>
          <cell r="I165">
            <v>8945</v>
          </cell>
          <cell r="J165">
            <v>2100</v>
          </cell>
          <cell r="K165">
            <v>4100</v>
          </cell>
          <cell r="M165">
            <v>2700</v>
          </cell>
          <cell r="N165">
            <v>6400</v>
          </cell>
          <cell r="O165">
            <v>42825</v>
          </cell>
          <cell r="P165">
            <v>4150</v>
          </cell>
          <cell r="Q165">
            <v>1950</v>
          </cell>
          <cell r="V165">
            <v>11780</v>
          </cell>
          <cell r="W165">
            <v>4000</v>
          </cell>
          <cell r="X165">
            <v>1200</v>
          </cell>
          <cell r="Y165">
            <v>18565</v>
          </cell>
          <cell r="Z165">
            <v>5000</v>
          </cell>
          <cell r="AA165">
            <v>1500</v>
          </cell>
          <cell r="AB165">
            <v>47285</v>
          </cell>
          <cell r="AC165">
            <v>7700</v>
          </cell>
          <cell r="AD165">
            <v>2300</v>
          </cell>
        </row>
        <row r="166">
          <cell r="A166">
            <v>2.5299999999999998</v>
          </cell>
          <cell r="B166">
            <v>5000</v>
          </cell>
          <cell r="C166">
            <v>6250</v>
          </cell>
          <cell r="D166">
            <v>9625</v>
          </cell>
          <cell r="E166">
            <v>40650</v>
          </cell>
          <cell r="H166">
            <v>3300</v>
          </cell>
          <cell r="I166">
            <v>8955</v>
          </cell>
          <cell r="J166">
            <v>2100</v>
          </cell>
          <cell r="K166">
            <v>4100</v>
          </cell>
          <cell r="M166">
            <v>2700</v>
          </cell>
          <cell r="N166">
            <v>6400</v>
          </cell>
          <cell r="O166">
            <v>43150</v>
          </cell>
          <cell r="P166">
            <v>4150</v>
          </cell>
          <cell r="Q166">
            <v>1950</v>
          </cell>
          <cell r="V166">
            <v>11795</v>
          </cell>
          <cell r="W166">
            <v>4000</v>
          </cell>
          <cell r="X166">
            <v>1200</v>
          </cell>
          <cell r="Y166">
            <v>18585</v>
          </cell>
          <cell r="Z166">
            <v>5000</v>
          </cell>
          <cell r="AA166">
            <v>1500</v>
          </cell>
          <cell r="AB166">
            <v>47565</v>
          </cell>
          <cell r="AC166">
            <v>7700</v>
          </cell>
          <cell r="AD166">
            <v>2300</v>
          </cell>
        </row>
        <row r="167">
          <cell r="A167">
            <v>2.54</v>
          </cell>
          <cell r="B167">
            <v>5000</v>
          </cell>
          <cell r="C167">
            <v>6250</v>
          </cell>
          <cell r="D167">
            <v>9625</v>
          </cell>
          <cell r="E167">
            <v>40700</v>
          </cell>
          <cell r="H167">
            <v>3300</v>
          </cell>
          <cell r="I167">
            <v>8965</v>
          </cell>
          <cell r="J167">
            <v>2100</v>
          </cell>
          <cell r="K167">
            <v>4100</v>
          </cell>
          <cell r="M167">
            <v>2700</v>
          </cell>
          <cell r="N167">
            <v>6400</v>
          </cell>
          <cell r="O167">
            <v>43475</v>
          </cell>
          <cell r="P167">
            <v>4150</v>
          </cell>
          <cell r="Q167">
            <v>1950</v>
          </cell>
          <cell r="V167">
            <v>11810</v>
          </cell>
          <cell r="W167">
            <v>4000</v>
          </cell>
          <cell r="X167">
            <v>1200</v>
          </cell>
          <cell r="Y167">
            <v>18605</v>
          </cell>
          <cell r="Z167">
            <v>5000</v>
          </cell>
          <cell r="AA167">
            <v>1500</v>
          </cell>
          <cell r="AB167">
            <v>47845</v>
          </cell>
          <cell r="AC167">
            <v>7700</v>
          </cell>
          <cell r="AD167">
            <v>2300</v>
          </cell>
        </row>
        <row r="168">
          <cell r="A168">
            <v>2.5499999999999998</v>
          </cell>
          <cell r="B168">
            <v>5000</v>
          </cell>
          <cell r="C168">
            <v>6250</v>
          </cell>
          <cell r="D168">
            <v>9625</v>
          </cell>
          <cell r="E168">
            <v>40750</v>
          </cell>
          <cell r="H168">
            <v>3300</v>
          </cell>
          <cell r="I168">
            <v>8975</v>
          </cell>
          <cell r="J168">
            <v>2100</v>
          </cell>
          <cell r="K168">
            <v>4100</v>
          </cell>
          <cell r="M168">
            <v>2700</v>
          </cell>
          <cell r="N168">
            <v>6400</v>
          </cell>
          <cell r="O168">
            <v>43800</v>
          </cell>
          <cell r="P168">
            <v>4150</v>
          </cell>
          <cell r="Q168">
            <v>1950</v>
          </cell>
          <cell r="V168">
            <v>11825</v>
          </cell>
          <cell r="W168">
            <v>4000</v>
          </cell>
          <cell r="X168">
            <v>1200</v>
          </cell>
          <cell r="Y168">
            <v>18625</v>
          </cell>
          <cell r="Z168">
            <v>5000</v>
          </cell>
          <cell r="AA168">
            <v>1500</v>
          </cell>
          <cell r="AB168">
            <v>48125</v>
          </cell>
          <cell r="AC168">
            <v>7700</v>
          </cell>
          <cell r="AD168">
            <v>2300</v>
          </cell>
        </row>
        <row r="169">
          <cell r="A169">
            <v>2.56</v>
          </cell>
          <cell r="B169">
            <v>5000</v>
          </cell>
          <cell r="C169">
            <v>6250</v>
          </cell>
          <cell r="D169">
            <v>9625</v>
          </cell>
          <cell r="E169">
            <v>40800</v>
          </cell>
          <cell r="H169">
            <v>3300</v>
          </cell>
          <cell r="I169">
            <v>8985</v>
          </cell>
          <cell r="J169">
            <v>2100</v>
          </cell>
          <cell r="K169">
            <v>4100</v>
          </cell>
          <cell r="M169">
            <v>2700</v>
          </cell>
          <cell r="N169">
            <v>6400</v>
          </cell>
          <cell r="O169">
            <v>44125</v>
          </cell>
          <cell r="P169">
            <v>4150</v>
          </cell>
          <cell r="Q169">
            <v>1950</v>
          </cell>
          <cell r="V169">
            <v>11840</v>
          </cell>
          <cell r="W169">
            <v>4000</v>
          </cell>
          <cell r="X169">
            <v>1200</v>
          </cell>
          <cell r="Y169">
            <v>18645</v>
          </cell>
          <cell r="Z169">
            <v>5000</v>
          </cell>
          <cell r="AA169">
            <v>1500</v>
          </cell>
          <cell r="AB169">
            <v>48405</v>
          </cell>
          <cell r="AC169">
            <v>7700</v>
          </cell>
          <cell r="AD169">
            <v>2300</v>
          </cell>
        </row>
        <row r="170">
          <cell r="A170">
            <v>2.57</v>
          </cell>
          <cell r="B170">
            <v>5000</v>
          </cell>
          <cell r="C170">
            <v>6250</v>
          </cell>
          <cell r="D170">
            <v>9625</v>
          </cell>
          <cell r="E170">
            <v>40850</v>
          </cell>
          <cell r="H170">
            <v>3300</v>
          </cell>
          <cell r="I170">
            <v>8995</v>
          </cell>
          <cell r="J170">
            <v>2100</v>
          </cell>
          <cell r="K170">
            <v>4100</v>
          </cell>
          <cell r="M170">
            <v>2700</v>
          </cell>
          <cell r="N170">
            <v>6400</v>
          </cell>
          <cell r="O170">
            <v>44450</v>
          </cell>
          <cell r="P170">
            <v>4150</v>
          </cell>
          <cell r="Q170">
            <v>1950</v>
          </cell>
          <cell r="V170">
            <v>11855</v>
          </cell>
          <cell r="W170">
            <v>4000</v>
          </cell>
          <cell r="X170">
            <v>1200</v>
          </cell>
          <cell r="Y170">
            <v>18665</v>
          </cell>
          <cell r="Z170">
            <v>5000</v>
          </cell>
          <cell r="AA170">
            <v>1500</v>
          </cell>
          <cell r="AB170">
            <v>48685</v>
          </cell>
          <cell r="AC170">
            <v>7700</v>
          </cell>
          <cell r="AD170">
            <v>2300</v>
          </cell>
        </row>
        <row r="171">
          <cell r="A171">
            <v>2.58</v>
          </cell>
          <cell r="B171">
            <v>5000</v>
          </cell>
          <cell r="C171">
            <v>6250</v>
          </cell>
          <cell r="D171">
            <v>9625</v>
          </cell>
          <cell r="E171">
            <v>40900</v>
          </cell>
          <cell r="H171">
            <v>3300</v>
          </cell>
          <cell r="I171">
            <v>9005</v>
          </cell>
          <cell r="J171">
            <v>2100</v>
          </cell>
          <cell r="K171">
            <v>4100</v>
          </cell>
          <cell r="M171">
            <v>2700</v>
          </cell>
          <cell r="N171">
            <v>6400</v>
          </cell>
          <cell r="O171">
            <v>44775</v>
          </cell>
          <cell r="P171">
            <v>4150</v>
          </cell>
          <cell r="Q171">
            <v>1950</v>
          </cell>
          <cell r="V171">
            <v>11870</v>
          </cell>
          <cell r="W171">
            <v>4000</v>
          </cell>
          <cell r="X171">
            <v>1200</v>
          </cell>
          <cell r="Y171">
            <v>18685</v>
          </cell>
          <cell r="Z171">
            <v>5000</v>
          </cell>
          <cell r="AA171">
            <v>1500</v>
          </cell>
          <cell r="AB171">
            <v>48965</v>
          </cell>
          <cell r="AC171">
            <v>7700</v>
          </cell>
          <cell r="AD171">
            <v>2300</v>
          </cell>
        </row>
        <row r="172">
          <cell r="A172">
            <v>2.59</v>
          </cell>
          <cell r="B172">
            <v>5000</v>
          </cell>
          <cell r="C172">
            <v>6250</v>
          </cell>
          <cell r="D172">
            <v>9625</v>
          </cell>
          <cell r="E172">
            <v>40950</v>
          </cell>
          <cell r="H172">
            <v>3300</v>
          </cell>
          <cell r="I172">
            <v>9015</v>
          </cell>
          <cell r="J172">
            <v>2100</v>
          </cell>
          <cell r="K172">
            <v>4100</v>
          </cell>
          <cell r="M172">
            <v>2700</v>
          </cell>
          <cell r="N172">
            <v>6400</v>
          </cell>
          <cell r="O172">
            <v>45100</v>
          </cell>
          <cell r="P172">
            <v>4150</v>
          </cell>
          <cell r="Q172">
            <v>1950</v>
          </cell>
          <cell r="V172">
            <v>11885</v>
          </cell>
          <cell r="W172">
            <v>4000</v>
          </cell>
          <cell r="X172">
            <v>1200</v>
          </cell>
          <cell r="Y172">
            <v>18705</v>
          </cell>
          <cell r="Z172">
            <v>5000</v>
          </cell>
          <cell r="AA172">
            <v>1500</v>
          </cell>
          <cell r="AB172">
            <v>49245</v>
          </cell>
          <cell r="AC172">
            <v>7700</v>
          </cell>
          <cell r="AD172">
            <v>2300</v>
          </cell>
        </row>
        <row r="173">
          <cell r="A173">
            <v>2.6</v>
          </cell>
          <cell r="B173">
            <v>5000</v>
          </cell>
          <cell r="C173">
            <v>6250</v>
          </cell>
          <cell r="D173">
            <v>9625</v>
          </cell>
          <cell r="E173">
            <v>41000</v>
          </cell>
          <cell r="H173">
            <v>3300</v>
          </cell>
          <cell r="I173">
            <v>9025</v>
          </cell>
          <cell r="J173">
            <v>2100</v>
          </cell>
          <cell r="K173">
            <v>4100</v>
          </cell>
          <cell r="M173">
            <v>2700</v>
          </cell>
          <cell r="N173">
            <v>6400</v>
          </cell>
          <cell r="O173">
            <v>45425</v>
          </cell>
          <cell r="P173">
            <v>4150</v>
          </cell>
          <cell r="Q173">
            <v>1950</v>
          </cell>
          <cell r="V173">
            <v>11900</v>
          </cell>
          <cell r="W173">
            <v>4000</v>
          </cell>
          <cell r="X173">
            <v>1200</v>
          </cell>
          <cell r="Y173">
            <v>18725</v>
          </cell>
          <cell r="Z173">
            <v>5000</v>
          </cell>
          <cell r="AA173">
            <v>1500</v>
          </cell>
          <cell r="AB173">
            <v>49525</v>
          </cell>
          <cell r="AC173">
            <v>7700</v>
          </cell>
          <cell r="AD173">
            <v>2300</v>
          </cell>
        </row>
        <row r="174">
          <cell r="A174">
            <v>2.61</v>
          </cell>
          <cell r="B174">
            <v>5000</v>
          </cell>
          <cell r="C174">
            <v>6250</v>
          </cell>
          <cell r="D174">
            <v>9625</v>
          </cell>
          <cell r="E174">
            <v>41050</v>
          </cell>
          <cell r="H174">
            <v>3300</v>
          </cell>
          <cell r="I174">
            <v>9035</v>
          </cell>
          <cell r="J174">
            <v>2100</v>
          </cell>
          <cell r="K174">
            <v>4100</v>
          </cell>
          <cell r="M174">
            <v>2700</v>
          </cell>
          <cell r="N174">
            <v>6400</v>
          </cell>
          <cell r="O174">
            <v>45750</v>
          </cell>
          <cell r="P174">
            <v>4150</v>
          </cell>
          <cell r="Q174">
            <v>1950</v>
          </cell>
          <cell r="V174">
            <v>11915</v>
          </cell>
          <cell r="W174">
            <v>4000</v>
          </cell>
          <cell r="X174">
            <v>1200</v>
          </cell>
          <cell r="Y174">
            <v>18745</v>
          </cell>
          <cell r="Z174">
            <v>5000</v>
          </cell>
          <cell r="AA174">
            <v>1500</v>
          </cell>
          <cell r="AB174">
            <v>49805</v>
          </cell>
          <cell r="AC174">
            <v>7700</v>
          </cell>
          <cell r="AD174">
            <v>2300</v>
          </cell>
        </row>
        <row r="175">
          <cell r="A175">
            <v>2.62</v>
          </cell>
          <cell r="B175">
            <v>5000</v>
          </cell>
          <cell r="C175">
            <v>6250</v>
          </cell>
          <cell r="D175">
            <v>9625</v>
          </cell>
          <cell r="E175">
            <v>41100</v>
          </cell>
          <cell r="H175">
            <v>3300</v>
          </cell>
          <cell r="I175">
            <v>9045</v>
          </cell>
          <cell r="J175">
            <v>2100</v>
          </cell>
          <cell r="K175">
            <v>4100</v>
          </cell>
          <cell r="M175">
            <v>2700</v>
          </cell>
          <cell r="N175">
            <v>6400</v>
          </cell>
          <cell r="O175">
            <v>46075</v>
          </cell>
          <cell r="P175">
            <v>4150</v>
          </cell>
          <cell r="Q175">
            <v>1950</v>
          </cell>
          <cell r="V175">
            <v>11930</v>
          </cell>
          <cell r="W175">
            <v>4000</v>
          </cell>
          <cell r="X175">
            <v>1200</v>
          </cell>
          <cell r="Y175">
            <v>18765</v>
          </cell>
          <cell r="Z175">
            <v>5000</v>
          </cell>
          <cell r="AA175">
            <v>1500</v>
          </cell>
          <cell r="AB175">
            <v>50085</v>
          </cell>
          <cell r="AC175">
            <v>7700</v>
          </cell>
          <cell r="AD175">
            <v>2300</v>
          </cell>
        </row>
        <row r="176">
          <cell r="A176">
            <v>2.63</v>
          </cell>
          <cell r="B176">
            <v>5000</v>
          </cell>
          <cell r="C176">
            <v>6250</v>
          </cell>
          <cell r="D176">
            <v>9625</v>
          </cell>
          <cell r="E176">
            <v>41150</v>
          </cell>
          <cell r="H176">
            <v>3300</v>
          </cell>
          <cell r="I176">
            <v>9055</v>
          </cell>
          <cell r="J176">
            <v>2100</v>
          </cell>
          <cell r="K176">
            <v>4100</v>
          </cell>
          <cell r="M176">
            <v>2700</v>
          </cell>
          <cell r="N176">
            <v>6400</v>
          </cell>
          <cell r="O176">
            <v>46400</v>
          </cell>
          <cell r="P176">
            <v>4150</v>
          </cell>
          <cell r="Q176">
            <v>1950</v>
          </cell>
          <cell r="V176">
            <v>11945</v>
          </cell>
          <cell r="W176">
            <v>4000</v>
          </cell>
          <cell r="X176">
            <v>1200</v>
          </cell>
          <cell r="Y176">
            <v>18785</v>
          </cell>
          <cell r="Z176">
            <v>5000</v>
          </cell>
          <cell r="AA176">
            <v>1500</v>
          </cell>
          <cell r="AB176">
            <v>50365</v>
          </cell>
          <cell r="AC176">
            <v>7700</v>
          </cell>
          <cell r="AD176">
            <v>2300</v>
          </cell>
        </row>
        <row r="177">
          <cell r="A177">
            <v>2.64</v>
          </cell>
          <cell r="B177">
            <v>5000</v>
          </cell>
          <cell r="C177">
            <v>6250</v>
          </cell>
          <cell r="D177">
            <v>9625</v>
          </cell>
          <cell r="E177">
            <v>41200</v>
          </cell>
          <cell r="H177">
            <v>3300</v>
          </cell>
          <cell r="I177">
            <v>9065</v>
          </cell>
          <cell r="J177">
            <v>2100</v>
          </cell>
          <cell r="K177">
            <v>4100</v>
          </cell>
          <cell r="M177">
            <v>2700</v>
          </cell>
          <cell r="N177">
            <v>6400</v>
          </cell>
          <cell r="O177">
            <v>46725</v>
          </cell>
          <cell r="P177">
            <v>4150</v>
          </cell>
          <cell r="Q177">
            <v>1950</v>
          </cell>
          <cell r="V177">
            <v>11960</v>
          </cell>
          <cell r="W177">
            <v>4000</v>
          </cell>
          <cell r="X177">
            <v>1200</v>
          </cell>
          <cell r="Y177">
            <v>18805</v>
          </cell>
          <cell r="Z177">
            <v>5000</v>
          </cell>
          <cell r="AA177">
            <v>1500</v>
          </cell>
          <cell r="AB177">
            <v>50645</v>
          </cell>
          <cell r="AC177">
            <v>7700</v>
          </cell>
          <cell r="AD177">
            <v>2300</v>
          </cell>
        </row>
        <row r="178">
          <cell r="A178">
            <v>2.65</v>
          </cell>
          <cell r="B178">
            <v>5000</v>
          </cell>
          <cell r="C178">
            <v>6250</v>
          </cell>
          <cell r="D178">
            <v>9625</v>
          </cell>
          <cell r="E178">
            <v>41250</v>
          </cell>
          <cell r="H178">
            <v>3300</v>
          </cell>
          <cell r="I178">
            <v>9075</v>
          </cell>
          <cell r="J178">
            <v>2100</v>
          </cell>
          <cell r="K178">
            <v>4100</v>
          </cell>
          <cell r="M178">
            <v>2700</v>
          </cell>
          <cell r="N178">
            <v>6400</v>
          </cell>
          <cell r="O178">
            <v>47050</v>
          </cell>
          <cell r="P178">
            <v>4150</v>
          </cell>
          <cell r="Q178">
            <v>1950</v>
          </cell>
          <cell r="V178">
            <v>11975</v>
          </cell>
          <cell r="W178">
            <v>4000</v>
          </cell>
          <cell r="X178">
            <v>1200</v>
          </cell>
          <cell r="Y178">
            <v>18825</v>
          </cell>
          <cell r="Z178">
            <v>5000</v>
          </cell>
          <cell r="AA178">
            <v>1500</v>
          </cell>
          <cell r="AB178">
            <v>50925</v>
          </cell>
          <cell r="AC178">
            <v>7700</v>
          </cell>
          <cell r="AD178">
            <v>2300</v>
          </cell>
        </row>
        <row r="179">
          <cell r="A179">
            <v>2.66</v>
          </cell>
          <cell r="B179">
            <v>5000</v>
          </cell>
          <cell r="C179">
            <v>6250</v>
          </cell>
          <cell r="D179">
            <v>9625</v>
          </cell>
          <cell r="E179">
            <v>41300</v>
          </cell>
          <cell r="H179">
            <v>3300</v>
          </cell>
          <cell r="I179">
            <v>9085</v>
          </cell>
          <cell r="J179">
            <v>2100</v>
          </cell>
          <cell r="K179">
            <v>4100</v>
          </cell>
          <cell r="M179">
            <v>2700</v>
          </cell>
          <cell r="N179">
            <v>6400</v>
          </cell>
          <cell r="O179">
            <v>47375</v>
          </cell>
          <cell r="P179">
            <v>4150</v>
          </cell>
          <cell r="Q179">
            <v>1950</v>
          </cell>
          <cell r="V179">
            <v>11990</v>
          </cell>
          <cell r="W179">
            <v>4000</v>
          </cell>
          <cell r="X179">
            <v>1200</v>
          </cell>
          <cell r="Y179">
            <v>18845</v>
          </cell>
          <cell r="Z179">
            <v>5000</v>
          </cell>
          <cell r="AA179">
            <v>1500</v>
          </cell>
          <cell r="AB179">
            <v>51205</v>
          </cell>
          <cell r="AC179">
            <v>7700</v>
          </cell>
          <cell r="AD179">
            <v>2300</v>
          </cell>
        </row>
        <row r="180">
          <cell r="A180">
            <v>2.67</v>
          </cell>
          <cell r="B180">
            <v>5000</v>
          </cell>
          <cell r="C180">
            <v>6250</v>
          </cell>
          <cell r="D180">
            <v>9625</v>
          </cell>
          <cell r="E180">
            <v>41350</v>
          </cell>
          <cell r="H180">
            <v>3300</v>
          </cell>
          <cell r="I180">
            <v>9095</v>
          </cell>
          <cell r="J180">
            <v>2100</v>
          </cell>
          <cell r="K180">
            <v>4100</v>
          </cell>
          <cell r="M180">
            <v>2700</v>
          </cell>
          <cell r="N180">
            <v>6400</v>
          </cell>
          <cell r="O180">
            <v>47700</v>
          </cell>
          <cell r="P180">
            <v>4150</v>
          </cell>
          <cell r="Q180">
            <v>1950</v>
          </cell>
          <cell r="V180">
            <v>12005</v>
          </cell>
          <cell r="W180">
            <v>4000</v>
          </cell>
          <cell r="X180">
            <v>1200</v>
          </cell>
          <cell r="Y180">
            <v>18865</v>
          </cell>
          <cell r="Z180">
            <v>5000</v>
          </cell>
          <cell r="AA180">
            <v>1500</v>
          </cell>
          <cell r="AB180">
            <v>51485</v>
          </cell>
          <cell r="AC180">
            <v>7700</v>
          </cell>
          <cell r="AD180">
            <v>2300</v>
          </cell>
        </row>
        <row r="181">
          <cell r="A181">
            <v>2.68</v>
          </cell>
          <cell r="B181">
            <v>5000</v>
          </cell>
          <cell r="C181">
            <v>6250</v>
          </cell>
          <cell r="D181">
            <v>9625</v>
          </cell>
          <cell r="E181">
            <v>41400</v>
          </cell>
          <cell r="H181">
            <v>3300</v>
          </cell>
          <cell r="I181">
            <v>9105</v>
          </cell>
          <cell r="J181">
            <v>2100</v>
          </cell>
          <cell r="K181">
            <v>4100</v>
          </cell>
          <cell r="M181">
            <v>2700</v>
          </cell>
          <cell r="N181">
            <v>6400</v>
          </cell>
          <cell r="O181">
            <v>48025</v>
          </cell>
          <cell r="P181">
            <v>4150</v>
          </cell>
          <cell r="Q181">
            <v>1950</v>
          </cell>
          <cell r="V181">
            <v>12020</v>
          </cell>
          <cell r="W181">
            <v>4000</v>
          </cell>
          <cell r="X181">
            <v>1200</v>
          </cell>
          <cell r="Y181">
            <v>18885</v>
          </cell>
          <cell r="Z181">
            <v>5000</v>
          </cell>
          <cell r="AA181">
            <v>1500</v>
          </cell>
          <cell r="AB181">
            <v>51765</v>
          </cell>
          <cell r="AC181">
            <v>7700</v>
          </cell>
          <cell r="AD181">
            <v>2300</v>
          </cell>
        </row>
        <row r="182">
          <cell r="A182">
            <v>2.69</v>
          </cell>
          <cell r="B182">
            <v>5000</v>
          </cell>
          <cell r="C182">
            <v>6250</v>
          </cell>
          <cell r="D182">
            <v>9625</v>
          </cell>
          <cell r="E182">
            <v>41450</v>
          </cell>
          <cell r="H182">
            <v>3300</v>
          </cell>
          <cell r="I182">
            <v>9115</v>
          </cell>
          <cell r="J182">
            <v>2100</v>
          </cell>
          <cell r="K182">
            <v>4100</v>
          </cell>
          <cell r="M182">
            <v>2700</v>
          </cell>
          <cell r="N182">
            <v>6400</v>
          </cell>
          <cell r="O182">
            <v>48350</v>
          </cell>
          <cell r="P182">
            <v>4150</v>
          </cell>
          <cell r="Q182">
            <v>1950</v>
          </cell>
          <cell r="V182">
            <v>12035</v>
          </cell>
          <cell r="W182">
            <v>4000</v>
          </cell>
          <cell r="X182">
            <v>1200</v>
          </cell>
          <cell r="Y182">
            <v>18905</v>
          </cell>
          <cell r="Z182">
            <v>5000</v>
          </cell>
          <cell r="AA182">
            <v>1500</v>
          </cell>
          <cell r="AB182">
            <v>52045</v>
          </cell>
          <cell r="AC182">
            <v>7700</v>
          </cell>
          <cell r="AD182">
            <v>2300</v>
          </cell>
        </row>
        <row r="183">
          <cell r="A183">
            <v>2.7</v>
          </cell>
          <cell r="B183">
            <v>5000</v>
          </cell>
          <cell r="C183">
            <v>6250</v>
          </cell>
          <cell r="D183">
            <v>9625</v>
          </cell>
          <cell r="E183">
            <v>41500</v>
          </cell>
          <cell r="H183">
            <v>3300</v>
          </cell>
          <cell r="I183">
            <v>9125</v>
          </cell>
          <cell r="J183">
            <v>2100</v>
          </cell>
          <cell r="K183">
            <v>4100</v>
          </cell>
          <cell r="M183">
            <v>2700</v>
          </cell>
          <cell r="N183">
            <v>6400</v>
          </cell>
          <cell r="O183">
            <v>48675</v>
          </cell>
          <cell r="P183">
            <v>4150</v>
          </cell>
          <cell r="Q183">
            <v>1950</v>
          </cell>
          <cell r="V183">
            <v>12050</v>
          </cell>
          <cell r="W183">
            <v>4000</v>
          </cell>
          <cell r="X183">
            <v>1200</v>
          </cell>
          <cell r="Y183">
            <v>18925</v>
          </cell>
          <cell r="Z183">
            <v>5000</v>
          </cell>
          <cell r="AA183">
            <v>1500</v>
          </cell>
          <cell r="AB183">
            <v>52325</v>
          </cell>
          <cell r="AC183">
            <v>7700</v>
          </cell>
          <cell r="AD183">
            <v>2300</v>
          </cell>
        </row>
        <row r="184">
          <cell r="A184">
            <v>2.71</v>
          </cell>
          <cell r="B184">
            <v>5000</v>
          </cell>
          <cell r="C184">
            <v>6250</v>
          </cell>
          <cell r="D184">
            <v>9625</v>
          </cell>
          <cell r="E184">
            <v>41550</v>
          </cell>
          <cell r="H184">
            <v>3300</v>
          </cell>
          <cell r="I184">
            <v>9135</v>
          </cell>
          <cell r="J184">
            <v>2100</v>
          </cell>
          <cell r="K184">
            <v>4100</v>
          </cell>
          <cell r="M184">
            <v>2700</v>
          </cell>
          <cell r="N184">
            <v>6400</v>
          </cell>
          <cell r="O184">
            <v>49000</v>
          </cell>
          <cell r="P184">
            <v>4150</v>
          </cell>
          <cell r="Q184">
            <v>1950</v>
          </cell>
          <cell r="V184">
            <v>12065</v>
          </cell>
          <cell r="W184">
            <v>4000</v>
          </cell>
          <cell r="X184">
            <v>1200</v>
          </cell>
          <cell r="Y184">
            <v>18945</v>
          </cell>
          <cell r="Z184">
            <v>5000</v>
          </cell>
          <cell r="AA184">
            <v>1500</v>
          </cell>
          <cell r="AB184">
            <v>52605</v>
          </cell>
          <cell r="AC184">
            <v>7700</v>
          </cell>
          <cell r="AD184">
            <v>2300</v>
          </cell>
        </row>
        <row r="185">
          <cell r="A185">
            <v>2.72</v>
          </cell>
          <cell r="B185">
            <v>5000</v>
          </cell>
          <cell r="C185">
            <v>6250</v>
          </cell>
          <cell r="D185">
            <v>9625</v>
          </cell>
          <cell r="E185">
            <v>41600</v>
          </cell>
          <cell r="H185">
            <v>3300</v>
          </cell>
          <cell r="I185">
            <v>9145</v>
          </cell>
          <cell r="J185">
            <v>2100</v>
          </cell>
          <cell r="K185">
            <v>4100</v>
          </cell>
          <cell r="M185">
            <v>2700</v>
          </cell>
          <cell r="N185">
            <v>6400</v>
          </cell>
          <cell r="O185">
            <v>49325</v>
          </cell>
          <cell r="P185">
            <v>4150</v>
          </cell>
          <cell r="Q185">
            <v>1950</v>
          </cell>
          <cell r="V185">
            <v>12080</v>
          </cell>
          <cell r="W185">
            <v>4000</v>
          </cell>
          <cell r="X185">
            <v>1200</v>
          </cell>
          <cell r="Y185">
            <v>18965</v>
          </cell>
          <cell r="Z185">
            <v>5000</v>
          </cell>
          <cell r="AA185">
            <v>1500</v>
          </cell>
          <cell r="AB185">
            <v>52885</v>
          </cell>
          <cell r="AC185">
            <v>7700</v>
          </cell>
          <cell r="AD185">
            <v>2300</v>
          </cell>
        </row>
        <row r="186">
          <cell r="A186">
            <v>2.73</v>
          </cell>
          <cell r="B186">
            <v>5000</v>
          </cell>
          <cell r="C186">
            <v>6250</v>
          </cell>
          <cell r="D186">
            <v>9625</v>
          </cell>
          <cell r="E186">
            <v>41650</v>
          </cell>
          <cell r="H186">
            <v>3300</v>
          </cell>
          <cell r="I186">
            <v>9155</v>
          </cell>
          <cell r="J186">
            <v>2100</v>
          </cell>
          <cell r="K186">
            <v>4100</v>
          </cell>
          <cell r="M186">
            <v>2700</v>
          </cell>
          <cell r="N186">
            <v>6400</v>
          </cell>
          <cell r="O186">
            <v>49650</v>
          </cell>
          <cell r="P186">
            <v>4150</v>
          </cell>
          <cell r="Q186">
            <v>1950</v>
          </cell>
          <cell r="V186">
            <v>12095</v>
          </cell>
          <cell r="W186">
            <v>4000</v>
          </cell>
          <cell r="X186">
            <v>1200</v>
          </cell>
          <cell r="Y186">
            <v>18985</v>
          </cell>
          <cell r="Z186">
            <v>5000</v>
          </cell>
          <cell r="AA186">
            <v>1500</v>
          </cell>
          <cell r="AB186">
            <v>53165</v>
          </cell>
          <cell r="AC186">
            <v>7700</v>
          </cell>
          <cell r="AD186">
            <v>2300</v>
          </cell>
        </row>
        <row r="187">
          <cell r="A187">
            <v>2.74</v>
          </cell>
          <cell r="B187">
            <v>5000</v>
          </cell>
          <cell r="C187">
            <v>6250</v>
          </cell>
          <cell r="D187">
            <v>9625</v>
          </cell>
          <cell r="E187">
            <v>41700</v>
          </cell>
          <cell r="H187">
            <v>3300</v>
          </cell>
          <cell r="I187">
            <v>9165</v>
          </cell>
          <cell r="J187">
            <v>2100</v>
          </cell>
          <cell r="K187">
            <v>4100</v>
          </cell>
          <cell r="M187">
            <v>2700</v>
          </cell>
          <cell r="N187">
            <v>6400</v>
          </cell>
          <cell r="O187">
            <v>49975</v>
          </cell>
          <cell r="P187">
            <v>4150</v>
          </cell>
          <cell r="Q187">
            <v>1950</v>
          </cell>
          <cell r="V187">
            <v>12110</v>
          </cell>
          <cell r="W187">
            <v>4000</v>
          </cell>
          <cell r="X187">
            <v>1200</v>
          </cell>
          <cell r="Y187">
            <v>19005</v>
          </cell>
          <cell r="Z187">
            <v>5000</v>
          </cell>
          <cell r="AA187">
            <v>1500</v>
          </cell>
          <cell r="AB187">
            <v>53445</v>
          </cell>
          <cell r="AC187">
            <v>7700</v>
          </cell>
          <cell r="AD187">
            <v>2300</v>
          </cell>
        </row>
        <row r="188">
          <cell r="A188">
            <v>2.75</v>
          </cell>
          <cell r="B188">
            <v>5000</v>
          </cell>
          <cell r="C188">
            <v>6250</v>
          </cell>
          <cell r="D188">
            <v>9625</v>
          </cell>
          <cell r="E188">
            <v>41750</v>
          </cell>
          <cell r="H188">
            <v>3300</v>
          </cell>
          <cell r="I188">
            <v>9175</v>
          </cell>
          <cell r="J188">
            <v>2100</v>
          </cell>
          <cell r="K188">
            <v>4100</v>
          </cell>
          <cell r="M188">
            <v>2700</v>
          </cell>
          <cell r="N188">
            <v>6400</v>
          </cell>
          <cell r="O188">
            <v>50300</v>
          </cell>
          <cell r="P188">
            <v>4150</v>
          </cell>
          <cell r="Q188">
            <v>1950</v>
          </cell>
          <cell r="V188">
            <v>12125</v>
          </cell>
          <cell r="W188">
            <v>4000</v>
          </cell>
          <cell r="X188">
            <v>1200</v>
          </cell>
          <cell r="Y188">
            <v>19025</v>
          </cell>
          <cell r="Z188">
            <v>5000</v>
          </cell>
          <cell r="AA188">
            <v>1500</v>
          </cell>
          <cell r="AB188">
            <v>53725</v>
          </cell>
          <cell r="AC188">
            <v>7700</v>
          </cell>
          <cell r="AD188">
            <v>2300</v>
          </cell>
        </row>
        <row r="189">
          <cell r="A189">
            <v>2.76</v>
          </cell>
          <cell r="B189">
            <v>5000</v>
          </cell>
          <cell r="C189">
            <v>6250</v>
          </cell>
          <cell r="D189">
            <v>9625</v>
          </cell>
          <cell r="E189">
            <v>41800</v>
          </cell>
          <cell r="H189">
            <v>3300</v>
          </cell>
          <cell r="I189">
            <v>9185</v>
          </cell>
          <cell r="J189">
            <v>2100</v>
          </cell>
          <cell r="K189">
            <v>4100</v>
          </cell>
          <cell r="M189">
            <v>2700</v>
          </cell>
          <cell r="N189">
            <v>6400</v>
          </cell>
          <cell r="O189">
            <v>50625</v>
          </cell>
          <cell r="P189">
            <v>4150</v>
          </cell>
          <cell r="Q189">
            <v>1950</v>
          </cell>
          <cell r="V189">
            <v>12140</v>
          </cell>
          <cell r="W189">
            <v>4000</v>
          </cell>
          <cell r="X189">
            <v>1200</v>
          </cell>
          <cell r="Y189">
            <v>19045</v>
          </cell>
          <cell r="Z189">
            <v>5000</v>
          </cell>
          <cell r="AA189">
            <v>1500</v>
          </cell>
          <cell r="AB189">
            <v>54005</v>
          </cell>
          <cell r="AC189">
            <v>7700</v>
          </cell>
          <cell r="AD189">
            <v>2300</v>
          </cell>
        </row>
        <row r="190">
          <cell r="A190">
            <v>2.77</v>
          </cell>
          <cell r="B190">
            <v>5000</v>
          </cell>
          <cell r="C190">
            <v>6250</v>
          </cell>
          <cell r="D190">
            <v>9625</v>
          </cell>
          <cell r="E190">
            <v>41850</v>
          </cell>
          <cell r="H190">
            <v>3300</v>
          </cell>
          <cell r="I190">
            <v>9195</v>
          </cell>
          <cell r="J190">
            <v>2100</v>
          </cell>
          <cell r="K190">
            <v>4100</v>
          </cell>
          <cell r="M190">
            <v>2700</v>
          </cell>
          <cell r="N190">
            <v>6400</v>
          </cell>
          <cell r="O190">
            <v>50950</v>
          </cell>
          <cell r="P190">
            <v>4150</v>
          </cell>
          <cell r="Q190">
            <v>1950</v>
          </cell>
          <cell r="V190">
            <v>12155</v>
          </cell>
          <cell r="W190">
            <v>4000</v>
          </cell>
          <cell r="X190">
            <v>1200</v>
          </cell>
          <cell r="Y190">
            <v>19065</v>
          </cell>
          <cell r="Z190">
            <v>5000</v>
          </cell>
          <cell r="AA190">
            <v>1500</v>
          </cell>
          <cell r="AB190">
            <v>54285</v>
          </cell>
          <cell r="AC190">
            <v>7700</v>
          </cell>
          <cell r="AD190">
            <v>2300</v>
          </cell>
        </row>
        <row r="191">
          <cell r="A191">
            <v>2.78</v>
          </cell>
          <cell r="B191">
            <v>5000</v>
          </cell>
          <cell r="C191">
            <v>6250</v>
          </cell>
          <cell r="D191">
            <v>9625</v>
          </cell>
          <cell r="E191">
            <v>41900</v>
          </cell>
          <cell r="H191">
            <v>3300</v>
          </cell>
          <cell r="I191">
            <v>9205</v>
          </cell>
          <cell r="J191">
            <v>2100</v>
          </cell>
          <cell r="K191">
            <v>4100</v>
          </cell>
          <cell r="M191">
            <v>2700</v>
          </cell>
          <cell r="N191">
            <v>6400</v>
          </cell>
          <cell r="O191">
            <v>51275</v>
          </cell>
          <cell r="P191">
            <v>4150</v>
          </cell>
          <cell r="Q191">
            <v>1950</v>
          </cell>
          <cell r="V191">
            <v>12170</v>
          </cell>
          <cell r="W191">
            <v>4000</v>
          </cell>
          <cell r="X191">
            <v>1200</v>
          </cell>
          <cell r="Y191">
            <v>19085</v>
          </cell>
          <cell r="Z191">
            <v>5000</v>
          </cell>
          <cell r="AA191">
            <v>1500</v>
          </cell>
          <cell r="AB191">
            <v>54565</v>
          </cell>
          <cell r="AC191">
            <v>7700</v>
          </cell>
          <cell r="AD191">
            <v>2300</v>
          </cell>
        </row>
        <row r="192">
          <cell r="A192">
            <v>2.79</v>
          </cell>
          <cell r="B192">
            <v>5000</v>
          </cell>
          <cell r="C192">
            <v>6250</v>
          </cell>
          <cell r="D192">
            <v>9625</v>
          </cell>
          <cell r="E192">
            <v>41950</v>
          </cell>
          <cell r="H192">
            <v>3300</v>
          </cell>
          <cell r="I192">
            <v>9215</v>
          </cell>
          <cell r="J192">
            <v>2100</v>
          </cell>
          <cell r="K192">
            <v>4100</v>
          </cell>
          <cell r="M192">
            <v>2700</v>
          </cell>
          <cell r="N192">
            <v>6400</v>
          </cell>
          <cell r="O192">
            <v>51600</v>
          </cell>
          <cell r="P192">
            <v>4150</v>
          </cell>
          <cell r="Q192">
            <v>1950</v>
          </cell>
          <cell r="V192">
            <v>12185</v>
          </cell>
          <cell r="W192">
            <v>4000</v>
          </cell>
          <cell r="X192">
            <v>1200</v>
          </cell>
          <cell r="Y192">
            <v>19105</v>
          </cell>
          <cell r="Z192">
            <v>5000</v>
          </cell>
          <cell r="AA192">
            <v>1500</v>
          </cell>
          <cell r="AB192">
            <v>54845</v>
          </cell>
          <cell r="AC192">
            <v>7700</v>
          </cell>
          <cell r="AD192">
            <v>2300</v>
          </cell>
        </row>
        <row r="193">
          <cell r="A193">
            <v>2.8</v>
          </cell>
          <cell r="B193">
            <v>5000</v>
          </cell>
          <cell r="C193">
            <v>6250</v>
          </cell>
          <cell r="D193">
            <v>9625</v>
          </cell>
          <cell r="E193">
            <v>42000</v>
          </cell>
          <cell r="H193">
            <v>3300</v>
          </cell>
          <cell r="I193">
            <v>9225</v>
          </cell>
          <cell r="J193">
            <v>2100</v>
          </cell>
          <cell r="K193">
            <v>4100</v>
          </cell>
          <cell r="M193">
            <v>2700</v>
          </cell>
          <cell r="N193">
            <v>6400</v>
          </cell>
          <cell r="O193">
            <v>51925</v>
          </cell>
          <cell r="P193">
            <v>4150</v>
          </cell>
          <cell r="Q193">
            <v>1950</v>
          </cell>
          <cell r="V193">
            <v>12200</v>
          </cell>
          <cell r="W193">
            <v>4000</v>
          </cell>
          <cell r="X193">
            <v>1200</v>
          </cell>
          <cell r="Y193">
            <v>19125</v>
          </cell>
          <cell r="Z193">
            <v>5000</v>
          </cell>
          <cell r="AA193">
            <v>1500</v>
          </cell>
          <cell r="AB193">
            <v>55125</v>
          </cell>
          <cell r="AC193">
            <v>7700</v>
          </cell>
          <cell r="AD193">
            <v>2300</v>
          </cell>
        </row>
        <row r="194">
          <cell r="A194">
            <v>2.81</v>
          </cell>
          <cell r="B194">
            <v>5000</v>
          </cell>
          <cell r="C194">
            <v>6250</v>
          </cell>
          <cell r="D194">
            <v>9625</v>
          </cell>
          <cell r="E194">
            <v>42050</v>
          </cell>
          <cell r="H194">
            <v>3300</v>
          </cell>
          <cell r="I194">
            <v>9235</v>
          </cell>
          <cell r="J194">
            <v>2100</v>
          </cell>
          <cell r="K194">
            <v>4100</v>
          </cell>
          <cell r="M194">
            <v>2700</v>
          </cell>
          <cell r="N194">
            <v>6400</v>
          </cell>
          <cell r="O194">
            <v>52250</v>
          </cell>
          <cell r="P194">
            <v>4150</v>
          </cell>
          <cell r="Q194">
            <v>1950</v>
          </cell>
          <cell r="V194">
            <v>12215</v>
          </cell>
          <cell r="W194">
            <v>4000</v>
          </cell>
          <cell r="X194">
            <v>1200</v>
          </cell>
          <cell r="Y194">
            <v>19145</v>
          </cell>
          <cell r="Z194">
            <v>5000</v>
          </cell>
          <cell r="AA194">
            <v>1500</v>
          </cell>
          <cell r="AB194">
            <v>55405</v>
          </cell>
          <cell r="AC194">
            <v>7700</v>
          </cell>
          <cell r="AD194">
            <v>2300</v>
          </cell>
        </row>
        <row r="195">
          <cell r="A195">
            <v>2.82</v>
          </cell>
          <cell r="B195">
            <v>5000</v>
          </cell>
          <cell r="C195">
            <v>6250</v>
          </cell>
          <cell r="D195">
            <v>9625</v>
          </cell>
          <cell r="E195">
            <v>42100</v>
          </cell>
          <cell r="H195">
            <v>3300</v>
          </cell>
          <cell r="I195">
            <v>9245</v>
          </cell>
          <cell r="J195">
            <v>2100</v>
          </cell>
          <cell r="K195">
            <v>4100</v>
          </cell>
          <cell r="M195">
            <v>2700</v>
          </cell>
          <cell r="N195">
            <v>6400</v>
          </cell>
          <cell r="O195">
            <v>52575</v>
          </cell>
          <cell r="P195">
            <v>4150</v>
          </cell>
          <cell r="Q195">
            <v>1950</v>
          </cell>
          <cell r="V195">
            <v>12230</v>
          </cell>
          <cell r="W195">
            <v>4000</v>
          </cell>
          <cell r="X195">
            <v>1200</v>
          </cell>
          <cell r="Y195">
            <v>19165</v>
          </cell>
          <cell r="Z195">
            <v>5000</v>
          </cell>
          <cell r="AA195">
            <v>1500</v>
          </cell>
          <cell r="AB195">
            <v>55685</v>
          </cell>
          <cell r="AC195">
            <v>7700</v>
          </cell>
          <cell r="AD195">
            <v>2300</v>
          </cell>
        </row>
        <row r="196">
          <cell r="A196">
            <v>2.83</v>
          </cell>
          <cell r="B196">
            <v>5000</v>
          </cell>
          <cell r="C196">
            <v>6250</v>
          </cell>
          <cell r="D196">
            <v>9625</v>
          </cell>
          <cell r="E196">
            <v>42150</v>
          </cell>
          <cell r="H196">
            <v>3300</v>
          </cell>
          <cell r="I196">
            <v>9255</v>
          </cell>
          <cell r="J196">
            <v>2100</v>
          </cell>
          <cell r="K196">
            <v>4100</v>
          </cell>
          <cell r="M196">
            <v>2700</v>
          </cell>
          <cell r="N196">
            <v>6400</v>
          </cell>
          <cell r="O196">
            <v>52900</v>
          </cell>
          <cell r="P196">
            <v>4150</v>
          </cell>
          <cell r="Q196">
            <v>1950</v>
          </cell>
          <cell r="V196">
            <v>12245</v>
          </cell>
          <cell r="W196">
            <v>4000</v>
          </cell>
          <cell r="X196">
            <v>1200</v>
          </cell>
          <cell r="Y196">
            <v>19185</v>
          </cell>
          <cell r="Z196">
            <v>5000</v>
          </cell>
          <cell r="AA196">
            <v>1500</v>
          </cell>
          <cell r="AB196">
            <v>55965</v>
          </cell>
          <cell r="AC196">
            <v>7700</v>
          </cell>
          <cell r="AD196">
            <v>2300</v>
          </cell>
        </row>
        <row r="197">
          <cell r="A197">
            <v>2.84</v>
          </cell>
          <cell r="B197">
            <v>5000</v>
          </cell>
          <cell r="C197">
            <v>6250</v>
          </cell>
          <cell r="D197">
            <v>9625</v>
          </cell>
          <cell r="E197">
            <v>42200</v>
          </cell>
          <cell r="H197">
            <v>3300</v>
          </cell>
          <cell r="I197">
            <v>9265</v>
          </cell>
          <cell r="J197">
            <v>2100</v>
          </cell>
          <cell r="K197">
            <v>4100</v>
          </cell>
          <cell r="M197">
            <v>2700</v>
          </cell>
          <cell r="N197">
            <v>6400</v>
          </cell>
          <cell r="O197">
            <v>53225</v>
          </cell>
          <cell r="P197">
            <v>4150</v>
          </cell>
          <cell r="Q197">
            <v>1950</v>
          </cell>
          <cell r="V197">
            <v>12260</v>
          </cell>
          <cell r="W197">
            <v>4000</v>
          </cell>
          <cell r="X197">
            <v>1200</v>
          </cell>
          <cell r="Y197">
            <v>19205</v>
          </cell>
          <cell r="Z197">
            <v>5000</v>
          </cell>
          <cell r="AA197">
            <v>1500</v>
          </cell>
          <cell r="AB197">
            <v>56245</v>
          </cell>
          <cell r="AC197">
            <v>7700</v>
          </cell>
          <cell r="AD197">
            <v>2300</v>
          </cell>
        </row>
        <row r="198">
          <cell r="A198">
            <v>2.85</v>
          </cell>
          <cell r="B198">
            <v>5000</v>
          </cell>
          <cell r="C198">
            <v>6250</v>
          </cell>
          <cell r="D198">
            <v>9625</v>
          </cell>
          <cell r="E198">
            <v>42250</v>
          </cell>
          <cell r="H198">
            <v>3300</v>
          </cell>
          <cell r="I198">
            <v>9275</v>
          </cell>
          <cell r="J198">
            <v>2100</v>
          </cell>
          <cell r="K198">
            <v>4100</v>
          </cell>
          <cell r="M198">
            <v>2700</v>
          </cell>
          <cell r="N198">
            <v>6400</v>
          </cell>
          <cell r="O198">
            <v>53550</v>
          </cell>
          <cell r="P198">
            <v>4150</v>
          </cell>
          <cell r="Q198">
            <v>1950</v>
          </cell>
          <cell r="V198">
            <v>12275</v>
          </cell>
          <cell r="W198">
            <v>4000</v>
          </cell>
          <cell r="X198">
            <v>1200</v>
          </cell>
          <cell r="Y198">
            <v>19225</v>
          </cell>
          <cell r="Z198">
            <v>5000</v>
          </cell>
          <cell r="AA198">
            <v>1500</v>
          </cell>
          <cell r="AB198">
            <v>56525</v>
          </cell>
          <cell r="AC198">
            <v>7700</v>
          </cell>
          <cell r="AD198">
            <v>2300</v>
          </cell>
        </row>
        <row r="199">
          <cell r="A199">
            <v>2.86</v>
          </cell>
          <cell r="B199">
            <v>5000</v>
          </cell>
          <cell r="C199">
            <v>6250</v>
          </cell>
          <cell r="D199">
            <v>9625</v>
          </cell>
          <cell r="E199">
            <v>42300</v>
          </cell>
          <cell r="H199">
            <v>3300</v>
          </cell>
          <cell r="I199">
            <v>9285</v>
          </cell>
          <cell r="J199">
            <v>2100</v>
          </cell>
          <cell r="K199">
            <v>4100</v>
          </cell>
          <cell r="M199">
            <v>2700</v>
          </cell>
          <cell r="N199">
            <v>6400</v>
          </cell>
          <cell r="O199">
            <v>53875</v>
          </cell>
          <cell r="P199">
            <v>4150</v>
          </cell>
          <cell r="Q199">
            <v>1950</v>
          </cell>
          <cell r="V199">
            <v>12290</v>
          </cell>
          <cell r="W199">
            <v>4000</v>
          </cell>
          <cell r="X199">
            <v>1200</v>
          </cell>
          <cell r="Y199">
            <v>19245</v>
          </cell>
          <cell r="Z199">
            <v>5000</v>
          </cell>
          <cell r="AA199">
            <v>1500</v>
          </cell>
          <cell r="AB199">
            <v>56805</v>
          </cell>
          <cell r="AC199">
            <v>7700</v>
          </cell>
          <cell r="AD199">
            <v>2300</v>
          </cell>
        </row>
        <row r="200">
          <cell r="A200">
            <v>2.87</v>
          </cell>
          <cell r="B200">
            <v>5000</v>
          </cell>
          <cell r="C200">
            <v>6250</v>
          </cell>
          <cell r="D200">
            <v>9625</v>
          </cell>
          <cell r="E200">
            <v>42350</v>
          </cell>
          <cell r="H200">
            <v>3300</v>
          </cell>
          <cell r="I200">
            <v>9295</v>
          </cell>
          <cell r="J200">
            <v>2100</v>
          </cell>
          <cell r="K200">
            <v>4100</v>
          </cell>
          <cell r="M200">
            <v>2700</v>
          </cell>
          <cell r="N200">
            <v>6400</v>
          </cell>
          <cell r="O200">
            <v>54200</v>
          </cell>
          <cell r="P200">
            <v>4150</v>
          </cell>
          <cell r="Q200">
            <v>1950</v>
          </cell>
          <cell r="V200">
            <v>12305</v>
          </cell>
          <cell r="W200">
            <v>4000</v>
          </cell>
          <cell r="X200">
            <v>1200</v>
          </cell>
          <cell r="Y200">
            <v>19265</v>
          </cell>
          <cell r="Z200">
            <v>5000</v>
          </cell>
          <cell r="AA200">
            <v>1500</v>
          </cell>
          <cell r="AB200">
            <v>57085</v>
          </cell>
          <cell r="AC200">
            <v>7700</v>
          </cell>
          <cell r="AD200">
            <v>2300</v>
          </cell>
        </row>
        <row r="201">
          <cell r="A201">
            <v>2.88</v>
          </cell>
          <cell r="B201">
            <v>5000</v>
          </cell>
          <cell r="C201">
            <v>6250</v>
          </cell>
          <cell r="D201">
            <v>9625</v>
          </cell>
          <cell r="E201">
            <v>42400</v>
          </cell>
          <cell r="H201">
            <v>3300</v>
          </cell>
          <cell r="I201">
            <v>9305</v>
          </cell>
          <cell r="J201">
            <v>2100</v>
          </cell>
          <cell r="K201">
            <v>4100</v>
          </cell>
          <cell r="M201">
            <v>2700</v>
          </cell>
          <cell r="N201">
            <v>6400</v>
          </cell>
          <cell r="O201">
            <v>54525</v>
          </cell>
          <cell r="P201">
            <v>4150</v>
          </cell>
          <cell r="Q201">
            <v>1950</v>
          </cell>
          <cell r="V201">
            <v>12320</v>
          </cell>
          <cell r="W201">
            <v>4000</v>
          </cell>
          <cell r="X201">
            <v>1200</v>
          </cell>
          <cell r="Y201">
            <v>19285</v>
          </cell>
          <cell r="Z201">
            <v>5000</v>
          </cell>
          <cell r="AA201">
            <v>1500</v>
          </cell>
          <cell r="AB201">
            <v>57365</v>
          </cell>
          <cell r="AC201">
            <v>7700</v>
          </cell>
          <cell r="AD201">
            <v>2300</v>
          </cell>
        </row>
        <row r="202">
          <cell r="A202">
            <v>2.89</v>
          </cell>
          <cell r="B202">
            <v>5000</v>
          </cell>
          <cell r="C202">
            <v>6250</v>
          </cell>
          <cell r="D202">
            <v>9625</v>
          </cell>
          <cell r="E202">
            <v>42450</v>
          </cell>
          <cell r="H202">
            <v>3300</v>
          </cell>
          <cell r="I202">
            <v>9315</v>
          </cell>
          <cell r="J202">
            <v>2100</v>
          </cell>
          <cell r="K202">
            <v>4100</v>
          </cell>
          <cell r="M202">
            <v>2700</v>
          </cell>
          <cell r="N202">
            <v>6400</v>
          </cell>
          <cell r="O202">
            <v>54850</v>
          </cell>
          <cell r="P202">
            <v>4150</v>
          </cell>
          <cell r="Q202">
            <v>1950</v>
          </cell>
          <cell r="V202">
            <v>12335</v>
          </cell>
          <cell r="W202">
            <v>4000</v>
          </cell>
          <cell r="X202">
            <v>1200</v>
          </cell>
          <cell r="Y202">
            <v>19305</v>
          </cell>
          <cell r="Z202">
            <v>5000</v>
          </cell>
          <cell r="AA202">
            <v>1500</v>
          </cell>
          <cell r="AB202">
            <v>57645</v>
          </cell>
          <cell r="AC202">
            <v>7700</v>
          </cell>
          <cell r="AD202">
            <v>2300</v>
          </cell>
        </row>
        <row r="203">
          <cell r="A203">
            <v>2.9</v>
          </cell>
          <cell r="B203">
            <v>5000</v>
          </cell>
          <cell r="C203">
            <v>6250</v>
          </cell>
          <cell r="D203">
            <v>9625</v>
          </cell>
          <cell r="E203">
            <v>42500</v>
          </cell>
          <cell r="H203">
            <v>3300</v>
          </cell>
          <cell r="I203">
            <v>9325</v>
          </cell>
          <cell r="J203">
            <v>2100</v>
          </cell>
          <cell r="K203">
            <v>4100</v>
          </cell>
          <cell r="M203">
            <v>2700</v>
          </cell>
          <cell r="N203">
            <v>6400</v>
          </cell>
          <cell r="O203">
            <v>55175</v>
          </cell>
          <cell r="P203">
            <v>4150</v>
          </cell>
          <cell r="Q203">
            <v>1950</v>
          </cell>
          <cell r="V203">
            <v>12350</v>
          </cell>
          <cell r="W203">
            <v>4000</v>
          </cell>
          <cell r="X203">
            <v>1200</v>
          </cell>
          <cell r="Y203">
            <v>19325</v>
          </cell>
          <cell r="Z203">
            <v>5000</v>
          </cell>
          <cell r="AA203">
            <v>1500</v>
          </cell>
          <cell r="AB203">
            <v>57925</v>
          </cell>
          <cell r="AC203">
            <v>7700</v>
          </cell>
          <cell r="AD203">
            <v>2300</v>
          </cell>
        </row>
        <row r="204">
          <cell r="A204">
            <v>2.91</v>
          </cell>
          <cell r="B204">
            <v>5000</v>
          </cell>
          <cell r="C204">
            <v>6250</v>
          </cell>
          <cell r="D204">
            <v>9625</v>
          </cell>
          <cell r="E204">
            <v>42550</v>
          </cell>
          <cell r="H204">
            <v>3300</v>
          </cell>
          <cell r="I204">
            <v>9335</v>
          </cell>
          <cell r="J204">
            <v>2100</v>
          </cell>
          <cell r="K204">
            <v>4100</v>
          </cell>
          <cell r="M204">
            <v>2700</v>
          </cell>
          <cell r="N204">
            <v>6400</v>
          </cell>
          <cell r="O204">
            <v>55500</v>
          </cell>
          <cell r="P204">
            <v>4150</v>
          </cell>
          <cell r="Q204">
            <v>1950</v>
          </cell>
          <cell r="V204">
            <v>12365</v>
          </cell>
          <cell r="W204">
            <v>4000</v>
          </cell>
          <cell r="X204">
            <v>1200</v>
          </cell>
          <cell r="Y204">
            <v>19345</v>
          </cell>
          <cell r="Z204">
            <v>5000</v>
          </cell>
          <cell r="AA204">
            <v>1500</v>
          </cell>
          <cell r="AB204">
            <v>58205</v>
          </cell>
          <cell r="AC204">
            <v>7700</v>
          </cell>
          <cell r="AD204">
            <v>2300</v>
          </cell>
        </row>
        <row r="205">
          <cell r="A205">
            <v>2.92</v>
          </cell>
          <cell r="B205">
            <v>5000</v>
          </cell>
          <cell r="C205">
            <v>6250</v>
          </cell>
          <cell r="D205">
            <v>9625</v>
          </cell>
          <cell r="E205">
            <v>42600</v>
          </cell>
          <cell r="H205">
            <v>3300</v>
          </cell>
          <cell r="I205">
            <v>9345</v>
          </cell>
          <cell r="J205">
            <v>2100</v>
          </cell>
          <cell r="K205">
            <v>4100</v>
          </cell>
          <cell r="M205">
            <v>2700</v>
          </cell>
          <cell r="N205">
            <v>6400</v>
          </cell>
          <cell r="O205">
            <v>55825</v>
          </cell>
          <cell r="P205">
            <v>4150</v>
          </cell>
          <cell r="Q205">
            <v>1950</v>
          </cell>
          <cell r="V205">
            <v>12380</v>
          </cell>
          <cell r="W205">
            <v>4000</v>
          </cell>
          <cell r="X205">
            <v>1200</v>
          </cell>
          <cell r="Y205">
            <v>19365</v>
          </cell>
          <cell r="Z205">
            <v>5000</v>
          </cell>
          <cell r="AA205">
            <v>1500</v>
          </cell>
          <cell r="AB205">
            <v>58485</v>
          </cell>
          <cell r="AC205">
            <v>7700</v>
          </cell>
          <cell r="AD205">
            <v>2300</v>
          </cell>
        </row>
        <row r="206">
          <cell r="A206">
            <v>2.93</v>
          </cell>
          <cell r="B206">
            <v>5000</v>
          </cell>
          <cell r="C206">
            <v>6250</v>
          </cell>
          <cell r="D206">
            <v>9625</v>
          </cell>
          <cell r="E206">
            <v>42650</v>
          </cell>
          <cell r="H206">
            <v>3300</v>
          </cell>
          <cell r="I206">
            <v>9355</v>
          </cell>
          <cell r="J206">
            <v>2100</v>
          </cell>
          <cell r="K206">
            <v>4100</v>
          </cell>
          <cell r="M206">
            <v>2700</v>
          </cell>
          <cell r="N206">
            <v>6400</v>
          </cell>
          <cell r="O206">
            <v>56150</v>
          </cell>
          <cell r="P206">
            <v>4150</v>
          </cell>
          <cell r="Q206">
            <v>1950</v>
          </cell>
          <cell r="V206">
            <v>12395</v>
          </cell>
          <cell r="W206">
            <v>4000</v>
          </cell>
          <cell r="X206">
            <v>1200</v>
          </cell>
          <cell r="Y206">
            <v>19385</v>
          </cell>
          <cell r="Z206">
            <v>5000</v>
          </cell>
          <cell r="AA206">
            <v>1500</v>
          </cell>
          <cell r="AB206">
            <v>58765</v>
          </cell>
          <cell r="AC206">
            <v>7700</v>
          </cell>
          <cell r="AD206">
            <v>2300</v>
          </cell>
        </row>
        <row r="207">
          <cell r="A207">
            <v>2.94</v>
          </cell>
          <cell r="B207">
            <v>5000</v>
          </cell>
          <cell r="C207">
            <v>6250</v>
          </cell>
          <cell r="D207">
            <v>9625</v>
          </cell>
          <cell r="E207">
            <v>42700</v>
          </cell>
          <cell r="H207">
            <v>3300</v>
          </cell>
          <cell r="I207">
            <v>9365</v>
          </cell>
          <cell r="J207">
            <v>2100</v>
          </cell>
          <cell r="K207">
            <v>4100</v>
          </cell>
          <cell r="M207">
            <v>2700</v>
          </cell>
          <cell r="N207">
            <v>6400</v>
          </cell>
          <cell r="O207">
            <v>56475</v>
          </cell>
          <cell r="P207">
            <v>4150</v>
          </cell>
          <cell r="Q207">
            <v>1950</v>
          </cell>
          <cell r="V207">
            <v>12410</v>
          </cell>
          <cell r="W207">
            <v>4000</v>
          </cell>
          <cell r="X207">
            <v>1200</v>
          </cell>
          <cell r="Y207">
            <v>19405</v>
          </cell>
          <cell r="Z207">
            <v>5000</v>
          </cell>
          <cell r="AA207">
            <v>1500</v>
          </cell>
          <cell r="AB207">
            <v>59045</v>
          </cell>
          <cell r="AC207">
            <v>7700</v>
          </cell>
          <cell r="AD207">
            <v>2300</v>
          </cell>
        </row>
        <row r="208">
          <cell r="A208">
            <v>2.95</v>
          </cell>
          <cell r="B208">
            <v>5000</v>
          </cell>
          <cell r="C208">
            <v>6250</v>
          </cell>
          <cell r="D208">
            <v>9625</v>
          </cell>
          <cell r="E208">
            <v>42750</v>
          </cell>
          <cell r="H208">
            <v>3300</v>
          </cell>
          <cell r="I208">
            <v>9375</v>
          </cell>
          <cell r="J208">
            <v>2100</v>
          </cell>
          <cell r="K208">
            <v>4100</v>
          </cell>
          <cell r="M208">
            <v>2700</v>
          </cell>
          <cell r="N208">
            <v>6400</v>
          </cell>
          <cell r="O208">
            <v>56800</v>
          </cell>
          <cell r="P208">
            <v>4150</v>
          </cell>
          <cell r="Q208">
            <v>1950</v>
          </cell>
          <cell r="V208">
            <v>12425</v>
          </cell>
          <cell r="W208">
            <v>4000</v>
          </cell>
          <cell r="X208">
            <v>1200</v>
          </cell>
          <cell r="Y208">
            <v>19425</v>
          </cell>
          <cell r="Z208">
            <v>5000</v>
          </cell>
          <cell r="AA208">
            <v>1500</v>
          </cell>
          <cell r="AB208">
            <v>59325</v>
          </cell>
          <cell r="AC208">
            <v>7700</v>
          </cell>
          <cell r="AD208">
            <v>2300</v>
          </cell>
        </row>
        <row r="209">
          <cell r="A209">
            <v>2.96</v>
          </cell>
          <cell r="B209">
            <v>5000</v>
          </cell>
          <cell r="C209">
            <v>6250</v>
          </cell>
          <cell r="D209">
            <v>9625</v>
          </cell>
          <cell r="E209">
            <v>42800</v>
          </cell>
          <cell r="H209">
            <v>3300</v>
          </cell>
          <cell r="I209">
            <v>9385</v>
          </cell>
          <cell r="J209">
            <v>2100</v>
          </cell>
          <cell r="K209">
            <v>4100</v>
          </cell>
          <cell r="M209">
            <v>2700</v>
          </cell>
          <cell r="N209">
            <v>6400</v>
          </cell>
          <cell r="O209">
            <v>57125</v>
          </cell>
          <cell r="P209">
            <v>4150</v>
          </cell>
          <cell r="Q209">
            <v>1950</v>
          </cell>
          <cell r="V209">
            <v>12440</v>
          </cell>
          <cell r="W209">
            <v>4000</v>
          </cell>
          <cell r="X209">
            <v>1200</v>
          </cell>
          <cell r="Y209">
            <v>19445</v>
          </cell>
          <cell r="Z209">
            <v>5000</v>
          </cell>
          <cell r="AA209">
            <v>1500</v>
          </cell>
          <cell r="AC209">
            <v>7700</v>
          </cell>
          <cell r="AD209">
            <v>2300</v>
          </cell>
        </row>
        <row r="210">
          <cell r="A210">
            <v>2.97</v>
          </cell>
          <cell r="B210">
            <v>5000</v>
          </cell>
          <cell r="C210">
            <v>6250</v>
          </cell>
          <cell r="D210">
            <v>9625</v>
          </cell>
          <cell r="E210">
            <v>42850</v>
          </cell>
          <cell r="H210">
            <v>3300</v>
          </cell>
          <cell r="I210">
            <v>9395</v>
          </cell>
          <cell r="J210">
            <v>2100</v>
          </cell>
          <cell r="K210">
            <v>4100</v>
          </cell>
          <cell r="M210">
            <v>2700</v>
          </cell>
          <cell r="N210">
            <v>6400</v>
          </cell>
          <cell r="O210">
            <v>57450</v>
          </cell>
          <cell r="P210">
            <v>4150</v>
          </cell>
          <cell r="Q210">
            <v>1950</v>
          </cell>
          <cell r="V210">
            <v>12455</v>
          </cell>
          <cell r="W210">
            <v>4000</v>
          </cell>
          <cell r="X210">
            <v>1200</v>
          </cell>
          <cell r="Y210">
            <v>19465</v>
          </cell>
          <cell r="Z210">
            <v>5000</v>
          </cell>
          <cell r="AA210">
            <v>1500</v>
          </cell>
          <cell r="AC210">
            <v>7700</v>
          </cell>
          <cell r="AD210">
            <v>2300</v>
          </cell>
        </row>
        <row r="211">
          <cell r="A211">
            <v>2.98</v>
          </cell>
          <cell r="B211">
            <v>5000</v>
          </cell>
          <cell r="C211">
            <v>6250</v>
          </cell>
          <cell r="D211">
            <v>9625</v>
          </cell>
          <cell r="E211">
            <v>42900</v>
          </cell>
          <cell r="H211">
            <v>3300</v>
          </cell>
          <cell r="I211">
            <v>9405</v>
          </cell>
          <cell r="J211">
            <v>2100</v>
          </cell>
          <cell r="K211">
            <v>4100</v>
          </cell>
          <cell r="M211">
            <v>2700</v>
          </cell>
          <cell r="N211">
            <v>6400</v>
          </cell>
          <cell r="O211">
            <v>57775</v>
          </cell>
          <cell r="P211">
            <v>4150</v>
          </cell>
          <cell r="Q211">
            <v>1950</v>
          </cell>
          <cell r="V211">
            <v>12470</v>
          </cell>
          <cell r="W211">
            <v>4000</v>
          </cell>
          <cell r="X211">
            <v>1200</v>
          </cell>
          <cell r="Y211">
            <v>19485</v>
          </cell>
          <cell r="Z211">
            <v>5000</v>
          </cell>
          <cell r="AA211">
            <v>1500</v>
          </cell>
          <cell r="AC211">
            <v>7700</v>
          </cell>
          <cell r="AD211">
            <v>2300</v>
          </cell>
        </row>
        <row r="212">
          <cell r="A212">
            <v>2.99</v>
          </cell>
          <cell r="B212">
            <v>5000</v>
          </cell>
          <cell r="C212">
            <v>6250</v>
          </cell>
          <cell r="D212">
            <v>9625</v>
          </cell>
          <cell r="E212">
            <v>42950</v>
          </cell>
          <cell r="H212">
            <v>3300</v>
          </cell>
          <cell r="I212">
            <v>9415</v>
          </cell>
          <cell r="J212">
            <v>2100</v>
          </cell>
          <cell r="K212">
            <v>4100</v>
          </cell>
          <cell r="M212">
            <v>2700</v>
          </cell>
          <cell r="N212">
            <v>6400</v>
          </cell>
          <cell r="O212">
            <v>58100</v>
          </cell>
          <cell r="P212">
            <v>4150</v>
          </cell>
          <cell r="Q212">
            <v>1950</v>
          </cell>
          <cell r="V212">
            <v>12485</v>
          </cell>
          <cell r="W212">
            <v>4000</v>
          </cell>
          <cell r="X212">
            <v>1200</v>
          </cell>
          <cell r="Y212">
            <v>19505</v>
          </cell>
          <cell r="Z212">
            <v>5000</v>
          </cell>
          <cell r="AA212">
            <v>1500</v>
          </cell>
          <cell r="AC212">
            <v>7700</v>
          </cell>
          <cell r="AD212">
            <v>2300</v>
          </cell>
        </row>
        <row r="213">
          <cell r="A213">
            <v>3</v>
          </cell>
          <cell r="B213">
            <v>5000</v>
          </cell>
          <cell r="C213">
            <v>6250</v>
          </cell>
          <cell r="D213">
            <v>9625</v>
          </cell>
          <cell r="E213">
            <v>43000</v>
          </cell>
          <cell r="H213">
            <v>3300</v>
          </cell>
          <cell r="I213">
            <v>9425</v>
          </cell>
          <cell r="J213">
            <v>2100</v>
          </cell>
          <cell r="K213">
            <v>4100</v>
          </cell>
          <cell r="M213">
            <v>2700</v>
          </cell>
          <cell r="N213">
            <v>6400</v>
          </cell>
          <cell r="O213">
            <v>58425</v>
          </cell>
          <cell r="P213">
            <v>4150</v>
          </cell>
          <cell r="Q213">
            <v>1950</v>
          </cell>
          <cell r="V213">
            <v>12500</v>
          </cell>
          <cell r="W213">
            <v>4000</v>
          </cell>
          <cell r="X213">
            <v>1200</v>
          </cell>
          <cell r="Y213">
            <v>19525</v>
          </cell>
          <cell r="Z213">
            <v>5000</v>
          </cell>
          <cell r="AA213">
            <v>1500</v>
          </cell>
          <cell r="AC213">
            <v>7700</v>
          </cell>
          <cell r="AD213">
            <v>2300</v>
          </cell>
        </row>
        <row r="214">
          <cell r="A214">
            <v>3.01</v>
          </cell>
          <cell r="B214">
            <v>5000</v>
          </cell>
          <cell r="C214">
            <v>6250</v>
          </cell>
          <cell r="D214">
            <v>9625</v>
          </cell>
          <cell r="E214">
            <v>43050</v>
          </cell>
          <cell r="H214">
            <v>3300</v>
          </cell>
          <cell r="I214">
            <v>9435</v>
          </cell>
          <cell r="J214">
            <v>2100</v>
          </cell>
          <cell r="K214">
            <v>4100</v>
          </cell>
          <cell r="M214">
            <v>2700</v>
          </cell>
          <cell r="N214">
            <v>6400</v>
          </cell>
          <cell r="O214">
            <v>58750</v>
          </cell>
          <cell r="P214">
            <v>4150</v>
          </cell>
          <cell r="Q214">
            <v>1950</v>
          </cell>
          <cell r="V214">
            <v>12515</v>
          </cell>
          <cell r="W214">
            <v>4000</v>
          </cell>
          <cell r="X214">
            <v>1200</v>
          </cell>
          <cell r="Y214">
            <v>19545</v>
          </cell>
          <cell r="Z214">
            <v>5000</v>
          </cell>
          <cell r="AA214">
            <v>1500</v>
          </cell>
          <cell r="AC214">
            <v>7700</v>
          </cell>
          <cell r="AD214">
            <v>2300</v>
          </cell>
        </row>
        <row r="215">
          <cell r="A215">
            <v>3.02</v>
          </cell>
          <cell r="B215">
            <v>5000</v>
          </cell>
          <cell r="C215">
            <v>6250</v>
          </cell>
          <cell r="D215">
            <v>9625</v>
          </cell>
          <cell r="E215">
            <v>43100</v>
          </cell>
          <cell r="H215">
            <v>3300</v>
          </cell>
          <cell r="I215">
            <v>9445</v>
          </cell>
          <cell r="J215">
            <v>2100</v>
          </cell>
          <cell r="K215">
            <v>4100</v>
          </cell>
          <cell r="M215">
            <v>2700</v>
          </cell>
          <cell r="N215">
            <v>6400</v>
          </cell>
          <cell r="O215">
            <v>59075</v>
          </cell>
          <cell r="P215">
            <v>4150</v>
          </cell>
          <cell r="Q215">
            <v>1950</v>
          </cell>
          <cell r="V215">
            <v>12530</v>
          </cell>
          <cell r="W215">
            <v>4000</v>
          </cell>
          <cell r="X215">
            <v>1200</v>
          </cell>
          <cell r="Y215">
            <v>19565</v>
          </cell>
          <cell r="Z215">
            <v>5000</v>
          </cell>
          <cell r="AA215">
            <v>1500</v>
          </cell>
          <cell r="AC215">
            <v>7700</v>
          </cell>
          <cell r="AD215">
            <v>2300</v>
          </cell>
        </row>
        <row r="216">
          <cell r="A216">
            <v>3.03</v>
          </cell>
          <cell r="B216">
            <v>5000</v>
          </cell>
          <cell r="C216">
            <v>6250</v>
          </cell>
          <cell r="D216">
            <v>9625</v>
          </cell>
          <cell r="E216">
            <v>43150</v>
          </cell>
          <cell r="H216">
            <v>3300</v>
          </cell>
          <cell r="I216">
            <v>9455</v>
          </cell>
          <cell r="J216">
            <v>2100</v>
          </cell>
          <cell r="K216">
            <v>4100</v>
          </cell>
          <cell r="M216">
            <v>2700</v>
          </cell>
          <cell r="N216">
            <v>6400</v>
          </cell>
          <cell r="O216">
            <v>59400</v>
          </cell>
          <cell r="P216">
            <v>4150</v>
          </cell>
          <cell r="Q216">
            <v>1950</v>
          </cell>
          <cell r="V216">
            <v>12545</v>
          </cell>
          <cell r="W216">
            <v>4000</v>
          </cell>
          <cell r="X216">
            <v>1200</v>
          </cell>
          <cell r="Y216">
            <v>19585</v>
          </cell>
          <cell r="Z216">
            <v>5000</v>
          </cell>
          <cell r="AA216">
            <v>1500</v>
          </cell>
          <cell r="AC216">
            <v>7700</v>
          </cell>
          <cell r="AD216">
            <v>2300</v>
          </cell>
        </row>
        <row r="217">
          <cell r="A217">
            <v>3.04</v>
          </cell>
          <cell r="B217">
            <v>5000</v>
          </cell>
          <cell r="C217">
            <v>6250</v>
          </cell>
          <cell r="D217">
            <v>9625</v>
          </cell>
          <cell r="E217">
            <v>43200</v>
          </cell>
          <cell r="H217">
            <v>3300</v>
          </cell>
          <cell r="I217">
            <v>9465</v>
          </cell>
          <cell r="J217">
            <v>2100</v>
          </cell>
          <cell r="K217">
            <v>4100</v>
          </cell>
          <cell r="M217">
            <v>2700</v>
          </cell>
          <cell r="N217">
            <v>6400</v>
          </cell>
          <cell r="O217">
            <v>59725</v>
          </cell>
          <cell r="P217">
            <v>4150</v>
          </cell>
          <cell r="Q217">
            <v>1950</v>
          </cell>
          <cell r="V217">
            <v>12560</v>
          </cell>
          <cell r="W217">
            <v>4000</v>
          </cell>
          <cell r="X217">
            <v>1200</v>
          </cell>
          <cell r="Y217">
            <v>19605</v>
          </cell>
          <cell r="Z217">
            <v>5000</v>
          </cell>
          <cell r="AA217">
            <v>1500</v>
          </cell>
          <cell r="AC217">
            <v>7700</v>
          </cell>
          <cell r="AD217">
            <v>2300</v>
          </cell>
        </row>
        <row r="218">
          <cell r="A218">
            <v>3.05</v>
          </cell>
          <cell r="B218">
            <v>5000</v>
          </cell>
          <cell r="C218">
            <v>6250</v>
          </cell>
          <cell r="D218">
            <v>9625</v>
          </cell>
          <cell r="H218">
            <v>3300</v>
          </cell>
          <cell r="I218">
            <v>9475</v>
          </cell>
          <cell r="J218">
            <v>2100</v>
          </cell>
          <cell r="K218">
            <v>4100</v>
          </cell>
          <cell r="M218">
            <v>2700</v>
          </cell>
          <cell r="N218">
            <v>6400</v>
          </cell>
          <cell r="O218">
            <v>60050</v>
          </cell>
          <cell r="P218">
            <v>4150</v>
          </cell>
          <cell r="Q218">
            <v>1950</v>
          </cell>
          <cell r="V218">
            <v>12575</v>
          </cell>
          <cell r="W218">
            <v>4000</v>
          </cell>
          <cell r="X218">
            <v>1200</v>
          </cell>
          <cell r="Y218">
            <v>19625</v>
          </cell>
          <cell r="Z218">
            <v>5000</v>
          </cell>
          <cell r="AA218">
            <v>1500</v>
          </cell>
          <cell r="AC218">
            <v>7700</v>
          </cell>
          <cell r="AD218">
            <v>2300</v>
          </cell>
        </row>
        <row r="219">
          <cell r="A219">
            <v>3.06</v>
          </cell>
          <cell r="B219">
            <v>5000</v>
          </cell>
          <cell r="C219">
            <v>6250</v>
          </cell>
          <cell r="D219">
            <v>9625</v>
          </cell>
          <cell r="H219">
            <v>3300</v>
          </cell>
          <cell r="I219">
            <v>9485</v>
          </cell>
          <cell r="J219">
            <v>2100</v>
          </cell>
          <cell r="K219">
            <v>4100</v>
          </cell>
          <cell r="M219">
            <v>2700</v>
          </cell>
          <cell r="N219">
            <v>6400</v>
          </cell>
          <cell r="O219">
            <v>60375</v>
          </cell>
          <cell r="P219">
            <v>4150</v>
          </cell>
          <cell r="Q219">
            <v>1950</v>
          </cell>
          <cell r="V219">
            <v>12590</v>
          </cell>
          <cell r="W219">
            <v>4000</v>
          </cell>
          <cell r="X219">
            <v>1200</v>
          </cell>
          <cell r="Y219">
            <v>19645</v>
          </cell>
          <cell r="Z219">
            <v>5000</v>
          </cell>
          <cell r="AA219">
            <v>1500</v>
          </cell>
          <cell r="AC219">
            <v>7700</v>
          </cell>
          <cell r="AD219">
            <v>2300</v>
          </cell>
        </row>
        <row r="220">
          <cell r="A220">
            <v>3.07</v>
          </cell>
          <cell r="B220">
            <v>5000</v>
          </cell>
          <cell r="C220">
            <v>6250</v>
          </cell>
          <cell r="D220">
            <v>9625</v>
          </cell>
          <cell r="H220">
            <v>3300</v>
          </cell>
          <cell r="I220">
            <v>9495</v>
          </cell>
          <cell r="J220">
            <v>2100</v>
          </cell>
          <cell r="K220">
            <v>4100</v>
          </cell>
          <cell r="M220">
            <v>2700</v>
          </cell>
          <cell r="N220">
            <v>6400</v>
          </cell>
          <cell r="O220">
            <v>60700</v>
          </cell>
          <cell r="P220">
            <v>4150</v>
          </cell>
          <cell r="Q220">
            <v>1950</v>
          </cell>
          <cell r="V220">
            <v>12605</v>
          </cell>
          <cell r="W220">
            <v>4000</v>
          </cell>
          <cell r="X220">
            <v>1200</v>
          </cell>
          <cell r="Y220">
            <v>19665</v>
          </cell>
          <cell r="Z220">
            <v>5000</v>
          </cell>
          <cell r="AA220">
            <v>1500</v>
          </cell>
          <cell r="AC220">
            <v>7700</v>
          </cell>
          <cell r="AD220">
            <v>2300</v>
          </cell>
        </row>
        <row r="221">
          <cell r="A221">
            <v>3.08</v>
          </cell>
          <cell r="B221">
            <v>5000</v>
          </cell>
          <cell r="C221">
            <v>6250</v>
          </cell>
          <cell r="D221">
            <v>9625</v>
          </cell>
          <cell r="H221">
            <v>3300</v>
          </cell>
          <cell r="I221">
            <v>9505</v>
          </cell>
          <cell r="J221">
            <v>2100</v>
          </cell>
          <cell r="K221">
            <v>4100</v>
          </cell>
          <cell r="M221">
            <v>2700</v>
          </cell>
          <cell r="N221">
            <v>6400</v>
          </cell>
          <cell r="O221">
            <v>61025</v>
          </cell>
          <cell r="P221">
            <v>4150</v>
          </cell>
          <cell r="Q221">
            <v>1950</v>
          </cell>
          <cell r="V221">
            <v>12620</v>
          </cell>
          <cell r="W221">
            <v>4000</v>
          </cell>
          <cell r="X221">
            <v>1200</v>
          </cell>
          <cell r="Y221">
            <v>19685</v>
          </cell>
          <cell r="Z221">
            <v>5000</v>
          </cell>
          <cell r="AA221">
            <v>1500</v>
          </cell>
          <cell r="AC221">
            <v>7700</v>
          </cell>
          <cell r="AD221">
            <v>2300</v>
          </cell>
        </row>
        <row r="222">
          <cell r="A222">
            <v>3.09</v>
          </cell>
          <cell r="B222">
            <v>5000</v>
          </cell>
          <cell r="C222">
            <v>6250</v>
          </cell>
          <cell r="D222">
            <v>9625</v>
          </cell>
          <cell r="H222">
            <v>3300</v>
          </cell>
          <cell r="I222">
            <v>9515</v>
          </cell>
          <cell r="J222">
            <v>2100</v>
          </cell>
          <cell r="K222">
            <v>4100</v>
          </cell>
          <cell r="M222">
            <v>2700</v>
          </cell>
          <cell r="N222">
            <v>6400</v>
          </cell>
          <cell r="O222">
            <v>61350</v>
          </cell>
          <cell r="P222">
            <v>4150</v>
          </cell>
          <cell r="Q222">
            <v>1950</v>
          </cell>
          <cell r="V222">
            <v>12635</v>
          </cell>
          <cell r="W222">
            <v>4000</v>
          </cell>
          <cell r="X222">
            <v>1200</v>
          </cell>
          <cell r="Y222">
            <v>19705</v>
          </cell>
          <cell r="Z222">
            <v>5000</v>
          </cell>
          <cell r="AA222">
            <v>1500</v>
          </cell>
          <cell r="AC222">
            <v>7700</v>
          </cell>
          <cell r="AD222">
            <v>2300</v>
          </cell>
        </row>
        <row r="223">
          <cell r="A223">
            <v>3.1</v>
          </cell>
          <cell r="B223">
            <v>5000</v>
          </cell>
          <cell r="C223">
            <v>6250</v>
          </cell>
          <cell r="D223">
            <v>9625</v>
          </cell>
          <cell r="H223">
            <v>3300</v>
          </cell>
          <cell r="I223">
            <v>9525</v>
          </cell>
          <cell r="J223">
            <v>2100</v>
          </cell>
          <cell r="K223">
            <v>4100</v>
          </cell>
          <cell r="M223">
            <v>2700</v>
          </cell>
          <cell r="N223">
            <v>6400</v>
          </cell>
          <cell r="O223">
            <v>61675</v>
          </cell>
          <cell r="P223">
            <v>4150</v>
          </cell>
          <cell r="Q223">
            <v>1950</v>
          </cell>
          <cell r="V223">
            <v>12650</v>
          </cell>
          <cell r="W223">
            <v>4000</v>
          </cell>
          <cell r="X223">
            <v>1200</v>
          </cell>
          <cell r="Y223">
            <v>19725</v>
          </cell>
          <cell r="Z223">
            <v>5000</v>
          </cell>
          <cell r="AA223">
            <v>1500</v>
          </cell>
          <cell r="AC223">
            <v>7700</v>
          </cell>
          <cell r="AD223">
            <v>2300</v>
          </cell>
        </row>
        <row r="224">
          <cell r="A224">
            <v>3.11</v>
          </cell>
          <cell r="B224">
            <v>5000</v>
          </cell>
          <cell r="C224">
            <v>6250</v>
          </cell>
          <cell r="D224">
            <v>9625</v>
          </cell>
          <cell r="H224">
            <v>3300</v>
          </cell>
          <cell r="I224">
            <v>9535</v>
          </cell>
          <cell r="J224">
            <v>2100</v>
          </cell>
          <cell r="K224">
            <v>4100</v>
          </cell>
          <cell r="M224">
            <v>2700</v>
          </cell>
          <cell r="N224">
            <v>6400</v>
          </cell>
          <cell r="O224">
            <v>62000</v>
          </cell>
          <cell r="P224">
            <v>4150</v>
          </cell>
          <cell r="Q224">
            <v>1950</v>
          </cell>
          <cell r="V224">
            <v>12665</v>
          </cell>
          <cell r="W224">
            <v>4000</v>
          </cell>
          <cell r="X224">
            <v>1200</v>
          </cell>
          <cell r="Y224">
            <v>19745</v>
          </cell>
          <cell r="Z224">
            <v>5000</v>
          </cell>
          <cell r="AA224">
            <v>1500</v>
          </cell>
          <cell r="AC224">
            <v>7700</v>
          </cell>
          <cell r="AD224">
            <v>2300</v>
          </cell>
        </row>
        <row r="225">
          <cell r="A225">
            <v>3.12</v>
          </cell>
          <cell r="B225">
            <v>5000</v>
          </cell>
          <cell r="C225">
            <v>6250</v>
          </cell>
          <cell r="D225">
            <v>9625</v>
          </cell>
          <cell r="H225">
            <v>3300</v>
          </cell>
          <cell r="I225">
            <v>9545</v>
          </cell>
          <cell r="J225">
            <v>2100</v>
          </cell>
          <cell r="K225">
            <v>4100</v>
          </cell>
          <cell r="M225">
            <v>2700</v>
          </cell>
          <cell r="N225">
            <v>6400</v>
          </cell>
          <cell r="O225">
            <v>62325</v>
          </cell>
          <cell r="P225">
            <v>4150</v>
          </cell>
          <cell r="Q225">
            <v>1950</v>
          </cell>
          <cell r="V225">
            <v>12680</v>
          </cell>
          <cell r="W225">
            <v>4000</v>
          </cell>
          <cell r="X225">
            <v>1200</v>
          </cell>
          <cell r="Y225">
            <v>19765</v>
          </cell>
          <cell r="Z225">
            <v>5000</v>
          </cell>
          <cell r="AA225">
            <v>1500</v>
          </cell>
          <cell r="AC225">
            <v>7700</v>
          </cell>
          <cell r="AD225">
            <v>2300</v>
          </cell>
        </row>
        <row r="226">
          <cell r="A226">
            <v>3.13</v>
          </cell>
          <cell r="B226">
            <v>5000</v>
          </cell>
          <cell r="C226">
            <v>6250</v>
          </cell>
          <cell r="D226">
            <v>9625</v>
          </cell>
          <cell r="H226">
            <v>3300</v>
          </cell>
          <cell r="I226">
            <v>9555</v>
          </cell>
          <cell r="J226">
            <v>2100</v>
          </cell>
          <cell r="K226">
            <v>4100</v>
          </cell>
          <cell r="M226">
            <v>2700</v>
          </cell>
          <cell r="N226">
            <v>6400</v>
          </cell>
          <cell r="O226">
            <v>62650</v>
          </cell>
          <cell r="P226">
            <v>4150</v>
          </cell>
          <cell r="Q226">
            <v>1950</v>
          </cell>
          <cell r="V226">
            <v>12695</v>
          </cell>
          <cell r="W226">
            <v>4000</v>
          </cell>
          <cell r="X226">
            <v>1200</v>
          </cell>
          <cell r="Y226">
            <v>19785</v>
          </cell>
          <cell r="Z226">
            <v>5000</v>
          </cell>
          <cell r="AA226">
            <v>1500</v>
          </cell>
          <cell r="AC226">
            <v>7700</v>
          </cell>
          <cell r="AD226">
            <v>2300</v>
          </cell>
        </row>
        <row r="227">
          <cell r="A227">
            <v>3.14</v>
          </cell>
          <cell r="B227">
            <v>5000</v>
          </cell>
          <cell r="C227">
            <v>6250</v>
          </cell>
          <cell r="D227">
            <v>9625</v>
          </cell>
          <cell r="H227">
            <v>3300</v>
          </cell>
          <cell r="I227">
            <v>9565</v>
          </cell>
          <cell r="J227">
            <v>2100</v>
          </cell>
          <cell r="K227">
            <v>4100</v>
          </cell>
          <cell r="M227">
            <v>2700</v>
          </cell>
          <cell r="N227">
            <v>6400</v>
          </cell>
          <cell r="O227">
            <v>62975</v>
          </cell>
          <cell r="P227">
            <v>4150</v>
          </cell>
          <cell r="Q227">
            <v>1950</v>
          </cell>
          <cell r="V227">
            <v>12710</v>
          </cell>
          <cell r="W227">
            <v>4000</v>
          </cell>
          <cell r="X227">
            <v>1200</v>
          </cell>
          <cell r="Y227">
            <v>19805</v>
          </cell>
          <cell r="Z227">
            <v>5000</v>
          </cell>
          <cell r="AA227">
            <v>1500</v>
          </cell>
          <cell r="AC227">
            <v>7700</v>
          </cell>
          <cell r="AD227">
            <v>2300</v>
          </cell>
        </row>
        <row r="228">
          <cell r="A228">
            <v>3.15</v>
          </cell>
          <cell r="B228">
            <v>5000</v>
          </cell>
          <cell r="C228">
            <v>6250</v>
          </cell>
          <cell r="D228">
            <v>9625</v>
          </cell>
          <cell r="H228">
            <v>3300</v>
          </cell>
          <cell r="I228">
            <v>9575</v>
          </cell>
          <cell r="J228">
            <v>2100</v>
          </cell>
          <cell r="K228">
            <v>4100</v>
          </cell>
          <cell r="M228">
            <v>2700</v>
          </cell>
          <cell r="N228">
            <v>6400</v>
          </cell>
          <cell r="O228">
            <v>63300</v>
          </cell>
          <cell r="P228">
            <v>4150</v>
          </cell>
          <cell r="Q228">
            <v>1950</v>
          </cell>
          <cell r="V228">
            <v>12725</v>
          </cell>
          <cell r="W228">
            <v>4000</v>
          </cell>
          <cell r="X228">
            <v>1200</v>
          </cell>
          <cell r="Y228">
            <v>19825</v>
          </cell>
          <cell r="Z228">
            <v>5000</v>
          </cell>
          <cell r="AA228">
            <v>1500</v>
          </cell>
          <cell r="AC228">
            <v>7700</v>
          </cell>
          <cell r="AD228">
            <v>2300</v>
          </cell>
        </row>
        <row r="229">
          <cell r="A229">
            <v>3.16</v>
          </cell>
          <cell r="B229">
            <v>5000</v>
          </cell>
          <cell r="C229">
            <v>6250</v>
          </cell>
          <cell r="D229">
            <v>9625</v>
          </cell>
          <cell r="H229">
            <v>3300</v>
          </cell>
          <cell r="I229">
            <v>9585</v>
          </cell>
          <cell r="J229">
            <v>2100</v>
          </cell>
          <cell r="K229">
            <v>4100</v>
          </cell>
          <cell r="M229">
            <v>2700</v>
          </cell>
          <cell r="N229">
            <v>6400</v>
          </cell>
          <cell r="O229">
            <v>63625</v>
          </cell>
          <cell r="P229">
            <v>4150</v>
          </cell>
          <cell r="Q229">
            <v>1950</v>
          </cell>
          <cell r="V229">
            <v>12740</v>
          </cell>
          <cell r="W229">
            <v>4000</v>
          </cell>
          <cell r="X229">
            <v>1200</v>
          </cell>
          <cell r="Y229">
            <v>19845</v>
          </cell>
          <cell r="Z229">
            <v>5000</v>
          </cell>
          <cell r="AA229">
            <v>1500</v>
          </cell>
          <cell r="AC229">
            <v>7700</v>
          </cell>
          <cell r="AD229">
            <v>2300</v>
          </cell>
        </row>
        <row r="230">
          <cell r="A230">
            <v>3.17</v>
          </cell>
          <cell r="B230">
            <v>5000</v>
          </cell>
          <cell r="C230">
            <v>6250</v>
          </cell>
          <cell r="D230">
            <v>9625</v>
          </cell>
          <cell r="H230">
            <v>3300</v>
          </cell>
          <cell r="I230">
            <v>9595</v>
          </cell>
          <cell r="J230">
            <v>2100</v>
          </cell>
          <cell r="K230">
            <v>4100</v>
          </cell>
          <cell r="M230">
            <v>2700</v>
          </cell>
          <cell r="N230">
            <v>6400</v>
          </cell>
          <cell r="O230">
            <v>63950</v>
          </cell>
          <cell r="P230">
            <v>4150</v>
          </cell>
          <cell r="Q230">
            <v>1950</v>
          </cell>
          <cell r="V230">
            <v>12755</v>
          </cell>
          <cell r="W230">
            <v>4000</v>
          </cell>
          <cell r="X230">
            <v>1200</v>
          </cell>
          <cell r="Y230">
            <v>19865</v>
          </cell>
          <cell r="Z230">
            <v>5000</v>
          </cell>
          <cell r="AA230">
            <v>1500</v>
          </cell>
          <cell r="AC230">
            <v>7700</v>
          </cell>
          <cell r="AD230">
            <v>2300</v>
          </cell>
        </row>
        <row r="231">
          <cell r="A231">
            <v>3.18</v>
          </cell>
          <cell r="B231">
            <v>5000</v>
          </cell>
          <cell r="C231">
            <v>6250</v>
          </cell>
          <cell r="D231">
            <v>9625</v>
          </cell>
          <cell r="H231">
            <v>3300</v>
          </cell>
          <cell r="I231">
            <v>9605</v>
          </cell>
          <cell r="J231">
            <v>2100</v>
          </cell>
          <cell r="K231">
            <v>4100</v>
          </cell>
          <cell r="M231">
            <v>2700</v>
          </cell>
          <cell r="N231">
            <v>6400</v>
          </cell>
          <cell r="O231">
            <v>64275</v>
          </cell>
          <cell r="P231">
            <v>4150</v>
          </cell>
          <cell r="Q231">
            <v>1950</v>
          </cell>
          <cell r="V231">
            <v>12770</v>
          </cell>
          <cell r="W231">
            <v>4000</v>
          </cell>
          <cell r="X231">
            <v>1200</v>
          </cell>
          <cell r="Y231">
            <v>19885</v>
          </cell>
          <cell r="Z231">
            <v>5000</v>
          </cell>
          <cell r="AA231">
            <v>1500</v>
          </cell>
          <cell r="AC231">
            <v>7700</v>
          </cell>
          <cell r="AD231">
            <v>2300</v>
          </cell>
        </row>
        <row r="232">
          <cell r="A232">
            <v>3.19</v>
          </cell>
          <cell r="B232">
            <v>5000</v>
          </cell>
          <cell r="C232">
            <v>6250</v>
          </cell>
          <cell r="D232">
            <v>9625</v>
          </cell>
          <cell r="H232">
            <v>3300</v>
          </cell>
          <cell r="I232">
            <v>9615</v>
          </cell>
          <cell r="J232">
            <v>2100</v>
          </cell>
          <cell r="K232">
            <v>4100</v>
          </cell>
          <cell r="M232">
            <v>2700</v>
          </cell>
          <cell r="N232">
            <v>6400</v>
          </cell>
          <cell r="O232">
            <v>64600</v>
          </cell>
          <cell r="P232">
            <v>4150</v>
          </cell>
          <cell r="Q232">
            <v>1950</v>
          </cell>
          <cell r="V232">
            <v>12785</v>
          </cell>
          <cell r="W232">
            <v>4000</v>
          </cell>
          <cell r="X232">
            <v>1200</v>
          </cell>
          <cell r="Y232">
            <v>19905</v>
          </cell>
          <cell r="Z232">
            <v>5000</v>
          </cell>
          <cell r="AA232">
            <v>1500</v>
          </cell>
          <cell r="AC232">
            <v>7700</v>
          </cell>
          <cell r="AD232">
            <v>2300</v>
          </cell>
        </row>
        <row r="233">
          <cell r="A233">
            <v>3.2</v>
          </cell>
          <cell r="B233">
            <v>5000</v>
          </cell>
          <cell r="C233">
            <v>6250</v>
          </cell>
          <cell r="D233">
            <v>9625</v>
          </cell>
          <cell r="H233">
            <v>3300</v>
          </cell>
          <cell r="I233">
            <v>9625</v>
          </cell>
          <cell r="J233">
            <v>2100</v>
          </cell>
          <cell r="K233">
            <v>4100</v>
          </cell>
          <cell r="M233">
            <v>2700</v>
          </cell>
          <cell r="N233">
            <v>6400</v>
          </cell>
          <cell r="O233">
            <v>64925</v>
          </cell>
          <cell r="P233">
            <v>4150</v>
          </cell>
          <cell r="Q233">
            <v>1950</v>
          </cell>
          <cell r="V233">
            <v>12800</v>
          </cell>
          <cell r="W233">
            <v>4000</v>
          </cell>
          <cell r="X233">
            <v>1200</v>
          </cell>
          <cell r="Y233">
            <v>19925</v>
          </cell>
          <cell r="Z233">
            <v>5000</v>
          </cell>
          <cell r="AA233">
            <v>1500</v>
          </cell>
          <cell r="AC233">
            <v>7700</v>
          </cell>
          <cell r="AD233">
            <v>2300</v>
          </cell>
        </row>
        <row r="234">
          <cell r="A234">
            <v>3.21</v>
          </cell>
          <cell r="B234">
            <v>5000</v>
          </cell>
          <cell r="C234">
            <v>6250</v>
          </cell>
          <cell r="D234">
            <v>9625</v>
          </cell>
          <cell r="H234">
            <v>3300</v>
          </cell>
          <cell r="I234">
            <v>9635</v>
          </cell>
          <cell r="J234">
            <v>2100</v>
          </cell>
          <cell r="K234">
            <v>4100</v>
          </cell>
          <cell r="M234">
            <v>2700</v>
          </cell>
          <cell r="N234">
            <v>6400</v>
          </cell>
          <cell r="O234">
            <v>65250</v>
          </cell>
          <cell r="P234">
            <v>4150</v>
          </cell>
          <cell r="Q234">
            <v>1950</v>
          </cell>
          <cell r="V234">
            <v>12815</v>
          </cell>
          <cell r="W234">
            <v>4000</v>
          </cell>
          <cell r="X234">
            <v>1200</v>
          </cell>
          <cell r="Y234">
            <v>19945</v>
          </cell>
          <cell r="Z234">
            <v>5000</v>
          </cell>
          <cell r="AA234">
            <v>1500</v>
          </cell>
          <cell r="AC234">
            <v>7700</v>
          </cell>
          <cell r="AD234">
            <v>2300</v>
          </cell>
        </row>
        <row r="235">
          <cell r="A235">
            <v>3.22</v>
          </cell>
          <cell r="B235">
            <v>5000</v>
          </cell>
          <cell r="C235">
            <v>6250</v>
          </cell>
          <cell r="D235">
            <v>9625</v>
          </cell>
          <cell r="H235">
            <v>3300</v>
          </cell>
          <cell r="I235">
            <v>9645</v>
          </cell>
          <cell r="J235">
            <v>2100</v>
          </cell>
          <cell r="K235">
            <v>4100</v>
          </cell>
          <cell r="M235">
            <v>2700</v>
          </cell>
          <cell r="N235">
            <v>6400</v>
          </cell>
          <cell r="O235">
            <v>65575</v>
          </cell>
          <cell r="P235">
            <v>4150</v>
          </cell>
          <cell r="Q235">
            <v>1950</v>
          </cell>
          <cell r="V235">
            <v>12830</v>
          </cell>
          <cell r="W235">
            <v>4000</v>
          </cell>
          <cell r="X235">
            <v>1200</v>
          </cell>
          <cell r="Y235">
            <v>19965</v>
          </cell>
          <cell r="Z235">
            <v>5000</v>
          </cell>
          <cell r="AA235">
            <v>1500</v>
          </cell>
          <cell r="AC235">
            <v>7700</v>
          </cell>
          <cell r="AD235">
            <v>2300</v>
          </cell>
        </row>
        <row r="236">
          <cell r="A236">
            <v>3.23</v>
          </cell>
          <cell r="B236">
            <v>5000</v>
          </cell>
          <cell r="C236">
            <v>6250</v>
          </cell>
          <cell r="D236">
            <v>9625</v>
          </cell>
          <cell r="H236">
            <v>3300</v>
          </cell>
          <cell r="I236">
            <v>9655</v>
          </cell>
          <cell r="J236">
            <v>2100</v>
          </cell>
          <cell r="K236">
            <v>4100</v>
          </cell>
          <cell r="M236">
            <v>2700</v>
          </cell>
          <cell r="N236">
            <v>6400</v>
          </cell>
          <cell r="O236">
            <v>65900</v>
          </cell>
          <cell r="P236">
            <v>4150</v>
          </cell>
          <cell r="Q236">
            <v>1950</v>
          </cell>
          <cell r="V236">
            <v>12845</v>
          </cell>
          <cell r="W236">
            <v>4000</v>
          </cell>
          <cell r="X236">
            <v>1200</v>
          </cell>
          <cell r="Y236">
            <v>19985</v>
          </cell>
          <cell r="Z236">
            <v>5000</v>
          </cell>
          <cell r="AA236">
            <v>1500</v>
          </cell>
          <cell r="AC236">
            <v>7700</v>
          </cell>
          <cell r="AD236">
            <v>2300</v>
          </cell>
        </row>
        <row r="237">
          <cell r="A237">
            <v>3.24</v>
          </cell>
          <cell r="B237">
            <v>5000</v>
          </cell>
          <cell r="C237">
            <v>6250</v>
          </cell>
          <cell r="D237">
            <v>9625</v>
          </cell>
          <cell r="H237">
            <v>3300</v>
          </cell>
          <cell r="I237">
            <v>9665</v>
          </cell>
          <cell r="J237">
            <v>2100</v>
          </cell>
          <cell r="K237">
            <v>4100</v>
          </cell>
          <cell r="M237">
            <v>2700</v>
          </cell>
          <cell r="N237">
            <v>6400</v>
          </cell>
          <cell r="O237">
            <v>66225</v>
          </cell>
          <cell r="P237">
            <v>4150</v>
          </cell>
          <cell r="Q237">
            <v>1950</v>
          </cell>
          <cell r="V237">
            <v>12860</v>
          </cell>
          <cell r="W237">
            <v>4000</v>
          </cell>
          <cell r="X237">
            <v>1200</v>
          </cell>
          <cell r="Y237">
            <v>20005</v>
          </cell>
          <cell r="Z237">
            <v>5000</v>
          </cell>
          <cell r="AA237">
            <v>1500</v>
          </cell>
          <cell r="AC237">
            <v>7700</v>
          </cell>
          <cell r="AD237">
            <v>2300</v>
          </cell>
        </row>
        <row r="238">
          <cell r="A238">
            <v>3.25</v>
          </cell>
          <cell r="B238">
            <v>5000</v>
          </cell>
          <cell r="C238">
            <v>6250</v>
          </cell>
          <cell r="D238">
            <v>9625</v>
          </cell>
          <cell r="H238">
            <v>3300</v>
          </cell>
          <cell r="I238">
            <v>9675</v>
          </cell>
          <cell r="J238">
            <v>2100</v>
          </cell>
          <cell r="K238">
            <v>4100</v>
          </cell>
          <cell r="M238">
            <v>2700</v>
          </cell>
          <cell r="N238">
            <v>6400</v>
          </cell>
          <cell r="O238">
            <v>66550</v>
          </cell>
          <cell r="P238">
            <v>4150</v>
          </cell>
          <cell r="Q238">
            <v>1950</v>
          </cell>
          <cell r="V238">
            <v>12875</v>
          </cell>
          <cell r="W238">
            <v>4000</v>
          </cell>
          <cell r="X238">
            <v>1200</v>
          </cell>
          <cell r="Y238">
            <v>20025</v>
          </cell>
          <cell r="Z238">
            <v>5000</v>
          </cell>
          <cell r="AA238">
            <v>1500</v>
          </cell>
          <cell r="AC238">
            <v>7700</v>
          </cell>
          <cell r="AD238">
            <v>2300</v>
          </cell>
        </row>
        <row r="239">
          <cell r="A239">
            <v>3.26</v>
          </cell>
          <cell r="B239">
            <v>5000</v>
          </cell>
          <cell r="C239">
            <v>6250</v>
          </cell>
          <cell r="D239">
            <v>9625</v>
          </cell>
          <cell r="H239">
            <v>3300</v>
          </cell>
          <cell r="I239">
            <v>9685</v>
          </cell>
          <cell r="J239">
            <v>2100</v>
          </cell>
          <cell r="K239">
            <v>4100</v>
          </cell>
          <cell r="M239">
            <v>2700</v>
          </cell>
          <cell r="N239">
            <v>6400</v>
          </cell>
          <cell r="O239">
            <v>66875</v>
          </cell>
          <cell r="P239">
            <v>4150</v>
          </cell>
          <cell r="Q239">
            <v>1950</v>
          </cell>
          <cell r="V239">
            <v>12890</v>
          </cell>
          <cell r="W239">
            <v>4000</v>
          </cell>
          <cell r="X239">
            <v>1200</v>
          </cell>
          <cell r="Y239">
            <v>20045</v>
          </cell>
          <cell r="Z239">
            <v>5000</v>
          </cell>
          <cell r="AA239">
            <v>1500</v>
          </cell>
          <cell r="AC239">
            <v>7700</v>
          </cell>
          <cell r="AD239">
            <v>2300</v>
          </cell>
        </row>
        <row r="240">
          <cell r="A240">
            <v>3.27</v>
          </cell>
          <cell r="B240">
            <v>5000</v>
          </cell>
          <cell r="C240">
            <v>6250</v>
          </cell>
          <cell r="D240">
            <v>9625</v>
          </cell>
          <cell r="H240">
            <v>3300</v>
          </cell>
          <cell r="I240">
            <v>9695</v>
          </cell>
          <cell r="J240">
            <v>2100</v>
          </cell>
          <cell r="K240">
            <v>4100</v>
          </cell>
          <cell r="M240">
            <v>2700</v>
          </cell>
          <cell r="N240">
            <v>6400</v>
          </cell>
          <cell r="O240">
            <v>67200</v>
          </cell>
          <cell r="P240">
            <v>4150</v>
          </cell>
          <cell r="Q240">
            <v>1950</v>
          </cell>
          <cell r="V240">
            <v>12905</v>
          </cell>
          <cell r="W240">
            <v>4000</v>
          </cell>
          <cell r="X240">
            <v>1200</v>
          </cell>
          <cell r="Y240">
            <v>20065</v>
          </cell>
          <cell r="Z240">
            <v>5000</v>
          </cell>
          <cell r="AA240">
            <v>1500</v>
          </cell>
          <cell r="AC240">
            <v>7700</v>
          </cell>
          <cell r="AD240">
            <v>2300</v>
          </cell>
        </row>
        <row r="241">
          <cell r="A241">
            <v>3.28</v>
          </cell>
          <cell r="B241">
            <v>5000</v>
          </cell>
          <cell r="C241">
            <v>6250</v>
          </cell>
          <cell r="D241">
            <v>9625</v>
          </cell>
          <cell r="H241">
            <v>3300</v>
          </cell>
          <cell r="I241">
            <v>9705</v>
          </cell>
          <cell r="J241">
            <v>2100</v>
          </cell>
          <cell r="K241">
            <v>4100</v>
          </cell>
          <cell r="M241">
            <v>2700</v>
          </cell>
          <cell r="N241">
            <v>6400</v>
          </cell>
          <cell r="O241">
            <v>67525</v>
          </cell>
          <cell r="P241">
            <v>4150</v>
          </cell>
          <cell r="Q241">
            <v>1950</v>
          </cell>
          <cell r="V241">
            <v>12920</v>
          </cell>
          <cell r="W241">
            <v>4000</v>
          </cell>
          <cell r="X241">
            <v>1200</v>
          </cell>
          <cell r="Y241">
            <v>20085</v>
          </cell>
          <cell r="Z241">
            <v>5000</v>
          </cell>
          <cell r="AA241">
            <v>1500</v>
          </cell>
          <cell r="AC241">
            <v>7700</v>
          </cell>
          <cell r="AD241">
            <v>2300</v>
          </cell>
        </row>
        <row r="242">
          <cell r="A242">
            <v>3.29</v>
          </cell>
          <cell r="B242">
            <v>5000</v>
          </cell>
          <cell r="C242">
            <v>6250</v>
          </cell>
          <cell r="D242">
            <v>9625</v>
          </cell>
          <cell r="H242">
            <v>3300</v>
          </cell>
          <cell r="I242">
            <v>9715</v>
          </cell>
          <cell r="J242">
            <v>2100</v>
          </cell>
          <cell r="K242">
            <v>4100</v>
          </cell>
          <cell r="M242">
            <v>2700</v>
          </cell>
          <cell r="N242">
            <v>6400</v>
          </cell>
          <cell r="O242">
            <v>67850</v>
          </cell>
          <cell r="P242">
            <v>4150</v>
          </cell>
          <cell r="Q242">
            <v>1950</v>
          </cell>
          <cell r="V242">
            <v>12935</v>
          </cell>
          <cell r="W242">
            <v>4000</v>
          </cell>
          <cell r="X242">
            <v>1200</v>
          </cell>
          <cell r="Y242">
            <v>20105</v>
          </cell>
          <cell r="Z242">
            <v>5000</v>
          </cell>
          <cell r="AA242">
            <v>1500</v>
          </cell>
          <cell r="AC242">
            <v>7700</v>
          </cell>
          <cell r="AD242">
            <v>2300</v>
          </cell>
        </row>
        <row r="243">
          <cell r="A243">
            <v>3.3</v>
          </cell>
          <cell r="B243">
            <v>5000</v>
          </cell>
          <cell r="C243">
            <v>6250</v>
          </cell>
          <cell r="D243">
            <v>9625</v>
          </cell>
          <cell r="H243">
            <v>3300</v>
          </cell>
          <cell r="I243">
            <v>9725</v>
          </cell>
          <cell r="J243">
            <v>2100</v>
          </cell>
          <cell r="K243">
            <v>4100</v>
          </cell>
          <cell r="M243">
            <v>2700</v>
          </cell>
          <cell r="N243">
            <v>6400</v>
          </cell>
          <cell r="O243">
            <v>68175</v>
          </cell>
          <cell r="V243">
            <v>12950</v>
          </cell>
          <cell r="W243">
            <v>4000</v>
          </cell>
          <cell r="X243">
            <v>1200</v>
          </cell>
          <cell r="Y243">
            <v>20125</v>
          </cell>
          <cell r="Z243">
            <v>5000</v>
          </cell>
          <cell r="AA243">
            <v>1500</v>
          </cell>
          <cell r="AC243">
            <v>7700</v>
          </cell>
          <cell r="AD243">
            <v>2300</v>
          </cell>
        </row>
        <row r="244">
          <cell r="A244">
            <v>3.31</v>
          </cell>
          <cell r="B244">
            <v>5000</v>
          </cell>
          <cell r="C244">
            <v>6250</v>
          </cell>
          <cell r="D244">
            <v>9625</v>
          </cell>
          <cell r="H244">
            <v>3300</v>
          </cell>
          <cell r="I244">
            <v>9735</v>
          </cell>
          <cell r="J244">
            <v>2100</v>
          </cell>
          <cell r="K244">
            <v>4100</v>
          </cell>
          <cell r="M244">
            <v>2700</v>
          </cell>
          <cell r="N244">
            <v>6400</v>
          </cell>
          <cell r="O244">
            <v>68500</v>
          </cell>
          <cell r="V244">
            <v>12965</v>
          </cell>
          <cell r="W244">
            <v>4000</v>
          </cell>
          <cell r="X244">
            <v>1200</v>
          </cell>
          <cell r="Y244">
            <v>20145</v>
          </cell>
          <cell r="Z244">
            <v>5000</v>
          </cell>
          <cell r="AA244">
            <v>1500</v>
          </cell>
          <cell r="AC244">
            <v>7700</v>
          </cell>
          <cell r="AD244">
            <v>2300</v>
          </cell>
        </row>
        <row r="245">
          <cell r="A245">
            <v>3.32</v>
          </cell>
          <cell r="B245">
            <v>5000</v>
          </cell>
          <cell r="C245">
            <v>6250</v>
          </cell>
          <cell r="D245">
            <v>9625</v>
          </cell>
          <cell r="H245">
            <v>3300</v>
          </cell>
          <cell r="I245">
            <v>9745</v>
          </cell>
          <cell r="J245">
            <v>2100</v>
          </cell>
          <cell r="K245">
            <v>4100</v>
          </cell>
          <cell r="M245">
            <v>2700</v>
          </cell>
          <cell r="N245">
            <v>6400</v>
          </cell>
          <cell r="O245">
            <v>68825</v>
          </cell>
          <cell r="V245">
            <v>12980</v>
          </cell>
          <cell r="W245">
            <v>4000</v>
          </cell>
          <cell r="X245">
            <v>1200</v>
          </cell>
          <cell r="Y245">
            <v>20165</v>
          </cell>
          <cell r="Z245">
            <v>5000</v>
          </cell>
          <cell r="AA245">
            <v>1500</v>
          </cell>
          <cell r="AC245">
            <v>7700</v>
          </cell>
          <cell r="AD245">
            <v>2300</v>
          </cell>
        </row>
        <row r="246">
          <cell r="A246">
            <v>3.33</v>
          </cell>
          <cell r="B246">
            <v>5000</v>
          </cell>
          <cell r="C246">
            <v>6250</v>
          </cell>
          <cell r="D246">
            <v>9625</v>
          </cell>
          <cell r="H246">
            <v>3300</v>
          </cell>
          <cell r="I246">
            <v>9755</v>
          </cell>
          <cell r="J246">
            <v>2100</v>
          </cell>
          <cell r="K246">
            <v>4100</v>
          </cell>
          <cell r="M246">
            <v>2700</v>
          </cell>
          <cell r="N246">
            <v>6400</v>
          </cell>
          <cell r="O246">
            <v>69150</v>
          </cell>
          <cell r="V246">
            <v>12995</v>
          </cell>
          <cell r="W246">
            <v>4000</v>
          </cell>
          <cell r="X246">
            <v>1200</v>
          </cell>
          <cell r="Y246">
            <v>20185</v>
          </cell>
          <cell r="Z246">
            <v>5000</v>
          </cell>
          <cell r="AA246">
            <v>1500</v>
          </cell>
          <cell r="AC246">
            <v>7700</v>
          </cell>
          <cell r="AD246">
            <v>2300</v>
          </cell>
        </row>
        <row r="247">
          <cell r="A247">
            <v>3.34</v>
          </cell>
          <cell r="B247">
            <v>5000</v>
          </cell>
          <cell r="C247">
            <v>6250</v>
          </cell>
          <cell r="D247">
            <v>9625</v>
          </cell>
          <cell r="H247">
            <v>3300</v>
          </cell>
          <cell r="I247">
            <v>9765</v>
          </cell>
          <cell r="J247">
            <v>2100</v>
          </cell>
          <cell r="K247">
            <v>4100</v>
          </cell>
          <cell r="M247">
            <v>2700</v>
          </cell>
          <cell r="N247">
            <v>6400</v>
          </cell>
          <cell r="O247">
            <v>69475</v>
          </cell>
          <cell r="V247">
            <v>13010</v>
          </cell>
          <cell r="W247">
            <v>4000</v>
          </cell>
          <cell r="X247">
            <v>1200</v>
          </cell>
          <cell r="Y247">
            <v>20205</v>
          </cell>
          <cell r="Z247">
            <v>5000</v>
          </cell>
          <cell r="AA247">
            <v>1500</v>
          </cell>
          <cell r="AC247">
            <v>7700</v>
          </cell>
          <cell r="AD247">
            <v>2300</v>
          </cell>
        </row>
        <row r="248">
          <cell r="A248">
            <v>3.35</v>
          </cell>
          <cell r="B248">
            <v>5000</v>
          </cell>
          <cell r="C248">
            <v>6250</v>
          </cell>
          <cell r="D248">
            <v>9625</v>
          </cell>
          <cell r="H248">
            <v>3300</v>
          </cell>
          <cell r="I248">
            <v>9775</v>
          </cell>
          <cell r="J248">
            <v>2100</v>
          </cell>
          <cell r="K248">
            <v>4100</v>
          </cell>
          <cell r="M248">
            <v>2700</v>
          </cell>
          <cell r="N248">
            <v>6400</v>
          </cell>
          <cell r="O248">
            <v>69800</v>
          </cell>
          <cell r="V248">
            <v>13025</v>
          </cell>
          <cell r="W248">
            <v>4000</v>
          </cell>
          <cell r="X248">
            <v>1200</v>
          </cell>
          <cell r="Y248">
            <v>20225</v>
          </cell>
          <cell r="Z248">
            <v>5000</v>
          </cell>
          <cell r="AA248">
            <v>1500</v>
          </cell>
          <cell r="AC248">
            <v>7700</v>
          </cell>
          <cell r="AD248">
            <v>2300</v>
          </cell>
        </row>
        <row r="249">
          <cell r="A249">
            <v>3.36</v>
          </cell>
          <cell r="B249">
            <v>5000</v>
          </cell>
          <cell r="C249">
            <v>6250</v>
          </cell>
          <cell r="D249">
            <v>9625</v>
          </cell>
          <cell r="H249">
            <v>3300</v>
          </cell>
          <cell r="I249">
            <v>9785</v>
          </cell>
          <cell r="J249">
            <v>2100</v>
          </cell>
          <cell r="K249">
            <v>4100</v>
          </cell>
          <cell r="M249">
            <v>2700</v>
          </cell>
          <cell r="N249">
            <v>6400</v>
          </cell>
          <cell r="O249">
            <v>70125</v>
          </cell>
          <cell r="V249">
            <v>13040</v>
          </cell>
          <cell r="W249">
            <v>4000</v>
          </cell>
          <cell r="X249">
            <v>1200</v>
          </cell>
          <cell r="Y249">
            <v>20245</v>
          </cell>
          <cell r="Z249">
            <v>5000</v>
          </cell>
          <cell r="AA249">
            <v>1500</v>
          </cell>
          <cell r="AC249">
            <v>7700</v>
          </cell>
          <cell r="AD249">
            <v>2300</v>
          </cell>
        </row>
        <row r="250">
          <cell r="A250">
            <v>3.37</v>
          </cell>
          <cell r="B250">
            <v>5000</v>
          </cell>
          <cell r="C250">
            <v>6250</v>
          </cell>
          <cell r="D250">
            <v>9625</v>
          </cell>
          <cell r="H250">
            <v>3300</v>
          </cell>
          <cell r="I250">
            <v>9795</v>
          </cell>
          <cell r="J250">
            <v>2100</v>
          </cell>
          <cell r="K250">
            <v>4100</v>
          </cell>
          <cell r="M250">
            <v>2700</v>
          </cell>
          <cell r="N250">
            <v>6400</v>
          </cell>
          <cell r="O250">
            <v>70450</v>
          </cell>
          <cell r="V250">
            <v>13055</v>
          </cell>
          <cell r="W250">
            <v>4000</v>
          </cell>
          <cell r="X250">
            <v>1200</v>
          </cell>
          <cell r="Y250">
            <v>20265</v>
          </cell>
          <cell r="Z250">
            <v>5000</v>
          </cell>
          <cell r="AA250">
            <v>1500</v>
          </cell>
          <cell r="AC250">
            <v>7700</v>
          </cell>
          <cell r="AD250">
            <v>2300</v>
          </cell>
        </row>
        <row r="251">
          <cell r="A251">
            <v>3.38</v>
          </cell>
          <cell r="B251">
            <v>5000</v>
          </cell>
          <cell r="C251">
            <v>6250</v>
          </cell>
          <cell r="D251">
            <v>9625</v>
          </cell>
          <cell r="H251">
            <v>3300</v>
          </cell>
          <cell r="I251">
            <v>9805</v>
          </cell>
          <cell r="J251">
            <v>2100</v>
          </cell>
          <cell r="K251">
            <v>4100</v>
          </cell>
          <cell r="M251">
            <v>2700</v>
          </cell>
          <cell r="N251">
            <v>6400</v>
          </cell>
          <cell r="O251">
            <v>70775</v>
          </cell>
          <cell r="V251">
            <v>13070</v>
          </cell>
          <cell r="W251">
            <v>4000</v>
          </cell>
          <cell r="X251">
            <v>1200</v>
          </cell>
          <cell r="Y251">
            <v>20285</v>
          </cell>
          <cell r="Z251">
            <v>5000</v>
          </cell>
          <cell r="AA251">
            <v>1500</v>
          </cell>
          <cell r="AC251">
            <v>7700</v>
          </cell>
          <cell r="AD251">
            <v>2300</v>
          </cell>
        </row>
        <row r="252">
          <cell r="A252">
            <v>3.39</v>
          </cell>
          <cell r="B252">
            <v>5000</v>
          </cell>
          <cell r="C252">
            <v>6250</v>
          </cell>
          <cell r="D252">
            <v>9625</v>
          </cell>
          <cell r="H252">
            <v>3300</v>
          </cell>
          <cell r="I252">
            <v>9815</v>
          </cell>
          <cell r="J252">
            <v>2100</v>
          </cell>
          <cell r="K252">
            <v>4100</v>
          </cell>
          <cell r="M252">
            <v>2700</v>
          </cell>
          <cell r="N252">
            <v>6400</v>
          </cell>
          <cell r="O252">
            <v>71100</v>
          </cell>
          <cell r="V252">
            <v>13085</v>
          </cell>
          <cell r="W252">
            <v>4000</v>
          </cell>
          <cell r="X252">
            <v>1200</v>
          </cell>
          <cell r="Y252">
            <v>20305</v>
          </cell>
          <cell r="Z252">
            <v>5000</v>
          </cell>
          <cell r="AA252">
            <v>1500</v>
          </cell>
          <cell r="AC252">
            <v>7700</v>
          </cell>
          <cell r="AD252">
            <v>2300</v>
          </cell>
        </row>
        <row r="253">
          <cell r="A253">
            <v>3.4</v>
          </cell>
          <cell r="B253">
            <v>5000</v>
          </cell>
          <cell r="C253">
            <v>6250</v>
          </cell>
          <cell r="D253">
            <v>9625</v>
          </cell>
          <cell r="H253">
            <v>3300</v>
          </cell>
          <cell r="I253">
            <v>9825</v>
          </cell>
          <cell r="J253">
            <v>2100</v>
          </cell>
          <cell r="K253">
            <v>4100</v>
          </cell>
          <cell r="M253">
            <v>2700</v>
          </cell>
          <cell r="N253">
            <v>6400</v>
          </cell>
          <cell r="O253">
            <v>71425</v>
          </cell>
          <cell r="V253">
            <v>13100</v>
          </cell>
          <cell r="W253">
            <v>4000</v>
          </cell>
          <cell r="X253">
            <v>1200</v>
          </cell>
          <cell r="Y253">
            <v>20325</v>
          </cell>
          <cell r="Z253">
            <v>5000</v>
          </cell>
          <cell r="AA253">
            <v>1500</v>
          </cell>
          <cell r="AC253">
            <v>7700</v>
          </cell>
          <cell r="AD253">
            <v>2300</v>
          </cell>
        </row>
        <row r="254">
          <cell r="A254">
            <v>3.41</v>
          </cell>
          <cell r="B254">
            <v>5000</v>
          </cell>
          <cell r="C254">
            <v>6250</v>
          </cell>
          <cell r="D254">
            <v>9625</v>
          </cell>
          <cell r="H254">
            <v>3300</v>
          </cell>
          <cell r="I254">
            <v>9835</v>
          </cell>
          <cell r="J254">
            <v>2100</v>
          </cell>
          <cell r="K254">
            <v>4100</v>
          </cell>
          <cell r="M254">
            <v>2700</v>
          </cell>
          <cell r="N254">
            <v>6400</v>
          </cell>
          <cell r="O254">
            <v>71750</v>
          </cell>
          <cell r="V254">
            <v>13115</v>
          </cell>
          <cell r="W254">
            <v>4000</v>
          </cell>
          <cell r="X254">
            <v>1200</v>
          </cell>
          <cell r="Y254">
            <v>20345</v>
          </cell>
          <cell r="Z254">
            <v>5000</v>
          </cell>
          <cell r="AA254">
            <v>1500</v>
          </cell>
          <cell r="AC254">
            <v>7700</v>
          </cell>
          <cell r="AD254">
            <v>2300</v>
          </cell>
        </row>
        <row r="255">
          <cell r="A255">
            <v>3.42</v>
          </cell>
          <cell r="B255">
            <v>5000</v>
          </cell>
          <cell r="C255">
            <v>6250</v>
          </cell>
          <cell r="D255">
            <v>9625</v>
          </cell>
          <cell r="H255">
            <v>3300</v>
          </cell>
          <cell r="I255">
            <v>9845</v>
          </cell>
          <cell r="J255">
            <v>2100</v>
          </cell>
          <cell r="K255">
            <v>4100</v>
          </cell>
          <cell r="M255">
            <v>2700</v>
          </cell>
          <cell r="N255">
            <v>6400</v>
          </cell>
          <cell r="O255">
            <v>72075</v>
          </cell>
          <cell r="V255">
            <v>13130</v>
          </cell>
          <cell r="W255">
            <v>4000</v>
          </cell>
          <cell r="X255">
            <v>1200</v>
          </cell>
          <cell r="Y255">
            <v>20365</v>
          </cell>
          <cell r="Z255">
            <v>5000</v>
          </cell>
          <cell r="AA255">
            <v>1500</v>
          </cell>
          <cell r="AC255">
            <v>7700</v>
          </cell>
          <cell r="AD255">
            <v>2300</v>
          </cell>
        </row>
        <row r="256">
          <cell r="A256">
            <v>3.43</v>
          </cell>
          <cell r="B256">
            <v>5000</v>
          </cell>
          <cell r="C256">
            <v>6250</v>
          </cell>
          <cell r="D256">
            <v>9625</v>
          </cell>
          <cell r="H256">
            <v>3300</v>
          </cell>
          <cell r="I256">
            <v>9855</v>
          </cell>
          <cell r="J256">
            <v>2100</v>
          </cell>
          <cell r="K256">
            <v>4100</v>
          </cell>
          <cell r="M256">
            <v>2700</v>
          </cell>
          <cell r="N256">
            <v>6400</v>
          </cell>
          <cell r="O256">
            <v>72400</v>
          </cell>
          <cell r="V256">
            <v>13145</v>
          </cell>
          <cell r="W256">
            <v>4000</v>
          </cell>
          <cell r="X256">
            <v>1200</v>
          </cell>
          <cell r="Y256">
            <v>20385</v>
          </cell>
          <cell r="Z256">
            <v>5000</v>
          </cell>
          <cell r="AA256">
            <v>1500</v>
          </cell>
          <cell r="AC256">
            <v>7700</v>
          </cell>
          <cell r="AD256">
            <v>2300</v>
          </cell>
        </row>
        <row r="257">
          <cell r="A257">
            <v>3.44</v>
          </cell>
          <cell r="B257">
            <v>5000</v>
          </cell>
          <cell r="C257">
            <v>6250</v>
          </cell>
          <cell r="D257">
            <v>9625</v>
          </cell>
          <cell r="H257">
            <v>3300</v>
          </cell>
          <cell r="I257">
            <v>9865</v>
          </cell>
          <cell r="J257">
            <v>2100</v>
          </cell>
          <cell r="K257">
            <v>4100</v>
          </cell>
          <cell r="M257">
            <v>2700</v>
          </cell>
          <cell r="N257">
            <v>6400</v>
          </cell>
          <cell r="O257">
            <v>72725</v>
          </cell>
          <cell r="V257">
            <v>13160</v>
          </cell>
          <cell r="W257">
            <v>4000</v>
          </cell>
          <cell r="X257">
            <v>1200</v>
          </cell>
          <cell r="Y257">
            <v>20405</v>
          </cell>
          <cell r="Z257">
            <v>5000</v>
          </cell>
          <cell r="AA257">
            <v>1500</v>
          </cell>
          <cell r="AC257">
            <v>7700</v>
          </cell>
          <cell r="AD257">
            <v>2300</v>
          </cell>
        </row>
        <row r="258">
          <cell r="A258">
            <v>3.45</v>
          </cell>
          <cell r="B258">
            <v>5000</v>
          </cell>
          <cell r="C258">
            <v>6250</v>
          </cell>
          <cell r="D258">
            <v>9625</v>
          </cell>
          <cell r="H258">
            <v>3300</v>
          </cell>
          <cell r="I258">
            <v>9875</v>
          </cell>
          <cell r="J258">
            <v>2100</v>
          </cell>
          <cell r="K258">
            <v>4100</v>
          </cell>
          <cell r="M258">
            <v>2700</v>
          </cell>
          <cell r="N258">
            <v>6400</v>
          </cell>
          <cell r="O258">
            <v>73050</v>
          </cell>
          <cell r="V258">
            <v>13175</v>
          </cell>
          <cell r="W258">
            <v>4000</v>
          </cell>
          <cell r="X258">
            <v>1200</v>
          </cell>
          <cell r="Y258">
            <v>20425</v>
          </cell>
          <cell r="Z258">
            <v>5000</v>
          </cell>
          <cell r="AA258">
            <v>1500</v>
          </cell>
          <cell r="AC258">
            <v>7700</v>
          </cell>
          <cell r="AD258">
            <v>2300</v>
          </cell>
        </row>
        <row r="259">
          <cell r="A259">
            <v>3.46</v>
          </cell>
          <cell r="B259">
            <v>5000</v>
          </cell>
          <cell r="C259">
            <v>6250</v>
          </cell>
          <cell r="D259">
            <v>9625</v>
          </cell>
          <cell r="H259">
            <v>3300</v>
          </cell>
          <cell r="I259">
            <v>9885</v>
          </cell>
          <cell r="J259">
            <v>2100</v>
          </cell>
          <cell r="K259">
            <v>4100</v>
          </cell>
          <cell r="M259">
            <v>2700</v>
          </cell>
          <cell r="N259">
            <v>6400</v>
          </cell>
          <cell r="O259">
            <v>73375</v>
          </cell>
          <cell r="V259">
            <v>13190</v>
          </cell>
          <cell r="W259">
            <v>4000</v>
          </cell>
          <cell r="X259">
            <v>1200</v>
          </cell>
          <cell r="Y259">
            <v>20445</v>
          </cell>
          <cell r="Z259">
            <v>5000</v>
          </cell>
          <cell r="AA259">
            <v>1500</v>
          </cell>
          <cell r="AC259">
            <v>7700</v>
          </cell>
          <cell r="AD259">
            <v>2300</v>
          </cell>
        </row>
        <row r="260">
          <cell r="A260">
            <v>3.47</v>
          </cell>
          <cell r="B260">
            <v>5000</v>
          </cell>
          <cell r="C260">
            <v>6250</v>
          </cell>
          <cell r="D260">
            <v>9625</v>
          </cell>
          <cell r="H260">
            <v>3300</v>
          </cell>
          <cell r="I260">
            <v>9895</v>
          </cell>
          <cell r="J260">
            <v>2100</v>
          </cell>
          <cell r="K260">
            <v>4100</v>
          </cell>
          <cell r="M260">
            <v>2700</v>
          </cell>
          <cell r="N260">
            <v>6400</v>
          </cell>
          <cell r="O260">
            <v>73700</v>
          </cell>
          <cell r="V260">
            <v>13205</v>
          </cell>
          <cell r="W260">
            <v>4000</v>
          </cell>
          <cell r="X260">
            <v>1200</v>
          </cell>
          <cell r="Y260">
            <v>20465</v>
          </cell>
          <cell r="Z260">
            <v>5000</v>
          </cell>
          <cell r="AA260">
            <v>1500</v>
          </cell>
          <cell r="AC260">
            <v>7700</v>
          </cell>
          <cell r="AD260">
            <v>2300</v>
          </cell>
        </row>
        <row r="261">
          <cell r="A261">
            <v>3.48</v>
          </cell>
          <cell r="B261">
            <v>5000</v>
          </cell>
          <cell r="C261">
            <v>6250</v>
          </cell>
          <cell r="D261">
            <v>9625</v>
          </cell>
          <cell r="H261">
            <v>3300</v>
          </cell>
          <cell r="I261">
            <v>9905</v>
          </cell>
          <cell r="J261">
            <v>2100</v>
          </cell>
          <cell r="K261">
            <v>4100</v>
          </cell>
          <cell r="M261">
            <v>2700</v>
          </cell>
          <cell r="N261">
            <v>6400</v>
          </cell>
          <cell r="O261">
            <v>74025</v>
          </cell>
          <cell r="V261">
            <v>13220</v>
          </cell>
          <cell r="W261">
            <v>4000</v>
          </cell>
          <cell r="X261">
            <v>1200</v>
          </cell>
          <cell r="Y261">
            <v>20485</v>
          </cell>
          <cell r="Z261">
            <v>5000</v>
          </cell>
          <cell r="AA261">
            <v>1500</v>
          </cell>
          <cell r="AC261">
            <v>7700</v>
          </cell>
          <cell r="AD261">
            <v>2300</v>
          </cell>
        </row>
        <row r="262">
          <cell r="A262">
            <v>3.49</v>
          </cell>
          <cell r="B262">
            <v>5000</v>
          </cell>
          <cell r="C262">
            <v>6250</v>
          </cell>
          <cell r="D262">
            <v>9625</v>
          </cell>
          <cell r="H262">
            <v>3300</v>
          </cell>
          <cell r="I262">
            <v>9915</v>
          </cell>
          <cell r="J262">
            <v>2100</v>
          </cell>
          <cell r="K262">
            <v>4100</v>
          </cell>
          <cell r="M262">
            <v>2700</v>
          </cell>
          <cell r="N262">
            <v>6400</v>
          </cell>
          <cell r="O262">
            <v>74350</v>
          </cell>
          <cell r="V262">
            <v>13235</v>
          </cell>
          <cell r="W262">
            <v>4000</v>
          </cell>
          <cell r="X262">
            <v>1200</v>
          </cell>
          <cell r="Y262">
            <v>20505</v>
          </cell>
          <cell r="Z262">
            <v>5000</v>
          </cell>
          <cell r="AA262">
            <v>1500</v>
          </cell>
          <cell r="AC262">
            <v>7700</v>
          </cell>
          <cell r="AD262">
            <v>2300</v>
          </cell>
        </row>
        <row r="263">
          <cell r="A263">
            <v>3.5</v>
          </cell>
          <cell r="B263">
            <v>5000</v>
          </cell>
          <cell r="C263">
            <v>6250</v>
          </cell>
          <cell r="D263">
            <v>9625</v>
          </cell>
          <cell r="H263">
            <v>3300</v>
          </cell>
          <cell r="I263">
            <v>9925</v>
          </cell>
          <cell r="J263">
            <v>2100</v>
          </cell>
          <cell r="K263">
            <v>4100</v>
          </cell>
          <cell r="M263">
            <v>2700</v>
          </cell>
          <cell r="N263">
            <v>6400</v>
          </cell>
          <cell r="O263">
            <v>74675</v>
          </cell>
          <cell r="V263">
            <v>13250</v>
          </cell>
          <cell r="W263">
            <v>4000</v>
          </cell>
          <cell r="X263">
            <v>1200</v>
          </cell>
          <cell r="Y263">
            <v>20525</v>
          </cell>
          <cell r="Z263">
            <v>5000</v>
          </cell>
          <cell r="AA263">
            <v>1500</v>
          </cell>
          <cell r="AC263">
            <v>7700</v>
          </cell>
          <cell r="AD263">
            <v>2300</v>
          </cell>
        </row>
        <row r="264">
          <cell r="A264">
            <v>3.51</v>
          </cell>
          <cell r="B264">
            <v>5000</v>
          </cell>
          <cell r="C264">
            <v>6250</v>
          </cell>
          <cell r="D264">
            <v>9625</v>
          </cell>
          <cell r="H264">
            <v>3300</v>
          </cell>
          <cell r="I264">
            <v>9935</v>
          </cell>
          <cell r="J264">
            <v>2100</v>
          </cell>
          <cell r="K264">
            <v>4100</v>
          </cell>
          <cell r="M264">
            <v>2700</v>
          </cell>
          <cell r="N264">
            <v>6400</v>
          </cell>
          <cell r="O264">
            <v>75000</v>
          </cell>
          <cell r="V264">
            <v>13265</v>
          </cell>
          <cell r="W264">
            <v>4000</v>
          </cell>
          <cell r="X264">
            <v>1200</v>
          </cell>
          <cell r="Y264">
            <v>20545</v>
          </cell>
          <cell r="Z264">
            <v>5000</v>
          </cell>
          <cell r="AA264">
            <v>1500</v>
          </cell>
          <cell r="AC264">
            <v>7700</v>
          </cell>
          <cell r="AD264">
            <v>2300</v>
          </cell>
        </row>
        <row r="265">
          <cell r="A265">
            <v>3.52</v>
          </cell>
          <cell r="B265">
            <v>5000</v>
          </cell>
          <cell r="C265">
            <v>6250</v>
          </cell>
          <cell r="D265">
            <v>9625</v>
          </cell>
          <cell r="H265">
            <v>3300</v>
          </cell>
          <cell r="I265">
            <v>9945</v>
          </cell>
          <cell r="J265">
            <v>2100</v>
          </cell>
          <cell r="K265">
            <v>4100</v>
          </cell>
          <cell r="M265">
            <v>2700</v>
          </cell>
          <cell r="N265">
            <v>6400</v>
          </cell>
          <cell r="O265">
            <v>75325</v>
          </cell>
          <cell r="V265">
            <v>13280</v>
          </cell>
          <cell r="W265">
            <v>4000</v>
          </cell>
          <cell r="X265">
            <v>1200</v>
          </cell>
          <cell r="Y265">
            <v>20565</v>
          </cell>
          <cell r="Z265">
            <v>5000</v>
          </cell>
          <cell r="AA265">
            <v>1500</v>
          </cell>
          <cell r="AC265">
            <v>7700</v>
          </cell>
          <cell r="AD265">
            <v>2300</v>
          </cell>
        </row>
        <row r="266">
          <cell r="A266">
            <v>3.53</v>
          </cell>
          <cell r="B266">
            <v>5000</v>
          </cell>
          <cell r="C266">
            <v>6250</v>
          </cell>
          <cell r="D266">
            <v>9625</v>
          </cell>
          <cell r="H266">
            <v>3300</v>
          </cell>
          <cell r="I266">
            <v>9955</v>
          </cell>
          <cell r="J266">
            <v>2100</v>
          </cell>
          <cell r="K266">
            <v>4100</v>
          </cell>
          <cell r="M266">
            <v>2700</v>
          </cell>
          <cell r="N266">
            <v>6400</v>
          </cell>
          <cell r="O266">
            <v>75650</v>
          </cell>
          <cell r="V266">
            <v>13295</v>
          </cell>
          <cell r="W266">
            <v>4000</v>
          </cell>
          <cell r="X266">
            <v>1200</v>
          </cell>
          <cell r="Y266">
            <v>20585</v>
          </cell>
          <cell r="Z266">
            <v>5000</v>
          </cell>
          <cell r="AA266">
            <v>1500</v>
          </cell>
          <cell r="AC266">
            <v>7700</v>
          </cell>
          <cell r="AD266">
            <v>2300</v>
          </cell>
        </row>
        <row r="267">
          <cell r="A267">
            <v>3.54</v>
          </cell>
          <cell r="B267">
            <v>5000</v>
          </cell>
          <cell r="C267">
            <v>6250</v>
          </cell>
          <cell r="D267">
            <v>9625</v>
          </cell>
          <cell r="H267">
            <v>3300</v>
          </cell>
          <cell r="I267">
            <v>9965</v>
          </cell>
          <cell r="J267">
            <v>2100</v>
          </cell>
          <cell r="K267">
            <v>4100</v>
          </cell>
          <cell r="M267">
            <v>2700</v>
          </cell>
          <cell r="N267">
            <v>6400</v>
          </cell>
          <cell r="O267">
            <v>75975</v>
          </cell>
          <cell r="V267">
            <v>13310</v>
          </cell>
          <cell r="W267">
            <v>4000</v>
          </cell>
          <cell r="X267">
            <v>1200</v>
          </cell>
          <cell r="Y267">
            <v>20605</v>
          </cell>
          <cell r="Z267">
            <v>5000</v>
          </cell>
          <cell r="AA267">
            <v>1500</v>
          </cell>
          <cell r="AC267">
            <v>7700</v>
          </cell>
          <cell r="AD267">
            <v>2300</v>
          </cell>
        </row>
        <row r="268">
          <cell r="A268">
            <v>3.55</v>
          </cell>
          <cell r="B268">
            <v>5000</v>
          </cell>
          <cell r="C268">
            <v>6250</v>
          </cell>
          <cell r="D268">
            <v>9625</v>
          </cell>
          <cell r="H268">
            <v>3300</v>
          </cell>
          <cell r="I268">
            <v>9975</v>
          </cell>
          <cell r="J268">
            <v>2100</v>
          </cell>
          <cell r="K268">
            <v>4100</v>
          </cell>
          <cell r="M268">
            <v>2700</v>
          </cell>
          <cell r="N268">
            <v>6400</v>
          </cell>
          <cell r="O268">
            <v>76300</v>
          </cell>
          <cell r="V268">
            <v>13325</v>
          </cell>
          <cell r="W268">
            <v>4000</v>
          </cell>
          <cell r="X268">
            <v>1200</v>
          </cell>
          <cell r="Y268">
            <v>20625</v>
          </cell>
          <cell r="Z268">
            <v>5000</v>
          </cell>
          <cell r="AA268">
            <v>1500</v>
          </cell>
          <cell r="AC268">
            <v>7700</v>
          </cell>
          <cell r="AD268">
            <v>2300</v>
          </cell>
        </row>
        <row r="269">
          <cell r="A269">
            <v>3.56</v>
          </cell>
          <cell r="B269">
            <v>5000</v>
          </cell>
          <cell r="C269">
            <v>6250</v>
          </cell>
          <cell r="D269">
            <v>9625</v>
          </cell>
          <cell r="H269">
            <v>3300</v>
          </cell>
          <cell r="I269">
            <v>9985</v>
          </cell>
          <cell r="J269">
            <v>2100</v>
          </cell>
          <cell r="K269">
            <v>4100</v>
          </cell>
          <cell r="M269">
            <v>2700</v>
          </cell>
          <cell r="N269">
            <v>6400</v>
          </cell>
          <cell r="O269">
            <v>76625</v>
          </cell>
          <cell r="V269">
            <v>13340</v>
          </cell>
          <cell r="W269">
            <v>4000</v>
          </cell>
          <cell r="X269">
            <v>1200</v>
          </cell>
          <cell r="Y269">
            <v>20645</v>
          </cell>
          <cell r="Z269">
            <v>5000</v>
          </cell>
          <cell r="AA269">
            <v>1500</v>
          </cell>
          <cell r="AC269">
            <v>7700</v>
          </cell>
          <cell r="AD269">
            <v>2300</v>
          </cell>
        </row>
        <row r="270">
          <cell r="A270">
            <v>3.57</v>
          </cell>
          <cell r="B270">
            <v>5000</v>
          </cell>
          <cell r="C270">
            <v>6250</v>
          </cell>
          <cell r="D270">
            <v>9625</v>
          </cell>
          <cell r="H270">
            <v>3300</v>
          </cell>
          <cell r="I270">
            <v>9995</v>
          </cell>
          <cell r="J270">
            <v>2100</v>
          </cell>
          <cell r="K270">
            <v>4100</v>
          </cell>
          <cell r="M270">
            <v>2700</v>
          </cell>
          <cell r="N270">
            <v>6400</v>
          </cell>
          <cell r="O270">
            <v>76950</v>
          </cell>
          <cell r="V270">
            <v>13355</v>
          </cell>
          <cell r="W270">
            <v>4000</v>
          </cell>
          <cell r="X270">
            <v>1200</v>
          </cell>
          <cell r="Y270">
            <v>20665</v>
          </cell>
          <cell r="Z270">
            <v>5000</v>
          </cell>
          <cell r="AA270">
            <v>1500</v>
          </cell>
          <cell r="AC270">
            <v>7700</v>
          </cell>
          <cell r="AD270">
            <v>2300</v>
          </cell>
        </row>
        <row r="271">
          <cell r="A271">
            <v>3.58</v>
          </cell>
          <cell r="B271">
            <v>5000</v>
          </cell>
          <cell r="C271">
            <v>6250</v>
          </cell>
          <cell r="D271">
            <v>9625</v>
          </cell>
          <cell r="H271">
            <v>3300</v>
          </cell>
          <cell r="I271">
            <v>10005</v>
          </cell>
          <cell r="J271">
            <v>2100</v>
          </cell>
          <cell r="K271">
            <v>4100</v>
          </cell>
          <cell r="M271">
            <v>2700</v>
          </cell>
          <cell r="N271">
            <v>6400</v>
          </cell>
          <cell r="O271">
            <v>77275</v>
          </cell>
          <cell r="V271">
            <v>13370</v>
          </cell>
          <cell r="W271">
            <v>4000</v>
          </cell>
          <cell r="X271">
            <v>1200</v>
          </cell>
          <cell r="Y271">
            <v>20685</v>
          </cell>
          <cell r="Z271">
            <v>5000</v>
          </cell>
          <cell r="AA271">
            <v>1500</v>
          </cell>
          <cell r="AC271">
            <v>7700</v>
          </cell>
          <cell r="AD271">
            <v>2300</v>
          </cell>
        </row>
        <row r="272">
          <cell r="A272">
            <v>3.59</v>
          </cell>
          <cell r="B272">
            <v>5000</v>
          </cell>
          <cell r="C272">
            <v>6250</v>
          </cell>
          <cell r="D272">
            <v>9625</v>
          </cell>
          <cell r="H272">
            <v>3300</v>
          </cell>
          <cell r="I272">
            <v>10015</v>
          </cell>
          <cell r="J272">
            <v>2100</v>
          </cell>
          <cell r="K272">
            <v>4100</v>
          </cell>
          <cell r="M272">
            <v>2700</v>
          </cell>
          <cell r="N272">
            <v>6400</v>
          </cell>
          <cell r="O272">
            <v>77600</v>
          </cell>
          <cell r="V272">
            <v>13385</v>
          </cell>
          <cell r="W272">
            <v>4000</v>
          </cell>
          <cell r="X272">
            <v>1200</v>
          </cell>
          <cell r="Y272">
            <v>20705</v>
          </cell>
          <cell r="Z272">
            <v>5000</v>
          </cell>
          <cell r="AA272">
            <v>1500</v>
          </cell>
          <cell r="AC272">
            <v>7700</v>
          </cell>
          <cell r="AD272">
            <v>2300</v>
          </cell>
        </row>
        <row r="273">
          <cell r="A273">
            <v>3.6</v>
          </cell>
          <cell r="B273">
            <v>5000</v>
          </cell>
          <cell r="C273">
            <v>6250</v>
          </cell>
          <cell r="D273">
            <v>9625</v>
          </cell>
          <cell r="H273">
            <v>3300</v>
          </cell>
          <cell r="I273">
            <v>10025</v>
          </cell>
          <cell r="J273">
            <v>2100</v>
          </cell>
          <cell r="K273">
            <v>4100</v>
          </cell>
          <cell r="M273">
            <v>2700</v>
          </cell>
          <cell r="N273">
            <v>6400</v>
          </cell>
          <cell r="O273">
            <v>77925</v>
          </cell>
          <cell r="V273">
            <v>13400</v>
          </cell>
          <cell r="W273">
            <v>4000</v>
          </cell>
          <cell r="X273">
            <v>1200</v>
          </cell>
          <cell r="Y273">
            <v>20725</v>
          </cell>
          <cell r="Z273">
            <v>5000</v>
          </cell>
          <cell r="AA273">
            <v>1500</v>
          </cell>
          <cell r="AC273">
            <v>7700</v>
          </cell>
          <cell r="AD273">
            <v>2300</v>
          </cell>
        </row>
        <row r="274">
          <cell r="A274">
            <v>3.61</v>
          </cell>
          <cell r="B274">
            <v>5000</v>
          </cell>
          <cell r="C274">
            <v>6250</v>
          </cell>
          <cell r="D274">
            <v>9625</v>
          </cell>
          <cell r="H274">
            <v>3300</v>
          </cell>
          <cell r="I274">
            <v>10035</v>
          </cell>
          <cell r="J274">
            <v>2100</v>
          </cell>
          <cell r="K274">
            <v>4100</v>
          </cell>
          <cell r="M274">
            <v>2700</v>
          </cell>
          <cell r="N274">
            <v>6400</v>
          </cell>
          <cell r="O274">
            <v>78250</v>
          </cell>
          <cell r="V274">
            <v>13415</v>
          </cell>
          <cell r="W274">
            <v>4000</v>
          </cell>
          <cell r="X274">
            <v>1200</v>
          </cell>
          <cell r="Y274">
            <v>20745</v>
          </cell>
          <cell r="Z274">
            <v>5000</v>
          </cell>
          <cell r="AA274">
            <v>1500</v>
          </cell>
          <cell r="AC274">
            <v>7700</v>
          </cell>
          <cell r="AD274">
            <v>2300</v>
          </cell>
        </row>
        <row r="275">
          <cell r="A275">
            <v>3.62</v>
          </cell>
          <cell r="B275">
            <v>5000</v>
          </cell>
          <cell r="C275">
            <v>6250</v>
          </cell>
          <cell r="D275">
            <v>9625</v>
          </cell>
          <cell r="H275">
            <v>3300</v>
          </cell>
          <cell r="I275">
            <v>10045</v>
          </cell>
          <cell r="J275">
            <v>2100</v>
          </cell>
          <cell r="K275">
            <v>4100</v>
          </cell>
          <cell r="M275">
            <v>2700</v>
          </cell>
          <cell r="N275">
            <v>6400</v>
          </cell>
          <cell r="O275">
            <v>78575</v>
          </cell>
          <cell r="V275">
            <v>13430</v>
          </cell>
          <cell r="W275">
            <v>4000</v>
          </cell>
          <cell r="X275">
            <v>1200</v>
          </cell>
          <cell r="Y275">
            <v>20765</v>
          </cell>
          <cell r="Z275">
            <v>5000</v>
          </cell>
          <cell r="AA275">
            <v>1500</v>
          </cell>
          <cell r="AC275">
            <v>7700</v>
          </cell>
          <cell r="AD275">
            <v>2300</v>
          </cell>
        </row>
        <row r="276">
          <cell r="A276">
            <v>3.63</v>
          </cell>
          <cell r="B276">
            <v>5000</v>
          </cell>
          <cell r="C276">
            <v>6250</v>
          </cell>
          <cell r="D276">
            <v>9625</v>
          </cell>
          <cell r="H276">
            <v>3300</v>
          </cell>
          <cell r="I276">
            <v>10055</v>
          </cell>
          <cell r="J276">
            <v>2100</v>
          </cell>
          <cell r="K276">
            <v>4100</v>
          </cell>
          <cell r="M276">
            <v>2700</v>
          </cell>
          <cell r="N276">
            <v>6400</v>
          </cell>
          <cell r="O276">
            <v>78900</v>
          </cell>
          <cell r="V276">
            <v>13445</v>
          </cell>
          <cell r="W276">
            <v>4000</v>
          </cell>
          <cell r="X276">
            <v>1200</v>
          </cell>
          <cell r="Y276">
            <v>20785</v>
          </cell>
          <cell r="Z276">
            <v>5000</v>
          </cell>
          <cell r="AA276">
            <v>1500</v>
          </cell>
          <cell r="AC276">
            <v>7700</v>
          </cell>
          <cell r="AD276">
            <v>2300</v>
          </cell>
        </row>
        <row r="277">
          <cell r="A277">
            <v>3.64</v>
          </cell>
          <cell r="B277">
            <v>5000</v>
          </cell>
          <cell r="C277">
            <v>6250</v>
          </cell>
          <cell r="D277">
            <v>9625</v>
          </cell>
          <cell r="H277">
            <v>3300</v>
          </cell>
          <cell r="I277">
            <v>10065</v>
          </cell>
          <cell r="J277">
            <v>2100</v>
          </cell>
          <cell r="K277">
            <v>4100</v>
          </cell>
          <cell r="M277">
            <v>2700</v>
          </cell>
          <cell r="N277">
            <v>6400</v>
          </cell>
          <cell r="O277">
            <v>79225</v>
          </cell>
          <cell r="V277">
            <v>13460</v>
          </cell>
          <cell r="W277">
            <v>4000</v>
          </cell>
          <cell r="X277">
            <v>1200</v>
          </cell>
          <cell r="Y277">
            <v>20805</v>
          </cell>
          <cell r="Z277">
            <v>5000</v>
          </cell>
          <cell r="AA277">
            <v>1500</v>
          </cell>
          <cell r="AC277">
            <v>7700</v>
          </cell>
          <cell r="AD277">
            <v>2300</v>
          </cell>
        </row>
        <row r="278">
          <cell r="A278">
            <v>3.65</v>
          </cell>
          <cell r="B278">
            <v>5000</v>
          </cell>
          <cell r="C278">
            <v>6250</v>
          </cell>
          <cell r="D278">
            <v>9625</v>
          </cell>
          <cell r="H278">
            <v>3300</v>
          </cell>
          <cell r="I278">
            <v>10075</v>
          </cell>
          <cell r="J278">
            <v>2100</v>
          </cell>
          <cell r="K278">
            <v>4100</v>
          </cell>
          <cell r="M278">
            <v>2700</v>
          </cell>
          <cell r="N278">
            <v>6400</v>
          </cell>
          <cell r="O278">
            <v>79550</v>
          </cell>
          <cell r="V278">
            <v>13475</v>
          </cell>
          <cell r="W278">
            <v>4000</v>
          </cell>
          <cell r="X278">
            <v>1200</v>
          </cell>
          <cell r="Y278">
            <v>20825</v>
          </cell>
          <cell r="Z278">
            <v>5000</v>
          </cell>
          <cell r="AA278">
            <v>1500</v>
          </cell>
          <cell r="AC278">
            <v>7700</v>
          </cell>
          <cell r="AD278">
            <v>2300</v>
          </cell>
        </row>
        <row r="279">
          <cell r="A279">
            <v>3.66</v>
          </cell>
          <cell r="B279">
            <v>5000</v>
          </cell>
          <cell r="C279">
            <v>6250</v>
          </cell>
          <cell r="D279">
            <v>9625</v>
          </cell>
          <cell r="H279">
            <v>3300</v>
          </cell>
          <cell r="I279">
            <v>10085</v>
          </cell>
          <cell r="J279">
            <v>2100</v>
          </cell>
          <cell r="K279">
            <v>4100</v>
          </cell>
          <cell r="M279">
            <v>2700</v>
          </cell>
          <cell r="N279">
            <v>6400</v>
          </cell>
          <cell r="O279">
            <v>79875</v>
          </cell>
          <cell r="V279">
            <v>13490</v>
          </cell>
          <cell r="W279">
            <v>4000</v>
          </cell>
          <cell r="X279">
            <v>1200</v>
          </cell>
          <cell r="Y279">
            <v>20845</v>
          </cell>
          <cell r="Z279">
            <v>5000</v>
          </cell>
          <cell r="AA279">
            <v>1500</v>
          </cell>
          <cell r="AC279">
            <v>7700</v>
          </cell>
          <cell r="AD279">
            <v>2300</v>
          </cell>
        </row>
        <row r="280">
          <cell r="A280">
            <v>3.67</v>
          </cell>
          <cell r="B280">
            <v>5000</v>
          </cell>
          <cell r="C280">
            <v>6250</v>
          </cell>
          <cell r="D280">
            <v>9625</v>
          </cell>
          <cell r="H280">
            <v>3300</v>
          </cell>
          <cell r="I280">
            <v>10095</v>
          </cell>
          <cell r="J280">
            <v>2100</v>
          </cell>
          <cell r="K280">
            <v>4100</v>
          </cell>
          <cell r="M280">
            <v>2700</v>
          </cell>
          <cell r="N280">
            <v>6400</v>
          </cell>
          <cell r="O280">
            <v>80200</v>
          </cell>
          <cell r="V280">
            <v>13505</v>
          </cell>
          <cell r="W280">
            <v>4000</v>
          </cell>
          <cell r="X280">
            <v>1200</v>
          </cell>
          <cell r="Y280">
            <v>20865</v>
          </cell>
          <cell r="Z280">
            <v>5000</v>
          </cell>
          <cell r="AA280">
            <v>1500</v>
          </cell>
          <cell r="AC280">
            <v>7700</v>
          </cell>
          <cell r="AD280">
            <v>2300</v>
          </cell>
        </row>
        <row r="281">
          <cell r="A281">
            <v>3.68</v>
          </cell>
          <cell r="B281">
            <v>5000</v>
          </cell>
          <cell r="C281">
            <v>6250</v>
          </cell>
          <cell r="D281">
            <v>9625</v>
          </cell>
          <cell r="H281">
            <v>3300</v>
          </cell>
          <cell r="I281">
            <v>10105</v>
          </cell>
          <cell r="J281">
            <v>2100</v>
          </cell>
          <cell r="K281">
            <v>4100</v>
          </cell>
          <cell r="M281">
            <v>2700</v>
          </cell>
          <cell r="N281">
            <v>6400</v>
          </cell>
          <cell r="O281">
            <v>80525</v>
          </cell>
          <cell r="V281">
            <v>13520</v>
          </cell>
          <cell r="W281">
            <v>4000</v>
          </cell>
          <cell r="X281">
            <v>1200</v>
          </cell>
          <cell r="Y281">
            <v>20885</v>
          </cell>
          <cell r="Z281">
            <v>5000</v>
          </cell>
          <cell r="AA281">
            <v>1500</v>
          </cell>
          <cell r="AC281">
            <v>7700</v>
          </cell>
          <cell r="AD281">
            <v>2300</v>
          </cell>
        </row>
        <row r="282">
          <cell r="A282">
            <v>3.69</v>
          </cell>
          <cell r="B282">
            <v>5000</v>
          </cell>
          <cell r="C282">
            <v>6250</v>
          </cell>
          <cell r="D282">
            <v>9625</v>
          </cell>
          <cell r="H282">
            <v>3300</v>
          </cell>
          <cell r="I282">
            <v>10115</v>
          </cell>
          <cell r="J282">
            <v>2100</v>
          </cell>
          <cell r="K282">
            <v>4100</v>
          </cell>
          <cell r="M282">
            <v>2700</v>
          </cell>
          <cell r="N282">
            <v>6400</v>
          </cell>
          <cell r="O282">
            <v>80850</v>
          </cell>
          <cell r="V282">
            <v>13535</v>
          </cell>
          <cell r="W282">
            <v>4000</v>
          </cell>
          <cell r="X282">
            <v>1200</v>
          </cell>
          <cell r="Y282">
            <v>20905</v>
          </cell>
          <cell r="Z282">
            <v>5000</v>
          </cell>
          <cell r="AA282">
            <v>1500</v>
          </cell>
          <cell r="AC282">
            <v>7700</v>
          </cell>
          <cell r="AD282">
            <v>2300</v>
          </cell>
        </row>
        <row r="283">
          <cell r="A283">
            <v>3.7</v>
          </cell>
          <cell r="B283">
            <v>5000</v>
          </cell>
          <cell r="C283">
            <v>6250</v>
          </cell>
          <cell r="D283">
            <v>9625</v>
          </cell>
          <cell r="H283">
            <v>3300</v>
          </cell>
          <cell r="I283">
            <v>10125</v>
          </cell>
          <cell r="J283">
            <v>2100</v>
          </cell>
          <cell r="K283">
            <v>4100</v>
          </cell>
          <cell r="M283">
            <v>2700</v>
          </cell>
          <cell r="N283">
            <v>6400</v>
          </cell>
          <cell r="O283">
            <v>81175</v>
          </cell>
          <cell r="V283">
            <v>13550</v>
          </cell>
          <cell r="W283">
            <v>4000</v>
          </cell>
          <cell r="X283">
            <v>1200</v>
          </cell>
          <cell r="Y283">
            <v>20925</v>
          </cell>
          <cell r="Z283">
            <v>5000</v>
          </cell>
          <cell r="AA283">
            <v>1500</v>
          </cell>
          <cell r="AC283">
            <v>7700</v>
          </cell>
          <cell r="AD283">
            <v>2300</v>
          </cell>
        </row>
        <row r="284">
          <cell r="A284">
            <v>3.71</v>
          </cell>
          <cell r="B284">
            <v>5000</v>
          </cell>
          <cell r="C284">
            <v>6250</v>
          </cell>
          <cell r="D284">
            <v>9625</v>
          </cell>
          <cell r="H284">
            <v>3300</v>
          </cell>
          <cell r="I284">
            <v>10135</v>
          </cell>
          <cell r="J284">
            <v>2100</v>
          </cell>
          <cell r="K284">
            <v>4100</v>
          </cell>
          <cell r="M284">
            <v>2700</v>
          </cell>
          <cell r="N284">
            <v>6400</v>
          </cell>
          <cell r="O284">
            <v>81500</v>
          </cell>
          <cell r="V284">
            <v>13565</v>
          </cell>
          <cell r="W284">
            <v>4000</v>
          </cell>
          <cell r="X284">
            <v>1200</v>
          </cell>
          <cell r="Y284">
            <v>20945</v>
          </cell>
          <cell r="Z284">
            <v>5000</v>
          </cell>
          <cell r="AA284">
            <v>1500</v>
          </cell>
          <cell r="AC284">
            <v>7700</v>
          </cell>
          <cell r="AD284">
            <v>2300</v>
          </cell>
        </row>
        <row r="285">
          <cell r="A285">
            <v>3.72</v>
          </cell>
          <cell r="B285">
            <v>5000</v>
          </cell>
          <cell r="C285">
            <v>6250</v>
          </cell>
          <cell r="D285">
            <v>9625</v>
          </cell>
          <cell r="H285">
            <v>3300</v>
          </cell>
          <cell r="I285">
            <v>10145</v>
          </cell>
          <cell r="J285">
            <v>2100</v>
          </cell>
          <cell r="K285">
            <v>4100</v>
          </cell>
          <cell r="M285">
            <v>2700</v>
          </cell>
          <cell r="N285">
            <v>6400</v>
          </cell>
          <cell r="O285">
            <v>81825</v>
          </cell>
          <cell r="V285">
            <v>13580</v>
          </cell>
          <cell r="W285">
            <v>4000</v>
          </cell>
          <cell r="X285">
            <v>1200</v>
          </cell>
          <cell r="Y285">
            <v>20965</v>
          </cell>
          <cell r="Z285">
            <v>5000</v>
          </cell>
          <cell r="AA285">
            <v>1500</v>
          </cell>
          <cell r="AC285">
            <v>7700</v>
          </cell>
          <cell r="AD285">
            <v>2300</v>
          </cell>
        </row>
        <row r="286">
          <cell r="A286">
            <v>3.73</v>
          </cell>
          <cell r="B286">
            <v>5000</v>
          </cell>
          <cell r="C286">
            <v>6250</v>
          </cell>
          <cell r="D286">
            <v>9625</v>
          </cell>
          <cell r="H286">
            <v>3300</v>
          </cell>
          <cell r="I286">
            <v>10155</v>
          </cell>
          <cell r="J286">
            <v>2100</v>
          </cell>
          <cell r="K286">
            <v>4100</v>
          </cell>
          <cell r="M286">
            <v>2700</v>
          </cell>
          <cell r="N286">
            <v>6400</v>
          </cell>
          <cell r="O286">
            <v>82150</v>
          </cell>
          <cell r="V286">
            <v>13595</v>
          </cell>
          <cell r="W286">
            <v>4000</v>
          </cell>
          <cell r="X286">
            <v>1200</v>
          </cell>
          <cell r="Y286">
            <v>20985</v>
          </cell>
          <cell r="Z286">
            <v>5000</v>
          </cell>
          <cell r="AA286">
            <v>1500</v>
          </cell>
          <cell r="AD286">
            <v>2300</v>
          </cell>
        </row>
        <row r="287">
          <cell r="A287">
            <v>3.74</v>
          </cell>
          <cell r="B287">
            <v>5000</v>
          </cell>
          <cell r="C287">
            <v>6250</v>
          </cell>
          <cell r="D287">
            <v>9625</v>
          </cell>
          <cell r="H287">
            <v>3300</v>
          </cell>
          <cell r="I287">
            <v>10165</v>
          </cell>
          <cell r="J287">
            <v>2100</v>
          </cell>
          <cell r="K287">
            <v>4100</v>
          </cell>
          <cell r="M287">
            <v>2700</v>
          </cell>
          <cell r="N287">
            <v>6400</v>
          </cell>
          <cell r="O287">
            <v>82475</v>
          </cell>
          <cell r="V287">
            <v>13610</v>
          </cell>
          <cell r="W287">
            <v>4000</v>
          </cell>
          <cell r="X287">
            <v>1200</v>
          </cell>
          <cell r="Y287">
            <v>21005</v>
          </cell>
          <cell r="Z287">
            <v>5000</v>
          </cell>
          <cell r="AA287">
            <v>1500</v>
          </cell>
          <cell r="AD287">
            <v>2300</v>
          </cell>
        </row>
        <row r="288">
          <cell r="A288">
            <v>3.75</v>
          </cell>
          <cell r="B288">
            <v>5000</v>
          </cell>
          <cell r="C288">
            <v>6250</v>
          </cell>
          <cell r="D288">
            <v>9625</v>
          </cell>
          <cell r="H288">
            <v>3300</v>
          </cell>
          <cell r="I288">
            <v>10175</v>
          </cell>
          <cell r="J288">
            <v>2100</v>
          </cell>
          <cell r="K288">
            <v>4100</v>
          </cell>
          <cell r="M288">
            <v>2700</v>
          </cell>
          <cell r="N288">
            <v>6400</v>
          </cell>
          <cell r="O288">
            <v>82800</v>
          </cell>
          <cell r="V288">
            <v>13625</v>
          </cell>
          <cell r="W288">
            <v>4000</v>
          </cell>
          <cell r="X288">
            <v>1200</v>
          </cell>
          <cell r="Y288">
            <v>21025</v>
          </cell>
          <cell r="Z288">
            <v>5000</v>
          </cell>
          <cell r="AA288">
            <v>1500</v>
          </cell>
          <cell r="AD288">
            <v>2300</v>
          </cell>
        </row>
        <row r="289">
          <cell r="A289">
            <v>3.76</v>
          </cell>
          <cell r="B289">
            <v>5000</v>
          </cell>
          <cell r="C289">
            <v>6250</v>
          </cell>
          <cell r="D289">
            <v>9625</v>
          </cell>
          <cell r="H289">
            <v>3300</v>
          </cell>
          <cell r="I289">
            <v>10185</v>
          </cell>
          <cell r="J289">
            <v>2100</v>
          </cell>
          <cell r="K289">
            <v>4100</v>
          </cell>
          <cell r="M289">
            <v>2700</v>
          </cell>
          <cell r="N289">
            <v>6400</v>
          </cell>
          <cell r="O289">
            <v>83125</v>
          </cell>
          <cell r="V289">
            <v>13640</v>
          </cell>
          <cell r="W289">
            <v>4000</v>
          </cell>
          <cell r="X289">
            <v>1200</v>
          </cell>
          <cell r="Y289">
            <v>21045</v>
          </cell>
          <cell r="Z289">
            <v>5000</v>
          </cell>
          <cell r="AA289">
            <v>1500</v>
          </cell>
          <cell r="AD289">
            <v>2300</v>
          </cell>
        </row>
        <row r="290">
          <cell r="A290">
            <v>3.77</v>
          </cell>
          <cell r="B290">
            <v>5000</v>
          </cell>
          <cell r="C290">
            <v>6250</v>
          </cell>
          <cell r="D290">
            <v>9625</v>
          </cell>
          <cell r="H290">
            <v>3300</v>
          </cell>
          <cell r="I290">
            <v>10195</v>
          </cell>
          <cell r="J290">
            <v>2100</v>
          </cell>
          <cell r="K290">
            <v>4100</v>
          </cell>
          <cell r="M290">
            <v>2700</v>
          </cell>
          <cell r="N290">
            <v>6400</v>
          </cell>
          <cell r="O290">
            <v>83450</v>
          </cell>
          <cell r="V290">
            <v>13655</v>
          </cell>
          <cell r="W290">
            <v>4000</v>
          </cell>
          <cell r="X290">
            <v>1200</v>
          </cell>
          <cell r="Y290">
            <v>21065</v>
          </cell>
          <cell r="Z290">
            <v>5000</v>
          </cell>
          <cell r="AA290">
            <v>1500</v>
          </cell>
          <cell r="AD290">
            <v>2300</v>
          </cell>
        </row>
        <row r="291">
          <cell r="A291">
            <v>3.78</v>
          </cell>
          <cell r="B291">
            <v>5000</v>
          </cell>
          <cell r="C291">
            <v>6250</v>
          </cell>
          <cell r="D291">
            <v>9625</v>
          </cell>
          <cell r="H291">
            <v>3300</v>
          </cell>
          <cell r="I291">
            <v>10205</v>
          </cell>
          <cell r="J291">
            <v>2100</v>
          </cell>
          <cell r="K291">
            <v>4100</v>
          </cell>
          <cell r="M291">
            <v>2700</v>
          </cell>
          <cell r="N291">
            <v>6400</v>
          </cell>
          <cell r="O291">
            <v>83775</v>
          </cell>
          <cell r="V291">
            <v>13670</v>
          </cell>
          <cell r="W291">
            <v>4000</v>
          </cell>
          <cell r="X291">
            <v>1200</v>
          </cell>
          <cell r="Y291">
            <v>21085</v>
          </cell>
          <cell r="Z291">
            <v>5000</v>
          </cell>
          <cell r="AA291">
            <v>1500</v>
          </cell>
          <cell r="AD291">
            <v>2300</v>
          </cell>
        </row>
        <row r="292">
          <cell r="A292">
            <v>3.79</v>
          </cell>
          <cell r="B292">
            <v>5000</v>
          </cell>
          <cell r="C292">
            <v>6250</v>
          </cell>
          <cell r="D292">
            <v>9625</v>
          </cell>
          <cell r="H292">
            <v>3300</v>
          </cell>
          <cell r="I292">
            <v>10215</v>
          </cell>
          <cell r="J292">
            <v>2100</v>
          </cell>
          <cell r="K292">
            <v>4100</v>
          </cell>
          <cell r="M292">
            <v>2700</v>
          </cell>
          <cell r="N292">
            <v>6400</v>
          </cell>
          <cell r="O292">
            <v>84100</v>
          </cell>
          <cell r="V292">
            <v>13685</v>
          </cell>
          <cell r="W292">
            <v>4000</v>
          </cell>
          <cell r="X292">
            <v>1200</v>
          </cell>
          <cell r="Y292">
            <v>21105</v>
          </cell>
          <cell r="Z292">
            <v>5000</v>
          </cell>
          <cell r="AA292">
            <v>1500</v>
          </cell>
          <cell r="AD292">
            <v>2300</v>
          </cell>
        </row>
        <row r="293">
          <cell r="A293">
            <v>3.8</v>
          </cell>
          <cell r="B293">
            <v>5000</v>
          </cell>
          <cell r="C293">
            <v>6250</v>
          </cell>
          <cell r="D293">
            <v>9625</v>
          </cell>
          <cell r="H293">
            <v>3300</v>
          </cell>
          <cell r="I293">
            <v>10225</v>
          </cell>
          <cell r="J293">
            <v>2100</v>
          </cell>
          <cell r="K293">
            <v>4100</v>
          </cell>
          <cell r="M293">
            <v>2700</v>
          </cell>
          <cell r="N293">
            <v>6400</v>
          </cell>
          <cell r="O293">
            <v>84425</v>
          </cell>
          <cell r="V293">
            <v>13700</v>
          </cell>
          <cell r="W293">
            <v>4000</v>
          </cell>
          <cell r="X293">
            <v>1200</v>
          </cell>
          <cell r="Y293">
            <v>21125</v>
          </cell>
          <cell r="Z293">
            <v>5000</v>
          </cell>
          <cell r="AA293">
            <v>1500</v>
          </cell>
          <cell r="AD293">
            <v>2300</v>
          </cell>
        </row>
        <row r="294">
          <cell r="A294">
            <v>3.81</v>
          </cell>
          <cell r="B294">
            <v>5000</v>
          </cell>
          <cell r="C294">
            <v>6250</v>
          </cell>
          <cell r="D294">
            <v>9625</v>
          </cell>
          <cell r="H294">
            <v>3300</v>
          </cell>
          <cell r="I294">
            <v>10235</v>
          </cell>
          <cell r="J294">
            <v>2100</v>
          </cell>
          <cell r="K294">
            <v>4100</v>
          </cell>
          <cell r="M294">
            <v>2700</v>
          </cell>
          <cell r="N294">
            <v>6400</v>
          </cell>
          <cell r="O294">
            <v>84750</v>
          </cell>
          <cell r="V294">
            <v>13715</v>
          </cell>
          <cell r="W294">
            <v>4000</v>
          </cell>
          <cell r="X294">
            <v>1200</v>
          </cell>
          <cell r="Y294">
            <v>21145</v>
          </cell>
          <cell r="Z294">
            <v>5000</v>
          </cell>
          <cell r="AA294">
            <v>1500</v>
          </cell>
          <cell r="AD294">
            <v>2300</v>
          </cell>
        </row>
        <row r="295">
          <cell r="A295">
            <v>3.82</v>
          </cell>
          <cell r="B295">
            <v>5000</v>
          </cell>
          <cell r="C295">
            <v>6250</v>
          </cell>
          <cell r="D295">
            <v>9625</v>
          </cell>
          <cell r="H295">
            <v>3300</v>
          </cell>
          <cell r="I295">
            <v>10245</v>
          </cell>
          <cell r="J295">
            <v>2100</v>
          </cell>
          <cell r="K295">
            <v>4100</v>
          </cell>
          <cell r="M295">
            <v>2700</v>
          </cell>
          <cell r="N295">
            <v>6400</v>
          </cell>
          <cell r="O295">
            <v>85075</v>
          </cell>
          <cell r="V295">
            <v>13730</v>
          </cell>
          <cell r="W295">
            <v>4000</v>
          </cell>
          <cell r="X295">
            <v>1200</v>
          </cell>
          <cell r="Y295">
            <v>21165</v>
          </cell>
          <cell r="Z295">
            <v>5000</v>
          </cell>
          <cell r="AA295">
            <v>1500</v>
          </cell>
          <cell r="AD295">
            <v>2300</v>
          </cell>
        </row>
        <row r="296">
          <cell r="A296">
            <v>3.83</v>
          </cell>
          <cell r="B296">
            <v>5000</v>
          </cell>
          <cell r="C296">
            <v>6250</v>
          </cell>
          <cell r="D296">
            <v>9625</v>
          </cell>
          <cell r="H296">
            <v>3300</v>
          </cell>
          <cell r="I296">
            <v>10255</v>
          </cell>
          <cell r="J296">
            <v>2100</v>
          </cell>
          <cell r="K296">
            <v>4100</v>
          </cell>
          <cell r="M296">
            <v>2700</v>
          </cell>
          <cell r="N296">
            <v>6400</v>
          </cell>
          <cell r="O296">
            <v>85400</v>
          </cell>
          <cell r="V296">
            <v>13745</v>
          </cell>
          <cell r="W296">
            <v>4000</v>
          </cell>
          <cell r="X296">
            <v>1200</v>
          </cell>
          <cell r="Y296">
            <v>21185</v>
          </cell>
          <cell r="Z296">
            <v>5000</v>
          </cell>
          <cell r="AA296">
            <v>1500</v>
          </cell>
          <cell r="AD296">
            <v>2300</v>
          </cell>
        </row>
        <row r="297">
          <cell r="A297">
            <v>3.84</v>
          </cell>
          <cell r="B297">
            <v>5000</v>
          </cell>
          <cell r="C297">
            <v>6250</v>
          </cell>
          <cell r="D297">
            <v>9625</v>
          </cell>
          <cell r="H297">
            <v>3300</v>
          </cell>
          <cell r="I297">
            <v>10265</v>
          </cell>
          <cell r="J297">
            <v>2100</v>
          </cell>
          <cell r="K297">
            <v>4100</v>
          </cell>
          <cell r="M297">
            <v>2700</v>
          </cell>
          <cell r="N297">
            <v>6400</v>
          </cell>
          <cell r="O297">
            <v>85725</v>
          </cell>
          <cell r="V297">
            <v>13760</v>
          </cell>
          <cell r="W297">
            <v>4000</v>
          </cell>
          <cell r="X297">
            <v>1200</v>
          </cell>
          <cell r="Y297">
            <v>21205</v>
          </cell>
          <cell r="Z297">
            <v>5000</v>
          </cell>
          <cell r="AA297">
            <v>1500</v>
          </cell>
          <cell r="AD297">
            <v>2300</v>
          </cell>
        </row>
        <row r="298">
          <cell r="A298">
            <v>3.85</v>
          </cell>
          <cell r="B298">
            <v>5000</v>
          </cell>
          <cell r="C298">
            <v>6250</v>
          </cell>
          <cell r="D298">
            <v>9625</v>
          </cell>
          <cell r="H298">
            <v>3300</v>
          </cell>
          <cell r="I298">
            <v>10275</v>
          </cell>
          <cell r="J298">
            <v>2100</v>
          </cell>
          <cell r="K298">
            <v>4100</v>
          </cell>
          <cell r="M298">
            <v>2700</v>
          </cell>
          <cell r="N298">
            <v>6400</v>
          </cell>
          <cell r="O298">
            <v>86050</v>
          </cell>
          <cell r="V298">
            <v>13775</v>
          </cell>
          <cell r="W298">
            <v>4000</v>
          </cell>
          <cell r="X298">
            <v>1200</v>
          </cell>
          <cell r="Y298">
            <v>21225</v>
          </cell>
          <cell r="Z298">
            <v>5000</v>
          </cell>
          <cell r="AA298">
            <v>1500</v>
          </cell>
          <cell r="AD298">
            <v>2300</v>
          </cell>
        </row>
        <row r="299">
          <cell r="A299">
            <v>3.86</v>
          </cell>
          <cell r="B299">
            <v>5000</v>
          </cell>
          <cell r="C299">
            <v>6250</v>
          </cell>
          <cell r="D299">
            <v>9625</v>
          </cell>
          <cell r="H299">
            <v>3300</v>
          </cell>
          <cell r="I299">
            <v>10285</v>
          </cell>
          <cell r="J299">
            <v>2100</v>
          </cell>
          <cell r="K299">
            <v>4100</v>
          </cell>
          <cell r="M299">
            <v>2700</v>
          </cell>
          <cell r="N299">
            <v>6400</v>
          </cell>
          <cell r="O299">
            <v>86375</v>
          </cell>
          <cell r="V299">
            <v>13790</v>
          </cell>
          <cell r="W299">
            <v>4000</v>
          </cell>
          <cell r="X299">
            <v>1200</v>
          </cell>
          <cell r="Y299">
            <v>21245</v>
          </cell>
          <cell r="Z299">
            <v>5000</v>
          </cell>
          <cell r="AA299">
            <v>1500</v>
          </cell>
          <cell r="AD299">
            <v>2300</v>
          </cell>
        </row>
        <row r="300">
          <cell r="A300">
            <v>3.87</v>
          </cell>
          <cell r="B300">
            <v>5000</v>
          </cell>
          <cell r="C300">
            <v>6250</v>
          </cell>
          <cell r="D300">
            <v>9625</v>
          </cell>
          <cell r="H300">
            <v>3300</v>
          </cell>
          <cell r="I300">
            <v>10295</v>
          </cell>
          <cell r="J300">
            <v>2100</v>
          </cell>
          <cell r="K300">
            <v>4100</v>
          </cell>
          <cell r="M300">
            <v>2700</v>
          </cell>
          <cell r="N300">
            <v>6400</v>
          </cell>
          <cell r="O300">
            <v>86700</v>
          </cell>
          <cell r="V300">
            <v>13805</v>
          </cell>
          <cell r="W300">
            <v>4000</v>
          </cell>
          <cell r="X300">
            <v>1200</v>
          </cell>
          <cell r="Y300">
            <v>21265</v>
          </cell>
          <cell r="Z300">
            <v>5000</v>
          </cell>
          <cell r="AA300">
            <v>1500</v>
          </cell>
          <cell r="AD300">
            <v>2300</v>
          </cell>
        </row>
        <row r="301">
          <cell r="A301">
            <v>3.88</v>
          </cell>
          <cell r="B301">
            <v>5000</v>
          </cell>
          <cell r="C301">
            <v>6250</v>
          </cell>
          <cell r="D301">
            <v>9625</v>
          </cell>
          <cell r="H301">
            <v>3300</v>
          </cell>
          <cell r="I301">
            <v>10305</v>
          </cell>
          <cell r="J301">
            <v>2100</v>
          </cell>
          <cell r="K301">
            <v>4100</v>
          </cell>
          <cell r="M301">
            <v>2700</v>
          </cell>
          <cell r="N301">
            <v>6400</v>
          </cell>
          <cell r="O301">
            <v>87025</v>
          </cell>
          <cell r="V301">
            <v>13820</v>
          </cell>
          <cell r="W301">
            <v>4000</v>
          </cell>
          <cell r="X301">
            <v>1200</v>
          </cell>
          <cell r="Y301">
            <v>21285</v>
          </cell>
          <cell r="Z301">
            <v>5000</v>
          </cell>
          <cell r="AA301">
            <v>1500</v>
          </cell>
          <cell r="AD301">
            <v>2300</v>
          </cell>
        </row>
        <row r="302">
          <cell r="A302">
            <v>3.89</v>
          </cell>
          <cell r="B302">
            <v>5000</v>
          </cell>
          <cell r="C302">
            <v>6250</v>
          </cell>
          <cell r="D302">
            <v>9625</v>
          </cell>
          <cell r="H302">
            <v>3300</v>
          </cell>
          <cell r="I302">
            <v>10315</v>
          </cell>
          <cell r="J302">
            <v>2100</v>
          </cell>
          <cell r="K302">
            <v>4100</v>
          </cell>
          <cell r="M302">
            <v>2700</v>
          </cell>
          <cell r="N302">
            <v>6400</v>
          </cell>
          <cell r="O302">
            <v>87350</v>
          </cell>
          <cell r="V302">
            <v>13835</v>
          </cell>
          <cell r="W302">
            <v>4000</v>
          </cell>
          <cell r="X302">
            <v>1200</v>
          </cell>
          <cell r="Y302">
            <v>21305</v>
          </cell>
          <cell r="Z302">
            <v>5000</v>
          </cell>
          <cell r="AA302">
            <v>1500</v>
          </cell>
          <cell r="AD302">
            <v>2300</v>
          </cell>
        </row>
        <row r="303">
          <cell r="A303">
            <v>3.9</v>
          </cell>
          <cell r="B303">
            <v>5000</v>
          </cell>
          <cell r="C303">
            <v>6250</v>
          </cell>
          <cell r="D303">
            <v>9625</v>
          </cell>
          <cell r="H303">
            <v>3300</v>
          </cell>
          <cell r="I303">
            <v>10325</v>
          </cell>
          <cell r="J303">
            <v>2100</v>
          </cell>
          <cell r="K303">
            <v>4100</v>
          </cell>
          <cell r="M303">
            <v>2700</v>
          </cell>
          <cell r="N303">
            <v>6400</v>
          </cell>
          <cell r="O303">
            <v>87675</v>
          </cell>
          <cell r="V303">
            <v>13850</v>
          </cell>
          <cell r="W303">
            <v>4000</v>
          </cell>
          <cell r="X303">
            <v>1200</v>
          </cell>
          <cell r="Y303">
            <v>21325</v>
          </cell>
          <cell r="Z303">
            <v>5000</v>
          </cell>
          <cell r="AA303">
            <v>1500</v>
          </cell>
          <cell r="AD303">
            <v>2300</v>
          </cell>
        </row>
        <row r="304">
          <cell r="A304">
            <v>3.91</v>
          </cell>
          <cell r="B304">
            <v>5000</v>
          </cell>
          <cell r="C304">
            <v>6250</v>
          </cell>
          <cell r="D304">
            <v>9625</v>
          </cell>
          <cell r="H304">
            <v>3300</v>
          </cell>
          <cell r="I304">
            <v>10335</v>
          </cell>
          <cell r="J304">
            <v>2100</v>
          </cell>
          <cell r="K304">
            <v>4100</v>
          </cell>
          <cell r="M304">
            <v>2700</v>
          </cell>
          <cell r="N304">
            <v>6400</v>
          </cell>
          <cell r="O304">
            <v>88000</v>
          </cell>
          <cell r="V304">
            <v>13865</v>
          </cell>
          <cell r="W304">
            <v>4000</v>
          </cell>
          <cell r="X304">
            <v>1200</v>
          </cell>
          <cell r="Y304">
            <v>21345</v>
          </cell>
          <cell r="Z304">
            <v>5000</v>
          </cell>
          <cell r="AA304">
            <v>1500</v>
          </cell>
          <cell r="AD304">
            <v>2300</v>
          </cell>
        </row>
        <row r="305">
          <cell r="A305">
            <v>3.92</v>
          </cell>
          <cell r="B305">
            <v>5000</v>
          </cell>
          <cell r="C305">
            <v>6250</v>
          </cell>
          <cell r="D305">
            <v>9625</v>
          </cell>
          <cell r="H305">
            <v>3300</v>
          </cell>
          <cell r="I305">
            <v>10345</v>
          </cell>
          <cell r="J305">
            <v>2100</v>
          </cell>
          <cell r="K305">
            <v>4100</v>
          </cell>
          <cell r="M305">
            <v>2700</v>
          </cell>
          <cell r="N305">
            <v>6400</v>
          </cell>
          <cell r="O305">
            <v>88325</v>
          </cell>
          <cell r="V305">
            <v>13880</v>
          </cell>
          <cell r="W305">
            <v>4000</v>
          </cell>
          <cell r="X305">
            <v>1200</v>
          </cell>
          <cell r="Y305">
            <v>21365</v>
          </cell>
          <cell r="Z305">
            <v>5000</v>
          </cell>
          <cell r="AA305">
            <v>1500</v>
          </cell>
          <cell r="AD305">
            <v>2300</v>
          </cell>
        </row>
        <row r="306">
          <cell r="A306">
            <v>3.93</v>
          </cell>
          <cell r="B306">
            <v>5000</v>
          </cell>
          <cell r="C306">
            <v>6250</v>
          </cell>
          <cell r="D306">
            <v>9625</v>
          </cell>
          <cell r="H306">
            <v>3300</v>
          </cell>
          <cell r="I306">
            <v>10355</v>
          </cell>
          <cell r="J306">
            <v>2100</v>
          </cell>
          <cell r="K306">
            <v>4100</v>
          </cell>
          <cell r="M306">
            <v>2700</v>
          </cell>
          <cell r="N306">
            <v>6400</v>
          </cell>
          <cell r="O306">
            <v>88650</v>
          </cell>
          <cell r="V306">
            <v>13895</v>
          </cell>
          <cell r="W306">
            <v>4000</v>
          </cell>
          <cell r="X306">
            <v>1200</v>
          </cell>
          <cell r="Y306">
            <v>21385</v>
          </cell>
          <cell r="Z306">
            <v>5000</v>
          </cell>
          <cell r="AA306">
            <v>1500</v>
          </cell>
          <cell r="AD306">
            <v>2300</v>
          </cell>
        </row>
        <row r="307">
          <cell r="A307">
            <v>3.94</v>
          </cell>
          <cell r="B307">
            <v>5000</v>
          </cell>
          <cell r="C307">
            <v>6250</v>
          </cell>
          <cell r="D307">
            <v>9625</v>
          </cell>
          <cell r="H307">
            <v>3300</v>
          </cell>
          <cell r="I307">
            <v>10365</v>
          </cell>
          <cell r="J307">
            <v>2100</v>
          </cell>
          <cell r="K307">
            <v>4100</v>
          </cell>
          <cell r="M307">
            <v>2700</v>
          </cell>
          <cell r="N307">
            <v>6400</v>
          </cell>
          <cell r="O307">
            <v>88975</v>
          </cell>
          <cell r="V307">
            <v>13910</v>
          </cell>
          <cell r="W307">
            <v>4000</v>
          </cell>
          <cell r="X307">
            <v>1200</v>
          </cell>
          <cell r="Y307">
            <v>21405</v>
          </cell>
          <cell r="Z307">
            <v>5000</v>
          </cell>
          <cell r="AA307">
            <v>1500</v>
          </cell>
          <cell r="AD307">
            <v>2300</v>
          </cell>
        </row>
        <row r="308">
          <cell r="A308">
            <v>3.95</v>
          </cell>
          <cell r="B308">
            <v>5000</v>
          </cell>
          <cell r="C308">
            <v>6250</v>
          </cell>
          <cell r="D308">
            <v>9625</v>
          </cell>
          <cell r="H308">
            <v>3300</v>
          </cell>
          <cell r="I308">
            <v>10375</v>
          </cell>
          <cell r="J308">
            <v>2100</v>
          </cell>
          <cell r="K308">
            <v>4100</v>
          </cell>
          <cell r="M308">
            <v>2700</v>
          </cell>
          <cell r="N308">
            <v>6400</v>
          </cell>
          <cell r="O308">
            <v>89300</v>
          </cell>
          <cell r="V308">
            <v>13925</v>
          </cell>
          <cell r="W308">
            <v>4000</v>
          </cell>
          <cell r="X308">
            <v>1200</v>
          </cell>
          <cell r="Y308">
            <v>21425</v>
          </cell>
          <cell r="Z308">
            <v>5000</v>
          </cell>
          <cell r="AA308">
            <v>1500</v>
          </cell>
          <cell r="AD308">
            <v>2300</v>
          </cell>
        </row>
        <row r="309">
          <cell r="A309">
            <v>3.96</v>
          </cell>
          <cell r="B309">
            <v>5000</v>
          </cell>
          <cell r="C309">
            <v>6250</v>
          </cell>
          <cell r="D309">
            <v>9625</v>
          </cell>
          <cell r="H309">
            <v>3300</v>
          </cell>
          <cell r="I309">
            <v>10385</v>
          </cell>
          <cell r="J309">
            <v>2100</v>
          </cell>
          <cell r="K309">
            <v>4100</v>
          </cell>
          <cell r="M309">
            <v>2700</v>
          </cell>
          <cell r="N309">
            <v>6400</v>
          </cell>
          <cell r="O309">
            <v>89625</v>
          </cell>
          <cell r="V309">
            <v>13940</v>
          </cell>
          <cell r="W309">
            <v>4000</v>
          </cell>
          <cell r="X309">
            <v>1200</v>
          </cell>
          <cell r="Y309">
            <v>21445</v>
          </cell>
          <cell r="Z309">
            <v>5000</v>
          </cell>
          <cell r="AA309">
            <v>1500</v>
          </cell>
          <cell r="AD309">
            <v>2300</v>
          </cell>
        </row>
        <row r="310">
          <cell r="A310">
            <v>3.97</v>
          </cell>
          <cell r="B310">
            <v>5000</v>
          </cell>
          <cell r="C310">
            <v>6250</v>
          </cell>
          <cell r="D310">
            <v>9625</v>
          </cell>
          <cell r="H310">
            <v>3300</v>
          </cell>
          <cell r="I310">
            <v>10395</v>
          </cell>
          <cell r="J310">
            <v>2100</v>
          </cell>
          <cell r="K310">
            <v>4100</v>
          </cell>
          <cell r="M310">
            <v>2700</v>
          </cell>
          <cell r="N310">
            <v>6400</v>
          </cell>
          <cell r="O310">
            <v>89950</v>
          </cell>
          <cell r="V310">
            <v>13955</v>
          </cell>
          <cell r="W310">
            <v>4000</v>
          </cell>
          <cell r="X310">
            <v>1200</v>
          </cell>
          <cell r="Y310">
            <v>21465</v>
          </cell>
          <cell r="Z310">
            <v>5000</v>
          </cell>
          <cell r="AA310">
            <v>1500</v>
          </cell>
          <cell r="AD310">
            <v>2300</v>
          </cell>
        </row>
        <row r="311">
          <cell r="A311">
            <v>3.98</v>
          </cell>
          <cell r="B311">
            <v>5000</v>
          </cell>
          <cell r="C311">
            <v>6250</v>
          </cell>
          <cell r="D311">
            <v>9625</v>
          </cell>
          <cell r="H311">
            <v>3300</v>
          </cell>
          <cell r="I311">
            <v>10405</v>
          </cell>
          <cell r="J311">
            <v>2100</v>
          </cell>
          <cell r="K311">
            <v>4100</v>
          </cell>
          <cell r="M311">
            <v>2700</v>
          </cell>
          <cell r="N311">
            <v>6400</v>
          </cell>
          <cell r="O311">
            <v>90275</v>
          </cell>
          <cell r="V311">
            <v>13970</v>
          </cell>
          <cell r="W311">
            <v>4000</v>
          </cell>
          <cell r="X311">
            <v>1200</v>
          </cell>
          <cell r="Y311">
            <v>21485</v>
          </cell>
          <cell r="Z311">
            <v>5000</v>
          </cell>
          <cell r="AA311">
            <v>1500</v>
          </cell>
          <cell r="AD311">
            <v>2300</v>
          </cell>
        </row>
        <row r="312">
          <cell r="A312">
            <v>3.99</v>
          </cell>
          <cell r="B312">
            <v>5000</v>
          </cell>
          <cell r="C312">
            <v>6250</v>
          </cell>
          <cell r="D312">
            <v>9625</v>
          </cell>
          <cell r="H312">
            <v>3300</v>
          </cell>
          <cell r="I312">
            <v>10415</v>
          </cell>
          <cell r="J312">
            <v>2100</v>
          </cell>
          <cell r="K312">
            <v>4100</v>
          </cell>
          <cell r="M312">
            <v>2700</v>
          </cell>
          <cell r="N312">
            <v>6400</v>
          </cell>
          <cell r="O312">
            <v>90600</v>
          </cell>
          <cell r="V312">
            <v>13985</v>
          </cell>
          <cell r="W312">
            <v>4000</v>
          </cell>
          <cell r="X312">
            <v>1200</v>
          </cell>
          <cell r="Y312">
            <v>21505</v>
          </cell>
          <cell r="Z312">
            <v>5000</v>
          </cell>
          <cell r="AA312">
            <v>1500</v>
          </cell>
          <cell r="AD312">
            <v>2300</v>
          </cell>
        </row>
        <row r="313">
          <cell r="A313">
            <v>4</v>
          </cell>
          <cell r="B313">
            <v>5000</v>
          </cell>
          <cell r="C313">
            <v>6250</v>
          </cell>
          <cell r="D313">
            <v>9625</v>
          </cell>
          <cell r="H313">
            <v>3300</v>
          </cell>
          <cell r="I313">
            <v>10425</v>
          </cell>
          <cell r="J313">
            <v>2100</v>
          </cell>
          <cell r="K313">
            <v>4100</v>
          </cell>
          <cell r="M313">
            <v>2700</v>
          </cell>
          <cell r="N313">
            <v>6400</v>
          </cell>
          <cell r="O313">
            <v>90925</v>
          </cell>
          <cell r="V313">
            <v>14000</v>
          </cell>
          <cell r="W313">
            <v>4000</v>
          </cell>
          <cell r="X313">
            <v>1200</v>
          </cell>
          <cell r="Y313">
            <v>21525</v>
          </cell>
          <cell r="Z313">
            <v>5000</v>
          </cell>
          <cell r="AA313">
            <v>1500</v>
          </cell>
          <cell r="AD313">
            <v>2300</v>
          </cell>
        </row>
        <row r="314">
          <cell r="A314">
            <v>4.01</v>
          </cell>
          <cell r="B314">
            <v>5000</v>
          </cell>
          <cell r="C314">
            <v>6250</v>
          </cell>
          <cell r="D314">
            <v>9625</v>
          </cell>
          <cell r="H314">
            <v>3300</v>
          </cell>
          <cell r="I314">
            <v>10435</v>
          </cell>
          <cell r="J314">
            <v>2100</v>
          </cell>
          <cell r="K314">
            <v>4100</v>
          </cell>
          <cell r="M314">
            <v>2700</v>
          </cell>
          <cell r="N314">
            <v>6400</v>
          </cell>
          <cell r="O314">
            <v>91250</v>
          </cell>
          <cell r="V314">
            <v>14015</v>
          </cell>
          <cell r="W314">
            <v>4000</v>
          </cell>
          <cell r="X314">
            <v>1200</v>
          </cell>
          <cell r="Y314">
            <v>21545</v>
          </cell>
          <cell r="Z314">
            <v>5000</v>
          </cell>
          <cell r="AA314">
            <v>1500</v>
          </cell>
          <cell r="AD314">
            <v>2300</v>
          </cell>
        </row>
        <row r="315">
          <cell r="A315">
            <v>4.0199999999999996</v>
          </cell>
          <cell r="B315">
            <v>5000</v>
          </cell>
          <cell r="C315">
            <v>6250</v>
          </cell>
          <cell r="D315">
            <v>9625</v>
          </cell>
          <cell r="H315">
            <v>3300</v>
          </cell>
          <cell r="I315">
            <v>10445</v>
          </cell>
          <cell r="J315">
            <v>2100</v>
          </cell>
          <cell r="K315">
            <v>4100</v>
          </cell>
          <cell r="M315">
            <v>2700</v>
          </cell>
          <cell r="N315">
            <v>6400</v>
          </cell>
          <cell r="O315">
            <v>91575</v>
          </cell>
          <cell r="V315">
            <v>14030</v>
          </cell>
          <cell r="W315">
            <v>4000</v>
          </cell>
          <cell r="X315">
            <v>1200</v>
          </cell>
          <cell r="Y315">
            <v>21565</v>
          </cell>
          <cell r="Z315">
            <v>5000</v>
          </cell>
          <cell r="AA315">
            <v>1500</v>
          </cell>
          <cell r="AD315">
            <v>2300</v>
          </cell>
        </row>
        <row r="316">
          <cell r="A316">
            <v>4.03</v>
          </cell>
          <cell r="B316">
            <v>5000</v>
          </cell>
          <cell r="C316">
            <v>6250</v>
          </cell>
          <cell r="D316">
            <v>9625</v>
          </cell>
          <cell r="H316">
            <v>3300</v>
          </cell>
          <cell r="I316">
            <v>10455</v>
          </cell>
          <cell r="J316">
            <v>2100</v>
          </cell>
          <cell r="K316">
            <v>4100</v>
          </cell>
          <cell r="M316">
            <v>2700</v>
          </cell>
          <cell r="N316">
            <v>6400</v>
          </cell>
          <cell r="O316">
            <v>91900</v>
          </cell>
          <cell r="V316">
            <v>14045</v>
          </cell>
          <cell r="W316">
            <v>4000</v>
          </cell>
          <cell r="X316">
            <v>1200</v>
          </cell>
          <cell r="Y316">
            <v>21585</v>
          </cell>
          <cell r="Z316">
            <v>5000</v>
          </cell>
          <cell r="AA316">
            <v>1500</v>
          </cell>
          <cell r="AD316">
            <v>2300</v>
          </cell>
        </row>
        <row r="317">
          <cell r="A317">
            <v>4.04</v>
          </cell>
          <cell r="B317">
            <v>5000</v>
          </cell>
          <cell r="C317">
            <v>6250</v>
          </cell>
          <cell r="D317">
            <v>9625</v>
          </cell>
          <cell r="H317">
            <v>3300</v>
          </cell>
          <cell r="I317">
            <v>10465</v>
          </cell>
          <cell r="J317">
            <v>2100</v>
          </cell>
          <cell r="K317">
            <v>4100</v>
          </cell>
          <cell r="M317">
            <v>2700</v>
          </cell>
          <cell r="N317">
            <v>6400</v>
          </cell>
          <cell r="O317">
            <v>92225</v>
          </cell>
          <cell r="V317">
            <v>14060</v>
          </cell>
          <cell r="W317">
            <v>4000</v>
          </cell>
          <cell r="X317">
            <v>1200</v>
          </cell>
          <cell r="Y317">
            <v>21605</v>
          </cell>
          <cell r="Z317">
            <v>5000</v>
          </cell>
          <cell r="AA317">
            <v>1500</v>
          </cell>
          <cell r="AD317">
            <v>2300</v>
          </cell>
        </row>
        <row r="318">
          <cell r="A318">
            <v>4.05</v>
          </cell>
          <cell r="B318">
            <v>5000</v>
          </cell>
          <cell r="C318">
            <v>6250</v>
          </cell>
          <cell r="D318">
            <v>9625</v>
          </cell>
          <cell r="H318">
            <v>3300</v>
          </cell>
          <cell r="I318">
            <v>10475</v>
          </cell>
          <cell r="J318">
            <v>2100</v>
          </cell>
          <cell r="K318">
            <v>4100</v>
          </cell>
          <cell r="M318">
            <v>2700</v>
          </cell>
          <cell r="N318">
            <v>6400</v>
          </cell>
          <cell r="O318">
            <v>92550</v>
          </cell>
          <cell r="V318">
            <v>14075</v>
          </cell>
          <cell r="W318">
            <v>4000</v>
          </cell>
          <cell r="X318">
            <v>1200</v>
          </cell>
          <cell r="Y318">
            <v>21625</v>
          </cell>
          <cell r="Z318">
            <v>5000</v>
          </cell>
          <cell r="AA318">
            <v>1500</v>
          </cell>
          <cell r="AD318">
            <v>2300</v>
          </cell>
        </row>
        <row r="319">
          <cell r="A319">
            <v>4.0599999999999996</v>
          </cell>
          <cell r="B319">
            <v>5000</v>
          </cell>
          <cell r="C319">
            <v>6250</v>
          </cell>
          <cell r="D319">
            <v>9625</v>
          </cell>
          <cell r="H319">
            <v>3300</v>
          </cell>
          <cell r="I319">
            <v>10485</v>
          </cell>
          <cell r="J319">
            <v>2100</v>
          </cell>
          <cell r="K319">
            <v>4100</v>
          </cell>
          <cell r="M319">
            <v>2700</v>
          </cell>
          <cell r="N319">
            <v>6400</v>
          </cell>
          <cell r="O319">
            <v>92875</v>
          </cell>
          <cell r="V319">
            <v>14090</v>
          </cell>
          <cell r="W319">
            <v>4000</v>
          </cell>
          <cell r="X319">
            <v>1200</v>
          </cell>
          <cell r="Y319">
            <v>21645</v>
          </cell>
          <cell r="Z319">
            <v>5000</v>
          </cell>
          <cell r="AA319">
            <v>1500</v>
          </cell>
          <cell r="AD319">
            <v>2300</v>
          </cell>
        </row>
        <row r="320">
          <cell r="A320">
            <v>4.07</v>
          </cell>
          <cell r="B320">
            <v>5000</v>
          </cell>
          <cell r="C320">
            <v>6250</v>
          </cell>
          <cell r="D320">
            <v>9625</v>
          </cell>
          <cell r="H320">
            <v>3300</v>
          </cell>
          <cell r="I320">
            <v>10495</v>
          </cell>
          <cell r="J320">
            <v>2100</v>
          </cell>
          <cell r="K320">
            <v>4100</v>
          </cell>
          <cell r="M320">
            <v>2700</v>
          </cell>
          <cell r="N320">
            <v>6400</v>
          </cell>
          <cell r="O320">
            <v>93200</v>
          </cell>
          <cell r="V320">
            <v>14105</v>
          </cell>
          <cell r="W320">
            <v>4000</v>
          </cell>
          <cell r="X320">
            <v>1200</v>
          </cell>
          <cell r="Y320">
            <v>21665</v>
          </cell>
          <cell r="Z320">
            <v>5000</v>
          </cell>
          <cell r="AA320">
            <v>1500</v>
          </cell>
          <cell r="AD320">
            <v>2300</v>
          </cell>
        </row>
        <row r="321">
          <cell r="A321">
            <v>4.08</v>
          </cell>
          <cell r="B321">
            <v>5000</v>
          </cell>
          <cell r="C321">
            <v>6250</v>
          </cell>
          <cell r="D321">
            <v>9625</v>
          </cell>
          <cell r="H321">
            <v>3300</v>
          </cell>
          <cell r="I321">
            <v>10505</v>
          </cell>
          <cell r="J321">
            <v>2100</v>
          </cell>
          <cell r="K321">
            <v>4100</v>
          </cell>
          <cell r="M321">
            <v>2700</v>
          </cell>
          <cell r="N321">
            <v>6400</v>
          </cell>
          <cell r="O321">
            <v>93525</v>
          </cell>
          <cell r="V321">
            <v>14120</v>
          </cell>
          <cell r="W321">
            <v>4000</v>
          </cell>
          <cell r="X321">
            <v>1200</v>
          </cell>
          <cell r="Y321">
            <v>21685</v>
          </cell>
          <cell r="Z321">
            <v>5000</v>
          </cell>
          <cell r="AA321">
            <v>1500</v>
          </cell>
          <cell r="AD321">
            <v>2300</v>
          </cell>
        </row>
        <row r="322">
          <cell r="A322">
            <v>4.09</v>
          </cell>
          <cell r="B322">
            <v>5000</v>
          </cell>
          <cell r="C322">
            <v>6250</v>
          </cell>
          <cell r="D322">
            <v>9625</v>
          </cell>
          <cell r="H322">
            <v>3300</v>
          </cell>
          <cell r="I322">
            <v>10515</v>
          </cell>
          <cell r="J322">
            <v>2100</v>
          </cell>
          <cell r="K322">
            <v>4100</v>
          </cell>
          <cell r="M322">
            <v>2700</v>
          </cell>
          <cell r="N322">
            <v>6400</v>
          </cell>
          <cell r="O322">
            <v>93850</v>
          </cell>
          <cell r="V322">
            <v>14135</v>
          </cell>
          <cell r="W322">
            <v>4000</v>
          </cell>
          <cell r="X322">
            <v>1200</v>
          </cell>
          <cell r="Y322">
            <v>21705</v>
          </cell>
          <cell r="Z322">
            <v>5000</v>
          </cell>
          <cell r="AA322">
            <v>1500</v>
          </cell>
          <cell r="AD322">
            <v>2300</v>
          </cell>
        </row>
        <row r="323">
          <cell r="A323">
            <v>4.0999999999999996</v>
          </cell>
          <cell r="B323">
            <v>5000</v>
          </cell>
          <cell r="C323">
            <v>6250</v>
          </cell>
          <cell r="D323">
            <v>9625</v>
          </cell>
          <cell r="H323">
            <v>3300</v>
          </cell>
          <cell r="I323">
            <v>10525</v>
          </cell>
          <cell r="J323">
            <v>2100</v>
          </cell>
          <cell r="K323">
            <v>4100</v>
          </cell>
          <cell r="M323">
            <v>2700</v>
          </cell>
          <cell r="N323">
            <v>6400</v>
          </cell>
          <cell r="O323">
            <v>94175</v>
          </cell>
          <cell r="V323">
            <v>14150</v>
          </cell>
          <cell r="W323">
            <v>4000</v>
          </cell>
          <cell r="X323">
            <v>1200</v>
          </cell>
          <cell r="Y323">
            <v>21725</v>
          </cell>
          <cell r="Z323">
            <v>5000</v>
          </cell>
          <cell r="AA323">
            <v>1500</v>
          </cell>
          <cell r="AD323">
            <v>2300</v>
          </cell>
        </row>
        <row r="324">
          <cell r="A324">
            <v>4.1100000000000003</v>
          </cell>
          <cell r="B324">
            <v>5000</v>
          </cell>
          <cell r="C324">
            <v>6250</v>
          </cell>
          <cell r="D324">
            <v>9625</v>
          </cell>
          <cell r="H324">
            <v>3300</v>
          </cell>
          <cell r="I324">
            <v>10535</v>
          </cell>
          <cell r="J324">
            <v>2100</v>
          </cell>
          <cell r="K324">
            <v>4100</v>
          </cell>
          <cell r="M324">
            <v>2700</v>
          </cell>
          <cell r="N324">
            <v>6400</v>
          </cell>
          <cell r="O324">
            <v>94500</v>
          </cell>
          <cell r="V324">
            <v>14165</v>
          </cell>
          <cell r="W324">
            <v>4000</v>
          </cell>
          <cell r="X324">
            <v>1200</v>
          </cell>
          <cell r="Y324">
            <v>21745</v>
          </cell>
          <cell r="Z324">
            <v>5000</v>
          </cell>
          <cell r="AA324">
            <v>1500</v>
          </cell>
          <cell r="AD324">
            <v>2300</v>
          </cell>
        </row>
        <row r="325">
          <cell r="A325">
            <v>4.12</v>
          </cell>
          <cell r="B325">
            <v>5000</v>
          </cell>
          <cell r="C325">
            <v>6250</v>
          </cell>
          <cell r="D325">
            <v>9625</v>
          </cell>
          <cell r="H325">
            <v>3300</v>
          </cell>
          <cell r="I325">
            <v>10545</v>
          </cell>
          <cell r="J325">
            <v>2100</v>
          </cell>
          <cell r="K325">
            <v>4100</v>
          </cell>
          <cell r="M325">
            <v>2700</v>
          </cell>
          <cell r="N325">
            <v>6400</v>
          </cell>
          <cell r="O325">
            <v>94825</v>
          </cell>
          <cell r="V325">
            <v>14180</v>
          </cell>
          <cell r="W325">
            <v>4000</v>
          </cell>
          <cell r="X325">
            <v>1200</v>
          </cell>
          <cell r="Y325">
            <v>21765</v>
          </cell>
          <cell r="Z325">
            <v>5000</v>
          </cell>
          <cell r="AA325">
            <v>1500</v>
          </cell>
          <cell r="AD325">
            <v>2300</v>
          </cell>
        </row>
        <row r="326">
          <cell r="A326">
            <v>4.13</v>
          </cell>
          <cell r="B326">
            <v>5000</v>
          </cell>
          <cell r="C326">
            <v>6250</v>
          </cell>
          <cell r="D326">
            <v>9625</v>
          </cell>
          <cell r="H326">
            <v>3300</v>
          </cell>
          <cell r="I326">
            <v>10555</v>
          </cell>
          <cell r="J326">
            <v>2100</v>
          </cell>
          <cell r="K326">
            <v>4100</v>
          </cell>
          <cell r="M326">
            <v>2700</v>
          </cell>
          <cell r="N326">
            <v>6400</v>
          </cell>
          <cell r="O326">
            <v>95150</v>
          </cell>
          <cell r="V326">
            <v>14195</v>
          </cell>
          <cell r="W326">
            <v>4000</v>
          </cell>
          <cell r="X326">
            <v>1200</v>
          </cell>
          <cell r="Y326">
            <v>21785</v>
          </cell>
          <cell r="Z326">
            <v>5000</v>
          </cell>
          <cell r="AA326">
            <v>1500</v>
          </cell>
          <cell r="AD326">
            <v>2300</v>
          </cell>
        </row>
        <row r="327">
          <cell r="A327">
            <v>4.1399999999999997</v>
          </cell>
          <cell r="B327">
            <v>5000</v>
          </cell>
          <cell r="C327">
            <v>6250</v>
          </cell>
          <cell r="D327">
            <v>9625</v>
          </cell>
          <cell r="H327">
            <v>3300</v>
          </cell>
          <cell r="I327">
            <v>10565</v>
          </cell>
          <cell r="J327">
            <v>2100</v>
          </cell>
          <cell r="K327">
            <v>4100</v>
          </cell>
          <cell r="M327">
            <v>2700</v>
          </cell>
          <cell r="N327">
            <v>6400</v>
          </cell>
          <cell r="O327">
            <v>95475</v>
          </cell>
          <cell r="V327">
            <v>14210</v>
          </cell>
          <cell r="W327">
            <v>4000</v>
          </cell>
          <cell r="X327">
            <v>1200</v>
          </cell>
          <cell r="Y327">
            <v>21805</v>
          </cell>
          <cell r="Z327">
            <v>5000</v>
          </cell>
          <cell r="AA327">
            <v>1500</v>
          </cell>
          <cell r="AD327">
            <v>2300</v>
          </cell>
        </row>
        <row r="328">
          <cell r="A328">
            <v>4.1500000000000004</v>
          </cell>
          <cell r="B328">
            <v>5000</v>
          </cell>
          <cell r="C328">
            <v>6250</v>
          </cell>
          <cell r="D328">
            <v>9625</v>
          </cell>
          <cell r="H328">
            <v>3300</v>
          </cell>
          <cell r="I328">
            <v>10575</v>
          </cell>
          <cell r="J328">
            <v>2100</v>
          </cell>
          <cell r="K328">
            <v>4100</v>
          </cell>
          <cell r="M328">
            <v>2700</v>
          </cell>
          <cell r="N328">
            <v>6400</v>
          </cell>
          <cell r="O328">
            <v>95800</v>
          </cell>
          <cell r="V328">
            <v>14225</v>
          </cell>
          <cell r="W328">
            <v>4000</v>
          </cell>
          <cell r="X328">
            <v>1200</v>
          </cell>
          <cell r="Y328">
            <v>21825</v>
          </cell>
          <cell r="Z328">
            <v>5000</v>
          </cell>
          <cell r="AA328">
            <v>1500</v>
          </cell>
          <cell r="AD328">
            <v>2300</v>
          </cell>
        </row>
        <row r="329">
          <cell r="A329">
            <v>4.16</v>
          </cell>
          <cell r="B329">
            <v>5000</v>
          </cell>
          <cell r="C329">
            <v>6250</v>
          </cell>
          <cell r="D329">
            <v>9625</v>
          </cell>
          <cell r="H329">
            <v>3300</v>
          </cell>
          <cell r="I329">
            <v>10585</v>
          </cell>
          <cell r="J329">
            <v>2100</v>
          </cell>
          <cell r="K329">
            <v>4100</v>
          </cell>
          <cell r="M329">
            <v>2700</v>
          </cell>
          <cell r="N329">
            <v>6400</v>
          </cell>
          <cell r="O329">
            <v>96125</v>
          </cell>
          <cell r="V329">
            <v>14240</v>
          </cell>
          <cell r="W329">
            <v>4000</v>
          </cell>
          <cell r="X329">
            <v>1200</v>
          </cell>
          <cell r="Y329">
            <v>21845</v>
          </cell>
          <cell r="Z329">
            <v>5000</v>
          </cell>
          <cell r="AA329">
            <v>1500</v>
          </cell>
          <cell r="AD329">
            <v>2300</v>
          </cell>
        </row>
        <row r="330">
          <cell r="A330">
            <v>4.17</v>
          </cell>
          <cell r="B330">
            <v>5000</v>
          </cell>
          <cell r="C330">
            <v>6250</v>
          </cell>
          <cell r="D330">
            <v>9625</v>
          </cell>
          <cell r="H330">
            <v>3300</v>
          </cell>
          <cell r="I330">
            <v>10595</v>
          </cell>
          <cell r="J330">
            <v>2100</v>
          </cell>
          <cell r="K330">
            <v>4100</v>
          </cell>
          <cell r="M330">
            <v>2700</v>
          </cell>
          <cell r="N330">
            <v>6400</v>
          </cell>
          <cell r="O330">
            <v>96450</v>
          </cell>
          <cell r="V330">
            <v>14255</v>
          </cell>
          <cell r="W330">
            <v>4000</v>
          </cell>
          <cell r="X330">
            <v>1200</v>
          </cell>
          <cell r="Y330">
            <v>21865</v>
          </cell>
          <cell r="Z330">
            <v>5000</v>
          </cell>
          <cell r="AA330">
            <v>1500</v>
          </cell>
          <cell r="AD330">
            <v>2300</v>
          </cell>
        </row>
        <row r="331">
          <cell r="A331">
            <v>4.18</v>
          </cell>
          <cell r="B331">
            <v>5000</v>
          </cell>
          <cell r="C331">
            <v>6250</v>
          </cell>
          <cell r="D331">
            <v>9625</v>
          </cell>
          <cell r="H331">
            <v>3300</v>
          </cell>
          <cell r="I331">
            <v>10605</v>
          </cell>
          <cell r="J331">
            <v>2100</v>
          </cell>
          <cell r="K331">
            <v>4100</v>
          </cell>
          <cell r="M331">
            <v>2700</v>
          </cell>
          <cell r="N331">
            <v>6400</v>
          </cell>
          <cell r="O331">
            <v>96775</v>
          </cell>
          <cell r="V331">
            <v>14270</v>
          </cell>
          <cell r="W331">
            <v>4000</v>
          </cell>
          <cell r="X331">
            <v>1200</v>
          </cell>
          <cell r="Y331">
            <v>21885</v>
          </cell>
          <cell r="Z331">
            <v>5000</v>
          </cell>
          <cell r="AA331">
            <v>1500</v>
          </cell>
          <cell r="AD331">
            <v>2300</v>
          </cell>
        </row>
        <row r="332">
          <cell r="A332">
            <v>4.1900000000000004</v>
          </cell>
          <cell r="B332">
            <v>5000</v>
          </cell>
          <cell r="C332">
            <v>6250</v>
          </cell>
          <cell r="D332">
            <v>9625</v>
          </cell>
          <cell r="H332">
            <v>3300</v>
          </cell>
          <cell r="I332">
            <v>10615</v>
          </cell>
          <cell r="J332">
            <v>2100</v>
          </cell>
          <cell r="K332">
            <v>4100</v>
          </cell>
          <cell r="M332">
            <v>2700</v>
          </cell>
          <cell r="N332">
            <v>6400</v>
          </cell>
          <cell r="O332">
            <v>97100</v>
          </cell>
          <cell r="V332">
            <v>14285</v>
          </cell>
          <cell r="W332">
            <v>4000</v>
          </cell>
          <cell r="X332">
            <v>1200</v>
          </cell>
          <cell r="Y332">
            <v>21905</v>
          </cell>
          <cell r="Z332">
            <v>5000</v>
          </cell>
          <cell r="AA332">
            <v>1500</v>
          </cell>
          <cell r="AD332">
            <v>2300</v>
          </cell>
        </row>
        <row r="333">
          <cell r="A333">
            <v>4.2</v>
          </cell>
          <cell r="B333">
            <v>5000</v>
          </cell>
          <cell r="C333">
            <v>6250</v>
          </cell>
          <cell r="D333">
            <v>9625</v>
          </cell>
          <cell r="H333">
            <v>3300</v>
          </cell>
          <cell r="I333">
            <v>10625</v>
          </cell>
          <cell r="J333">
            <v>2100</v>
          </cell>
          <cell r="K333">
            <v>4100</v>
          </cell>
          <cell r="M333">
            <v>2700</v>
          </cell>
          <cell r="N333">
            <v>6400</v>
          </cell>
          <cell r="O333">
            <v>97425</v>
          </cell>
          <cell r="V333">
            <v>14300</v>
          </cell>
          <cell r="W333">
            <v>4000</v>
          </cell>
          <cell r="X333">
            <v>1200</v>
          </cell>
          <cell r="Y333">
            <v>21925</v>
          </cell>
          <cell r="Z333">
            <v>5000</v>
          </cell>
          <cell r="AA333">
            <v>1500</v>
          </cell>
          <cell r="AD333">
            <v>2300</v>
          </cell>
        </row>
        <row r="334">
          <cell r="A334">
            <v>4.21</v>
          </cell>
          <cell r="B334">
            <v>5000</v>
          </cell>
          <cell r="C334">
            <v>6250</v>
          </cell>
          <cell r="D334">
            <v>9625</v>
          </cell>
          <cell r="H334">
            <v>3300</v>
          </cell>
          <cell r="I334">
            <v>10635</v>
          </cell>
          <cell r="J334">
            <v>2100</v>
          </cell>
          <cell r="K334">
            <v>4100</v>
          </cell>
          <cell r="M334">
            <v>2700</v>
          </cell>
          <cell r="N334">
            <v>6400</v>
          </cell>
          <cell r="O334">
            <v>97750</v>
          </cell>
          <cell r="V334">
            <v>14315</v>
          </cell>
          <cell r="W334">
            <v>4000</v>
          </cell>
          <cell r="X334">
            <v>1200</v>
          </cell>
          <cell r="Y334">
            <v>21945</v>
          </cell>
          <cell r="Z334">
            <v>5000</v>
          </cell>
          <cell r="AA334">
            <v>1500</v>
          </cell>
          <cell r="AD334">
            <v>2300</v>
          </cell>
        </row>
        <row r="335">
          <cell r="A335">
            <v>4.22</v>
          </cell>
          <cell r="B335">
            <v>5000</v>
          </cell>
          <cell r="C335">
            <v>6250</v>
          </cell>
          <cell r="D335">
            <v>9625</v>
          </cell>
          <cell r="H335">
            <v>3300</v>
          </cell>
          <cell r="I335">
            <v>10645</v>
          </cell>
          <cell r="J335">
            <v>2100</v>
          </cell>
          <cell r="K335">
            <v>4100</v>
          </cell>
          <cell r="M335">
            <v>2700</v>
          </cell>
          <cell r="N335">
            <v>6400</v>
          </cell>
          <cell r="O335">
            <v>98075</v>
          </cell>
          <cell r="V335">
            <v>14330</v>
          </cell>
          <cell r="W335">
            <v>4000</v>
          </cell>
          <cell r="X335">
            <v>1200</v>
          </cell>
          <cell r="Y335">
            <v>21965</v>
          </cell>
          <cell r="Z335">
            <v>5000</v>
          </cell>
          <cell r="AA335">
            <v>1500</v>
          </cell>
          <cell r="AD335">
            <v>2300</v>
          </cell>
        </row>
        <row r="336">
          <cell r="A336">
            <v>4.2300000000000004</v>
          </cell>
          <cell r="B336">
            <v>5000</v>
          </cell>
          <cell r="C336">
            <v>6250</v>
          </cell>
          <cell r="D336">
            <v>9625</v>
          </cell>
          <cell r="H336">
            <v>3300</v>
          </cell>
          <cell r="I336">
            <v>10655</v>
          </cell>
          <cell r="J336">
            <v>2100</v>
          </cell>
          <cell r="K336">
            <v>4100</v>
          </cell>
          <cell r="M336">
            <v>2700</v>
          </cell>
          <cell r="N336">
            <v>6400</v>
          </cell>
          <cell r="O336">
            <v>98400</v>
          </cell>
          <cell r="V336">
            <v>14345</v>
          </cell>
          <cell r="W336">
            <v>4000</v>
          </cell>
          <cell r="X336">
            <v>1200</v>
          </cell>
          <cell r="Y336">
            <v>21985</v>
          </cell>
          <cell r="Z336">
            <v>5000</v>
          </cell>
          <cell r="AA336">
            <v>1500</v>
          </cell>
          <cell r="AD336">
            <v>2300</v>
          </cell>
        </row>
        <row r="337">
          <cell r="A337">
            <v>4.24</v>
          </cell>
          <cell r="B337">
            <v>5000</v>
          </cell>
          <cell r="C337">
            <v>6250</v>
          </cell>
          <cell r="D337">
            <v>9625</v>
          </cell>
          <cell r="H337">
            <v>3300</v>
          </cell>
          <cell r="I337">
            <v>10665</v>
          </cell>
          <cell r="J337">
            <v>2100</v>
          </cell>
          <cell r="K337">
            <v>4100</v>
          </cell>
          <cell r="M337">
            <v>2700</v>
          </cell>
          <cell r="N337">
            <v>6400</v>
          </cell>
          <cell r="O337">
            <v>98725</v>
          </cell>
          <cell r="V337">
            <v>14360</v>
          </cell>
          <cell r="W337">
            <v>4000</v>
          </cell>
          <cell r="X337">
            <v>1200</v>
          </cell>
          <cell r="Y337">
            <v>22005</v>
          </cell>
          <cell r="Z337">
            <v>5000</v>
          </cell>
          <cell r="AA337">
            <v>1500</v>
          </cell>
          <cell r="AD337">
            <v>2300</v>
          </cell>
        </row>
        <row r="338">
          <cell r="A338">
            <v>4.25</v>
          </cell>
          <cell r="B338">
            <v>5000</v>
          </cell>
          <cell r="C338">
            <v>6250</v>
          </cell>
          <cell r="D338">
            <v>9625</v>
          </cell>
          <cell r="H338">
            <v>3300</v>
          </cell>
          <cell r="I338">
            <v>10675</v>
          </cell>
          <cell r="J338">
            <v>2100</v>
          </cell>
          <cell r="K338">
            <v>4100</v>
          </cell>
          <cell r="M338">
            <v>2700</v>
          </cell>
          <cell r="N338">
            <v>6400</v>
          </cell>
          <cell r="O338">
            <v>99050</v>
          </cell>
          <cell r="V338">
            <v>14375</v>
          </cell>
          <cell r="W338">
            <v>4000</v>
          </cell>
          <cell r="X338">
            <v>1200</v>
          </cell>
          <cell r="Y338">
            <v>22025</v>
          </cell>
          <cell r="Z338">
            <v>5000</v>
          </cell>
          <cell r="AA338">
            <v>1500</v>
          </cell>
          <cell r="AD338">
            <v>2300</v>
          </cell>
        </row>
        <row r="339">
          <cell r="A339">
            <v>4.26</v>
          </cell>
          <cell r="B339">
            <v>5000</v>
          </cell>
          <cell r="C339">
            <v>6250</v>
          </cell>
          <cell r="D339">
            <v>9625</v>
          </cell>
          <cell r="H339">
            <v>3300</v>
          </cell>
          <cell r="I339">
            <v>10685</v>
          </cell>
          <cell r="J339">
            <v>2100</v>
          </cell>
          <cell r="K339">
            <v>4100</v>
          </cell>
          <cell r="M339">
            <v>2700</v>
          </cell>
          <cell r="N339">
            <v>6400</v>
          </cell>
          <cell r="O339">
            <v>99375</v>
          </cell>
          <cell r="V339">
            <v>14390</v>
          </cell>
          <cell r="W339">
            <v>4000</v>
          </cell>
          <cell r="X339">
            <v>1200</v>
          </cell>
          <cell r="Y339">
            <v>22045</v>
          </cell>
          <cell r="Z339">
            <v>5000</v>
          </cell>
          <cell r="AA339">
            <v>1500</v>
          </cell>
          <cell r="AD339">
            <v>2300</v>
          </cell>
        </row>
        <row r="340">
          <cell r="A340">
            <v>4.2699999999999996</v>
          </cell>
          <cell r="B340">
            <v>5000</v>
          </cell>
          <cell r="C340">
            <v>6250</v>
          </cell>
          <cell r="D340">
            <v>9625</v>
          </cell>
          <cell r="H340">
            <v>3300</v>
          </cell>
          <cell r="I340">
            <v>10695</v>
          </cell>
          <cell r="J340">
            <v>2100</v>
          </cell>
          <cell r="K340">
            <v>4100</v>
          </cell>
          <cell r="M340">
            <v>2700</v>
          </cell>
          <cell r="N340">
            <v>6400</v>
          </cell>
          <cell r="O340">
            <v>99700</v>
          </cell>
          <cell r="V340">
            <v>14405</v>
          </cell>
          <cell r="W340">
            <v>4000</v>
          </cell>
          <cell r="X340">
            <v>1200</v>
          </cell>
          <cell r="Y340">
            <v>22065</v>
          </cell>
          <cell r="Z340">
            <v>5000</v>
          </cell>
          <cell r="AA340">
            <v>1500</v>
          </cell>
          <cell r="AD340">
            <v>2300</v>
          </cell>
        </row>
        <row r="341">
          <cell r="A341">
            <v>4.28</v>
          </cell>
          <cell r="B341">
            <v>5000</v>
          </cell>
          <cell r="C341">
            <v>6250</v>
          </cell>
          <cell r="D341">
            <v>9625</v>
          </cell>
          <cell r="H341">
            <v>3300</v>
          </cell>
          <cell r="I341">
            <v>10705</v>
          </cell>
          <cell r="J341">
            <v>2100</v>
          </cell>
          <cell r="K341">
            <v>4100</v>
          </cell>
          <cell r="M341">
            <v>2700</v>
          </cell>
          <cell r="N341">
            <v>6400</v>
          </cell>
          <cell r="O341">
            <v>100025</v>
          </cell>
          <cell r="V341">
            <v>14420</v>
          </cell>
          <cell r="W341">
            <v>4000</v>
          </cell>
          <cell r="X341">
            <v>1200</v>
          </cell>
          <cell r="Y341">
            <v>22085</v>
          </cell>
          <cell r="Z341">
            <v>5000</v>
          </cell>
          <cell r="AA341">
            <v>1500</v>
          </cell>
          <cell r="AD341">
            <v>2300</v>
          </cell>
        </row>
        <row r="342">
          <cell r="A342">
            <v>4.29</v>
          </cell>
          <cell r="B342">
            <v>5000</v>
          </cell>
          <cell r="C342">
            <v>6250</v>
          </cell>
          <cell r="D342">
            <v>9625</v>
          </cell>
          <cell r="H342">
            <v>3300</v>
          </cell>
          <cell r="I342">
            <v>10715</v>
          </cell>
          <cell r="J342">
            <v>2100</v>
          </cell>
          <cell r="K342">
            <v>4100</v>
          </cell>
          <cell r="M342">
            <v>2700</v>
          </cell>
          <cell r="N342">
            <v>6400</v>
          </cell>
          <cell r="O342">
            <v>100350</v>
          </cell>
          <cell r="V342">
            <v>14435</v>
          </cell>
          <cell r="W342">
            <v>4000</v>
          </cell>
          <cell r="X342">
            <v>1200</v>
          </cell>
          <cell r="Y342">
            <v>22105</v>
          </cell>
          <cell r="Z342">
            <v>5000</v>
          </cell>
          <cell r="AA342">
            <v>1500</v>
          </cell>
          <cell r="AD342">
            <v>2300</v>
          </cell>
        </row>
        <row r="343">
          <cell r="A343">
            <v>4.3</v>
          </cell>
          <cell r="B343">
            <v>5000</v>
          </cell>
          <cell r="C343">
            <v>6250</v>
          </cell>
          <cell r="D343">
            <v>9625</v>
          </cell>
          <cell r="H343">
            <v>3300</v>
          </cell>
          <cell r="I343">
            <v>10725</v>
          </cell>
          <cell r="J343">
            <v>2100</v>
          </cell>
          <cell r="K343">
            <v>4100</v>
          </cell>
          <cell r="M343">
            <v>2700</v>
          </cell>
          <cell r="N343">
            <v>6400</v>
          </cell>
          <cell r="O343">
            <v>100675</v>
          </cell>
          <cell r="V343">
            <v>14450</v>
          </cell>
          <cell r="W343">
            <v>4000</v>
          </cell>
          <cell r="X343">
            <v>1200</v>
          </cell>
          <cell r="Y343">
            <v>22125</v>
          </cell>
          <cell r="Z343">
            <v>5000</v>
          </cell>
          <cell r="AA343">
            <v>1500</v>
          </cell>
          <cell r="AD343">
            <v>2300</v>
          </cell>
        </row>
        <row r="344">
          <cell r="A344">
            <v>4.3099999999999996</v>
          </cell>
          <cell r="B344">
            <v>5000</v>
          </cell>
          <cell r="C344">
            <v>6250</v>
          </cell>
          <cell r="D344">
            <v>9625</v>
          </cell>
          <cell r="H344">
            <v>3300</v>
          </cell>
          <cell r="I344">
            <v>10735</v>
          </cell>
          <cell r="J344">
            <v>2100</v>
          </cell>
          <cell r="K344">
            <v>4100</v>
          </cell>
          <cell r="M344">
            <v>2700</v>
          </cell>
          <cell r="N344">
            <v>6400</v>
          </cell>
          <cell r="O344">
            <v>101000</v>
          </cell>
          <cell r="V344">
            <v>14465</v>
          </cell>
          <cell r="W344">
            <v>4000</v>
          </cell>
          <cell r="X344">
            <v>1200</v>
          </cell>
          <cell r="Y344">
            <v>22145</v>
          </cell>
          <cell r="Z344">
            <v>5000</v>
          </cell>
          <cell r="AA344">
            <v>1500</v>
          </cell>
          <cell r="AD344">
            <v>2300</v>
          </cell>
        </row>
        <row r="345">
          <cell r="A345">
            <v>4.32</v>
          </cell>
          <cell r="B345">
            <v>5000</v>
          </cell>
          <cell r="C345">
            <v>6250</v>
          </cell>
          <cell r="D345">
            <v>9625</v>
          </cell>
          <cell r="H345">
            <v>3300</v>
          </cell>
          <cell r="I345">
            <v>10745</v>
          </cell>
          <cell r="J345">
            <v>2100</v>
          </cell>
          <cell r="K345">
            <v>4100</v>
          </cell>
          <cell r="M345">
            <v>2700</v>
          </cell>
          <cell r="N345">
            <v>6400</v>
          </cell>
          <cell r="O345">
            <v>101325</v>
          </cell>
          <cell r="V345">
            <v>14480</v>
          </cell>
          <cell r="W345">
            <v>4000</v>
          </cell>
          <cell r="X345">
            <v>1200</v>
          </cell>
          <cell r="Y345">
            <v>22165</v>
          </cell>
          <cell r="Z345">
            <v>5000</v>
          </cell>
          <cell r="AA345">
            <v>1500</v>
          </cell>
          <cell r="AD345">
            <v>2300</v>
          </cell>
        </row>
        <row r="346">
          <cell r="A346">
            <v>4.33</v>
          </cell>
          <cell r="B346">
            <v>5000</v>
          </cell>
          <cell r="C346">
            <v>6250</v>
          </cell>
          <cell r="D346">
            <v>9625</v>
          </cell>
          <cell r="H346">
            <v>3300</v>
          </cell>
          <cell r="I346">
            <v>10755</v>
          </cell>
          <cell r="J346">
            <v>2100</v>
          </cell>
          <cell r="K346">
            <v>4100</v>
          </cell>
          <cell r="M346">
            <v>2700</v>
          </cell>
          <cell r="N346">
            <v>6400</v>
          </cell>
          <cell r="O346">
            <v>101650</v>
          </cell>
          <cell r="V346">
            <v>14495</v>
          </cell>
          <cell r="W346">
            <v>4000</v>
          </cell>
          <cell r="X346">
            <v>1200</v>
          </cell>
          <cell r="Y346">
            <v>22185</v>
          </cell>
          <cell r="Z346">
            <v>5000</v>
          </cell>
          <cell r="AA346">
            <v>1500</v>
          </cell>
          <cell r="AD346">
            <v>2300</v>
          </cell>
        </row>
        <row r="347">
          <cell r="A347">
            <v>4.34</v>
          </cell>
          <cell r="B347">
            <v>5000</v>
          </cell>
          <cell r="C347">
            <v>6250</v>
          </cell>
          <cell r="D347">
            <v>9625</v>
          </cell>
          <cell r="H347">
            <v>3300</v>
          </cell>
          <cell r="I347">
            <v>10765</v>
          </cell>
          <cell r="J347">
            <v>2100</v>
          </cell>
          <cell r="K347">
            <v>4100</v>
          </cell>
          <cell r="M347">
            <v>2700</v>
          </cell>
          <cell r="N347">
            <v>6400</v>
          </cell>
          <cell r="O347">
            <v>101975</v>
          </cell>
          <cell r="V347">
            <v>14510</v>
          </cell>
          <cell r="W347">
            <v>4000</v>
          </cell>
          <cell r="X347">
            <v>1200</v>
          </cell>
          <cell r="Y347">
            <v>22205</v>
          </cell>
          <cell r="Z347">
            <v>5000</v>
          </cell>
          <cell r="AA347">
            <v>1500</v>
          </cell>
          <cell r="AD347">
            <v>2300</v>
          </cell>
        </row>
        <row r="348">
          <cell r="A348">
            <v>4.3499999999999996</v>
          </cell>
          <cell r="B348">
            <v>5000</v>
          </cell>
          <cell r="C348">
            <v>6250</v>
          </cell>
          <cell r="D348">
            <v>9625</v>
          </cell>
          <cell r="H348">
            <v>3300</v>
          </cell>
          <cell r="I348">
            <v>10775</v>
          </cell>
          <cell r="J348">
            <v>2100</v>
          </cell>
          <cell r="K348">
            <v>4100</v>
          </cell>
          <cell r="M348">
            <v>2700</v>
          </cell>
          <cell r="N348">
            <v>6400</v>
          </cell>
          <cell r="O348">
            <v>102300</v>
          </cell>
          <cell r="V348">
            <v>14525</v>
          </cell>
          <cell r="W348">
            <v>4000</v>
          </cell>
          <cell r="X348">
            <v>1200</v>
          </cell>
          <cell r="Y348">
            <v>22225</v>
          </cell>
          <cell r="Z348">
            <v>5000</v>
          </cell>
          <cell r="AA348">
            <v>1500</v>
          </cell>
          <cell r="AD348">
            <v>2300</v>
          </cell>
        </row>
        <row r="349">
          <cell r="A349">
            <v>4.3600000000000003</v>
          </cell>
          <cell r="B349">
            <v>5000</v>
          </cell>
          <cell r="C349">
            <v>6250</v>
          </cell>
          <cell r="D349">
            <v>9625</v>
          </cell>
          <cell r="H349">
            <v>3300</v>
          </cell>
          <cell r="I349">
            <v>10785</v>
          </cell>
          <cell r="J349">
            <v>2100</v>
          </cell>
          <cell r="K349">
            <v>4100</v>
          </cell>
          <cell r="M349">
            <v>2700</v>
          </cell>
          <cell r="N349">
            <v>6400</v>
          </cell>
          <cell r="O349">
            <v>102625</v>
          </cell>
          <cell r="V349">
            <v>14540</v>
          </cell>
          <cell r="W349">
            <v>4000</v>
          </cell>
          <cell r="X349">
            <v>1200</v>
          </cell>
          <cell r="Y349">
            <v>22245</v>
          </cell>
          <cell r="Z349">
            <v>5000</v>
          </cell>
          <cell r="AA349">
            <v>1500</v>
          </cell>
          <cell r="AD349">
            <v>2300</v>
          </cell>
        </row>
        <row r="350">
          <cell r="A350">
            <v>4.37</v>
          </cell>
          <cell r="B350">
            <v>5000</v>
          </cell>
          <cell r="C350">
            <v>6250</v>
          </cell>
          <cell r="D350">
            <v>9625</v>
          </cell>
          <cell r="H350">
            <v>3300</v>
          </cell>
          <cell r="I350">
            <v>10795</v>
          </cell>
          <cell r="J350">
            <v>2100</v>
          </cell>
          <cell r="K350">
            <v>4100</v>
          </cell>
          <cell r="M350">
            <v>2700</v>
          </cell>
          <cell r="N350">
            <v>6400</v>
          </cell>
          <cell r="O350">
            <v>102950</v>
          </cell>
          <cell r="V350">
            <v>14555</v>
          </cell>
          <cell r="W350">
            <v>4000</v>
          </cell>
          <cell r="X350">
            <v>1200</v>
          </cell>
          <cell r="Y350">
            <v>22265</v>
          </cell>
          <cell r="Z350">
            <v>5000</v>
          </cell>
          <cell r="AA350">
            <v>1500</v>
          </cell>
          <cell r="AD350">
            <v>2300</v>
          </cell>
        </row>
        <row r="351">
          <cell r="A351">
            <v>4.38</v>
          </cell>
          <cell r="B351">
            <v>5000</v>
          </cell>
          <cell r="C351">
            <v>6250</v>
          </cell>
          <cell r="D351">
            <v>9625</v>
          </cell>
          <cell r="H351">
            <v>3300</v>
          </cell>
          <cell r="I351">
            <v>10805</v>
          </cell>
          <cell r="J351">
            <v>2100</v>
          </cell>
          <cell r="K351">
            <v>4100</v>
          </cell>
          <cell r="M351">
            <v>2700</v>
          </cell>
          <cell r="N351">
            <v>6400</v>
          </cell>
          <cell r="O351">
            <v>103275</v>
          </cell>
          <cell r="V351">
            <v>14570</v>
          </cell>
          <cell r="W351">
            <v>4000</v>
          </cell>
          <cell r="X351">
            <v>1200</v>
          </cell>
          <cell r="Y351">
            <v>22285</v>
          </cell>
          <cell r="Z351">
            <v>5000</v>
          </cell>
          <cell r="AA351">
            <v>1500</v>
          </cell>
          <cell r="AD351">
            <v>2300</v>
          </cell>
        </row>
        <row r="352">
          <cell r="A352">
            <v>4.3899999999999997</v>
          </cell>
          <cell r="B352">
            <v>5000</v>
          </cell>
          <cell r="C352">
            <v>6250</v>
          </cell>
          <cell r="D352">
            <v>9625</v>
          </cell>
          <cell r="H352">
            <v>3300</v>
          </cell>
          <cell r="I352">
            <v>10815</v>
          </cell>
          <cell r="J352">
            <v>2100</v>
          </cell>
          <cell r="K352">
            <v>4100</v>
          </cell>
          <cell r="M352">
            <v>2700</v>
          </cell>
          <cell r="N352">
            <v>6400</v>
          </cell>
          <cell r="O352">
            <v>103600</v>
          </cell>
          <cell r="V352">
            <v>14585</v>
          </cell>
          <cell r="W352">
            <v>4000</v>
          </cell>
          <cell r="X352">
            <v>1200</v>
          </cell>
          <cell r="Y352">
            <v>22305</v>
          </cell>
          <cell r="Z352">
            <v>5000</v>
          </cell>
          <cell r="AA352">
            <v>1500</v>
          </cell>
          <cell r="AD352">
            <v>2300</v>
          </cell>
        </row>
        <row r="353">
          <cell r="A353">
            <v>4.4000000000000004</v>
          </cell>
          <cell r="B353">
            <v>5000</v>
          </cell>
          <cell r="C353">
            <v>6250</v>
          </cell>
          <cell r="D353">
            <v>9625</v>
          </cell>
          <cell r="H353">
            <v>3300</v>
          </cell>
          <cell r="I353">
            <v>10825</v>
          </cell>
          <cell r="J353">
            <v>2100</v>
          </cell>
          <cell r="K353">
            <v>4100</v>
          </cell>
          <cell r="M353">
            <v>2700</v>
          </cell>
          <cell r="N353">
            <v>6400</v>
          </cell>
          <cell r="O353">
            <v>103925</v>
          </cell>
          <cell r="V353">
            <v>14600</v>
          </cell>
          <cell r="W353">
            <v>4000</v>
          </cell>
          <cell r="X353">
            <v>1200</v>
          </cell>
          <cell r="Y353">
            <v>22325</v>
          </cell>
          <cell r="Z353">
            <v>5000</v>
          </cell>
          <cell r="AA353">
            <v>1500</v>
          </cell>
          <cell r="AD353">
            <v>2300</v>
          </cell>
        </row>
        <row r="354">
          <cell r="A354">
            <v>4.41</v>
          </cell>
          <cell r="B354">
            <v>5000</v>
          </cell>
          <cell r="C354">
            <v>6250</v>
          </cell>
          <cell r="D354">
            <v>9625</v>
          </cell>
          <cell r="H354">
            <v>3300</v>
          </cell>
          <cell r="I354">
            <v>10835</v>
          </cell>
          <cell r="J354">
            <v>2100</v>
          </cell>
          <cell r="K354">
            <v>4100</v>
          </cell>
          <cell r="M354">
            <v>2700</v>
          </cell>
          <cell r="N354">
            <v>6400</v>
          </cell>
          <cell r="O354">
            <v>104250</v>
          </cell>
          <cell r="V354">
            <v>14615</v>
          </cell>
          <cell r="W354">
            <v>4000</v>
          </cell>
          <cell r="X354">
            <v>1200</v>
          </cell>
          <cell r="Y354">
            <v>22345</v>
          </cell>
          <cell r="Z354">
            <v>5000</v>
          </cell>
          <cell r="AA354">
            <v>1500</v>
          </cell>
          <cell r="AD354">
            <v>2300</v>
          </cell>
        </row>
        <row r="355">
          <cell r="A355">
            <v>4.42</v>
          </cell>
          <cell r="B355">
            <v>5000</v>
          </cell>
          <cell r="C355">
            <v>6250</v>
          </cell>
          <cell r="D355">
            <v>9625</v>
          </cell>
          <cell r="H355">
            <v>3300</v>
          </cell>
          <cell r="I355">
            <v>10845</v>
          </cell>
          <cell r="J355">
            <v>2100</v>
          </cell>
          <cell r="K355">
            <v>4100</v>
          </cell>
          <cell r="M355">
            <v>2700</v>
          </cell>
          <cell r="N355">
            <v>6400</v>
          </cell>
          <cell r="O355">
            <v>104575</v>
          </cell>
          <cell r="V355">
            <v>14630</v>
          </cell>
          <cell r="W355">
            <v>4000</v>
          </cell>
          <cell r="X355">
            <v>1200</v>
          </cell>
          <cell r="Y355">
            <v>22365</v>
          </cell>
          <cell r="Z355">
            <v>5000</v>
          </cell>
          <cell r="AA355">
            <v>1500</v>
          </cell>
          <cell r="AD355">
            <v>2300</v>
          </cell>
        </row>
        <row r="356">
          <cell r="A356">
            <v>4.43</v>
          </cell>
          <cell r="B356">
            <v>5000</v>
          </cell>
          <cell r="C356">
            <v>6250</v>
          </cell>
          <cell r="D356">
            <v>9625</v>
          </cell>
          <cell r="H356">
            <v>3300</v>
          </cell>
          <cell r="I356">
            <v>10855</v>
          </cell>
          <cell r="J356">
            <v>2100</v>
          </cell>
          <cell r="K356">
            <v>4100</v>
          </cell>
          <cell r="M356">
            <v>2700</v>
          </cell>
          <cell r="N356">
            <v>6400</v>
          </cell>
          <cell r="O356">
            <v>104900</v>
          </cell>
          <cell r="V356">
            <v>14645</v>
          </cell>
          <cell r="W356">
            <v>4000</v>
          </cell>
          <cell r="X356">
            <v>1200</v>
          </cell>
          <cell r="Y356">
            <v>22385</v>
          </cell>
          <cell r="Z356">
            <v>5000</v>
          </cell>
          <cell r="AA356">
            <v>1500</v>
          </cell>
          <cell r="AD356">
            <v>2300</v>
          </cell>
        </row>
        <row r="357">
          <cell r="A357">
            <v>4.4400000000000004</v>
          </cell>
          <cell r="B357">
            <v>5000</v>
          </cell>
          <cell r="C357">
            <v>6250</v>
          </cell>
          <cell r="D357">
            <v>9625</v>
          </cell>
          <cell r="H357">
            <v>3300</v>
          </cell>
          <cell r="I357">
            <v>10865</v>
          </cell>
          <cell r="J357">
            <v>2100</v>
          </cell>
          <cell r="K357">
            <v>4100</v>
          </cell>
          <cell r="M357">
            <v>2700</v>
          </cell>
          <cell r="N357">
            <v>6400</v>
          </cell>
          <cell r="O357">
            <v>105225</v>
          </cell>
          <cell r="V357">
            <v>14660</v>
          </cell>
          <cell r="W357">
            <v>4000</v>
          </cell>
          <cell r="X357">
            <v>1200</v>
          </cell>
          <cell r="Y357">
            <v>22405</v>
          </cell>
          <cell r="Z357">
            <v>5000</v>
          </cell>
          <cell r="AA357">
            <v>1500</v>
          </cell>
          <cell r="AD357">
            <v>2300</v>
          </cell>
        </row>
        <row r="358">
          <cell r="A358">
            <v>4.45</v>
          </cell>
          <cell r="B358">
            <v>5000</v>
          </cell>
          <cell r="C358">
            <v>6250</v>
          </cell>
          <cell r="D358">
            <v>9625</v>
          </cell>
          <cell r="H358">
            <v>3300</v>
          </cell>
          <cell r="I358">
            <v>10875</v>
          </cell>
          <cell r="J358">
            <v>2100</v>
          </cell>
          <cell r="K358">
            <v>4100</v>
          </cell>
          <cell r="M358">
            <v>2700</v>
          </cell>
          <cell r="N358">
            <v>6400</v>
          </cell>
          <cell r="O358">
            <v>105550</v>
          </cell>
          <cell r="V358">
            <v>14675</v>
          </cell>
          <cell r="W358">
            <v>4000</v>
          </cell>
          <cell r="X358">
            <v>1200</v>
          </cell>
          <cell r="Y358">
            <v>22425</v>
          </cell>
          <cell r="Z358">
            <v>5000</v>
          </cell>
          <cell r="AA358">
            <v>1500</v>
          </cell>
          <cell r="AD358">
            <v>2300</v>
          </cell>
        </row>
        <row r="359">
          <cell r="A359">
            <v>4.46</v>
          </cell>
          <cell r="B359">
            <v>5000</v>
          </cell>
          <cell r="C359">
            <v>6250</v>
          </cell>
          <cell r="D359">
            <v>9625</v>
          </cell>
          <cell r="H359">
            <v>3300</v>
          </cell>
          <cell r="I359">
            <v>10885</v>
          </cell>
          <cell r="J359">
            <v>2100</v>
          </cell>
          <cell r="K359">
            <v>4100</v>
          </cell>
          <cell r="M359">
            <v>2700</v>
          </cell>
          <cell r="N359">
            <v>6400</v>
          </cell>
          <cell r="O359">
            <v>105875</v>
          </cell>
          <cell r="V359">
            <v>14690</v>
          </cell>
          <cell r="W359">
            <v>4000</v>
          </cell>
          <cell r="X359">
            <v>1200</v>
          </cell>
          <cell r="Y359">
            <v>22445</v>
          </cell>
          <cell r="Z359">
            <v>5000</v>
          </cell>
          <cell r="AA359">
            <v>1500</v>
          </cell>
          <cell r="AD359">
            <v>2300</v>
          </cell>
        </row>
        <row r="360">
          <cell r="A360">
            <v>4.47</v>
          </cell>
          <cell r="B360">
            <v>5000</v>
          </cell>
          <cell r="C360">
            <v>6250</v>
          </cell>
          <cell r="D360">
            <v>9625</v>
          </cell>
          <cell r="H360">
            <v>3300</v>
          </cell>
          <cell r="I360">
            <v>10895</v>
          </cell>
          <cell r="J360">
            <v>2100</v>
          </cell>
          <cell r="K360">
            <v>4100</v>
          </cell>
          <cell r="M360">
            <v>2700</v>
          </cell>
          <cell r="N360">
            <v>6400</v>
          </cell>
          <cell r="O360">
            <v>106200</v>
          </cell>
          <cell r="V360">
            <v>14705</v>
          </cell>
          <cell r="W360">
            <v>4000</v>
          </cell>
          <cell r="X360">
            <v>1200</v>
          </cell>
          <cell r="Y360">
            <v>22465</v>
          </cell>
          <cell r="Z360">
            <v>5000</v>
          </cell>
          <cell r="AA360">
            <v>1500</v>
          </cell>
          <cell r="AD360">
            <v>2300</v>
          </cell>
        </row>
        <row r="361">
          <cell r="A361">
            <v>4.4800000000000004</v>
          </cell>
          <cell r="B361">
            <v>5000</v>
          </cell>
          <cell r="C361">
            <v>6250</v>
          </cell>
          <cell r="D361">
            <v>9625</v>
          </cell>
          <cell r="H361">
            <v>3300</v>
          </cell>
          <cell r="I361">
            <v>10905</v>
          </cell>
          <cell r="J361">
            <v>2100</v>
          </cell>
          <cell r="K361">
            <v>4100</v>
          </cell>
          <cell r="M361">
            <v>2700</v>
          </cell>
          <cell r="N361">
            <v>6400</v>
          </cell>
          <cell r="O361">
            <v>106525</v>
          </cell>
          <cell r="V361">
            <v>14720</v>
          </cell>
          <cell r="W361">
            <v>4000</v>
          </cell>
          <cell r="X361">
            <v>1200</v>
          </cell>
          <cell r="Y361">
            <v>22485</v>
          </cell>
          <cell r="Z361">
            <v>5000</v>
          </cell>
          <cell r="AA361">
            <v>1500</v>
          </cell>
          <cell r="AD361">
            <v>2300</v>
          </cell>
        </row>
        <row r="362">
          <cell r="A362">
            <v>4.49</v>
          </cell>
          <cell r="B362">
            <v>5000</v>
          </cell>
          <cell r="C362">
            <v>6250</v>
          </cell>
          <cell r="D362">
            <v>9625</v>
          </cell>
          <cell r="H362">
            <v>3300</v>
          </cell>
          <cell r="I362">
            <v>10915</v>
          </cell>
          <cell r="J362">
            <v>2100</v>
          </cell>
          <cell r="K362">
            <v>4100</v>
          </cell>
          <cell r="M362">
            <v>2700</v>
          </cell>
          <cell r="N362">
            <v>6400</v>
          </cell>
          <cell r="O362">
            <v>106850</v>
          </cell>
          <cell r="V362">
            <v>14735</v>
          </cell>
          <cell r="W362">
            <v>4000</v>
          </cell>
          <cell r="X362">
            <v>1200</v>
          </cell>
          <cell r="Y362">
            <v>22505</v>
          </cell>
          <cell r="Z362">
            <v>5000</v>
          </cell>
          <cell r="AA362">
            <v>1500</v>
          </cell>
          <cell r="AD362">
            <v>2300</v>
          </cell>
        </row>
        <row r="363">
          <cell r="A363">
            <v>4.5</v>
          </cell>
          <cell r="B363">
            <v>5000</v>
          </cell>
          <cell r="C363">
            <v>6250</v>
          </cell>
          <cell r="D363">
            <v>9625</v>
          </cell>
          <cell r="H363">
            <v>3300</v>
          </cell>
          <cell r="I363">
            <v>10925</v>
          </cell>
          <cell r="J363">
            <v>2100</v>
          </cell>
          <cell r="K363">
            <v>4100</v>
          </cell>
          <cell r="M363">
            <v>2700</v>
          </cell>
          <cell r="N363">
            <v>6400</v>
          </cell>
          <cell r="O363">
            <v>107175</v>
          </cell>
          <cell r="V363">
            <v>14750</v>
          </cell>
          <cell r="W363">
            <v>4000</v>
          </cell>
          <cell r="X363">
            <v>1200</v>
          </cell>
          <cell r="Y363">
            <v>22525</v>
          </cell>
          <cell r="Z363">
            <v>5000</v>
          </cell>
          <cell r="AA363">
            <v>1500</v>
          </cell>
          <cell r="AD363">
            <v>2300</v>
          </cell>
        </row>
        <row r="364">
          <cell r="A364">
            <v>4.51</v>
          </cell>
          <cell r="B364">
            <v>5000</v>
          </cell>
          <cell r="C364">
            <v>6250</v>
          </cell>
          <cell r="D364">
            <v>9625</v>
          </cell>
          <cell r="H364">
            <v>3300</v>
          </cell>
          <cell r="I364">
            <v>10935</v>
          </cell>
          <cell r="J364">
            <v>2100</v>
          </cell>
          <cell r="K364">
            <v>4100</v>
          </cell>
          <cell r="M364">
            <v>2700</v>
          </cell>
          <cell r="N364">
            <v>6400</v>
          </cell>
          <cell r="O364">
            <v>107500</v>
          </cell>
          <cell r="V364">
            <v>14765</v>
          </cell>
          <cell r="W364">
            <v>4000</v>
          </cell>
          <cell r="X364">
            <v>1200</v>
          </cell>
          <cell r="Y364">
            <v>22545</v>
          </cell>
          <cell r="Z364">
            <v>5000</v>
          </cell>
          <cell r="AA364">
            <v>1500</v>
          </cell>
          <cell r="AD364">
            <v>2300</v>
          </cell>
        </row>
        <row r="365">
          <cell r="A365">
            <v>4.5199999999999996</v>
          </cell>
          <cell r="B365">
            <v>5000</v>
          </cell>
          <cell r="C365">
            <v>6250</v>
          </cell>
          <cell r="D365">
            <v>9625</v>
          </cell>
          <cell r="H365">
            <v>3300</v>
          </cell>
          <cell r="I365">
            <v>10945</v>
          </cell>
          <cell r="J365">
            <v>2100</v>
          </cell>
          <cell r="K365">
            <v>4100</v>
          </cell>
          <cell r="M365">
            <v>2700</v>
          </cell>
          <cell r="N365">
            <v>6400</v>
          </cell>
          <cell r="O365">
            <v>107825</v>
          </cell>
          <cell r="V365">
            <v>14780</v>
          </cell>
          <cell r="W365">
            <v>4000</v>
          </cell>
          <cell r="X365">
            <v>1200</v>
          </cell>
          <cell r="Y365">
            <v>22565</v>
          </cell>
          <cell r="Z365">
            <v>5000</v>
          </cell>
          <cell r="AA365">
            <v>1500</v>
          </cell>
          <cell r="AD365">
            <v>2300</v>
          </cell>
        </row>
        <row r="366">
          <cell r="A366">
            <v>4.53</v>
          </cell>
          <cell r="B366">
            <v>5000</v>
          </cell>
          <cell r="C366">
            <v>6250</v>
          </cell>
          <cell r="D366">
            <v>9625</v>
          </cell>
          <cell r="H366">
            <v>3300</v>
          </cell>
          <cell r="I366">
            <v>10955</v>
          </cell>
          <cell r="J366">
            <v>2100</v>
          </cell>
          <cell r="K366">
            <v>4100</v>
          </cell>
          <cell r="M366">
            <v>2700</v>
          </cell>
          <cell r="N366">
            <v>6400</v>
          </cell>
          <cell r="O366">
            <v>108150</v>
          </cell>
          <cell r="V366">
            <v>14795</v>
          </cell>
          <cell r="W366">
            <v>4000</v>
          </cell>
          <cell r="X366">
            <v>1200</v>
          </cell>
          <cell r="Y366">
            <v>22585</v>
          </cell>
          <cell r="Z366">
            <v>5000</v>
          </cell>
          <cell r="AA366">
            <v>1500</v>
          </cell>
          <cell r="AD366">
            <v>2300</v>
          </cell>
        </row>
        <row r="367">
          <cell r="A367">
            <v>4.54</v>
          </cell>
          <cell r="B367">
            <v>5000</v>
          </cell>
          <cell r="C367">
            <v>6250</v>
          </cell>
          <cell r="D367">
            <v>9625</v>
          </cell>
          <cell r="H367">
            <v>3300</v>
          </cell>
          <cell r="I367">
            <v>10965</v>
          </cell>
          <cell r="J367">
            <v>2100</v>
          </cell>
          <cell r="K367">
            <v>4100</v>
          </cell>
          <cell r="M367">
            <v>2700</v>
          </cell>
          <cell r="N367">
            <v>6400</v>
          </cell>
          <cell r="O367">
            <v>108475</v>
          </cell>
          <cell r="V367">
            <v>14810</v>
          </cell>
          <cell r="W367">
            <v>4000</v>
          </cell>
          <cell r="X367">
            <v>1200</v>
          </cell>
          <cell r="Y367">
            <v>22605</v>
          </cell>
          <cell r="Z367">
            <v>5000</v>
          </cell>
          <cell r="AA367">
            <v>1500</v>
          </cell>
          <cell r="AD367">
            <v>2300</v>
          </cell>
        </row>
        <row r="368">
          <cell r="A368">
            <v>4.55</v>
          </cell>
          <cell r="B368">
            <v>5000</v>
          </cell>
          <cell r="C368">
            <v>6250</v>
          </cell>
          <cell r="D368">
            <v>9625</v>
          </cell>
          <cell r="H368">
            <v>3300</v>
          </cell>
          <cell r="I368">
            <v>10975</v>
          </cell>
          <cell r="J368">
            <v>2100</v>
          </cell>
          <cell r="K368">
            <v>4100</v>
          </cell>
          <cell r="M368">
            <v>2700</v>
          </cell>
          <cell r="N368">
            <v>6400</v>
          </cell>
          <cell r="O368">
            <v>108800</v>
          </cell>
          <cell r="V368">
            <v>14825</v>
          </cell>
          <cell r="W368">
            <v>4000</v>
          </cell>
          <cell r="X368">
            <v>1200</v>
          </cell>
          <cell r="Y368">
            <v>22625</v>
          </cell>
          <cell r="Z368">
            <v>5000</v>
          </cell>
          <cell r="AA368">
            <v>1500</v>
          </cell>
          <cell r="AD368">
            <v>2300</v>
          </cell>
        </row>
        <row r="369">
          <cell r="A369">
            <v>4.5599999999999996</v>
          </cell>
          <cell r="B369">
            <v>5000</v>
          </cell>
          <cell r="C369">
            <v>6250</v>
          </cell>
          <cell r="D369">
            <v>9625</v>
          </cell>
          <cell r="H369">
            <v>3300</v>
          </cell>
          <cell r="I369">
            <v>10985</v>
          </cell>
          <cell r="J369">
            <v>2100</v>
          </cell>
          <cell r="K369">
            <v>4100</v>
          </cell>
          <cell r="M369">
            <v>2700</v>
          </cell>
          <cell r="N369">
            <v>6400</v>
          </cell>
          <cell r="O369">
            <v>109125</v>
          </cell>
          <cell r="V369">
            <v>14840</v>
          </cell>
          <cell r="W369">
            <v>4000</v>
          </cell>
          <cell r="X369">
            <v>1200</v>
          </cell>
          <cell r="Y369">
            <v>22645</v>
          </cell>
          <cell r="Z369">
            <v>5000</v>
          </cell>
          <cell r="AA369">
            <v>1500</v>
          </cell>
          <cell r="AD369">
            <v>2300</v>
          </cell>
        </row>
        <row r="370">
          <cell r="A370">
            <v>4.57</v>
          </cell>
          <cell r="B370">
            <v>5000</v>
          </cell>
          <cell r="C370">
            <v>6250</v>
          </cell>
          <cell r="D370">
            <v>9625</v>
          </cell>
          <cell r="H370">
            <v>3300</v>
          </cell>
          <cell r="I370">
            <v>10995</v>
          </cell>
          <cell r="J370">
            <v>2100</v>
          </cell>
          <cell r="K370">
            <v>4100</v>
          </cell>
          <cell r="M370">
            <v>2700</v>
          </cell>
          <cell r="N370">
            <v>6400</v>
          </cell>
          <cell r="O370">
            <v>109450</v>
          </cell>
          <cell r="V370">
            <v>14855</v>
          </cell>
          <cell r="W370">
            <v>4000</v>
          </cell>
          <cell r="X370">
            <v>1200</v>
          </cell>
          <cell r="Y370">
            <v>22665</v>
          </cell>
          <cell r="Z370">
            <v>5000</v>
          </cell>
          <cell r="AA370">
            <v>1500</v>
          </cell>
          <cell r="AD370">
            <v>2300</v>
          </cell>
        </row>
        <row r="371">
          <cell r="A371">
            <v>4.58</v>
          </cell>
          <cell r="B371">
            <v>5000</v>
          </cell>
          <cell r="C371">
            <v>6250</v>
          </cell>
          <cell r="D371">
            <v>9625</v>
          </cell>
          <cell r="H371">
            <v>3300</v>
          </cell>
          <cell r="I371">
            <v>11005</v>
          </cell>
          <cell r="J371">
            <v>2100</v>
          </cell>
          <cell r="K371">
            <v>4100</v>
          </cell>
          <cell r="M371">
            <v>2700</v>
          </cell>
          <cell r="N371">
            <v>6400</v>
          </cell>
          <cell r="O371">
            <v>109775</v>
          </cell>
          <cell r="V371">
            <v>14870</v>
          </cell>
          <cell r="W371">
            <v>4000</v>
          </cell>
          <cell r="X371">
            <v>1200</v>
          </cell>
          <cell r="Y371">
            <v>22685</v>
          </cell>
          <cell r="Z371">
            <v>5000</v>
          </cell>
          <cell r="AA371">
            <v>1500</v>
          </cell>
          <cell r="AD371">
            <v>2300</v>
          </cell>
        </row>
        <row r="372">
          <cell r="A372">
            <v>4.59</v>
          </cell>
          <cell r="B372">
            <v>5000</v>
          </cell>
          <cell r="C372">
            <v>6250</v>
          </cell>
          <cell r="D372">
            <v>9625</v>
          </cell>
          <cell r="H372">
            <v>3300</v>
          </cell>
          <cell r="I372">
            <v>11015</v>
          </cell>
          <cell r="J372">
            <v>2100</v>
          </cell>
          <cell r="K372">
            <v>4100</v>
          </cell>
          <cell r="M372">
            <v>2700</v>
          </cell>
          <cell r="N372">
            <v>6400</v>
          </cell>
          <cell r="O372">
            <v>110100</v>
          </cell>
          <cell r="V372">
            <v>14885</v>
          </cell>
          <cell r="W372">
            <v>4000</v>
          </cell>
          <cell r="X372">
            <v>1200</v>
          </cell>
          <cell r="Y372">
            <v>22705</v>
          </cell>
          <cell r="Z372">
            <v>5000</v>
          </cell>
          <cell r="AA372">
            <v>1500</v>
          </cell>
          <cell r="AD372">
            <v>2300</v>
          </cell>
        </row>
        <row r="373">
          <cell r="A373">
            <v>4.5999999999999996</v>
          </cell>
          <cell r="B373">
            <v>5000</v>
          </cell>
          <cell r="C373">
            <v>6250</v>
          </cell>
          <cell r="D373">
            <v>9625</v>
          </cell>
          <cell r="H373">
            <v>3300</v>
          </cell>
          <cell r="I373">
            <v>11025</v>
          </cell>
          <cell r="J373">
            <v>2100</v>
          </cell>
          <cell r="K373">
            <v>4100</v>
          </cell>
          <cell r="M373">
            <v>2700</v>
          </cell>
          <cell r="N373">
            <v>6400</v>
          </cell>
          <cell r="O373">
            <v>110425</v>
          </cell>
          <cell r="V373">
            <v>14900</v>
          </cell>
          <cell r="W373">
            <v>4000</v>
          </cell>
          <cell r="X373">
            <v>1200</v>
          </cell>
          <cell r="Y373">
            <v>22725</v>
          </cell>
          <cell r="Z373">
            <v>5000</v>
          </cell>
          <cell r="AA373">
            <v>1500</v>
          </cell>
          <cell r="AD373">
            <v>2300</v>
          </cell>
        </row>
        <row r="374">
          <cell r="A374">
            <v>4.6100000000000003</v>
          </cell>
          <cell r="B374">
            <v>5000</v>
          </cell>
          <cell r="C374">
            <v>6250</v>
          </cell>
          <cell r="D374">
            <v>9625</v>
          </cell>
          <cell r="H374">
            <v>3300</v>
          </cell>
          <cell r="I374">
            <v>11035</v>
          </cell>
          <cell r="J374">
            <v>2100</v>
          </cell>
          <cell r="K374">
            <v>4100</v>
          </cell>
          <cell r="M374">
            <v>2700</v>
          </cell>
          <cell r="N374">
            <v>6400</v>
          </cell>
          <cell r="O374">
            <v>110750</v>
          </cell>
          <cell r="V374">
            <v>14915</v>
          </cell>
          <cell r="W374">
            <v>4000</v>
          </cell>
          <cell r="X374">
            <v>1200</v>
          </cell>
          <cell r="Y374">
            <v>22745</v>
          </cell>
          <cell r="Z374">
            <v>5000</v>
          </cell>
          <cell r="AA374">
            <v>1500</v>
          </cell>
          <cell r="AD374">
            <v>2300</v>
          </cell>
        </row>
        <row r="375">
          <cell r="A375">
            <v>4.62</v>
          </cell>
          <cell r="B375">
            <v>5000</v>
          </cell>
          <cell r="C375">
            <v>6250</v>
          </cell>
          <cell r="D375">
            <v>9625</v>
          </cell>
          <cell r="H375">
            <v>3300</v>
          </cell>
          <cell r="I375">
            <v>11045</v>
          </cell>
          <cell r="J375">
            <v>2100</v>
          </cell>
          <cell r="K375">
            <v>4100</v>
          </cell>
          <cell r="M375">
            <v>2700</v>
          </cell>
          <cell r="N375">
            <v>6400</v>
          </cell>
          <cell r="O375">
            <v>111075</v>
          </cell>
          <cell r="V375">
            <v>14930</v>
          </cell>
          <cell r="W375">
            <v>4000</v>
          </cell>
          <cell r="X375">
            <v>1200</v>
          </cell>
          <cell r="Y375">
            <v>22765</v>
          </cell>
          <cell r="Z375">
            <v>5000</v>
          </cell>
          <cell r="AA375">
            <v>1500</v>
          </cell>
          <cell r="AD375">
            <v>2300</v>
          </cell>
        </row>
        <row r="376">
          <cell r="A376">
            <v>4.63</v>
          </cell>
          <cell r="B376">
            <v>5000</v>
          </cell>
          <cell r="C376">
            <v>6250</v>
          </cell>
          <cell r="D376">
            <v>9625</v>
          </cell>
          <cell r="H376">
            <v>3300</v>
          </cell>
          <cell r="I376">
            <v>11055</v>
          </cell>
          <cell r="J376">
            <v>2100</v>
          </cell>
          <cell r="K376">
            <v>4100</v>
          </cell>
          <cell r="M376">
            <v>2700</v>
          </cell>
          <cell r="N376">
            <v>6400</v>
          </cell>
          <cell r="O376">
            <v>111400</v>
          </cell>
          <cell r="V376">
            <v>14945</v>
          </cell>
          <cell r="W376">
            <v>4000</v>
          </cell>
          <cell r="X376">
            <v>1200</v>
          </cell>
          <cell r="Y376">
            <v>22785</v>
          </cell>
          <cell r="Z376">
            <v>5000</v>
          </cell>
          <cell r="AA376">
            <v>1500</v>
          </cell>
          <cell r="AD376">
            <v>2300</v>
          </cell>
        </row>
        <row r="377">
          <cell r="A377">
            <v>4.6399999999999997</v>
          </cell>
          <cell r="B377">
            <v>5000</v>
          </cell>
          <cell r="C377">
            <v>6250</v>
          </cell>
          <cell r="D377">
            <v>9625</v>
          </cell>
          <cell r="H377">
            <v>3300</v>
          </cell>
          <cell r="I377">
            <v>11065</v>
          </cell>
          <cell r="J377">
            <v>2100</v>
          </cell>
          <cell r="K377">
            <v>4100</v>
          </cell>
          <cell r="M377">
            <v>2700</v>
          </cell>
          <cell r="N377">
            <v>6400</v>
          </cell>
          <cell r="O377">
            <v>111725</v>
          </cell>
          <cell r="V377">
            <v>14960</v>
          </cell>
          <cell r="W377">
            <v>4000</v>
          </cell>
          <cell r="X377">
            <v>1200</v>
          </cell>
          <cell r="Y377">
            <v>22805</v>
          </cell>
          <cell r="Z377">
            <v>5000</v>
          </cell>
          <cell r="AA377">
            <v>1500</v>
          </cell>
          <cell r="AD377">
            <v>2300</v>
          </cell>
        </row>
        <row r="378">
          <cell r="A378">
            <v>4.6500000000000004</v>
          </cell>
          <cell r="B378">
            <v>5000</v>
          </cell>
          <cell r="C378">
            <v>6250</v>
          </cell>
          <cell r="D378">
            <v>9625</v>
          </cell>
          <cell r="H378">
            <v>3300</v>
          </cell>
          <cell r="I378">
            <v>11075</v>
          </cell>
          <cell r="J378">
            <v>2100</v>
          </cell>
          <cell r="K378">
            <v>4100</v>
          </cell>
          <cell r="M378">
            <v>2700</v>
          </cell>
          <cell r="N378">
            <v>6400</v>
          </cell>
          <cell r="O378">
            <v>112050</v>
          </cell>
          <cell r="V378">
            <v>14975</v>
          </cell>
          <cell r="W378">
            <v>4000</v>
          </cell>
          <cell r="X378">
            <v>1200</v>
          </cell>
          <cell r="Y378">
            <v>22825</v>
          </cell>
          <cell r="Z378">
            <v>5000</v>
          </cell>
          <cell r="AA378">
            <v>1500</v>
          </cell>
          <cell r="AD378">
            <v>2300</v>
          </cell>
        </row>
        <row r="379">
          <cell r="A379">
            <v>4.66</v>
          </cell>
          <cell r="B379">
            <v>5000</v>
          </cell>
          <cell r="C379">
            <v>6250</v>
          </cell>
          <cell r="D379">
            <v>9625</v>
          </cell>
          <cell r="H379">
            <v>3300</v>
          </cell>
          <cell r="I379">
            <v>11085</v>
          </cell>
          <cell r="J379">
            <v>2100</v>
          </cell>
          <cell r="K379">
            <v>4100</v>
          </cell>
          <cell r="M379">
            <v>2700</v>
          </cell>
          <cell r="N379">
            <v>6400</v>
          </cell>
          <cell r="O379">
            <v>112375</v>
          </cell>
          <cell r="V379">
            <v>14990</v>
          </cell>
          <cell r="W379">
            <v>4000</v>
          </cell>
          <cell r="X379">
            <v>1200</v>
          </cell>
          <cell r="Y379">
            <v>22845</v>
          </cell>
          <cell r="Z379">
            <v>5000</v>
          </cell>
          <cell r="AA379">
            <v>1500</v>
          </cell>
          <cell r="AD379">
            <v>2300</v>
          </cell>
        </row>
        <row r="380">
          <cell r="A380">
            <v>4.67</v>
          </cell>
          <cell r="B380">
            <v>5000</v>
          </cell>
          <cell r="C380">
            <v>6250</v>
          </cell>
          <cell r="D380">
            <v>9625</v>
          </cell>
          <cell r="H380">
            <v>3300</v>
          </cell>
          <cell r="I380">
            <v>11095</v>
          </cell>
          <cell r="J380">
            <v>2100</v>
          </cell>
          <cell r="K380">
            <v>4100</v>
          </cell>
          <cell r="M380">
            <v>2700</v>
          </cell>
          <cell r="N380">
            <v>6400</v>
          </cell>
          <cell r="O380">
            <v>112700</v>
          </cell>
          <cell r="V380">
            <v>15005</v>
          </cell>
          <cell r="W380">
            <v>4000</v>
          </cell>
          <cell r="X380">
            <v>1200</v>
          </cell>
          <cell r="Y380">
            <v>22865</v>
          </cell>
          <cell r="Z380">
            <v>5000</v>
          </cell>
          <cell r="AA380">
            <v>1500</v>
          </cell>
          <cell r="AD380">
            <v>2300</v>
          </cell>
        </row>
        <row r="381">
          <cell r="A381">
            <v>4.68</v>
          </cell>
          <cell r="B381">
            <v>5000</v>
          </cell>
          <cell r="C381">
            <v>6250</v>
          </cell>
          <cell r="D381">
            <v>9625</v>
          </cell>
          <cell r="H381">
            <v>3300</v>
          </cell>
          <cell r="I381">
            <v>11105</v>
          </cell>
          <cell r="J381">
            <v>2100</v>
          </cell>
          <cell r="K381">
            <v>4100</v>
          </cell>
          <cell r="M381">
            <v>2700</v>
          </cell>
          <cell r="N381">
            <v>6400</v>
          </cell>
          <cell r="O381">
            <v>113025</v>
          </cell>
          <cell r="V381">
            <v>15020</v>
          </cell>
          <cell r="W381">
            <v>4000</v>
          </cell>
          <cell r="X381">
            <v>1200</v>
          </cell>
          <cell r="Y381">
            <v>22885</v>
          </cell>
          <cell r="Z381">
            <v>5000</v>
          </cell>
          <cell r="AA381">
            <v>1500</v>
          </cell>
          <cell r="AD381">
            <v>2300</v>
          </cell>
        </row>
        <row r="382">
          <cell r="A382">
            <v>4.6900000000000004</v>
          </cell>
          <cell r="B382">
            <v>5000</v>
          </cell>
          <cell r="C382">
            <v>6250</v>
          </cell>
          <cell r="D382">
            <v>9625</v>
          </cell>
          <cell r="H382">
            <v>3300</v>
          </cell>
          <cell r="I382">
            <v>11115</v>
          </cell>
          <cell r="J382">
            <v>2100</v>
          </cell>
          <cell r="K382">
            <v>4100</v>
          </cell>
          <cell r="M382">
            <v>2700</v>
          </cell>
          <cell r="N382">
            <v>6400</v>
          </cell>
          <cell r="O382">
            <v>113350</v>
          </cell>
          <cell r="V382">
            <v>15035</v>
          </cell>
          <cell r="W382">
            <v>4000</v>
          </cell>
          <cell r="X382">
            <v>1200</v>
          </cell>
          <cell r="Y382">
            <v>22905</v>
          </cell>
          <cell r="Z382">
            <v>5000</v>
          </cell>
          <cell r="AA382">
            <v>1500</v>
          </cell>
          <cell r="AD382">
            <v>2300</v>
          </cell>
        </row>
        <row r="383">
          <cell r="A383">
            <v>4.7</v>
          </cell>
          <cell r="B383">
            <v>5000</v>
          </cell>
          <cell r="C383">
            <v>6250</v>
          </cell>
          <cell r="D383">
            <v>9625</v>
          </cell>
          <cell r="H383">
            <v>3300</v>
          </cell>
          <cell r="I383">
            <v>11125</v>
          </cell>
          <cell r="J383">
            <v>2100</v>
          </cell>
          <cell r="K383">
            <v>4100</v>
          </cell>
          <cell r="M383">
            <v>2700</v>
          </cell>
          <cell r="N383">
            <v>6400</v>
          </cell>
          <cell r="O383">
            <v>113675</v>
          </cell>
          <cell r="V383">
            <v>15050</v>
          </cell>
          <cell r="W383">
            <v>4000</v>
          </cell>
          <cell r="X383">
            <v>1200</v>
          </cell>
          <cell r="Y383">
            <v>22925</v>
          </cell>
          <cell r="Z383">
            <v>5000</v>
          </cell>
          <cell r="AA383">
            <v>1500</v>
          </cell>
          <cell r="AD383">
            <v>2300</v>
          </cell>
        </row>
        <row r="384">
          <cell r="A384">
            <v>4.71</v>
          </cell>
          <cell r="B384">
            <v>5000</v>
          </cell>
          <cell r="C384">
            <v>6250</v>
          </cell>
          <cell r="D384">
            <v>9625</v>
          </cell>
          <cell r="H384">
            <v>3300</v>
          </cell>
          <cell r="I384">
            <v>11135</v>
          </cell>
          <cell r="J384">
            <v>2100</v>
          </cell>
          <cell r="K384">
            <v>4100</v>
          </cell>
          <cell r="M384">
            <v>2700</v>
          </cell>
          <cell r="N384">
            <v>6400</v>
          </cell>
          <cell r="O384">
            <v>114000</v>
          </cell>
          <cell r="V384">
            <v>15065</v>
          </cell>
          <cell r="W384">
            <v>4000</v>
          </cell>
          <cell r="X384">
            <v>1200</v>
          </cell>
          <cell r="Y384">
            <v>22945</v>
          </cell>
          <cell r="Z384">
            <v>5000</v>
          </cell>
          <cell r="AA384">
            <v>1500</v>
          </cell>
          <cell r="AD384">
            <v>2300</v>
          </cell>
        </row>
        <row r="385">
          <cell r="A385">
            <v>4.72</v>
          </cell>
          <cell r="B385">
            <v>5000</v>
          </cell>
          <cell r="C385">
            <v>6250</v>
          </cell>
          <cell r="D385">
            <v>9625</v>
          </cell>
          <cell r="H385">
            <v>3300</v>
          </cell>
          <cell r="I385">
            <v>11145</v>
          </cell>
          <cell r="J385">
            <v>2100</v>
          </cell>
          <cell r="K385">
            <v>4100</v>
          </cell>
          <cell r="M385">
            <v>2700</v>
          </cell>
          <cell r="N385">
            <v>6400</v>
          </cell>
          <cell r="O385">
            <v>114325</v>
          </cell>
          <cell r="V385">
            <v>15080</v>
          </cell>
          <cell r="W385">
            <v>4000</v>
          </cell>
          <cell r="X385">
            <v>1200</v>
          </cell>
          <cell r="Y385">
            <v>22965</v>
          </cell>
          <cell r="Z385">
            <v>5000</v>
          </cell>
          <cell r="AA385">
            <v>1500</v>
          </cell>
          <cell r="AD385">
            <v>2300</v>
          </cell>
        </row>
        <row r="386">
          <cell r="A386">
            <v>4.7300000000000004</v>
          </cell>
          <cell r="B386">
            <v>5000</v>
          </cell>
          <cell r="C386">
            <v>6250</v>
          </cell>
          <cell r="D386">
            <v>9625</v>
          </cell>
          <cell r="H386">
            <v>3300</v>
          </cell>
          <cell r="I386">
            <v>11155</v>
          </cell>
          <cell r="J386">
            <v>2100</v>
          </cell>
          <cell r="K386">
            <v>4100</v>
          </cell>
          <cell r="M386">
            <v>2700</v>
          </cell>
          <cell r="N386">
            <v>6400</v>
          </cell>
          <cell r="O386">
            <v>114650</v>
          </cell>
          <cell r="V386">
            <v>15095</v>
          </cell>
          <cell r="W386">
            <v>4000</v>
          </cell>
          <cell r="X386">
            <v>1200</v>
          </cell>
          <cell r="Y386">
            <v>22985</v>
          </cell>
          <cell r="Z386">
            <v>5000</v>
          </cell>
          <cell r="AA386">
            <v>1500</v>
          </cell>
          <cell r="AD386">
            <v>2300</v>
          </cell>
        </row>
        <row r="387">
          <cell r="A387">
            <v>4.74</v>
          </cell>
          <cell r="B387">
            <v>5000</v>
          </cell>
          <cell r="C387">
            <v>6250</v>
          </cell>
          <cell r="D387">
            <v>9625</v>
          </cell>
          <cell r="H387">
            <v>3300</v>
          </cell>
          <cell r="I387">
            <v>11165</v>
          </cell>
          <cell r="J387">
            <v>2100</v>
          </cell>
          <cell r="K387">
            <v>4100</v>
          </cell>
          <cell r="M387">
            <v>2700</v>
          </cell>
          <cell r="N387">
            <v>6400</v>
          </cell>
          <cell r="O387">
            <v>114975</v>
          </cell>
          <cell r="V387">
            <v>15110</v>
          </cell>
          <cell r="W387">
            <v>4000</v>
          </cell>
          <cell r="X387">
            <v>1200</v>
          </cell>
          <cell r="Y387">
            <v>23005</v>
          </cell>
          <cell r="Z387">
            <v>5000</v>
          </cell>
          <cell r="AA387">
            <v>1500</v>
          </cell>
          <cell r="AD387">
            <v>2300</v>
          </cell>
        </row>
        <row r="388">
          <cell r="A388">
            <v>4.75</v>
          </cell>
          <cell r="B388">
            <v>5000</v>
          </cell>
          <cell r="C388">
            <v>6250</v>
          </cell>
          <cell r="D388">
            <v>9625</v>
          </cell>
          <cell r="H388">
            <v>3300</v>
          </cell>
          <cell r="I388">
            <v>11175</v>
          </cell>
          <cell r="J388">
            <v>2100</v>
          </cell>
          <cell r="K388">
            <v>4100</v>
          </cell>
          <cell r="M388">
            <v>2700</v>
          </cell>
          <cell r="N388">
            <v>6400</v>
          </cell>
          <cell r="O388">
            <v>115300</v>
          </cell>
          <cell r="V388">
            <v>15125</v>
          </cell>
          <cell r="W388">
            <v>4000</v>
          </cell>
          <cell r="X388">
            <v>1200</v>
          </cell>
          <cell r="Y388">
            <v>23025</v>
          </cell>
          <cell r="Z388">
            <v>5000</v>
          </cell>
          <cell r="AA388">
            <v>1500</v>
          </cell>
          <cell r="AD388">
            <v>2300</v>
          </cell>
        </row>
        <row r="389">
          <cell r="A389">
            <v>4.76</v>
          </cell>
          <cell r="B389">
            <v>5000</v>
          </cell>
          <cell r="C389">
            <v>6250</v>
          </cell>
          <cell r="D389">
            <v>9625</v>
          </cell>
          <cell r="H389">
            <v>3300</v>
          </cell>
          <cell r="I389">
            <v>11185</v>
          </cell>
          <cell r="J389">
            <v>2100</v>
          </cell>
          <cell r="K389">
            <v>4100</v>
          </cell>
          <cell r="M389">
            <v>2700</v>
          </cell>
          <cell r="N389">
            <v>6400</v>
          </cell>
          <cell r="O389">
            <v>115625</v>
          </cell>
          <cell r="V389">
            <v>15140</v>
          </cell>
          <cell r="W389">
            <v>4000</v>
          </cell>
          <cell r="X389">
            <v>1200</v>
          </cell>
          <cell r="Y389">
            <v>23045</v>
          </cell>
          <cell r="Z389">
            <v>5000</v>
          </cell>
          <cell r="AA389">
            <v>1500</v>
          </cell>
          <cell r="AD389">
            <v>2300</v>
          </cell>
        </row>
        <row r="390">
          <cell r="A390">
            <v>4.7699999999999996</v>
          </cell>
          <cell r="B390">
            <v>5000</v>
          </cell>
          <cell r="C390">
            <v>6250</v>
          </cell>
          <cell r="D390">
            <v>9625</v>
          </cell>
          <cell r="H390">
            <v>3300</v>
          </cell>
          <cell r="I390">
            <v>11195</v>
          </cell>
          <cell r="J390">
            <v>2100</v>
          </cell>
          <cell r="K390">
            <v>4100</v>
          </cell>
          <cell r="M390">
            <v>2700</v>
          </cell>
          <cell r="N390">
            <v>6400</v>
          </cell>
          <cell r="O390">
            <v>115950</v>
          </cell>
          <cell r="V390">
            <v>15155</v>
          </cell>
          <cell r="W390">
            <v>4000</v>
          </cell>
          <cell r="X390">
            <v>1200</v>
          </cell>
          <cell r="Y390">
            <v>23065</v>
          </cell>
          <cell r="Z390">
            <v>5000</v>
          </cell>
          <cell r="AA390">
            <v>1500</v>
          </cell>
          <cell r="AD390">
            <v>2300</v>
          </cell>
        </row>
        <row r="391">
          <cell r="A391">
            <v>4.78</v>
          </cell>
          <cell r="B391">
            <v>5000</v>
          </cell>
          <cell r="C391">
            <v>6250</v>
          </cell>
          <cell r="D391">
            <v>9625</v>
          </cell>
          <cell r="H391">
            <v>3300</v>
          </cell>
          <cell r="I391">
            <v>11205</v>
          </cell>
          <cell r="J391">
            <v>2100</v>
          </cell>
          <cell r="K391">
            <v>4100</v>
          </cell>
          <cell r="M391">
            <v>2700</v>
          </cell>
          <cell r="N391">
            <v>6400</v>
          </cell>
          <cell r="O391">
            <v>116275</v>
          </cell>
          <cell r="V391">
            <v>15170</v>
          </cell>
          <cell r="W391">
            <v>4000</v>
          </cell>
          <cell r="X391">
            <v>1200</v>
          </cell>
          <cell r="Y391">
            <v>23085</v>
          </cell>
          <cell r="Z391">
            <v>5000</v>
          </cell>
          <cell r="AA391">
            <v>1500</v>
          </cell>
          <cell r="AD391">
            <v>2300</v>
          </cell>
        </row>
        <row r="392">
          <cell r="A392">
            <v>4.79</v>
          </cell>
          <cell r="B392">
            <v>5000</v>
          </cell>
          <cell r="C392">
            <v>6250</v>
          </cell>
          <cell r="D392">
            <v>9625</v>
          </cell>
          <cell r="H392">
            <v>3300</v>
          </cell>
          <cell r="I392">
            <v>11215</v>
          </cell>
          <cell r="J392">
            <v>2100</v>
          </cell>
          <cell r="K392">
            <v>4100</v>
          </cell>
          <cell r="M392">
            <v>2700</v>
          </cell>
          <cell r="N392">
            <v>6400</v>
          </cell>
          <cell r="O392">
            <v>116600</v>
          </cell>
          <cell r="V392">
            <v>15185</v>
          </cell>
          <cell r="W392">
            <v>4000</v>
          </cell>
          <cell r="X392">
            <v>1200</v>
          </cell>
          <cell r="Y392">
            <v>23105</v>
          </cell>
          <cell r="Z392">
            <v>5000</v>
          </cell>
          <cell r="AA392">
            <v>1500</v>
          </cell>
          <cell r="AD392">
            <v>2300</v>
          </cell>
        </row>
        <row r="393">
          <cell r="A393">
            <v>4.8</v>
          </cell>
          <cell r="B393">
            <v>5000</v>
          </cell>
          <cell r="C393">
            <v>6250</v>
          </cell>
          <cell r="D393">
            <v>9625</v>
          </cell>
          <cell r="H393">
            <v>3300</v>
          </cell>
          <cell r="I393">
            <v>11225</v>
          </cell>
          <cell r="J393">
            <v>2100</v>
          </cell>
          <cell r="K393">
            <v>4100</v>
          </cell>
          <cell r="M393">
            <v>2700</v>
          </cell>
          <cell r="N393">
            <v>6400</v>
          </cell>
          <cell r="O393">
            <v>116925</v>
          </cell>
          <cell r="V393">
            <v>15200</v>
          </cell>
          <cell r="W393">
            <v>4000</v>
          </cell>
          <cell r="X393">
            <v>1200</v>
          </cell>
          <cell r="Y393">
            <v>23125</v>
          </cell>
          <cell r="Z393">
            <v>5000</v>
          </cell>
          <cell r="AA393">
            <v>1500</v>
          </cell>
          <cell r="AD393">
            <v>2300</v>
          </cell>
        </row>
        <row r="394">
          <cell r="A394">
            <v>4.8099999999999996</v>
          </cell>
          <cell r="B394">
            <v>5000</v>
          </cell>
          <cell r="C394">
            <v>6250</v>
          </cell>
          <cell r="D394">
            <v>9625</v>
          </cell>
          <cell r="H394">
            <v>3300</v>
          </cell>
          <cell r="I394">
            <v>11235</v>
          </cell>
          <cell r="J394">
            <v>2100</v>
          </cell>
          <cell r="K394">
            <v>4100</v>
          </cell>
          <cell r="M394">
            <v>2700</v>
          </cell>
          <cell r="N394">
            <v>6400</v>
          </cell>
          <cell r="O394">
            <v>117250</v>
          </cell>
          <cell r="V394">
            <v>15215</v>
          </cell>
          <cell r="W394">
            <v>4000</v>
          </cell>
          <cell r="X394">
            <v>1200</v>
          </cell>
          <cell r="Y394">
            <v>23145</v>
          </cell>
          <cell r="Z394">
            <v>5000</v>
          </cell>
          <cell r="AA394">
            <v>1500</v>
          </cell>
          <cell r="AD394">
            <v>2300</v>
          </cell>
        </row>
        <row r="395">
          <cell r="A395">
            <v>4.82</v>
          </cell>
          <cell r="B395">
            <v>5000</v>
          </cell>
          <cell r="C395">
            <v>6250</v>
          </cell>
          <cell r="D395">
            <v>9625</v>
          </cell>
          <cell r="H395">
            <v>3300</v>
          </cell>
          <cell r="I395">
            <v>11245</v>
          </cell>
          <cell r="J395">
            <v>2100</v>
          </cell>
          <cell r="K395">
            <v>4100</v>
          </cell>
          <cell r="M395">
            <v>2700</v>
          </cell>
          <cell r="N395">
            <v>6400</v>
          </cell>
          <cell r="O395">
            <v>117575</v>
          </cell>
          <cell r="V395">
            <v>15230</v>
          </cell>
          <cell r="W395">
            <v>4000</v>
          </cell>
          <cell r="X395">
            <v>1200</v>
          </cell>
          <cell r="Y395">
            <v>23165</v>
          </cell>
          <cell r="Z395">
            <v>5000</v>
          </cell>
          <cell r="AA395">
            <v>1500</v>
          </cell>
          <cell r="AD395">
            <v>2300</v>
          </cell>
        </row>
        <row r="396">
          <cell r="A396">
            <v>4.83</v>
          </cell>
          <cell r="B396">
            <v>5000</v>
          </cell>
          <cell r="C396">
            <v>6250</v>
          </cell>
          <cell r="D396">
            <v>9625</v>
          </cell>
          <cell r="H396">
            <v>3300</v>
          </cell>
          <cell r="I396">
            <v>11255</v>
          </cell>
          <cell r="J396">
            <v>2100</v>
          </cell>
          <cell r="K396">
            <v>4100</v>
          </cell>
          <cell r="M396">
            <v>2700</v>
          </cell>
          <cell r="N396">
            <v>6400</v>
          </cell>
          <cell r="O396">
            <v>117900</v>
          </cell>
          <cell r="V396">
            <v>15245</v>
          </cell>
          <cell r="W396">
            <v>4000</v>
          </cell>
          <cell r="X396">
            <v>1200</v>
          </cell>
          <cell r="Y396">
            <v>23185</v>
          </cell>
          <cell r="Z396">
            <v>5000</v>
          </cell>
          <cell r="AA396">
            <v>1500</v>
          </cell>
          <cell r="AD396">
            <v>2300</v>
          </cell>
        </row>
        <row r="397">
          <cell r="A397">
            <v>4.84</v>
          </cell>
          <cell r="B397">
            <v>5000</v>
          </cell>
          <cell r="C397">
            <v>6250</v>
          </cell>
          <cell r="D397">
            <v>9625</v>
          </cell>
          <cell r="H397">
            <v>3300</v>
          </cell>
          <cell r="I397">
            <v>11265</v>
          </cell>
          <cell r="J397">
            <v>2100</v>
          </cell>
          <cell r="K397">
            <v>4100</v>
          </cell>
          <cell r="M397">
            <v>2700</v>
          </cell>
          <cell r="N397">
            <v>6400</v>
          </cell>
          <cell r="O397">
            <v>118225</v>
          </cell>
          <cell r="V397">
            <v>15260</v>
          </cell>
          <cell r="W397">
            <v>4000</v>
          </cell>
          <cell r="X397">
            <v>1200</v>
          </cell>
          <cell r="Y397">
            <v>23205</v>
          </cell>
          <cell r="Z397">
            <v>5000</v>
          </cell>
          <cell r="AA397">
            <v>1500</v>
          </cell>
          <cell r="AD397">
            <v>2300</v>
          </cell>
        </row>
        <row r="398">
          <cell r="A398">
            <v>4.8499999999999996</v>
          </cell>
          <cell r="B398">
            <v>5000</v>
          </cell>
          <cell r="C398">
            <v>6250</v>
          </cell>
          <cell r="D398">
            <v>9625</v>
          </cell>
          <cell r="H398">
            <v>3300</v>
          </cell>
          <cell r="I398">
            <v>11275</v>
          </cell>
          <cell r="J398">
            <v>2100</v>
          </cell>
          <cell r="K398">
            <v>4100</v>
          </cell>
          <cell r="M398">
            <v>2700</v>
          </cell>
          <cell r="N398">
            <v>6400</v>
          </cell>
          <cell r="O398">
            <v>118550</v>
          </cell>
          <cell r="V398">
            <v>15275</v>
          </cell>
          <cell r="W398">
            <v>4000</v>
          </cell>
          <cell r="X398">
            <v>1200</v>
          </cell>
          <cell r="Y398">
            <v>23225</v>
          </cell>
          <cell r="Z398">
            <v>5000</v>
          </cell>
          <cell r="AA398">
            <v>1500</v>
          </cell>
          <cell r="AD398">
            <v>2300</v>
          </cell>
        </row>
        <row r="399">
          <cell r="A399">
            <v>4.8600000000000003</v>
          </cell>
          <cell r="B399">
            <v>5000</v>
          </cell>
          <cell r="C399">
            <v>6250</v>
          </cell>
          <cell r="D399">
            <v>9625</v>
          </cell>
          <cell r="H399">
            <v>3300</v>
          </cell>
          <cell r="I399">
            <v>11285</v>
          </cell>
          <cell r="J399">
            <v>2100</v>
          </cell>
          <cell r="K399">
            <v>4100</v>
          </cell>
          <cell r="M399">
            <v>2700</v>
          </cell>
          <cell r="N399">
            <v>6400</v>
          </cell>
          <cell r="O399">
            <v>118875</v>
          </cell>
          <cell r="V399">
            <v>15290</v>
          </cell>
          <cell r="W399">
            <v>4000</v>
          </cell>
          <cell r="X399">
            <v>1200</v>
          </cell>
          <cell r="Y399">
            <v>23245</v>
          </cell>
          <cell r="Z399">
            <v>5000</v>
          </cell>
          <cell r="AA399">
            <v>1500</v>
          </cell>
          <cell r="AD399">
            <v>2300</v>
          </cell>
        </row>
        <row r="400">
          <cell r="A400">
            <v>4.87</v>
          </cell>
          <cell r="B400">
            <v>5000</v>
          </cell>
          <cell r="C400">
            <v>6250</v>
          </cell>
          <cell r="D400">
            <v>9625</v>
          </cell>
          <cell r="H400">
            <v>3300</v>
          </cell>
          <cell r="I400">
            <v>11295</v>
          </cell>
          <cell r="J400">
            <v>2100</v>
          </cell>
          <cell r="K400">
            <v>4100</v>
          </cell>
          <cell r="M400">
            <v>2700</v>
          </cell>
          <cell r="N400">
            <v>6400</v>
          </cell>
          <cell r="O400">
            <v>119200</v>
          </cell>
          <cell r="V400">
            <v>15305</v>
          </cell>
          <cell r="W400">
            <v>4000</v>
          </cell>
          <cell r="X400">
            <v>1200</v>
          </cell>
          <cell r="Y400">
            <v>23265</v>
          </cell>
          <cell r="Z400">
            <v>5000</v>
          </cell>
          <cell r="AA400">
            <v>1500</v>
          </cell>
          <cell r="AD400">
            <v>2300</v>
          </cell>
        </row>
        <row r="401">
          <cell r="A401">
            <v>4.88</v>
          </cell>
          <cell r="B401">
            <v>5000</v>
          </cell>
          <cell r="C401">
            <v>6250</v>
          </cell>
          <cell r="D401">
            <v>9625</v>
          </cell>
          <cell r="H401">
            <v>3300</v>
          </cell>
          <cell r="I401">
            <v>11305</v>
          </cell>
          <cell r="J401">
            <v>2100</v>
          </cell>
          <cell r="K401">
            <v>4100</v>
          </cell>
          <cell r="M401">
            <v>2700</v>
          </cell>
          <cell r="N401">
            <v>6400</v>
          </cell>
          <cell r="O401">
            <v>119525</v>
          </cell>
          <cell r="V401">
            <v>15320</v>
          </cell>
          <cell r="W401">
            <v>4000</v>
          </cell>
          <cell r="X401">
            <v>1200</v>
          </cell>
          <cell r="Y401">
            <v>23285</v>
          </cell>
          <cell r="Z401">
            <v>5000</v>
          </cell>
          <cell r="AA401">
            <v>1500</v>
          </cell>
          <cell r="AD401">
            <v>2300</v>
          </cell>
        </row>
        <row r="402">
          <cell r="A402">
            <v>4.8899999999999997</v>
          </cell>
          <cell r="B402">
            <v>5000</v>
          </cell>
          <cell r="C402">
            <v>6250</v>
          </cell>
          <cell r="D402">
            <v>9625</v>
          </cell>
          <cell r="H402">
            <v>3300</v>
          </cell>
          <cell r="I402">
            <v>11315</v>
          </cell>
          <cell r="J402">
            <v>2100</v>
          </cell>
          <cell r="K402">
            <v>4100</v>
          </cell>
          <cell r="M402">
            <v>2700</v>
          </cell>
          <cell r="N402">
            <v>6400</v>
          </cell>
          <cell r="O402">
            <v>119850</v>
          </cell>
          <cell r="V402">
            <v>15335</v>
          </cell>
          <cell r="W402">
            <v>4000</v>
          </cell>
          <cell r="X402">
            <v>1200</v>
          </cell>
          <cell r="Y402">
            <v>23305</v>
          </cell>
          <cell r="Z402">
            <v>5000</v>
          </cell>
          <cell r="AA402">
            <v>1500</v>
          </cell>
          <cell r="AD402">
            <v>2300</v>
          </cell>
        </row>
        <row r="403">
          <cell r="A403">
            <v>4.9000000000000004</v>
          </cell>
          <cell r="B403">
            <v>5000</v>
          </cell>
          <cell r="C403">
            <v>6250</v>
          </cell>
          <cell r="D403">
            <v>9625</v>
          </cell>
          <cell r="H403">
            <v>3300</v>
          </cell>
          <cell r="I403">
            <v>11325</v>
          </cell>
          <cell r="J403">
            <v>2100</v>
          </cell>
          <cell r="K403">
            <v>4100</v>
          </cell>
          <cell r="M403">
            <v>2700</v>
          </cell>
          <cell r="N403">
            <v>6400</v>
          </cell>
          <cell r="O403">
            <v>120175</v>
          </cell>
          <cell r="V403">
            <v>15350</v>
          </cell>
          <cell r="W403">
            <v>4000</v>
          </cell>
          <cell r="X403">
            <v>1200</v>
          </cell>
          <cell r="Y403">
            <v>23325</v>
          </cell>
          <cell r="Z403">
            <v>5000</v>
          </cell>
          <cell r="AA403">
            <v>1500</v>
          </cell>
          <cell r="AD403">
            <v>2300</v>
          </cell>
        </row>
        <row r="404">
          <cell r="A404">
            <v>4.91</v>
          </cell>
          <cell r="B404">
            <v>5000</v>
          </cell>
          <cell r="C404">
            <v>6250</v>
          </cell>
          <cell r="D404">
            <v>9625</v>
          </cell>
          <cell r="H404">
            <v>3300</v>
          </cell>
          <cell r="I404">
            <v>11335</v>
          </cell>
          <cell r="J404">
            <v>2100</v>
          </cell>
          <cell r="K404">
            <v>4100</v>
          </cell>
          <cell r="M404">
            <v>2700</v>
          </cell>
          <cell r="N404">
            <v>6400</v>
          </cell>
          <cell r="O404">
            <v>120500</v>
          </cell>
          <cell r="V404">
            <v>15365</v>
          </cell>
          <cell r="W404">
            <v>4000</v>
          </cell>
          <cell r="X404">
            <v>1200</v>
          </cell>
          <cell r="Y404">
            <v>23345</v>
          </cell>
          <cell r="Z404">
            <v>5000</v>
          </cell>
          <cell r="AA404">
            <v>1500</v>
          </cell>
          <cell r="AD404">
            <v>2300</v>
          </cell>
        </row>
        <row r="405">
          <cell r="A405">
            <v>4.92</v>
          </cell>
          <cell r="B405">
            <v>5000</v>
          </cell>
          <cell r="C405">
            <v>6250</v>
          </cell>
          <cell r="D405">
            <v>9625</v>
          </cell>
          <cell r="H405">
            <v>3300</v>
          </cell>
          <cell r="I405">
            <v>11345</v>
          </cell>
          <cell r="J405">
            <v>2100</v>
          </cell>
          <cell r="K405">
            <v>4100</v>
          </cell>
          <cell r="M405">
            <v>2700</v>
          </cell>
          <cell r="N405">
            <v>6400</v>
          </cell>
          <cell r="O405">
            <v>120825</v>
          </cell>
          <cell r="V405">
            <v>15380</v>
          </cell>
          <cell r="W405">
            <v>4000</v>
          </cell>
          <cell r="X405">
            <v>1200</v>
          </cell>
          <cell r="Y405">
            <v>23365</v>
          </cell>
          <cell r="Z405">
            <v>5000</v>
          </cell>
          <cell r="AA405">
            <v>1500</v>
          </cell>
          <cell r="AD405">
            <v>2300</v>
          </cell>
        </row>
        <row r="406">
          <cell r="A406">
            <v>4.93</v>
          </cell>
          <cell r="B406">
            <v>5000</v>
          </cell>
          <cell r="C406">
            <v>6250</v>
          </cell>
          <cell r="D406">
            <v>9625</v>
          </cell>
          <cell r="H406">
            <v>3300</v>
          </cell>
          <cell r="I406">
            <v>11355</v>
          </cell>
          <cell r="J406">
            <v>2100</v>
          </cell>
          <cell r="K406">
            <v>4100</v>
          </cell>
          <cell r="M406">
            <v>2700</v>
          </cell>
          <cell r="N406">
            <v>6400</v>
          </cell>
          <cell r="O406">
            <v>121150</v>
          </cell>
          <cell r="V406">
            <v>15395</v>
          </cell>
          <cell r="W406">
            <v>4000</v>
          </cell>
          <cell r="X406">
            <v>1200</v>
          </cell>
          <cell r="Y406">
            <v>23385</v>
          </cell>
          <cell r="Z406">
            <v>5000</v>
          </cell>
          <cell r="AA406">
            <v>1500</v>
          </cell>
          <cell r="AD406">
            <v>2300</v>
          </cell>
        </row>
        <row r="407">
          <cell r="A407">
            <v>4.9400000000000004</v>
          </cell>
          <cell r="B407">
            <v>5000</v>
          </cell>
          <cell r="C407">
            <v>6250</v>
          </cell>
          <cell r="D407">
            <v>9625</v>
          </cell>
          <cell r="H407">
            <v>3300</v>
          </cell>
          <cell r="I407">
            <v>11365</v>
          </cell>
          <cell r="J407">
            <v>2100</v>
          </cell>
          <cell r="K407">
            <v>4100</v>
          </cell>
          <cell r="M407">
            <v>2700</v>
          </cell>
          <cell r="N407">
            <v>6400</v>
          </cell>
          <cell r="O407">
            <v>121475</v>
          </cell>
          <cell r="V407">
            <v>15410</v>
          </cell>
          <cell r="W407">
            <v>4000</v>
          </cell>
          <cell r="X407">
            <v>1200</v>
          </cell>
          <cell r="Y407">
            <v>23405</v>
          </cell>
          <cell r="Z407">
            <v>5000</v>
          </cell>
          <cell r="AA407">
            <v>1500</v>
          </cell>
          <cell r="AD407">
            <v>2300</v>
          </cell>
        </row>
        <row r="408">
          <cell r="A408">
            <v>4.95</v>
          </cell>
          <cell r="B408">
            <v>5000</v>
          </cell>
          <cell r="C408">
            <v>6250</v>
          </cell>
          <cell r="D408">
            <v>9625</v>
          </cell>
          <cell r="H408">
            <v>3300</v>
          </cell>
          <cell r="I408">
            <v>11375</v>
          </cell>
          <cell r="J408">
            <v>2100</v>
          </cell>
          <cell r="K408">
            <v>4100</v>
          </cell>
          <cell r="M408">
            <v>2700</v>
          </cell>
          <cell r="N408">
            <v>6400</v>
          </cell>
          <cell r="O408">
            <v>121800</v>
          </cell>
          <cell r="V408">
            <v>15425</v>
          </cell>
          <cell r="W408">
            <v>4000</v>
          </cell>
          <cell r="X408">
            <v>1200</v>
          </cell>
          <cell r="Y408">
            <v>23425</v>
          </cell>
          <cell r="Z408">
            <v>5000</v>
          </cell>
          <cell r="AA408">
            <v>1500</v>
          </cell>
          <cell r="AD408">
            <v>2300</v>
          </cell>
        </row>
        <row r="409">
          <cell r="A409">
            <v>4.96</v>
          </cell>
          <cell r="B409">
            <v>5000</v>
          </cell>
          <cell r="C409">
            <v>6250</v>
          </cell>
          <cell r="D409">
            <v>9625</v>
          </cell>
          <cell r="H409">
            <v>3300</v>
          </cell>
          <cell r="I409">
            <v>11385</v>
          </cell>
          <cell r="J409">
            <v>2100</v>
          </cell>
          <cell r="K409">
            <v>4100</v>
          </cell>
          <cell r="M409">
            <v>2700</v>
          </cell>
          <cell r="N409">
            <v>6400</v>
          </cell>
          <cell r="O409">
            <v>122125</v>
          </cell>
          <cell r="V409">
            <v>15440</v>
          </cell>
          <cell r="W409">
            <v>4000</v>
          </cell>
          <cell r="X409">
            <v>1200</v>
          </cell>
          <cell r="Y409">
            <v>23445</v>
          </cell>
          <cell r="Z409">
            <v>5000</v>
          </cell>
          <cell r="AA409">
            <v>1500</v>
          </cell>
          <cell r="AD409">
            <v>2300</v>
          </cell>
        </row>
        <row r="410">
          <cell r="A410">
            <v>4.97</v>
          </cell>
          <cell r="B410">
            <v>5000</v>
          </cell>
          <cell r="C410">
            <v>6250</v>
          </cell>
          <cell r="D410">
            <v>9625</v>
          </cell>
          <cell r="H410">
            <v>3300</v>
          </cell>
          <cell r="I410">
            <v>11395</v>
          </cell>
          <cell r="J410">
            <v>2100</v>
          </cell>
          <cell r="K410">
            <v>4100</v>
          </cell>
          <cell r="M410">
            <v>2700</v>
          </cell>
          <cell r="N410">
            <v>6400</v>
          </cell>
          <cell r="O410">
            <v>122450</v>
          </cell>
          <cell r="V410">
            <v>15455</v>
          </cell>
          <cell r="W410">
            <v>4000</v>
          </cell>
          <cell r="X410">
            <v>1200</v>
          </cell>
          <cell r="Y410">
            <v>23465</v>
          </cell>
          <cell r="Z410">
            <v>5000</v>
          </cell>
          <cell r="AA410">
            <v>1500</v>
          </cell>
          <cell r="AD410">
            <v>2300</v>
          </cell>
        </row>
        <row r="411">
          <cell r="A411">
            <v>4.9800000000000004</v>
          </cell>
          <cell r="B411">
            <v>5000</v>
          </cell>
          <cell r="C411">
            <v>6250</v>
          </cell>
          <cell r="D411">
            <v>9625</v>
          </cell>
          <cell r="H411">
            <v>3300</v>
          </cell>
          <cell r="I411">
            <v>11405</v>
          </cell>
          <cell r="J411">
            <v>2100</v>
          </cell>
          <cell r="K411">
            <v>4100</v>
          </cell>
          <cell r="M411">
            <v>2700</v>
          </cell>
          <cell r="N411">
            <v>6400</v>
          </cell>
          <cell r="O411">
            <v>122775</v>
          </cell>
          <cell r="V411">
            <v>15470</v>
          </cell>
          <cell r="W411">
            <v>4000</v>
          </cell>
          <cell r="X411">
            <v>1200</v>
          </cell>
          <cell r="Y411">
            <v>23485</v>
          </cell>
          <cell r="Z411">
            <v>5000</v>
          </cell>
          <cell r="AA411">
            <v>1500</v>
          </cell>
          <cell r="AD411">
            <v>2300</v>
          </cell>
        </row>
        <row r="412">
          <cell r="A412">
            <v>4.99</v>
          </cell>
          <cell r="B412">
            <v>5000</v>
          </cell>
          <cell r="C412">
            <v>6250</v>
          </cell>
          <cell r="D412">
            <v>9625</v>
          </cell>
          <cell r="H412">
            <v>3300</v>
          </cell>
          <cell r="I412">
            <v>11415</v>
          </cell>
          <cell r="J412">
            <v>2100</v>
          </cell>
          <cell r="K412">
            <v>4100</v>
          </cell>
          <cell r="M412">
            <v>2700</v>
          </cell>
          <cell r="N412">
            <v>6400</v>
          </cell>
          <cell r="O412">
            <v>123100</v>
          </cell>
          <cell r="V412">
            <v>15485</v>
          </cell>
          <cell r="W412">
            <v>4000</v>
          </cell>
          <cell r="X412">
            <v>1200</v>
          </cell>
          <cell r="Y412">
            <v>23505</v>
          </cell>
          <cell r="Z412">
            <v>5000</v>
          </cell>
          <cell r="AA412">
            <v>1500</v>
          </cell>
          <cell r="AD412">
            <v>2300</v>
          </cell>
        </row>
        <row r="413">
          <cell r="A413">
            <v>5</v>
          </cell>
          <cell r="B413">
            <v>5000</v>
          </cell>
          <cell r="C413">
            <v>6250</v>
          </cell>
          <cell r="D413">
            <v>9625</v>
          </cell>
          <cell r="H413">
            <v>3300</v>
          </cell>
          <cell r="I413">
            <v>11425</v>
          </cell>
          <cell r="J413">
            <v>2100</v>
          </cell>
          <cell r="K413">
            <v>4100</v>
          </cell>
          <cell r="M413">
            <v>2700</v>
          </cell>
          <cell r="N413">
            <v>6400</v>
          </cell>
          <cell r="O413">
            <v>123425</v>
          </cell>
          <cell r="V413">
            <v>15500</v>
          </cell>
          <cell r="W413">
            <v>4000</v>
          </cell>
          <cell r="X413">
            <v>1200</v>
          </cell>
          <cell r="Y413">
            <v>23525</v>
          </cell>
          <cell r="Z413">
            <v>5000</v>
          </cell>
          <cell r="AA413">
            <v>1500</v>
          </cell>
          <cell r="AD413">
            <v>2300</v>
          </cell>
        </row>
        <row r="414">
          <cell r="A414">
            <v>5.01</v>
          </cell>
          <cell r="B414">
            <v>5000</v>
          </cell>
          <cell r="C414">
            <v>6250</v>
          </cell>
          <cell r="D414">
            <v>9625</v>
          </cell>
          <cell r="H414">
            <v>3300</v>
          </cell>
          <cell r="I414">
            <v>11435</v>
          </cell>
          <cell r="J414">
            <v>2100</v>
          </cell>
          <cell r="K414">
            <v>4100</v>
          </cell>
          <cell r="M414">
            <v>2700</v>
          </cell>
          <cell r="N414">
            <v>6400</v>
          </cell>
          <cell r="O414">
            <v>123750</v>
          </cell>
          <cell r="V414">
            <v>15515</v>
          </cell>
          <cell r="W414">
            <v>4000</v>
          </cell>
          <cell r="X414">
            <v>1200</v>
          </cell>
          <cell r="Y414">
            <v>23545</v>
          </cell>
          <cell r="Z414">
            <v>5000</v>
          </cell>
          <cell r="AA414">
            <v>1500</v>
          </cell>
          <cell r="AD414">
            <v>2300</v>
          </cell>
        </row>
        <row r="415">
          <cell r="A415">
            <v>5.0199999999999996</v>
          </cell>
          <cell r="B415">
            <v>5000</v>
          </cell>
          <cell r="C415">
            <v>6250</v>
          </cell>
          <cell r="D415">
            <v>9625</v>
          </cell>
          <cell r="H415">
            <v>3300</v>
          </cell>
          <cell r="I415">
            <v>11445</v>
          </cell>
          <cell r="J415">
            <v>2100</v>
          </cell>
          <cell r="K415">
            <v>4100</v>
          </cell>
          <cell r="M415">
            <v>2700</v>
          </cell>
          <cell r="N415">
            <v>6400</v>
          </cell>
          <cell r="O415">
            <v>124075</v>
          </cell>
          <cell r="V415">
            <v>15530</v>
          </cell>
          <cell r="W415">
            <v>4000</v>
          </cell>
          <cell r="X415">
            <v>1200</v>
          </cell>
          <cell r="Y415">
            <v>23565</v>
          </cell>
          <cell r="Z415">
            <v>5000</v>
          </cell>
          <cell r="AA415">
            <v>1500</v>
          </cell>
          <cell r="AD415">
            <v>2300</v>
          </cell>
        </row>
        <row r="416">
          <cell r="A416">
            <v>5.03</v>
          </cell>
          <cell r="B416">
            <v>5000</v>
          </cell>
          <cell r="C416">
            <v>6250</v>
          </cell>
          <cell r="D416">
            <v>9625</v>
          </cell>
          <cell r="H416">
            <v>3300</v>
          </cell>
          <cell r="I416">
            <v>11455</v>
          </cell>
          <cell r="J416">
            <v>2100</v>
          </cell>
          <cell r="K416">
            <v>4100</v>
          </cell>
          <cell r="M416">
            <v>2700</v>
          </cell>
          <cell r="N416">
            <v>6400</v>
          </cell>
          <cell r="O416">
            <v>124400</v>
          </cell>
          <cell r="V416">
            <v>15545</v>
          </cell>
          <cell r="W416">
            <v>4000</v>
          </cell>
          <cell r="X416">
            <v>1200</v>
          </cell>
          <cell r="Y416">
            <v>23585</v>
          </cell>
          <cell r="Z416">
            <v>5000</v>
          </cell>
          <cell r="AA416">
            <v>1500</v>
          </cell>
          <cell r="AD416">
            <v>2300</v>
          </cell>
        </row>
        <row r="417">
          <cell r="A417">
            <v>5.04</v>
          </cell>
          <cell r="B417">
            <v>5000</v>
          </cell>
          <cell r="C417">
            <v>6250</v>
          </cell>
          <cell r="D417">
            <v>9625</v>
          </cell>
          <cell r="H417">
            <v>3300</v>
          </cell>
          <cell r="I417">
            <v>11465</v>
          </cell>
          <cell r="J417">
            <v>2100</v>
          </cell>
          <cell r="K417">
            <v>4100</v>
          </cell>
          <cell r="M417">
            <v>2700</v>
          </cell>
          <cell r="N417">
            <v>6400</v>
          </cell>
          <cell r="O417">
            <v>124725</v>
          </cell>
          <cell r="V417">
            <v>15560</v>
          </cell>
          <cell r="W417">
            <v>4000</v>
          </cell>
          <cell r="X417">
            <v>1200</v>
          </cell>
          <cell r="Y417">
            <v>23605</v>
          </cell>
          <cell r="Z417">
            <v>5000</v>
          </cell>
          <cell r="AA417">
            <v>1500</v>
          </cell>
          <cell r="AD417">
            <v>2300</v>
          </cell>
        </row>
        <row r="418">
          <cell r="A418">
            <v>5.05</v>
          </cell>
          <cell r="B418">
            <v>5000</v>
          </cell>
          <cell r="C418">
            <v>6250</v>
          </cell>
          <cell r="D418">
            <v>9625</v>
          </cell>
          <cell r="H418">
            <v>3300</v>
          </cell>
          <cell r="I418">
            <v>11475</v>
          </cell>
          <cell r="J418">
            <v>2100</v>
          </cell>
          <cell r="K418">
            <v>4100</v>
          </cell>
          <cell r="M418">
            <v>2700</v>
          </cell>
          <cell r="N418">
            <v>6400</v>
          </cell>
          <cell r="O418">
            <v>125050</v>
          </cell>
          <cell r="V418">
            <v>15575</v>
          </cell>
          <cell r="W418">
            <v>4000</v>
          </cell>
          <cell r="X418">
            <v>1200</v>
          </cell>
          <cell r="Y418">
            <v>23625</v>
          </cell>
          <cell r="Z418">
            <v>5000</v>
          </cell>
          <cell r="AA418">
            <v>1500</v>
          </cell>
          <cell r="AD418">
            <v>2300</v>
          </cell>
        </row>
        <row r="419">
          <cell r="A419">
            <v>5.0599999999999996</v>
          </cell>
          <cell r="B419">
            <v>5000</v>
          </cell>
          <cell r="C419">
            <v>6250</v>
          </cell>
          <cell r="D419">
            <v>9625</v>
          </cell>
          <cell r="H419">
            <v>3300</v>
          </cell>
          <cell r="I419">
            <v>11485</v>
          </cell>
          <cell r="J419">
            <v>2100</v>
          </cell>
          <cell r="K419">
            <v>4100</v>
          </cell>
          <cell r="M419">
            <v>2700</v>
          </cell>
          <cell r="N419">
            <v>6400</v>
          </cell>
          <cell r="O419">
            <v>125375</v>
          </cell>
          <cell r="V419">
            <v>15590</v>
          </cell>
          <cell r="W419">
            <v>4000</v>
          </cell>
          <cell r="X419">
            <v>1200</v>
          </cell>
          <cell r="Y419">
            <v>23645</v>
          </cell>
          <cell r="Z419">
            <v>5000</v>
          </cell>
          <cell r="AA419">
            <v>1500</v>
          </cell>
          <cell r="AD419">
            <v>2300</v>
          </cell>
        </row>
        <row r="420">
          <cell r="A420">
            <v>5.07</v>
          </cell>
          <cell r="B420">
            <v>5000</v>
          </cell>
          <cell r="C420">
            <v>6250</v>
          </cell>
          <cell r="D420">
            <v>9625</v>
          </cell>
          <cell r="H420">
            <v>3300</v>
          </cell>
          <cell r="I420">
            <v>11495</v>
          </cell>
          <cell r="J420">
            <v>2100</v>
          </cell>
          <cell r="K420">
            <v>4100</v>
          </cell>
          <cell r="M420">
            <v>2700</v>
          </cell>
          <cell r="N420">
            <v>6400</v>
          </cell>
          <cell r="O420">
            <v>125700</v>
          </cell>
          <cell r="V420">
            <v>15605</v>
          </cell>
          <cell r="W420">
            <v>4000</v>
          </cell>
          <cell r="X420">
            <v>1200</v>
          </cell>
          <cell r="Y420">
            <v>23665</v>
          </cell>
          <cell r="Z420">
            <v>5000</v>
          </cell>
          <cell r="AA420">
            <v>1500</v>
          </cell>
          <cell r="AD420">
            <v>2300</v>
          </cell>
        </row>
        <row r="421">
          <cell r="A421">
            <v>5.08</v>
          </cell>
          <cell r="B421">
            <v>5000</v>
          </cell>
          <cell r="C421">
            <v>6250</v>
          </cell>
          <cell r="D421">
            <v>9625</v>
          </cell>
          <cell r="H421">
            <v>3300</v>
          </cell>
          <cell r="I421">
            <v>11505</v>
          </cell>
          <cell r="J421">
            <v>2100</v>
          </cell>
          <cell r="K421">
            <v>4100</v>
          </cell>
          <cell r="M421">
            <v>2700</v>
          </cell>
          <cell r="N421">
            <v>6400</v>
          </cell>
          <cell r="O421">
            <v>126025</v>
          </cell>
          <cell r="V421">
            <v>15620</v>
          </cell>
          <cell r="W421">
            <v>4000</v>
          </cell>
          <cell r="X421">
            <v>1200</v>
          </cell>
          <cell r="Y421">
            <v>23685</v>
          </cell>
          <cell r="Z421">
            <v>5000</v>
          </cell>
          <cell r="AA421">
            <v>1500</v>
          </cell>
          <cell r="AD421">
            <v>2300</v>
          </cell>
        </row>
        <row r="422">
          <cell r="A422">
            <v>5.09</v>
          </cell>
          <cell r="B422">
            <v>5000</v>
          </cell>
          <cell r="C422">
            <v>6250</v>
          </cell>
          <cell r="D422">
            <v>9625</v>
          </cell>
          <cell r="H422">
            <v>3300</v>
          </cell>
          <cell r="I422">
            <v>11515</v>
          </cell>
          <cell r="J422">
            <v>2100</v>
          </cell>
          <cell r="K422">
            <v>4100</v>
          </cell>
          <cell r="M422">
            <v>2700</v>
          </cell>
          <cell r="N422">
            <v>6400</v>
          </cell>
          <cell r="O422">
            <v>126350</v>
          </cell>
          <cell r="V422">
            <v>15635</v>
          </cell>
          <cell r="W422">
            <v>4000</v>
          </cell>
          <cell r="X422">
            <v>1200</v>
          </cell>
          <cell r="Y422">
            <v>23705</v>
          </cell>
          <cell r="Z422">
            <v>5000</v>
          </cell>
          <cell r="AA422">
            <v>1500</v>
          </cell>
          <cell r="AD422">
            <v>2300</v>
          </cell>
        </row>
        <row r="423">
          <cell r="A423">
            <v>5.0999999999999996</v>
          </cell>
          <cell r="B423">
            <v>5000</v>
          </cell>
          <cell r="C423">
            <v>6250</v>
          </cell>
          <cell r="D423">
            <v>9625</v>
          </cell>
          <cell r="H423">
            <v>3300</v>
          </cell>
          <cell r="I423">
            <v>11525</v>
          </cell>
          <cell r="J423">
            <v>2100</v>
          </cell>
          <cell r="K423">
            <v>4100</v>
          </cell>
          <cell r="M423">
            <v>2700</v>
          </cell>
          <cell r="N423">
            <v>6400</v>
          </cell>
          <cell r="O423">
            <v>126675</v>
          </cell>
          <cell r="V423">
            <v>15650</v>
          </cell>
          <cell r="W423">
            <v>4000</v>
          </cell>
          <cell r="X423">
            <v>1200</v>
          </cell>
          <cell r="Y423">
            <v>23725</v>
          </cell>
          <cell r="Z423">
            <v>5000</v>
          </cell>
          <cell r="AA423">
            <v>1500</v>
          </cell>
          <cell r="AD423">
            <v>2300</v>
          </cell>
        </row>
        <row r="424">
          <cell r="A424">
            <v>5.1100000000000003</v>
          </cell>
          <cell r="B424">
            <v>5000</v>
          </cell>
          <cell r="C424">
            <v>6250</v>
          </cell>
          <cell r="D424">
            <v>9625</v>
          </cell>
          <cell r="H424">
            <v>3300</v>
          </cell>
          <cell r="I424">
            <v>11535</v>
          </cell>
          <cell r="J424">
            <v>2100</v>
          </cell>
          <cell r="K424">
            <v>4100</v>
          </cell>
          <cell r="M424">
            <v>2700</v>
          </cell>
          <cell r="N424">
            <v>6400</v>
          </cell>
          <cell r="O424">
            <v>127000</v>
          </cell>
          <cell r="V424">
            <v>15665</v>
          </cell>
          <cell r="W424">
            <v>4000</v>
          </cell>
          <cell r="X424">
            <v>1200</v>
          </cell>
          <cell r="Y424">
            <v>23745</v>
          </cell>
          <cell r="Z424">
            <v>5000</v>
          </cell>
          <cell r="AA424">
            <v>1500</v>
          </cell>
          <cell r="AD424">
            <v>2300</v>
          </cell>
        </row>
        <row r="425">
          <cell r="A425">
            <v>5.12</v>
          </cell>
          <cell r="B425">
            <v>5000</v>
          </cell>
          <cell r="C425">
            <v>6250</v>
          </cell>
          <cell r="D425">
            <v>9625</v>
          </cell>
          <cell r="H425">
            <v>3300</v>
          </cell>
          <cell r="I425">
            <v>11545</v>
          </cell>
          <cell r="J425">
            <v>2100</v>
          </cell>
          <cell r="K425">
            <v>4100</v>
          </cell>
          <cell r="M425">
            <v>2700</v>
          </cell>
          <cell r="N425">
            <v>6400</v>
          </cell>
          <cell r="O425">
            <v>127325</v>
          </cell>
          <cell r="V425">
            <v>15680</v>
          </cell>
          <cell r="W425">
            <v>4000</v>
          </cell>
          <cell r="X425">
            <v>1200</v>
          </cell>
          <cell r="Y425">
            <v>23765</v>
          </cell>
          <cell r="Z425">
            <v>5000</v>
          </cell>
          <cell r="AA425">
            <v>1500</v>
          </cell>
          <cell r="AD425">
            <v>2300</v>
          </cell>
        </row>
        <row r="426">
          <cell r="A426">
            <v>5.13</v>
          </cell>
          <cell r="B426">
            <v>5000</v>
          </cell>
          <cell r="C426">
            <v>6250</v>
          </cell>
          <cell r="D426">
            <v>9625</v>
          </cell>
          <cell r="H426">
            <v>3300</v>
          </cell>
          <cell r="I426">
            <v>11555</v>
          </cell>
          <cell r="J426">
            <v>2100</v>
          </cell>
          <cell r="K426">
            <v>4100</v>
          </cell>
          <cell r="M426">
            <v>2700</v>
          </cell>
          <cell r="N426">
            <v>6400</v>
          </cell>
          <cell r="O426">
            <v>127650</v>
          </cell>
          <cell r="V426">
            <v>15695</v>
          </cell>
          <cell r="W426">
            <v>4000</v>
          </cell>
          <cell r="X426">
            <v>1200</v>
          </cell>
          <cell r="Y426">
            <v>23785</v>
          </cell>
          <cell r="Z426">
            <v>5000</v>
          </cell>
          <cell r="AA426">
            <v>1500</v>
          </cell>
          <cell r="AD426">
            <v>2300</v>
          </cell>
        </row>
        <row r="427">
          <cell r="A427">
            <v>5.14</v>
          </cell>
          <cell r="B427">
            <v>5000</v>
          </cell>
          <cell r="C427">
            <v>6250</v>
          </cell>
          <cell r="D427">
            <v>9625</v>
          </cell>
          <cell r="H427">
            <v>3300</v>
          </cell>
          <cell r="I427">
            <v>11565</v>
          </cell>
          <cell r="J427">
            <v>2100</v>
          </cell>
          <cell r="K427">
            <v>4100</v>
          </cell>
          <cell r="M427">
            <v>2700</v>
          </cell>
          <cell r="N427">
            <v>6400</v>
          </cell>
          <cell r="O427">
            <v>127975</v>
          </cell>
          <cell r="V427">
            <v>15710</v>
          </cell>
          <cell r="W427">
            <v>4000</v>
          </cell>
          <cell r="X427">
            <v>1200</v>
          </cell>
          <cell r="Y427">
            <v>23805</v>
          </cell>
          <cell r="Z427">
            <v>5000</v>
          </cell>
          <cell r="AA427">
            <v>1500</v>
          </cell>
          <cell r="AD427">
            <v>2300</v>
          </cell>
        </row>
        <row r="428">
          <cell r="A428">
            <v>5.15</v>
          </cell>
          <cell r="B428">
            <v>5000</v>
          </cell>
          <cell r="C428">
            <v>6250</v>
          </cell>
          <cell r="D428">
            <v>9625</v>
          </cell>
          <cell r="H428">
            <v>3300</v>
          </cell>
          <cell r="I428">
            <v>11575</v>
          </cell>
          <cell r="J428">
            <v>2100</v>
          </cell>
          <cell r="K428">
            <v>4100</v>
          </cell>
          <cell r="M428">
            <v>2700</v>
          </cell>
          <cell r="N428">
            <v>6400</v>
          </cell>
          <cell r="O428">
            <v>128300</v>
          </cell>
          <cell r="V428">
            <v>15725</v>
          </cell>
          <cell r="W428">
            <v>4000</v>
          </cell>
          <cell r="X428">
            <v>1200</v>
          </cell>
          <cell r="Y428">
            <v>23825</v>
          </cell>
          <cell r="Z428">
            <v>5000</v>
          </cell>
          <cell r="AA428">
            <v>1500</v>
          </cell>
          <cell r="AD428">
            <v>2300</v>
          </cell>
        </row>
        <row r="429">
          <cell r="A429">
            <v>5.16</v>
          </cell>
          <cell r="B429">
            <v>5000</v>
          </cell>
          <cell r="C429">
            <v>6250</v>
          </cell>
          <cell r="D429">
            <v>9625</v>
          </cell>
          <cell r="H429">
            <v>3300</v>
          </cell>
          <cell r="I429">
            <v>11585</v>
          </cell>
          <cell r="J429">
            <v>2100</v>
          </cell>
          <cell r="K429">
            <v>4100</v>
          </cell>
          <cell r="M429">
            <v>2700</v>
          </cell>
          <cell r="N429">
            <v>6400</v>
          </cell>
          <cell r="O429">
            <v>128625</v>
          </cell>
          <cell r="V429">
            <v>15740</v>
          </cell>
          <cell r="W429">
            <v>4000</v>
          </cell>
          <cell r="X429">
            <v>1200</v>
          </cell>
          <cell r="Y429">
            <v>23845</v>
          </cell>
          <cell r="Z429">
            <v>5000</v>
          </cell>
          <cell r="AA429">
            <v>1500</v>
          </cell>
          <cell r="AD429">
            <v>2300</v>
          </cell>
        </row>
        <row r="430">
          <cell r="A430">
            <v>5.17</v>
          </cell>
          <cell r="B430">
            <v>5000</v>
          </cell>
          <cell r="C430">
            <v>6250</v>
          </cell>
          <cell r="D430">
            <v>9625</v>
          </cell>
          <cell r="H430">
            <v>3300</v>
          </cell>
          <cell r="I430">
            <v>11595</v>
          </cell>
          <cell r="J430">
            <v>2100</v>
          </cell>
          <cell r="K430">
            <v>4100</v>
          </cell>
          <cell r="M430">
            <v>2700</v>
          </cell>
          <cell r="N430">
            <v>6400</v>
          </cell>
          <cell r="O430">
            <v>128950</v>
          </cell>
          <cell r="V430">
            <v>15755</v>
          </cell>
          <cell r="W430">
            <v>4000</v>
          </cell>
          <cell r="X430">
            <v>1200</v>
          </cell>
          <cell r="Y430">
            <v>23865</v>
          </cell>
          <cell r="Z430">
            <v>5000</v>
          </cell>
          <cell r="AA430">
            <v>1500</v>
          </cell>
          <cell r="AD430">
            <v>2300</v>
          </cell>
        </row>
        <row r="431">
          <cell r="A431">
            <v>5.18</v>
          </cell>
          <cell r="B431">
            <v>5000</v>
          </cell>
          <cell r="C431">
            <v>6250</v>
          </cell>
          <cell r="D431">
            <v>9625</v>
          </cell>
          <cell r="H431">
            <v>3300</v>
          </cell>
          <cell r="I431">
            <v>11605</v>
          </cell>
          <cell r="J431">
            <v>2100</v>
          </cell>
          <cell r="K431">
            <v>4100</v>
          </cell>
          <cell r="M431">
            <v>2700</v>
          </cell>
          <cell r="N431">
            <v>6400</v>
          </cell>
          <cell r="O431">
            <v>129275</v>
          </cell>
          <cell r="V431">
            <v>15770</v>
          </cell>
          <cell r="W431">
            <v>4000</v>
          </cell>
          <cell r="X431">
            <v>1200</v>
          </cell>
          <cell r="Y431">
            <v>23885</v>
          </cell>
          <cell r="Z431">
            <v>5000</v>
          </cell>
          <cell r="AA431">
            <v>1500</v>
          </cell>
          <cell r="AD431">
            <v>2300</v>
          </cell>
        </row>
        <row r="432">
          <cell r="A432">
            <v>5.19</v>
          </cell>
          <cell r="B432">
            <v>5000</v>
          </cell>
          <cell r="C432">
            <v>6250</v>
          </cell>
          <cell r="D432">
            <v>9625</v>
          </cell>
          <cell r="H432">
            <v>3300</v>
          </cell>
          <cell r="I432">
            <v>11615</v>
          </cell>
          <cell r="J432">
            <v>2100</v>
          </cell>
          <cell r="K432">
            <v>4100</v>
          </cell>
          <cell r="M432">
            <v>2700</v>
          </cell>
          <cell r="N432">
            <v>6400</v>
          </cell>
          <cell r="O432">
            <v>129600</v>
          </cell>
          <cell r="V432">
            <v>15785</v>
          </cell>
          <cell r="W432">
            <v>4000</v>
          </cell>
          <cell r="X432">
            <v>1200</v>
          </cell>
          <cell r="Y432">
            <v>23905</v>
          </cell>
          <cell r="Z432">
            <v>5000</v>
          </cell>
          <cell r="AA432">
            <v>1500</v>
          </cell>
          <cell r="AD432">
            <v>2300</v>
          </cell>
        </row>
        <row r="433">
          <cell r="A433">
            <v>5.2</v>
          </cell>
          <cell r="B433">
            <v>5000</v>
          </cell>
          <cell r="C433">
            <v>6250</v>
          </cell>
          <cell r="D433">
            <v>9625</v>
          </cell>
          <cell r="H433">
            <v>3300</v>
          </cell>
          <cell r="I433">
            <v>11625</v>
          </cell>
          <cell r="J433">
            <v>2100</v>
          </cell>
          <cell r="K433">
            <v>4100</v>
          </cell>
          <cell r="M433">
            <v>2700</v>
          </cell>
          <cell r="N433">
            <v>6400</v>
          </cell>
          <cell r="O433">
            <v>129925</v>
          </cell>
          <cell r="V433">
            <v>15800</v>
          </cell>
          <cell r="W433">
            <v>4000</v>
          </cell>
          <cell r="X433">
            <v>1200</v>
          </cell>
          <cell r="Y433">
            <v>23925</v>
          </cell>
          <cell r="Z433">
            <v>5000</v>
          </cell>
          <cell r="AA433">
            <v>1500</v>
          </cell>
          <cell r="AD433">
            <v>2300</v>
          </cell>
        </row>
        <row r="434">
          <cell r="A434">
            <v>5.21</v>
          </cell>
          <cell r="B434">
            <v>5000</v>
          </cell>
          <cell r="C434">
            <v>6250</v>
          </cell>
          <cell r="D434">
            <v>9625</v>
          </cell>
          <cell r="H434">
            <v>3300</v>
          </cell>
          <cell r="I434">
            <v>11635</v>
          </cell>
          <cell r="J434">
            <v>2100</v>
          </cell>
          <cell r="K434">
            <v>4100</v>
          </cell>
          <cell r="M434">
            <v>2700</v>
          </cell>
          <cell r="N434">
            <v>6400</v>
          </cell>
          <cell r="O434">
            <v>130250</v>
          </cell>
          <cell r="V434">
            <v>15815</v>
          </cell>
          <cell r="W434">
            <v>4000</v>
          </cell>
          <cell r="X434">
            <v>1200</v>
          </cell>
          <cell r="Y434">
            <v>23945</v>
          </cell>
          <cell r="Z434">
            <v>5000</v>
          </cell>
          <cell r="AA434">
            <v>1500</v>
          </cell>
          <cell r="AD434">
            <v>2300</v>
          </cell>
        </row>
        <row r="435">
          <cell r="A435">
            <v>5.22</v>
          </cell>
          <cell r="B435">
            <v>5000</v>
          </cell>
          <cell r="C435">
            <v>6250</v>
          </cell>
          <cell r="D435">
            <v>9625</v>
          </cell>
          <cell r="H435">
            <v>3300</v>
          </cell>
          <cell r="I435">
            <v>11645</v>
          </cell>
          <cell r="J435">
            <v>2100</v>
          </cell>
          <cell r="K435">
            <v>4100</v>
          </cell>
          <cell r="M435">
            <v>2700</v>
          </cell>
          <cell r="N435">
            <v>6400</v>
          </cell>
          <cell r="O435">
            <v>130575</v>
          </cell>
          <cell r="V435">
            <v>15830</v>
          </cell>
          <cell r="W435">
            <v>4000</v>
          </cell>
          <cell r="X435">
            <v>1200</v>
          </cell>
          <cell r="Y435">
            <v>23965</v>
          </cell>
          <cell r="Z435">
            <v>5000</v>
          </cell>
          <cell r="AA435">
            <v>1500</v>
          </cell>
          <cell r="AD435">
            <v>2300</v>
          </cell>
        </row>
        <row r="436">
          <cell r="A436">
            <v>5.23</v>
          </cell>
          <cell r="B436">
            <v>5000</v>
          </cell>
          <cell r="C436">
            <v>6250</v>
          </cell>
          <cell r="D436">
            <v>9625</v>
          </cell>
          <cell r="H436">
            <v>3300</v>
          </cell>
          <cell r="I436">
            <v>11655</v>
          </cell>
          <cell r="J436">
            <v>2100</v>
          </cell>
          <cell r="K436">
            <v>4100</v>
          </cell>
          <cell r="M436">
            <v>2700</v>
          </cell>
          <cell r="N436">
            <v>6400</v>
          </cell>
          <cell r="O436">
            <v>130900</v>
          </cell>
          <cell r="V436">
            <v>15845</v>
          </cell>
          <cell r="W436">
            <v>4000</v>
          </cell>
          <cell r="X436">
            <v>1200</v>
          </cell>
          <cell r="Y436">
            <v>23985</v>
          </cell>
          <cell r="Z436">
            <v>5000</v>
          </cell>
          <cell r="AA436">
            <v>1500</v>
          </cell>
          <cell r="AD436">
            <v>2300</v>
          </cell>
        </row>
        <row r="437">
          <cell r="A437">
            <v>5.24</v>
          </cell>
          <cell r="B437">
            <v>5000</v>
          </cell>
          <cell r="C437">
            <v>6250</v>
          </cell>
          <cell r="D437">
            <v>9625</v>
          </cell>
          <cell r="H437">
            <v>3300</v>
          </cell>
          <cell r="I437">
            <v>11665</v>
          </cell>
          <cell r="J437">
            <v>2100</v>
          </cell>
          <cell r="K437">
            <v>4100</v>
          </cell>
          <cell r="M437">
            <v>2700</v>
          </cell>
          <cell r="N437">
            <v>6400</v>
          </cell>
          <cell r="O437">
            <v>131225</v>
          </cell>
          <cell r="V437">
            <v>15860</v>
          </cell>
          <cell r="W437">
            <v>4000</v>
          </cell>
          <cell r="X437">
            <v>1200</v>
          </cell>
          <cell r="Y437">
            <v>24005</v>
          </cell>
          <cell r="Z437">
            <v>5000</v>
          </cell>
          <cell r="AA437">
            <v>1500</v>
          </cell>
          <cell r="AD437">
            <v>2300</v>
          </cell>
        </row>
        <row r="438">
          <cell r="A438">
            <v>5.25</v>
          </cell>
          <cell r="B438">
            <v>5000</v>
          </cell>
          <cell r="C438">
            <v>6250</v>
          </cell>
          <cell r="D438">
            <v>9625</v>
          </cell>
          <cell r="H438">
            <v>3300</v>
          </cell>
          <cell r="I438">
            <v>11675</v>
          </cell>
          <cell r="J438">
            <v>2100</v>
          </cell>
          <cell r="K438">
            <v>4100</v>
          </cell>
          <cell r="M438">
            <v>2700</v>
          </cell>
          <cell r="N438">
            <v>6400</v>
          </cell>
          <cell r="O438">
            <v>131550</v>
          </cell>
          <cell r="V438">
            <v>15875</v>
          </cell>
          <cell r="W438">
            <v>4000</v>
          </cell>
          <cell r="X438">
            <v>1200</v>
          </cell>
          <cell r="Y438">
            <v>24025</v>
          </cell>
          <cell r="Z438">
            <v>5000</v>
          </cell>
          <cell r="AA438">
            <v>1500</v>
          </cell>
          <cell r="AD438">
            <v>2300</v>
          </cell>
        </row>
        <row r="439">
          <cell r="A439">
            <v>5.26</v>
          </cell>
          <cell r="B439">
            <v>5000</v>
          </cell>
          <cell r="C439">
            <v>6250</v>
          </cell>
          <cell r="D439">
            <v>9625</v>
          </cell>
          <cell r="H439">
            <v>3300</v>
          </cell>
          <cell r="I439">
            <v>11685</v>
          </cell>
          <cell r="J439">
            <v>2100</v>
          </cell>
          <cell r="K439">
            <v>4100</v>
          </cell>
          <cell r="M439">
            <v>2700</v>
          </cell>
          <cell r="N439">
            <v>6400</v>
          </cell>
          <cell r="O439">
            <v>131875</v>
          </cell>
          <cell r="V439">
            <v>15890</v>
          </cell>
          <cell r="W439">
            <v>4000</v>
          </cell>
          <cell r="X439">
            <v>1200</v>
          </cell>
          <cell r="Y439">
            <v>24045</v>
          </cell>
          <cell r="Z439">
            <v>5000</v>
          </cell>
          <cell r="AA439">
            <v>1500</v>
          </cell>
          <cell r="AD439">
            <v>2300</v>
          </cell>
        </row>
        <row r="440">
          <cell r="A440">
            <v>5.27</v>
          </cell>
          <cell r="B440">
            <v>5000</v>
          </cell>
          <cell r="C440">
            <v>6250</v>
          </cell>
          <cell r="D440">
            <v>9625</v>
          </cell>
          <cell r="H440">
            <v>3300</v>
          </cell>
          <cell r="I440">
            <v>11695</v>
          </cell>
          <cell r="J440">
            <v>2100</v>
          </cell>
          <cell r="K440">
            <v>4100</v>
          </cell>
          <cell r="M440">
            <v>2700</v>
          </cell>
          <cell r="N440">
            <v>6400</v>
          </cell>
          <cell r="O440">
            <v>132200</v>
          </cell>
          <cell r="V440">
            <v>15905</v>
          </cell>
          <cell r="W440">
            <v>4000</v>
          </cell>
          <cell r="X440">
            <v>1200</v>
          </cell>
          <cell r="Y440">
            <v>24065</v>
          </cell>
          <cell r="Z440">
            <v>5000</v>
          </cell>
          <cell r="AA440">
            <v>1500</v>
          </cell>
          <cell r="AD440">
            <v>2300</v>
          </cell>
        </row>
        <row r="441">
          <cell r="A441">
            <v>5.28</v>
          </cell>
          <cell r="B441">
            <v>5000</v>
          </cell>
          <cell r="C441">
            <v>6250</v>
          </cell>
          <cell r="D441">
            <v>9625</v>
          </cell>
          <cell r="H441">
            <v>3300</v>
          </cell>
          <cell r="I441">
            <v>11705</v>
          </cell>
          <cell r="J441">
            <v>2100</v>
          </cell>
          <cell r="K441">
            <v>4100</v>
          </cell>
          <cell r="M441">
            <v>2700</v>
          </cell>
          <cell r="N441">
            <v>6400</v>
          </cell>
          <cell r="O441">
            <v>132525</v>
          </cell>
          <cell r="V441">
            <v>15920</v>
          </cell>
          <cell r="W441">
            <v>4000</v>
          </cell>
          <cell r="X441">
            <v>1200</v>
          </cell>
          <cell r="Y441">
            <v>24085</v>
          </cell>
          <cell r="Z441">
            <v>5000</v>
          </cell>
          <cell r="AA441">
            <v>1500</v>
          </cell>
          <cell r="AD441">
            <v>2300</v>
          </cell>
        </row>
        <row r="442">
          <cell r="A442">
            <v>5.29</v>
          </cell>
          <cell r="B442">
            <v>5000</v>
          </cell>
          <cell r="C442">
            <v>6250</v>
          </cell>
          <cell r="D442">
            <v>9625</v>
          </cell>
          <cell r="H442">
            <v>3300</v>
          </cell>
          <cell r="I442">
            <v>11715</v>
          </cell>
          <cell r="J442">
            <v>2100</v>
          </cell>
          <cell r="K442">
            <v>4100</v>
          </cell>
          <cell r="M442">
            <v>2700</v>
          </cell>
          <cell r="N442">
            <v>6400</v>
          </cell>
          <cell r="O442">
            <v>132850</v>
          </cell>
          <cell r="V442">
            <v>15935</v>
          </cell>
          <cell r="W442">
            <v>4000</v>
          </cell>
          <cell r="X442">
            <v>1200</v>
          </cell>
          <cell r="Y442">
            <v>24105</v>
          </cell>
          <cell r="Z442">
            <v>5000</v>
          </cell>
          <cell r="AA442">
            <v>1500</v>
          </cell>
          <cell r="AD442">
            <v>2300</v>
          </cell>
        </row>
        <row r="443">
          <cell r="A443">
            <v>5.3</v>
          </cell>
          <cell r="B443">
            <v>5000</v>
          </cell>
          <cell r="C443">
            <v>6250</v>
          </cell>
          <cell r="D443">
            <v>9625</v>
          </cell>
          <cell r="H443">
            <v>3300</v>
          </cell>
          <cell r="I443">
            <v>11725</v>
          </cell>
          <cell r="J443">
            <v>2100</v>
          </cell>
          <cell r="K443">
            <v>4100</v>
          </cell>
          <cell r="M443">
            <v>2700</v>
          </cell>
          <cell r="N443">
            <v>6400</v>
          </cell>
          <cell r="O443">
            <v>133175</v>
          </cell>
          <cell r="V443">
            <v>15950</v>
          </cell>
          <cell r="W443">
            <v>4000</v>
          </cell>
          <cell r="X443">
            <v>1200</v>
          </cell>
          <cell r="Y443">
            <v>24125</v>
          </cell>
          <cell r="Z443">
            <v>5000</v>
          </cell>
          <cell r="AA443">
            <v>1500</v>
          </cell>
          <cell r="AD443">
            <v>2300</v>
          </cell>
        </row>
        <row r="444">
          <cell r="A444">
            <v>5.31</v>
          </cell>
          <cell r="B444">
            <v>5000</v>
          </cell>
          <cell r="C444">
            <v>6250</v>
          </cell>
          <cell r="D444">
            <v>9625</v>
          </cell>
          <cell r="H444">
            <v>3300</v>
          </cell>
          <cell r="I444">
            <v>11735</v>
          </cell>
          <cell r="J444">
            <v>2100</v>
          </cell>
          <cell r="K444">
            <v>4100</v>
          </cell>
          <cell r="M444">
            <v>2700</v>
          </cell>
          <cell r="N444">
            <v>6400</v>
          </cell>
          <cell r="O444">
            <v>133500</v>
          </cell>
          <cell r="V444">
            <v>15965</v>
          </cell>
          <cell r="W444">
            <v>4000</v>
          </cell>
          <cell r="X444">
            <v>1200</v>
          </cell>
          <cell r="Y444">
            <v>24145</v>
          </cell>
          <cell r="Z444">
            <v>5000</v>
          </cell>
          <cell r="AA444">
            <v>1500</v>
          </cell>
          <cell r="AD444">
            <v>2300</v>
          </cell>
        </row>
        <row r="445">
          <cell r="A445">
            <v>5.32</v>
          </cell>
          <cell r="B445">
            <v>5000</v>
          </cell>
          <cell r="C445">
            <v>6250</v>
          </cell>
          <cell r="D445">
            <v>9625</v>
          </cell>
          <cell r="H445">
            <v>3300</v>
          </cell>
          <cell r="I445">
            <v>11745</v>
          </cell>
          <cell r="J445">
            <v>2100</v>
          </cell>
          <cell r="K445">
            <v>4100</v>
          </cell>
          <cell r="M445">
            <v>2700</v>
          </cell>
          <cell r="N445">
            <v>6400</v>
          </cell>
          <cell r="O445">
            <v>133825</v>
          </cell>
          <cell r="V445">
            <v>15980</v>
          </cell>
          <cell r="W445">
            <v>4000</v>
          </cell>
          <cell r="X445">
            <v>1200</v>
          </cell>
          <cell r="Y445">
            <v>24165</v>
          </cell>
          <cell r="Z445">
            <v>5000</v>
          </cell>
          <cell r="AA445">
            <v>1500</v>
          </cell>
          <cell r="AD445">
            <v>2300</v>
          </cell>
        </row>
        <row r="446">
          <cell r="A446">
            <v>5.33</v>
          </cell>
          <cell r="B446">
            <v>5000</v>
          </cell>
          <cell r="C446">
            <v>6250</v>
          </cell>
          <cell r="D446">
            <v>9625</v>
          </cell>
          <cell r="H446">
            <v>3300</v>
          </cell>
          <cell r="I446">
            <v>11755</v>
          </cell>
          <cell r="J446">
            <v>2100</v>
          </cell>
          <cell r="K446">
            <v>4100</v>
          </cell>
          <cell r="M446">
            <v>2700</v>
          </cell>
          <cell r="N446">
            <v>6400</v>
          </cell>
          <cell r="O446">
            <v>134150</v>
          </cell>
          <cell r="V446">
            <v>15995</v>
          </cell>
          <cell r="W446">
            <v>4000</v>
          </cell>
          <cell r="X446">
            <v>1200</v>
          </cell>
          <cell r="Y446">
            <v>24185</v>
          </cell>
          <cell r="Z446">
            <v>5000</v>
          </cell>
          <cell r="AA446">
            <v>1500</v>
          </cell>
          <cell r="AD446">
            <v>2300</v>
          </cell>
        </row>
        <row r="447">
          <cell r="A447">
            <v>5.34</v>
          </cell>
          <cell r="B447">
            <v>5000</v>
          </cell>
          <cell r="C447">
            <v>6250</v>
          </cell>
          <cell r="D447">
            <v>9625</v>
          </cell>
          <cell r="H447">
            <v>3300</v>
          </cell>
          <cell r="I447">
            <v>11765</v>
          </cell>
          <cell r="J447">
            <v>2100</v>
          </cell>
          <cell r="K447">
            <v>4100</v>
          </cell>
          <cell r="M447">
            <v>2700</v>
          </cell>
          <cell r="N447">
            <v>6400</v>
          </cell>
          <cell r="O447">
            <v>134475</v>
          </cell>
          <cell r="V447">
            <v>16010</v>
          </cell>
          <cell r="W447">
            <v>4000</v>
          </cell>
          <cell r="X447">
            <v>1200</v>
          </cell>
          <cell r="Y447">
            <v>24205</v>
          </cell>
          <cell r="Z447">
            <v>5000</v>
          </cell>
          <cell r="AA447">
            <v>1500</v>
          </cell>
          <cell r="AD447">
            <v>2300</v>
          </cell>
        </row>
        <row r="448">
          <cell r="A448">
            <v>5.35</v>
          </cell>
          <cell r="B448">
            <v>5000</v>
          </cell>
          <cell r="C448">
            <v>6250</v>
          </cell>
          <cell r="D448">
            <v>9625</v>
          </cell>
          <cell r="H448">
            <v>3300</v>
          </cell>
          <cell r="I448">
            <v>11775</v>
          </cell>
          <cell r="J448">
            <v>2100</v>
          </cell>
          <cell r="K448">
            <v>4100</v>
          </cell>
          <cell r="M448">
            <v>2700</v>
          </cell>
          <cell r="N448">
            <v>6400</v>
          </cell>
          <cell r="O448">
            <v>134800</v>
          </cell>
          <cell r="V448">
            <v>16025</v>
          </cell>
          <cell r="W448">
            <v>4000</v>
          </cell>
          <cell r="X448">
            <v>1200</v>
          </cell>
          <cell r="Y448">
            <v>24225</v>
          </cell>
          <cell r="Z448">
            <v>5000</v>
          </cell>
          <cell r="AA448">
            <v>1500</v>
          </cell>
          <cell r="AD448">
            <v>2300</v>
          </cell>
        </row>
        <row r="449">
          <cell r="A449">
            <v>5.36</v>
          </cell>
          <cell r="B449">
            <v>5000</v>
          </cell>
          <cell r="C449">
            <v>6250</v>
          </cell>
          <cell r="D449">
            <v>9625</v>
          </cell>
          <cell r="H449">
            <v>3300</v>
          </cell>
          <cell r="I449">
            <v>11785</v>
          </cell>
          <cell r="J449">
            <v>2100</v>
          </cell>
          <cell r="K449">
            <v>4100</v>
          </cell>
          <cell r="M449">
            <v>2700</v>
          </cell>
          <cell r="N449">
            <v>6400</v>
          </cell>
          <cell r="O449">
            <v>135125</v>
          </cell>
          <cell r="V449">
            <v>16040</v>
          </cell>
          <cell r="W449">
            <v>4000</v>
          </cell>
          <cell r="X449">
            <v>1200</v>
          </cell>
          <cell r="Y449">
            <v>24245</v>
          </cell>
          <cell r="Z449">
            <v>5000</v>
          </cell>
          <cell r="AA449">
            <v>1500</v>
          </cell>
          <cell r="AD449">
            <v>2300</v>
          </cell>
        </row>
        <row r="450">
          <cell r="A450">
            <v>5.37</v>
          </cell>
          <cell r="B450">
            <v>5000</v>
          </cell>
          <cell r="C450">
            <v>6250</v>
          </cell>
          <cell r="D450">
            <v>9625</v>
          </cell>
          <cell r="H450">
            <v>3300</v>
          </cell>
          <cell r="I450">
            <v>11795</v>
          </cell>
          <cell r="J450">
            <v>2100</v>
          </cell>
          <cell r="K450">
            <v>4100</v>
          </cell>
          <cell r="M450">
            <v>2700</v>
          </cell>
          <cell r="N450">
            <v>6400</v>
          </cell>
          <cell r="O450">
            <v>135450</v>
          </cell>
          <cell r="V450">
            <v>16055</v>
          </cell>
          <cell r="W450">
            <v>4000</v>
          </cell>
          <cell r="X450">
            <v>1200</v>
          </cell>
          <cell r="Y450">
            <v>24265</v>
          </cell>
          <cell r="Z450">
            <v>5000</v>
          </cell>
          <cell r="AA450">
            <v>1500</v>
          </cell>
          <cell r="AD450">
            <v>2300</v>
          </cell>
        </row>
        <row r="451">
          <cell r="A451">
            <v>5.38</v>
          </cell>
          <cell r="B451">
            <v>5000</v>
          </cell>
          <cell r="C451">
            <v>6250</v>
          </cell>
          <cell r="D451">
            <v>9625</v>
          </cell>
          <cell r="H451">
            <v>3300</v>
          </cell>
          <cell r="I451">
            <v>11805</v>
          </cell>
          <cell r="J451">
            <v>2100</v>
          </cell>
          <cell r="K451">
            <v>4100</v>
          </cell>
          <cell r="M451">
            <v>2700</v>
          </cell>
          <cell r="N451">
            <v>6400</v>
          </cell>
          <cell r="O451">
            <v>135775</v>
          </cell>
          <cell r="V451">
            <v>16070</v>
          </cell>
          <cell r="W451">
            <v>4000</v>
          </cell>
          <cell r="X451">
            <v>1200</v>
          </cell>
          <cell r="Y451">
            <v>24285</v>
          </cell>
          <cell r="Z451">
            <v>5000</v>
          </cell>
          <cell r="AA451">
            <v>1500</v>
          </cell>
          <cell r="AD451">
            <v>2300</v>
          </cell>
        </row>
        <row r="452">
          <cell r="A452">
            <v>5.39</v>
          </cell>
          <cell r="B452">
            <v>5000</v>
          </cell>
          <cell r="C452">
            <v>6250</v>
          </cell>
          <cell r="D452">
            <v>9625</v>
          </cell>
          <cell r="H452">
            <v>3300</v>
          </cell>
          <cell r="I452">
            <v>11815</v>
          </cell>
          <cell r="J452">
            <v>2100</v>
          </cell>
          <cell r="K452">
            <v>4100</v>
          </cell>
          <cell r="M452">
            <v>2700</v>
          </cell>
          <cell r="N452">
            <v>6400</v>
          </cell>
          <cell r="O452">
            <v>136100</v>
          </cell>
          <cell r="V452">
            <v>16085</v>
          </cell>
          <cell r="W452">
            <v>4000</v>
          </cell>
          <cell r="X452">
            <v>1200</v>
          </cell>
          <cell r="Y452">
            <v>24305</v>
          </cell>
          <cell r="Z452">
            <v>5000</v>
          </cell>
          <cell r="AA452">
            <v>1500</v>
          </cell>
          <cell r="AD452">
            <v>2300</v>
          </cell>
        </row>
        <row r="453">
          <cell r="A453">
            <v>5.4</v>
          </cell>
          <cell r="B453">
            <v>5000</v>
          </cell>
          <cell r="C453">
            <v>6250</v>
          </cell>
          <cell r="D453">
            <v>9625</v>
          </cell>
          <cell r="H453">
            <v>3300</v>
          </cell>
          <cell r="I453">
            <v>11825</v>
          </cell>
          <cell r="J453">
            <v>2100</v>
          </cell>
          <cell r="K453">
            <v>4100</v>
          </cell>
          <cell r="M453">
            <v>2700</v>
          </cell>
          <cell r="N453">
            <v>6400</v>
          </cell>
          <cell r="O453">
            <v>136425</v>
          </cell>
          <cell r="V453">
            <v>16100</v>
          </cell>
          <cell r="W453">
            <v>4000</v>
          </cell>
          <cell r="X453">
            <v>1200</v>
          </cell>
          <cell r="Y453">
            <v>24325</v>
          </cell>
          <cell r="Z453">
            <v>5000</v>
          </cell>
          <cell r="AA453">
            <v>1500</v>
          </cell>
          <cell r="AD453">
            <v>2300</v>
          </cell>
        </row>
        <row r="454">
          <cell r="A454">
            <v>5.41</v>
          </cell>
          <cell r="B454">
            <v>5000</v>
          </cell>
          <cell r="C454">
            <v>6250</v>
          </cell>
          <cell r="D454">
            <v>9625</v>
          </cell>
          <cell r="H454">
            <v>3300</v>
          </cell>
          <cell r="I454">
            <v>11835</v>
          </cell>
          <cell r="J454">
            <v>2100</v>
          </cell>
          <cell r="K454">
            <v>4100</v>
          </cell>
          <cell r="M454">
            <v>2700</v>
          </cell>
          <cell r="N454">
            <v>6400</v>
          </cell>
          <cell r="O454">
            <v>136750</v>
          </cell>
          <cell r="V454">
            <v>16115</v>
          </cell>
          <cell r="W454">
            <v>4000</v>
          </cell>
          <cell r="X454">
            <v>1200</v>
          </cell>
          <cell r="Y454">
            <v>24345</v>
          </cell>
          <cell r="Z454">
            <v>5000</v>
          </cell>
          <cell r="AA454">
            <v>1500</v>
          </cell>
          <cell r="AD454">
            <v>2300</v>
          </cell>
        </row>
        <row r="455">
          <cell r="A455">
            <v>5.42</v>
          </cell>
          <cell r="B455">
            <v>5000</v>
          </cell>
          <cell r="C455">
            <v>6250</v>
          </cell>
          <cell r="D455">
            <v>9625</v>
          </cell>
          <cell r="H455">
            <v>3300</v>
          </cell>
          <cell r="I455">
            <v>11845</v>
          </cell>
          <cell r="J455">
            <v>2100</v>
          </cell>
          <cell r="K455">
            <v>4100</v>
          </cell>
          <cell r="M455">
            <v>2700</v>
          </cell>
          <cell r="N455">
            <v>6400</v>
          </cell>
          <cell r="O455">
            <v>137075</v>
          </cell>
          <cell r="V455">
            <v>16130</v>
          </cell>
          <cell r="W455">
            <v>4000</v>
          </cell>
          <cell r="X455">
            <v>1200</v>
          </cell>
          <cell r="Y455">
            <v>24365</v>
          </cell>
          <cell r="Z455">
            <v>5000</v>
          </cell>
          <cell r="AA455">
            <v>1500</v>
          </cell>
          <cell r="AD455">
            <v>2300</v>
          </cell>
        </row>
        <row r="456">
          <cell r="A456">
            <v>5.43</v>
          </cell>
          <cell r="B456">
            <v>5000</v>
          </cell>
          <cell r="C456">
            <v>6250</v>
          </cell>
          <cell r="D456">
            <v>9625</v>
          </cell>
          <cell r="H456">
            <v>3300</v>
          </cell>
          <cell r="I456">
            <v>11855</v>
          </cell>
          <cell r="J456">
            <v>2100</v>
          </cell>
          <cell r="K456">
            <v>4100</v>
          </cell>
          <cell r="M456">
            <v>2700</v>
          </cell>
          <cell r="N456">
            <v>6400</v>
          </cell>
          <cell r="O456">
            <v>137400</v>
          </cell>
          <cell r="V456">
            <v>16145</v>
          </cell>
          <cell r="W456">
            <v>4000</v>
          </cell>
          <cell r="X456">
            <v>1200</v>
          </cell>
          <cell r="Y456">
            <v>24385</v>
          </cell>
          <cell r="Z456">
            <v>5000</v>
          </cell>
          <cell r="AA456">
            <v>1500</v>
          </cell>
          <cell r="AD456">
            <v>2300</v>
          </cell>
        </row>
        <row r="457">
          <cell r="A457">
            <v>5.44</v>
          </cell>
          <cell r="B457">
            <v>5000</v>
          </cell>
          <cell r="C457">
            <v>6250</v>
          </cell>
          <cell r="D457">
            <v>9625</v>
          </cell>
          <cell r="H457">
            <v>3300</v>
          </cell>
          <cell r="I457">
            <v>11865</v>
          </cell>
          <cell r="J457">
            <v>2100</v>
          </cell>
          <cell r="K457">
            <v>4100</v>
          </cell>
          <cell r="M457">
            <v>2700</v>
          </cell>
          <cell r="N457">
            <v>6400</v>
          </cell>
          <cell r="O457">
            <v>137725</v>
          </cell>
          <cell r="V457">
            <v>16160</v>
          </cell>
          <cell r="W457">
            <v>4000</v>
          </cell>
          <cell r="X457">
            <v>1200</v>
          </cell>
          <cell r="Y457">
            <v>24405</v>
          </cell>
          <cell r="Z457">
            <v>5000</v>
          </cell>
          <cell r="AA457">
            <v>1500</v>
          </cell>
          <cell r="AD457">
            <v>2300</v>
          </cell>
        </row>
        <row r="458">
          <cell r="A458">
            <v>5.45</v>
          </cell>
          <cell r="B458">
            <v>5000</v>
          </cell>
          <cell r="C458">
            <v>6250</v>
          </cell>
          <cell r="D458">
            <v>9625</v>
          </cell>
          <cell r="H458">
            <v>3300</v>
          </cell>
          <cell r="I458">
            <v>11875</v>
          </cell>
          <cell r="J458">
            <v>2100</v>
          </cell>
          <cell r="K458">
            <v>4100</v>
          </cell>
          <cell r="M458">
            <v>2700</v>
          </cell>
          <cell r="N458">
            <v>6400</v>
          </cell>
          <cell r="O458">
            <v>138050</v>
          </cell>
          <cell r="V458">
            <v>16175</v>
          </cell>
          <cell r="W458">
            <v>4000</v>
          </cell>
          <cell r="X458">
            <v>1200</v>
          </cell>
          <cell r="Y458">
            <v>24425</v>
          </cell>
          <cell r="Z458">
            <v>5000</v>
          </cell>
          <cell r="AA458">
            <v>1500</v>
          </cell>
          <cell r="AD458">
            <v>2300</v>
          </cell>
        </row>
        <row r="459">
          <cell r="A459">
            <v>5.46</v>
          </cell>
          <cell r="B459">
            <v>5000</v>
          </cell>
          <cell r="C459">
            <v>6250</v>
          </cell>
          <cell r="D459">
            <v>9625</v>
          </cell>
          <cell r="H459">
            <v>3300</v>
          </cell>
          <cell r="I459">
            <v>11885</v>
          </cell>
          <cell r="J459">
            <v>2100</v>
          </cell>
          <cell r="K459">
            <v>4100</v>
          </cell>
          <cell r="M459">
            <v>2700</v>
          </cell>
          <cell r="N459">
            <v>6400</v>
          </cell>
          <cell r="O459">
            <v>138375</v>
          </cell>
          <cell r="V459">
            <v>16190</v>
          </cell>
          <cell r="W459">
            <v>4000</v>
          </cell>
          <cell r="X459">
            <v>1200</v>
          </cell>
          <cell r="Y459">
            <v>24445</v>
          </cell>
          <cell r="Z459">
            <v>5000</v>
          </cell>
          <cell r="AA459">
            <v>1500</v>
          </cell>
          <cell r="AD459">
            <v>2300</v>
          </cell>
        </row>
        <row r="460">
          <cell r="A460">
            <v>5.47</v>
          </cell>
          <cell r="B460">
            <v>5000</v>
          </cell>
          <cell r="C460">
            <v>6250</v>
          </cell>
          <cell r="D460">
            <v>9625</v>
          </cell>
          <cell r="H460">
            <v>3300</v>
          </cell>
          <cell r="I460">
            <v>11895</v>
          </cell>
          <cell r="J460">
            <v>2100</v>
          </cell>
          <cell r="K460">
            <v>4100</v>
          </cell>
          <cell r="M460">
            <v>2700</v>
          </cell>
          <cell r="N460">
            <v>6400</v>
          </cell>
          <cell r="O460">
            <v>138700</v>
          </cell>
          <cell r="V460">
            <v>16205</v>
          </cell>
          <cell r="W460">
            <v>4000</v>
          </cell>
          <cell r="X460">
            <v>1200</v>
          </cell>
          <cell r="Y460">
            <v>24465</v>
          </cell>
          <cell r="Z460">
            <v>5000</v>
          </cell>
          <cell r="AA460">
            <v>1500</v>
          </cell>
          <cell r="AD460">
            <v>2300</v>
          </cell>
        </row>
        <row r="461">
          <cell r="A461">
            <v>5.48</v>
          </cell>
          <cell r="B461">
            <v>5000</v>
          </cell>
          <cell r="C461">
            <v>6250</v>
          </cell>
          <cell r="D461">
            <v>9625</v>
          </cell>
          <cell r="H461">
            <v>3300</v>
          </cell>
          <cell r="I461">
            <v>11905</v>
          </cell>
          <cell r="J461">
            <v>2100</v>
          </cell>
          <cell r="K461">
            <v>4100</v>
          </cell>
          <cell r="M461">
            <v>2700</v>
          </cell>
          <cell r="N461">
            <v>6400</v>
          </cell>
          <cell r="O461">
            <v>139025</v>
          </cell>
          <cell r="V461">
            <v>16220</v>
          </cell>
          <cell r="W461">
            <v>4000</v>
          </cell>
          <cell r="X461">
            <v>1200</v>
          </cell>
          <cell r="Y461">
            <v>24485</v>
          </cell>
          <cell r="Z461">
            <v>5000</v>
          </cell>
          <cell r="AA461">
            <v>1500</v>
          </cell>
          <cell r="AD461">
            <v>2300</v>
          </cell>
        </row>
        <row r="462">
          <cell r="A462">
            <v>5.49</v>
          </cell>
          <cell r="B462">
            <v>5000</v>
          </cell>
          <cell r="C462">
            <v>6250</v>
          </cell>
          <cell r="D462">
            <v>9625</v>
          </cell>
          <cell r="H462">
            <v>3300</v>
          </cell>
          <cell r="I462">
            <v>11915</v>
          </cell>
          <cell r="J462">
            <v>2100</v>
          </cell>
          <cell r="K462">
            <v>4100</v>
          </cell>
          <cell r="M462">
            <v>2700</v>
          </cell>
          <cell r="N462">
            <v>6400</v>
          </cell>
          <cell r="O462">
            <v>139350</v>
          </cell>
          <cell r="V462">
            <v>16235</v>
          </cell>
          <cell r="W462">
            <v>4000</v>
          </cell>
          <cell r="X462">
            <v>1200</v>
          </cell>
          <cell r="Y462">
            <v>24505</v>
          </cell>
          <cell r="Z462">
            <v>5000</v>
          </cell>
          <cell r="AA462">
            <v>1500</v>
          </cell>
          <cell r="AD462">
            <v>2300</v>
          </cell>
        </row>
        <row r="463">
          <cell r="A463">
            <v>5.5</v>
          </cell>
          <cell r="B463">
            <v>5000</v>
          </cell>
          <cell r="C463">
            <v>6250</v>
          </cell>
          <cell r="D463">
            <v>9625</v>
          </cell>
          <cell r="H463">
            <v>3300</v>
          </cell>
          <cell r="I463">
            <v>11925</v>
          </cell>
          <cell r="J463">
            <v>2100</v>
          </cell>
          <cell r="K463">
            <v>4100</v>
          </cell>
          <cell r="M463">
            <v>2700</v>
          </cell>
          <cell r="N463">
            <v>6400</v>
          </cell>
          <cell r="O463">
            <v>139675</v>
          </cell>
          <cell r="V463">
            <v>16250</v>
          </cell>
          <cell r="W463">
            <v>4000</v>
          </cell>
          <cell r="X463">
            <v>1200</v>
          </cell>
          <cell r="Y463">
            <v>24525</v>
          </cell>
          <cell r="Z463">
            <v>5000</v>
          </cell>
          <cell r="AA463">
            <v>1500</v>
          </cell>
          <cell r="AD463">
            <v>2300</v>
          </cell>
        </row>
        <row r="464">
          <cell r="A464">
            <v>5.51</v>
          </cell>
          <cell r="B464">
            <v>5000</v>
          </cell>
          <cell r="C464">
            <v>6250</v>
          </cell>
          <cell r="D464">
            <v>9625</v>
          </cell>
          <cell r="H464">
            <v>3300</v>
          </cell>
          <cell r="I464">
            <v>11935</v>
          </cell>
          <cell r="J464">
            <v>2100</v>
          </cell>
          <cell r="K464">
            <v>4100</v>
          </cell>
          <cell r="M464">
            <v>2700</v>
          </cell>
          <cell r="N464">
            <v>6400</v>
          </cell>
          <cell r="O464">
            <v>140000</v>
          </cell>
          <cell r="V464">
            <v>16265</v>
          </cell>
          <cell r="W464">
            <v>4000</v>
          </cell>
          <cell r="X464">
            <v>1200</v>
          </cell>
          <cell r="Y464">
            <v>24545</v>
          </cell>
          <cell r="Z464">
            <v>5000</v>
          </cell>
          <cell r="AA464">
            <v>1500</v>
          </cell>
          <cell r="AD464">
            <v>2300</v>
          </cell>
        </row>
        <row r="465">
          <cell r="A465">
            <v>5.52</v>
          </cell>
          <cell r="B465">
            <v>5000</v>
          </cell>
          <cell r="C465">
            <v>6250</v>
          </cell>
          <cell r="D465">
            <v>9625</v>
          </cell>
          <cell r="H465">
            <v>3300</v>
          </cell>
          <cell r="I465">
            <v>11945</v>
          </cell>
          <cell r="J465">
            <v>2100</v>
          </cell>
          <cell r="K465">
            <v>4100</v>
          </cell>
          <cell r="M465">
            <v>2700</v>
          </cell>
          <cell r="N465">
            <v>6400</v>
          </cell>
          <cell r="O465">
            <v>140325</v>
          </cell>
          <cell r="V465">
            <v>16280</v>
          </cell>
          <cell r="W465">
            <v>4000</v>
          </cell>
          <cell r="X465">
            <v>1200</v>
          </cell>
          <cell r="Y465">
            <v>24565</v>
          </cell>
          <cell r="Z465">
            <v>5000</v>
          </cell>
          <cell r="AA465">
            <v>1500</v>
          </cell>
          <cell r="AD465">
            <v>2300</v>
          </cell>
        </row>
        <row r="466">
          <cell r="A466">
            <v>5.53</v>
          </cell>
          <cell r="B466">
            <v>5000</v>
          </cell>
          <cell r="C466">
            <v>6250</v>
          </cell>
          <cell r="D466">
            <v>9625</v>
          </cell>
          <cell r="H466">
            <v>3300</v>
          </cell>
          <cell r="I466">
            <v>11955</v>
          </cell>
          <cell r="J466">
            <v>2100</v>
          </cell>
          <cell r="K466">
            <v>4100</v>
          </cell>
          <cell r="M466">
            <v>2700</v>
          </cell>
          <cell r="N466">
            <v>6400</v>
          </cell>
          <cell r="O466">
            <v>140650</v>
          </cell>
          <cell r="V466">
            <v>16295</v>
          </cell>
          <cell r="W466">
            <v>4000</v>
          </cell>
          <cell r="X466">
            <v>1200</v>
          </cell>
          <cell r="Y466">
            <v>24585</v>
          </cell>
          <cell r="Z466">
            <v>5000</v>
          </cell>
          <cell r="AA466">
            <v>1500</v>
          </cell>
          <cell r="AD466">
            <v>2300</v>
          </cell>
        </row>
        <row r="467">
          <cell r="A467">
            <v>5.54</v>
          </cell>
          <cell r="B467">
            <v>5000</v>
          </cell>
          <cell r="C467">
            <v>6250</v>
          </cell>
          <cell r="D467">
            <v>9625</v>
          </cell>
          <cell r="H467">
            <v>3300</v>
          </cell>
          <cell r="I467">
            <v>11965</v>
          </cell>
          <cell r="J467">
            <v>2100</v>
          </cell>
          <cell r="K467">
            <v>4100</v>
          </cell>
          <cell r="M467">
            <v>2700</v>
          </cell>
          <cell r="N467">
            <v>6400</v>
          </cell>
          <cell r="O467">
            <v>140975</v>
          </cell>
          <cell r="V467">
            <v>16310</v>
          </cell>
          <cell r="W467">
            <v>4000</v>
          </cell>
          <cell r="X467">
            <v>1200</v>
          </cell>
          <cell r="Y467">
            <v>24605</v>
          </cell>
          <cell r="Z467">
            <v>5000</v>
          </cell>
          <cell r="AA467">
            <v>1500</v>
          </cell>
          <cell r="AD467">
            <v>2300</v>
          </cell>
        </row>
        <row r="468">
          <cell r="A468">
            <v>5.55</v>
          </cell>
          <cell r="B468">
            <v>5000</v>
          </cell>
          <cell r="C468">
            <v>6250</v>
          </cell>
          <cell r="D468">
            <v>9625</v>
          </cell>
          <cell r="H468">
            <v>3300</v>
          </cell>
          <cell r="I468">
            <v>11975</v>
          </cell>
          <cell r="J468">
            <v>2100</v>
          </cell>
          <cell r="K468">
            <v>4100</v>
          </cell>
          <cell r="M468">
            <v>2700</v>
          </cell>
          <cell r="N468">
            <v>6400</v>
          </cell>
          <cell r="O468">
            <v>141300</v>
          </cell>
          <cell r="V468">
            <v>16325</v>
          </cell>
          <cell r="W468">
            <v>4000</v>
          </cell>
          <cell r="X468">
            <v>1200</v>
          </cell>
          <cell r="Y468">
            <v>24625</v>
          </cell>
          <cell r="Z468">
            <v>5000</v>
          </cell>
          <cell r="AA468">
            <v>1500</v>
          </cell>
          <cell r="AD468">
            <v>2300</v>
          </cell>
        </row>
        <row r="469">
          <cell r="A469">
            <v>5.56</v>
          </cell>
          <cell r="B469">
            <v>5000</v>
          </cell>
          <cell r="C469">
            <v>6250</v>
          </cell>
          <cell r="D469">
            <v>9625</v>
          </cell>
          <cell r="H469">
            <v>3300</v>
          </cell>
          <cell r="I469">
            <v>11985</v>
          </cell>
          <cell r="J469">
            <v>2100</v>
          </cell>
          <cell r="K469">
            <v>4100</v>
          </cell>
          <cell r="M469">
            <v>2700</v>
          </cell>
          <cell r="N469">
            <v>6400</v>
          </cell>
          <cell r="O469">
            <v>141625</v>
          </cell>
          <cell r="V469">
            <v>16340</v>
          </cell>
          <cell r="W469">
            <v>4000</v>
          </cell>
          <cell r="X469">
            <v>1200</v>
          </cell>
          <cell r="Y469">
            <v>24645</v>
          </cell>
          <cell r="Z469">
            <v>5000</v>
          </cell>
          <cell r="AA469">
            <v>1500</v>
          </cell>
          <cell r="AD469">
            <v>2300</v>
          </cell>
        </row>
        <row r="470">
          <cell r="A470">
            <v>5.57</v>
          </cell>
          <cell r="B470">
            <v>5000</v>
          </cell>
          <cell r="C470">
            <v>6250</v>
          </cell>
          <cell r="D470">
            <v>9625</v>
          </cell>
          <cell r="H470">
            <v>3300</v>
          </cell>
          <cell r="I470">
            <v>11995</v>
          </cell>
          <cell r="J470">
            <v>2100</v>
          </cell>
          <cell r="K470">
            <v>4100</v>
          </cell>
          <cell r="M470">
            <v>2700</v>
          </cell>
          <cell r="N470">
            <v>6400</v>
          </cell>
          <cell r="O470">
            <v>141950</v>
          </cell>
          <cell r="V470">
            <v>16355</v>
          </cell>
          <cell r="W470">
            <v>4000</v>
          </cell>
          <cell r="X470">
            <v>1200</v>
          </cell>
          <cell r="Y470">
            <v>24665</v>
          </cell>
          <cell r="Z470">
            <v>5000</v>
          </cell>
          <cell r="AA470">
            <v>1500</v>
          </cell>
          <cell r="AD470">
            <v>2300</v>
          </cell>
        </row>
        <row r="471">
          <cell r="A471">
            <v>5.58</v>
          </cell>
          <cell r="B471">
            <v>5000</v>
          </cell>
          <cell r="C471">
            <v>6250</v>
          </cell>
          <cell r="D471">
            <v>9625</v>
          </cell>
          <cell r="H471">
            <v>3300</v>
          </cell>
          <cell r="I471">
            <v>12005</v>
          </cell>
          <cell r="J471">
            <v>2100</v>
          </cell>
          <cell r="K471">
            <v>4100</v>
          </cell>
          <cell r="M471">
            <v>2700</v>
          </cell>
          <cell r="N471">
            <v>6400</v>
          </cell>
          <cell r="O471">
            <v>142275</v>
          </cell>
          <cell r="V471">
            <v>16370</v>
          </cell>
          <cell r="W471">
            <v>4000</v>
          </cell>
          <cell r="X471">
            <v>1200</v>
          </cell>
          <cell r="Y471">
            <v>24685</v>
          </cell>
          <cell r="Z471">
            <v>5000</v>
          </cell>
          <cell r="AA471">
            <v>1500</v>
          </cell>
          <cell r="AD471">
            <v>2300</v>
          </cell>
        </row>
        <row r="472">
          <cell r="A472">
            <v>5.59</v>
          </cell>
          <cell r="B472">
            <v>5000</v>
          </cell>
          <cell r="C472">
            <v>6250</v>
          </cell>
          <cell r="D472">
            <v>9625</v>
          </cell>
          <cell r="H472">
            <v>3300</v>
          </cell>
          <cell r="I472">
            <v>12015</v>
          </cell>
          <cell r="J472">
            <v>2100</v>
          </cell>
          <cell r="K472">
            <v>4100</v>
          </cell>
          <cell r="M472">
            <v>2700</v>
          </cell>
          <cell r="N472">
            <v>6400</v>
          </cell>
          <cell r="O472">
            <v>142600</v>
          </cell>
          <cell r="V472">
            <v>16385</v>
          </cell>
          <cell r="W472">
            <v>4000</v>
          </cell>
          <cell r="X472">
            <v>1200</v>
          </cell>
          <cell r="Y472">
            <v>24705</v>
          </cell>
          <cell r="Z472">
            <v>5000</v>
          </cell>
          <cell r="AA472">
            <v>1500</v>
          </cell>
          <cell r="AD472">
            <v>2300</v>
          </cell>
        </row>
        <row r="473">
          <cell r="A473">
            <v>5.6</v>
          </cell>
          <cell r="B473">
            <v>5000</v>
          </cell>
          <cell r="C473">
            <v>6250</v>
          </cell>
          <cell r="D473">
            <v>9625</v>
          </cell>
          <cell r="H473">
            <v>3300</v>
          </cell>
          <cell r="I473">
            <v>12025</v>
          </cell>
          <cell r="J473">
            <v>2100</v>
          </cell>
          <cell r="K473">
            <v>4100</v>
          </cell>
          <cell r="M473">
            <v>2700</v>
          </cell>
          <cell r="N473">
            <v>6400</v>
          </cell>
          <cell r="O473">
            <v>142925</v>
          </cell>
          <cell r="V473">
            <v>16400</v>
          </cell>
          <cell r="W473">
            <v>4000</v>
          </cell>
          <cell r="X473">
            <v>1200</v>
          </cell>
          <cell r="Y473">
            <v>24725</v>
          </cell>
          <cell r="Z473">
            <v>5000</v>
          </cell>
          <cell r="AA473">
            <v>1500</v>
          </cell>
          <cell r="AD473">
            <v>2300</v>
          </cell>
        </row>
        <row r="474">
          <cell r="A474">
            <v>5.61</v>
          </cell>
          <cell r="B474">
            <v>5000</v>
          </cell>
          <cell r="C474">
            <v>6250</v>
          </cell>
          <cell r="D474">
            <v>9625</v>
          </cell>
          <cell r="H474">
            <v>3300</v>
          </cell>
          <cell r="I474">
            <v>12035</v>
          </cell>
          <cell r="J474">
            <v>2100</v>
          </cell>
          <cell r="K474">
            <v>4100</v>
          </cell>
          <cell r="M474">
            <v>2700</v>
          </cell>
          <cell r="N474">
            <v>6400</v>
          </cell>
          <cell r="O474">
            <v>143250</v>
          </cell>
          <cell r="V474">
            <v>16415</v>
          </cell>
          <cell r="W474">
            <v>4000</v>
          </cell>
          <cell r="X474">
            <v>1200</v>
          </cell>
          <cell r="Y474">
            <v>24745</v>
          </cell>
          <cell r="Z474">
            <v>5000</v>
          </cell>
          <cell r="AA474">
            <v>1500</v>
          </cell>
          <cell r="AD474">
            <v>2300</v>
          </cell>
        </row>
        <row r="475">
          <cell r="A475">
            <v>5.62</v>
          </cell>
          <cell r="B475">
            <v>5000</v>
          </cell>
          <cell r="C475">
            <v>6250</v>
          </cell>
          <cell r="D475">
            <v>9625</v>
          </cell>
          <cell r="H475">
            <v>3300</v>
          </cell>
          <cell r="I475">
            <v>12045</v>
          </cell>
          <cell r="J475">
            <v>2100</v>
          </cell>
          <cell r="K475">
            <v>4100</v>
          </cell>
          <cell r="M475">
            <v>2700</v>
          </cell>
          <cell r="N475">
            <v>6400</v>
          </cell>
          <cell r="O475">
            <v>143575</v>
          </cell>
          <cell r="V475">
            <v>16430</v>
          </cell>
          <cell r="W475">
            <v>4000</v>
          </cell>
          <cell r="X475">
            <v>1200</v>
          </cell>
          <cell r="Y475">
            <v>24765</v>
          </cell>
          <cell r="Z475">
            <v>5000</v>
          </cell>
          <cell r="AA475">
            <v>1500</v>
          </cell>
          <cell r="AD475">
            <v>2300</v>
          </cell>
        </row>
        <row r="476">
          <cell r="A476">
            <v>5.63</v>
          </cell>
          <cell r="B476">
            <v>5000</v>
          </cell>
          <cell r="C476">
            <v>6250</v>
          </cell>
          <cell r="D476">
            <v>9625</v>
          </cell>
          <cell r="H476">
            <v>3300</v>
          </cell>
          <cell r="I476">
            <v>12055</v>
          </cell>
          <cell r="J476">
            <v>2100</v>
          </cell>
          <cell r="K476">
            <v>4100</v>
          </cell>
          <cell r="M476">
            <v>2700</v>
          </cell>
          <cell r="N476">
            <v>6400</v>
          </cell>
          <cell r="O476">
            <v>143900</v>
          </cell>
          <cell r="V476">
            <v>16445</v>
          </cell>
          <cell r="W476">
            <v>4000</v>
          </cell>
          <cell r="X476">
            <v>1200</v>
          </cell>
          <cell r="Y476">
            <v>24785</v>
          </cell>
          <cell r="Z476">
            <v>5000</v>
          </cell>
          <cell r="AA476">
            <v>1500</v>
          </cell>
          <cell r="AD476">
            <v>2300</v>
          </cell>
        </row>
        <row r="477">
          <cell r="A477">
            <v>5.64</v>
          </cell>
          <cell r="B477">
            <v>5000</v>
          </cell>
          <cell r="C477">
            <v>6250</v>
          </cell>
          <cell r="D477">
            <v>9625</v>
          </cell>
          <cell r="H477">
            <v>3300</v>
          </cell>
          <cell r="I477">
            <v>12065</v>
          </cell>
          <cell r="J477">
            <v>2100</v>
          </cell>
          <cell r="K477">
            <v>4100</v>
          </cell>
          <cell r="M477">
            <v>2700</v>
          </cell>
          <cell r="N477">
            <v>6400</v>
          </cell>
          <cell r="O477">
            <v>144225</v>
          </cell>
          <cell r="V477">
            <v>16460</v>
          </cell>
          <cell r="W477">
            <v>4000</v>
          </cell>
          <cell r="X477">
            <v>1200</v>
          </cell>
          <cell r="Y477">
            <v>24805</v>
          </cell>
          <cell r="Z477">
            <v>5000</v>
          </cell>
          <cell r="AA477">
            <v>1500</v>
          </cell>
          <cell r="AD477">
            <v>2300</v>
          </cell>
        </row>
        <row r="478">
          <cell r="A478">
            <v>5.65</v>
          </cell>
          <cell r="B478">
            <v>5000</v>
          </cell>
          <cell r="C478">
            <v>6250</v>
          </cell>
          <cell r="D478">
            <v>9625</v>
          </cell>
          <cell r="H478">
            <v>3300</v>
          </cell>
          <cell r="I478">
            <v>12075</v>
          </cell>
          <cell r="J478">
            <v>2100</v>
          </cell>
          <cell r="K478">
            <v>4100</v>
          </cell>
          <cell r="M478">
            <v>2700</v>
          </cell>
          <cell r="N478">
            <v>6400</v>
          </cell>
          <cell r="O478">
            <v>144550</v>
          </cell>
          <cell r="V478">
            <v>16475</v>
          </cell>
          <cell r="W478">
            <v>4000</v>
          </cell>
          <cell r="X478">
            <v>1200</v>
          </cell>
          <cell r="Y478">
            <v>24825</v>
          </cell>
          <cell r="Z478">
            <v>5000</v>
          </cell>
          <cell r="AA478">
            <v>1500</v>
          </cell>
          <cell r="AD478">
            <v>2300</v>
          </cell>
        </row>
        <row r="479">
          <cell r="A479">
            <v>5.66</v>
          </cell>
          <cell r="B479">
            <v>5000</v>
          </cell>
          <cell r="C479">
            <v>6250</v>
          </cell>
          <cell r="D479">
            <v>9625</v>
          </cell>
          <cell r="H479">
            <v>3300</v>
          </cell>
          <cell r="I479">
            <v>12085</v>
          </cell>
          <cell r="J479">
            <v>2100</v>
          </cell>
          <cell r="K479">
            <v>4100</v>
          </cell>
          <cell r="M479">
            <v>2700</v>
          </cell>
          <cell r="N479">
            <v>6400</v>
          </cell>
          <cell r="O479">
            <v>144875</v>
          </cell>
          <cell r="V479">
            <v>16490</v>
          </cell>
          <cell r="W479">
            <v>4000</v>
          </cell>
          <cell r="X479">
            <v>1200</v>
          </cell>
          <cell r="Y479">
            <v>24845</v>
          </cell>
          <cell r="Z479">
            <v>5000</v>
          </cell>
          <cell r="AA479">
            <v>1500</v>
          </cell>
          <cell r="AD479">
            <v>2300</v>
          </cell>
        </row>
        <row r="480">
          <cell r="A480">
            <v>5.67</v>
          </cell>
          <cell r="B480">
            <v>5000</v>
          </cell>
          <cell r="C480">
            <v>6250</v>
          </cell>
          <cell r="D480">
            <v>9625</v>
          </cell>
          <cell r="H480">
            <v>3300</v>
          </cell>
          <cell r="I480">
            <v>12095</v>
          </cell>
          <cell r="J480">
            <v>2100</v>
          </cell>
          <cell r="K480">
            <v>4100</v>
          </cell>
          <cell r="M480">
            <v>2700</v>
          </cell>
          <cell r="N480">
            <v>6400</v>
          </cell>
          <cell r="O480">
            <v>145200</v>
          </cell>
          <cell r="V480">
            <v>16505</v>
          </cell>
          <cell r="W480">
            <v>4000</v>
          </cell>
          <cell r="X480">
            <v>1200</v>
          </cell>
          <cell r="Y480">
            <v>24865</v>
          </cell>
          <cell r="Z480">
            <v>5000</v>
          </cell>
          <cell r="AA480">
            <v>1500</v>
          </cell>
          <cell r="AD480">
            <v>2300</v>
          </cell>
        </row>
        <row r="481">
          <cell r="A481">
            <v>5.68</v>
          </cell>
          <cell r="B481">
            <v>5000</v>
          </cell>
          <cell r="C481">
            <v>6250</v>
          </cell>
          <cell r="D481">
            <v>9625</v>
          </cell>
          <cell r="H481">
            <v>3300</v>
          </cell>
          <cell r="I481">
            <v>12105</v>
          </cell>
          <cell r="J481">
            <v>2100</v>
          </cell>
          <cell r="K481">
            <v>4100</v>
          </cell>
          <cell r="M481">
            <v>2700</v>
          </cell>
          <cell r="N481">
            <v>6400</v>
          </cell>
          <cell r="O481">
            <v>145525</v>
          </cell>
          <cell r="V481">
            <v>16520</v>
          </cell>
          <cell r="W481">
            <v>4000</v>
          </cell>
          <cell r="X481">
            <v>1200</v>
          </cell>
          <cell r="Y481">
            <v>24885</v>
          </cell>
          <cell r="Z481">
            <v>5000</v>
          </cell>
          <cell r="AA481">
            <v>1500</v>
          </cell>
          <cell r="AD481">
            <v>2300</v>
          </cell>
        </row>
        <row r="482">
          <cell r="A482">
            <v>5.69</v>
          </cell>
          <cell r="B482">
            <v>5000</v>
          </cell>
          <cell r="C482">
            <v>6250</v>
          </cell>
          <cell r="D482">
            <v>9625</v>
          </cell>
          <cell r="H482">
            <v>3300</v>
          </cell>
          <cell r="I482">
            <v>12115</v>
          </cell>
          <cell r="J482">
            <v>2100</v>
          </cell>
          <cell r="K482">
            <v>4100</v>
          </cell>
          <cell r="M482">
            <v>2700</v>
          </cell>
          <cell r="N482">
            <v>6400</v>
          </cell>
          <cell r="O482">
            <v>145850</v>
          </cell>
          <cell r="V482">
            <v>16535</v>
          </cell>
          <cell r="W482">
            <v>4000</v>
          </cell>
          <cell r="X482">
            <v>1200</v>
          </cell>
          <cell r="Y482">
            <v>24905</v>
          </cell>
          <cell r="Z482">
            <v>5000</v>
          </cell>
          <cell r="AA482">
            <v>1500</v>
          </cell>
          <cell r="AD482">
            <v>2300</v>
          </cell>
        </row>
        <row r="483">
          <cell r="A483">
            <v>5.7</v>
          </cell>
          <cell r="B483">
            <v>5000</v>
          </cell>
          <cell r="C483">
            <v>6250</v>
          </cell>
          <cell r="D483">
            <v>9625</v>
          </cell>
          <cell r="H483">
            <v>3300</v>
          </cell>
          <cell r="I483">
            <v>12125</v>
          </cell>
          <cell r="J483">
            <v>2100</v>
          </cell>
          <cell r="K483">
            <v>4100</v>
          </cell>
          <cell r="M483">
            <v>2700</v>
          </cell>
          <cell r="N483">
            <v>6400</v>
          </cell>
          <cell r="O483">
            <v>146175</v>
          </cell>
          <cell r="V483">
            <v>16550</v>
          </cell>
          <cell r="W483">
            <v>4000</v>
          </cell>
          <cell r="X483">
            <v>1200</v>
          </cell>
          <cell r="Y483">
            <v>24925</v>
          </cell>
          <cell r="Z483">
            <v>5000</v>
          </cell>
          <cell r="AA483">
            <v>1500</v>
          </cell>
          <cell r="AD483">
            <v>2300</v>
          </cell>
        </row>
        <row r="484">
          <cell r="A484">
            <v>5.71</v>
          </cell>
          <cell r="B484">
            <v>5000</v>
          </cell>
          <cell r="C484">
            <v>6250</v>
          </cell>
          <cell r="D484">
            <v>9625</v>
          </cell>
          <cell r="H484">
            <v>3300</v>
          </cell>
          <cell r="I484">
            <v>12135</v>
          </cell>
          <cell r="J484">
            <v>2100</v>
          </cell>
          <cell r="K484">
            <v>4100</v>
          </cell>
          <cell r="M484">
            <v>2700</v>
          </cell>
          <cell r="N484">
            <v>6400</v>
          </cell>
          <cell r="O484">
            <v>146500</v>
          </cell>
          <cell r="V484">
            <v>16565</v>
          </cell>
          <cell r="W484">
            <v>4000</v>
          </cell>
          <cell r="X484">
            <v>1200</v>
          </cell>
          <cell r="Y484">
            <v>24945</v>
          </cell>
          <cell r="Z484">
            <v>5000</v>
          </cell>
          <cell r="AA484">
            <v>1500</v>
          </cell>
          <cell r="AD484">
            <v>2300</v>
          </cell>
        </row>
        <row r="485">
          <cell r="A485">
            <v>5.72</v>
          </cell>
          <cell r="B485">
            <v>5000</v>
          </cell>
          <cell r="C485">
            <v>6250</v>
          </cell>
          <cell r="D485">
            <v>9625</v>
          </cell>
          <cell r="H485">
            <v>3300</v>
          </cell>
          <cell r="I485">
            <v>12145</v>
          </cell>
          <cell r="J485">
            <v>2100</v>
          </cell>
          <cell r="K485">
            <v>4100</v>
          </cell>
          <cell r="M485">
            <v>2700</v>
          </cell>
          <cell r="N485">
            <v>6400</v>
          </cell>
          <cell r="O485">
            <v>146825</v>
          </cell>
          <cell r="V485">
            <v>16580</v>
          </cell>
          <cell r="W485">
            <v>4000</v>
          </cell>
          <cell r="X485">
            <v>1200</v>
          </cell>
          <cell r="Y485">
            <v>24965</v>
          </cell>
          <cell r="Z485">
            <v>5000</v>
          </cell>
          <cell r="AA485">
            <v>1500</v>
          </cell>
          <cell r="AD485">
            <v>2300</v>
          </cell>
        </row>
        <row r="486">
          <cell r="A486">
            <v>5.73</v>
          </cell>
          <cell r="B486">
            <v>5000</v>
          </cell>
          <cell r="C486">
            <v>6250</v>
          </cell>
          <cell r="D486">
            <v>9625</v>
          </cell>
          <cell r="H486">
            <v>3300</v>
          </cell>
          <cell r="I486">
            <v>12155</v>
          </cell>
          <cell r="J486">
            <v>2100</v>
          </cell>
          <cell r="K486">
            <v>4100</v>
          </cell>
          <cell r="M486">
            <v>2700</v>
          </cell>
          <cell r="N486">
            <v>6400</v>
          </cell>
          <cell r="O486">
            <v>147150</v>
          </cell>
          <cell r="V486">
            <v>16595</v>
          </cell>
          <cell r="W486">
            <v>4000</v>
          </cell>
          <cell r="X486">
            <v>1200</v>
          </cell>
          <cell r="Y486">
            <v>24985</v>
          </cell>
          <cell r="Z486">
            <v>5000</v>
          </cell>
          <cell r="AA486">
            <v>1500</v>
          </cell>
          <cell r="AD486">
            <v>2300</v>
          </cell>
        </row>
        <row r="487">
          <cell r="A487">
            <v>5.74</v>
          </cell>
          <cell r="B487">
            <v>5000</v>
          </cell>
          <cell r="C487">
            <v>6250</v>
          </cell>
          <cell r="D487">
            <v>9625</v>
          </cell>
          <cell r="H487">
            <v>3300</v>
          </cell>
          <cell r="I487">
            <v>12165</v>
          </cell>
          <cell r="J487">
            <v>2100</v>
          </cell>
          <cell r="K487">
            <v>4100</v>
          </cell>
          <cell r="M487">
            <v>2700</v>
          </cell>
          <cell r="N487">
            <v>6400</v>
          </cell>
          <cell r="O487">
            <v>147475</v>
          </cell>
          <cell r="V487">
            <v>16610</v>
          </cell>
          <cell r="W487">
            <v>4000</v>
          </cell>
          <cell r="X487">
            <v>1200</v>
          </cell>
          <cell r="Y487">
            <v>25005</v>
          </cell>
          <cell r="Z487">
            <v>5000</v>
          </cell>
          <cell r="AA487">
            <v>1500</v>
          </cell>
          <cell r="AD487">
            <v>2300</v>
          </cell>
        </row>
        <row r="488">
          <cell r="A488">
            <v>5.75</v>
          </cell>
          <cell r="B488">
            <v>5000</v>
          </cell>
          <cell r="C488">
            <v>6250</v>
          </cell>
          <cell r="D488">
            <v>9625</v>
          </cell>
          <cell r="H488">
            <v>3300</v>
          </cell>
          <cell r="I488">
            <v>12175</v>
          </cell>
          <cell r="J488">
            <v>2100</v>
          </cell>
          <cell r="K488">
            <v>4100</v>
          </cell>
          <cell r="M488">
            <v>2700</v>
          </cell>
          <cell r="N488">
            <v>6400</v>
          </cell>
          <cell r="O488">
            <v>147800</v>
          </cell>
          <cell r="V488">
            <v>16625</v>
          </cell>
          <cell r="W488">
            <v>4000</v>
          </cell>
          <cell r="X488">
            <v>1200</v>
          </cell>
          <cell r="Y488">
            <v>25025</v>
          </cell>
          <cell r="Z488">
            <v>5000</v>
          </cell>
          <cell r="AA488">
            <v>1500</v>
          </cell>
          <cell r="AD488">
            <v>2300</v>
          </cell>
        </row>
        <row r="489">
          <cell r="A489">
            <v>5.76</v>
          </cell>
          <cell r="B489">
            <v>5000</v>
          </cell>
          <cell r="C489">
            <v>6250</v>
          </cell>
          <cell r="D489">
            <v>9625</v>
          </cell>
          <cell r="H489">
            <v>3300</v>
          </cell>
          <cell r="I489">
            <v>12185</v>
          </cell>
          <cell r="J489">
            <v>2100</v>
          </cell>
          <cell r="K489">
            <v>4100</v>
          </cell>
          <cell r="M489">
            <v>2700</v>
          </cell>
          <cell r="N489">
            <v>6400</v>
          </cell>
          <cell r="O489">
            <v>148125</v>
          </cell>
          <cell r="V489">
            <v>16640</v>
          </cell>
          <cell r="W489">
            <v>4000</v>
          </cell>
          <cell r="X489">
            <v>1200</v>
          </cell>
          <cell r="Y489">
            <v>25045</v>
          </cell>
          <cell r="Z489">
            <v>5000</v>
          </cell>
          <cell r="AA489">
            <v>1500</v>
          </cell>
          <cell r="AD489">
            <v>2300</v>
          </cell>
        </row>
        <row r="490">
          <cell r="A490">
            <v>5.77</v>
          </cell>
          <cell r="B490">
            <v>5000</v>
          </cell>
          <cell r="C490">
            <v>6250</v>
          </cell>
          <cell r="D490">
            <v>9625</v>
          </cell>
          <cell r="H490">
            <v>3300</v>
          </cell>
          <cell r="I490">
            <v>12195</v>
          </cell>
          <cell r="J490">
            <v>2100</v>
          </cell>
          <cell r="K490">
            <v>4100</v>
          </cell>
          <cell r="M490">
            <v>2700</v>
          </cell>
          <cell r="N490">
            <v>6400</v>
          </cell>
          <cell r="O490">
            <v>148450</v>
          </cell>
          <cell r="V490">
            <v>16655</v>
          </cell>
          <cell r="W490">
            <v>4000</v>
          </cell>
          <cell r="X490">
            <v>1200</v>
          </cell>
          <cell r="Y490">
            <v>25065</v>
          </cell>
          <cell r="Z490">
            <v>5000</v>
          </cell>
          <cell r="AA490">
            <v>1500</v>
          </cell>
          <cell r="AD490">
            <v>2300</v>
          </cell>
        </row>
        <row r="491">
          <cell r="A491">
            <v>5.78</v>
          </cell>
          <cell r="B491">
            <v>5000</v>
          </cell>
          <cell r="C491">
            <v>6250</v>
          </cell>
          <cell r="D491">
            <v>9625</v>
          </cell>
          <cell r="H491">
            <v>3300</v>
          </cell>
          <cell r="I491">
            <v>12205</v>
          </cell>
          <cell r="J491">
            <v>2100</v>
          </cell>
          <cell r="K491">
            <v>4100</v>
          </cell>
          <cell r="M491">
            <v>2700</v>
          </cell>
          <cell r="N491">
            <v>6400</v>
          </cell>
          <cell r="O491">
            <v>148775</v>
          </cell>
          <cell r="V491">
            <v>16670</v>
          </cell>
          <cell r="W491">
            <v>4000</v>
          </cell>
          <cell r="X491">
            <v>1200</v>
          </cell>
          <cell r="Y491">
            <v>25085</v>
          </cell>
          <cell r="Z491">
            <v>5000</v>
          </cell>
          <cell r="AA491">
            <v>1500</v>
          </cell>
          <cell r="AD491">
            <v>2300</v>
          </cell>
        </row>
        <row r="492">
          <cell r="A492">
            <v>5.79</v>
          </cell>
          <cell r="B492">
            <v>5000</v>
          </cell>
          <cell r="C492">
            <v>6250</v>
          </cell>
          <cell r="D492">
            <v>9625</v>
          </cell>
          <cell r="H492">
            <v>3300</v>
          </cell>
          <cell r="I492">
            <v>12215</v>
          </cell>
          <cell r="J492">
            <v>2100</v>
          </cell>
          <cell r="K492">
            <v>4100</v>
          </cell>
          <cell r="M492">
            <v>2700</v>
          </cell>
          <cell r="N492">
            <v>6400</v>
          </cell>
          <cell r="O492">
            <v>149100</v>
          </cell>
          <cell r="V492">
            <v>16685</v>
          </cell>
          <cell r="W492">
            <v>4000</v>
          </cell>
          <cell r="X492">
            <v>1200</v>
          </cell>
          <cell r="Y492">
            <v>25105</v>
          </cell>
          <cell r="Z492">
            <v>5000</v>
          </cell>
          <cell r="AA492">
            <v>1500</v>
          </cell>
          <cell r="AD492">
            <v>2300</v>
          </cell>
        </row>
        <row r="493">
          <cell r="A493">
            <v>5.8</v>
          </cell>
          <cell r="B493">
            <v>5000</v>
          </cell>
          <cell r="C493">
            <v>6250</v>
          </cell>
          <cell r="D493">
            <v>9625</v>
          </cell>
          <cell r="H493">
            <v>3300</v>
          </cell>
          <cell r="I493">
            <v>12225</v>
          </cell>
          <cell r="J493">
            <v>2100</v>
          </cell>
          <cell r="K493">
            <v>4100</v>
          </cell>
          <cell r="M493">
            <v>2700</v>
          </cell>
          <cell r="N493">
            <v>6400</v>
          </cell>
          <cell r="O493">
            <v>149425</v>
          </cell>
          <cell r="V493">
            <v>16700</v>
          </cell>
          <cell r="W493">
            <v>4000</v>
          </cell>
          <cell r="X493">
            <v>1200</v>
          </cell>
          <cell r="Y493">
            <v>25125</v>
          </cell>
          <cell r="Z493">
            <v>5000</v>
          </cell>
          <cell r="AA493">
            <v>1500</v>
          </cell>
          <cell r="AD493">
            <v>2300</v>
          </cell>
        </row>
        <row r="494">
          <cell r="A494">
            <v>5.81</v>
          </cell>
          <cell r="B494">
            <v>5000</v>
          </cell>
          <cell r="C494">
            <v>6250</v>
          </cell>
          <cell r="D494">
            <v>9625</v>
          </cell>
          <cell r="H494">
            <v>3300</v>
          </cell>
          <cell r="I494">
            <v>12235</v>
          </cell>
          <cell r="J494">
            <v>2100</v>
          </cell>
          <cell r="K494">
            <v>4100</v>
          </cell>
          <cell r="M494">
            <v>2700</v>
          </cell>
          <cell r="N494">
            <v>6400</v>
          </cell>
          <cell r="O494">
            <v>149750</v>
          </cell>
          <cell r="V494">
            <v>16715</v>
          </cell>
          <cell r="W494">
            <v>4000</v>
          </cell>
          <cell r="X494">
            <v>1200</v>
          </cell>
          <cell r="Y494">
            <v>25145</v>
          </cell>
          <cell r="Z494">
            <v>5000</v>
          </cell>
          <cell r="AA494">
            <v>1500</v>
          </cell>
          <cell r="AD494">
            <v>2300</v>
          </cell>
        </row>
        <row r="495">
          <cell r="A495">
            <v>5.82</v>
          </cell>
          <cell r="B495">
            <v>5000</v>
          </cell>
          <cell r="C495">
            <v>6250</v>
          </cell>
          <cell r="D495">
            <v>9625</v>
          </cell>
          <cell r="H495">
            <v>3300</v>
          </cell>
          <cell r="I495">
            <v>12245</v>
          </cell>
          <cell r="J495">
            <v>2100</v>
          </cell>
          <cell r="K495">
            <v>4100</v>
          </cell>
          <cell r="M495">
            <v>2700</v>
          </cell>
          <cell r="N495">
            <v>6400</v>
          </cell>
          <cell r="O495">
            <v>150075</v>
          </cell>
          <cell r="V495">
            <v>16730</v>
          </cell>
          <cell r="W495">
            <v>4000</v>
          </cell>
          <cell r="X495">
            <v>1200</v>
          </cell>
          <cell r="Y495">
            <v>25165</v>
          </cell>
          <cell r="Z495">
            <v>5000</v>
          </cell>
          <cell r="AA495">
            <v>1500</v>
          </cell>
          <cell r="AD495">
            <v>2300</v>
          </cell>
        </row>
        <row r="496">
          <cell r="A496">
            <v>5.83</v>
          </cell>
          <cell r="B496">
            <v>5000</v>
          </cell>
          <cell r="C496">
            <v>6250</v>
          </cell>
          <cell r="D496">
            <v>9625</v>
          </cell>
          <cell r="H496">
            <v>3300</v>
          </cell>
          <cell r="I496">
            <v>12255</v>
          </cell>
          <cell r="J496">
            <v>2100</v>
          </cell>
          <cell r="K496">
            <v>4100</v>
          </cell>
          <cell r="M496">
            <v>2700</v>
          </cell>
          <cell r="N496">
            <v>6400</v>
          </cell>
          <cell r="O496">
            <v>150400</v>
          </cell>
          <cell r="V496">
            <v>16745</v>
          </cell>
          <cell r="W496">
            <v>4000</v>
          </cell>
          <cell r="X496">
            <v>1200</v>
          </cell>
          <cell r="Y496">
            <v>25185</v>
          </cell>
          <cell r="Z496">
            <v>5000</v>
          </cell>
          <cell r="AA496">
            <v>1500</v>
          </cell>
          <cell r="AD496">
            <v>2300</v>
          </cell>
        </row>
        <row r="497">
          <cell r="A497">
            <v>5.84</v>
          </cell>
          <cell r="B497">
            <v>5000</v>
          </cell>
          <cell r="C497">
            <v>6250</v>
          </cell>
          <cell r="D497">
            <v>9625</v>
          </cell>
          <cell r="H497">
            <v>3300</v>
          </cell>
          <cell r="I497">
            <v>12265</v>
          </cell>
          <cell r="J497">
            <v>2100</v>
          </cell>
          <cell r="K497">
            <v>4100</v>
          </cell>
          <cell r="M497">
            <v>2700</v>
          </cell>
          <cell r="N497">
            <v>6400</v>
          </cell>
          <cell r="O497">
            <v>150725</v>
          </cell>
          <cell r="V497">
            <v>16760</v>
          </cell>
          <cell r="W497">
            <v>4000</v>
          </cell>
          <cell r="X497">
            <v>1200</v>
          </cell>
          <cell r="Y497">
            <v>25205</v>
          </cell>
          <cell r="Z497">
            <v>5000</v>
          </cell>
          <cell r="AA497">
            <v>1500</v>
          </cell>
          <cell r="AD497">
            <v>2300</v>
          </cell>
        </row>
        <row r="498">
          <cell r="A498">
            <v>5.85</v>
          </cell>
          <cell r="B498">
            <v>5000</v>
          </cell>
          <cell r="C498">
            <v>6250</v>
          </cell>
          <cell r="D498">
            <v>9625</v>
          </cell>
          <cell r="H498">
            <v>3300</v>
          </cell>
          <cell r="I498">
            <v>12275</v>
          </cell>
          <cell r="J498">
            <v>2100</v>
          </cell>
          <cell r="K498">
            <v>4100</v>
          </cell>
          <cell r="M498">
            <v>2700</v>
          </cell>
          <cell r="N498">
            <v>6400</v>
          </cell>
          <cell r="O498">
            <v>151050</v>
          </cell>
          <cell r="V498">
            <v>16775</v>
          </cell>
          <cell r="W498">
            <v>4000</v>
          </cell>
          <cell r="X498">
            <v>1200</v>
          </cell>
          <cell r="Y498">
            <v>25225</v>
          </cell>
          <cell r="Z498">
            <v>5000</v>
          </cell>
          <cell r="AA498">
            <v>1500</v>
          </cell>
          <cell r="AD498">
            <v>2300</v>
          </cell>
        </row>
        <row r="499">
          <cell r="A499">
            <v>5.86</v>
          </cell>
          <cell r="B499">
            <v>5000</v>
          </cell>
          <cell r="C499">
            <v>6250</v>
          </cell>
          <cell r="D499">
            <v>9625</v>
          </cell>
          <cell r="H499">
            <v>3300</v>
          </cell>
          <cell r="I499">
            <v>12285</v>
          </cell>
          <cell r="J499">
            <v>2100</v>
          </cell>
          <cell r="K499">
            <v>4100</v>
          </cell>
          <cell r="M499">
            <v>2700</v>
          </cell>
          <cell r="N499">
            <v>6400</v>
          </cell>
          <cell r="O499">
            <v>151375</v>
          </cell>
          <cell r="V499">
            <v>16790</v>
          </cell>
          <cell r="W499">
            <v>4000</v>
          </cell>
          <cell r="X499">
            <v>1200</v>
          </cell>
          <cell r="Y499">
            <v>25245</v>
          </cell>
          <cell r="Z499">
            <v>5000</v>
          </cell>
          <cell r="AA499">
            <v>1500</v>
          </cell>
          <cell r="AD499">
            <v>2300</v>
          </cell>
        </row>
        <row r="500">
          <cell r="A500">
            <v>5.87</v>
          </cell>
          <cell r="B500">
            <v>5000</v>
          </cell>
          <cell r="C500">
            <v>6250</v>
          </cell>
          <cell r="D500">
            <v>9625</v>
          </cell>
          <cell r="H500">
            <v>3300</v>
          </cell>
          <cell r="I500">
            <v>12295</v>
          </cell>
          <cell r="J500">
            <v>2100</v>
          </cell>
          <cell r="K500">
            <v>4100</v>
          </cell>
          <cell r="M500">
            <v>2700</v>
          </cell>
          <cell r="N500">
            <v>6400</v>
          </cell>
          <cell r="O500">
            <v>151700</v>
          </cell>
          <cell r="V500">
            <v>16805</v>
          </cell>
          <cell r="W500">
            <v>4000</v>
          </cell>
          <cell r="X500">
            <v>1200</v>
          </cell>
          <cell r="Y500">
            <v>25265</v>
          </cell>
          <cell r="Z500">
            <v>5000</v>
          </cell>
          <cell r="AA500">
            <v>1500</v>
          </cell>
          <cell r="AD500">
            <v>2300</v>
          </cell>
        </row>
        <row r="501">
          <cell r="A501">
            <v>5.88</v>
          </cell>
          <cell r="B501">
            <v>5000</v>
          </cell>
          <cell r="C501">
            <v>6250</v>
          </cell>
          <cell r="D501">
            <v>9625</v>
          </cell>
          <cell r="H501">
            <v>3300</v>
          </cell>
          <cell r="I501">
            <v>12305</v>
          </cell>
          <cell r="J501">
            <v>2100</v>
          </cell>
          <cell r="K501">
            <v>4100</v>
          </cell>
          <cell r="M501">
            <v>2700</v>
          </cell>
          <cell r="N501">
            <v>6400</v>
          </cell>
          <cell r="O501">
            <v>152025</v>
          </cell>
          <cell r="V501">
            <v>16820</v>
          </cell>
          <cell r="W501">
            <v>4000</v>
          </cell>
          <cell r="X501">
            <v>1200</v>
          </cell>
          <cell r="Y501">
            <v>25285</v>
          </cell>
          <cell r="Z501">
            <v>5000</v>
          </cell>
          <cell r="AA501">
            <v>1500</v>
          </cell>
          <cell r="AD501">
            <v>2300</v>
          </cell>
        </row>
        <row r="502">
          <cell r="A502">
            <v>5.89</v>
          </cell>
          <cell r="B502">
            <v>5000</v>
          </cell>
          <cell r="C502">
            <v>6250</v>
          </cell>
          <cell r="D502">
            <v>9625</v>
          </cell>
          <cell r="H502">
            <v>3300</v>
          </cell>
          <cell r="I502">
            <v>12315</v>
          </cell>
          <cell r="J502">
            <v>2100</v>
          </cell>
          <cell r="K502">
            <v>4100</v>
          </cell>
          <cell r="M502">
            <v>2700</v>
          </cell>
          <cell r="N502">
            <v>6400</v>
          </cell>
          <cell r="O502">
            <v>152350</v>
          </cell>
          <cell r="V502">
            <v>16835</v>
          </cell>
          <cell r="W502">
            <v>4000</v>
          </cell>
          <cell r="X502">
            <v>1200</v>
          </cell>
          <cell r="Y502">
            <v>25305</v>
          </cell>
          <cell r="Z502">
            <v>5000</v>
          </cell>
          <cell r="AA502">
            <v>1500</v>
          </cell>
          <cell r="AD502">
            <v>2300</v>
          </cell>
        </row>
        <row r="503">
          <cell r="A503">
            <v>5.9</v>
          </cell>
          <cell r="B503">
            <v>5000</v>
          </cell>
          <cell r="C503">
            <v>6250</v>
          </cell>
          <cell r="D503">
            <v>9625</v>
          </cell>
          <cell r="H503">
            <v>3300</v>
          </cell>
          <cell r="I503">
            <v>12325</v>
          </cell>
          <cell r="J503">
            <v>2100</v>
          </cell>
          <cell r="K503">
            <v>4100</v>
          </cell>
          <cell r="M503">
            <v>2700</v>
          </cell>
          <cell r="N503">
            <v>6400</v>
          </cell>
          <cell r="O503">
            <v>152675</v>
          </cell>
          <cell r="V503">
            <v>16850</v>
          </cell>
          <cell r="W503">
            <v>4000</v>
          </cell>
          <cell r="X503">
            <v>1200</v>
          </cell>
          <cell r="Y503">
            <v>25325</v>
          </cell>
          <cell r="Z503">
            <v>5000</v>
          </cell>
          <cell r="AA503">
            <v>1500</v>
          </cell>
          <cell r="AD503">
            <v>2300</v>
          </cell>
        </row>
        <row r="504">
          <cell r="A504">
            <v>5.91</v>
          </cell>
          <cell r="B504">
            <v>5000</v>
          </cell>
          <cell r="C504">
            <v>6250</v>
          </cell>
          <cell r="D504">
            <v>9625</v>
          </cell>
          <cell r="H504">
            <v>3300</v>
          </cell>
          <cell r="I504">
            <v>12335</v>
          </cell>
          <cell r="J504">
            <v>2100</v>
          </cell>
          <cell r="K504">
            <v>4100</v>
          </cell>
          <cell r="M504">
            <v>2700</v>
          </cell>
          <cell r="N504">
            <v>6400</v>
          </cell>
          <cell r="O504">
            <v>153000</v>
          </cell>
          <cell r="V504">
            <v>16865</v>
          </cell>
          <cell r="W504">
            <v>4000</v>
          </cell>
          <cell r="X504">
            <v>1200</v>
          </cell>
          <cell r="Y504">
            <v>25345</v>
          </cell>
          <cell r="Z504">
            <v>5000</v>
          </cell>
          <cell r="AA504">
            <v>1500</v>
          </cell>
          <cell r="AD504">
            <v>2300</v>
          </cell>
        </row>
        <row r="505">
          <cell r="A505">
            <v>5.92</v>
          </cell>
          <cell r="B505">
            <v>5000</v>
          </cell>
          <cell r="C505">
            <v>6250</v>
          </cell>
          <cell r="D505">
            <v>9625</v>
          </cell>
          <cell r="H505">
            <v>3300</v>
          </cell>
          <cell r="I505">
            <v>12345</v>
          </cell>
          <cell r="J505">
            <v>2100</v>
          </cell>
          <cell r="K505">
            <v>4100</v>
          </cell>
          <cell r="M505">
            <v>2700</v>
          </cell>
          <cell r="N505">
            <v>6400</v>
          </cell>
          <cell r="O505">
            <v>153325</v>
          </cell>
          <cell r="V505">
            <v>16880</v>
          </cell>
          <cell r="W505">
            <v>4000</v>
          </cell>
          <cell r="X505">
            <v>1200</v>
          </cell>
          <cell r="Y505">
            <v>25365</v>
          </cell>
          <cell r="Z505">
            <v>5000</v>
          </cell>
          <cell r="AA505">
            <v>1500</v>
          </cell>
          <cell r="AD505">
            <v>2300</v>
          </cell>
        </row>
        <row r="506">
          <cell r="A506">
            <v>5.93</v>
          </cell>
          <cell r="B506">
            <v>5000</v>
          </cell>
          <cell r="C506">
            <v>6250</v>
          </cell>
          <cell r="D506">
            <v>9625</v>
          </cell>
          <cell r="H506">
            <v>3300</v>
          </cell>
          <cell r="I506">
            <v>12355</v>
          </cell>
          <cell r="J506">
            <v>2100</v>
          </cell>
          <cell r="K506">
            <v>4100</v>
          </cell>
          <cell r="M506">
            <v>2700</v>
          </cell>
          <cell r="N506">
            <v>6400</v>
          </cell>
          <cell r="O506">
            <v>153650</v>
          </cell>
          <cell r="V506">
            <v>16895</v>
          </cell>
          <cell r="W506">
            <v>4000</v>
          </cell>
          <cell r="X506">
            <v>1200</v>
          </cell>
          <cell r="Y506">
            <v>25385</v>
          </cell>
          <cell r="Z506">
            <v>5000</v>
          </cell>
          <cell r="AA506">
            <v>1500</v>
          </cell>
          <cell r="AD506">
            <v>2300</v>
          </cell>
        </row>
        <row r="507">
          <cell r="A507">
            <v>5.94</v>
          </cell>
          <cell r="B507">
            <v>5000</v>
          </cell>
          <cell r="C507">
            <v>6250</v>
          </cell>
          <cell r="D507">
            <v>9625</v>
          </cell>
          <cell r="H507">
            <v>3300</v>
          </cell>
          <cell r="I507">
            <v>12365</v>
          </cell>
          <cell r="J507">
            <v>2100</v>
          </cell>
          <cell r="K507">
            <v>4100</v>
          </cell>
          <cell r="M507">
            <v>2700</v>
          </cell>
          <cell r="N507">
            <v>6400</v>
          </cell>
          <cell r="O507">
            <v>153975</v>
          </cell>
          <cell r="V507">
            <v>16910</v>
          </cell>
          <cell r="W507">
            <v>4000</v>
          </cell>
          <cell r="X507">
            <v>1200</v>
          </cell>
          <cell r="Y507">
            <v>25405</v>
          </cell>
          <cell r="Z507">
            <v>5000</v>
          </cell>
          <cell r="AA507">
            <v>1500</v>
          </cell>
          <cell r="AD507">
            <v>2300</v>
          </cell>
        </row>
        <row r="508">
          <cell r="A508">
            <v>5.95</v>
          </cell>
          <cell r="B508">
            <v>5000</v>
          </cell>
          <cell r="C508">
            <v>6250</v>
          </cell>
          <cell r="D508">
            <v>9625</v>
          </cell>
          <cell r="H508">
            <v>3300</v>
          </cell>
          <cell r="I508">
            <v>12375</v>
          </cell>
          <cell r="J508">
            <v>2100</v>
          </cell>
          <cell r="K508">
            <v>4100</v>
          </cell>
          <cell r="M508">
            <v>2700</v>
          </cell>
          <cell r="N508">
            <v>6400</v>
          </cell>
          <cell r="O508">
            <v>154300</v>
          </cell>
          <cell r="V508">
            <v>16925</v>
          </cell>
          <cell r="W508">
            <v>4000</v>
          </cell>
          <cell r="X508">
            <v>1200</v>
          </cell>
          <cell r="Y508">
            <v>25425</v>
          </cell>
          <cell r="Z508">
            <v>5000</v>
          </cell>
          <cell r="AA508">
            <v>1500</v>
          </cell>
          <cell r="AD508">
            <v>2300</v>
          </cell>
        </row>
        <row r="509">
          <cell r="A509">
            <v>5.96</v>
          </cell>
          <cell r="B509">
            <v>5000</v>
          </cell>
          <cell r="C509">
            <v>6250</v>
          </cell>
          <cell r="D509">
            <v>9625</v>
          </cell>
          <cell r="H509">
            <v>3300</v>
          </cell>
          <cell r="I509">
            <v>12385</v>
          </cell>
          <cell r="J509">
            <v>2100</v>
          </cell>
          <cell r="K509">
            <v>4100</v>
          </cell>
          <cell r="M509">
            <v>2700</v>
          </cell>
          <cell r="N509">
            <v>6400</v>
          </cell>
          <cell r="O509">
            <v>154625</v>
          </cell>
          <cell r="V509">
            <v>16940</v>
          </cell>
          <cell r="W509">
            <v>4000</v>
          </cell>
          <cell r="X509">
            <v>1200</v>
          </cell>
          <cell r="Y509">
            <v>25445</v>
          </cell>
          <cell r="Z509">
            <v>5000</v>
          </cell>
          <cell r="AA509">
            <v>1500</v>
          </cell>
          <cell r="AD509">
            <v>2300</v>
          </cell>
        </row>
        <row r="510">
          <cell r="A510">
            <v>5.97</v>
          </cell>
          <cell r="B510">
            <v>5000</v>
          </cell>
          <cell r="C510">
            <v>6250</v>
          </cell>
          <cell r="D510">
            <v>9625</v>
          </cell>
          <cell r="H510">
            <v>3300</v>
          </cell>
          <cell r="I510">
            <v>12395</v>
          </cell>
          <cell r="J510">
            <v>2100</v>
          </cell>
          <cell r="K510">
            <v>4100</v>
          </cell>
          <cell r="M510">
            <v>2700</v>
          </cell>
          <cell r="N510">
            <v>6400</v>
          </cell>
          <cell r="O510">
            <v>154950</v>
          </cell>
          <cell r="V510">
            <v>16955</v>
          </cell>
          <cell r="W510">
            <v>4000</v>
          </cell>
          <cell r="X510">
            <v>1200</v>
          </cell>
          <cell r="Y510">
            <v>25465</v>
          </cell>
          <cell r="Z510">
            <v>5000</v>
          </cell>
          <cell r="AA510">
            <v>1500</v>
          </cell>
          <cell r="AD510">
            <v>2300</v>
          </cell>
        </row>
        <row r="511">
          <cell r="A511">
            <v>5.98</v>
          </cell>
          <cell r="B511">
            <v>5000</v>
          </cell>
          <cell r="C511">
            <v>6250</v>
          </cell>
          <cell r="D511">
            <v>9625</v>
          </cell>
          <cell r="H511">
            <v>3300</v>
          </cell>
          <cell r="I511">
            <v>12405</v>
          </cell>
          <cell r="J511">
            <v>2100</v>
          </cell>
          <cell r="K511">
            <v>4100</v>
          </cell>
          <cell r="M511">
            <v>2700</v>
          </cell>
          <cell r="N511">
            <v>6400</v>
          </cell>
          <cell r="O511">
            <v>155275</v>
          </cell>
          <cell r="V511">
            <v>16970</v>
          </cell>
          <cell r="W511">
            <v>4000</v>
          </cell>
          <cell r="X511">
            <v>1200</v>
          </cell>
          <cell r="Y511">
            <v>25485</v>
          </cell>
          <cell r="Z511">
            <v>5000</v>
          </cell>
          <cell r="AA511">
            <v>1500</v>
          </cell>
          <cell r="AD511">
            <v>2300</v>
          </cell>
        </row>
        <row r="512">
          <cell r="A512">
            <v>5.99</v>
          </cell>
          <cell r="B512">
            <v>5000</v>
          </cell>
          <cell r="C512">
            <v>6250</v>
          </cell>
          <cell r="D512">
            <v>9625</v>
          </cell>
          <cell r="H512">
            <v>3300</v>
          </cell>
          <cell r="I512">
            <v>12415</v>
          </cell>
          <cell r="J512">
            <v>2100</v>
          </cell>
          <cell r="K512">
            <v>4100</v>
          </cell>
          <cell r="M512">
            <v>2700</v>
          </cell>
          <cell r="N512">
            <v>6400</v>
          </cell>
          <cell r="O512">
            <v>155600</v>
          </cell>
          <cell r="V512">
            <v>16985</v>
          </cell>
          <cell r="W512">
            <v>4000</v>
          </cell>
          <cell r="X512">
            <v>1200</v>
          </cell>
          <cell r="Y512">
            <v>25505</v>
          </cell>
          <cell r="Z512">
            <v>5000</v>
          </cell>
          <cell r="AA512">
            <v>1500</v>
          </cell>
          <cell r="AD512">
            <v>2300</v>
          </cell>
        </row>
        <row r="513">
          <cell r="A513">
            <v>6</v>
          </cell>
          <cell r="B513">
            <v>5000</v>
          </cell>
          <cell r="C513">
            <v>6250</v>
          </cell>
          <cell r="D513">
            <v>9625</v>
          </cell>
          <cell r="H513">
            <v>3300</v>
          </cell>
          <cell r="I513">
            <v>12425</v>
          </cell>
          <cell r="J513">
            <v>2100</v>
          </cell>
          <cell r="K513">
            <v>4100</v>
          </cell>
          <cell r="M513">
            <v>2700</v>
          </cell>
          <cell r="N513">
            <v>6400</v>
          </cell>
          <cell r="O513">
            <v>155925</v>
          </cell>
          <cell r="V513">
            <v>17000</v>
          </cell>
          <cell r="W513">
            <v>4000</v>
          </cell>
          <cell r="X513">
            <v>1200</v>
          </cell>
          <cell r="Y513">
            <v>25525</v>
          </cell>
          <cell r="Z513">
            <v>5000</v>
          </cell>
          <cell r="AA513">
            <v>1500</v>
          </cell>
          <cell r="AD513">
            <v>2300</v>
          </cell>
        </row>
        <row r="514">
          <cell r="A514">
            <v>6.01</v>
          </cell>
          <cell r="B514">
            <v>5000</v>
          </cell>
          <cell r="C514">
            <v>6250</v>
          </cell>
          <cell r="D514">
            <v>9625</v>
          </cell>
          <cell r="H514">
            <v>3300</v>
          </cell>
          <cell r="I514">
            <v>12435</v>
          </cell>
          <cell r="J514">
            <v>2100</v>
          </cell>
          <cell r="K514">
            <v>4100</v>
          </cell>
          <cell r="M514">
            <v>2700</v>
          </cell>
          <cell r="N514">
            <v>6400</v>
          </cell>
          <cell r="O514">
            <v>156250</v>
          </cell>
          <cell r="V514">
            <v>17015</v>
          </cell>
          <cell r="W514">
            <v>4000</v>
          </cell>
          <cell r="X514">
            <v>1200</v>
          </cell>
          <cell r="Y514">
            <v>25545</v>
          </cell>
          <cell r="Z514">
            <v>5000</v>
          </cell>
          <cell r="AA514">
            <v>1500</v>
          </cell>
          <cell r="AD514">
            <v>2300</v>
          </cell>
        </row>
        <row r="515">
          <cell r="A515">
            <v>6.02</v>
          </cell>
          <cell r="B515">
            <v>5000</v>
          </cell>
          <cell r="C515">
            <v>6250</v>
          </cell>
          <cell r="D515">
            <v>9625</v>
          </cell>
          <cell r="H515">
            <v>3300</v>
          </cell>
          <cell r="I515">
            <v>12445</v>
          </cell>
          <cell r="J515">
            <v>2100</v>
          </cell>
          <cell r="K515">
            <v>4100</v>
          </cell>
          <cell r="M515">
            <v>2700</v>
          </cell>
          <cell r="N515">
            <v>6400</v>
          </cell>
          <cell r="O515">
            <v>156575</v>
          </cell>
          <cell r="V515">
            <v>17030</v>
          </cell>
          <cell r="W515">
            <v>4000</v>
          </cell>
          <cell r="X515">
            <v>1200</v>
          </cell>
          <cell r="Y515">
            <v>25565</v>
          </cell>
          <cell r="Z515">
            <v>5000</v>
          </cell>
          <cell r="AA515">
            <v>1500</v>
          </cell>
          <cell r="AD515">
            <v>2300</v>
          </cell>
        </row>
        <row r="516">
          <cell r="A516">
            <v>6.03</v>
          </cell>
          <cell r="B516">
            <v>5000</v>
          </cell>
          <cell r="C516">
            <v>6250</v>
          </cell>
          <cell r="D516">
            <v>9625</v>
          </cell>
          <cell r="H516">
            <v>3300</v>
          </cell>
          <cell r="I516">
            <v>12455</v>
          </cell>
          <cell r="J516">
            <v>2100</v>
          </cell>
          <cell r="K516">
            <v>4100</v>
          </cell>
          <cell r="M516">
            <v>2700</v>
          </cell>
          <cell r="N516">
            <v>6400</v>
          </cell>
          <cell r="O516">
            <v>156900</v>
          </cell>
          <cell r="V516">
            <v>17045</v>
          </cell>
          <cell r="W516">
            <v>4000</v>
          </cell>
          <cell r="X516">
            <v>1200</v>
          </cell>
          <cell r="Y516">
            <v>25585</v>
          </cell>
          <cell r="Z516">
            <v>5000</v>
          </cell>
          <cell r="AA516">
            <v>1500</v>
          </cell>
          <cell r="AD516">
            <v>2300</v>
          </cell>
        </row>
        <row r="517">
          <cell r="A517">
            <v>6.04</v>
          </cell>
          <cell r="B517">
            <v>5000</v>
          </cell>
          <cell r="C517">
            <v>6250</v>
          </cell>
          <cell r="D517">
            <v>9625</v>
          </cell>
          <cell r="H517">
            <v>3300</v>
          </cell>
          <cell r="I517">
            <v>12465</v>
          </cell>
          <cell r="J517">
            <v>2100</v>
          </cell>
          <cell r="K517">
            <v>4100</v>
          </cell>
          <cell r="M517">
            <v>2700</v>
          </cell>
          <cell r="N517">
            <v>6400</v>
          </cell>
          <cell r="O517">
            <v>157225</v>
          </cell>
          <cell r="V517">
            <v>17060</v>
          </cell>
          <cell r="W517">
            <v>4000</v>
          </cell>
          <cell r="X517">
            <v>1200</v>
          </cell>
          <cell r="Y517">
            <v>25605</v>
          </cell>
          <cell r="Z517">
            <v>5000</v>
          </cell>
          <cell r="AA517">
            <v>1500</v>
          </cell>
          <cell r="AD517">
            <v>2300</v>
          </cell>
        </row>
        <row r="518">
          <cell r="A518">
            <v>6.05</v>
          </cell>
          <cell r="B518">
            <v>5000</v>
          </cell>
          <cell r="C518">
            <v>6250</v>
          </cell>
          <cell r="D518">
            <v>9625</v>
          </cell>
          <cell r="H518">
            <v>3300</v>
          </cell>
          <cell r="I518">
            <v>12475</v>
          </cell>
          <cell r="J518">
            <v>2100</v>
          </cell>
          <cell r="K518">
            <v>4100</v>
          </cell>
          <cell r="M518">
            <v>2700</v>
          </cell>
          <cell r="N518">
            <v>6400</v>
          </cell>
          <cell r="O518">
            <v>157550</v>
          </cell>
          <cell r="V518">
            <v>17075</v>
          </cell>
          <cell r="W518">
            <v>4000</v>
          </cell>
          <cell r="X518">
            <v>1200</v>
          </cell>
          <cell r="Y518">
            <v>25625</v>
          </cell>
          <cell r="Z518">
            <v>5000</v>
          </cell>
          <cell r="AA518">
            <v>1500</v>
          </cell>
          <cell r="AD518">
            <v>2300</v>
          </cell>
        </row>
        <row r="519">
          <cell r="A519">
            <v>6.06</v>
          </cell>
          <cell r="B519">
            <v>5000</v>
          </cell>
          <cell r="C519">
            <v>6250</v>
          </cell>
          <cell r="D519">
            <v>9625</v>
          </cell>
          <cell r="H519">
            <v>3300</v>
          </cell>
          <cell r="I519">
            <v>12485</v>
          </cell>
          <cell r="J519">
            <v>2100</v>
          </cell>
          <cell r="K519">
            <v>4100</v>
          </cell>
          <cell r="M519">
            <v>2700</v>
          </cell>
          <cell r="N519">
            <v>6400</v>
          </cell>
          <cell r="O519">
            <v>157875</v>
          </cell>
          <cell r="V519">
            <v>17090</v>
          </cell>
          <cell r="W519">
            <v>4000</v>
          </cell>
          <cell r="X519">
            <v>1200</v>
          </cell>
          <cell r="Y519">
            <v>25645</v>
          </cell>
          <cell r="Z519">
            <v>5000</v>
          </cell>
          <cell r="AA519">
            <v>1500</v>
          </cell>
          <cell r="AD519">
            <v>2300</v>
          </cell>
        </row>
        <row r="520">
          <cell r="A520">
            <v>6.07</v>
          </cell>
          <cell r="B520">
            <v>5000</v>
          </cell>
          <cell r="C520">
            <v>6250</v>
          </cell>
          <cell r="D520">
            <v>9625</v>
          </cell>
          <cell r="H520">
            <v>3300</v>
          </cell>
          <cell r="I520">
            <v>12495</v>
          </cell>
          <cell r="J520">
            <v>2100</v>
          </cell>
          <cell r="K520">
            <v>4100</v>
          </cell>
          <cell r="M520">
            <v>2700</v>
          </cell>
          <cell r="N520">
            <v>6400</v>
          </cell>
          <cell r="O520">
            <v>158200</v>
          </cell>
          <cell r="V520">
            <v>17105</v>
          </cell>
          <cell r="W520">
            <v>4000</v>
          </cell>
          <cell r="X520">
            <v>1200</v>
          </cell>
          <cell r="Y520">
            <v>25665</v>
          </cell>
          <cell r="Z520">
            <v>5000</v>
          </cell>
          <cell r="AA520">
            <v>1500</v>
          </cell>
          <cell r="AD520">
            <v>2300</v>
          </cell>
        </row>
        <row r="521">
          <cell r="A521">
            <v>6.08</v>
          </cell>
          <cell r="B521">
            <v>5000</v>
          </cell>
          <cell r="C521">
            <v>6250</v>
          </cell>
          <cell r="D521">
            <v>9625</v>
          </cell>
          <cell r="H521">
            <v>3300</v>
          </cell>
          <cell r="I521">
            <v>12505</v>
          </cell>
          <cell r="J521">
            <v>2100</v>
          </cell>
          <cell r="K521">
            <v>4100</v>
          </cell>
          <cell r="M521">
            <v>2700</v>
          </cell>
          <cell r="N521">
            <v>6400</v>
          </cell>
          <cell r="O521">
            <v>158525</v>
          </cell>
          <cell r="V521">
            <v>17120</v>
          </cell>
          <cell r="W521">
            <v>4000</v>
          </cell>
          <cell r="X521">
            <v>1200</v>
          </cell>
          <cell r="Y521">
            <v>25685</v>
          </cell>
          <cell r="Z521">
            <v>5000</v>
          </cell>
          <cell r="AA521">
            <v>1500</v>
          </cell>
          <cell r="AD521">
            <v>2300</v>
          </cell>
        </row>
        <row r="522">
          <cell r="A522">
            <v>6.09</v>
          </cell>
          <cell r="B522">
            <v>5000</v>
          </cell>
          <cell r="C522">
            <v>6250</v>
          </cell>
          <cell r="D522">
            <v>9625</v>
          </cell>
          <cell r="H522">
            <v>3300</v>
          </cell>
          <cell r="I522">
            <v>12515</v>
          </cell>
          <cell r="J522">
            <v>2100</v>
          </cell>
          <cell r="K522">
            <v>4100</v>
          </cell>
          <cell r="M522">
            <v>2700</v>
          </cell>
          <cell r="N522">
            <v>6400</v>
          </cell>
          <cell r="O522">
            <v>158850</v>
          </cell>
          <cell r="V522">
            <v>17135</v>
          </cell>
          <cell r="W522">
            <v>4000</v>
          </cell>
          <cell r="X522">
            <v>1200</v>
          </cell>
          <cell r="Y522">
            <v>25705</v>
          </cell>
          <cell r="Z522">
            <v>5000</v>
          </cell>
          <cell r="AA522">
            <v>1500</v>
          </cell>
          <cell r="AD522">
            <v>2300</v>
          </cell>
        </row>
        <row r="523">
          <cell r="A523">
            <v>6.1</v>
          </cell>
          <cell r="B523">
            <v>5000</v>
          </cell>
          <cell r="C523">
            <v>6250</v>
          </cell>
          <cell r="D523">
            <v>9625</v>
          </cell>
          <cell r="H523">
            <v>3300</v>
          </cell>
          <cell r="I523">
            <v>12525</v>
          </cell>
          <cell r="J523">
            <v>2100</v>
          </cell>
          <cell r="K523">
            <v>4100</v>
          </cell>
          <cell r="M523">
            <v>2700</v>
          </cell>
          <cell r="N523">
            <v>6400</v>
          </cell>
          <cell r="O523">
            <v>159175</v>
          </cell>
          <cell r="V523">
            <v>17150</v>
          </cell>
          <cell r="W523">
            <v>4000</v>
          </cell>
          <cell r="X523">
            <v>1200</v>
          </cell>
          <cell r="Y523">
            <v>25725</v>
          </cell>
          <cell r="Z523">
            <v>5000</v>
          </cell>
          <cell r="AA523">
            <v>1500</v>
          </cell>
          <cell r="AD523">
            <v>2300</v>
          </cell>
        </row>
        <row r="524">
          <cell r="A524">
            <v>6.11</v>
          </cell>
          <cell r="B524">
            <v>5000</v>
          </cell>
          <cell r="C524">
            <v>6250</v>
          </cell>
          <cell r="D524">
            <v>9625</v>
          </cell>
          <cell r="H524">
            <v>3300</v>
          </cell>
          <cell r="I524">
            <v>12535</v>
          </cell>
          <cell r="J524">
            <v>2100</v>
          </cell>
          <cell r="K524">
            <v>4100</v>
          </cell>
          <cell r="M524">
            <v>2700</v>
          </cell>
          <cell r="N524">
            <v>6400</v>
          </cell>
          <cell r="O524">
            <v>159500</v>
          </cell>
          <cell r="V524">
            <v>17165</v>
          </cell>
          <cell r="W524">
            <v>4000</v>
          </cell>
          <cell r="X524">
            <v>1200</v>
          </cell>
          <cell r="Y524">
            <v>25745</v>
          </cell>
          <cell r="Z524">
            <v>5000</v>
          </cell>
          <cell r="AA524">
            <v>1500</v>
          </cell>
          <cell r="AD524">
            <v>2300</v>
          </cell>
        </row>
        <row r="525">
          <cell r="A525">
            <v>6.12</v>
          </cell>
          <cell r="B525">
            <v>5000</v>
          </cell>
          <cell r="C525">
            <v>6250</v>
          </cell>
          <cell r="D525">
            <v>9625</v>
          </cell>
          <cell r="H525">
            <v>3300</v>
          </cell>
          <cell r="I525">
            <v>12545</v>
          </cell>
          <cell r="J525">
            <v>2100</v>
          </cell>
          <cell r="K525">
            <v>4100</v>
          </cell>
          <cell r="M525">
            <v>2700</v>
          </cell>
          <cell r="N525">
            <v>6400</v>
          </cell>
          <cell r="O525">
            <v>159825</v>
          </cell>
          <cell r="V525">
            <v>17180</v>
          </cell>
          <cell r="W525">
            <v>4000</v>
          </cell>
          <cell r="X525">
            <v>1200</v>
          </cell>
          <cell r="Y525">
            <v>25765</v>
          </cell>
          <cell r="Z525">
            <v>5000</v>
          </cell>
          <cell r="AA525">
            <v>1500</v>
          </cell>
          <cell r="AD525">
            <v>2300</v>
          </cell>
        </row>
        <row r="526">
          <cell r="A526">
            <v>6.13</v>
          </cell>
          <cell r="B526">
            <v>5000</v>
          </cell>
          <cell r="C526">
            <v>6250</v>
          </cell>
          <cell r="D526">
            <v>9625</v>
          </cell>
          <cell r="H526">
            <v>3300</v>
          </cell>
          <cell r="I526">
            <v>12555</v>
          </cell>
          <cell r="J526">
            <v>2100</v>
          </cell>
          <cell r="K526">
            <v>4100</v>
          </cell>
          <cell r="M526">
            <v>2700</v>
          </cell>
          <cell r="N526">
            <v>6400</v>
          </cell>
          <cell r="O526">
            <v>160150</v>
          </cell>
          <cell r="V526">
            <v>17195</v>
          </cell>
          <cell r="W526">
            <v>4000</v>
          </cell>
          <cell r="X526">
            <v>1200</v>
          </cell>
          <cell r="Y526">
            <v>25785</v>
          </cell>
          <cell r="Z526">
            <v>5000</v>
          </cell>
          <cell r="AA526">
            <v>1500</v>
          </cell>
          <cell r="AD526">
            <v>2300</v>
          </cell>
        </row>
        <row r="527">
          <cell r="A527">
            <v>6.14</v>
          </cell>
          <cell r="B527">
            <v>5000</v>
          </cell>
          <cell r="C527">
            <v>6250</v>
          </cell>
          <cell r="D527">
            <v>9625</v>
          </cell>
          <cell r="H527">
            <v>3300</v>
          </cell>
          <cell r="I527">
            <v>12565</v>
          </cell>
          <cell r="J527">
            <v>2100</v>
          </cell>
          <cell r="K527">
            <v>4100</v>
          </cell>
          <cell r="M527">
            <v>2700</v>
          </cell>
          <cell r="N527">
            <v>6400</v>
          </cell>
          <cell r="O527">
            <v>160475</v>
          </cell>
          <cell r="V527">
            <v>17210</v>
          </cell>
          <cell r="W527">
            <v>4000</v>
          </cell>
          <cell r="X527">
            <v>1200</v>
          </cell>
          <cell r="Y527">
            <v>25805</v>
          </cell>
          <cell r="Z527">
            <v>5000</v>
          </cell>
          <cell r="AA527">
            <v>1500</v>
          </cell>
          <cell r="AD527">
            <v>2300</v>
          </cell>
        </row>
        <row r="528">
          <cell r="A528">
            <v>6.15</v>
          </cell>
          <cell r="B528">
            <v>5000</v>
          </cell>
          <cell r="C528">
            <v>6250</v>
          </cell>
          <cell r="D528">
            <v>9625</v>
          </cell>
          <cell r="H528">
            <v>3300</v>
          </cell>
          <cell r="I528">
            <v>12575</v>
          </cell>
          <cell r="J528">
            <v>2100</v>
          </cell>
          <cell r="K528">
            <v>4100</v>
          </cell>
          <cell r="M528">
            <v>2700</v>
          </cell>
          <cell r="N528">
            <v>6400</v>
          </cell>
          <cell r="O528">
            <v>160800</v>
          </cell>
          <cell r="V528">
            <v>17225</v>
          </cell>
          <cell r="W528">
            <v>4000</v>
          </cell>
          <cell r="X528">
            <v>1200</v>
          </cell>
          <cell r="Y528">
            <v>25825</v>
          </cell>
          <cell r="Z528">
            <v>5000</v>
          </cell>
          <cell r="AA528">
            <v>1500</v>
          </cell>
          <cell r="AD528">
            <v>2300</v>
          </cell>
        </row>
        <row r="529">
          <cell r="A529">
            <v>6.16</v>
          </cell>
          <cell r="B529">
            <v>5000</v>
          </cell>
          <cell r="C529">
            <v>6250</v>
          </cell>
          <cell r="D529">
            <v>9625</v>
          </cell>
          <cell r="H529">
            <v>3300</v>
          </cell>
          <cell r="I529">
            <v>12585</v>
          </cell>
          <cell r="J529">
            <v>2100</v>
          </cell>
          <cell r="K529">
            <v>4100</v>
          </cell>
          <cell r="M529">
            <v>2700</v>
          </cell>
          <cell r="N529">
            <v>6400</v>
          </cell>
          <cell r="O529">
            <v>161125</v>
          </cell>
          <cell r="V529">
            <v>17240</v>
          </cell>
          <cell r="W529">
            <v>4000</v>
          </cell>
          <cell r="X529">
            <v>1200</v>
          </cell>
          <cell r="Y529">
            <v>25845</v>
          </cell>
          <cell r="Z529">
            <v>5000</v>
          </cell>
          <cell r="AA529">
            <v>1500</v>
          </cell>
          <cell r="AD529">
            <v>2300</v>
          </cell>
        </row>
        <row r="530">
          <cell r="A530">
            <v>6.17</v>
          </cell>
          <cell r="B530">
            <v>5000</v>
          </cell>
          <cell r="C530">
            <v>6250</v>
          </cell>
          <cell r="D530">
            <v>9625</v>
          </cell>
          <cell r="H530">
            <v>3300</v>
          </cell>
          <cell r="I530">
            <v>12595</v>
          </cell>
          <cell r="J530">
            <v>2100</v>
          </cell>
          <cell r="K530">
            <v>4100</v>
          </cell>
          <cell r="M530">
            <v>2700</v>
          </cell>
          <cell r="N530">
            <v>6400</v>
          </cell>
          <cell r="O530">
            <v>161450</v>
          </cell>
          <cell r="V530">
            <v>17255</v>
          </cell>
          <cell r="W530">
            <v>4000</v>
          </cell>
          <cell r="X530">
            <v>1200</v>
          </cell>
          <cell r="Y530">
            <v>25865</v>
          </cell>
          <cell r="Z530">
            <v>5000</v>
          </cell>
          <cell r="AA530">
            <v>1500</v>
          </cell>
          <cell r="AD530">
            <v>2300</v>
          </cell>
        </row>
        <row r="531">
          <cell r="A531">
            <v>6.18</v>
          </cell>
          <cell r="B531">
            <v>5000</v>
          </cell>
          <cell r="C531">
            <v>6250</v>
          </cell>
          <cell r="D531">
            <v>9625</v>
          </cell>
          <cell r="H531">
            <v>3300</v>
          </cell>
          <cell r="I531">
            <v>12605</v>
          </cell>
          <cell r="J531">
            <v>2100</v>
          </cell>
          <cell r="K531">
            <v>4100</v>
          </cell>
          <cell r="M531">
            <v>2700</v>
          </cell>
          <cell r="N531">
            <v>6400</v>
          </cell>
          <cell r="O531">
            <v>161775</v>
          </cell>
          <cell r="V531">
            <v>17270</v>
          </cell>
          <cell r="W531">
            <v>4000</v>
          </cell>
          <cell r="X531">
            <v>1200</v>
          </cell>
          <cell r="Y531">
            <v>25885</v>
          </cell>
          <cell r="Z531">
            <v>5000</v>
          </cell>
          <cell r="AA531">
            <v>1500</v>
          </cell>
          <cell r="AD531">
            <v>2300</v>
          </cell>
        </row>
        <row r="532">
          <cell r="A532">
            <v>6.19</v>
          </cell>
          <cell r="B532">
            <v>5000</v>
          </cell>
          <cell r="C532">
            <v>6250</v>
          </cell>
          <cell r="D532">
            <v>9625</v>
          </cell>
          <cell r="H532">
            <v>3300</v>
          </cell>
          <cell r="I532">
            <v>12615</v>
          </cell>
          <cell r="J532">
            <v>2100</v>
          </cell>
          <cell r="K532">
            <v>4100</v>
          </cell>
          <cell r="M532">
            <v>2700</v>
          </cell>
          <cell r="N532">
            <v>6400</v>
          </cell>
          <cell r="O532">
            <v>162100</v>
          </cell>
          <cell r="V532">
            <v>17285</v>
          </cell>
          <cell r="W532">
            <v>4000</v>
          </cell>
          <cell r="X532">
            <v>1200</v>
          </cell>
          <cell r="Y532">
            <v>25905</v>
          </cell>
          <cell r="Z532">
            <v>5000</v>
          </cell>
          <cell r="AA532">
            <v>1500</v>
          </cell>
          <cell r="AD532">
            <v>2300</v>
          </cell>
        </row>
        <row r="533">
          <cell r="A533">
            <v>6.2</v>
          </cell>
          <cell r="B533">
            <v>5000</v>
          </cell>
          <cell r="C533">
            <v>6250</v>
          </cell>
          <cell r="D533">
            <v>9625</v>
          </cell>
          <cell r="H533">
            <v>3300</v>
          </cell>
          <cell r="I533">
            <v>12625</v>
          </cell>
          <cell r="J533">
            <v>2100</v>
          </cell>
          <cell r="K533">
            <v>4100</v>
          </cell>
          <cell r="M533">
            <v>2700</v>
          </cell>
          <cell r="N533">
            <v>6400</v>
          </cell>
          <cell r="O533">
            <v>162425</v>
          </cell>
          <cell r="V533">
            <v>17300</v>
          </cell>
          <cell r="W533">
            <v>4000</v>
          </cell>
          <cell r="X533">
            <v>1200</v>
          </cell>
          <cell r="Y533">
            <v>25925</v>
          </cell>
          <cell r="Z533">
            <v>5000</v>
          </cell>
          <cell r="AA533">
            <v>1500</v>
          </cell>
          <cell r="AD533">
            <v>2300</v>
          </cell>
        </row>
        <row r="534">
          <cell r="A534">
            <v>6.21</v>
          </cell>
          <cell r="B534">
            <v>5000</v>
          </cell>
          <cell r="C534">
            <v>6250</v>
          </cell>
          <cell r="D534">
            <v>9625</v>
          </cell>
          <cell r="H534">
            <v>3300</v>
          </cell>
          <cell r="I534">
            <v>12635</v>
          </cell>
          <cell r="J534">
            <v>2100</v>
          </cell>
          <cell r="K534">
            <v>4100</v>
          </cell>
          <cell r="M534">
            <v>2700</v>
          </cell>
          <cell r="N534">
            <v>6400</v>
          </cell>
          <cell r="O534">
            <v>162750</v>
          </cell>
          <cell r="V534">
            <v>17315</v>
          </cell>
          <cell r="W534">
            <v>4000</v>
          </cell>
          <cell r="X534">
            <v>1200</v>
          </cell>
          <cell r="Y534">
            <v>25945</v>
          </cell>
          <cell r="Z534">
            <v>5000</v>
          </cell>
          <cell r="AA534">
            <v>1500</v>
          </cell>
          <cell r="AD534">
            <v>2300</v>
          </cell>
        </row>
        <row r="535">
          <cell r="A535">
            <v>6.22</v>
          </cell>
          <cell r="B535">
            <v>5000</v>
          </cell>
          <cell r="C535">
            <v>6250</v>
          </cell>
          <cell r="D535">
            <v>9625</v>
          </cell>
          <cell r="H535">
            <v>3300</v>
          </cell>
          <cell r="I535">
            <v>12645</v>
          </cell>
          <cell r="J535">
            <v>2100</v>
          </cell>
          <cell r="K535">
            <v>4100</v>
          </cell>
          <cell r="M535">
            <v>2700</v>
          </cell>
          <cell r="N535">
            <v>6400</v>
          </cell>
          <cell r="O535">
            <v>163075</v>
          </cell>
          <cell r="V535">
            <v>17330</v>
          </cell>
          <cell r="W535">
            <v>4000</v>
          </cell>
          <cell r="X535">
            <v>1200</v>
          </cell>
          <cell r="Y535">
            <v>25965</v>
          </cell>
          <cell r="Z535">
            <v>5000</v>
          </cell>
          <cell r="AA535">
            <v>1500</v>
          </cell>
          <cell r="AD535">
            <v>2300</v>
          </cell>
        </row>
        <row r="536">
          <cell r="A536">
            <v>6.23</v>
          </cell>
          <cell r="B536">
            <v>5000</v>
          </cell>
          <cell r="C536">
            <v>6250</v>
          </cell>
          <cell r="D536">
            <v>9625</v>
          </cell>
          <cell r="H536">
            <v>3300</v>
          </cell>
          <cell r="I536">
            <v>12655</v>
          </cell>
          <cell r="J536">
            <v>2100</v>
          </cell>
          <cell r="K536">
            <v>4100</v>
          </cell>
          <cell r="M536">
            <v>2700</v>
          </cell>
          <cell r="N536">
            <v>6400</v>
          </cell>
          <cell r="O536">
            <v>163400</v>
          </cell>
          <cell r="V536">
            <v>17345</v>
          </cell>
          <cell r="W536">
            <v>4000</v>
          </cell>
          <cell r="X536">
            <v>1200</v>
          </cell>
          <cell r="Y536">
            <v>25985</v>
          </cell>
          <cell r="Z536">
            <v>5000</v>
          </cell>
          <cell r="AA536">
            <v>1500</v>
          </cell>
          <cell r="AD536">
            <v>2300</v>
          </cell>
        </row>
        <row r="537">
          <cell r="A537">
            <v>6.24</v>
          </cell>
          <cell r="B537">
            <v>5000</v>
          </cell>
          <cell r="C537">
            <v>6250</v>
          </cell>
          <cell r="D537">
            <v>9625</v>
          </cell>
          <cell r="H537">
            <v>3300</v>
          </cell>
          <cell r="I537">
            <v>12665</v>
          </cell>
          <cell r="J537">
            <v>2100</v>
          </cell>
          <cell r="K537">
            <v>4100</v>
          </cell>
          <cell r="M537">
            <v>2700</v>
          </cell>
          <cell r="N537">
            <v>6400</v>
          </cell>
          <cell r="O537">
            <v>163725</v>
          </cell>
          <cell r="V537">
            <v>17360</v>
          </cell>
          <cell r="W537">
            <v>4000</v>
          </cell>
          <cell r="X537">
            <v>1200</v>
          </cell>
          <cell r="Y537">
            <v>26005</v>
          </cell>
          <cell r="Z537">
            <v>5000</v>
          </cell>
          <cell r="AA537">
            <v>1500</v>
          </cell>
          <cell r="AD537">
            <v>2300</v>
          </cell>
        </row>
        <row r="538">
          <cell r="A538">
            <v>6.25</v>
          </cell>
          <cell r="B538">
            <v>5000</v>
          </cell>
          <cell r="C538">
            <v>6250</v>
          </cell>
          <cell r="D538">
            <v>9625</v>
          </cell>
          <cell r="H538">
            <v>3300</v>
          </cell>
          <cell r="I538">
            <v>12675</v>
          </cell>
          <cell r="J538">
            <v>2100</v>
          </cell>
          <cell r="K538">
            <v>4100</v>
          </cell>
          <cell r="M538">
            <v>2700</v>
          </cell>
          <cell r="N538">
            <v>6400</v>
          </cell>
          <cell r="O538">
            <v>164050</v>
          </cell>
          <cell r="V538">
            <v>17375</v>
          </cell>
          <cell r="W538">
            <v>4000</v>
          </cell>
          <cell r="X538">
            <v>1200</v>
          </cell>
          <cell r="Y538">
            <v>26025</v>
          </cell>
          <cell r="Z538">
            <v>5000</v>
          </cell>
          <cell r="AA538">
            <v>1500</v>
          </cell>
          <cell r="AD538">
            <v>2300</v>
          </cell>
        </row>
        <row r="539">
          <cell r="A539">
            <v>6.26</v>
          </cell>
          <cell r="B539">
            <v>5000</v>
          </cell>
          <cell r="C539">
            <v>6250</v>
          </cell>
          <cell r="D539">
            <v>9625</v>
          </cell>
          <cell r="H539">
            <v>3300</v>
          </cell>
          <cell r="I539">
            <v>12685</v>
          </cell>
          <cell r="J539">
            <v>2100</v>
          </cell>
          <cell r="K539">
            <v>4100</v>
          </cell>
          <cell r="M539">
            <v>2700</v>
          </cell>
          <cell r="N539">
            <v>6400</v>
          </cell>
          <cell r="O539">
            <v>164375</v>
          </cell>
          <cell r="V539">
            <v>17390</v>
          </cell>
          <cell r="W539">
            <v>4000</v>
          </cell>
          <cell r="X539">
            <v>1200</v>
          </cell>
          <cell r="Y539">
            <v>26045</v>
          </cell>
          <cell r="Z539">
            <v>5000</v>
          </cell>
          <cell r="AA539">
            <v>1500</v>
          </cell>
          <cell r="AD539">
            <v>2300</v>
          </cell>
        </row>
        <row r="540">
          <cell r="A540">
            <v>6.27</v>
          </cell>
          <cell r="B540">
            <v>5000</v>
          </cell>
          <cell r="C540">
            <v>6250</v>
          </cell>
          <cell r="D540">
            <v>9625</v>
          </cell>
          <cell r="H540">
            <v>3300</v>
          </cell>
          <cell r="I540">
            <v>12695</v>
          </cell>
          <cell r="J540">
            <v>2100</v>
          </cell>
          <cell r="K540">
            <v>4100</v>
          </cell>
          <cell r="M540">
            <v>2700</v>
          </cell>
          <cell r="N540">
            <v>6400</v>
          </cell>
          <cell r="O540">
            <v>164700</v>
          </cell>
          <cell r="V540">
            <v>17405</v>
          </cell>
          <cell r="W540">
            <v>4000</v>
          </cell>
          <cell r="X540">
            <v>1200</v>
          </cell>
          <cell r="Y540">
            <v>26065</v>
          </cell>
          <cell r="Z540">
            <v>5000</v>
          </cell>
          <cell r="AA540">
            <v>1500</v>
          </cell>
          <cell r="AD540">
            <v>2300</v>
          </cell>
        </row>
        <row r="541">
          <cell r="A541">
            <v>6.28</v>
          </cell>
          <cell r="B541">
            <v>5000</v>
          </cell>
          <cell r="C541">
            <v>6250</v>
          </cell>
          <cell r="D541">
            <v>9625</v>
          </cell>
          <cell r="H541">
            <v>3300</v>
          </cell>
          <cell r="I541">
            <v>12705</v>
          </cell>
          <cell r="J541">
            <v>2100</v>
          </cell>
          <cell r="K541">
            <v>4100</v>
          </cell>
          <cell r="M541">
            <v>2700</v>
          </cell>
          <cell r="N541">
            <v>6400</v>
          </cell>
          <cell r="O541">
            <v>165025</v>
          </cell>
          <cell r="V541">
            <v>17420</v>
          </cell>
          <cell r="W541">
            <v>4000</v>
          </cell>
          <cell r="X541">
            <v>1200</v>
          </cell>
          <cell r="Y541">
            <v>26085</v>
          </cell>
          <cell r="Z541">
            <v>5000</v>
          </cell>
          <cell r="AA541">
            <v>1500</v>
          </cell>
          <cell r="AD541">
            <v>2300</v>
          </cell>
        </row>
        <row r="542">
          <cell r="A542">
            <v>6.29</v>
          </cell>
          <cell r="B542">
            <v>5000</v>
          </cell>
          <cell r="C542">
            <v>6250</v>
          </cell>
          <cell r="D542">
            <v>9625</v>
          </cell>
          <cell r="H542">
            <v>3300</v>
          </cell>
          <cell r="I542">
            <v>12715</v>
          </cell>
          <cell r="J542">
            <v>2100</v>
          </cell>
          <cell r="K542">
            <v>4100</v>
          </cell>
          <cell r="M542">
            <v>2700</v>
          </cell>
          <cell r="N542">
            <v>6400</v>
          </cell>
          <cell r="O542">
            <v>165350</v>
          </cell>
          <cell r="V542">
            <v>17435</v>
          </cell>
          <cell r="W542">
            <v>4000</v>
          </cell>
          <cell r="X542">
            <v>1200</v>
          </cell>
          <cell r="Y542">
            <v>26105</v>
          </cell>
          <cell r="Z542">
            <v>5000</v>
          </cell>
          <cell r="AA542">
            <v>1500</v>
          </cell>
          <cell r="AD542">
            <v>2300</v>
          </cell>
        </row>
        <row r="543">
          <cell r="A543">
            <v>6.3</v>
          </cell>
          <cell r="B543">
            <v>5000</v>
          </cell>
          <cell r="C543">
            <v>6250</v>
          </cell>
          <cell r="D543">
            <v>9625</v>
          </cell>
          <cell r="H543">
            <v>3300</v>
          </cell>
          <cell r="I543">
            <v>12725</v>
          </cell>
          <cell r="J543">
            <v>2100</v>
          </cell>
          <cell r="K543">
            <v>4100</v>
          </cell>
          <cell r="M543">
            <v>2700</v>
          </cell>
          <cell r="N543">
            <v>6400</v>
          </cell>
          <cell r="O543">
            <v>165675</v>
          </cell>
          <cell r="V543">
            <v>17450</v>
          </cell>
          <cell r="W543">
            <v>4000</v>
          </cell>
          <cell r="X543">
            <v>1200</v>
          </cell>
          <cell r="Y543">
            <v>26125</v>
          </cell>
          <cell r="Z543">
            <v>5000</v>
          </cell>
          <cell r="AA543">
            <v>1500</v>
          </cell>
          <cell r="AD543">
            <v>2300</v>
          </cell>
        </row>
        <row r="544">
          <cell r="A544">
            <v>6.31</v>
          </cell>
          <cell r="B544">
            <v>5000</v>
          </cell>
          <cell r="C544">
            <v>6250</v>
          </cell>
          <cell r="D544">
            <v>9625</v>
          </cell>
          <cell r="H544">
            <v>3300</v>
          </cell>
          <cell r="I544">
            <v>12735</v>
          </cell>
          <cell r="J544">
            <v>2100</v>
          </cell>
          <cell r="K544">
            <v>4100</v>
          </cell>
          <cell r="M544">
            <v>2700</v>
          </cell>
          <cell r="N544">
            <v>6400</v>
          </cell>
          <cell r="O544">
            <v>166000</v>
          </cell>
          <cell r="V544">
            <v>17465</v>
          </cell>
          <cell r="W544">
            <v>4000</v>
          </cell>
          <cell r="X544">
            <v>1200</v>
          </cell>
          <cell r="Y544">
            <v>26145</v>
          </cell>
          <cell r="Z544">
            <v>5000</v>
          </cell>
          <cell r="AA544">
            <v>1500</v>
          </cell>
          <cell r="AD544">
            <v>2300</v>
          </cell>
        </row>
        <row r="545">
          <cell r="A545">
            <v>6.32</v>
          </cell>
          <cell r="B545">
            <v>5000</v>
          </cell>
          <cell r="C545">
            <v>6250</v>
          </cell>
          <cell r="D545">
            <v>9625</v>
          </cell>
          <cell r="H545">
            <v>3300</v>
          </cell>
          <cell r="I545">
            <v>12745</v>
          </cell>
          <cell r="J545">
            <v>2100</v>
          </cell>
          <cell r="K545">
            <v>4100</v>
          </cell>
          <cell r="M545">
            <v>2700</v>
          </cell>
          <cell r="N545">
            <v>6400</v>
          </cell>
          <cell r="O545">
            <v>166325</v>
          </cell>
          <cell r="V545">
            <v>17480</v>
          </cell>
          <cell r="W545">
            <v>4000</v>
          </cell>
          <cell r="X545">
            <v>1200</v>
          </cell>
          <cell r="Y545">
            <v>26165</v>
          </cell>
          <cell r="Z545">
            <v>5000</v>
          </cell>
          <cell r="AA545">
            <v>1500</v>
          </cell>
          <cell r="AD545">
            <v>2300</v>
          </cell>
        </row>
        <row r="546">
          <cell r="A546">
            <v>6.33</v>
          </cell>
          <cell r="B546">
            <v>5000</v>
          </cell>
          <cell r="C546">
            <v>6250</v>
          </cell>
          <cell r="D546">
            <v>9625</v>
          </cell>
          <cell r="H546">
            <v>3300</v>
          </cell>
          <cell r="I546">
            <v>12755</v>
          </cell>
          <cell r="J546">
            <v>2100</v>
          </cell>
          <cell r="K546">
            <v>4100</v>
          </cell>
          <cell r="M546">
            <v>2700</v>
          </cell>
          <cell r="N546">
            <v>6400</v>
          </cell>
          <cell r="O546">
            <v>166650</v>
          </cell>
          <cell r="V546">
            <v>17495</v>
          </cell>
          <cell r="W546">
            <v>4000</v>
          </cell>
          <cell r="X546">
            <v>1200</v>
          </cell>
          <cell r="Y546">
            <v>26185</v>
          </cell>
          <cell r="Z546">
            <v>5000</v>
          </cell>
          <cell r="AA546">
            <v>1500</v>
          </cell>
          <cell r="AD546">
            <v>2300</v>
          </cell>
        </row>
        <row r="547">
          <cell r="A547">
            <v>6.34</v>
          </cell>
          <cell r="B547">
            <v>5000</v>
          </cell>
          <cell r="C547">
            <v>6250</v>
          </cell>
          <cell r="D547">
            <v>9625</v>
          </cell>
          <cell r="H547">
            <v>3300</v>
          </cell>
          <cell r="I547">
            <v>12765</v>
          </cell>
          <cell r="J547">
            <v>2100</v>
          </cell>
          <cell r="K547">
            <v>4100</v>
          </cell>
          <cell r="M547">
            <v>2700</v>
          </cell>
          <cell r="N547">
            <v>6400</v>
          </cell>
          <cell r="O547">
            <v>166975</v>
          </cell>
          <cell r="V547">
            <v>17510</v>
          </cell>
          <cell r="W547">
            <v>4000</v>
          </cell>
          <cell r="X547">
            <v>1200</v>
          </cell>
          <cell r="Y547">
            <v>26205</v>
          </cell>
          <cell r="Z547">
            <v>5000</v>
          </cell>
          <cell r="AA547">
            <v>1500</v>
          </cell>
          <cell r="AD547">
            <v>2300</v>
          </cell>
        </row>
        <row r="548">
          <cell r="A548">
            <v>6.35</v>
          </cell>
          <cell r="B548">
            <v>5000</v>
          </cell>
          <cell r="C548">
            <v>6250</v>
          </cell>
          <cell r="D548">
            <v>9625</v>
          </cell>
          <cell r="H548">
            <v>3300</v>
          </cell>
          <cell r="I548">
            <v>12775</v>
          </cell>
          <cell r="J548">
            <v>2100</v>
          </cell>
          <cell r="K548">
            <v>4100</v>
          </cell>
          <cell r="M548">
            <v>2700</v>
          </cell>
          <cell r="N548">
            <v>6400</v>
          </cell>
          <cell r="O548">
            <v>167300</v>
          </cell>
          <cell r="V548">
            <v>17525</v>
          </cell>
          <cell r="W548">
            <v>4000</v>
          </cell>
          <cell r="X548">
            <v>1200</v>
          </cell>
          <cell r="Y548">
            <v>26225</v>
          </cell>
          <cell r="Z548">
            <v>5000</v>
          </cell>
          <cell r="AA548">
            <v>1500</v>
          </cell>
          <cell r="AD548">
            <v>2300</v>
          </cell>
        </row>
        <row r="549">
          <cell r="A549">
            <v>6.36</v>
          </cell>
          <cell r="B549">
            <v>5000</v>
          </cell>
          <cell r="C549">
            <v>6250</v>
          </cell>
          <cell r="D549">
            <v>9625</v>
          </cell>
          <cell r="H549">
            <v>3300</v>
          </cell>
          <cell r="I549">
            <v>12785</v>
          </cell>
          <cell r="J549">
            <v>2100</v>
          </cell>
          <cell r="K549">
            <v>4100</v>
          </cell>
          <cell r="M549">
            <v>2700</v>
          </cell>
          <cell r="N549">
            <v>6400</v>
          </cell>
          <cell r="O549">
            <v>167625</v>
          </cell>
          <cell r="V549">
            <v>17540</v>
          </cell>
          <cell r="W549">
            <v>4000</v>
          </cell>
          <cell r="X549">
            <v>1200</v>
          </cell>
          <cell r="Y549">
            <v>26245</v>
          </cell>
          <cell r="Z549">
            <v>5000</v>
          </cell>
          <cell r="AA549">
            <v>1500</v>
          </cell>
          <cell r="AD549">
            <v>2300</v>
          </cell>
        </row>
        <row r="550">
          <cell r="A550">
            <v>6.37</v>
          </cell>
          <cell r="B550">
            <v>5000</v>
          </cell>
          <cell r="C550">
            <v>6250</v>
          </cell>
          <cell r="D550">
            <v>9625</v>
          </cell>
          <cell r="H550">
            <v>3300</v>
          </cell>
          <cell r="I550">
            <v>12795</v>
          </cell>
          <cell r="J550">
            <v>2100</v>
          </cell>
          <cell r="K550">
            <v>4100</v>
          </cell>
          <cell r="M550">
            <v>2700</v>
          </cell>
          <cell r="N550">
            <v>6400</v>
          </cell>
          <cell r="O550">
            <v>167950</v>
          </cell>
          <cell r="V550">
            <v>17555</v>
          </cell>
          <cell r="W550">
            <v>4000</v>
          </cell>
          <cell r="X550">
            <v>1200</v>
          </cell>
          <cell r="Y550">
            <v>26265</v>
          </cell>
          <cell r="Z550">
            <v>5000</v>
          </cell>
          <cell r="AA550">
            <v>1500</v>
          </cell>
          <cell r="AD550">
            <v>2300</v>
          </cell>
        </row>
        <row r="551">
          <cell r="A551">
            <v>6.38</v>
          </cell>
          <cell r="B551">
            <v>5000</v>
          </cell>
          <cell r="C551">
            <v>6250</v>
          </cell>
          <cell r="D551">
            <v>9625</v>
          </cell>
          <cell r="H551">
            <v>3300</v>
          </cell>
          <cell r="I551">
            <v>12805</v>
          </cell>
          <cell r="J551">
            <v>2100</v>
          </cell>
          <cell r="K551">
            <v>4100</v>
          </cell>
          <cell r="M551">
            <v>2700</v>
          </cell>
          <cell r="N551">
            <v>6400</v>
          </cell>
          <cell r="O551">
            <v>168275</v>
          </cell>
          <cell r="V551">
            <v>17570</v>
          </cell>
          <cell r="W551">
            <v>4000</v>
          </cell>
          <cell r="X551">
            <v>1200</v>
          </cell>
          <cell r="Y551">
            <v>26285</v>
          </cell>
          <cell r="Z551">
            <v>5000</v>
          </cell>
          <cell r="AA551">
            <v>1500</v>
          </cell>
          <cell r="AD551">
            <v>2300</v>
          </cell>
        </row>
        <row r="552">
          <cell r="A552">
            <v>6.39</v>
          </cell>
          <cell r="B552">
            <v>5000</v>
          </cell>
          <cell r="C552">
            <v>6250</v>
          </cell>
          <cell r="D552">
            <v>9625</v>
          </cell>
          <cell r="H552">
            <v>3300</v>
          </cell>
          <cell r="I552">
            <v>12815</v>
          </cell>
          <cell r="J552">
            <v>2100</v>
          </cell>
          <cell r="K552">
            <v>4100</v>
          </cell>
          <cell r="M552">
            <v>2700</v>
          </cell>
          <cell r="N552">
            <v>6400</v>
          </cell>
          <cell r="O552">
            <v>168600</v>
          </cell>
          <cell r="V552">
            <v>17585</v>
          </cell>
          <cell r="W552">
            <v>4000</v>
          </cell>
          <cell r="X552">
            <v>1200</v>
          </cell>
          <cell r="Y552">
            <v>26305</v>
          </cell>
          <cell r="Z552">
            <v>5000</v>
          </cell>
          <cell r="AA552">
            <v>1500</v>
          </cell>
          <cell r="AD552">
            <v>2300</v>
          </cell>
        </row>
        <row r="553">
          <cell r="A553">
            <v>6.4</v>
          </cell>
          <cell r="B553">
            <v>5000</v>
          </cell>
          <cell r="C553">
            <v>6250</v>
          </cell>
          <cell r="D553">
            <v>9625</v>
          </cell>
          <cell r="H553">
            <v>3300</v>
          </cell>
          <cell r="I553">
            <v>12825</v>
          </cell>
          <cell r="J553">
            <v>2100</v>
          </cell>
          <cell r="K553">
            <v>4100</v>
          </cell>
          <cell r="M553">
            <v>2700</v>
          </cell>
          <cell r="N553">
            <v>6400</v>
          </cell>
          <cell r="O553">
            <v>168925</v>
          </cell>
          <cell r="V553">
            <v>17600</v>
          </cell>
          <cell r="W553">
            <v>4000</v>
          </cell>
          <cell r="X553">
            <v>1200</v>
          </cell>
          <cell r="Y553">
            <v>26325</v>
          </cell>
          <cell r="Z553">
            <v>5000</v>
          </cell>
          <cell r="AA553">
            <v>1500</v>
          </cell>
          <cell r="AD553">
            <v>2300</v>
          </cell>
        </row>
        <row r="554">
          <cell r="A554">
            <v>6.41</v>
          </cell>
          <cell r="B554">
            <v>5000</v>
          </cell>
          <cell r="C554">
            <v>6250</v>
          </cell>
          <cell r="D554">
            <v>9625</v>
          </cell>
          <cell r="H554">
            <v>3300</v>
          </cell>
          <cell r="I554">
            <v>12835</v>
          </cell>
          <cell r="J554">
            <v>2100</v>
          </cell>
          <cell r="K554">
            <v>4100</v>
          </cell>
          <cell r="M554">
            <v>2700</v>
          </cell>
          <cell r="N554">
            <v>6400</v>
          </cell>
          <cell r="O554">
            <v>169250</v>
          </cell>
          <cell r="V554">
            <v>17615</v>
          </cell>
          <cell r="W554">
            <v>4000</v>
          </cell>
          <cell r="X554">
            <v>1200</v>
          </cell>
          <cell r="Y554">
            <v>26345</v>
          </cell>
          <cell r="Z554">
            <v>5000</v>
          </cell>
          <cell r="AA554">
            <v>1500</v>
          </cell>
          <cell r="AD554">
            <v>2300</v>
          </cell>
        </row>
        <row r="555">
          <cell r="A555">
            <v>6.42</v>
          </cell>
          <cell r="B555">
            <v>5000</v>
          </cell>
          <cell r="C555">
            <v>6250</v>
          </cell>
          <cell r="D555">
            <v>9625</v>
          </cell>
          <cell r="H555">
            <v>3300</v>
          </cell>
          <cell r="I555">
            <v>12845</v>
          </cell>
          <cell r="J555">
            <v>2100</v>
          </cell>
          <cell r="K555">
            <v>4100</v>
          </cell>
          <cell r="M555">
            <v>2700</v>
          </cell>
          <cell r="N555">
            <v>6400</v>
          </cell>
          <cell r="O555">
            <v>169575</v>
          </cell>
          <cell r="V555">
            <v>17630</v>
          </cell>
          <cell r="W555">
            <v>4000</v>
          </cell>
          <cell r="X555">
            <v>1200</v>
          </cell>
          <cell r="Y555">
            <v>26365</v>
          </cell>
          <cell r="Z555">
            <v>5000</v>
          </cell>
          <cell r="AA555">
            <v>1500</v>
          </cell>
          <cell r="AD555">
            <v>2300</v>
          </cell>
        </row>
        <row r="556">
          <cell r="A556">
            <v>6.43</v>
          </cell>
          <cell r="B556">
            <v>5000</v>
          </cell>
          <cell r="C556">
            <v>6250</v>
          </cell>
          <cell r="D556">
            <v>9625</v>
          </cell>
          <cell r="H556">
            <v>3300</v>
          </cell>
          <cell r="I556">
            <v>12855</v>
          </cell>
          <cell r="J556">
            <v>2100</v>
          </cell>
          <cell r="K556">
            <v>4100</v>
          </cell>
          <cell r="M556">
            <v>2700</v>
          </cell>
          <cell r="N556">
            <v>6400</v>
          </cell>
          <cell r="O556">
            <v>169900</v>
          </cell>
          <cell r="V556">
            <v>17645</v>
          </cell>
          <cell r="W556">
            <v>4000</v>
          </cell>
          <cell r="X556">
            <v>1200</v>
          </cell>
          <cell r="Y556">
            <v>26385</v>
          </cell>
          <cell r="Z556">
            <v>5000</v>
          </cell>
          <cell r="AA556">
            <v>1500</v>
          </cell>
          <cell r="AD556">
            <v>2300</v>
          </cell>
        </row>
        <row r="557">
          <cell r="A557">
            <v>6.44</v>
          </cell>
          <cell r="B557">
            <v>5000</v>
          </cell>
          <cell r="C557">
            <v>6250</v>
          </cell>
          <cell r="D557">
            <v>9625</v>
          </cell>
          <cell r="H557">
            <v>3300</v>
          </cell>
          <cell r="I557">
            <v>12865</v>
          </cell>
          <cell r="J557">
            <v>2100</v>
          </cell>
          <cell r="K557">
            <v>4100</v>
          </cell>
          <cell r="M557">
            <v>2700</v>
          </cell>
          <cell r="N557">
            <v>6400</v>
          </cell>
          <cell r="O557">
            <v>170225</v>
          </cell>
          <cell r="V557">
            <v>17660</v>
          </cell>
          <cell r="W557">
            <v>4000</v>
          </cell>
          <cell r="X557">
            <v>1200</v>
          </cell>
          <cell r="Y557">
            <v>26405</v>
          </cell>
          <cell r="Z557">
            <v>5000</v>
          </cell>
          <cell r="AA557">
            <v>1500</v>
          </cell>
          <cell r="AD557">
            <v>2300</v>
          </cell>
        </row>
        <row r="558">
          <cell r="A558">
            <v>6.45</v>
          </cell>
          <cell r="B558">
            <v>5000</v>
          </cell>
          <cell r="C558">
            <v>6250</v>
          </cell>
          <cell r="D558">
            <v>9625</v>
          </cell>
          <cell r="H558">
            <v>3300</v>
          </cell>
          <cell r="I558">
            <v>12875</v>
          </cell>
          <cell r="J558">
            <v>2100</v>
          </cell>
          <cell r="K558">
            <v>4100</v>
          </cell>
          <cell r="M558">
            <v>2700</v>
          </cell>
          <cell r="N558">
            <v>6400</v>
          </cell>
          <cell r="O558">
            <v>170550</v>
          </cell>
          <cell r="V558">
            <v>17675</v>
          </cell>
          <cell r="W558">
            <v>4000</v>
          </cell>
          <cell r="X558">
            <v>1200</v>
          </cell>
          <cell r="Y558">
            <v>26425</v>
          </cell>
          <cell r="Z558">
            <v>5000</v>
          </cell>
          <cell r="AA558">
            <v>1500</v>
          </cell>
          <cell r="AD558">
            <v>2300</v>
          </cell>
        </row>
        <row r="559">
          <cell r="A559">
            <v>6.46</v>
          </cell>
          <cell r="B559">
            <v>5000</v>
          </cell>
          <cell r="C559">
            <v>6250</v>
          </cell>
          <cell r="D559">
            <v>9625</v>
          </cell>
          <cell r="H559">
            <v>3300</v>
          </cell>
          <cell r="I559">
            <v>12885</v>
          </cell>
          <cell r="J559">
            <v>2100</v>
          </cell>
          <cell r="K559">
            <v>4100</v>
          </cell>
          <cell r="M559">
            <v>2700</v>
          </cell>
          <cell r="N559">
            <v>6400</v>
          </cell>
          <cell r="O559">
            <v>170875</v>
          </cell>
          <cell r="V559">
            <v>17690</v>
          </cell>
          <cell r="W559">
            <v>4000</v>
          </cell>
          <cell r="X559">
            <v>1200</v>
          </cell>
          <cell r="Y559">
            <v>26445</v>
          </cell>
          <cell r="Z559">
            <v>5000</v>
          </cell>
          <cell r="AA559">
            <v>1500</v>
          </cell>
          <cell r="AD559">
            <v>2300</v>
          </cell>
        </row>
        <row r="560">
          <cell r="A560">
            <v>6.47</v>
          </cell>
          <cell r="B560">
            <v>5000</v>
          </cell>
          <cell r="C560">
            <v>6250</v>
          </cell>
          <cell r="D560">
            <v>9625</v>
          </cell>
          <cell r="H560">
            <v>3300</v>
          </cell>
          <cell r="I560">
            <v>12895</v>
          </cell>
          <cell r="J560">
            <v>2100</v>
          </cell>
          <cell r="K560">
            <v>4100</v>
          </cell>
          <cell r="M560">
            <v>2700</v>
          </cell>
          <cell r="N560">
            <v>6400</v>
          </cell>
          <cell r="O560">
            <v>171200</v>
          </cell>
          <cell r="V560">
            <v>17705</v>
          </cell>
          <cell r="W560">
            <v>4000</v>
          </cell>
          <cell r="X560">
            <v>1200</v>
          </cell>
          <cell r="Y560">
            <v>26465</v>
          </cell>
          <cell r="Z560">
            <v>5000</v>
          </cell>
          <cell r="AA560">
            <v>1500</v>
          </cell>
          <cell r="AD560">
            <v>2300</v>
          </cell>
        </row>
        <row r="561">
          <cell r="A561">
            <v>6.48</v>
          </cell>
          <cell r="B561">
            <v>5000</v>
          </cell>
          <cell r="C561">
            <v>6250</v>
          </cell>
          <cell r="D561">
            <v>9625</v>
          </cell>
          <cell r="H561">
            <v>3300</v>
          </cell>
          <cell r="I561">
            <v>12905</v>
          </cell>
          <cell r="J561">
            <v>2100</v>
          </cell>
          <cell r="K561">
            <v>4100</v>
          </cell>
          <cell r="M561">
            <v>2700</v>
          </cell>
          <cell r="N561">
            <v>6400</v>
          </cell>
          <cell r="O561">
            <v>171525</v>
          </cell>
          <cell r="V561">
            <v>17720</v>
          </cell>
          <cell r="W561">
            <v>4000</v>
          </cell>
          <cell r="X561">
            <v>1200</v>
          </cell>
          <cell r="Y561">
            <v>26485</v>
          </cell>
          <cell r="Z561">
            <v>5000</v>
          </cell>
          <cell r="AA561">
            <v>1500</v>
          </cell>
          <cell r="AD561">
            <v>2300</v>
          </cell>
        </row>
        <row r="562">
          <cell r="A562">
            <v>6.49</v>
          </cell>
          <cell r="B562">
            <v>5000</v>
          </cell>
          <cell r="C562">
            <v>6250</v>
          </cell>
          <cell r="D562">
            <v>9625</v>
          </cell>
          <cell r="H562">
            <v>3300</v>
          </cell>
          <cell r="I562">
            <v>12915</v>
          </cell>
          <cell r="J562">
            <v>2100</v>
          </cell>
          <cell r="K562">
            <v>4100</v>
          </cell>
          <cell r="M562">
            <v>2700</v>
          </cell>
          <cell r="N562">
            <v>6400</v>
          </cell>
          <cell r="O562">
            <v>171850</v>
          </cell>
          <cell r="V562">
            <v>17735</v>
          </cell>
          <cell r="W562">
            <v>4000</v>
          </cell>
          <cell r="X562">
            <v>1200</v>
          </cell>
          <cell r="Y562">
            <v>26505</v>
          </cell>
          <cell r="Z562">
            <v>5000</v>
          </cell>
          <cell r="AA562">
            <v>1500</v>
          </cell>
          <cell r="AD562">
            <v>2300</v>
          </cell>
        </row>
        <row r="563">
          <cell r="A563">
            <v>6.5</v>
          </cell>
          <cell r="B563">
            <v>5000</v>
          </cell>
          <cell r="C563">
            <v>6250</v>
          </cell>
          <cell r="D563">
            <v>9625</v>
          </cell>
          <cell r="H563">
            <v>3300</v>
          </cell>
          <cell r="I563">
            <v>12925</v>
          </cell>
          <cell r="J563">
            <v>2100</v>
          </cell>
          <cell r="K563">
            <v>4100</v>
          </cell>
          <cell r="M563">
            <v>2700</v>
          </cell>
          <cell r="N563">
            <v>6400</v>
          </cell>
          <cell r="O563">
            <v>172175</v>
          </cell>
          <cell r="V563">
            <v>17750</v>
          </cell>
          <cell r="W563">
            <v>4000</v>
          </cell>
          <cell r="X563">
            <v>1200</v>
          </cell>
          <cell r="Y563">
            <v>26525</v>
          </cell>
          <cell r="Z563">
            <v>5000</v>
          </cell>
          <cell r="AA563">
            <v>1500</v>
          </cell>
          <cell r="AD563">
            <v>2300</v>
          </cell>
        </row>
        <row r="564">
          <cell r="A564">
            <v>6.51</v>
          </cell>
          <cell r="B564">
            <v>5000</v>
          </cell>
          <cell r="C564">
            <v>6250</v>
          </cell>
          <cell r="D564">
            <v>9625</v>
          </cell>
          <cell r="H564">
            <v>3300</v>
          </cell>
          <cell r="I564">
            <v>12935</v>
          </cell>
          <cell r="J564">
            <v>2100</v>
          </cell>
          <cell r="K564">
            <v>4100</v>
          </cell>
          <cell r="M564">
            <v>2700</v>
          </cell>
          <cell r="N564">
            <v>6400</v>
          </cell>
          <cell r="O564">
            <v>172500</v>
          </cell>
          <cell r="V564">
            <v>17765</v>
          </cell>
          <cell r="W564">
            <v>4000</v>
          </cell>
          <cell r="X564">
            <v>1200</v>
          </cell>
          <cell r="Y564">
            <v>26545</v>
          </cell>
          <cell r="Z564">
            <v>5000</v>
          </cell>
          <cell r="AA564">
            <v>1500</v>
          </cell>
          <cell r="AD564">
            <v>2300</v>
          </cell>
        </row>
        <row r="565">
          <cell r="A565">
            <v>6.52</v>
          </cell>
          <cell r="B565">
            <v>5000</v>
          </cell>
          <cell r="C565">
            <v>6250</v>
          </cell>
          <cell r="D565">
            <v>9625</v>
          </cell>
          <cell r="H565">
            <v>3300</v>
          </cell>
          <cell r="I565">
            <v>12945</v>
          </cell>
          <cell r="J565">
            <v>2100</v>
          </cell>
          <cell r="K565">
            <v>4100</v>
          </cell>
          <cell r="M565">
            <v>2700</v>
          </cell>
          <cell r="N565">
            <v>6400</v>
          </cell>
          <cell r="O565">
            <v>172825</v>
          </cell>
          <cell r="V565">
            <v>17780</v>
          </cell>
          <cell r="W565">
            <v>4000</v>
          </cell>
          <cell r="X565">
            <v>1200</v>
          </cell>
          <cell r="Y565">
            <v>26565</v>
          </cell>
          <cell r="Z565">
            <v>5000</v>
          </cell>
          <cell r="AA565">
            <v>1500</v>
          </cell>
          <cell r="AD565">
            <v>2300</v>
          </cell>
        </row>
        <row r="566">
          <cell r="A566">
            <v>6.53</v>
          </cell>
          <cell r="B566">
            <v>5000</v>
          </cell>
          <cell r="C566">
            <v>6250</v>
          </cell>
          <cell r="D566">
            <v>9625</v>
          </cell>
          <cell r="H566">
            <v>3300</v>
          </cell>
          <cell r="I566">
            <v>12955</v>
          </cell>
          <cell r="J566">
            <v>2100</v>
          </cell>
          <cell r="K566">
            <v>4100</v>
          </cell>
          <cell r="M566">
            <v>2700</v>
          </cell>
          <cell r="N566">
            <v>6400</v>
          </cell>
          <cell r="O566">
            <v>173150</v>
          </cell>
          <cell r="V566">
            <v>17795</v>
          </cell>
          <cell r="W566">
            <v>4000</v>
          </cell>
          <cell r="X566">
            <v>1200</v>
          </cell>
          <cell r="Y566">
            <v>26585</v>
          </cell>
          <cell r="Z566">
            <v>5000</v>
          </cell>
          <cell r="AA566">
            <v>1500</v>
          </cell>
          <cell r="AD566">
            <v>2300</v>
          </cell>
        </row>
        <row r="567">
          <cell r="A567">
            <v>6.54</v>
          </cell>
          <cell r="B567">
            <v>5000</v>
          </cell>
          <cell r="C567">
            <v>6250</v>
          </cell>
          <cell r="D567">
            <v>9625</v>
          </cell>
          <cell r="H567">
            <v>3300</v>
          </cell>
          <cell r="I567">
            <v>12965</v>
          </cell>
          <cell r="J567">
            <v>2100</v>
          </cell>
          <cell r="K567">
            <v>4100</v>
          </cell>
          <cell r="M567">
            <v>2700</v>
          </cell>
          <cell r="N567">
            <v>6400</v>
          </cell>
          <cell r="O567">
            <v>173475</v>
          </cell>
          <cell r="V567">
            <v>17810</v>
          </cell>
          <cell r="W567">
            <v>4000</v>
          </cell>
          <cell r="X567">
            <v>1200</v>
          </cell>
          <cell r="Y567">
            <v>26605</v>
          </cell>
          <cell r="Z567">
            <v>5000</v>
          </cell>
          <cell r="AA567">
            <v>1500</v>
          </cell>
          <cell r="AD567">
            <v>2300</v>
          </cell>
        </row>
        <row r="568">
          <cell r="A568">
            <v>6.55</v>
          </cell>
          <cell r="B568">
            <v>5000</v>
          </cell>
          <cell r="C568">
            <v>6250</v>
          </cell>
          <cell r="D568">
            <v>9625</v>
          </cell>
          <cell r="H568">
            <v>3300</v>
          </cell>
          <cell r="I568">
            <v>12975</v>
          </cell>
          <cell r="J568">
            <v>2100</v>
          </cell>
          <cell r="K568">
            <v>4100</v>
          </cell>
          <cell r="M568">
            <v>2700</v>
          </cell>
          <cell r="N568">
            <v>6400</v>
          </cell>
          <cell r="O568">
            <v>173800</v>
          </cell>
          <cell r="V568">
            <v>17825</v>
          </cell>
          <cell r="W568">
            <v>4000</v>
          </cell>
          <cell r="X568">
            <v>1200</v>
          </cell>
          <cell r="Y568">
            <v>26625</v>
          </cell>
          <cell r="Z568">
            <v>5000</v>
          </cell>
          <cell r="AA568">
            <v>1500</v>
          </cell>
          <cell r="AD568">
            <v>2300</v>
          </cell>
        </row>
        <row r="569">
          <cell r="A569">
            <v>6.56</v>
          </cell>
          <cell r="B569">
            <v>5000</v>
          </cell>
          <cell r="C569">
            <v>6250</v>
          </cell>
          <cell r="D569">
            <v>9625</v>
          </cell>
          <cell r="H569">
            <v>3300</v>
          </cell>
          <cell r="I569">
            <v>12985</v>
          </cell>
          <cell r="J569">
            <v>2100</v>
          </cell>
          <cell r="K569">
            <v>4100</v>
          </cell>
          <cell r="M569">
            <v>2700</v>
          </cell>
          <cell r="N569">
            <v>6400</v>
          </cell>
          <cell r="O569">
            <v>174125</v>
          </cell>
          <cell r="V569">
            <v>17840</v>
          </cell>
          <cell r="W569">
            <v>4000</v>
          </cell>
          <cell r="X569">
            <v>1200</v>
          </cell>
          <cell r="Y569">
            <v>26645</v>
          </cell>
          <cell r="Z569">
            <v>5000</v>
          </cell>
          <cell r="AA569">
            <v>1500</v>
          </cell>
          <cell r="AD569">
            <v>2300</v>
          </cell>
        </row>
        <row r="570">
          <cell r="A570">
            <v>6.57</v>
          </cell>
          <cell r="B570">
            <v>5000</v>
          </cell>
          <cell r="C570">
            <v>6250</v>
          </cell>
          <cell r="D570">
            <v>9625</v>
          </cell>
          <cell r="H570">
            <v>3300</v>
          </cell>
          <cell r="I570">
            <v>12995</v>
          </cell>
          <cell r="J570">
            <v>2100</v>
          </cell>
          <cell r="K570">
            <v>4100</v>
          </cell>
          <cell r="M570">
            <v>2700</v>
          </cell>
          <cell r="N570">
            <v>6400</v>
          </cell>
          <cell r="O570">
            <v>174450</v>
          </cell>
          <cell r="V570">
            <v>17855</v>
          </cell>
          <cell r="W570">
            <v>4000</v>
          </cell>
          <cell r="X570">
            <v>1200</v>
          </cell>
          <cell r="Y570">
            <v>26665</v>
          </cell>
          <cell r="Z570">
            <v>5000</v>
          </cell>
          <cell r="AA570">
            <v>1500</v>
          </cell>
          <cell r="AD570">
            <v>2300</v>
          </cell>
        </row>
        <row r="571">
          <cell r="A571">
            <v>6.58</v>
          </cell>
          <cell r="B571">
            <v>5000</v>
          </cell>
          <cell r="C571">
            <v>6250</v>
          </cell>
          <cell r="D571">
            <v>9625</v>
          </cell>
          <cell r="H571">
            <v>3300</v>
          </cell>
          <cell r="I571">
            <v>13005</v>
          </cell>
          <cell r="J571">
            <v>2100</v>
          </cell>
          <cell r="K571">
            <v>4100</v>
          </cell>
          <cell r="M571">
            <v>2700</v>
          </cell>
          <cell r="N571">
            <v>6400</v>
          </cell>
          <cell r="O571">
            <v>174775</v>
          </cell>
          <cell r="V571">
            <v>17870</v>
          </cell>
          <cell r="W571">
            <v>4000</v>
          </cell>
          <cell r="X571">
            <v>1200</v>
          </cell>
          <cell r="Y571">
            <v>26685</v>
          </cell>
          <cell r="Z571">
            <v>5000</v>
          </cell>
          <cell r="AA571">
            <v>1500</v>
          </cell>
          <cell r="AD571">
            <v>2300</v>
          </cell>
        </row>
        <row r="572">
          <cell r="A572">
            <v>6.59</v>
          </cell>
          <cell r="B572">
            <v>5000</v>
          </cell>
          <cell r="C572">
            <v>6250</v>
          </cell>
          <cell r="D572">
            <v>9625</v>
          </cell>
          <cell r="H572">
            <v>3300</v>
          </cell>
          <cell r="I572">
            <v>13015</v>
          </cell>
          <cell r="J572">
            <v>2100</v>
          </cell>
          <cell r="K572">
            <v>4100</v>
          </cell>
          <cell r="M572">
            <v>2700</v>
          </cell>
          <cell r="N572">
            <v>6400</v>
          </cell>
          <cell r="O572">
            <v>175100</v>
          </cell>
          <cell r="V572">
            <v>17885</v>
          </cell>
          <cell r="W572">
            <v>4000</v>
          </cell>
          <cell r="X572">
            <v>1200</v>
          </cell>
          <cell r="Y572">
            <v>26705</v>
          </cell>
          <cell r="Z572">
            <v>5000</v>
          </cell>
          <cell r="AA572">
            <v>1500</v>
          </cell>
          <cell r="AD572">
            <v>2300</v>
          </cell>
        </row>
        <row r="573">
          <cell r="A573">
            <v>6.6</v>
          </cell>
          <cell r="B573">
            <v>5000</v>
          </cell>
          <cell r="C573">
            <v>6250</v>
          </cell>
          <cell r="D573">
            <v>9625</v>
          </cell>
          <cell r="H573">
            <v>3300</v>
          </cell>
          <cell r="I573">
            <v>13025</v>
          </cell>
          <cell r="J573">
            <v>2100</v>
          </cell>
          <cell r="K573">
            <v>4100</v>
          </cell>
          <cell r="M573">
            <v>2700</v>
          </cell>
          <cell r="N573">
            <v>6400</v>
          </cell>
          <cell r="O573">
            <v>175425</v>
          </cell>
          <cell r="V573">
            <v>17900</v>
          </cell>
          <cell r="W573">
            <v>4000</v>
          </cell>
          <cell r="X573">
            <v>1200</v>
          </cell>
          <cell r="Y573">
            <v>26725</v>
          </cell>
          <cell r="Z573">
            <v>5000</v>
          </cell>
          <cell r="AA573">
            <v>1500</v>
          </cell>
          <cell r="AD573">
            <v>2300</v>
          </cell>
        </row>
        <row r="574">
          <cell r="A574">
            <v>6.61</v>
          </cell>
          <cell r="B574">
            <v>5000</v>
          </cell>
          <cell r="C574">
            <v>6250</v>
          </cell>
          <cell r="D574">
            <v>9625</v>
          </cell>
          <cell r="H574">
            <v>3300</v>
          </cell>
          <cell r="I574">
            <v>13035</v>
          </cell>
          <cell r="J574">
            <v>2100</v>
          </cell>
          <cell r="K574">
            <v>4100</v>
          </cell>
          <cell r="M574">
            <v>2700</v>
          </cell>
          <cell r="N574">
            <v>6400</v>
          </cell>
          <cell r="O574">
            <v>175750</v>
          </cell>
          <cell r="V574">
            <v>17915</v>
          </cell>
          <cell r="W574">
            <v>4000</v>
          </cell>
          <cell r="X574">
            <v>1200</v>
          </cell>
          <cell r="Y574">
            <v>26745</v>
          </cell>
          <cell r="Z574">
            <v>5000</v>
          </cell>
          <cell r="AA574">
            <v>1500</v>
          </cell>
          <cell r="AD574">
            <v>2300</v>
          </cell>
        </row>
        <row r="575">
          <cell r="A575">
            <v>6.62</v>
          </cell>
          <cell r="B575">
            <v>5000</v>
          </cell>
          <cell r="C575">
            <v>6250</v>
          </cell>
          <cell r="D575">
            <v>9625</v>
          </cell>
          <cell r="H575">
            <v>3300</v>
          </cell>
          <cell r="I575">
            <v>13045</v>
          </cell>
          <cell r="J575">
            <v>2100</v>
          </cell>
          <cell r="K575">
            <v>4100</v>
          </cell>
          <cell r="M575">
            <v>2700</v>
          </cell>
          <cell r="N575">
            <v>6400</v>
          </cell>
          <cell r="O575">
            <v>176075</v>
          </cell>
          <cell r="V575">
            <v>17930</v>
          </cell>
          <cell r="W575">
            <v>4000</v>
          </cell>
          <cell r="X575">
            <v>1200</v>
          </cell>
          <cell r="Y575">
            <v>26765</v>
          </cell>
          <cell r="Z575">
            <v>5000</v>
          </cell>
          <cell r="AA575">
            <v>1500</v>
          </cell>
          <cell r="AD575">
            <v>2300</v>
          </cell>
        </row>
        <row r="576">
          <cell r="A576">
            <v>6.63</v>
          </cell>
          <cell r="B576">
            <v>5000</v>
          </cell>
          <cell r="C576">
            <v>6250</v>
          </cell>
          <cell r="D576">
            <v>9625</v>
          </cell>
          <cell r="H576">
            <v>3300</v>
          </cell>
          <cell r="I576">
            <v>13055</v>
          </cell>
          <cell r="J576">
            <v>2100</v>
          </cell>
          <cell r="K576">
            <v>4100</v>
          </cell>
          <cell r="M576">
            <v>2700</v>
          </cell>
          <cell r="N576">
            <v>6400</v>
          </cell>
          <cell r="O576">
            <v>176400</v>
          </cell>
          <cell r="V576">
            <v>17945</v>
          </cell>
          <cell r="W576">
            <v>4000</v>
          </cell>
          <cell r="X576">
            <v>1200</v>
          </cell>
          <cell r="Y576">
            <v>26785</v>
          </cell>
          <cell r="Z576">
            <v>5000</v>
          </cell>
          <cell r="AA576">
            <v>1500</v>
          </cell>
          <cell r="AD576">
            <v>2300</v>
          </cell>
        </row>
        <row r="577">
          <cell r="A577">
            <v>6.64</v>
          </cell>
          <cell r="B577">
            <v>5000</v>
          </cell>
          <cell r="C577">
            <v>6250</v>
          </cell>
          <cell r="D577">
            <v>9625</v>
          </cell>
          <cell r="H577">
            <v>3300</v>
          </cell>
          <cell r="I577">
            <v>13065</v>
          </cell>
          <cell r="J577">
            <v>2100</v>
          </cell>
          <cell r="K577">
            <v>4100</v>
          </cell>
          <cell r="M577">
            <v>2700</v>
          </cell>
          <cell r="N577">
            <v>6400</v>
          </cell>
          <cell r="O577">
            <v>176725</v>
          </cell>
          <cell r="V577">
            <v>17960</v>
          </cell>
          <cell r="W577">
            <v>4000</v>
          </cell>
          <cell r="X577">
            <v>1200</v>
          </cell>
          <cell r="Y577">
            <v>26805</v>
          </cell>
          <cell r="Z577">
            <v>5000</v>
          </cell>
          <cell r="AA577">
            <v>1500</v>
          </cell>
          <cell r="AD577">
            <v>2300</v>
          </cell>
        </row>
        <row r="578">
          <cell r="A578">
            <v>6.65</v>
          </cell>
          <cell r="B578">
            <v>5000</v>
          </cell>
          <cell r="C578">
            <v>6250</v>
          </cell>
          <cell r="D578">
            <v>9625</v>
          </cell>
          <cell r="H578">
            <v>3300</v>
          </cell>
          <cell r="I578">
            <v>13075</v>
          </cell>
          <cell r="J578">
            <v>2100</v>
          </cell>
          <cell r="K578">
            <v>4100</v>
          </cell>
          <cell r="M578">
            <v>2700</v>
          </cell>
          <cell r="N578">
            <v>6400</v>
          </cell>
          <cell r="O578">
            <v>177050</v>
          </cell>
          <cell r="V578">
            <v>17975</v>
          </cell>
          <cell r="W578">
            <v>4000</v>
          </cell>
          <cell r="X578">
            <v>1200</v>
          </cell>
          <cell r="Y578">
            <v>26825</v>
          </cell>
          <cell r="Z578">
            <v>5000</v>
          </cell>
          <cell r="AA578">
            <v>1500</v>
          </cell>
          <cell r="AD578">
            <v>2300</v>
          </cell>
        </row>
        <row r="579">
          <cell r="A579">
            <v>6.66</v>
          </cell>
          <cell r="B579">
            <v>5000</v>
          </cell>
          <cell r="C579">
            <v>6250</v>
          </cell>
          <cell r="D579">
            <v>9625</v>
          </cell>
          <cell r="H579">
            <v>3300</v>
          </cell>
          <cell r="I579">
            <v>13085</v>
          </cell>
          <cell r="J579">
            <v>2100</v>
          </cell>
          <cell r="K579">
            <v>4100</v>
          </cell>
          <cell r="M579">
            <v>2700</v>
          </cell>
          <cell r="N579">
            <v>6400</v>
          </cell>
          <cell r="O579">
            <v>177375</v>
          </cell>
          <cell r="V579">
            <v>17990</v>
          </cell>
          <cell r="W579">
            <v>4000</v>
          </cell>
          <cell r="X579">
            <v>1200</v>
          </cell>
          <cell r="Y579">
            <v>26845</v>
          </cell>
          <cell r="Z579">
            <v>5000</v>
          </cell>
          <cell r="AA579">
            <v>1500</v>
          </cell>
          <cell r="AD579">
            <v>2300</v>
          </cell>
        </row>
        <row r="580">
          <cell r="A580">
            <v>6.67</v>
          </cell>
          <cell r="B580">
            <v>5000</v>
          </cell>
          <cell r="C580">
            <v>6250</v>
          </cell>
          <cell r="D580">
            <v>9625</v>
          </cell>
          <cell r="H580">
            <v>3300</v>
          </cell>
          <cell r="I580">
            <v>13095</v>
          </cell>
          <cell r="J580">
            <v>2100</v>
          </cell>
          <cell r="K580">
            <v>4100</v>
          </cell>
          <cell r="M580">
            <v>2700</v>
          </cell>
          <cell r="N580">
            <v>6400</v>
          </cell>
          <cell r="O580">
            <v>177700</v>
          </cell>
          <cell r="V580">
            <v>18005</v>
          </cell>
          <cell r="W580">
            <v>4000</v>
          </cell>
          <cell r="X580">
            <v>1200</v>
          </cell>
          <cell r="Y580">
            <v>26865</v>
          </cell>
          <cell r="Z580">
            <v>5000</v>
          </cell>
          <cell r="AA580">
            <v>1500</v>
          </cell>
          <cell r="AD580">
            <v>2300</v>
          </cell>
        </row>
        <row r="581">
          <cell r="A581">
            <v>6.68</v>
          </cell>
          <cell r="B581">
            <v>5000</v>
          </cell>
          <cell r="C581">
            <v>6250</v>
          </cell>
          <cell r="D581">
            <v>9625</v>
          </cell>
          <cell r="H581">
            <v>3300</v>
          </cell>
          <cell r="I581">
            <v>13105</v>
          </cell>
          <cell r="J581">
            <v>2100</v>
          </cell>
          <cell r="K581">
            <v>4100</v>
          </cell>
          <cell r="M581">
            <v>2700</v>
          </cell>
          <cell r="N581">
            <v>6400</v>
          </cell>
          <cell r="O581">
            <v>178025</v>
          </cell>
          <cell r="V581">
            <v>18020</v>
          </cell>
          <cell r="W581">
            <v>4000</v>
          </cell>
          <cell r="X581">
            <v>1200</v>
          </cell>
          <cell r="Y581">
            <v>26885</v>
          </cell>
          <cell r="Z581">
            <v>5000</v>
          </cell>
          <cell r="AA581">
            <v>1500</v>
          </cell>
          <cell r="AD581">
            <v>2300</v>
          </cell>
        </row>
        <row r="582">
          <cell r="A582">
            <v>6.69</v>
          </cell>
          <cell r="B582">
            <v>5000</v>
          </cell>
          <cell r="C582">
            <v>6250</v>
          </cell>
          <cell r="D582">
            <v>9625</v>
          </cell>
          <cell r="H582">
            <v>3300</v>
          </cell>
          <cell r="I582">
            <v>13115</v>
          </cell>
          <cell r="J582">
            <v>2100</v>
          </cell>
          <cell r="K582">
            <v>4100</v>
          </cell>
          <cell r="M582">
            <v>2700</v>
          </cell>
          <cell r="N582">
            <v>6400</v>
          </cell>
          <cell r="O582">
            <v>178350</v>
          </cell>
          <cell r="V582">
            <v>18035</v>
          </cell>
          <cell r="W582">
            <v>4000</v>
          </cell>
          <cell r="X582">
            <v>1200</v>
          </cell>
          <cell r="Y582">
            <v>26905</v>
          </cell>
          <cell r="Z582">
            <v>5000</v>
          </cell>
          <cell r="AA582">
            <v>1500</v>
          </cell>
          <cell r="AD582">
            <v>2300</v>
          </cell>
        </row>
        <row r="583">
          <cell r="A583">
            <v>6.7</v>
          </cell>
          <cell r="B583">
            <v>5000</v>
          </cell>
          <cell r="C583">
            <v>6250</v>
          </cell>
          <cell r="D583">
            <v>9625</v>
          </cell>
          <cell r="H583">
            <v>3300</v>
          </cell>
          <cell r="I583">
            <v>13125</v>
          </cell>
          <cell r="J583">
            <v>2100</v>
          </cell>
          <cell r="K583">
            <v>4100</v>
          </cell>
          <cell r="M583">
            <v>2700</v>
          </cell>
          <cell r="N583">
            <v>6400</v>
          </cell>
          <cell r="O583">
            <v>178675</v>
          </cell>
          <cell r="V583">
            <v>18050</v>
          </cell>
          <cell r="W583">
            <v>4000</v>
          </cell>
          <cell r="X583">
            <v>1200</v>
          </cell>
          <cell r="Y583">
            <v>26925</v>
          </cell>
          <cell r="Z583">
            <v>5000</v>
          </cell>
          <cell r="AA583">
            <v>1500</v>
          </cell>
          <cell r="AD583">
            <v>2300</v>
          </cell>
        </row>
        <row r="584">
          <cell r="A584">
            <v>6.71</v>
          </cell>
          <cell r="B584">
            <v>5000</v>
          </cell>
          <cell r="C584">
            <v>6250</v>
          </cell>
          <cell r="D584">
            <v>9625</v>
          </cell>
          <cell r="H584">
            <v>3300</v>
          </cell>
          <cell r="I584">
            <v>13135</v>
          </cell>
          <cell r="J584">
            <v>2100</v>
          </cell>
          <cell r="K584">
            <v>4100</v>
          </cell>
          <cell r="M584">
            <v>2700</v>
          </cell>
          <cell r="N584">
            <v>6400</v>
          </cell>
          <cell r="O584">
            <v>179000</v>
          </cell>
          <cell r="V584">
            <v>18065</v>
          </cell>
          <cell r="W584">
            <v>4000</v>
          </cell>
          <cell r="X584">
            <v>1200</v>
          </cell>
          <cell r="Y584">
            <v>26945</v>
          </cell>
          <cell r="Z584">
            <v>5000</v>
          </cell>
          <cell r="AA584">
            <v>1500</v>
          </cell>
          <cell r="AD584">
            <v>2300</v>
          </cell>
        </row>
        <row r="585">
          <cell r="A585">
            <v>6.72</v>
          </cell>
          <cell r="B585">
            <v>5000</v>
          </cell>
          <cell r="C585">
            <v>6250</v>
          </cell>
          <cell r="D585">
            <v>9625</v>
          </cell>
          <cell r="H585">
            <v>3300</v>
          </cell>
          <cell r="I585">
            <v>13145</v>
          </cell>
          <cell r="J585">
            <v>2100</v>
          </cell>
          <cell r="K585">
            <v>4100</v>
          </cell>
          <cell r="M585">
            <v>2700</v>
          </cell>
          <cell r="N585">
            <v>6400</v>
          </cell>
          <cell r="O585">
            <v>179325</v>
          </cell>
          <cell r="V585">
            <v>18080</v>
          </cell>
          <cell r="W585">
            <v>4000</v>
          </cell>
          <cell r="X585">
            <v>1200</v>
          </cell>
          <cell r="Y585">
            <v>26965</v>
          </cell>
          <cell r="Z585">
            <v>5000</v>
          </cell>
          <cell r="AA585">
            <v>1500</v>
          </cell>
          <cell r="AD585">
            <v>2300</v>
          </cell>
        </row>
        <row r="586">
          <cell r="A586">
            <v>6.73</v>
          </cell>
          <cell r="B586">
            <v>5000</v>
          </cell>
          <cell r="C586">
            <v>6250</v>
          </cell>
          <cell r="D586">
            <v>9625</v>
          </cell>
          <cell r="H586">
            <v>3300</v>
          </cell>
          <cell r="I586">
            <v>13155</v>
          </cell>
          <cell r="J586">
            <v>2100</v>
          </cell>
          <cell r="K586">
            <v>4100</v>
          </cell>
          <cell r="M586">
            <v>2700</v>
          </cell>
          <cell r="N586">
            <v>6400</v>
          </cell>
          <cell r="O586">
            <v>179650</v>
          </cell>
          <cell r="V586">
            <v>18095</v>
          </cell>
          <cell r="W586">
            <v>4000</v>
          </cell>
          <cell r="X586">
            <v>1200</v>
          </cell>
          <cell r="Y586">
            <v>26985</v>
          </cell>
          <cell r="Z586">
            <v>5000</v>
          </cell>
          <cell r="AA586">
            <v>1500</v>
          </cell>
          <cell r="AD586">
            <v>2300</v>
          </cell>
        </row>
        <row r="587">
          <cell r="A587">
            <v>6.74</v>
          </cell>
          <cell r="B587">
            <v>5000</v>
          </cell>
          <cell r="C587">
            <v>6250</v>
          </cell>
          <cell r="D587">
            <v>9625</v>
          </cell>
          <cell r="H587">
            <v>3300</v>
          </cell>
          <cell r="I587">
            <v>13165</v>
          </cell>
          <cell r="J587">
            <v>2100</v>
          </cell>
          <cell r="K587">
            <v>4100</v>
          </cell>
          <cell r="M587">
            <v>2700</v>
          </cell>
          <cell r="N587">
            <v>6400</v>
          </cell>
          <cell r="O587">
            <v>179975</v>
          </cell>
          <cell r="V587">
            <v>18110</v>
          </cell>
          <cell r="W587">
            <v>4000</v>
          </cell>
          <cell r="X587">
            <v>1200</v>
          </cell>
          <cell r="Y587">
            <v>27005</v>
          </cell>
          <cell r="Z587">
            <v>5000</v>
          </cell>
          <cell r="AA587">
            <v>1500</v>
          </cell>
          <cell r="AD587">
            <v>2300</v>
          </cell>
        </row>
        <row r="588">
          <cell r="A588">
            <v>6.75</v>
          </cell>
          <cell r="B588">
            <v>5000</v>
          </cell>
          <cell r="C588">
            <v>6250</v>
          </cell>
          <cell r="D588">
            <v>9625</v>
          </cell>
          <cell r="H588">
            <v>3300</v>
          </cell>
          <cell r="I588">
            <v>13175</v>
          </cell>
          <cell r="J588">
            <v>2100</v>
          </cell>
          <cell r="K588">
            <v>4100</v>
          </cell>
          <cell r="M588">
            <v>2700</v>
          </cell>
          <cell r="N588">
            <v>6400</v>
          </cell>
          <cell r="O588">
            <v>180300</v>
          </cell>
          <cell r="V588">
            <v>18125</v>
          </cell>
          <cell r="W588">
            <v>4000</v>
          </cell>
          <cell r="X588">
            <v>1200</v>
          </cell>
          <cell r="Y588">
            <v>27025</v>
          </cell>
          <cell r="Z588">
            <v>5000</v>
          </cell>
          <cell r="AA588">
            <v>1500</v>
          </cell>
          <cell r="AD588">
            <v>2300</v>
          </cell>
        </row>
        <row r="589">
          <cell r="A589">
            <v>6.76</v>
          </cell>
          <cell r="B589">
            <v>5000</v>
          </cell>
          <cell r="C589">
            <v>6250</v>
          </cell>
          <cell r="D589">
            <v>9625</v>
          </cell>
          <cell r="H589">
            <v>3300</v>
          </cell>
          <cell r="I589">
            <v>13185</v>
          </cell>
          <cell r="J589">
            <v>2100</v>
          </cell>
          <cell r="K589">
            <v>4100</v>
          </cell>
          <cell r="M589">
            <v>2700</v>
          </cell>
          <cell r="N589">
            <v>6400</v>
          </cell>
          <cell r="O589">
            <v>180625</v>
          </cell>
          <cell r="V589">
            <v>18140</v>
          </cell>
          <cell r="W589">
            <v>4000</v>
          </cell>
          <cell r="X589">
            <v>1200</v>
          </cell>
          <cell r="Y589">
            <v>27045</v>
          </cell>
          <cell r="Z589">
            <v>5000</v>
          </cell>
          <cell r="AA589">
            <v>1500</v>
          </cell>
          <cell r="AD589">
            <v>2300</v>
          </cell>
        </row>
        <row r="590">
          <cell r="A590">
            <v>6.77</v>
          </cell>
          <cell r="B590">
            <v>5000</v>
          </cell>
          <cell r="C590">
            <v>6250</v>
          </cell>
          <cell r="D590">
            <v>9625</v>
          </cell>
          <cell r="H590">
            <v>3300</v>
          </cell>
          <cell r="I590">
            <v>13195</v>
          </cell>
          <cell r="J590">
            <v>2100</v>
          </cell>
          <cell r="K590">
            <v>4100</v>
          </cell>
          <cell r="M590">
            <v>2700</v>
          </cell>
          <cell r="N590">
            <v>6400</v>
          </cell>
          <cell r="O590">
            <v>180950</v>
          </cell>
          <cell r="V590">
            <v>18155</v>
          </cell>
          <cell r="W590">
            <v>4000</v>
          </cell>
          <cell r="X590">
            <v>1200</v>
          </cell>
          <cell r="Y590">
            <v>27065</v>
          </cell>
          <cell r="Z590">
            <v>5000</v>
          </cell>
          <cell r="AA590">
            <v>1500</v>
          </cell>
          <cell r="AD590">
            <v>2300</v>
          </cell>
        </row>
        <row r="591">
          <cell r="A591">
            <v>6.78</v>
          </cell>
          <cell r="B591">
            <v>5000</v>
          </cell>
          <cell r="C591">
            <v>6250</v>
          </cell>
          <cell r="D591">
            <v>9625</v>
          </cell>
          <cell r="H591">
            <v>3300</v>
          </cell>
          <cell r="I591">
            <v>13205</v>
          </cell>
          <cell r="J591">
            <v>2100</v>
          </cell>
          <cell r="K591">
            <v>4100</v>
          </cell>
          <cell r="M591">
            <v>2700</v>
          </cell>
          <cell r="N591">
            <v>6400</v>
          </cell>
          <cell r="O591">
            <v>181275</v>
          </cell>
          <cell r="V591">
            <v>18170</v>
          </cell>
          <cell r="W591">
            <v>4000</v>
          </cell>
          <cell r="X591">
            <v>1200</v>
          </cell>
          <cell r="Y591">
            <v>27085</v>
          </cell>
          <cell r="Z591">
            <v>5000</v>
          </cell>
          <cell r="AA591">
            <v>1500</v>
          </cell>
          <cell r="AD591">
            <v>2300</v>
          </cell>
        </row>
        <row r="592">
          <cell r="A592">
            <v>6.79</v>
          </cell>
          <cell r="B592">
            <v>5000</v>
          </cell>
          <cell r="C592">
            <v>6250</v>
          </cell>
          <cell r="D592">
            <v>9625</v>
          </cell>
          <cell r="H592">
            <v>3300</v>
          </cell>
          <cell r="I592">
            <v>13215</v>
          </cell>
          <cell r="J592">
            <v>2100</v>
          </cell>
          <cell r="K592">
            <v>4100</v>
          </cell>
          <cell r="M592">
            <v>2700</v>
          </cell>
          <cell r="N592">
            <v>6400</v>
          </cell>
          <cell r="O592">
            <v>181600</v>
          </cell>
          <cell r="V592">
            <v>18185</v>
          </cell>
          <cell r="W592">
            <v>4000</v>
          </cell>
          <cell r="X592">
            <v>1200</v>
          </cell>
          <cell r="Y592">
            <v>27105</v>
          </cell>
          <cell r="Z592">
            <v>5000</v>
          </cell>
          <cell r="AA592">
            <v>1500</v>
          </cell>
          <cell r="AD592">
            <v>2300</v>
          </cell>
        </row>
        <row r="593">
          <cell r="A593">
            <v>6.8</v>
          </cell>
          <cell r="B593">
            <v>5000</v>
          </cell>
          <cell r="C593">
            <v>6250</v>
          </cell>
          <cell r="D593">
            <v>9625</v>
          </cell>
          <cell r="H593">
            <v>3300</v>
          </cell>
          <cell r="I593">
            <v>13225</v>
          </cell>
          <cell r="J593">
            <v>2100</v>
          </cell>
          <cell r="K593">
            <v>4100</v>
          </cell>
          <cell r="M593">
            <v>2700</v>
          </cell>
          <cell r="N593">
            <v>6400</v>
          </cell>
          <cell r="O593">
            <v>181925</v>
          </cell>
          <cell r="V593">
            <v>18200</v>
          </cell>
          <cell r="W593">
            <v>4000</v>
          </cell>
          <cell r="X593">
            <v>1200</v>
          </cell>
          <cell r="Y593">
            <v>27125</v>
          </cell>
          <cell r="Z593">
            <v>5000</v>
          </cell>
          <cell r="AA593">
            <v>1500</v>
          </cell>
          <cell r="AD593">
            <v>2300</v>
          </cell>
        </row>
        <row r="594">
          <cell r="A594">
            <v>6.81</v>
          </cell>
          <cell r="B594">
            <v>5000</v>
          </cell>
          <cell r="C594">
            <v>6250</v>
          </cell>
          <cell r="D594">
            <v>9625</v>
          </cell>
          <cell r="H594">
            <v>3300</v>
          </cell>
          <cell r="I594">
            <v>13235</v>
          </cell>
          <cell r="J594">
            <v>2100</v>
          </cell>
          <cell r="K594">
            <v>4100</v>
          </cell>
          <cell r="M594">
            <v>2700</v>
          </cell>
          <cell r="N594">
            <v>6400</v>
          </cell>
          <cell r="O594">
            <v>182250</v>
          </cell>
          <cell r="V594">
            <v>18215</v>
          </cell>
          <cell r="W594">
            <v>4000</v>
          </cell>
          <cell r="X594">
            <v>1200</v>
          </cell>
          <cell r="Y594">
            <v>27145</v>
          </cell>
          <cell r="Z594">
            <v>5000</v>
          </cell>
          <cell r="AA594">
            <v>1500</v>
          </cell>
          <cell r="AD594">
            <v>2300</v>
          </cell>
        </row>
        <row r="595">
          <cell r="A595">
            <v>6.82</v>
          </cell>
          <cell r="B595">
            <v>5000</v>
          </cell>
          <cell r="C595">
            <v>6250</v>
          </cell>
          <cell r="D595">
            <v>9625</v>
          </cell>
          <cell r="H595">
            <v>3300</v>
          </cell>
          <cell r="I595">
            <v>13245</v>
          </cell>
          <cell r="J595">
            <v>2100</v>
          </cell>
          <cell r="K595">
            <v>4100</v>
          </cell>
          <cell r="M595">
            <v>2700</v>
          </cell>
          <cell r="N595">
            <v>6400</v>
          </cell>
          <cell r="O595">
            <v>182575</v>
          </cell>
          <cell r="V595">
            <v>18230</v>
          </cell>
          <cell r="W595">
            <v>4000</v>
          </cell>
          <cell r="X595">
            <v>1200</v>
          </cell>
          <cell r="Y595">
            <v>27165</v>
          </cell>
          <cell r="Z595">
            <v>5000</v>
          </cell>
          <cell r="AA595">
            <v>1500</v>
          </cell>
          <cell r="AD595">
            <v>2300</v>
          </cell>
        </row>
        <row r="596">
          <cell r="A596">
            <v>6.83</v>
          </cell>
          <cell r="B596">
            <v>5000</v>
          </cell>
          <cell r="C596">
            <v>6250</v>
          </cell>
          <cell r="D596">
            <v>9625</v>
          </cell>
          <cell r="H596">
            <v>3300</v>
          </cell>
          <cell r="I596">
            <v>13255</v>
          </cell>
          <cell r="J596">
            <v>2100</v>
          </cell>
          <cell r="K596">
            <v>4100</v>
          </cell>
          <cell r="M596">
            <v>2700</v>
          </cell>
          <cell r="N596">
            <v>6400</v>
          </cell>
          <cell r="O596">
            <v>182900</v>
          </cell>
          <cell r="V596">
            <v>18245</v>
          </cell>
          <cell r="W596">
            <v>4000</v>
          </cell>
          <cell r="X596">
            <v>1200</v>
          </cell>
          <cell r="Y596">
            <v>27185</v>
          </cell>
          <cell r="Z596">
            <v>5000</v>
          </cell>
          <cell r="AA596">
            <v>1500</v>
          </cell>
          <cell r="AD596">
            <v>2300</v>
          </cell>
        </row>
        <row r="597">
          <cell r="A597">
            <v>6.84</v>
          </cell>
          <cell r="B597">
            <v>5000</v>
          </cell>
          <cell r="C597">
            <v>6250</v>
          </cell>
          <cell r="D597">
            <v>9625</v>
          </cell>
          <cell r="H597">
            <v>3300</v>
          </cell>
          <cell r="I597">
            <v>13265</v>
          </cell>
          <cell r="J597">
            <v>2100</v>
          </cell>
          <cell r="K597">
            <v>4100</v>
          </cell>
          <cell r="M597">
            <v>2700</v>
          </cell>
          <cell r="N597">
            <v>6400</v>
          </cell>
          <cell r="O597">
            <v>183225</v>
          </cell>
          <cell r="V597">
            <v>18260</v>
          </cell>
          <cell r="W597">
            <v>4000</v>
          </cell>
          <cell r="X597">
            <v>1200</v>
          </cell>
          <cell r="Y597">
            <v>27205</v>
          </cell>
          <cell r="Z597">
            <v>5000</v>
          </cell>
          <cell r="AA597">
            <v>1500</v>
          </cell>
          <cell r="AD597">
            <v>2300</v>
          </cell>
        </row>
        <row r="598">
          <cell r="A598">
            <v>6.85</v>
          </cell>
          <cell r="B598">
            <v>5000</v>
          </cell>
          <cell r="C598">
            <v>6250</v>
          </cell>
          <cell r="D598">
            <v>9625</v>
          </cell>
          <cell r="H598">
            <v>3300</v>
          </cell>
          <cell r="I598">
            <v>13275</v>
          </cell>
          <cell r="J598">
            <v>2100</v>
          </cell>
          <cell r="K598">
            <v>4100</v>
          </cell>
          <cell r="M598">
            <v>2700</v>
          </cell>
          <cell r="N598">
            <v>6400</v>
          </cell>
          <cell r="O598">
            <v>183550</v>
          </cell>
          <cell r="V598">
            <v>18275</v>
          </cell>
          <cell r="W598">
            <v>4000</v>
          </cell>
          <cell r="X598">
            <v>1200</v>
          </cell>
          <cell r="Y598">
            <v>27225</v>
          </cell>
          <cell r="Z598">
            <v>5000</v>
          </cell>
          <cell r="AA598">
            <v>1500</v>
          </cell>
          <cell r="AD598">
            <v>2300</v>
          </cell>
        </row>
        <row r="599">
          <cell r="A599">
            <v>6.86</v>
          </cell>
          <cell r="B599">
            <v>5000</v>
          </cell>
          <cell r="C599">
            <v>6250</v>
          </cell>
          <cell r="D599">
            <v>9625</v>
          </cell>
          <cell r="H599">
            <v>3300</v>
          </cell>
          <cell r="I599">
            <v>13285</v>
          </cell>
          <cell r="J599">
            <v>2100</v>
          </cell>
          <cell r="K599">
            <v>4100</v>
          </cell>
          <cell r="M599">
            <v>2700</v>
          </cell>
          <cell r="N599">
            <v>6400</v>
          </cell>
          <cell r="O599">
            <v>183875</v>
          </cell>
          <cell r="V599">
            <v>18290</v>
          </cell>
          <cell r="W599">
            <v>4000</v>
          </cell>
          <cell r="X599">
            <v>1200</v>
          </cell>
          <cell r="Y599">
            <v>27245</v>
          </cell>
          <cell r="Z599">
            <v>5000</v>
          </cell>
          <cell r="AA599">
            <v>1500</v>
          </cell>
          <cell r="AD599">
            <v>2300</v>
          </cell>
        </row>
        <row r="600">
          <cell r="A600">
            <v>6.87</v>
          </cell>
          <cell r="B600">
            <v>5000</v>
          </cell>
          <cell r="C600">
            <v>6250</v>
          </cell>
          <cell r="D600">
            <v>9625</v>
          </cell>
          <cell r="H600">
            <v>3300</v>
          </cell>
          <cell r="I600">
            <v>13295</v>
          </cell>
          <cell r="J600">
            <v>2100</v>
          </cell>
          <cell r="K600">
            <v>4100</v>
          </cell>
          <cell r="M600">
            <v>2700</v>
          </cell>
          <cell r="N600">
            <v>6400</v>
          </cell>
          <cell r="O600">
            <v>184200</v>
          </cell>
          <cell r="V600">
            <v>18305</v>
          </cell>
          <cell r="W600">
            <v>4000</v>
          </cell>
          <cell r="X600">
            <v>1200</v>
          </cell>
          <cell r="Y600">
            <v>27265</v>
          </cell>
          <cell r="Z600">
            <v>5000</v>
          </cell>
          <cell r="AA600">
            <v>1500</v>
          </cell>
          <cell r="AD600">
            <v>2300</v>
          </cell>
        </row>
        <row r="601">
          <cell r="A601">
            <v>6.88</v>
          </cell>
          <cell r="B601">
            <v>5000</v>
          </cell>
          <cell r="C601">
            <v>6250</v>
          </cell>
          <cell r="D601">
            <v>9625</v>
          </cell>
          <cell r="H601">
            <v>3300</v>
          </cell>
          <cell r="I601">
            <v>13305</v>
          </cell>
          <cell r="J601">
            <v>2100</v>
          </cell>
          <cell r="K601">
            <v>4100</v>
          </cell>
          <cell r="M601">
            <v>2700</v>
          </cell>
          <cell r="N601">
            <v>6400</v>
          </cell>
          <cell r="O601">
            <v>184525</v>
          </cell>
          <cell r="V601">
            <v>18320</v>
          </cell>
          <cell r="W601">
            <v>4000</v>
          </cell>
          <cell r="X601">
            <v>1200</v>
          </cell>
          <cell r="Y601">
            <v>27285</v>
          </cell>
          <cell r="Z601">
            <v>5000</v>
          </cell>
          <cell r="AA601">
            <v>1500</v>
          </cell>
          <cell r="AD601">
            <v>2300</v>
          </cell>
        </row>
        <row r="602">
          <cell r="A602">
            <v>6.89</v>
          </cell>
          <cell r="B602">
            <v>5000</v>
          </cell>
          <cell r="C602">
            <v>6250</v>
          </cell>
          <cell r="D602">
            <v>9625</v>
          </cell>
          <cell r="H602">
            <v>3300</v>
          </cell>
          <cell r="I602">
            <v>13315</v>
          </cell>
          <cell r="J602">
            <v>2100</v>
          </cell>
          <cell r="K602">
            <v>4100</v>
          </cell>
          <cell r="M602">
            <v>2700</v>
          </cell>
          <cell r="N602">
            <v>6400</v>
          </cell>
          <cell r="O602">
            <v>184850</v>
          </cell>
          <cell r="V602">
            <v>18335</v>
          </cell>
          <cell r="W602">
            <v>4000</v>
          </cell>
          <cell r="X602">
            <v>1200</v>
          </cell>
          <cell r="Y602">
            <v>27305</v>
          </cell>
          <cell r="Z602">
            <v>5000</v>
          </cell>
          <cell r="AA602">
            <v>1500</v>
          </cell>
          <cell r="AD602">
            <v>2300</v>
          </cell>
        </row>
        <row r="603">
          <cell r="A603">
            <v>6.9</v>
          </cell>
          <cell r="B603">
            <v>5000</v>
          </cell>
          <cell r="C603">
            <v>6250</v>
          </cell>
          <cell r="D603">
            <v>9625</v>
          </cell>
          <cell r="H603">
            <v>3300</v>
          </cell>
          <cell r="I603">
            <v>13325</v>
          </cell>
          <cell r="J603">
            <v>2100</v>
          </cell>
          <cell r="K603">
            <v>4100</v>
          </cell>
          <cell r="M603">
            <v>2700</v>
          </cell>
          <cell r="N603">
            <v>6400</v>
          </cell>
          <cell r="O603">
            <v>185175</v>
          </cell>
          <cell r="V603">
            <v>18350</v>
          </cell>
          <cell r="W603">
            <v>4000</v>
          </cell>
          <cell r="X603">
            <v>1200</v>
          </cell>
          <cell r="Y603">
            <v>27325</v>
          </cell>
          <cell r="Z603">
            <v>5000</v>
          </cell>
          <cell r="AA603">
            <v>1500</v>
          </cell>
          <cell r="AD603">
            <v>2300</v>
          </cell>
        </row>
        <row r="604">
          <cell r="A604">
            <v>6.91</v>
          </cell>
          <cell r="B604">
            <v>5000</v>
          </cell>
          <cell r="C604">
            <v>6250</v>
          </cell>
          <cell r="D604">
            <v>9625</v>
          </cell>
          <cell r="H604">
            <v>3300</v>
          </cell>
          <cell r="I604">
            <v>13335</v>
          </cell>
          <cell r="J604">
            <v>2100</v>
          </cell>
          <cell r="K604">
            <v>4100</v>
          </cell>
          <cell r="M604">
            <v>2700</v>
          </cell>
          <cell r="N604">
            <v>6400</v>
          </cell>
          <cell r="O604">
            <v>185500</v>
          </cell>
          <cell r="V604">
            <v>18365</v>
          </cell>
          <cell r="W604">
            <v>4000</v>
          </cell>
          <cell r="X604">
            <v>1200</v>
          </cell>
          <cell r="Y604">
            <v>27345</v>
          </cell>
          <cell r="Z604">
            <v>5000</v>
          </cell>
          <cell r="AA604">
            <v>1500</v>
          </cell>
          <cell r="AD604">
            <v>2300</v>
          </cell>
        </row>
        <row r="605">
          <cell r="A605">
            <v>6.92</v>
          </cell>
          <cell r="B605">
            <v>5000</v>
          </cell>
          <cell r="C605">
            <v>6250</v>
          </cell>
          <cell r="D605">
            <v>9625</v>
          </cell>
          <cell r="H605">
            <v>3300</v>
          </cell>
          <cell r="I605">
            <v>13345</v>
          </cell>
          <cell r="J605">
            <v>2100</v>
          </cell>
          <cell r="K605">
            <v>4100</v>
          </cell>
          <cell r="M605">
            <v>2700</v>
          </cell>
          <cell r="N605">
            <v>6400</v>
          </cell>
          <cell r="O605">
            <v>185825</v>
          </cell>
          <cell r="V605">
            <v>18380</v>
          </cell>
          <cell r="W605">
            <v>4000</v>
          </cell>
          <cell r="X605">
            <v>1200</v>
          </cell>
          <cell r="Y605">
            <v>27365</v>
          </cell>
          <cell r="Z605">
            <v>5000</v>
          </cell>
          <cell r="AA605">
            <v>1500</v>
          </cell>
          <cell r="AD605">
            <v>2300</v>
          </cell>
        </row>
        <row r="606">
          <cell r="A606">
            <v>6.93</v>
          </cell>
          <cell r="B606">
            <v>5000</v>
          </cell>
          <cell r="C606">
            <v>6250</v>
          </cell>
          <cell r="D606">
            <v>9625</v>
          </cell>
          <cell r="H606">
            <v>3300</v>
          </cell>
          <cell r="I606">
            <v>13355</v>
          </cell>
          <cell r="J606">
            <v>2100</v>
          </cell>
          <cell r="K606">
            <v>4100</v>
          </cell>
          <cell r="M606">
            <v>2700</v>
          </cell>
          <cell r="N606">
            <v>6400</v>
          </cell>
          <cell r="O606">
            <v>186150</v>
          </cell>
          <cell r="V606">
            <v>18395</v>
          </cell>
          <cell r="W606">
            <v>4000</v>
          </cell>
          <cell r="X606">
            <v>1200</v>
          </cell>
          <cell r="Y606">
            <v>27385</v>
          </cell>
          <cell r="Z606">
            <v>5000</v>
          </cell>
          <cell r="AA606">
            <v>1500</v>
          </cell>
          <cell r="AD606">
            <v>2300</v>
          </cell>
        </row>
        <row r="607">
          <cell r="A607">
            <v>6.94</v>
          </cell>
          <cell r="B607">
            <v>5000</v>
          </cell>
          <cell r="C607">
            <v>6250</v>
          </cell>
          <cell r="D607">
            <v>9625</v>
          </cell>
          <cell r="H607">
            <v>3300</v>
          </cell>
          <cell r="I607">
            <v>13365</v>
          </cell>
          <cell r="J607">
            <v>2100</v>
          </cell>
          <cell r="K607">
            <v>4100</v>
          </cell>
          <cell r="M607">
            <v>2700</v>
          </cell>
          <cell r="N607">
            <v>6400</v>
          </cell>
          <cell r="O607">
            <v>186475</v>
          </cell>
          <cell r="V607">
            <v>18410</v>
          </cell>
          <cell r="W607">
            <v>4000</v>
          </cell>
          <cell r="X607">
            <v>1200</v>
          </cell>
          <cell r="Y607">
            <v>27405</v>
          </cell>
          <cell r="Z607">
            <v>5000</v>
          </cell>
          <cell r="AA607">
            <v>1500</v>
          </cell>
          <cell r="AD607">
            <v>2300</v>
          </cell>
        </row>
        <row r="608">
          <cell r="A608">
            <v>6.95</v>
          </cell>
          <cell r="B608">
            <v>5000</v>
          </cell>
          <cell r="C608">
            <v>6250</v>
          </cell>
          <cell r="D608">
            <v>9625</v>
          </cell>
          <cell r="H608">
            <v>3300</v>
          </cell>
          <cell r="I608">
            <v>13375</v>
          </cell>
          <cell r="J608">
            <v>2100</v>
          </cell>
          <cell r="K608">
            <v>4100</v>
          </cell>
          <cell r="M608">
            <v>2700</v>
          </cell>
          <cell r="N608">
            <v>6400</v>
          </cell>
          <cell r="O608">
            <v>186800</v>
          </cell>
          <cell r="V608">
            <v>18425</v>
          </cell>
          <cell r="W608">
            <v>4000</v>
          </cell>
          <cell r="X608">
            <v>1200</v>
          </cell>
          <cell r="Y608">
            <v>27425</v>
          </cell>
          <cell r="Z608">
            <v>5000</v>
          </cell>
          <cell r="AA608">
            <v>1500</v>
          </cell>
          <cell r="AD608">
            <v>2300</v>
          </cell>
        </row>
        <row r="609">
          <cell r="A609">
            <v>6.96</v>
          </cell>
          <cell r="B609">
            <v>5000</v>
          </cell>
          <cell r="C609">
            <v>6250</v>
          </cell>
          <cell r="D609">
            <v>9625</v>
          </cell>
          <cell r="H609">
            <v>3300</v>
          </cell>
          <cell r="I609">
            <v>13385</v>
          </cell>
          <cell r="J609">
            <v>2100</v>
          </cell>
          <cell r="K609">
            <v>4100</v>
          </cell>
          <cell r="M609">
            <v>2700</v>
          </cell>
          <cell r="N609">
            <v>6400</v>
          </cell>
          <cell r="O609">
            <v>187125</v>
          </cell>
          <cell r="V609">
            <v>18440</v>
          </cell>
          <cell r="W609">
            <v>4000</v>
          </cell>
          <cell r="X609">
            <v>1200</v>
          </cell>
          <cell r="Y609">
            <v>27445</v>
          </cell>
          <cell r="Z609">
            <v>5000</v>
          </cell>
          <cell r="AA609">
            <v>1500</v>
          </cell>
          <cell r="AD609">
            <v>2300</v>
          </cell>
        </row>
        <row r="610">
          <cell r="A610">
            <v>6.97</v>
          </cell>
          <cell r="B610">
            <v>5000</v>
          </cell>
          <cell r="C610">
            <v>6250</v>
          </cell>
          <cell r="D610">
            <v>9625</v>
          </cell>
          <cell r="H610">
            <v>3300</v>
          </cell>
          <cell r="I610">
            <v>13395</v>
          </cell>
          <cell r="J610">
            <v>2100</v>
          </cell>
          <cell r="K610">
            <v>4100</v>
          </cell>
          <cell r="M610">
            <v>2700</v>
          </cell>
          <cell r="N610">
            <v>6400</v>
          </cell>
          <cell r="O610">
            <v>187450</v>
          </cell>
          <cell r="V610">
            <v>18455</v>
          </cell>
          <cell r="W610">
            <v>4000</v>
          </cell>
          <cell r="X610">
            <v>1200</v>
          </cell>
          <cell r="Y610">
            <v>27465</v>
          </cell>
          <cell r="Z610">
            <v>5000</v>
          </cell>
          <cell r="AA610">
            <v>1500</v>
          </cell>
          <cell r="AD610">
            <v>2300</v>
          </cell>
        </row>
        <row r="611">
          <cell r="A611">
            <v>6.98</v>
          </cell>
          <cell r="B611">
            <v>5000</v>
          </cell>
          <cell r="C611">
            <v>6250</v>
          </cell>
          <cell r="D611">
            <v>9625</v>
          </cell>
          <cell r="H611">
            <v>3300</v>
          </cell>
          <cell r="I611">
            <v>13405</v>
          </cell>
          <cell r="J611">
            <v>2100</v>
          </cell>
          <cell r="K611">
            <v>4100</v>
          </cell>
          <cell r="M611">
            <v>2700</v>
          </cell>
          <cell r="N611">
            <v>6400</v>
          </cell>
          <cell r="O611">
            <v>187775</v>
          </cell>
          <cell r="V611">
            <v>18470</v>
          </cell>
          <cell r="W611">
            <v>4000</v>
          </cell>
          <cell r="X611">
            <v>1200</v>
          </cell>
          <cell r="Y611">
            <v>27485</v>
          </cell>
          <cell r="Z611">
            <v>5000</v>
          </cell>
          <cell r="AA611">
            <v>1500</v>
          </cell>
          <cell r="AD611">
            <v>2300</v>
          </cell>
        </row>
        <row r="612">
          <cell r="A612">
            <v>6.99</v>
          </cell>
          <cell r="B612">
            <v>5000</v>
          </cell>
          <cell r="C612">
            <v>6250</v>
          </cell>
          <cell r="D612">
            <v>9625</v>
          </cell>
          <cell r="H612">
            <v>3300</v>
          </cell>
          <cell r="I612">
            <v>13415</v>
          </cell>
          <cell r="J612">
            <v>2100</v>
          </cell>
          <cell r="K612">
            <v>4100</v>
          </cell>
          <cell r="M612">
            <v>2700</v>
          </cell>
          <cell r="N612">
            <v>6400</v>
          </cell>
          <cell r="O612">
            <v>188100</v>
          </cell>
          <cell r="V612">
            <v>18485</v>
          </cell>
          <cell r="W612">
            <v>4000</v>
          </cell>
          <cell r="X612">
            <v>1200</v>
          </cell>
          <cell r="Y612">
            <v>27505</v>
          </cell>
          <cell r="Z612">
            <v>5000</v>
          </cell>
          <cell r="AA612">
            <v>1500</v>
          </cell>
          <cell r="AD612">
            <v>2300</v>
          </cell>
        </row>
        <row r="613">
          <cell r="A613">
            <v>7</v>
          </cell>
          <cell r="B613">
            <v>5000</v>
          </cell>
          <cell r="C613">
            <v>6250</v>
          </cell>
          <cell r="D613">
            <v>9625</v>
          </cell>
          <cell r="H613">
            <v>3300</v>
          </cell>
          <cell r="I613">
            <v>13425</v>
          </cell>
          <cell r="J613">
            <v>2100</v>
          </cell>
          <cell r="K613">
            <v>4100</v>
          </cell>
          <cell r="M613">
            <v>2700</v>
          </cell>
          <cell r="N613">
            <v>6400</v>
          </cell>
          <cell r="O613">
            <v>188425</v>
          </cell>
          <cell r="V613">
            <v>18500</v>
          </cell>
          <cell r="W613">
            <v>4000</v>
          </cell>
          <cell r="X613">
            <v>1200</v>
          </cell>
          <cell r="Y613">
            <v>27525</v>
          </cell>
          <cell r="Z613">
            <v>5000</v>
          </cell>
          <cell r="AA613">
            <v>1500</v>
          </cell>
          <cell r="AD613">
            <v>2300</v>
          </cell>
        </row>
        <row r="614">
          <cell r="A614">
            <v>7.01</v>
          </cell>
          <cell r="B614">
            <v>5000</v>
          </cell>
          <cell r="C614">
            <v>6250</v>
          </cell>
          <cell r="D614">
            <v>9625</v>
          </cell>
          <cell r="H614">
            <v>3300</v>
          </cell>
          <cell r="I614">
            <v>13435</v>
          </cell>
          <cell r="J614">
            <v>2100</v>
          </cell>
          <cell r="K614">
            <v>4100</v>
          </cell>
          <cell r="M614">
            <v>2700</v>
          </cell>
          <cell r="N614">
            <v>6400</v>
          </cell>
          <cell r="O614">
            <v>188750</v>
          </cell>
          <cell r="V614">
            <v>18515</v>
          </cell>
          <cell r="W614">
            <v>4000</v>
          </cell>
          <cell r="X614">
            <v>1200</v>
          </cell>
          <cell r="Y614">
            <v>27545</v>
          </cell>
          <cell r="Z614">
            <v>5000</v>
          </cell>
          <cell r="AA614">
            <v>1500</v>
          </cell>
          <cell r="AD614">
            <v>2300</v>
          </cell>
        </row>
        <row r="615">
          <cell r="A615">
            <v>7.02</v>
          </cell>
          <cell r="B615">
            <v>5000</v>
          </cell>
          <cell r="C615">
            <v>6250</v>
          </cell>
          <cell r="D615">
            <v>9625</v>
          </cell>
          <cell r="H615">
            <v>3300</v>
          </cell>
          <cell r="I615">
            <v>13445</v>
          </cell>
          <cell r="J615">
            <v>2100</v>
          </cell>
          <cell r="K615">
            <v>4100</v>
          </cell>
          <cell r="M615">
            <v>2700</v>
          </cell>
          <cell r="N615">
            <v>6400</v>
          </cell>
          <cell r="O615">
            <v>189075</v>
          </cell>
          <cell r="V615">
            <v>18530</v>
          </cell>
          <cell r="W615">
            <v>4000</v>
          </cell>
          <cell r="X615">
            <v>1200</v>
          </cell>
          <cell r="Y615">
            <v>27565</v>
          </cell>
          <cell r="Z615">
            <v>5000</v>
          </cell>
          <cell r="AA615">
            <v>1500</v>
          </cell>
          <cell r="AD615">
            <v>2300</v>
          </cell>
        </row>
        <row r="616">
          <cell r="A616">
            <v>7.03</v>
          </cell>
          <cell r="B616">
            <v>5000</v>
          </cell>
          <cell r="C616">
            <v>6250</v>
          </cell>
          <cell r="D616">
            <v>9625</v>
          </cell>
          <cell r="H616">
            <v>3300</v>
          </cell>
          <cell r="I616">
            <v>13455</v>
          </cell>
          <cell r="J616">
            <v>2100</v>
          </cell>
          <cell r="K616">
            <v>4100</v>
          </cell>
          <cell r="M616">
            <v>2700</v>
          </cell>
          <cell r="N616">
            <v>6400</v>
          </cell>
          <cell r="O616">
            <v>189400</v>
          </cell>
          <cell r="V616">
            <v>18545</v>
          </cell>
          <cell r="W616">
            <v>4000</v>
          </cell>
          <cell r="X616">
            <v>1200</v>
          </cell>
          <cell r="Y616">
            <v>27585</v>
          </cell>
          <cell r="Z616">
            <v>5000</v>
          </cell>
          <cell r="AA616">
            <v>1500</v>
          </cell>
          <cell r="AD616">
            <v>2300</v>
          </cell>
        </row>
        <row r="617">
          <cell r="A617">
            <v>7.04</v>
          </cell>
          <cell r="B617">
            <v>5000</v>
          </cell>
          <cell r="C617">
            <v>6250</v>
          </cell>
          <cell r="D617">
            <v>9625</v>
          </cell>
          <cell r="H617">
            <v>3300</v>
          </cell>
          <cell r="I617">
            <v>13465</v>
          </cell>
          <cell r="J617">
            <v>2100</v>
          </cell>
          <cell r="K617">
            <v>4100</v>
          </cell>
          <cell r="M617">
            <v>2700</v>
          </cell>
          <cell r="N617">
            <v>6400</v>
          </cell>
          <cell r="O617">
            <v>189725</v>
          </cell>
          <cell r="V617">
            <v>18560</v>
          </cell>
          <cell r="W617">
            <v>4000</v>
          </cell>
          <cell r="X617">
            <v>1200</v>
          </cell>
          <cell r="Y617">
            <v>27605</v>
          </cell>
          <cell r="Z617">
            <v>5000</v>
          </cell>
          <cell r="AA617">
            <v>1500</v>
          </cell>
          <cell r="AD617">
            <v>2300</v>
          </cell>
        </row>
        <row r="618">
          <cell r="A618">
            <v>7.05</v>
          </cell>
          <cell r="B618">
            <v>5000</v>
          </cell>
          <cell r="C618">
            <v>6250</v>
          </cell>
          <cell r="D618">
            <v>9625</v>
          </cell>
          <cell r="H618">
            <v>3300</v>
          </cell>
          <cell r="I618">
            <v>13475</v>
          </cell>
          <cell r="J618">
            <v>2100</v>
          </cell>
          <cell r="K618">
            <v>4100</v>
          </cell>
          <cell r="M618">
            <v>2700</v>
          </cell>
          <cell r="N618">
            <v>6400</v>
          </cell>
          <cell r="O618">
            <v>190050</v>
          </cell>
          <cell r="V618">
            <v>18575</v>
          </cell>
          <cell r="W618">
            <v>4000</v>
          </cell>
          <cell r="X618">
            <v>1200</v>
          </cell>
          <cell r="Y618">
            <v>27625</v>
          </cell>
          <cell r="Z618">
            <v>5000</v>
          </cell>
          <cell r="AA618">
            <v>1500</v>
          </cell>
          <cell r="AD618">
            <v>2300</v>
          </cell>
        </row>
        <row r="619">
          <cell r="A619">
            <v>7.06</v>
          </cell>
          <cell r="B619">
            <v>5000</v>
          </cell>
          <cell r="C619">
            <v>6250</v>
          </cell>
          <cell r="D619">
            <v>9625</v>
          </cell>
          <cell r="H619">
            <v>3300</v>
          </cell>
          <cell r="I619">
            <v>13485</v>
          </cell>
          <cell r="J619">
            <v>2100</v>
          </cell>
          <cell r="K619">
            <v>4100</v>
          </cell>
          <cell r="M619">
            <v>2700</v>
          </cell>
          <cell r="N619">
            <v>6400</v>
          </cell>
          <cell r="O619">
            <v>190375</v>
          </cell>
          <cell r="V619">
            <v>18590</v>
          </cell>
          <cell r="W619">
            <v>4000</v>
          </cell>
          <cell r="X619">
            <v>1200</v>
          </cell>
          <cell r="Y619">
            <v>27645</v>
          </cell>
          <cell r="Z619">
            <v>5000</v>
          </cell>
          <cell r="AA619">
            <v>1500</v>
          </cell>
          <cell r="AD619">
            <v>2300</v>
          </cell>
        </row>
        <row r="620">
          <cell r="A620">
            <v>7.07</v>
          </cell>
          <cell r="B620">
            <v>5000</v>
          </cell>
          <cell r="C620">
            <v>6250</v>
          </cell>
          <cell r="D620">
            <v>9625</v>
          </cell>
          <cell r="H620">
            <v>3300</v>
          </cell>
          <cell r="I620">
            <v>13495</v>
          </cell>
          <cell r="J620">
            <v>2100</v>
          </cell>
          <cell r="K620">
            <v>4100</v>
          </cell>
          <cell r="M620">
            <v>2700</v>
          </cell>
          <cell r="N620">
            <v>6400</v>
          </cell>
          <cell r="O620">
            <v>190700</v>
          </cell>
          <cell r="V620">
            <v>18605</v>
          </cell>
          <cell r="W620">
            <v>4000</v>
          </cell>
          <cell r="X620">
            <v>1200</v>
          </cell>
          <cell r="Y620">
            <v>27665</v>
          </cell>
          <cell r="Z620">
            <v>5000</v>
          </cell>
          <cell r="AA620">
            <v>1500</v>
          </cell>
          <cell r="AD620">
            <v>2300</v>
          </cell>
        </row>
        <row r="621">
          <cell r="A621">
            <v>7.08</v>
          </cell>
          <cell r="B621">
            <v>5000</v>
          </cell>
          <cell r="C621">
            <v>6250</v>
          </cell>
          <cell r="D621">
            <v>9625</v>
          </cell>
          <cell r="H621">
            <v>3300</v>
          </cell>
          <cell r="I621">
            <v>13505</v>
          </cell>
          <cell r="J621">
            <v>2100</v>
          </cell>
          <cell r="K621">
            <v>4100</v>
          </cell>
          <cell r="M621">
            <v>2700</v>
          </cell>
          <cell r="N621">
            <v>6400</v>
          </cell>
          <cell r="O621">
            <v>191025</v>
          </cell>
          <cell r="V621">
            <v>18620</v>
          </cell>
          <cell r="W621">
            <v>4000</v>
          </cell>
          <cell r="X621">
            <v>1200</v>
          </cell>
          <cell r="Y621">
            <v>27685</v>
          </cell>
          <cell r="Z621">
            <v>5000</v>
          </cell>
          <cell r="AA621">
            <v>1500</v>
          </cell>
          <cell r="AD621">
            <v>2300</v>
          </cell>
        </row>
        <row r="622">
          <cell r="A622">
            <v>7.09</v>
          </cell>
          <cell r="B622">
            <v>5000</v>
          </cell>
          <cell r="C622">
            <v>6250</v>
          </cell>
          <cell r="D622">
            <v>9625</v>
          </cell>
          <cell r="H622">
            <v>3300</v>
          </cell>
          <cell r="I622">
            <v>13515</v>
          </cell>
          <cell r="J622">
            <v>2100</v>
          </cell>
          <cell r="K622">
            <v>4100</v>
          </cell>
          <cell r="M622">
            <v>2700</v>
          </cell>
          <cell r="N622">
            <v>6400</v>
          </cell>
          <cell r="O622">
            <v>191350</v>
          </cell>
          <cell r="V622">
            <v>18635</v>
          </cell>
          <cell r="W622">
            <v>4000</v>
          </cell>
          <cell r="X622">
            <v>1200</v>
          </cell>
          <cell r="Y622">
            <v>27705</v>
          </cell>
          <cell r="Z622">
            <v>5000</v>
          </cell>
          <cell r="AA622">
            <v>1500</v>
          </cell>
          <cell r="AD622">
            <v>2300</v>
          </cell>
        </row>
        <row r="623">
          <cell r="A623">
            <v>7.1</v>
          </cell>
          <cell r="B623">
            <v>5000</v>
          </cell>
          <cell r="C623">
            <v>6250</v>
          </cell>
          <cell r="D623">
            <v>9625</v>
          </cell>
          <cell r="H623">
            <v>3300</v>
          </cell>
          <cell r="I623">
            <v>13525</v>
          </cell>
          <cell r="J623">
            <v>2100</v>
          </cell>
          <cell r="K623">
            <v>4100</v>
          </cell>
          <cell r="M623">
            <v>2700</v>
          </cell>
          <cell r="N623">
            <v>6400</v>
          </cell>
          <cell r="O623">
            <v>191675</v>
          </cell>
          <cell r="V623">
            <v>18650</v>
          </cell>
          <cell r="W623">
            <v>4000</v>
          </cell>
          <cell r="X623">
            <v>1200</v>
          </cell>
          <cell r="Y623">
            <v>27725</v>
          </cell>
          <cell r="Z623">
            <v>5000</v>
          </cell>
          <cell r="AA623">
            <v>1500</v>
          </cell>
          <cell r="AD623">
            <v>2300</v>
          </cell>
        </row>
        <row r="624">
          <cell r="A624">
            <v>7.11</v>
          </cell>
          <cell r="B624">
            <v>5000</v>
          </cell>
          <cell r="C624">
            <v>6250</v>
          </cell>
          <cell r="D624">
            <v>9625</v>
          </cell>
          <cell r="H624">
            <v>3300</v>
          </cell>
          <cell r="I624">
            <v>13535</v>
          </cell>
          <cell r="J624">
            <v>2100</v>
          </cell>
          <cell r="K624">
            <v>4100</v>
          </cell>
          <cell r="M624">
            <v>2700</v>
          </cell>
          <cell r="N624">
            <v>6400</v>
          </cell>
          <cell r="O624">
            <v>192000</v>
          </cell>
          <cell r="V624">
            <v>18665</v>
          </cell>
          <cell r="W624">
            <v>4000</v>
          </cell>
          <cell r="X624">
            <v>1200</v>
          </cell>
          <cell r="Y624">
            <v>27745</v>
          </cell>
          <cell r="Z624">
            <v>5000</v>
          </cell>
          <cell r="AA624">
            <v>1500</v>
          </cell>
          <cell r="AD624">
            <v>2300</v>
          </cell>
        </row>
        <row r="625">
          <cell r="A625">
            <v>7.12</v>
          </cell>
          <cell r="B625">
            <v>5000</v>
          </cell>
          <cell r="C625">
            <v>6250</v>
          </cell>
          <cell r="D625">
            <v>9625</v>
          </cell>
          <cell r="H625">
            <v>3300</v>
          </cell>
          <cell r="I625">
            <v>13545</v>
          </cell>
          <cell r="J625">
            <v>2100</v>
          </cell>
          <cell r="K625">
            <v>4100</v>
          </cell>
          <cell r="M625">
            <v>2700</v>
          </cell>
          <cell r="N625">
            <v>6400</v>
          </cell>
          <cell r="O625">
            <v>192325</v>
          </cell>
          <cell r="V625">
            <v>18680</v>
          </cell>
          <cell r="W625">
            <v>4000</v>
          </cell>
          <cell r="X625">
            <v>1200</v>
          </cell>
          <cell r="Y625">
            <v>27765</v>
          </cell>
          <cell r="Z625">
            <v>5000</v>
          </cell>
          <cell r="AA625">
            <v>1500</v>
          </cell>
          <cell r="AD625">
            <v>2300</v>
          </cell>
        </row>
        <row r="626">
          <cell r="A626">
            <v>7.13</v>
          </cell>
          <cell r="B626">
            <v>5000</v>
          </cell>
          <cell r="C626">
            <v>6250</v>
          </cell>
          <cell r="D626">
            <v>9625</v>
          </cell>
          <cell r="H626">
            <v>3300</v>
          </cell>
          <cell r="I626">
            <v>13555</v>
          </cell>
          <cell r="J626">
            <v>2100</v>
          </cell>
          <cell r="K626">
            <v>4100</v>
          </cell>
          <cell r="M626">
            <v>2700</v>
          </cell>
          <cell r="N626">
            <v>6400</v>
          </cell>
          <cell r="O626">
            <v>192650</v>
          </cell>
          <cell r="V626">
            <v>18695</v>
          </cell>
          <cell r="W626">
            <v>4000</v>
          </cell>
          <cell r="X626">
            <v>1200</v>
          </cell>
          <cell r="Y626">
            <v>27785</v>
          </cell>
          <cell r="Z626">
            <v>5000</v>
          </cell>
          <cell r="AA626">
            <v>1500</v>
          </cell>
          <cell r="AD626">
            <v>2300</v>
          </cell>
        </row>
        <row r="627">
          <cell r="A627">
            <v>7.14</v>
          </cell>
          <cell r="B627">
            <v>5000</v>
          </cell>
          <cell r="C627">
            <v>6250</v>
          </cell>
          <cell r="D627">
            <v>9625</v>
          </cell>
          <cell r="H627">
            <v>3300</v>
          </cell>
          <cell r="I627">
            <v>13565</v>
          </cell>
          <cell r="J627">
            <v>2100</v>
          </cell>
          <cell r="K627">
            <v>4100</v>
          </cell>
          <cell r="M627">
            <v>2700</v>
          </cell>
          <cell r="N627">
            <v>6400</v>
          </cell>
          <cell r="O627">
            <v>192975</v>
          </cell>
          <cell r="V627">
            <v>18710</v>
          </cell>
          <cell r="W627">
            <v>4000</v>
          </cell>
          <cell r="X627">
            <v>1200</v>
          </cell>
          <cell r="Y627">
            <v>27805</v>
          </cell>
          <cell r="Z627">
            <v>5000</v>
          </cell>
          <cell r="AA627">
            <v>1500</v>
          </cell>
          <cell r="AD627">
            <v>2300</v>
          </cell>
        </row>
        <row r="628">
          <cell r="A628">
            <v>7.15</v>
          </cell>
          <cell r="B628">
            <v>5000</v>
          </cell>
          <cell r="C628">
            <v>6250</v>
          </cell>
          <cell r="D628">
            <v>9625</v>
          </cell>
          <cell r="H628">
            <v>3300</v>
          </cell>
          <cell r="I628">
            <v>13575</v>
          </cell>
          <cell r="J628">
            <v>2100</v>
          </cell>
          <cell r="K628">
            <v>4100</v>
          </cell>
          <cell r="N628">
            <v>6400</v>
          </cell>
          <cell r="O628">
            <v>193300</v>
          </cell>
          <cell r="V628">
            <v>18725</v>
          </cell>
          <cell r="W628">
            <v>4000</v>
          </cell>
          <cell r="X628">
            <v>1200</v>
          </cell>
          <cell r="Y628">
            <v>27825</v>
          </cell>
          <cell r="Z628">
            <v>5000</v>
          </cell>
          <cell r="AA628">
            <v>1500</v>
          </cell>
          <cell r="AD628">
            <v>2300</v>
          </cell>
        </row>
        <row r="629">
          <cell r="A629">
            <v>7.16</v>
          </cell>
          <cell r="B629">
            <v>5000</v>
          </cell>
          <cell r="C629">
            <v>6250</v>
          </cell>
          <cell r="D629">
            <v>9625</v>
          </cell>
          <cell r="H629">
            <v>3300</v>
          </cell>
          <cell r="I629">
            <v>13585</v>
          </cell>
          <cell r="J629">
            <v>2100</v>
          </cell>
          <cell r="K629">
            <v>4100</v>
          </cell>
          <cell r="N629">
            <v>6400</v>
          </cell>
          <cell r="O629">
            <v>193625</v>
          </cell>
          <cell r="V629">
            <v>18740</v>
          </cell>
          <cell r="W629">
            <v>4000</v>
          </cell>
          <cell r="X629">
            <v>1200</v>
          </cell>
          <cell r="Y629">
            <v>27845</v>
          </cell>
          <cell r="Z629">
            <v>5000</v>
          </cell>
          <cell r="AA629">
            <v>1500</v>
          </cell>
          <cell r="AD629">
            <v>2300</v>
          </cell>
        </row>
        <row r="630">
          <cell r="A630">
            <v>7.17</v>
          </cell>
          <cell r="B630">
            <v>5000</v>
          </cell>
          <cell r="C630">
            <v>6250</v>
          </cell>
          <cell r="D630">
            <v>9625</v>
          </cell>
          <cell r="H630">
            <v>3300</v>
          </cell>
          <cell r="I630">
            <v>13595</v>
          </cell>
          <cell r="J630">
            <v>2100</v>
          </cell>
          <cell r="K630">
            <v>4100</v>
          </cell>
          <cell r="N630">
            <v>6400</v>
          </cell>
          <cell r="O630">
            <v>193950</v>
          </cell>
          <cell r="V630">
            <v>18755</v>
          </cell>
          <cell r="W630">
            <v>4000</v>
          </cell>
          <cell r="X630">
            <v>1200</v>
          </cell>
          <cell r="Y630">
            <v>27865</v>
          </cell>
          <cell r="Z630">
            <v>5000</v>
          </cell>
          <cell r="AA630">
            <v>1500</v>
          </cell>
          <cell r="AD630">
            <v>2300</v>
          </cell>
        </row>
        <row r="631">
          <cell r="A631">
            <v>7.18</v>
          </cell>
          <cell r="B631">
            <v>5000</v>
          </cell>
          <cell r="C631">
            <v>6250</v>
          </cell>
          <cell r="D631">
            <v>9625</v>
          </cell>
          <cell r="H631">
            <v>3300</v>
          </cell>
          <cell r="I631">
            <v>13605</v>
          </cell>
          <cell r="J631">
            <v>2100</v>
          </cell>
          <cell r="K631">
            <v>4100</v>
          </cell>
          <cell r="N631">
            <v>6400</v>
          </cell>
          <cell r="O631">
            <v>194275</v>
          </cell>
          <cell r="V631">
            <v>18770</v>
          </cell>
          <cell r="W631">
            <v>4000</v>
          </cell>
          <cell r="X631">
            <v>1200</v>
          </cell>
          <cell r="Y631">
            <v>27885</v>
          </cell>
          <cell r="Z631">
            <v>5000</v>
          </cell>
          <cell r="AA631">
            <v>1500</v>
          </cell>
          <cell r="AD631">
            <v>2300</v>
          </cell>
        </row>
        <row r="632">
          <cell r="A632">
            <v>7.19</v>
          </cell>
          <cell r="B632">
            <v>5000</v>
          </cell>
          <cell r="C632">
            <v>6250</v>
          </cell>
          <cell r="D632">
            <v>9625</v>
          </cell>
          <cell r="H632">
            <v>3300</v>
          </cell>
          <cell r="I632">
            <v>13615</v>
          </cell>
          <cell r="J632">
            <v>2100</v>
          </cell>
          <cell r="K632">
            <v>4100</v>
          </cell>
          <cell r="N632">
            <v>6400</v>
          </cell>
          <cell r="O632">
            <v>194600</v>
          </cell>
          <cell r="V632">
            <v>18785</v>
          </cell>
          <cell r="W632">
            <v>4000</v>
          </cell>
          <cell r="X632">
            <v>1200</v>
          </cell>
          <cell r="Y632">
            <v>27905</v>
          </cell>
          <cell r="Z632">
            <v>5000</v>
          </cell>
          <cell r="AA632">
            <v>1500</v>
          </cell>
          <cell r="AD632">
            <v>2300</v>
          </cell>
        </row>
        <row r="633">
          <cell r="A633">
            <v>7.2</v>
          </cell>
          <cell r="B633">
            <v>5000</v>
          </cell>
          <cell r="C633">
            <v>6250</v>
          </cell>
          <cell r="D633">
            <v>9625</v>
          </cell>
          <cell r="H633">
            <v>3300</v>
          </cell>
          <cell r="I633">
            <v>13625</v>
          </cell>
          <cell r="J633">
            <v>2100</v>
          </cell>
          <cell r="K633">
            <v>4100</v>
          </cell>
          <cell r="N633">
            <v>6400</v>
          </cell>
          <cell r="O633">
            <v>194925</v>
          </cell>
          <cell r="V633">
            <v>18800</v>
          </cell>
          <cell r="W633">
            <v>4000</v>
          </cell>
          <cell r="X633">
            <v>1200</v>
          </cell>
          <cell r="Y633">
            <v>27925</v>
          </cell>
          <cell r="Z633">
            <v>5000</v>
          </cell>
          <cell r="AA633">
            <v>1500</v>
          </cell>
          <cell r="AD633">
            <v>2300</v>
          </cell>
        </row>
        <row r="634">
          <cell r="A634">
            <v>7.21</v>
          </cell>
          <cell r="B634">
            <v>5000</v>
          </cell>
          <cell r="C634">
            <v>6250</v>
          </cell>
          <cell r="D634">
            <v>9625</v>
          </cell>
          <cell r="H634">
            <v>3300</v>
          </cell>
          <cell r="I634">
            <v>13635</v>
          </cell>
          <cell r="J634">
            <v>2100</v>
          </cell>
          <cell r="K634">
            <v>4100</v>
          </cell>
          <cell r="N634">
            <v>6400</v>
          </cell>
          <cell r="O634">
            <v>195250</v>
          </cell>
          <cell r="V634">
            <v>18815</v>
          </cell>
          <cell r="W634">
            <v>4000</v>
          </cell>
          <cell r="X634">
            <v>1200</v>
          </cell>
          <cell r="Y634">
            <v>27945</v>
          </cell>
          <cell r="Z634">
            <v>5000</v>
          </cell>
          <cell r="AA634">
            <v>1500</v>
          </cell>
          <cell r="AD634">
            <v>2300</v>
          </cell>
        </row>
        <row r="635">
          <cell r="A635">
            <v>7.22</v>
          </cell>
          <cell r="B635">
            <v>5000</v>
          </cell>
          <cell r="C635">
            <v>6250</v>
          </cell>
          <cell r="D635">
            <v>9625</v>
          </cell>
          <cell r="H635">
            <v>3300</v>
          </cell>
          <cell r="I635">
            <v>13645</v>
          </cell>
          <cell r="J635">
            <v>2100</v>
          </cell>
          <cell r="K635">
            <v>4100</v>
          </cell>
          <cell r="N635">
            <v>6400</v>
          </cell>
          <cell r="O635">
            <v>195575</v>
          </cell>
          <cell r="V635">
            <v>18830</v>
          </cell>
          <cell r="W635">
            <v>4000</v>
          </cell>
          <cell r="X635">
            <v>1200</v>
          </cell>
          <cell r="Y635">
            <v>27965</v>
          </cell>
          <cell r="Z635">
            <v>5000</v>
          </cell>
          <cell r="AA635">
            <v>1500</v>
          </cell>
          <cell r="AD635">
            <v>2300</v>
          </cell>
        </row>
        <row r="636">
          <cell r="A636">
            <v>7.23</v>
          </cell>
          <cell r="B636">
            <v>5000</v>
          </cell>
          <cell r="C636">
            <v>6250</v>
          </cell>
          <cell r="D636">
            <v>9625</v>
          </cell>
          <cell r="H636">
            <v>3300</v>
          </cell>
          <cell r="I636">
            <v>13655</v>
          </cell>
          <cell r="J636">
            <v>2100</v>
          </cell>
          <cell r="K636">
            <v>4100</v>
          </cell>
          <cell r="N636">
            <v>6400</v>
          </cell>
          <cell r="O636">
            <v>195900</v>
          </cell>
          <cell r="V636">
            <v>18845</v>
          </cell>
          <cell r="W636">
            <v>4000</v>
          </cell>
          <cell r="X636">
            <v>1200</v>
          </cell>
          <cell r="Y636">
            <v>27985</v>
          </cell>
          <cell r="Z636">
            <v>5000</v>
          </cell>
          <cell r="AA636">
            <v>1500</v>
          </cell>
          <cell r="AD636">
            <v>2300</v>
          </cell>
        </row>
        <row r="637">
          <cell r="A637">
            <v>7.24</v>
          </cell>
          <cell r="B637">
            <v>5000</v>
          </cell>
          <cell r="C637">
            <v>6250</v>
          </cell>
          <cell r="D637">
            <v>9625</v>
          </cell>
          <cell r="H637">
            <v>3300</v>
          </cell>
          <cell r="I637">
            <v>13665</v>
          </cell>
          <cell r="J637">
            <v>2100</v>
          </cell>
          <cell r="K637">
            <v>4100</v>
          </cell>
          <cell r="N637">
            <v>6400</v>
          </cell>
          <cell r="O637">
            <v>196225</v>
          </cell>
          <cell r="V637">
            <v>18860</v>
          </cell>
          <cell r="W637">
            <v>4000</v>
          </cell>
          <cell r="X637">
            <v>1200</v>
          </cell>
          <cell r="Y637">
            <v>28005</v>
          </cell>
          <cell r="Z637">
            <v>5000</v>
          </cell>
          <cell r="AA637">
            <v>1500</v>
          </cell>
          <cell r="AD637">
            <v>2300</v>
          </cell>
        </row>
        <row r="638">
          <cell r="A638">
            <v>7.25</v>
          </cell>
          <cell r="B638">
            <v>5000</v>
          </cell>
          <cell r="C638">
            <v>6250</v>
          </cell>
          <cell r="D638">
            <v>9625</v>
          </cell>
          <cell r="H638">
            <v>3300</v>
          </cell>
          <cell r="I638">
            <v>13675</v>
          </cell>
          <cell r="J638">
            <v>2100</v>
          </cell>
          <cell r="K638">
            <v>4100</v>
          </cell>
          <cell r="N638">
            <v>6400</v>
          </cell>
          <cell r="O638">
            <v>196550</v>
          </cell>
          <cell r="V638">
            <v>18875</v>
          </cell>
          <cell r="W638">
            <v>4000</v>
          </cell>
          <cell r="X638">
            <v>1200</v>
          </cell>
          <cell r="Y638">
            <v>28025</v>
          </cell>
          <cell r="Z638">
            <v>5000</v>
          </cell>
          <cell r="AA638">
            <v>1500</v>
          </cell>
          <cell r="AD638">
            <v>2300</v>
          </cell>
        </row>
        <row r="639">
          <cell r="A639">
            <v>7.26</v>
          </cell>
          <cell r="B639">
            <v>5000</v>
          </cell>
          <cell r="C639">
            <v>6250</v>
          </cell>
          <cell r="D639">
            <v>9625</v>
          </cell>
          <cell r="H639">
            <v>3300</v>
          </cell>
          <cell r="I639">
            <v>13685</v>
          </cell>
          <cell r="J639">
            <v>2100</v>
          </cell>
          <cell r="K639">
            <v>4100</v>
          </cell>
          <cell r="N639">
            <v>6400</v>
          </cell>
          <cell r="O639">
            <v>196875</v>
          </cell>
          <cell r="V639">
            <v>18890</v>
          </cell>
          <cell r="W639">
            <v>4000</v>
          </cell>
          <cell r="X639">
            <v>1200</v>
          </cell>
          <cell r="Y639">
            <v>28045</v>
          </cell>
          <cell r="Z639">
            <v>5000</v>
          </cell>
          <cell r="AA639">
            <v>1500</v>
          </cell>
          <cell r="AD639">
            <v>2300</v>
          </cell>
        </row>
        <row r="640">
          <cell r="A640">
            <v>7.27</v>
          </cell>
          <cell r="B640">
            <v>5000</v>
          </cell>
          <cell r="C640">
            <v>6250</v>
          </cell>
          <cell r="D640">
            <v>9625</v>
          </cell>
          <cell r="H640">
            <v>3300</v>
          </cell>
          <cell r="I640">
            <v>13695</v>
          </cell>
          <cell r="J640">
            <v>2100</v>
          </cell>
          <cell r="K640">
            <v>4100</v>
          </cell>
          <cell r="N640">
            <v>6400</v>
          </cell>
          <cell r="O640">
            <v>197200</v>
          </cell>
          <cell r="V640">
            <v>18905</v>
          </cell>
          <cell r="W640">
            <v>4000</v>
          </cell>
          <cell r="X640">
            <v>1200</v>
          </cell>
          <cell r="Y640">
            <v>28065</v>
          </cell>
          <cell r="Z640">
            <v>5000</v>
          </cell>
          <cell r="AA640">
            <v>1500</v>
          </cell>
          <cell r="AD640">
            <v>2300</v>
          </cell>
        </row>
        <row r="641">
          <cell r="A641">
            <v>7.28</v>
          </cell>
          <cell r="B641">
            <v>5000</v>
          </cell>
          <cell r="C641">
            <v>6250</v>
          </cell>
          <cell r="D641">
            <v>9625</v>
          </cell>
          <cell r="H641">
            <v>3300</v>
          </cell>
          <cell r="I641">
            <v>13705</v>
          </cell>
          <cell r="J641">
            <v>2100</v>
          </cell>
          <cell r="K641">
            <v>4100</v>
          </cell>
          <cell r="N641">
            <v>6400</v>
          </cell>
          <cell r="O641">
            <v>197525</v>
          </cell>
          <cell r="V641">
            <v>18920</v>
          </cell>
          <cell r="W641">
            <v>4000</v>
          </cell>
          <cell r="X641">
            <v>1200</v>
          </cell>
          <cell r="Y641">
            <v>28085</v>
          </cell>
          <cell r="Z641">
            <v>5000</v>
          </cell>
          <cell r="AA641">
            <v>1500</v>
          </cell>
          <cell r="AD641">
            <v>2300</v>
          </cell>
        </row>
        <row r="642">
          <cell r="A642">
            <v>7.29</v>
          </cell>
          <cell r="B642">
            <v>5000</v>
          </cell>
          <cell r="C642">
            <v>6250</v>
          </cell>
          <cell r="D642">
            <v>9625</v>
          </cell>
          <cell r="H642">
            <v>3300</v>
          </cell>
          <cell r="I642">
            <v>13715</v>
          </cell>
          <cell r="J642">
            <v>2100</v>
          </cell>
          <cell r="K642">
            <v>4100</v>
          </cell>
          <cell r="N642">
            <v>6400</v>
          </cell>
          <cell r="O642">
            <v>197850</v>
          </cell>
          <cell r="V642">
            <v>18935</v>
          </cell>
          <cell r="W642">
            <v>4000</v>
          </cell>
          <cell r="X642">
            <v>1200</v>
          </cell>
          <cell r="Y642">
            <v>28105</v>
          </cell>
          <cell r="Z642">
            <v>5000</v>
          </cell>
          <cell r="AA642">
            <v>1500</v>
          </cell>
          <cell r="AD642">
            <v>2300</v>
          </cell>
        </row>
        <row r="643">
          <cell r="A643">
            <v>7.3</v>
          </cell>
          <cell r="B643">
            <v>5000</v>
          </cell>
          <cell r="C643">
            <v>6250</v>
          </cell>
          <cell r="D643">
            <v>9625</v>
          </cell>
          <cell r="H643">
            <v>3300</v>
          </cell>
          <cell r="I643">
            <v>13725</v>
          </cell>
          <cell r="J643">
            <v>2100</v>
          </cell>
          <cell r="K643">
            <v>4100</v>
          </cell>
          <cell r="N643">
            <v>6400</v>
          </cell>
          <cell r="O643">
            <v>198175</v>
          </cell>
          <cell r="V643">
            <v>18950</v>
          </cell>
          <cell r="W643">
            <v>4000</v>
          </cell>
          <cell r="X643">
            <v>1200</v>
          </cell>
          <cell r="Y643">
            <v>28125</v>
          </cell>
          <cell r="Z643">
            <v>5000</v>
          </cell>
          <cell r="AA643">
            <v>1500</v>
          </cell>
          <cell r="AD643">
            <v>2300</v>
          </cell>
        </row>
        <row r="644">
          <cell r="A644">
            <v>7.31</v>
          </cell>
          <cell r="B644">
            <v>5000</v>
          </cell>
          <cell r="C644">
            <v>6250</v>
          </cell>
          <cell r="D644">
            <v>9625</v>
          </cell>
          <cell r="H644">
            <v>3300</v>
          </cell>
          <cell r="I644">
            <v>13735</v>
          </cell>
          <cell r="J644">
            <v>2100</v>
          </cell>
          <cell r="K644">
            <v>4100</v>
          </cell>
          <cell r="N644">
            <v>6400</v>
          </cell>
          <cell r="O644">
            <v>198500</v>
          </cell>
          <cell r="V644">
            <v>18965</v>
          </cell>
          <cell r="W644">
            <v>4000</v>
          </cell>
          <cell r="X644">
            <v>1200</v>
          </cell>
          <cell r="Y644">
            <v>28145</v>
          </cell>
          <cell r="Z644">
            <v>5000</v>
          </cell>
          <cell r="AA644">
            <v>1500</v>
          </cell>
          <cell r="AD644">
            <v>2300</v>
          </cell>
        </row>
        <row r="645">
          <cell r="A645">
            <v>7.32</v>
          </cell>
          <cell r="B645">
            <v>5000</v>
          </cell>
          <cell r="C645">
            <v>6250</v>
          </cell>
          <cell r="D645">
            <v>9625</v>
          </cell>
          <cell r="H645">
            <v>3300</v>
          </cell>
          <cell r="I645">
            <v>13745</v>
          </cell>
          <cell r="J645">
            <v>2100</v>
          </cell>
          <cell r="K645">
            <v>4100</v>
          </cell>
          <cell r="N645">
            <v>6400</v>
          </cell>
          <cell r="O645">
            <v>198825</v>
          </cell>
          <cell r="V645">
            <v>18980</v>
          </cell>
          <cell r="W645">
            <v>4000</v>
          </cell>
          <cell r="X645">
            <v>1200</v>
          </cell>
          <cell r="Y645">
            <v>28165</v>
          </cell>
          <cell r="Z645">
            <v>5000</v>
          </cell>
          <cell r="AA645">
            <v>1500</v>
          </cell>
          <cell r="AD645">
            <v>2300</v>
          </cell>
        </row>
        <row r="646">
          <cell r="A646">
            <v>7.33</v>
          </cell>
          <cell r="B646">
            <v>5000</v>
          </cell>
          <cell r="C646">
            <v>6250</v>
          </cell>
          <cell r="D646">
            <v>9625</v>
          </cell>
          <cell r="H646">
            <v>3300</v>
          </cell>
          <cell r="I646">
            <v>13755</v>
          </cell>
          <cell r="J646">
            <v>2100</v>
          </cell>
          <cell r="K646">
            <v>4100</v>
          </cell>
          <cell r="N646">
            <v>6400</v>
          </cell>
          <cell r="O646">
            <v>199150</v>
          </cell>
          <cell r="V646">
            <v>18995</v>
          </cell>
          <cell r="W646">
            <v>4000</v>
          </cell>
          <cell r="X646">
            <v>1200</v>
          </cell>
          <cell r="Y646">
            <v>28185</v>
          </cell>
          <cell r="Z646">
            <v>5000</v>
          </cell>
          <cell r="AA646">
            <v>1500</v>
          </cell>
          <cell r="AD646">
            <v>2300</v>
          </cell>
        </row>
        <row r="647">
          <cell r="A647">
            <v>7.34</v>
          </cell>
          <cell r="B647">
            <v>5000</v>
          </cell>
          <cell r="C647">
            <v>6250</v>
          </cell>
          <cell r="D647">
            <v>9625</v>
          </cell>
          <cell r="H647">
            <v>3300</v>
          </cell>
          <cell r="I647">
            <v>13765</v>
          </cell>
          <cell r="J647">
            <v>2100</v>
          </cell>
          <cell r="K647">
            <v>4100</v>
          </cell>
          <cell r="N647">
            <v>6400</v>
          </cell>
          <cell r="O647">
            <v>199475</v>
          </cell>
          <cell r="V647">
            <v>19010</v>
          </cell>
          <cell r="W647">
            <v>4000</v>
          </cell>
          <cell r="X647">
            <v>1200</v>
          </cell>
          <cell r="Y647">
            <v>28205</v>
          </cell>
          <cell r="Z647">
            <v>5000</v>
          </cell>
          <cell r="AA647">
            <v>1500</v>
          </cell>
          <cell r="AD647">
            <v>2300</v>
          </cell>
        </row>
        <row r="648">
          <cell r="A648">
            <v>7.35</v>
          </cell>
          <cell r="B648">
            <v>5000</v>
          </cell>
          <cell r="C648">
            <v>6250</v>
          </cell>
          <cell r="D648">
            <v>9625</v>
          </cell>
          <cell r="H648">
            <v>3300</v>
          </cell>
          <cell r="I648">
            <v>13775</v>
          </cell>
          <cell r="J648">
            <v>2100</v>
          </cell>
          <cell r="K648">
            <v>4100</v>
          </cell>
          <cell r="N648">
            <v>6400</v>
          </cell>
          <cell r="O648">
            <v>199800</v>
          </cell>
          <cell r="V648">
            <v>19025</v>
          </cell>
          <cell r="W648">
            <v>4000</v>
          </cell>
          <cell r="X648">
            <v>1200</v>
          </cell>
          <cell r="Y648">
            <v>28225</v>
          </cell>
          <cell r="Z648">
            <v>5000</v>
          </cell>
          <cell r="AA648">
            <v>1500</v>
          </cell>
          <cell r="AD648">
            <v>2300</v>
          </cell>
        </row>
        <row r="649">
          <cell r="A649">
            <v>7.36</v>
          </cell>
          <cell r="B649">
            <v>5000</v>
          </cell>
          <cell r="C649">
            <v>6250</v>
          </cell>
          <cell r="D649">
            <v>9625</v>
          </cell>
          <cell r="H649">
            <v>3300</v>
          </cell>
          <cell r="I649">
            <v>13785</v>
          </cell>
          <cell r="J649">
            <v>2100</v>
          </cell>
          <cell r="K649">
            <v>4100</v>
          </cell>
          <cell r="N649">
            <v>6400</v>
          </cell>
          <cell r="O649">
            <v>200125</v>
          </cell>
          <cell r="V649">
            <v>19040</v>
          </cell>
          <cell r="W649">
            <v>4000</v>
          </cell>
          <cell r="X649">
            <v>1200</v>
          </cell>
          <cell r="Y649">
            <v>28245</v>
          </cell>
          <cell r="Z649">
            <v>5000</v>
          </cell>
          <cell r="AA649">
            <v>1500</v>
          </cell>
          <cell r="AD649">
            <v>2300</v>
          </cell>
        </row>
        <row r="650">
          <cell r="A650">
            <v>7.37</v>
          </cell>
          <cell r="B650">
            <v>5000</v>
          </cell>
          <cell r="C650">
            <v>6250</v>
          </cell>
          <cell r="D650">
            <v>9625</v>
          </cell>
          <cell r="H650">
            <v>3300</v>
          </cell>
          <cell r="I650">
            <v>13795</v>
          </cell>
          <cell r="J650">
            <v>2100</v>
          </cell>
          <cell r="K650">
            <v>4100</v>
          </cell>
          <cell r="N650">
            <v>6400</v>
          </cell>
          <cell r="O650">
            <v>200450</v>
          </cell>
          <cell r="V650">
            <v>19055</v>
          </cell>
          <cell r="W650">
            <v>4000</v>
          </cell>
          <cell r="X650">
            <v>1200</v>
          </cell>
          <cell r="Y650">
            <v>28265</v>
          </cell>
          <cell r="Z650">
            <v>5000</v>
          </cell>
          <cell r="AA650">
            <v>1500</v>
          </cell>
          <cell r="AD650">
            <v>2300</v>
          </cell>
        </row>
        <row r="651">
          <cell r="A651">
            <v>7.38</v>
          </cell>
          <cell r="B651">
            <v>5000</v>
          </cell>
          <cell r="C651">
            <v>6250</v>
          </cell>
          <cell r="D651">
            <v>9625</v>
          </cell>
          <cell r="H651">
            <v>3300</v>
          </cell>
          <cell r="I651">
            <v>13805</v>
          </cell>
          <cell r="J651">
            <v>2100</v>
          </cell>
          <cell r="K651">
            <v>4100</v>
          </cell>
          <cell r="N651">
            <v>6400</v>
          </cell>
          <cell r="O651">
            <v>200775</v>
          </cell>
          <cell r="V651">
            <v>19070</v>
          </cell>
          <cell r="W651">
            <v>4000</v>
          </cell>
          <cell r="X651">
            <v>1200</v>
          </cell>
          <cell r="Y651">
            <v>28285</v>
          </cell>
          <cell r="Z651">
            <v>5000</v>
          </cell>
          <cell r="AA651">
            <v>1500</v>
          </cell>
          <cell r="AD651">
            <v>2300</v>
          </cell>
        </row>
        <row r="652">
          <cell r="A652">
            <v>7.39</v>
          </cell>
          <cell r="B652">
            <v>5000</v>
          </cell>
          <cell r="C652">
            <v>6250</v>
          </cell>
          <cell r="D652">
            <v>9625</v>
          </cell>
          <cell r="H652">
            <v>3300</v>
          </cell>
          <cell r="I652">
            <v>13815</v>
          </cell>
          <cell r="J652">
            <v>2100</v>
          </cell>
          <cell r="K652">
            <v>4100</v>
          </cell>
          <cell r="N652">
            <v>6400</v>
          </cell>
          <cell r="O652">
            <v>201100</v>
          </cell>
          <cell r="V652">
            <v>19085</v>
          </cell>
          <cell r="W652">
            <v>4000</v>
          </cell>
          <cell r="X652">
            <v>1200</v>
          </cell>
          <cell r="Y652">
            <v>28305</v>
          </cell>
          <cell r="Z652">
            <v>5000</v>
          </cell>
          <cell r="AA652">
            <v>1500</v>
          </cell>
          <cell r="AD652">
            <v>2300</v>
          </cell>
        </row>
        <row r="653">
          <cell r="A653">
            <v>7.4</v>
          </cell>
          <cell r="B653">
            <v>5000</v>
          </cell>
          <cell r="C653">
            <v>6250</v>
          </cell>
          <cell r="D653">
            <v>9625</v>
          </cell>
          <cell r="H653">
            <v>3300</v>
          </cell>
          <cell r="I653">
            <v>13825</v>
          </cell>
          <cell r="J653">
            <v>2100</v>
          </cell>
          <cell r="K653">
            <v>4100</v>
          </cell>
          <cell r="N653">
            <v>6400</v>
          </cell>
          <cell r="O653">
            <v>201425</v>
          </cell>
          <cell r="V653">
            <v>19100</v>
          </cell>
          <cell r="W653">
            <v>4000</v>
          </cell>
          <cell r="X653">
            <v>1200</v>
          </cell>
          <cell r="Y653">
            <v>28325</v>
          </cell>
          <cell r="Z653">
            <v>5000</v>
          </cell>
          <cell r="AA653">
            <v>1500</v>
          </cell>
          <cell r="AD653">
            <v>2300</v>
          </cell>
        </row>
        <row r="654">
          <cell r="A654">
            <v>7.41</v>
          </cell>
          <cell r="B654">
            <v>5000</v>
          </cell>
          <cell r="C654">
            <v>6250</v>
          </cell>
          <cell r="D654">
            <v>9625</v>
          </cell>
          <cell r="H654">
            <v>3300</v>
          </cell>
          <cell r="I654">
            <v>13835</v>
          </cell>
          <cell r="J654">
            <v>2100</v>
          </cell>
          <cell r="K654">
            <v>4100</v>
          </cell>
          <cell r="N654">
            <v>6400</v>
          </cell>
          <cell r="O654">
            <v>201750</v>
          </cell>
          <cell r="V654">
            <v>19115</v>
          </cell>
          <cell r="W654">
            <v>4000</v>
          </cell>
          <cell r="X654">
            <v>1200</v>
          </cell>
          <cell r="Y654">
            <v>28345</v>
          </cell>
          <cell r="Z654">
            <v>5000</v>
          </cell>
          <cell r="AA654">
            <v>1500</v>
          </cell>
          <cell r="AD654">
            <v>2300</v>
          </cell>
        </row>
        <row r="655">
          <cell r="A655">
            <v>7.42</v>
          </cell>
          <cell r="B655">
            <v>5000</v>
          </cell>
          <cell r="C655">
            <v>6250</v>
          </cell>
          <cell r="D655">
            <v>9625</v>
          </cell>
          <cell r="H655">
            <v>3300</v>
          </cell>
          <cell r="I655">
            <v>13845</v>
          </cell>
          <cell r="J655">
            <v>2100</v>
          </cell>
          <cell r="K655">
            <v>4100</v>
          </cell>
          <cell r="N655">
            <v>6400</v>
          </cell>
          <cell r="O655">
            <v>202075</v>
          </cell>
          <cell r="V655">
            <v>19130</v>
          </cell>
          <cell r="W655">
            <v>4000</v>
          </cell>
          <cell r="X655">
            <v>1200</v>
          </cell>
          <cell r="Y655">
            <v>28365</v>
          </cell>
          <cell r="Z655">
            <v>5000</v>
          </cell>
          <cell r="AA655">
            <v>1500</v>
          </cell>
          <cell r="AD655">
            <v>2300</v>
          </cell>
        </row>
        <row r="656">
          <cell r="A656">
            <v>7.43</v>
          </cell>
          <cell r="B656">
            <v>5000</v>
          </cell>
          <cell r="C656">
            <v>6250</v>
          </cell>
          <cell r="D656">
            <v>9625</v>
          </cell>
          <cell r="H656">
            <v>3300</v>
          </cell>
          <cell r="I656">
            <v>13855</v>
          </cell>
          <cell r="J656">
            <v>2100</v>
          </cell>
          <cell r="K656">
            <v>4100</v>
          </cell>
          <cell r="N656">
            <v>6400</v>
          </cell>
          <cell r="O656">
            <v>202400</v>
          </cell>
          <cell r="V656">
            <v>19145</v>
          </cell>
          <cell r="W656">
            <v>4000</v>
          </cell>
          <cell r="X656">
            <v>1200</v>
          </cell>
          <cell r="Y656">
            <v>28385</v>
          </cell>
          <cell r="Z656">
            <v>5000</v>
          </cell>
          <cell r="AA656">
            <v>1500</v>
          </cell>
          <cell r="AD656">
            <v>2300</v>
          </cell>
        </row>
        <row r="657">
          <cell r="A657">
            <v>7.44</v>
          </cell>
          <cell r="B657">
            <v>5000</v>
          </cell>
          <cell r="C657">
            <v>6250</v>
          </cell>
          <cell r="D657">
            <v>9625</v>
          </cell>
          <cell r="H657">
            <v>3300</v>
          </cell>
          <cell r="I657">
            <v>13865</v>
          </cell>
          <cell r="J657">
            <v>2100</v>
          </cell>
          <cell r="K657">
            <v>4100</v>
          </cell>
          <cell r="N657">
            <v>6400</v>
          </cell>
          <cell r="O657">
            <v>202725</v>
          </cell>
          <cell r="V657">
            <v>19160</v>
          </cell>
          <cell r="W657">
            <v>4000</v>
          </cell>
          <cell r="X657">
            <v>1200</v>
          </cell>
          <cell r="Y657">
            <v>28405</v>
          </cell>
          <cell r="Z657">
            <v>5000</v>
          </cell>
          <cell r="AA657">
            <v>1500</v>
          </cell>
          <cell r="AD657">
            <v>2300</v>
          </cell>
        </row>
        <row r="658">
          <cell r="A658">
            <v>7.45</v>
          </cell>
          <cell r="B658">
            <v>5000</v>
          </cell>
          <cell r="C658">
            <v>6250</v>
          </cell>
          <cell r="D658">
            <v>9625</v>
          </cell>
          <cell r="H658">
            <v>3300</v>
          </cell>
          <cell r="I658">
            <v>13875</v>
          </cell>
          <cell r="J658">
            <v>2100</v>
          </cell>
          <cell r="K658">
            <v>4100</v>
          </cell>
          <cell r="N658">
            <v>6400</v>
          </cell>
          <cell r="O658">
            <v>203050</v>
          </cell>
          <cell r="V658">
            <v>19175</v>
          </cell>
          <cell r="W658">
            <v>4000</v>
          </cell>
          <cell r="X658">
            <v>1200</v>
          </cell>
          <cell r="Y658">
            <v>28425</v>
          </cell>
          <cell r="Z658">
            <v>5000</v>
          </cell>
          <cell r="AA658">
            <v>1500</v>
          </cell>
          <cell r="AD658">
            <v>2300</v>
          </cell>
        </row>
        <row r="659">
          <cell r="A659">
            <v>7.46</v>
          </cell>
          <cell r="B659">
            <v>5000</v>
          </cell>
          <cell r="C659">
            <v>6250</v>
          </cell>
          <cell r="D659">
            <v>9625</v>
          </cell>
          <cell r="H659">
            <v>3300</v>
          </cell>
          <cell r="I659">
            <v>13885</v>
          </cell>
          <cell r="J659">
            <v>2100</v>
          </cell>
          <cell r="K659">
            <v>4100</v>
          </cell>
          <cell r="N659">
            <v>6400</v>
          </cell>
          <cell r="O659">
            <v>203375</v>
          </cell>
          <cell r="V659">
            <v>19190</v>
          </cell>
          <cell r="W659">
            <v>4000</v>
          </cell>
          <cell r="X659">
            <v>1200</v>
          </cell>
          <cell r="Y659">
            <v>28445</v>
          </cell>
          <cell r="Z659">
            <v>5000</v>
          </cell>
          <cell r="AA659">
            <v>1500</v>
          </cell>
          <cell r="AD659">
            <v>2300</v>
          </cell>
        </row>
        <row r="660">
          <cell r="A660">
            <v>7.47</v>
          </cell>
          <cell r="B660">
            <v>5000</v>
          </cell>
          <cell r="C660">
            <v>6250</v>
          </cell>
          <cell r="D660">
            <v>9625</v>
          </cell>
          <cell r="H660">
            <v>3300</v>
          </cell>
          <cell r="I660">
            <v>13895</v>
          </cell>
          <cell r="J660">
            <v>2100</v>
          </cell>
          <cell r="K660">
            <v>4100</v>
          </cell>
          <cell r="N660">
            <v>6400</v>
          </cell>
          <cell r="O660">
            <v>203700</v>
          </cell>
          <cell r="V660">
            <v>19205</v>
          </cell>
          <cell r="W660">
            <v>4000</v>
          </cell>
          <cell r="X660">
            <v>1200</v>
          </cell>
          <cell r="Y660">
            <v>28465</v>
          </cell>
          <cell r="Z660">
            <v>5000</v>
          </cell>
          <cell r="AA660">
            <v>1500</v>
          </cell>
          <cell r="AD660">
            <v>2300</v>
          </cell>
        </row>
        <row r="661">
          <cell r="A661">
            <v>7.48</v>
          </cell>
          <cell r="B661">
            <v>5000</v>
          </cell>
          <cell r="C661">
            <v>6250</v>
          </cell>
          <cell r="D661">
            <v>9625</v>
          </cell>
          <cell r="H661">
            <v>3300</v>
          </cell>
          <cell r="I661">
            <v>13905</v>
          </cell>
          <cell r="J661">
            <v>2100</v>
          </cell>
          <cell r="K661">
            <v>4100</v>
          </cell>
          <cell r="N661">
            <v>6400</v>
          </cell>
          <cell r="O661">
            <v>204025</v>
          </cell>
          <cell r="V661">
            <v>19220</v>
          </cell>
          <cell r="W661">
            <v>4000</v>
          </cell>
          <cell r="X661">
            <v>1200</v>
          </cell>
          <cell r="Y661">
            <v>28485</v>
          </cell>
          <cell r="Z661">
            <v>5000</v>
          </cell>
          <cell r="AA661">
            <v>1500</v>
          </cell>
          <cell r="AD661">
            <v>2300</v>
          </cell>
        </row>
        <row r="662">
          <cell r="A662">
            <v>7.49</v>
          </cell>
          <cell r="B662">
            <v>5000</v>
          </cell>
          <cell r="C662">
            <v>6250</v>
          </cell>
          <cell r="D662">
            <v>9625</v>
          </cell>
          <cell r="H662">
            <v>3300</v>
          </cell>
          <cell r="I662">
            <v>13915</v>
          </cell>
          <cell r="J662">
            <v>2100</v>
          </cell>
          <cell r="K662">
            <v>4100</v>
          </cell>
          <cell r="N662">
            <v>6400</v>
          </cell>
          <cell r="O662">
            <v>204350</v>
          </cell>
          <cell r="V662">
            <v>19235</v>
          </cell>
          <cell r="W662">
            <v>4000</v>
          </cell>
          <cell r="X662">
            <v>1200</v>
          </cell>
          <cell r="Y662">
            <v>28505</v>
          </cell>
          <cell r="Z662">
            <v>5000</v>
          </cell>
          <cell r="AA662">
            <v>1500</v>
          </cell>
          <cell r="AD662">
            <v>2300</v>
          </cell>
        </row>
        <row r="663">
          <cell r="A663">
            <v>7.5</v>
          </cell>
          <cell r="B663">
            <v>5000</v>
          </cell>
          <cell r="C663">
            <v>6250</v>
          </cell>
          <cell r="D663">
            <v>9625</v>
          </cell>
          <cell r="H663">
            <v>3300</v>
          </cell>
          <cell r="I663">
            <v>13925</v>
          </cell>
          <cell r="J663">
            <v>2100</v>
          </cell>
          <cell r="K663">
            <v>4100</v>
          </cell>
          <cell r="N663">
            <v>6400</v>
          </cell>
          <cell r="O663">
            <v>204675</v>
          </cell>
          <cell r="V663">
            <v>19250</v>
          </cell>
          <cell r="W663">
            <v>4000</v>
          </cell>
          <cell r="X663">
            <v>1200</v>
          </cell>
          <cell r="Y663">
            <v>28525</v>
          </cell>
          <cell r="Z663">
            <v>5000</v>
          </cell>
          <cell r="AA663">
            <v>1500</v>
          </cell>
          <cell r="AD663">
            <v>2300</v>
          </cell>
        </row>
        <row r="664">
          <cell r="A664">
            <v>7.51</v>
          </cell>
          <cell r="B664">
            <v>5000</v>
          </cell>
          <cell r="C664">
            <v>6250</v>
          </cell>
          <cell r="D664">
            <v>9625</v>
          </cell>
          <cell r="H664">
            <v>3300</v>
          </cell>
          <cell r="I664">
            <v>13935</v>
          </cell>
          <cell r="J664">
            <v>2100</v>
          </cell>
          <cell r="K664">
            <v>4100</v>
          </cell>
          <cell r="N664">
            <v>6400</v>
          </cell>
          <cell r="O664">
            <v>205000</v>
          </cell>
          <cell r="V664">
            <v>19265</v>
          </cell>
          <cell r="W664">
            <v>4000</v>
          </cell>
          <cell r="X664">
            <v>1200</v>
          </cell>
          <cell r="Y664">
            <v>28545</v>
          </cell>
          <cell r="Z664">
            <v>5000</v>
          </cell>
          <cell r="AA664">
            <v>1500</v>
          </cell>
          <cell r="AD664">
            <v>2300</v>
          </cell>
        </row>
        <row r="665">
          <cell r="A665">
            <v>7.52</v>
          </cell>
          <cell r="B665">
            <v>5000</v>
          </cell>
          <cell r="C665">
            <v>6250</v>
          </cell>
          <cell r="D665">
            <v>9625</v>
          </cell>
          <cell r="H665">
            <v>3300</v>
          </cell>
          <cell r="I665">
            <v>13945</v>
          </cell>
          <cell r="J665">
            <v>2100</v>
          </cell>
          <cell r="K665">
            <v>4100</v>
          </cell>
          <cell r="N665">
            <v>6400</v>
          </cell>
          <cell r="O665">
            <v>205325</v>
          </cell>
          <cell r="V665">
            <v>19280</v>
          </cell>
          <cell r="W665">
            <v>4000</v>
          </cell>
          <cell r="X665">
            <v>1200</v>
          </cell>
          <cell r="Y665">
            <v>28565</v>
          </cell>
          <cell r="Z665">
            <v>5000</v>
          </cell>
          <cell r="AA665">
            <v>1500</v>
          </cell>
          <cell r="AD665">
            <v>2300</v>
          </cell>
        </row>
        <row r="666">
          <cell r="A666">
            <v>7.53</v>
          </cell>
          <cell r="B666">
            <v>5000</v>
          </cell>
          <cell r="C666">
            <v>6250</v>
          </cell>
          <cell r="D666">
            <v>9625</v>
          </cell>
          <cell r="H666">
            <v>3300</v>
          </cell>
          <cell r="I666">
            <v>13955</v>
          </cell>
          <cell r="J666">
            <v>2100</v>
          </cell>
          <cell r="K666">
            <v>4100</v>
          </cell>
          <cell r="N666">
            <v>6400</v>
          </cell>
          <cell r="O666">
            <v>205650</v>
          </cell>
          <cell r="V666">
            <v>19295</v>
          </cell>
          <cell r="W666">
            <v>4000</v>
          </cell>
          <cell r="X666">
            <v>1200</v>
          </cell>
          <cell r="Y666">
            <v>28585</v>
          </cell>
          <cell r="Z666">
            <v>5000</v>
          </cell>
          <cell r="AA666">
            <v>1500</v>
          </cell>
          <cell r="AD666">
            <v>2300</v>
          </cell>
        </row>
        <row r="667">
          <cell r="A667">
            <v>7.54</v>
          </cell>
          <cell r="B667">
            <v>5000</v>
          </cell>
          <cell r="C667">
            <v>6250</v>
          </cell>
          <cell r="D667">
            <v>9625</v>
          </cell>
          <cell r="H667">
            <v>3300</v>
          </cell>
          <cell r="I667">
            <v>13965</v>
          </cell>
          <cell r="J667">
            <v>2100</v>
          </cell>
          <cell r="K667">
            <v>4100</v>
          </cell>
          <cell r="N667">
            <v>6400</v>
          </cell>
          <cell r="O667">
            <v>205975</v>
          </cell>
          <cell r="V667">
            <v>19310</v>
          </cell>
          <cell r="W667">
            <v>4000</v>
          </cell>
          <cell r="X667">
            <v>1200</v>
          </cell>
          <cell r="Y667">
            <v>28605</v>
          </cell>
          <cell r="Z667">
            <v>5000</v>
          </cell>
          <cell r="AA667">
            <v>1500</v>
          </cell>
          <cell r="AD667">
            <v>2300</v>
          </cell>
        </row>
        <row r="668">
          <cell r="A668">
            <v>7.55</v>
          </cell>
          <cell r="B668">
            <v>5000</v>
          </cell>
          <cell r="C668">
            <v>6250</v>
          </cell>
          <cell r="D668">
            <v>9625</v>
          </cell>
          <cell r="H668">
            <v>3300</v>
          </cell>
          <cell r="I668">
            <v>13975</v>
          </cell>
          <cell r="J668">
            <v>2100</v>
          </cell>
          <cell r="K668">
            <v>4100</v>
          </cell>
          <cell r="N668">
            <v>6400</v>
          </cell>
          <cell r="O668">
            <v>206300</v>
          </cell>
          <cell r="V668">
            <v>19325</v>
          </cell>
          <cell r="W668">
            <v>4000</v>
          </cell>
          <cell r="X668">
            <v>1200</v>
          </cell>
          <cell r="Y668">
            <v>28625</v>
          </cell>
          <cell r="Z668">
            <v>5000</v>
          </cell>
          <cell r="AA668">
            <v>1500</v>
          </cell>
          <cell r="AD668">
            <v>2300</v>
          </cell>
        </row>
        <row r="669">
          <cell r="A669">
            <v>7.56</v>
          </cell>
          <cell r="B669">
            <v>5000</v>
          </cell>
          <cell r="C669">
            <v>6250</v>
          </cell>
          <cell r="D669">
            <v>9625</v>
          </cell>
          <cell r="H669">
            <v>3300</v>
          </cell>
          <cell r="I669">
            <v>13985</v>
          </cell>
          <cell r="J669">
            <v>2100</v>
          </cell>
          <cell r="K669">
            <v>4100</v>
          </cell>
          <cell r="N669">
            <v>6400</v>
          </cell>
          <cell r="O669">
            <v>206625</v>
          </cell>
          <cell r="V669">
            <v>19340</v>
          </cell>
          <cell r="W669">
            <v>4000</v>
          </cell>
          <cell r="X669">
            <v>1200</v>
          </cell>
          <cell r="Y669">
            <v>28645</v>
          </cell>
          <cell r="Z669">
            <v>5000</v>
          </cell>
          <cell r="AA669">
            <v>1500</v>
          </cell>
          <cell r="AD669">
            <v>2300</v>
          </cell>
        </row>
        <row r="670">
          <cell r="A670">
            <v>7.57</v>
          </cell>
          <cell r="B670">
            <v>5000</v>
          </cell>
          <cell r="C670">
            <v>6250</v>
          </cell>
          <cell r="D670">
            <v>9625</v>
          </cell>
          <cell r="H670">
            <v>3300</v>
          </cell>
          <cell r="I670">
            <v>13995</v>
          </cell>
          <cell r="J670">
            <v>2100</v>
          </cell>
          <cell r="K670">
            <v>4100</v>
          </cell>
          <cell r="N670">
            <v>6400</v>
          </cell>
          <cell r="O670">
            <v>206950</v>
          </cell>
          <cell r="V670">
            <v>19355</v>
          </cell>
          <cell r="W670">
            <v>4000</v>
          </cell>
          <cell r="X670">
            <v>1200</v>
          </cell>
          <cell r="Y670">
            <v>28665</v>
          </cell>
          <cell r="Z670">
            <v>5000</v>
          </cell>
          <cell r="AA670">
            <v>1500</v>
          </cell>
          <cell r="AD670">
            <v>2300</v>
          </cell>
        </row>
        <row r="671">
          <cell r="A671">
            <v>7.58</v>
          </cell>
          <cell r="B671">
            <v>5000</v>
          </cell>
          <cell r="C671">
            <v>6250</v>
          </cell>
          <cell r="D671">
            <v>9625</v>
          </cell>
          <cell r="H671">
            <v>3300</v>
          </cell>
          <cell r="I671">
            <v>14005</v>
          </cell>
          <cell r="J671">
            <v>2100</v>
          </cell>
          <cell r="K671">
            <v>4100</v>
          </cell>
          <cell r="N671">
            <v>6400</v>
          </cell>
          <cell r="O671">
            <v>207275</v>
          </cell>
          <cell r="V671">
            <v>19370</v>
          </cell>
          <cell r="W671">
            <v>4000</v>
          </cell>
          <cell r="X671">
            <v>1200</v>
          </cell>
          <cell r="Y671">
            <v>28685</v>
          </cell>
          <cell r="Z671">
            <v>5000</v>
          </cell>
          <cell r="AA671">
            <v>1500</v>
          </cell>
          <cell r="AD671">
            <v>2300</v>
          </cell>
        </row>
        <row r="672">
          <cell r="A672">
            <v>7.59</v>
          </cell>
          <cell r="B672">
            <v>5000</v>
          </cell>
          <cell r="C672">
            <v>6250</v>
          </cell>
          <cell r="D672">
            <v>9625</v>
          </cell>
          <cell r="H672">
            <v>3300</v>
          </cell>
          <cell r="I672">
            <v>14015</v>
          </cell>
          <cell r="J672">
            <v>2100</v>
          </cell>
          <cell r="K672">
            <v>4100</v>
          </cell>
          <cell r="N672">
            <v>6400</v>
          </cell>
          <cell r="O672">
            <v>207600</v>
          </cell>
          <cell r="V672">
            <v>19385</v>
          </cell>
          <cell r="W672">
            <v>4000</v>
          </cell>
          <cell r="X672">
            <v>1200</v>
          </cell>
          <cell r="Y672">
            <v>28705</v>
          </cell>
          <cell r="Z672">
            <v>5000</v>
          </cell>
          <cell r="AA672">
            <v>1500</v>
          </cell>
          <cell r="AD672">
            <v>2300</v>
          </cell>
        </row>
        <row r="673">
          <cell r="A673">
            <v>7.6</v>
          </cell>
          <cell r="B673">
            <v>5000</v>
          </cell>
          <cell r="C673">
            <v>6250</v>
          </cell>
          <cell r="D673">
            <v>9625</v>
          </cell>
          <cell r="H673">
            <v>3300</v>
          </cell>
          <cell r="I673">
            <v>14025</v>
          </cell>
          <cell r="J673">
            <v>2100</v>
          </cell>
          <cell r="K673">
            <v>4100</v>
          </cell>
          <cell r="N673">
            <v>6400</v>
          </cell>
          <cell r="O673">
            <v>207925</v>
          </cell>
          <cell r="V673">
            <v>19400</v>
          </cell>
          <cell r="W673">
            <v>4000</v>
          </cell>
          <cell r="X673">
            <v>1200</v>
          </cell>
          <cell r="Y673">
            <v>28725</v>
          </cell>
          <cell r="Z673">
            <v>5000</v>
          </cell>
          <cell r="AA673">
            <v>1500</v>
          </cell>
          <cell r="AD673">
            <v>2300</v>
          </cell>
        </row>
        <row r="674">
          <cell r="A674">
            <v>7.61</v>
          </cell>
          <cell r="B674">
            <v>5000</v>
          </cell>
          <cell r="C674">
            <v>6250</v>
          </cell>
          <cell r="D674">
            <v>9625</v>
          </cell>
          <cell r="H674">
            <v>3300</v>
          </cell>
          <cell r="I674">
            <v>14035</v>
          </cell>
          <cell r="J674">
            <v>2100</v>
          </cell>
          <cell r="K674">
            <v>4100</v>
          </cell>
          <cell r="N674">
            <v>6400</v>
          </cell>
          <cell r="O674">
            <v>208250</v>
          </cell>
          <cell r="V674">
            <v>19415</v>
          </cell>
          <cell r="W674">
            <v>4000</v>
          </cell>
          <cell r="X674">
            <v>1200</v>
          </cell>
          <cell r="Y674">
            <v>28745</v>
          </cell>
          <cell r="Z674">
            <v>5000</v>
          </cell>
          <cell r="AA674">
            <v>1500</v>
          </cell>
          <cell r="AD674">
            <v>2300</v>
          </cell>
        </row>
        <row r="675">
          <cell r="A675">
            <v>7.62</v>
          </cell>
          <cell r="B675">
            <v>5000</v>
          </cell>
          <cell r="C675">
            <v>6250</v>
          </cell>
          <cell r="D675">
            <v>9625</v>
          </cell>
          <cell r="H675">
            <v>3300</v>
          </cell>
          <cell r="I675">
            <v>14045</v>
          </cell>
          <cell r="J675">
            <v>2100</v>
          </cell>
          <cell r="K675">
            <v>4100</v>
          </cell>
          <cell r="N675">
            <v>6400</v>
          </cell>
          <cell r="O675">
            <v>208575</v>
          </cell>
          <cell r="V675">
            <v>19430</v>
          </cell>
          <cell r="W675">
            <v>4000</v>
          </cell>
          <cell r="X675">
            <v>1200</v>
          </cell>
          <cell r="Y675">
            <v>28765</v>
          </cell>
          <cell r="Z675">
            <v>5000</v>
          </cell>
          <cell r="AA675">
            <v>1500</v>
          </cell>
          <cell r="AD675">
            <v>2300</v>
          </cell>
        </row>
        <row r="676">
          <cell r="A676">
            <v>7.63</v>
          </cell>
          <cell r="B676">
            <v>5000</v>
          </cell>
          <cell r="C676">
            <v>6250</v>
          </cell>
          <cell r="D676">
            <v>9625</v>
          </cell>
          <cell r="H676">
            <v>3300</v>
          </cell>
          <cell r="I676">
            <v>14055</v>
          </cell>
          <cell r="J676">
            <v>2100</v>
          </cell>
          <cell r="K676">
            <v>4100</v>
          </cell>
          <cell r="N676">
            <v>6400</v>
          </cell>
          <cell r="O676">
            <v>208900</v>
          </cell>
          <cell r="V676">
            <v>19445</v>
          </cell>
          <cell r="W676">
            <v>4000</v>
          </cell>
          <cell r="X676">
            <v>1200</v>
          </cell>
          <cell r="Y676">
            <v>28785</v>
          </cell>
          <cell r="Z676">
            <v>5000</v>
          </cell>
          <cell r="AA676">
            <v>1500</v>
          </cell>
          <cell r="AD676">
            <v>2300</v>
          </cell>
        </row>
        <row r="677">
          <cell r="A677">
            <v>7.64</v>
          </cell>
          <cell r="B677">
            <v>5000</v>
          </cell>
          <cell r="C677">
            <v>6250</v>
          </cell>
          <cell r="D677">
            <v>9625</v>
          </cell>
          <cell r="H677">
            <v>3300</v>
          </cell>
          <cell r="I677">
            <v>14065</v>
          </cell>
          <cell r="J677">
            <v>2100</v>
          </cell>
          <cell r="K677">
            <v>4100</v>
          </cell>
          <cell r="N677">
            <v>6400</v>
          </cell>
          <cell r="O677">
            <v>209225</v>
          </cell>
          <cell r="V677">
            <v>19460</v>
          </cell>
          <cell r="W677">
            <v>4000</v>
          </cell>
          <cell r="X677">
            <v>1200</v>
          </cell>
          <cell r="Y677">
            <v>28805</v>
          </cell>
          <cell r="Z677">
            <v>5000</v>
          </cell>
          <cell r="AA677">
            <v>1500</v>
          </cell>
          <cell r="AD677">
            <v>2300</v>
          </cell>
        </row>
        <row r="678">
          <cell r="A678">
            <v>7.65</v>
          </cell>
          <cell r="B678">
            <v>5000</v>
          </cell>
          <cell r="C678">
            <v>6250</v>
          </cell>
          <cell r="D678">
            <v>9625</v>
          </cell>
          <cell r="H678">
            <v>3300</v>
          </cell>
          <cell r="I678">
            <v>14075</v>
          </cell>
          <cell r="J678">
            <v>2100</v>
          </cell>
          <cell r="K678">
            <v>4100</v>
          </cell>
          <cell r="N678">
            <v>6400</v>
          </cell>
          <cell r="O678">
            <v>209550</v>
          </cell>
          <cell r="V678">
            <v>19475</v>
          </cell>
          <cell r="W678">
            <v>4000</v>
          </cell>
          <cell r="X678">
            <v>1200</v>
          </cell>
          <cell r="Y678">
            <v>28825</v>
          </cell>
          <cell r="Z678">
            <v>5000</v>
          </cell>
          <cell r="AA678">
            <v>1500</v>
          </cell>
          <cell r="AD678">
            <v>2300</v>
          </cell>
        </row>
        <row r="679">
          <cell r="A679">
            <v>7.66</v>
          </cell>
          <cell r="B679">
            <v>5000</v>
          </cell>
          <cell r="C679">
            <v>6250</v>
          </cell>
          <cell r="D679">
            <v>9625</v>
          </cell>
          <cell r="H679">
            <v>3300</v>
          </cell>
          <cell r="I679">
            <v>14085</v>
          </cell>
          <cell r="J679">
            <v>2100</v>
          </cell>
          <cell r="K679">
            <v>4100</v>
          </cell>
          <cell r="N679">
            <v>6400</v>
          </cell>
          <cell r="O679">
            <v>209875</v>
          </cell>
          <cell r="V679">
            <v>19490</v>
          </cell>
          <cell r="W679">
            <v>4000</v>
          </cell>
          <cell r="X679">
            <v>1200</v>
          </cell>
          <cell r="Y679">
            <v>28845</v>
          </cell>
          <cell r="Z679">
            <v>5000</v>
          </cell>
          <cell r="AA679">
            <v>1500</v>
          </cell>
          <cell r="AD679">
            <v>2300</v>
          </cell>
        </row>
        <row r="680">
          <cell r="A680">
            <v>7.67</v>
          </cell>
          <cell r="B680">
            <v>5000</v>
          </cell>
          <cell r="C680">
            <v>6250</v>
          </cell>
          <cell r="D680">
            <v>9625</v>
          </cell>
          <cell r="H680">
            <v>3300</v>
          </cell>
          <cell r="I680">
            <v>14095</v>
          </cell>
          <cell r="J680">
            <v>2100</v>
          </cell>
          <cell r="K680">
            <v>4100</v>
          </cell>
          <cell r="N680">
            <v>6400</v>
          </cell>
          <cell r="O680">
            <v>210200</v>
          </cell>
          <cell r="V680">
            <v>19505</v>
          </cell>
          <cell r="W680">
            <v>4000</v>
          </cell>
          <cell r="X680">
            <v>1200</v>
          </cell>
          <cell r="Y680">
            <v>28865</v>
          </cell>
          <cell r="Z680">
            <v>5000</v>
          </cell>
          <cell r="AA680">
            <v>1500</v>
          </cell>
          <cell r="AD680">
            <v>2300</v>
          </cell>
        </row>
        <row r="681">
          <cell r="A681">
            <v>7.68</v>
          </cell>
          <cell r="B681">
            <v>5000</v>
          </cell>
          <cell r="C681">
            <v>6250</v>
          </cell>
          <cell r="D681">
            <v>9625</v>
          </cell>
          <cell r="H681">
            <v>3300</v>
          </cell>
          <cell r="I681">
            <v>14105</v>
          </cell>
          <cell r="J681">
            <v>2100</v>
          </cell>
          <cell r="K681">
            <v>4100</v>
          </cell>
          <cell r="N681">
            <v>6400</v>
          </cell>
          <cell r="O681">
            <v>210525</v>
          </cell>
          <cell r="V681">
            <v>19520</v>
          </cell>
          <cell r="W681">
            <v>4000</v>
          </cell>
          <cell r="X681">
            <v>1200</v>
          </cell>
          <cell r="Y681">
            <v>28885</v>
          </cell>
          <cell r="Z681">
            <v>5000</v>
          </cell>
          <cell r="AA681">
            <v>1500</v>
          </cell>
          <cell r="AD681">
            <v>2300</v>
          </cell>
        </row>
        <row r="682">
          <cell r="A682">
            <v>7.69</v>
          </cell>
          <cell r="B682">
            <v>5000</v>
          </cell>
          <cell r="C682">
            <v>6250</v>
          </cell>
          <cell r="D682">
            <v>9625</v>
          </cell>
          <cell r="H682">
            <v>3300</v>
          </cell>
          <cell r="I682">
            <v>14115</v>
          </cell>
          <cell r="J682">
            <v>2100</v>
          </cell>
          <cell r="K682">
            <v>4100</v>
          </cell>
          <cell r="N682">
            <v>6400</v>
          </cell>
          <cell r="O682">
            <v>210850</v>
          </cell>
          <cell r="V682">
            <v>19535</v>
          </cell>
          <cell r="W682">
            <v>4000</v>
          </cell>
          <cell r="X682">
            <v>1200</v>
          </cell>
          <cell r="Y682">
            <v>28905</v>
          </cell>
          <cell r="Z682">
            <v>5000</v>
          </cell>
          <cell r="AA682">
            <v>1500</v>
          </cell>
          <cell r="AD682">
            <v>2300</v>
          </cell>
        </row>
        <row r="683">
          <cell r="A683">
            <v>7.7</v>
          </cell>
          <cell r="B683">
            <v>5000</v>
          </cell>
          <cell r="C683">
            <v>6250</v>
          </cell>
          <cell r="D683">
            <v>9625</v>
          </cell>
          <cell r="H683">
            <v>3300</v>
          </cell>
          <cell r="I683">
            <v>14125</v>
          </cell>
          <cell r="J683">
            <v>2100</v>
          </cell>
          <cell r="K683">
            <v>4100</v>
          </cell>
          <cell r="N683">
            <v>6400</v>
          </cell>
          <cell r="O683">
            <v>211175</v>
          </cell>
          <cell r="V683">
            <v>19550</v>
          </cell>
          <cell r="W683">
            <v>4000</v>
          </cell>
          <cell r="X683">
            <v>1200</v>
          </cell>
          <cell r="Y683">
            <v>28925</v>
          </cell>
          <cell r="Z683">
            <v>5000</v>
          </cell>
          <cell r="AA683">
            <v>1500</v>
          </cell>
          <cell r="AD683">
            <v>2300</v>
          </cell>
        </row>
        <row r="684">
          <cell r="A684">
            <v>7.71</v>
          </cell>
          <cell r="B684">
            <v>5000</v>
          </cell>
          <cell r="C684">
            <v>6250</v>
          </cell>
          <cell r="D684">
            <v>9625</v>
          </cell>
          <cell r="H684">
            <v>3300</v>
          </cell>
          <cell r="I684">
            <v>14135</v>
          </cell>
          <cell r="J684">
            <v>2100</v>
          </cell>
          <cell r="K684">
            <v>4100</v>
          </cell>
          <cell r="N684">
            <v>6400</v>
          </cell>
          <cell r="O684">
            <v>211500</v>
          </cell>
          <cell r="V684">
            <v>19565</v>
          </cell>
          <cell r="W684">
            <v>4000</v>
          </cell>
          <cell r="X684">
            <v>1200</v>
          </cell>
          <cell r="Y684">
            <v>28945</v>
          </cell>
          <cell r="Z684">
            <v>5000</v>
          </cell>
          <cell r="AA684">
            <v>1500</v>
          </cell>
          <cell r="AD684">
            <v>2300</v>
          </cell>
        </row>
        <row r="685">
          <cell r="A685">
            <v>7.72</v>
          </cell>
          <cell r="B685">
            <v>5000</v>
          </cell>
          <cell r="C685">
            <v>6250</v>
          </cell>
          <cell r="D685">
            <v>9625</v>
          </cell>
          <cell r="H685">
            <v>3300</v>
          </cell>
          <cell r="I685">
            <v>14145</v>
          </cell>
          <cell r="J685">
            <v>2100</v>
          </cell>
          <cell r="K685">
            <v>4100</v>
          </cell>
          <cell r="N685">
            <v>6400</v>
          </cell>
          <cell r="O685">
            <v>211825</v>
          </cell>
          <cell r="V685">
            <v>19580</v>
          </cell>
          <cell r="W685">
            <v>4000</v>
          </cell>
          <cell r="X685">
            <v>1200</v>
          </cell>
          <cell r="Y685">
            <v>28965</v>
          </cell>
          <cell r="Z685">
            <v>5000</v>
          </cell>
          <cell r="AA685">
            <v>1500</v>
          </cell>
          <cell r="AD685">
            <v>2300</v>
          </cell>
        </row>
        <row r="686">
          <cell r="A686">
            <v>7.73</v>
          </cell>
          <cell r="B686">
            <v>5000</v>
          </cell>
          <cell r="C686">
            <v>6250</v>
          </cell>
          <cell r="D686">
            <v>9625</v>
          </cell>
          <cell r="H686">
            <v>3300</v>
          </cell>
          <cell r="I686">
            <v>14155</v>
          </cell>
          <cell r="J686">
            <v>2100</v>
          </cell>
          <cell r="K686">
            <v>4100</v>
          </cell>
          <cell r="N686">
            <v>6400</v>
          </cell>
          <cell r="O686">
            <v>212150</v>
          </cell>
          <cell r="V686">
            <v>19595</v>
          </cell>
          <cell r="W686">
            <v>4000</v>
          </cell>
          <cell r="X686">
            <v>1200</v>
          </cell>
          <cell r="Y686">
            <v>28985</v>
          </cell>
          <cell r="Z686">
            <v>5000</v>
          </cell>
          <cell r="AA686">
            <v>1500</v>
          </cell>
          <cell r="AD686">
            <v>2300</v>
          </cell>
        </row>
        <row r="687">
          <cell r="A687">
            <v>7.74</v>
          </cell>
          <cell r="B687">
            <v>5000</v>
          </cell>
          <cell r="C687">
            <v>6250</v>
          </cell>
          <cell r="D687">
            <v>9625</v>
          </cell>
          <cell r="H687">
            <v>3300</v>
          </cell>
          <cell r="I687">
            <v>14165</v>
          </cell>
          <cell r="J687">
            <v>2100</v>
          </cell>
          <cell r="K687">
            <v>4100</v>
          </cell>
          <cell r="N687">
            <v>6400</v>
          </cell>
          <cell r="O687">
            <v>212475</v>
          </cell>
          <cell r="V687">
            <v>19610</v>
          </cell>
          <cell r="W687">
            <v>4000</v>
          </cell>
          <cell r="X687">
            <v>1200</v>
          </cell>
          <cell r="Y687">
            <v>29005</v>
          </cell>
          <cell r="Z687">
            <v>5000</v>
          </cell>
          <cell r="AA687">
            <v>1500</v>
          </cell>
          <cell r="AD687">
            <v>2300</v>
          </cell>
        </row>
        <row r="688">
          <cell r="A688">
            <v>7.75</v>
          </cell>
          <cell r="B688">
            <v>5000</v>
          </cell>
          <cell r="C688">
            <v>6250</v>
          </cell>
          <cell r="D688">
            <v>9625</v>
          </cell>
          <cell r="H688">
            <v>3300</v>
          </cell>
          <cell r="I688">
            <v>14175</v>
          </cell>
          <cell r="J688">
            <v>2100</v>
          </cell>
          <cell r="K688">
            <v>4100</v>
          </cell>
          <cell r="N688">
            <v>6400</v>
          </cell>
          <cell r="O688">
            <v>212800</v>
          </cell>
          <cell r="V688">
            <v>19625</v>
          </cell>
          <cell r="W688">
            <v>4000</v>
          </cell>
          <cell r="X688">
            <v>1200</v>
          </cell>
          <cell r="Y688">
            <v>29025</v>
          </cell>
          <cell r="Z688">
            <v>5000</v>
          </cell>
          <cell r="AA688">
            <v>1500</v>
          </cell>
          <cell r="AD688">
            <v>2300</v>
          </cell>
        </row>
        <row r="689">
          <cell r="A689">
            <v>7.76</v>
          </cell>
          <cell r="B689">
            <v>5000</v>
          </cell>
          <cell r="C689">
            <v>6250</v>
          </cell>
          <cell r="D689">
            <v>9625</v>
          </cell>
          <cell r="H689">
            <v>3300</v>
          </cell>
          <cell r="I689">
            <v>14185</v>
          </cell>
          <cell r="J689">
            <v>2100</v>
          </cell>
          <cell r="K689">
            <v>4100</v>
          </cell>
          <cell r="N689">
            <v>6400</v>
          </cell>
          <cell r="O689">
            <v>213125</v>
          </cell>
          <cell r="V689">
            <v>19640</v>
          </cell>
          <cell r="W689">
            <v>4000</v>
          </cell>
          <cell r="X689">
            <v>1200</v>
          </cell>
          <cell r="Y689">
            <v>29045</v>
          </cell>
          <cell r="Z689">
            <v>5000</v>
          </cell>
          <cell r="AA689">
            <v>1500</v>
          </cell>
          <cell r="AD689">
            <v>2300</v>
          </cell>
        </row>
        <row r="690">
          <cell r="A690">
            <v>7.77</v>
          </cell>
          <cell r="B690">
            <v>5000</v>
          </cell>
          <cell r="C690">
            <v>6250</v>
          </cell>
          <cell r="D690">
            <v>9625</v>
          </cell>
          <cell r="H690">
            <v>3300</v>
          </cell>
          <cell r="I690">
            <v>14195</v>
          </cell>
          <cell r="J690">
            <v>2100</v>
          </cell>
          <cell r="K690">
            <v>4100</v>
          </cell>
          <cell r="N690">
            <v>6400</v>
          </cell>
          <cell r="O690">
            <v>213450</v>
          </cell>
          <cell r="V690">
            <v>19655</v>
          </cell>
          <cell r="W690">
            <v>4000</v>
          </cell>
          <cell r="X690">
            <v>1200</v>
          </cell>
          <cell r="Y690">
            <v>29065</v>
          </cell>
          <cell r="Z690">
            <v>5000</v>
          </cell>
          <cell r="AA690">
            <v>1500</v>
          </cell>
          <cell r="AD690">
            <v>2300</v>
          </cell>
        </row>
        <row r="691">
          <cell r="A691">
            <v>7.78</v>
          </cell>
          <cell r="B691">
            <v>5000</v>
          </cell>
          <cell r="C691">
            <v>6250</v>
          </cell>
          <cell r="D691">
            <v>9625</v>
          </cell>
          <cell r="H691">
            <v>3300</v>
          </cell>
          <cell r="I691">
            <v>14205</v>
          </cell>
          <cell r="J691">
            <v>2100</v>
          </cell>
          <cell r="K691">
            <v>4100</v>
          </cell>
          <cell r="N691">
            <v>6400</v>
          </cell>
          <cell r="O691">
            <v>213775</v>
          </cell>
          <cell r="V691">
            <v>19670</v>
          </cell>
          <cell r="W691">
            <v>4000</v>
          </cell>
          <cell r="X691">
            <v>1200</v>
          </cell>
          <cell r="Y691">
            <v>29085</v>
          </cell>
          <cell r="Z691">
            <v>5000</v>
          </cell>
          <cell r="AA691">
            <v>1500</v>
          </cell>
          <cell r="AD691">
            <v>2300</v>
          </cell>
        </row>
        <row r="692">
          <cell r="A692">
            <v>7.79</v>
          </cell>
          <cell r="B692">
            <v>5000</v>
          </cell>
          <cell r="C692">
            <v>6250</v>
          </cell>
          <cell r="D692">
            <v>9625</v>
          </cell>
          <cell r="H692">
            <v>3300</v>
          </cell>
          <cell r="I692">
            <v>14215</v>
          </cell>
          <cell r="J692">
            <v>2100</v>
          </cell>
          <cell r="K692">
            <v>4100</v>
          </cell>
          <cell r="N692">
            <v>6400</v>
          </cell>
          <cell r="O692">
            <v>214100</v>
          </cell>
          <cell r="V692">
            <v>19685</v>
          </cell>
          <cell r="W692">
            <v>4000</v>
          </cell>
          <cell r="X692">
            <v>1200</v>
          </cell>
          <cell r="Y692">
            <v>29105</v>
          </cell>
          <cell r="Z692">
            <v>5000</v>
          </cell>
          <cell r="AA692">
            <v>1500</v>
          </cell>
          <cell r="AD692">
            <v>2300</v>
          </cell>
        </row>
        <row r="693">
          <cell r="A693">
            <v>7.8</v>
          </cell>
          <cell r="B693">
            <v>5000</v>
          </cell>
          <cell r="C693">
            <v>6250</v>
          </cell>
          <cell r="D693">
            <v>9625</v>
          </cell>
          <cell r="H693">
            <v>3300</v>
          </cell>
          <cell r="I693">
            <v>14225</v>
          </cell>
          <cell r="J693">
            <v>2100</v>
          </cell>
          <cell r="K693">
            <v>4100</v>
          </cell>
          <cell r="N693">
            <v>6400</v>
          </cell>
          <cell r="O693">
            <v>214425</v>
          </cell>
          <cell r="V693">
            <v>19700</v>
          </cell>
          <cell r="W693">
            <v>4000</v>
          </cell>
          <cell r="X693">
            <v>1200</v>
          </cell>
          <cell r="Y693">
            <v>29125</v>
          </cell>
          <cell r="Z693">
            <v>5000</v>
          </cell>
          <cell r="AA693">
            <v>1500</v>
          </cell>
          <cell r="AD693">
            <v>2300</v>
          </cell>
        </row>
        <row r="694">
          <cell r="A694">
            <v>7.81</v>
          </cell>
          <cell r="B694">
            <v>5000</v>
          </cell>
          <cell r="C694">
            <v>6250</v>
          </cell>
          <cell r="D694">
            <v>9625</v>
          </cell>
          <cell r="H694">
            <v>3300</v>
          </cell>
          <cell r="I694">
            <v>14235</v>
          </cell>
          <cell r="J694">
            <v>2100</v>
          </cell>
          <cell r="K694">
            <v>4100</v>
          </cell>
          <cell r="N694">
            <v>6400</v>
          </cell>
          <cell r="O694">
            <v>214750</v>
          </cell>
          <cell r="V694">
            <v>19715</v>
          </cell>
          <cell r="W694">
            <v>4000</v>
          </cell>
          <cell r="X694">
            <v>1200</v>
          </cell>
          <cell r="Y694">
            <v>29145</v>
          </cell>
          <cell r="Z694">
            <v>5000</v>
          </cell>
          <cell r="AA694">
            <v>1500</v>
          </cell>
          <cell r="AD694">
            <v>2300</v>
          </cell>
        </row>
        <row r="695">
          <cell r="A695">
            <v>7.82</v>
          </cell>
          <cell r="B695">
            <v>5000</v>
          </cell>
          <cell r="C695">
            <v>6250</v>
          </cell>
          <cell r="D695">
            <v>9625</v>
          </cell>
          <cell r="H695">
            <v>3300</v>
          </cell>
          <cell r="I695">
            <v>14245</v>
          </cell>
          <cell r="J695">
            <v>2100</v>
          </cell>
          <cell r="K695">
            <v>4100</v>
          </cell>
          <cell r="N695">
            <v>6400</v>
          </cell>
          <cell r="O695">
            <v>215075</v>
          </cell>
          <cell r="V695">
            <v>19730</v>
          </cell>
          <cell r="W695">
            <v>4000</v>
          </cell>
          <cell r="X695">
            <v>1200</v>
          </cell>
          <cell r="Y695">
            <v>29165</v>
          </cell>
          <cell r="Z695">
            <v>5000</v>
          </cell>
          <cell r="AA695">
            <v>1500</v>
          </cell>
          <cell r="AD695">
            <v>2300</v>
          </cell>
        </row>
        <row r="696">
          <cell r="A696">
            <v>7.83</v>
          </cell>
          <cell r="B696">
            <v>5000</v>
          </cell>
          <cell r="C696">
            <v>6250</v>
          </cell>
          <cell r="D696">
            <v>9625</v>
          </cell>
          <cell r="H696">
            <v>3300</v>
          </cell>
          <cell r="I696">
            <v>14255</v>
          </cell>
          <cell r="J696">
            <v>2100</v>
          </cell>
          <cell r="K696">
            <v>4100</v>
          </cell>
          <cell r="N696">
            <v>6400</v>
          </cell>
          <cell r="O696">
            <v>215400</v>
          </cell>
          <cell r="V696">
            <v>19745</v>
          </cell>
          <cell r="W696">
            <v>4000</v>
          </cell>
          <cell r="X696">
            <v>1200</v>
          </cell>
          <cell r="Y696">
            <v>29185</v>
          </cell>
          <cell r="Z696">
            <v>5000</v>
          </cell>
          <cell r="AA696">
            <v>1500</v>
          </cell>
          <cell r="AD696">
            <v>2300</v>
          </cell>
        </row>
        <row r="697">
          <cell r="A697">
            <v>7.84</v>
          </cell>
          <cell r="B697">
            <v>5000</v>
          </cell>
          <cell r="C697">
            <v>6250</v>
          </cell>
          <cell r="D697">
            <v>9625</v>
          </cell>
          <cell r="H697">
            <v>3300</v>
          </cell>
          <cell r="I697">
            <v>14265</v>
          </cell>
          <cell r="J697">
            <v>2100</v>
          </cell>
          <cell r="K697">
            <v>4100</v>
          </cell>
          <cell r="N697">
            <v>6400</v>
          </cell>
          <cell r="O697">
            <v>215725</v>
          </cell>
          <cell r="V697">
            <v>19760</v>
          </cell>
          <cell r="W697">
            <v>4000</v>
          </cell>
          <cell r="X697">
            <v>1200</v>
          </cell>
          <cell r="Y697">
            <v>29205</v>
          </cell>
          <cell r="Z697">
            <v>5000</v>
          </cell>
          <cell r="AA697">
            <v>1500</v>
          </cell>
          <cell r="AD697">
            <v>2300</v>
          </cell>
        </row>
        <row r="698">
          <cell r="A698">
            <v>7.85</v>
          </cell>
          <cell r="B698">
            <v>5000</v>
          </cell>
          <cell r="C698">
            <v>6250</v>
          </cell>
          <cell r="D698">
            <v>9625</v>
          </cell>
          <cell r="H698">
            <v>3300</v>
          </cell>
          <cell r="I698">
            <v>14275</v>
          </cell>
          <cell r="J698">
            <v>2100</v>
          </cell>
          <cell r="K698">
            <v>4100</v>
          </cell>
          <cell r="N698">
            <v>6400</v>
          </cell>
          <cell r="O698">
            <v>216050</v>
          </cell>
          <cell r="V698">
            <v>19775</v>
          </cell>
          <cell r="W698">
            <v>4000</v>
          </cell>
          <cell r="X698">
            <v>1200</v>
          </cell>
          <cell r="Y698">
            <v>29225</v>
          </cell>
          <cell r="Z698">
            <v>5000</v>
          </cell>
          <cell r="AA698">
            <v>1500</v>
          </cell>
          <cell r="AD698">
            <v>2300</v>
          </cell>
        </row>
        <row r="699">
          <cell r="A699">
            <v>7.86</v>
          </cell>
          <cell r="B699">
            <v>5000</v>
          </cell>
          <cell r="C699">
            <v>6250</v>
          </cell>
          <cell r="D699">
            <v>9625</v>
          </cell>
          <cell r="H699">
            <v>3300</v>
          </cell>
          <cell r="I699">
            <v>14285</v>
          </cell>
          <cell r="J699">
            <v>2100</v>
          </cell>
          <cell r="K699">
            <v>4100</v>
          </cell>
          <cell r="N699">
            <v>6400</v>
          </cell>
          <cell r="O699">
            <v>216375</v>
          </cell>
          <cell r="V699">
            <v>19790</v>
          </cell>
          <cell r="W699">
            <v>4000</v>
          </cell>
          <cell r="X699">
            <v>1200</v>
          </cell>
          <cell r="Y699">
            <v>29245</v>
          </cell>
          <cell r="Z699">
            <v>5000</v>
          </cell>
          <cell r="AA699">
            <v>1500</v>
          </cell>
          <cell r="AD699">
            <v>2300</v>
          </cell>
        </row>
        <row r="700">
          <cell r="A700">
            <v>7.87</v>
          </cell>
          <cell r="B700">
            <v>5000</v>
          </cell>
          <cell r="C700">
            <v>6250</v>
          </cell>
          <cell r="D700">
            <v>9625</v>
          </cell>
          <cell r="H700">
            <v>3300</v>
          </cell>
          <cell r="I700">
            <v>14295</v>
          </cell>
          <cell r="J700">
            <v>2100</v>
          </cell>
          <cell r="K700">
            <v>4100</v>
          </cell>
          <cell r="N700">
            <v>6400</v>
          </cell>
          <cell r="O700">
            <v>216700</v>
          </cell>
          <cell r="V700">
            <v>19805</v>
          </cell>
          <cell r="W700">
            <v>4000</v>
          </cell>
          <cell r="X700">
            <v>1200</v>
          </cell>
          <cell r="Y700">
            <v>29265</v>
          </cell>
          <cell r="Z700">
            <v>5000</v>
          </cell>
          <cell r="AA700">
            <v>1500</v>
          </cell>
          <cell r="AD700">
            <v>2300</v>
          </cell>
        </row>
        <row r="701">
          <cell r="A701">
            <v>7.88</v>
          </cell>
          <cell r="B701">
            <v>5000</v>
          </cell>
          <cell r="C701">
            <v>6250</v>
          </cell>
          <cell r="D701">
            <v>9625</v>
          </cell>
          <cell r="H701">
            <v>3300</v>
          </cell>
          <cell r="I701">
            <v>14305</v>
          </cell>
          <cell r="J701">
            <v>2100</v>
          </cell>
          <cell r="K701">
            <v>4100</v>
          </cell>
          <cell r="N701">
            <v>6400</v>
          </cell>
          <cell r="O701">
            <v>217025</v>
          </cell>
          <cell r="V701">
            <v>19820</v>
          </cell>
          <cell r="W701">
            <v>4000</v>
          </cell>
          <cell r="X701">
            <v>1200</v>
          </cell>
          <cell r="Y701">
            <v>29285</v>
          </cell>
          <cell r="Z701">
            <v>5000</v>
          </cell>
          <cell r="AA701">
            <v>1500</v>
          </cell>
          <cell r="AD701">
            <v>2300</v>
          </cell>
        </row>
        <row r="702">
          <cell r="A702">
            <v>7.89</v>
          </cell>
          <cell r="B702">
            <v>5000</v>
          </cell>
          <cell r="C702">
            <v>6250</v>
          </cell>
          <cell r="D702">
            <v>9625</v>
          </cell>
          <cell r="H702">
            <v>3300</v>
          </cell>
          <cell r="I702">
            <v>14315</v>
          </cell>
          <cell r="J702">
            <v>2100</v>
          </cell>
          <cell r="K702">
            <v>4100</v>
          </cell>
          <cell r="N702">
            <v>6400</v>
          </cell>
          <cell r="O702">
            <v>217350</v>
          </cell>
          <cell r="V702">
            <v>19835</v>
          </cell>
          <cell r="W702">
            <v>4000</v>
          </cell>
          <cell r="X702">
            <v>1200</v>
          </cell>
          <cell r="Y702">
            <v>29305</v>
          </cell>
          <cell r="Z702">
            <v>5000</v>
          </cell>
          <cell r="AA702">
            <v>1500</v>
          </cell>
          <cell r="AD702">
            <v>2300</v>
          </cell>
        </row>
        <row r="703">
          <cell r="A703">
            <v>7.9</v>
          </cell>
          <cell r="B703">
            <v>5000</v>
          </cell>
          <cell r="C703">
            <v>6250</v>
          </cell>
          <cell r="D703">
            <v>9625</v>
          </cell>
          <cell r="H703">
            <v>3300</v>
          </cell>
          <cell r="I703">
            <v>14325</v>
          </cell>
          <cell r="J703">
            <v>2100</v>
          </cell>
          <cell r="K703">
            <v>4100</v>
          </cell>
          <cell r="N703">
            <v>6400</v>
          </cell>
          <cell r="O703">
            <v>217675</v>
          </cell>
          <cell r="V703">
            <v>19850</v>
          </cell>
          <cell r="W703">
            <v>4000</v>
          </cell>
          <cell r="X703">
            <v>1200</v>
          </cell>
          <cell r="Y703">
            <v>29325</v>
          </cell>
          <cell r="Z703">
            <v>5000</v>
          </cell>
          <cell r="AA703">
            <v>1500</v>
          </cell>
          <cell r="AD703">
            <v>2300</v>
          </cell>
        </row>
        <row r="704">
          <cell r="A704">
            <v>7.91</v>
          </cell>
          <cell r="B704">
            <v>5000</v>
          </cell>
          <cell r="C704">
            <v>6250</v>
          </cell>
          <cell r="D704">
            <v>9625</v>
          </cell>
          <cell r="H704">
            <v>3300</v>
          </cell>
          <cell r="I704">
            <v>14335</v>
          </cell>
          <cell r="J704">
            <v>2100</v>
          </cell>
          <cell r="K704">
            <v>4100</v>
          </cell>
          <cell r="N704">
            <v>6400</v>
          </cell>
          <cell r="O704">
            <v>218000</v>
          </cell>
          <cell r="V704">
            <v>19865</v>
          </cell>
          <cell r="W704">
            <v>4000</v>
          </cell>
          <cell r="X704">
            <v>1200</v>
          </cell>
          <cell r="Y704">
            <v>29345</v>
          </cell>
          <cell r="Z704">
            <v>5000</v>
          </cell>
          <cell r="AA704">
            <v>1500</v>
          </cell>
          <cell r="AD704">
            <v>2300</v>
          </cell>
        </row>
        <row r="705">
          <cell r="A705">
            <v>7.92</v>
          </cell>
          <cell r="B705">
            <v>5000</v>
          </cell>
          <cell r="C705">
            <v>6250</v>
          </cell>
          <cell r="D705">
            <v>9625</v>
          </cell>
          <cell r="H705">
            <v>3300</v>
          </cell>
          <cell r="I705">
            <v>14345</v>
          </cell>
          <cell r="J705">
            <v>2100</v>
          </cell>
          <cell r="K705">
            <v>4100</v>
          </cell>
          <cell r="N705">
            <v>6400</v>
          </cell>
          <cell r="O705">
            <v>218325</v>
          </cell>
          <cell r="V705">
            <v>19880</v>
          </cell>
          <cell r="W705">
            <v>4000</v>
          </cell>
          <cell r="X705">
            <v>1200</v>
          </cell>
          <cell r="Y705">
            <v>29365</v>
          </cell>
          <cell r="Z705">
            <v>5000</v>
          </cell>
          <cell r="AA705">
            <v>1500</v>
          </cell>
          <cell r="AD705">
            <v>2300</v>
          </cell>
        </row>
        <row r="706">
          <cell r="A706">
            <v>7.93</v>
          </cell>
          <cell r="B706">
            <v>5000</v>
          </cell>
          <cell r="C706">
            <v>6250</v>
          </cell>
          <cell r="D706">
            <v>9625</v>
          </cell>
          <cell r="H706">
            <v>3300</v>
          </cell>
          <cell r="I706">
            <v>14355</v>
          </cell>
          <cell r="J706">
            <v>2100</v>
          </cell>
          <cell r="K706">
            <v>4100</v>
          </cell>
          <cell r="N706">
            <v>6400</v>
          </cell>
          <cell r="O706">
            <v>218650</v>
          </cell>
          <cell r="V706">
            <v>19895</v>
          </cell>
          <cell r="W706">
            <v>4000</v>
          </cell>
          <cell r="X706">
            <v>1200</v>
          </cell>
          <cell r="Y706">
            <v>29385</v>
          </cell>
          <cell r="Z706">
            <v>5000</v>
          </cell>
          <cell r="AA706">
            <v>1500</v>
          </cell>
          <cell r="AD706">
            <v>2300</v>
          </cell>
        </row>
        <row r="707">
          <cell r="A707">
            <v>7.94</v>
          </cell>
          <cell r="B707">
            <v>5000</v>
          </cell>
          <cell r="C707">
            <v>6250</v>
          </cell>
          <cell r="D707">
            <v>9625</v>
          </cell>
          <cell r="H707">
            <v>3300</v>
          </cell>
          <cell r="I707">
            <v>14365</v>
          </cell>
          <cell r="J707">
            <v>2100</v>
          </cell>
          <cell r="K707">
            <v>4100</v>
          </cell>
          <cell r="N707">
            <v>6400</v>
          </cell>
          <cell r="O707">
            <v>218975</v>
          </cell>
          <cell r="V707">
            <v>19910</v>
          </cell>
          <cell r="W707">
            <v>4000</v>
          </cell>
          <cell r="X707">
            <v>1200</v>
          </cell>
          <cell r="Y707">
            <v>29405</v>
          </cell>
          <cell r="Z707">
            <v>5000</v>
          </cell>
          <cell r="AA707">
            <v>1500</v>
          </cell>
          <cell r="AD707">
            <v>2300</v>
          </cell>
        </row>
        <row r="708">
          <cell r="A708">
            <v>7.95</v>
          </cell>
          <cell r="B708">
            <v>5000</v>
          </cell>
          <cell r="C708">
            <v>6250</v>
          </cell>
          <cell r="D708">
            <v>9625</v>
          </cell>
          <cell r="H708">
            <v>3300</v>
          </cell>
          <cell r="I708">
            <v>14375</v>
          </cell>
          <cell r="J708">
            <v>2100</v>
          </cell>
          <cell r="K708">
            <v>4100</v>
          </cell>
          <cell r="N708">
            <v>6400</v>
          </cell>
          <cell r="O708">
            <v>219300</v>
          </cell>
          <cell r="V708">
            <v>19925</v>
          </cell>
          <cell r="W708">
            <v>4000</v>
          </cell>
          <cell r="X708">
            <v>1200</v>
          </cell>
          <cell r="Y708">
            <v>29425</v>
          </cell>
          <cell r="Z708">
            <v>5000</v>
          </cell>
          <cell r="AA708">
            <v>1500</v>
          </cell>
          <cell r="AD708">
            <v>2300</v>
          </cell>
        </row>
        <row r="709">
          <cell r="A709">
            <v>7.96</v>
          </cell>
          <cell r="B709">
            <v>5000</v>
          </cell>
          <cell r="C709">
            <v>6250</v>
          </cell>
          <cell r="D709">
            <v>9625</v>
          </cell>
          <cell r="H709">
            <v>3300</v>
          </cell>
          <cell r="I709">
            <v>14385</v>
          </cell>
          <cell r="J709">
            <v>2100</v>
          </cell>
          <cell r="K709">
            <v>4100</v>
          </cell>
          <cell r="N709">
            <v>6400</v>
          </cell>
          <cell r="O709">
            <v>219625</v>
          </cell>
          <cell r="V709">
            <v>19940</v>
          </cell>
          <cell r="W709">
            <v>4000</v>
          </cell>
          <cell r="X709">
            <v>1200</v>
          </cell>
          <cell r="Y709">
            <v>29445</v>
          </cell>
          <cell r="Z709">
            <v>5000</v>
          </cell>
          <cell r="AA709">
            <v>1500</v>
          </cell>
          <cell r="AD709">
            <v>2300</v>
          </cell>
        </row>
        <row r="710">
          <cell r="A710">
            <v>7.97</v>
          </cell>
          <cell r="B710">
            <v>5000</v>
          </cell>
          <cell r="C710">
            <v>6250</v>
          </cell>
          <cell r="D710">
            <v>9625</v>
          </cell>
          <cell r="H710">
            <v>3300</v>
          </cell>
          <cell r="I710">
            <v>14395</v>
          </cell>
          <cell r="J710">
            <v>2100</v>
          </cell>
          <cell r="K710">
            <v>4100</v>
          </cell>
          <cell r="N710">
            <v>6400</v>
          </cell>
          <cell r="O710">
            <v>219950</v>
          </cell>
          <cell r="V710">
            <v>19955</v>
          </cell>
          <cell r="W710">
            <v>4000</v>
          </cell>
          <cell r="X710">
            <v>1200</v>
          </cell>
          <cell r="Y710">
            <v>29465</v>
          </cell>
          <cell r="Z710">
            <v>5000</v>
          </cell>
          <cell r="AA710">
            <v>1500</v>
          </cell>
          <cell r="AD710">
            <v>2300</v>
          </cell>
        </row>
        <row r="711">
          <cell r="A711">
            <v>7.98</v>
          </cell>
          <cell r="B711">
            <v>5000</v>
          </cell>
          <cell r="C711">
            <v>6250</v>
          </cell>
          <cell r="D711">
            <v>9625</v>
          </cell>
          <cell r="H711">
            <v>3300</v>
          </cell>
          <cell r="I711">
            <v>14405</v>
          </cell>
          <cell r="J711">
            <v>2100</v>
          </cell>
          <cell r="K711">
            <v>4100</v>
          </cell>
          <cell r="N711">
            <v>6400</v>
          </cell>
          <cell r="O711">
            <v>220275</v>
          </cell>
          <cell r="V711">
            <v>19970</v>
          </cell>
          <cell r="W711">
            <v>4000</v>
          </cell>
          <cell r="X711">
            <v>1200</v>
          </cell>
          <cell r="Y711">
            <v>29485</v>
          </cell>
          <cell r="Z711">
            <v>5000</v>
          </cell>
          <cell r="AA711">
            <v>1500</v>
          </cell>
          <cell r="AD711">
            <v>2300</v>
          </cell>
        </row>
        <row r="712">
          <cell r="A712">
            <v>7.99</v>
          </cell>
          <cell r="B712">
            <v>5000</v>
          </cell>
          <cell r="C712">
            <v>6250</v>
          </cell>
          <cell r="D712">
            <v>9625</v>
          </cell>
          <cell r="H712">
            <v>3300</v>
          </cell>
          <cell r="I712">
            <v>14415</v>
          </cell>
          <cell r="J712">
            <v>2100</v>
          </cell>
          <cell r="K712">
            <v>4100</v>
          </cell>
          <cell r="N712">
            <v>6400</v>
          </cell>
          <cell r="O712">
            <v>220600</v>
          </cell>
          <cell r="V712">
            <v>19985</v>
          </cell>
          <cell r="W712">
            <v>4000</v>
          </cell>
          <cell r="X712">
            <v>1200</v>
          </cell>
          <cell r="Y712">
            <v>29505</v>
          </cell>
          <cell r="Z712">
            <v>5000</v>
          </cell>
          <cell r="AA712">
            <v>1500</v>
          </cell>
          <cell r="AD712">
            <v>2300</v>
          </cell>
        </row>
        <row r="713">
          <cell r="A713">
            <v>8</v>
          </cell>
          <cell r="B713">
            <v>5000</v>
          </cell>
          <cell r="C713">
            <v>6250</v>
          </cell>
          <cell r="D713">
            <v>9625</v>
          </cell>
          <cell r="H713">
            <v>3300</v>
          </cell>
          <cell r="I713">
            <v>14425</v>
          </cell>
          <cell r="J713">
            <v>2100</v>
          </cell>
          <cell r="K713">
            <v>4100</v>
          </cell>
          <cell r="N713">
            <v>6400</v>
          </cell>
          <cell r="O713">
            <v>220925</v>
          </cell>
          <cell r="V713">
            <v>20000</v>
          </cell>
          <cell r="W713">
            <v>4000</v>
          </cell>
          <cell r="X713">
            <v>1200</v>
          </cell>
          <cell r="Y713">
            <v>29525</v>
          </cell>
          <cell r="Z713">
            <v>5000</v>
          </cell>
          <cell r="AA713">
            <v>1500</v>
          </cell>
          <cell r="AD713">
            <v>2300</v>
          </cell>
        </row>
        <row r="714">
          <cell r="A714">
            <v>8.01</v>
          </cell>
          <cell r="B714">
            <v>5000</v>
          </cell>
          <cell r="C714">
            <v>6250</v>
          </cell>
          <cell r="D714">
            <v>9625</v>
          </cell>
          <cell r="H714">
            <v>3300</v>
          </cell>
          <cell r="I714">
            <v>14435</v>
          </cell>
          <cell r="J714">
            <v>2100</v>
          </cell>
          <cell r="K714">
            <v>4100</v>
          </cell>
          <cell r="N714">
            <v>6400</v>
          </cell>
          <cell r="O714">
            <v>221250</v>
          </cell>
          <cell r="V714">
            <v>20015</v>
          </cell>
          <cell r="W714">
            <v>4000</v>
          </cell>
          <cell r="X714">
            <v>1200</v>
          </cell>
          <cell r="Y714">
            <v>29545</v>
          </cell>
          <cell r="Z714">
            <v>5000</v>
          </cell>
          <cell r="AA714">
            <v>1500</v>
          </cell>
          <cell r="AD714">
            <v>2300</v>
          </cell>
        </row>
        <row r="715">
          <cell r="A715">
            <v>8.02</v>
          </cell>
          <cell r="B715">
            <v>5000</v>
          </cell>
          <cell r="C715">
            <v>6250</v>
          </cell>
          <cell r="D715">
            <v>9625</v>
          </cell>
          <cell r="H715">
            <v>3300</v>
          </cell>
          <cell r="I715">
            <v>14445</v>
          </cell>
          <cell r="J715">
            <v>2100</v>
          </cell>
          <cell r="K715">
            <v>4100</v>
          </cell>
          <cell r="N715">
            <v>6400</v>
          </cell>
          <cell r="O715">
            <v>221575</v>
          </cell>
          <cell r="V715">
            <v>20030</v>
          </cell>
          <cell r="W715">
            <v>4000</v>
          </cell>
          <cell r="X715">
            <v>1200</v>
          </cell>
          <cell r="Y715">
            <v>29565</v>
          </cell>
          <cell r="Z715">
            <v>5000</v>
          </cell>
          <cell r="AA715">
            <v>1500</v>
          </cell>
          <cell r="AD715">
            <v>2300</v>
          </cell>
        </row>
        <row r="716">
          <cell r="A716">
            <v>8.0299999999999994</v>
          </cell>
          <cell r="B716">
            <v>5000</v>
          </cell>
          <cell r="C716">
            <v>6250</v>
          </cell>
          <cell r="D716">
            <v>9625</v>
          </cell>
          <cell r="H716">
            <v>3300</v>
          </cell>
          <cell r="I716">
            <v>14455</v>
          </cell>
          <cell r="J716">
            <v>2100</v>
          </cell>
          <cell r="K716">
            <v>4100</v>
          </cell>
          <cell r="N716">
            <v>6400</v>
          </cell>
          <cell r="O716">
            <v>221900</v>
          </cell>
          <cell r="V716">
            <v>20045</v>
          </cell>
          <cell r="W716">
            <v>4000</v>
          </cell>
          <cell r="X716">
            <v>1200</v>
          </cell>
          <cell r="Y716">
            <v>29585</v>
          </cell>
          <cell r="Z716">
            <v>5000</v>
          </cell>
          <cell r="AA716">
            <v>1500</v>
          </cell>
          <cell r="AD716">
            <v>2300</v>
          </cell>
        </row>
        <row r="717">
          <cell r="A717">
            <v>8.0399999999999991</v>
          </cell>
          <cell r="B717">
            <v>5000</v>
          </cell>
          <cell r="C717">
            <v>6250</v>
          </cell>
          <cell r="D717">
            <v>9625</v>
          </cell>
          <cell r="H717">
            <v>3300</v>
          </cell>
          <cell r="I717">
            <v>14465</v>
          </cell>
          <cell r="J717">
            <v>2100</v>
          </cell>
          <cell r="K717">
            <v>4100</v>
          </cell>
          <cell r="N717">
            <v>6400</v>
          </cell>
          <cell r="O717">
            <v>222225</v>
          </cell>
          <cell r="V717">
            <v>20060</v>
          </cell>
          <cell r="W717">
            <v>4000</v>
          </cell>
          <cell r="X717">
            <v>1200</v>
          </cell>
          <cell r="Y717">
            <v>29605</v>
          </cell>
          <cell r="Z717">
            <v>5000</v>
          </cell>
          <cell r="AA717">
            <v>1500</v>
          </cell>
          <cell r="AD717">
            <v>2300</v>
          </cell>
        </row>
        <row r="718">
          <cell r="A718">
            <v>8.0500000000000007</v>
          </cell>
          <cell r="B718">
            <v>5000</v>
          </cell>
          <cell r="C718">
            <v>6250</v>
          </cell>
          <cell r="D718">
            <v>9625</v>
          </cell>
          <cell r="H718">
            <v>3300</v>
          </cell>
          <cell r="I718">
            <v>14475</v>
          </cell>
          <cell r="J718">
            <v>2100</v>
          </cell>
          <cell r="K718">
            <v>4100</v>
          </cell>
          <cell r="N718">
            <v>6400</v>
          </cell>
          <cell r="O718">
            <v>222550</v>
          </cell>
          <cell r="V718">
            <v>20075</v>
          </cell>
          <cell r="W718">
            <v>4000</v>
          </cell>
          <cell r="X718">
            <v>1200</v>
          </cell>
          <cell r="Y718">
            <v>29625</v>
          </cell>
          <cell r="Z718">
            <v>5000</v>
          </cell>
          <cell r="AA718">
            <v>1500</v>
          </cell>
          <cell r="AD718">
            <v>2300</v>
          </cell>
        </row>
        <row r="719">
          <cell r="A719">
            <v>8.06</v>
          </cell>
          <cell r="B719">
            <v>5000</v>
          </cell>
          <cell r="C719">
            <v>6250</v>
          </cell>
          <cell r="D719">
            <v>9625</v>
          </cell>
          <cell r="H719">
            <v>3300</v>
          </cell>
          <cell r="I719">
            <v>14485</v>
          </cell>
          <cell r="J719">
            <v>2100</v>
          </cell>
          <cell r="K719">
            <v>4100</v>
          </cell>
          <cell r="N719">
            <v>6400</v>
          </cell>
          <cell r="O719">
            <v>222875</v>
          </cell>
          <cell r="V719">
            <v>20090</v>
          </cell>
          <cell r="W719">
            <v>4000</v>
          </cell>
          <cell r="X719">
            <v>1200</v>
          </cell>
          <cell r="Y719">
            <v>29645</v>
          </cell>
          <cell r="Z719">
            <v>5000</v>
          </cell>
          <cell r="AA719">
            <v>1500</v>
          </cell>
          <cell r="AD719">
            <v>2300</v>
          </cell>
        </row>
        <row r="720">
          <cell r="A720">
            <v>8.07</v>
          </cell>
          <cell r="B720">
            <v>5000</v>
          </cell>
          <cell r="C720">
            <v>6250</v>
          </cell>
          <cell r="D720">
            <v>9625</v>
          </cell>
          <cell r="H720">
            <v>3300</v>
          </cell>
          <cell r="I720">
            <v>14495</v>
          </cell>
          <cell r="J720">
            <v>2100</v>
          </cell>
          <cell r="K720">
            <v>4100</v>
          </cell>
          <cell r="N720">
            <v>6400</v>
          </cell>
          <cell r="O720">
            <v>223200</v>
          </cell>
          <cell r="V720">
            <v>20105</v>
          </cell>
          <cell r="W720">
            <v>4000</v>
          </cell>
          <cell r="X720">
            <v>1200</v>
          </cell>
          <cell r="Y720">
            <v>29665</v>
          </cell>
          <cell r="Z720">
            <v>5000</v>
          </cell>
          <cell r="AA720">
            <v>1500</v>
          </cell>
          <cell r="AD720">
            <v>2300</v>
          </cell>
        </row>
        <row r="721">
          <cell r="A721">
            <v>8.08</v>
          </cell>
          <cell r="B721">
            <v>5000</v>
          </cell>
          <cell r="C721">
            <v>6250</v>
          </cell>
          <cell r="D721">
            <v>9625</v>
          </cell>
          <cell r="H721">
            <v>3300</v>
          </cell>
          <cell r="I721">
            <v>14505</v>
          </cell>
          <cell r="J721">
            <v>2100</v>
          </cell>
          <cell r="K721">
            <v>4100</v>
          </cell>
          <cell r="N721">
            <v>6400</v>
          </cell>
          <cell r="O721">
            <v>223525</v>
          </cell>
          <cell r="V721">
            <v>20120</v>
          </cell>
          <cell r="W721">
            <v>4000</v>
          </cell>
          <cell r="X721">
            <v>1200</v>
          </cell>
          <cell r="Y721">
            <v>29685</v>
          </cell>
          <cell r="Z721">
            <v>5000</v>
          </cell>
          <cell r="AA721">
            <v>1500</v>
          </cell>
          <cell r="AD721">
            <v>2300</v>
          </cell>
        </row>
        <row r="722">
          <cell r="A722">
            <v>8.09</v>
          </cell>
          <cell r="B722">
            <v>5000</v>
          </cell>
          <cell r="C722">
            <v>6250</v>
          </cell>
          <cell r="D722">
            <v>9625</v>
          </cell>
          <cell r="H722">
            <v>3300</v>
          </cell>
          <cell r="I722">
            <v>14515</v>
          </cell>
          <cell r="J722">
            <v>2100</v>
          </cell>
          <cell r="K722">
            <v>4100</v>
          </cell>
          <cell r="N722">
            <v>6400</v>
          </cell>
          <cell r="O722">
            <v>223850</v>
          </cell>
          <cell r="V722">
            <v>20135</v>
          </cell>
          <cell r="W722">
            <v>4000</v>
          </cell>
          <cell r="X722">
            <v>1200</v>
          </cell>
          <cell r="Y722">
            <v>29705</v>
          </cell>
          <cell r="Z722">
            <v>5000</v>
          </cell>
          <cell r="AA722">
            <v>1500</v>
          </cell>
          <cell r="AD722">
            <v>2300</v>
          </cell>
        </row>
        <row r="723">
          <cell r="A723">
            <v>8.1</v>
          </cell>
          <cell r="B723">
            <v>5000</v>
          </cell>
          <cell r="C723">
            <v>6250</v>
          </cell>
          <cell r="D723">
            <v>9625</v>
          </cell>
          <cell r="H723">
            <v>3300</v>
          </cell>
          <cell r="I723">
            <v>14525</v>
          </cell>
          <cell r="J723">
            <v>2100</v>
          </cell>
          <cell r="K723">
            <v>4100</v>
          </cell>
          <cell r="N723">
            <v>6400</v>
          </cell>
          <cell r="O723">
            <v>224175</v>
          </cell>
          <cell r="V723">
            <v>20150</v>
          </cell>
          <cell r="W723">
            <v>4000</v>
          </cell>
          <cell r="X723">
            <v>1200</v>
          </cell>
          <cell r="Y723">
            <v>29725</v>
          </cell>
          <cell r="Z723">
            <v>5000</v>
          </cell>
          <cell r="AA723">
            <v>1500</v>
          </cell>
          <cell r="AD723">
            <v>2300</v>
          </cell>
        </row>
        <row r="724">
          <cell r="A724">
            <v>8.11</v>
          </cell>
          <cell r="B724">
            <v>5000</v>
          </cell>
          <cell r="C724">
            <v>6250</v>
          </cell>
          <cell r="D724">
            <v>9625</v>
          </cell>
          <cell r="H724">
            <v>3300</v>
          </cell>
          <cell r="I724">
            <v>14535</v>
          </cell>
          <cell r="J724">
            <v>2100</v>
          </cell>
          <cell r="K724">
            <v>4100</v>
          </cell>
          <cell r="N724">
            <v>6400</v>
          </cell>
          <cell r="O724">
            <v>224500</v>
          </cell>
          <cell r="V724">
            <v>20165</v>
          </cell>
          <cell r="W724">
            <v>4000</v>
          </cell>
          <cell r="X724">
            <v>1200</v>
          </cell>
          <cell r="Y724">
            <v>29745</v>
          </cell>
          <cell r="Z724">
            <v>5000</v>
          </cell>
          <cell r="AA724">
            <v>1500</v>
          </cell>
          <cell r="AD724">
            <v>2300</v>
          </cell>
        </row>
        <row r="725">
          <cell r="A725">
            <v>8.1199999999999992</v>
          </cell>
          <cell r="B725">
            <v>5000</v>
          </cell>
          <cell r="C725">
            <v>6250</v>
          </cell>
          <cell r="D725">
            <v>9625</v>
          </cell>
          <cell r="H725">
            <v>3300</v>
          </cell>
          <cell r="I725">
            <v>14545</v>
          </cell>
          <cell r="J725">
            <v>2100</v>
          </cell>
          <cell r="K725">
            <v>4100</v>
          </cell>
          <cell r="N725">
            <v>6400</v>
          </cell>
          <cell r="O725">
            <v>224825</v>
          </cell>
          <cell r="V725">
            <v>20180</v>
          </cell>
          <cell r="W725">
            <v>4000</v>
          </cell>
          <cell r="X725">
            <v>1200</v>
          </cell>
          <cell r="Y725">
            <v>29765</v>
          </cell>
          <cell r="Z725">
            <v>5000</v>
          </cell>
          <cell r="AA725">
            <v>1500</v>
          </cell>
          <cell r="AD725">
            <v>2300</v>
          </cell>
        </row>
        <row r="726">
          <cell r="A726">
            <v>8.1300000000000008</v>
          </cell>
          <cell r="B726">
            <v>5000</v>
          </cell>
          <cell r="C726">
            <v>6250</v>
          </cell>
          <cell r="D726">
            <v>9625</v>
          </cell>
          <cell r="H726">
            <v>3300</v>
          </cell>
          <cell r="I726">
            <v>14555</v>
          </cell>
          <cell r="J726">
            <v>2100</v>
          </cell>
          <cell r="K726">
            <v>4100</v>
          </cell>
          <cell r="N726">
            <v>6400</v>
          </cell>
          <cell r="O726">
            <v>225150</v>
          </cell>
          <cell r="V726">
            <v>20195</v>
          </cell>
          <cell r="W726">
            <v>4000</v>
          </cell>
          <cell r="X726">
            <v>1200</v>
          </cell>
          <cell r="Y726">
            <v>29785</v>
          </cell>
          <cell r="Z726">
            <v>5000</v>
          </cell>
          <cell r="AA726">
            <v>1500</v>
          </cell>
          <cell r="AD726">
            <v>2300</v>
          </cell>
        </row>
        <row r="727">
          <cell r="A727">
            <v>8.14</v>
          </cell>
          <cell r="B727">
            <v>5000</v>
          </cell>
          <cell r="C727">
            <v>6250</v>
          </cell>
          <cell r="D727">
            <v>9625</v>
          </cell>
          <cell r="H727">
            <v>3300</v>
          </cell>
          <cell r="I727">
            <v>14565</v>
          </cell>
          <cell r="J727">
            <v>2100</v>
          </cell>
          <cell r="K727">
            <v>4100</v>
          </cell>
          <cell r="N727">
            <v>6400</v>
          </cell>
          <cell r="O727">
            <v>225475</v>
          </cell>
          <cell r="V727">
            <v>20210</v>
          </cell>
          <cell r="W727">
            <v>4000</v>
          </cell>
          <cell r="X727">
            <v>1200</v>
          </cell>
          <cell r="Y727">
            <v>29805</v>
          </cell>
          <cell r="Z727">
            <v>5000</v>
          </cell>
          <cell r="AA727">
            <v>1500</v>
          </cell>
          <cell r="AD727">
            <v>2300</v>
          </cell>
        </row>
        <row r="728">
          <cell r="A728">
            <v>8.15</v>
          </cell>
          <cell r="B728">
            <v>5000</v>
          </cell>
          <cell r="C728">
            <v>6250</v>
          </cell>
          <cell r="D728">
            <v>9625</v>
          </cell>
          <cell r="H728">
            <v>3300</v>
          </cell>
          <cell r="I728">
            <v>14575</v>
          </cell>
          <cell r="J728">
            <v>2100</v>
          </cell>
          <cell r="K728">
            <v>4100</v>
          </cell>
          <cell r="N728">
            <v>6400</v>
          </cell>
          <cell r="O728">
            <v>225800</v>
          </cell>
          <cell r="V728">
            <v>20225</v>
          </cell>
          <cell r="W728">
            <v>4000</v>
          </cell>
          <cell r="X728">
            <v>1200</v>
          </cell>
          <cell r="Y728">
            <v>29825</v>
          </cell>
          <cell r="Z728">
            <v>5000</v>
          </cell>
          <cell r="AA728">
            <v>1500</v>
          </cell>
          <cell r="AD728">
            <v>2300</v>
          </cell>
        </row>
        <row r="729">
          <cell r="A729">
            <v>8.16</v>
          </cell>
          <cell r="B729">
            <v>5000</v>
          </cell>
          <cell r="C729">
            <v>6250</v>
          </cell>
          <cell r="D729">
            <v>9625</v>
          </cell>
          <cell r="H729">
            <v>3300</v>
          </cell>
          <cell r="I729">
            <v>14585</v>
          </cell>
          <cell r="J729">
            <v>2100</v>
          </cell>
          <cell r="K729">
            <v>4100</v>
          </cell>
          <cell r="N729">
            <v>6400</v>
          </cell>
          <cell r="O729">
            <v>226125</v>
          </cell>
          <cell r="V729">
            <v>20240</v>
          </cell>
          <cell r="W729">
            <v>4000</v>
          </cell>
          <cell r="X729">
            <v>1200</v>
          </cell>
          <cell r="Y729">
            <v>29845</v>
          </cell>
          <cell r="Z729">
            <v>5000</v>
          </cell>
          <cell r="AA729">
            <v>1500</v>
          </cell>
          <cell r="AD729">
            <v>2300</v>
          </cell>
        </row>
        <row r="730">
          <cell r="A730">
            <v>8.17</v>
          </cell>
          <cell r="B730">
            <v>5000</v>
          </cell>
          <cell r="C730">
            <v>6250</v>
          </cell>
          <cell r="D730">
            <v>9625</v>
          </cell>
          <cell r="H730">
            <v>3300</v>
          </cell>
          <cell r="I730">
            <v>14595</v>
          </cell>
          <cell r="J730">
            <v>2100</v>
          </cell>
          <cell r="K730">
            <v>4100</v>
          </cell>
          <cell r="N730">
            <v>6400</v>
          </cell>
          <cell r="O730">
            <v>226450</v>
          </cell>
          <cell r="V730">
            <v>20255</v>
          </cell>
          <cell r="W730">
            <v>4000</v>
          </cell>
          <cell r="X730">
            <v>1200</v>
          </cell>
          <cell r="Y730">
            <v>29865</v>
          </cell>
          <cell r="Z730">
            <v>5000</v>
          </cell>
          <cell r="AA730">
            <v>1500</v>
          </cell>
          <cell r="AD730">
            <v>2300</v>
          </cell>
        </row>
        <row r="731">
          <cell r="A731">
            <v>8.18</v>
          </cell>
          <cell r="B731">
            <v>5000</v>
          </cell>
          <cell r="C731">
            <v>6250</v>
          </cell>
          <cell r="D731">
            <v>9625</v>
          </cell>
          <cell r="H731">
            <v>3300</v>
          </cell>
          <cell r="I731">
            <v>14605</v>
          </cell>
          <cell r="J731">
            <v>2100</v>
          </cell>
          <cell r="K731">
            <v>4100</v>
          </cell>
          <cell r="N731">
            <v>6400</v>
          </cell>
          <cell r="O731">
            <v>226775</v>
          </cell>
          <cell r="V731">
            <v>20270</v>
          </cell>
          <cell r="W731">
            <v>4000</v>
          </cell>
          <cell r="X731">
            <v>1200</v>
          </cell>
          <cell r="Y731">
            <v>29885</v>
          </cell>
          <cell r="Z731">
            <v>5000</v>
          </cell>
          <cell r="AA731">
            <v>1500</v>
          </cell>
          <cell r="AD731">
            <v>2300</v>
          </cell>
        </row>
        <row r="732">
          <cell r="A732">
            <v>8.19</v>
          </cell>
          <cell r="B732">
            <v>5000</v>
          </cell>
          <cell r="C732">
            <v>6250</v>
          </cell>
          <cell r="D732">
            <v>9625</v>
          </cell>
          <cell r="H732">
            <v>3300</v>
          </cell>
          <cell r="I732">
            <v>14615</v>
          </cell>
          <cell r="J732">
            <v>2100</v>
          </cell>
          <cell r="K732">
            <v>4100</v>
          </cell>
          <cell r="N732">
            <v>6400</v>
          </cell>
          <cell r="O732">
            <v>227100</v>
          </cell>
          <cell r="V732">
            <v>20285</v>
          </cell>
          <cell r="W732">
            <v>4000</v>
          </cell>
          <cell r="X732">
            <v>1200</v>
          </cell>
          <cell r="Y732">
            <v>29905</v>
          </cell>
          <cell r="Z732">
            <v>5000</v>
          </cell>
          <cell r="AA732">
            <v>1500</v>
          </cell>
          <cell r="AD732">
            <v>2300</v>
          </cell>
        </row>
        <row r="733">
          <cell r="A733">
            <v>8.1999999999999993</v>
          </cell>
          <cell r="B733">
            <v>5000</v>
          </cell>
          <cell r="C733">
            <v>6250</v>
          </cell>
          <cell r="D733">
            <v>9625</v>
          </cell>
          <cell r="H733">
            <v>3300</v>
          </cell>
          <cell r="I733">
            <v>14625</v>
          </cell>
          <cell r="J733">
            <v>2100</v>
          </cell>
          <cell r="K733">
            <v>4100</v>
          </cell>
          <cell r="N733">
            <v>6400</v>
          </cell>
          <cell r="O733">
            <v>227425</v>
          </cell>
          <cell r="V733">
            <v>20300</v>
          </cell>
          <cell r="W733">
            <v>4000</v>
          </cell>
          <cell r="X733">
            <v>1200</v>
          </cell>
          <cell r="Y733">
            <v>29925</v>
          </cell>
          <cell r="Z733">
            <v>5000</v>
          </cell>
          <cell r="AA733">
            <v>1500</v>
          </cell>
          <cell r="AD733">
            <v>2300</v>
          </cell>
        </row>
        <row r="734">
          <cell r="A734">
            <v>8.2100000000000009</v>
          </cell>
          <cell r="B734">
            <v>5000</v>
          </cell>
          <cell r="C734">
            <v>6250</v>
          </cell>
          <cell r="D734">
            <v>9625</v>
          </cell>
          <cell r="H734">
            <v>3300</v>
          </cell>
          <cell r="I734">
            <v>14635</v>
          </cell>
          <cell r="J734">
            <v>2100</v>
          </cell>
          <cell r="K734">
            <v>4100</v>
          </cell>
          <cell r="N734">
            <v>6400</v>
          </cell>
          <cell r="O734">
            <v>227750</v>
          </cell>
          <cell r="V734">
            <v>20315</v>
          </cell>
          <cell r="W734">
            <v>4000</v>
          </cell>
          <cell r="X734">
            <v>1200</v>
          </cell>
          <cell r="Y734">
            <v>29945</v>
          </cell>
          <cell r="Z734">
            <v>5000</v>
          </cell>
          <cell r="AA734">
            <v>1500</v>
          </cell>
          <cell r="AD734">
            <v>2300</v>
          </cell>
        </row>
        <row r="735">
          <cell r="A735">
            <v>8.2200000000000006</v>
          </cell>
          <cell r="B735">
            <v>5000</v>
          </cell>
          <cell r="C735">
            <v>6250</v>
          </cell>
          <cell r="D735">
            <v>9625</v>
          </cell>
          <cell r="H735">
            <v>3300</v>
          </cell>
          <cell r="I735">
            <v>14645</v>
          </cell>
          <cell r="J735">
            <v>2100</v>
          </cell>
          <cell r="K735">
            <v>4100</v>
          </cell>
          <cell r="N735">
            <v>6400</v>
          </cell>
          <cell r="O735">
            <v>228075</v>
          </cell>
          <cell r="V735">
            <v>20330</v>
          </cell>
          <cell r="W735">
            <v>4000</v>
          </cell>
          <cell r="X735">
            <v>1200</v>
          </cell>
          <cell r="Y735">
            <v>29965</v>
          </cell>
          <cell r="Z735">
            <v>5000</v>
          </cell>
          <cell r="AA735">
            <v>1500</v>
          </cell>
          <cell r="AD735">
            <v>2300</v>
          </cell>
        </row>
        <row r="736">
          <cell r="A736">
            <v>8.23</v>
          </cell>
          <cell r="B736">
            <v>5000</v>
          </cell>
          <cell r="C736">
            <v>6250</v>
          </cell>
          <cell r="D736">
            <v>9625</v>
          </cell>
          <cell r="H736">
            <v>3300</v>
          </cell>
          <cell r="I736">
            <v>14655</v>
          </cell>
          <cell r="J736">
            <v>2100</v>
          </cell>
          <cell r="K736">
            <v>4100</v>
          </cell>
          <cell r="N736">
            <v>6400</v>
          </cell>
          <cell r="O736">
            <v>228400</v>
          </cell>
          <cell r="V736">
            <v>20345</v>
          </cell>
          <cell r="W736">
            <v>4000</v>
          </cell>
          <cell r="X736">
            <v>1200</v>
          </cell>
          <cell r="Y736">
            <v>29985</v>
          </cell>
          <cell r="Z736">
            <v>5000</v>
          </cell>
          <cell r="AA736">
            <v>1500</v>
          </cell>
          <cell r="AD736">
            <v>2300</v>
          </cell>
        </row>
        <row r="737">
          <cell r="A737">
            <v>8.24</v>
          </cell>
          <cell r="B737">
            <v>5000</v>
          </cell>
          <cell r="C737">
            <v>6250</v>
          </cell>
          <cell r="D737">
            <v>9625</v>
          </cell>
          <cell r="H737">
            <v>3300</v>
          </cell>
          <cell r="I737">
            <v>14665</v>
          </cell>
          <cell r="J737">
            <v>2100</v>
          </cell>
          <cell r="K737">
            <v>4100</v>
          </cell>
          <cell r="N737">
            <v>6400</v>
          </cell>
          <cell r="O737">
            <v>228725</v>
          </cell>
          <cell r="V737">
            <v>20360</v>
          </cell>
          <cell r="W737">
            <v>4000</v>
          </cell>
          <cell r="X737">
            <v>1200</v>
          </cell>
          <cell r="Y737">
            <v>30005</v>
          </cell>
          <cell r="Z737">
            <v>5000</v>
          </cell>
          <cell r="AA737">
            <v>1500</v>
          </cell>
          <cell r="AD737">
            <v>2300</v>
          </cell>
        </row>
        <row r="738">
          <cell r="A738">
            <v>8.25</v>
          </cell>
          <cell r="B738">
            <v>5000</v>
          </cell>
          <cell r="C738">
            <v>6250</v>
          </cell>
          <cell r="D738">
            <v>9625</v>
          </cell>
          <cell r="H738">
            <v>3300</v>
          </cell>
          <cell r="I738">
            <v>14675</v>
          </cell>
          <cell r="J738">
            <v>2100</v>
          </cell>
          <cell r="K738">
            <v>4100</v>
          </cell>
          <cell r="N738">
            <v>6400</v>
          </cell>
          <cell r="O738">
            <v>229050</v>
          </cell>
          <cell r="V738">
            <v>20375</v>
          </cell>
          <cell r="W738">
            <v>4000</v>
          </cell>
          <cell r="X738">
            <v>1200</v>
          </cell>
          <cell r="Y738">
            <v>30025</v>
          </cell>
          <cell r="Z738">
            <v>5000</v>
          </cell>
          <cell r="AA738">
            <v>1500</v>
          </cell>
          <cell r="AD738">
            <v>2300</v>
          </cell>
        </row>
        <row r="739">
          <cell r="A739">
            <v>8.26</v>
          </cell>
          <cell r="B739">
            <v>5000</v>
          </cell>
          <cell r="C739">
            <v>6250</v>
          </cell>
          <cell r="D739">
            <v>9625</v>
          </cell>
          <cell r="H739">
            <v>3300</v>
          </cell>
          <cell r="I739">
            <v>14685</v>
          </cell>
          <cell r="J739">
            <v>2100</v>
          </cell>
          <cell r="K739">
            <v>4100</v>
          </cell>
          <cell r="N739">
            <v>6400</v>
          </cell>
          <cell r="O739">
            <v>229375</v>
          </cell>
          <cell r="V739">
            <v>20390</v>
          </cell>
          <cell r="W739">
            <v>4000</v>
          </cell>
          <cell r="X739">
            <v>1200</v>
          </cell>
          <cell r="Y739">
            <v>30045</v>
          </cell>
          <cell r="Z739">
            <v>5000</v>
          </cell>
          <cell r="AA739">
            <v>1500</v>
          </cell>
          <cell r="AD739">
            <v>2300</v>
          </cell>
        </row>
        <row r="740">
          <cell r="A740">
            <v>8.27</v>
          </cell>
          <cell r="B740">
            <v>5000</v>
          </cell>
          <cell r="C740">
            <v>6250</v>
          </cell>
          <cell r="D740">
            <v>9625</v>
          </cell>
          <cell r="H740">
            <v>3300</v>
          </cell>
          <cell r="I740">
            <v>14695</v>
          </cell>
          <cell r="J740">
            <v>2100</v>
          </cell>
          <cell r="K740">
            <v>4100</v>
          </cell>
          <cell r="N740">
            <v>6400</v>
          </cell>
          <cell r="O740">
            <v>229700</v>
          </cell>
          <cell r="V740">
            <v>20405</v>
          </cell>
          <cell r="W740">
            <v>4000</v>
          </cell>
          <cell r="X740">
            <v>1200</v>
          </cell>
          <cell r="Y740">
            <v>30065</v>
          </cell>
          <cell r="Z740">
            <v>5000</v>
          </cell>
          <cell r="AA740">
            <v>1500</v>
          </cell>
          <cell r="AD740">
            <v>2300</v>
          </cell>
        </row>
        <row r="741">
          <cell r="A741">
            <v>8.2799999999999994</v>
          </cell>
          <cell r="B741">
            <v>5000</v>
          </cell>
          <cell r="C741">
            <v>6250</v>
          </cell>
          <cell r="D741">
            <v>9625</v>
          </cell>
          <cell r="H741">
            <v>3300</v>
          </cell>
          <cell r="I741">
            <v>14705</v>
          </cell>
          <cell r="J741">
            <v>2100</v>
          </cell>
          <cell r="K741">
            <v>4100</v>
          </cell>
          <cell r="N741">
            <v>6400</v>
          </cell>
          <cell r="O741">
            <v>230025</v>
          </cell>
          <cell r="V741">
            <v>20420</v>
          </cell>
          <cell r="W741">
            <v>4000</v>
          </cell>
          <cell r="X741">
            <v>1200</v>
          </cell>
          <cell r="Y741">
            <v>30085</v>
          </cell>
          <cell r="Z741">
            <v>5000</v>
          </cell>
          <cell r="AA741">
            <v>1500</v>
          </cell>
          <cell r="AD741">
            <v>2300</v>
          </cell>
        </row>
        <row r="742">
          <cell r="A742">
            <v>8.2899999999999991</v>
          </cell>
          <cell r="B742">
            <v>5000</v>
          </cell>
          <cell r="C742">
            <v>6250</v>
          </cell>
          <cell r="D742">
            <v>9625</v>
          </cell>
          <cell r="H742">
            <v>3300</v>
          </cell>
          <cell r="I742">
            <v>14715</v>
          </cell>
          <cell r="J742">
            <v>2100</v>
          </cell>
          <cell r="K742">
            <v>4100</v>
          </cell>
          <cell r="N742">
            <v>6400</v>
          </cell>
          <cell r="O742">
            <v>230350</v>
          </cell>
          <cell r="V742">
            <v>20435</v>
          </cell>
          <cell r="W742">
            <v>4000</v>
          </cell>
          <cell r="X742">
            <v>1200</v>
          </cell>
          <cell r="Y742">
            <v>30105</v>
          </cell>
          <cell r="Z742">
            <v>5000</v>
          </cell>
          <cell r="AA742">
            <v>1500</v>
          </cell>
          <cell r="AD742">
            <v>2300</v>
          </cell>
        </row>
        <row r="743">
          <cell r="A743">
            <v>8.3000000000000007</v>
          </cell>
          <cell r="B743">
            <v>5000</v>
          </cell>
          <cell r="C743">
            <v>6250</v>
          </cell>
          <cell r="D743">
            <v>9625</v>
          </cell>
          <cell r="H743">
            <v>3300</v>
          </cell>
          <cell r="I743">
            <v>14725</v>
          </cell>
          <cell r="J743">
            <v>2100</v>
          </cell>
          <cell r="K743">
            <v>4100</v>
          </cell>
          <cell r="N743">
            <v>6400</v>
          </cell>
          <cell r="O743">
            <v>230675</v>
          </cell>
          <cell r="V743">
            <v>20450</v>
          </cell>
          <cell r="W743">
            <v>4000</v>
          </cell>
          <cell r="X743">
            <v>1200</v>
          </cell>
          <cell r="Y743">
            <v>30125</v>
          </cell>
          <cell r="Z743">
            <v>5000</v>
          </cell>
          <cell r="AA743">
            <v>1500</v>
          </cell>
          <cell r="AD743">
            <v>2300</v>
          </cell>
        </row>
        <row r="744">
          <cell r="A744">
            <v>8.31</v>
          </cell>
          <cell r="B744">
            <v>5000</v>
          </cell>
          <cell r="C744">
            <v>6250</v>
          </cell>
          <cell r="D744">
            <v>9625</v>
          </cell>
          <cell r="H744">
            <v>3300</v>
          </cell>
          <cell r="I744">
            <v>14735</v>
          </cell>
          <cell r="J744">
            <v>2100</v>
          </cell>
          <cell r="K744">
            <v>4100</v>
          </cell>
          <cell r="N744">
            <v>6400</v>
          </cell>
          <cell r="O744">
            <v>231000</v>
          </cell>
          <cell r="V744">
            <v>20465</v>
          </cell>
          <cell r="W744">
            <v>4000</v>
          </cell>
          <cell r="X744">
            <v>1200</v>
          </cell>
          <cell r="Y744">
            <v>30145</v>
          </cell>
          <cell r="Z744">
            <v>5000</v>
          </cell>
          <cell r="AA744">
            <v>1500</v>
          </cell>
          <cell r="AD744">
            <v>2300</v>
          </cell>
        </row>
        <row r="745">
          <cell r="A745">
            <v>8.32</v>
          </cell>
          <cell r="B745">
            <v>5000</v>
          </cell>
          <cell r="C745">
            <v>6250</v>
          </cell>
          <cell r="D745">
            <v>9625</v>
          </cell>
          <cell r="H745">
            <v>3300</v>
          </cell>
          <cell r="I745">
            <v>14745</v>
          </cell>
          <cell r="J745">
            <v>2100</v>
          </cell>
          <cell r="K745">
            <v>4100</v>
          </cell>
          <cell r="N745">
            <v>6400</v>
          </cell>
          <cell r="O745">
            <v>231325</v>
          </cell>
          <cell r="V745">
            <v>20480</v>
          </cell>
          <cell r="W745">
            <v>4000</v>
          </cell>
          <cell r="X745">
            <v>1200</v>
          </cell>
          <cell r="Y745">
            <v>30165</v>
          </cell>
          <cell r="Z745">
            <v>5000</v>
          </cell>
          <cell r="AA745">
            <v>1500</v>
          </cell>
          <cell r="AD745">
            <v>2300</v>
          </cell>
        </row>
        <row r="746">
          <cell r="A746">
            <v>8.33</v>
          </cell>
          <cell r="B746">
            <v>5000</v>
          </cell>
          <cell r="C746">
            <v>6250</v>
          </cell>
          <cell r="D746">
            <v>9625</v>
          </cell>
          <cell r="H746">
            <v>3300</v>
          </cell>
          <cell r="I746">
            <v>14755</v>
          </cell>
          <cell r="J746">
            <v>2100</v>
          </cell>
          <cell r="K746">
            <v>4100</v>
          </cell>
          <cell r="N746">
            <v>6400</v>
          </cell>
          <cell r="O746">
            <v>231650</v>
          </cell>
          <cell r="V746">
            <v>20495</v>
          </cell>
          <cell r="W746">
            <v>4000</v>
          </cell>
          <cell r="X746">
            <v>1200</v>
          </cell>
          <cell r="Y746">
            <v>30185</v>
          </cell>
          <cell r="Z746">
            <v>5000</v>
          </cell>
          <cell r="AA746">
            <v>1500</v>
          </cell>
          <cell r="AD746">
            <v>2300</v>
          </cell>
        </row>
        <row r="747">
          <cell r="A747">
            <v>8.34</v>
          </cell>
          <cell r="B747">
            <v>5000</v>
          </cell>
          <cell r="C747">
            <v>6250</v>
          </cell>
          <cell r="D747">
            <v>9625</v>
          </cell>
          <cell r="H747">
            <v>3300</v>
          </cell>
          <cell r="I747">
            <v>14765</v>
          </cell>
          <cell r="J747">
            <v>2100</v>
          </cell>
          <cell r="K747">
            <v>4100</v>
          </cell>
          <cell r="N747">
            <v>6400</v>
          </cell>
          <cell r="O747">
            <v>231975</v>
          </cell>
          <cell r="V747">
            <v>20510</v>
          </cell>
          <cell r="W747">
            <v>4000</v>
          </cell>
          <cell r="X747">
            <v>1200</v>
          </cell>
          <cell r="Y747">
            <v>30205</v>
          </cell>
          <cell r="Z747">
            <v>5000</v>
          </cell>
          <cell r="AA747">
            <v>1500</v>
          </cell>
          <cell r="AD747">
            <v>2300</v>
          </cell>
        </row>
        <row r="748">
          <cell r="A748">
            <v>8.35</v>
          </cell>
          <cell r="B748">
            <v>5000</v>
          </cell>
          <cell r="C748">
            <v>6250</v>
          </cell>
          <cell r="D748">
            <v>9625</v>
          </cell>
          <cell r="H748">
            <v>3300</v>
          </cell>
          <cell r="I748">
            <v>14775</v>
          </cell>
          <cell r="J748">
            <v>2100</v>
          </cell>
          <cell r="K748">
            <v>4100</v>
          </cell>
          <cell r="N748">
            <v>6400</v>
          </cell>
          <cell r="O748">
            <v>232300</v>
          </cell>
          <cell r="V748">
            <v>20525</v>
          </cell>
          <cell r="W748">
            <v>4000</v>
          </cell>
          <cell r="X748">
            <v>1200</v>
          </cell>
          <cell r="Y748">
            <v>30225</v>
          </cell>
          <cell r="Z748">
            <v>5000</v>
          </cell>
          <cell r="AA748">
            <v>1500</v>
          </cell>
          <cell r="AD748">
            <v>2300</v>
          </cell>
        </row>
        <row r="749">
          <cell r="A749">
            <v>8.36</v>
          </cell>
          <cell r="B749">
            <v>5000</v>
          </cell>
          <cell r="C749">
            <v>6250</v>
          </cell>
          <cell r="D749">
            <v>9625</v>
          </cell>
          <cell r="H749">
            <v>3300</v>
          </cell>
          <cell r="I749">
            <v>14785</v>
          </cell>
          <cell r="J749">
            <v>2100</v>
          </cell>
          <cell r="K749">
            <v>4100</v>
          </cell>
          <cell r="N749">
            <v>6400</v>
          </cell>
          <cell r="O749">
            <v>232625</v>
          </cell>
          <cell r="V749">
            <v>20540</v>
          </cell>
          <cell r="W749">
            <v>4000</v>
          </cell>
          <cell r="X749">
            <v>1200</v>
          </cell>
          <cell r="Y749">
            <v>30245</v>
          </cell>
          <cell r="Z749">
            <v>5000</v>
          </cell>
          <cell r="AA749">
            <v>1500</v>
          </cell>
          <cell r="AD749">
            <v>2300</v>
          </cell>
        </row>
        <row r="750">
          <cell r="A750">
            <v>8.3699999999999992</v>
          </cell>
          <cell r="B750">
            <v>5000</v>
          </cell>
          <cell r="C750">
            <v>6250</v>
          </cell>
          <cell r="D750">
            <v>9625</v>
          </cell>
          <cell r="H750">
            <v>3300</v>
          </cell>
          <cell r="I750">
            <v>14795</v>
          </cell>
          <cell r="J750">
            <v>2100</v>
          </cell>
          <cell r="K750">
            <v>4100</v>
          </cell>
          <cell r="N750">
            <v>6400</v>
          </cell>
          <cell r="O750">
            <v>232950</v>
          </cell>
          <cell r="V750">
            <v>20555</v>
          </cell>
          <cell r="W750">
            <v>4000</v>
          </cell>
          <cell r="X750">
            <v>1200</v>
          </cell>
          <cell r="Y750">
            <v>30265</v>
          </cell>
          <cell r="Z750">
            <v>5000</v>
          </cell>
          <cell r="AA750">
            <v>1500</v>
          </cell>
          <cell r="AD750">
            <v>2300</v>
          </cell>
        </row>
        <row r="751">
          <cell r="A751">
            <v>8.3800000000000008</v>
          </cell>
          <cell r="B751">
            <v>5000</v>
          </cell>
          <cell r="C751">
            <v>6250</v>
          </cell>
          <cell r="D751">
            <v>9625</v>
          </cell>
          <cell r="H751">
            <v>3300</v>
          </cell>
          <cell r="I751">
            <v>14805</v>
          </cell>
          <cell r="J751">
            <v>2100</v>
          </cell>
          <cell r="K751">
            <v>4100</v>
          </cell>
          <cell r="N751">
            <v>6400</v>
          </cell>
          <cell r="O751">
            <v>233275</v>
          </cell>
          <cell r="V751">
            <v>20570</v>
          </cell>
          <cell r="W751">
            <v>4000</v>
          </cell>
          <cell r="X751">
            <v>1200</v>
          </cell>
          <cell r="Y751">
            <v>30285</v>
          </cell>
          <cell r="Z751">
            <v>5000</v>
          </cell>
          <cell r="AA751">
            <v>1500</v>
          </cell>
          <cell r="AD751">
            <v>2300</v>
          </cell>
        </row>
        <row r="752">
          <cell r="A752">
            <v>8.39</v>
          </cell>
          <cell r="B752">
            <v>5000</v>
          </cell>
          <cell r="C752">
            <v>6250</v>
          </cell>
          <cell r="D752">
            <v>9625</v>
          </cell>
          <cell r="H752">
            <v>3300</v>
          </cell>
          <cell r="I752">
            <v>14815</v>
          </cell>
          <cell r="J752">
            <v>2100</v>
          </cell>
          <cell r="K752">
            <v>4100</v>
          </cell>
          <cell r="N752">
            <v>6400</v>
          </cell>
          <cell r="O752">
            <v>233600</v>
          </cell>
          <cell r="V752">
            <v>20585</v>
          </cell>
          <cell r="W752">
            <v>4000</v>
          </cell>
          <cell r="X752">
            <v>1200</v>
          </cell>
          <cell r="Y752">
            <v>30305</v>
          </cell>
          <cell r="Z752">
            <v>5000</v>
          </cell>
          <cell r="AA752">
            <v>1500</v>
          </cell>
          <cell r="AD752">
            <v>2300</v>
          </cell>
        </row>
        <row r="753">
          <cell r="A753">
            <v>8.4</v>
          </cell>
          <cell r="B753">
            <v>5000</v>
          </cell>
          <cell r="C753">
            <v>6250</v>
          </cell>
          <cell r="D753">
            <v>9625</v>
          </cell>
          <cell r="H753">
            <v>3300</v>
          </cell>
          <cell r="I753">
            <v>14825</v>
          </cell>
          <cell r="J753">
            <v>2100</v>
          </cell>
          <cell r="K753">
            <v>4100</v>
          </cell>
          <cell r="N753">
            <v>6400</v>
          </cell>
          <cell r="O753">
            <v>233925</v>
          </cell>
          <cell r="V753">
            <v>20600</v>
          </cell>
          <cell r="W753">
            <v>4000</v>
          </cell>
          <cell r="X753">
            <v>1200</v>
          </cell>
          <cell r="Y753">
            <v>30325</v>
          </cell>
          <cell r="Z753">
            <v>5000</v>
          </cell>
          <cell r="AA753">
            <v>1500</v>
          </cell>
          <cell r="AD753">
            <v>2300</v>
          </cell>
        </row>
        <row r="754">
          <cell r="A754">
            <v>8.41</v>
          </cell>
          <cell r="B754">
            <v>5000</v>
          </cell>
          <cell r="C754">
            <v>6250</v>
          </cell>
          <cell r="D754">
            <v>9625</v>
          </cell>
          <cell r="H754">
            <v>3300</v>
          </cell>
          <cell r="I754">
            <v>14835</v>
          </cell>
          <cell r="J754">
            <v>2100</v>
          </cell>
          <cell r="K754">
            <v>4100</v>
          </cell>
          <cell r="N754">
            <v>6400</v>
          </cell>
          <cell r="O754">
            <v>234250</v>
          </cell>
          <cell r="V754">
            <v>20615</v>
          </cell>
          <cell r="W754">
            <v>4000</v>
          </cell>
          <cell r="X754">
            <v>1200</v>
          </cell>
          <cell r="Y754">
            <v>30345</v>
          </cell>
          <cell r="Z754">
            <v>5000</v>
          </cell>
          <cell r="AA754">
            <v>1500</v>
          </cell>
          <cell r="AD754">
            <v>2300</v>
          </cell>
        </row>
        <row r="755">
          <cell r="A755">
            <v>8.42</v>
          </cell>
          <cell r="B755">
            <v>5000</v>
          </cell>
          <cell r="C755">
            <v>6250</v>
          </cell>
          <cell r="D755">
            <v>9625</v>
          </cell>
          <cell r="H755">
            <v>3300</v>
          </cell>
          <cell r="I755">
            <v>14845</v>
          </cell>
          <cell r="J755">
            <v>2100</v>
          </cell>
          <cell r="K755">
            <v>4100</v>
          </cell>
          <cell r="N755">
            <v>6400</v>
          </cell>
          <cell r="O755">
            <v>234575</v>
          </cell>
          <cell r="V755">
            <v>20630</v>
          </cell>
          <cell r="W755">
            <v>4000</v>
          </cell>
          <cell r="X755">
            <v>1200</v>
          </cell>
          <cell r="Y755">
            <v>30365</v>
          </cell>
          <cell r="Z755">
            <v>5000</v>
          </cell>
          <cell r="AA755">
            <v>1500</v>
          </cell>
          <cell r="AD755">
            <v>2300</v>
          </cell>
        </row>
        <row r="756">
          <cell r="A756">
            <v>8.43</v>
          </cell>
          <cell r="B756">
            <v>5000</v>
          </cell>
          <cell r="C756">
            <v>6250</v>
          </cell>
          <cell r="D756">
            <v>9625</v>
          </cell>
          <cell r="H756">
            <v>3300</v>
          </cell>
          <cell r="I756">
            <v>14855</v>
          </cell>
          <cell r="J756">
            <v>2100</v>
          </cell>
          <cell r="K756">
            <v>4100</v>
          </cell>
          <cell r="N756">
            <v>6400</v>
          </cell>
          <cell r="O756">
            <v>234900</v>
          </cell>
          <cell r="V756">
            <v>20645</v>
          </cell>
          <cell r="W756">
            <v>4000</v>
          </cell>
          <cell r="X756">
            <v>1200</v>
          </cell>
          <cell r="Y756">
            <v>30385</v>
          </cell>
          <cell r="Z756">
            <v>5000</v>
          </cell>
          <cell r="AA756">
            <v>1500</v>
          </cell>
          <cell r="AD756">
            <v>2300</v>
          </cell>
        </row>
        <row r="757">
          <cell r="A757">
            <v>8.44</v>
          </cell>
          <cell r="B757">
            <v>5000</v>
          </cell>
          <cell r="C757">
            <v>6250</v>
          </cell>
          <cell r="D757">
            <v>9625</v>
          </cell>
          <cell r="H757">
            <v>3300</v>
          </cell>
          <cell r="I757">
            <v>14865</v>
          </cell>
          <cell r="J757">
            <v>2100</v>
          </cell>
          <cell r="K757">
            <v>4100</v>
          </cell>
          <cell r="N757">
            <v>6400</v>
          </cell>
          <cell r="O757">
            <v>235225</v>
          </cell>
          <cell r="V757">
            <v>20660</v>
          </cell>
          <cell r="W757">
            <v>4000</v>
          </cell>
          <cell r="X757">
            <v>1200</v>
          </cell>
          <cell r="Y757">
            <v>30405</v>
          </cell>
          <cell r="Z757">
            <v>5000</v>
          </cell>
          <cell r="AA757">
            <v>1500</v>
          </cell>
          <cell r="AD757">
            <v>2300</v>
          </cell>
        </row>
        <row r="758">
          <cell r="A758">
            <v>8.4499999999999993</v>
          </cell>
          <cell r="B758">
            <v>5000</v>
          </cell>
          <cell r="C758">
            <v>6250</v>
          </cell>
          <cell r="D758">
            <v>9625</v>
          </cell>
          <cell r="H758">
            <v>3300</v>
          </cell>
          <cell r="I758">
            <v>14875</v>
          </cell>
          <cell r="J758">
            <v>2100</v>
          </cell>
          <cell r="K758">
            <v>4100</v>
          </cell>
          <cell r="N758">
            <v>6400</v>
          </cell>
          <cell r="O758">
            <v>235550</v>
          </cell>
          <cell r="V758">
            <v>20675</v>
          </cell>
          <cell r="W758">
            <v>4000</v>
          </cell>
          <cell r="X758">
            <v>1200</v>
          </cell>
          <cell r="Y758">
            <v>30425</v>
          </cell>
          <cell r="Z758">
            <v>5000</v>
          </cell>
          <cell r="AA758">
            <v>1500</v>
          </cell>
          <cell r="AD758">
            <v>2300</v>
          </cell>
        </row>
        <row r="759">
          <cell r="A759">
            <v>8.4600000000000009</v>
          </cell>
          <cell r="B759">
            <v>5000</v>
          </cell>
          <cell r="C759">
            <v>6250</v>
          </cell>
          <cell r="D759">
            <v>9625</v>
          </cell>
          <cell r="H759">
            <v>3300</v>
          </cell>
          <cell r="I759">
            <v>14885</v>
          </cell>
          <cell r="J759">
            <v>2100</v>
          </cell>
          <cell r="K759">
            <v>4100</v>
          </cell>
          <cell r="N759">
            <v>6400</v>
          </cell>
          <cell r="O759">
            <v>235875</v>
          </cell>
          <cell r="V759">
            <v>20690</v>
          </cell>
          <cell r="W759">
            <v>4000</v>
          </cell>
          <cell r="X759">
            <v>1200</v>
          </cell>
          <cell r="Y759">
            <v>30445</v>
          </cell>
          <cell r="Z759">
            <v>5000</v>
          </cell>
          <cell r="AA759">
            <v>1500</v>
          </cell>
          <cell r="AD759">
            <v>2300</v>
          </cell>
        </row>
        <row r="760">
          <cell r="A760">
            <v>8.4700000000000006</v>
          </cell>
          <cell r="B760">
            <v>5000</v>
          </cell>
          <cell r="C760">
            <v>6250</v>
          </cell>
          <cell r="D760">
            <v>9625</v>
          </cell>
          <cell r="H760">
            <v>3300</v>
          </cell>
          <cell r="I760">
            <v>14895</v>
          </cell>
          <cell r="J760">
            <v>2100</v>
          </cell>
          <cell r="K760">
            <v>4100</v>
          </cell>
          <cell r="N760">
            <v>6400</v>
          </cell>
          <cell r="O760">
            <v>236200</v>
          </cell>
          <cell r="V760">
            <v>20705</v>
          </cell>
          <cell r="W760">
            <v>4000</v>
          </cell>
          <cell r="X760">
            <v>1200</v>
          </cell>
          <cell r="Y760">
            <v>30465</v>
          </cell>
          <cell r="Z760">
            <v>5000</v>
          </cell>
          <cell r="AA760">
            <v>1500</v>
          </cell>
          <cell r="AD760">
            <v>2300</v>
          </cell>
        </row>
        <row r="761">
          <cell r="A761">
            <v>8.48</v>
          </cell>
          <cell r="B761">
            <v>5000</v>
          </cell>
          <cell r="C761">
            <v>6250</v>
          </cell>
          <cell r="D761">
            <v>9625</v>
          </cell>
          <cell r="H761">
            <v>3300</v>
          </cell>
          <cell r="I761">
            <v>14905</v>
          </cell>
          <cell r="J761">
            <v>2100</v>
          </cell>
          <cell r="K761">
            <v>4100</v>
          </cell>
          <cell r="N761">
            <v>6400</v>
          </cell>
          <cell r="O761">
            <v>236525</v>
          </cell>
          <cell r="V761">
            <v>20720</v>
          </cell>
          <cell r="W761">
            <v>4000</v>
          </cell>
          <cell r="X761">
            <v>1200</v>
          </cell>
          <cell r="Y761">
            <v>30485</v>
          </cell>
          <cell r="Z761">
            <v>5000</v>
          </cell>
          <cell r="AA761">
            <v>1500</v>
          </cell>
          <cell r="AD761">
            <v>2300</v>
          </cell>
        </row>
        <row r="762">
          <cell r="A762">
            <v>8.49</v>
          </cell>
          <cell r="B762">
            <v>5000</v>
          </cell>
          <cell r="C762">
            <v>6250</v>
          </cell>
          <cell r="D762">
            <v>9625</v>
          </cell>
          <cell r="H762">
            <v>3300</v>
          </cell>
          <cell r="I762">
            <v>14915</v>
          </cell>
          <cell r="J762">
            <v>2100</v>
          </cell>
          <cell r="K762">
            <v>4100</v>
          </cell>
          <cell r="N762">
            <v>6400</v>
          </cell>
          <cell r="O762">
            <v>236850</v>
          </cell>
          <cell r="V762">
            <v>20735</v>
          </cell>
          <cell r="W762">
            <v>4000</v>
          </cell>
          <cell r="X762">
            <v>1200</v>
          </cell>
          <cell r="Y762">
            <v>30505</v>
          </cell>
          <cell r="Z762">
            <v>5000</v>
          </cell>
          <cell r="AA762">
            <v>1500</v>
          </cell>
          <cell r="AD762">
            <v>2300</v>
          </cell>
        </row>
        <row r="763">
          <cell r="A763">
            <v>8.5</v>
          </cell>
          <cell r="B763">
            <v>5000</v>
          </cell>
          <cell r="C763">
            <v>6250</v>
          </cell>
          <cell r="D763">
            <v>9625</v>
          </cell>
          <cell r="H763">
            <v>3300</v>
          </cell>
          <cell r="I763">
            <v>14925</v>
          </cell>
          <cell r="J763">
            <v>2100</v>
          </cell>
          <cell r="K763">
            <v>4100</v>
          </cell>
          <cell r="N763">
            <v>6400</v>
          </cell>
          <cell r="O763">
            <v>237175</v>
          </cell>
          <cell r="V763">
            <v>20750</v>
          </cell>
          <cell r="W763">
            <v>4000</v>
          </cell>
          <cell r="X763">
            <v>1200</v>
          </cell>
          <cell r="Y763">
            <v>30525</v>
          </cell>
          <cell r="Z763">
            <v>5000</v>
          </cell>
          <cell r="AA763">
            <v>1500</v>
          </cell>
          <cell r="AD763">
            <v>2300</v>
          </cell>
        </row>
        <row r="764">
          <cell r="A764">
            <v>8.51</v>
          </cell>
          <cell r="B764">
            <v>5000</v>
          </cell>
          <cell r="C764">
            <v>6250</v>
          </cell>
          <cell r="D764">
            <v>9625</v>
          </cell>
          <cell r="H764">
            <v>3300</v>
          </cell>
          <cell r="I764">
            <v>14935</v>
          </cell>
          <cell r="J764">
            <v>2100</v>
          </cell>
          <cell r="K764">
            <v>4100</v>
          </cell>
          <cell r="N764">
            <v>6400</v>
          </cell>
          <cell r="O764">
            <v>237500</v>
          </cell>
          <cell r="V764">
            <v>20765</v>
          </cell>
          <cell r="W764">
            <v>4000</v>
          </cell>
          <cell r="X764">
            <v>1200</v>
          </cell>
          <cell r="Y764">
            <v>30545</v>
          </cell>
          <cell r="Z764">
            <v>5000</v>
          </cell>
          <cell r="AA764">
            <v>1500</v>
          </cell>
          <cell r="AD764">
            <v>2300</v>
          </cell>
        </row>
        <row r="765">
          <cell r="A765">
            <v>8.52</v>
          </cell>
          <cell r="B765">
            <v>5000</v>
          </cell>
          <cell r="C765">
            <v>6250</v>
          </cell>
          <cell r="D765">
            <v>9625</v>
          </cell>
          <cell r="H765">
            <v>3300</v>
          </cell>
          <cell r="I765">
            <v>14945</v>
          </cell>
          <cell r="J765">
            <v>2100</v>
          </cell>
          <cell r="K765">
            <v>4100</v>
          </cell>
          <cell r="N765">
            <v>6400</v>
          </cell>
          <cell r="O765">
            <v>237825</v>
          </cell>
          <cell r="V765">
            <v>20780</v>
          </cell>
          <cell r="W765">
            <v>4000</v>
          </cell>
          <cell r="X765">
            <v>1200</v>
          </cell>
          <cell r="Y765">
            <v>30565</v>
          </cell>
          <cell r="Z765">
            <v>5000</v>
          </cell>
          <cell r="AA765">
            <v>1500</v>
          </cell>
          <cell r="AD765">
            <v>2300</v>
          </cell>
        </row>
        <row r="766">
          <cell r="A766">
            <v>8.5299999999999994</v>
          </cell>
          <cell r="B766">
            <v>5000</v>
          </cell>
          <cell r="C766">
            <v>6250</v>
          </cell>
          <cell r="D766">
            <v>9625</v>
          </cell>
          <cell r="H766">
            <v>3300</v>
          </cell>
          <cell r="I766">
            <v>14955</v>
          </cell>
          <cell r="J766">
            <v>2100</v>
          </cell>
          <cell r="K766">
            <v>4100</v>
          </cell>
          <cell r="N766">
            <v>6400</v>
          </cell>
          <cell r="O766">
            <v>238150</v>
          </cell>
          <cell r="V766">
            <v>20795</v>
          </cell>
          <cell r="W766">
            <v>4000</v>
          </cell>
          <cell r="X766">
            <v>1200</v>
          </cell>
          <cell r="Y766">
            <v>30585</v>
          </cell>
          <cell r="Z766">
            <v>5000</v>
          </cell>
          <cell r="AA766">
            <v>1500</v>
          </cell>
          <cell r="AD766">
            <v>2300</v>
          </cell>
        </row>
        <row r="767">
          <cell r="A767">
            <v>8.5399999999999991</v>
          </cell>
          <cell r="B767">
            <v>5000</v>
          </cell>
          <cell r="C767">
            <v>6250</v>
          </cell>
          <cell r="D767">
            <v>9625</v>
          </cell>
          <cell r="H767">
            <v>3300</v>
          </cell>
          <cell r="I767">
            <v>14965</v>
          </cell>
          <cell r="J767">
            <v>2100</v>
          </cell>
          <cell r="K767">
            <v>4100</v>
          </cell>
          <cell r="N767">
            <v>6400</v>
          </cell>
          <cell r="O767">
            <v>238475</v>
          </cell>
          <cell r="V767">
            <v>20810</v>
          </cell>
          <cell r="W767">
            <v>4000</v>
          </cell>
          <cell r="X767">
            <v>1200</v>
          </cell>
          <cell r="Y767">
            <v>30605</v>
          </cell>
          <cell r="Z767">
            <v>5000</v>
          </cell>
          <cell r="AA767">
            <v>1500</v>
          </cell>
          <cell r="AD767">
            <v>2300</v>
          </cell>
        </row>
        <row r="768">
          <cell r="A768">
            <v>8.5500000000000007</v>
          </cell>
          <cell r="B768">
            <v>5000</v>
          </cell>
          <cell r="C768">
            <v>6250</v>
          </cell>
          <cell r="D768">
            <v>9625</v>
          </cell>
          <cell r="H768">
            <v>3300</v>
          </cell>
          <cell r="I768">
            <v>14975</v>
          </cell>
          <cell r="J768">
            <v>2100</v>
          </cell>
          <cell r="K768">
            <v>4100</v>
          </cell>
          <cell r="N768">
            <v>6400</v>
          </cell>
          <cell r="O768">
            <v>238800</v>
          </cell>
          <cell r="V768">
            <v>20825</v>
          </cell>
          <cell r="W768">
            <v>4000</v>
          </cell>
          <cell r="X768">
            <v>1200</v>
          </cell>
          <cell r="Y768">
            <v>30625</v>
          </cell>
          <cell r="Z768">
            <v>5000</v>
          </cell>
          <cell r="AA768">
            <v>1500</v>
          </cell>
          <cell r="AD768">
            <v>2300</v>
          </cell>
        </row>
        <row r="769">
          <cell r="A769">
            <v>8.56</v>
          </cell>
          <cell r="B769">
            <v>5000</v>
          </cell>
          <cell r="C769">
            <v>6250</v>
          </cell>
          <cell r="D769">
            <v>9625</v>
          </cell>
          <cell r="H769">
            <v>3300</v>
          </cell>
          <cell r="I769">
            <v>14985</v>
          </cell>
          <cell r="J769">
            <v>2100</v>
          </cell>
          <cell r="K769">
            <v>4100</v>
          </cell>
          <cell r="N769">
            <v>6400</v>
          </cell>
          <cell r="O769">
            <v>239125</v>
          </cell>
          <cell r="V769">
            <v>20840</v>
          </cell>
          <cell r="W769">
            <v>4000</v>
          </cell>
          <cell r="X769">
            <v>1200</v>
          </cell>
          <cell r="Y769">
            <v>30645</v>
          </cell>
          <cell r="Z769">
            <v>5000</v>
          </cell>
          <cell r="AA769">
            <v>1500</v>
          </cell>
          <cell r="AD769">
            <v>2300</v>
          </cell>
        </row>
        <row r="770">
          <cell r="A770">
            <v>8.57</v>
          </cell>
          <cell r="B770">
            <v>5000</v>
          </cell>
          <cell r="C770">
            <v>6250</v>
          </cell>
          <cell r="D770">
            <v>9625</v>
          </cell>
          <cell r="H770">
            <v>3300</v>
          </cell>
          <cell r="I770">
            <v>14995</v>
          </cell>
          <cell r="J770">
            <v>2100</v>
          </cell>
          <cell r="K770">
            <v>4100</v>
          </cell>
          <cell r="N770">
            <v>6400</v>
          </cell>
          <cell r="O770">
            <v>239450</v>
          </cell>
          <cell r="V770">
            <v>20855</v>
          </cell>
          <cell r="W770">
            <v>4000</v>
          </cell>
          <cell r="X770">
            <v>1200</v>
          </cell>
          <cell r="Y770">
            <v>30665</v>
          </cell>
          <cell r="Z770">
            <v>5000</v>
          </cell>
          <cell r="AA770">
            <v>1500</v>
          </cell>
          <cell r="AD770">
            <v>2300</v>
          </cell>
        </row>
        <row r="771">
          <cell r="A771">
            <v>8.58</v>
          </cell>
          <cell r="B771">
            <v>5000</v>
          </cell>
          <cell r="C771">
            <v>6250</v>
          </cell>
          <cell r="D771">
            <v>9625</v>
          </cell>
          <cell r="H771">
            <v>3300</v>
          </cell>
          <cell r="I771">
            <v>15005</v>
          </cell>
          <cell r="J771">
            <v>2100</v>
          </cell>
          <cell r="K771">
            <v>4100</v>
          </cell>
          <cell r="N771">
            <v>6400</v>
          </cell>
          <cell r="O771">
            <v>239775</v>
          </cell>
          <cell r="V771">
            <v>20870</v>
          </cell>
          <cell r="W771">
            <v>4000</v>
          </cell>
          <cell r="X771">
            <v>1200</v>
          </cell>
          <cell r="Y771">
            <v>30685</v>
          </cell>
          <cell r="Z771">
            <v>5000</v>
          </cell>
          <cell r="AA771">
            <v>1500</v>
          </cell>
          <cell r="AD771">
            <v>2300</v>
          </cell>
        </row>
        <row r="772">
          <cell r="A772">
            <v>8.59</v>
          </cell>
          <cell r="B772">
            <v>5000</v>
          </cell>
          <cell r="C772">
            <v>6250</v>
          </cell>
          <cell r="D772">
            <v>9625</v>
          </cell>
          <cell r="H772">
            <v>3300</v>
          </cell>
          <cell r="I772">
            <v>15015</v>
          </cell>
          <cell r="J772">
            <v>2100</v>
          </cell>
          <cell r="K772">
            <v>4100</v>
          </cell>
          <cell r="N772">
            <v>6400</v>
          </cell>
          <cell r="O772">
            <v>240100</v>
          </cell>
          <cell r="V772">
            <v>20885</v>
          </cell>
          <cell r="W772">
            <v>4000</v>
          </cell>
          <cell r="X772">
            <v>1200</v>
          </cell>
          <cell r="Y772">
            <v>30705</v>
          </cell>
          <cell r="Z772">
            <v>5000</v>
          </cell>
          <cell r="AA772">
            <v>1500</v>
          </cell>
          <cell r="AD772">
            <v>2300</v>
          </cell>
        </row>
        <row r="773">
          <cell r="A773">
            <v>8.6</v>
          </cell>
          <cell r="B773">
            <v>5000</v>
          </cell>
          <cell r="C773">
            <v>6250</v>
          </cell>
          <cell r="D773">
            <v>9625</v>
          </cell>
          <cell r="H773">
            <v>3300</v>
          </cell>
          <cell r="I773">
            <v>15025</v>
          </cell>
          <cell r="J773">
            <v>2100</v>
          </cell>
          <cell r="K773">
            <v>4100</v>
          </cell>
          <cell r="N773">
            <v>6400</v>
          </cell>
          <cell r="O773">
            <v>240425</v>
          </cell>
          <cell r="V773">
            <v>20900</v>
          </cell>
          <cell r="W773">
            <v>4000</v>
          </cell>
          <cell r="X773">
            <v>1200</v>
          </cell>
          <cell r="Y773">
            <v>30725</v>
          </cell>
          <cell r="Z773">
            <v>5000</v>
          </cell>
          <cell r="AA773">
            <v>1500</v>
          </cell>
          <cell r="AD773">
            <v>2300</v>
          </cell>
        </row>
        <row r="774">
          <cell r="A774">
            <v>8.61</v>
          </cell>
          <cell r="B774">
            <v>5000</v>
          </cell>
          <cell r="H774">
            <v>3300</v>
          </cell>
          <cell r="I774">
            <v>15035</v>
          </cell>
          <cell r="J774">
            <v>2100</v>
          </cell>
          <cell r="K774">
            <v>4100</v>
          </cell>
          <cell r="N774">
            <v>6400</v>
          </cell>
          <cell r="O774">
            <v>240750</v>
          </cell>
          <cell r="V774">
            <v>20915</v>
          </cell>
          <cell r="W774">
            <v>4000</v>
          </cell>
          <cell r="X774">
            <v>1200</v>
          </cell>
          <cell r="Y774">
            <v>30745</v>
          </cell>
          <cell r="Z774">
            <v>5000</v>
          </cell>
          <cell r="AA774">
            <v>1500</v>
          </cell>
          <cell r="AD774">
            <v>2300</v>
          </cell>
        </row>
        <row r="775">
          <cell r="A775">
            <v>8.6199999999999992</v>
          </cell>
          <cell r="B775">
            <v>5000</v>
          </cell>
          <cell r="H775">
            <v>3300</v>
          </cell>
          <cell r="I775">
            <v>15045</v>
          </cell>
          <cell r="J775">
            <v>2100</v>
          </cell>
          <cell r="K775">
            <v>4100</v>
          </cell>
          <cell r="N775">
            <v>6400</v>
          </cell>
          <cell r="O775">
            <v>241075</v>
          </cell>
          <cell r="V775">
            <v>20930</v>
          </cell>
          <cell r="W775">
            <v>4000</v>
          </cell>
          <cell r="X775">
            <v>1200</v>
          </cell>
          <cell r="Y775">
            <v>30765</v>
          </cell>
          <cell r="Z775">
            <v>5000</v>
          </cell>
          <cell r="AA775">
            <v>1500</v>
          </cell>
          <cell r="AD775">
            <v>2300</v>
          </cell>
        </row>
        <row r="776">
          <cell r="A776">
            <v>8.6300000000000008</v>
          </cell>
          <cell r="B776">
            <v>5000</v>
          </cell>
          <cell r="H776">
            <v>3300</v>
          </cell>
          <cell r="I776">
            <v>15055</v>
          </cell>
          <cell r="J776">
            <v>2100</v>
          </cell>
          <cell r="K776">
            <v>4100</v>
          </cell>
          <cell r="N776">
            <v>6400</v>
          </cell>
          <cell r="O776">
            <v>241400</v>
          </cell>
          <cell r="V776">
            <v>20945</v>
          </cell>
          <cell r="W776">
            <v>4000</v>
          </cell>
          <cell r="X776">
            <v>1200</v>
          </cell>
          <cell r="Y776">
            <v>30785</v>
          </cell>
          <cell r="Z776">
            <v>5000</v>
          </cell>
          <cell r="AA776">
            <v>1500</v>
          </cell>
          <cell r="AD776">
            <v>2300</v>
          </cell>
        </row>
        <row r="777">
          <cell r="A777">
            <v>8.64</v>
          </cell>
          <cell r="B777">
            <v>5000</v>
          </cell>
          <cell r="H777">
            <v>3300</v>
          </cell>
          <cell r="I777">
            <v>15065</v>
          </cell>
          <cell r="J777">
            <v>2100</v>
          </cell>
          <cell r="K777">
            <v>4100</v>
          </cell>
          <cell r="N777">
            <v>6400</v>
          </cell>
          <cell r="O777">
            <v>241725</v>
          </cell>
          <cell r="V777">
            <v>20960</v>
          </cell>
          <cell r="W777">
            <v>4000</v>
          </cell>
          <cell r="X777">
            <v>1200</v>
          </cell>
          <cell r="Y777">
            <v>30805</v>
          </cell>
          <cell r="Z777">
            <v>5000</v>
          </cell>
          <cell r="AA777">
            <v>1500</v>
          </cell>
          <cell r="AD777">
            <v>2300</v>
          </cell>
        </row>
        <row r="778">
          <cell r="A778">
            <v>8.65</v>
          </cell>
          <cell r="B778">
            <v>5000</v>
          </cell>
          <cell r="H778">
            <v>3300</v>
          </cell>
          <cell r="I778">
            <v>15075</v>
          </cell>
          <cell r="J778">
            <v>2100</v>
          </cell>
          <cell r="K778">
            <v>4100</v>
          </cell>
          <cell r="N778">
            <v>6400</v>
          </cell>
          <cell r="O778">
            <v>242050</v>
          </cell>
          <cell r="V778">
            <v>20975</v>
          </cell>
          <cell r="W778">
            <v>4000</v>
          </cell>
          <cell r="X778">
            <v>1200</v>
          </cell>
          <cell r="Y778">
            <v>30825</v>
          </cell>
          <cell r="Z778">
            <v>5000</v>
          </cell>
          <cell r="AA778">
            <v>1500</v>
          </cell>
          <cell r="AD778">
            <v>2300</v>
          </cell>
        </row>
        <row r="779">
          <cell r="A779">
            <v>8.66</v>
          </cell>
          <cell r="B779">
            <v>5000</v>
          </cell>
          <cell r="H779">
            <v>3300</v>
          </cell>
          <cell r="I779">
            <v>15085</v>
          </cell>
          <cell r="J779">
            <v>2100</v>
          </cell>
          <cell r="K779">
            <v>4100</v>
          </cell>
          <cell r="N779">
            <v>6400</v>
          </cell>
          <cell r="O779">
            <v>242375</v>
          </cell>
          <cell r="V779">
            <v>20990</v>
          </cell>
          <cell r="W779">
            <v>4000</v>
          </cell>
          <cell r="X779">
            <v>1200</v>
          </cell>
          <cell r="Y779">
            <v>30845</v>
          </cell>
          <cell r="Z779">
            <v>5000</v>
          </cell>
          <cell r="AA779">
            <v>1500</v>
          </cell>
          <cell r="AD779">
            <v>2300</v>
          </cell>
        </row>
        <row r="780">
          <cell r="A780">
            <v>8.67</v>
          </cell>
          <cell r="B780">
            <v>5000</v>
          </cell>
          <cell r="H780">
            <v>3300</v>
          </cell>
          <cell r="I780">
            <v>15095</v>
          </cell>
          <cell r="J780">
            <v>2100</v>
          </cell>
          <cell r="K780">
            <v>4100</v>
          </cell>
          <cell r="N780">
            <v>6400</v>
          </cell>
          <cell r="O780">
            <v>242700</v>
          </cell>
          <cell r="V780">
            <v>21005</v>
          </cell>
          <cell r="W780">
            <v>4000</v>
          </cell>
          <cell r="X780">
            <v>1200</v>
          </cell>
          <cell r="Y780">
            <v>30865</v>
          </cell>
          <cell r="Z780">
            <v>5000</v>
          </cell>
          <cell r="AA780">
            <v>1500</v>
          </cell>
          <cell r="AD780">
            <v>2300</v>
          </cell>
        </row>
        <row r="781">
          <cell r="A781">
            <v>8.68</v>
          </cell>
          <cell r="B781">
            <v>5000</v>
          </cell>
          <cell r="H781">
            <v>3300</v>
          </cell>
          <cell r="I781">
            <v>15105</v>
          </cell>
          <cell r="J781">
            <v>2100</v>
          </cell>
          <cell r="K781">
            <v>4100</v>
          </cell>
          <cell r="N781">
            <v>6400</v>
          </cell>
          <cell r="O781">
            <v>243025</v>
          </cell>
          <cell r="V781">
            <v>21020</v>
          </cell>
          <cell r="W781">
            <v>4000</v>
          </cell>
          <cell r="X781">
            <v>1200</v>
          </cell>
          <cell r="Y781">
            <v>30885</v>
          </cell>
          <cell r="Z781">
            <v>5000</v>
          </cell>
          <cell r="AA781">
            <v>1500</v>
          </cell>
          <cell r="AD781">
            <v>2300</v>
          </cell>
        </row>
        <row r="782">
          <cell r="A782">
            <v>8.69</v>
          </cell>
          <cell r="B782">
            <v>5000</v>
          </cell>
          <cell r="H782">
            <v>3300</v>
          </cell>
          <cell r="I782">
            <v>15115</v>
          </cell>
          <cell r="J782">
            <v>2100</v>
          </cell>
          <cell r="K782">
            <v>4100</v>
          </cell>
          <cell r="N782">
            <v>6400</v>
          </cell>
          <cell r="O782">
            <v>243350</v>
          </cell>
          <cell r="V782">
            <v>21035</v>
          </cell>
          <cell r="W782">
            <v>4000</v>
          </cell>
          <cell r="X782">
            <v>1200</v>
          </cell>
          <cell r="Y782">
            <v>30905</v>
          </cell>
          <cell r="Z782">
            <v>5000</v>
          </cell>
          <cell r="AA782">
            <v>1500</v>
          </cell>
          <cell r="AD782">
            <v>2300</v>
          </cell>
        </row>
        <row r="783">
          <cell r="A783">
            <v>8.6999999999999993</v>
          </cell>
          <cell r="B783">
            <v>5000</v>
          </cell>
          <cell r="H783">
            <v>3300</v>
          </cell>
          <cell r="I783">
            <v>15125</v>
          </cell>
          <cell r="J783">
            <v>2100</v>
          </cell>
          <cell r="K783">
            <v>4100</v>
          </cell>
          <cell r="N783">
            <v>6400</v>
          </cell>
          <cell r="O783">
            <v>243675</v>
          </cell>
          <cell r="V783">
            <v>21050</v>
          </cell>
          <cell r="W783">
            <v>4000</v>
          </cell>
          <cell r="X783">
            <v>1200</v>
          </cell>
          <cell r="Y783">
            <v>30925</v>
          </cell>
          <cell r="Z783">
            <v>5000</v>
          </cell>
          <cell r="AA783">
            <v>1500</v>
          </cell>
          <cell r="AD783">
            <v>2300</v>
          </cell>
        </row>
        <row r="784">
          <cell r="A784">
            <v>8.7100000000000009</v>
          </cell>
          <cell r="B784">
            <v>5000</v>
          </cell>
          <cell r="H784">
            <v>3300</v>
          </cell>
          <cell r="I784">
            <v>15135</v>
          </cell>
          <cell r="J784">
            <v>2100</v>
          </cell>
          <cell r="K784">
            <v>4100</v>
          </cell>
          <cell r="N784">
            <v>6400</v>
          </cell>
          <cell r="O784">
            <v>244000</v>
          </cell>
          <cell r="V784">
            <v>21065</v>
          </cell>
          <cell r="W784">
            <v>4000</v>
          </cell>
          <cell r="X784">
            <v>1200</v>
          </cell>
          <cell r="Y784">
            <v>30945</v>
          </cell>
          <cell r="Z784">
            <v>5000</v>
          </cell>
          <cell r="AA784">
            <v>1500</v>
          </cell>
          <cell r="AD784">
            <v>2300</v>
          </cell>
        </row>
        <row r="785">
          <cell r="A785">
            <v>8.7200000000000006</v>
          </cell>
          <cell r="B785">
            <v>5000</v>
          </cell>
          <cell r="H785">
            <v>3300</v>
          </cell>
          <cell r="I785">
            <v>15145</v>
          </cell>
          <cell r="J785">
            <v>2100</v>
          </cell>
          <cell r="K785">
            <v>4100</v>
          </cell>
          <cell r="N785">
            <v>6400</v>
          </cell>
          <cell r="O785">
            <v>244325</v>
          </cell>
          <cell r="V785">
            <v>21080</v>
          </cell>
          <cell r="W785">
            <v>4000</v>
          </cell>
          <cell r="X785">
            <v>1200</v>
          </cell>
          <cell r="Y785">
            <v>30965</v>
          </cell>
          <cell r="Z785">
            <v>5000</v>
          </cell>
          <cell r="AA785">
            <v>1500</v>
          </cell>
          <cell r="AD785">
            <v>2300</v>
          </cell>
        </row>
        <row r="786">
          <cell r="A786">
            <v>8.73</v>
          </cell>
          <cell r="B786">
            <v>5000</v>
          </cell>
          <cell r="H786">
            <v>3300</v>
          </cell>
          <cell r="I786">
            <v>15155</v>
          </cell>
          <cell r="J786">
            <v>2100</v>
          </cell>
          <cell r="K786">
            <v>4100</v>
          </cell>
          <cell r="N786">
            <v>6400</v>
          </cell>
          <cell r="O786">
            <v>244650</v>
          </cell>
          <cell r="V786">
            <v>21095</v>
          </cell>
          <cell r="W786">
            <v>4000</v>
          </cell>
          <cell r="X786">
            <v>1200</v>
          </cell>
          <cell r="Y786">
            <v>30985</v>
          </cell>
          <cell r="Z786">
            <v>5000</v>
          </cell>
          <cell r="AA786">
            <v>1500</v>
          </cell>
          <cell r="AD786">
            <v>2300</v>
          </cell>
        </row>
        <row r="787">
          <cell r="A787">
            <v>8.74</v>
          </cell>
          <cell r="B787">
            <v>5000</v>
          </cell>
          <cell r="H787">
            <v>3300</v>
          </cell>
          <cell r="I787">
            <v>15165</v>
          </cell>
          <cell r="J787">
            <v>2100</v>
          </cell>
          <cell r="K787">
            <v>4100</v>
          </cell>
          <cell r="N787">
            <v>6400</v>
          </cell>
          <cell r="O787">
            <v>244975</v>
          </cell>
          <cell r="V787">
            <v>21110</v>
          </cell>
          <cell r="W787">
            <v>4000</v>
          </cell>
          <cell r="X787">
            <v>1200</v>
          </cell>
          <cell r="Y787">
            <v>31005</v>
          </cell>
          <cell r="Z787">
            <v>5000</v>
          </cell>
          <cell r="AA787">
            <v>1500</v>
          </cell>
          <cell r="AD787">
            <v>2300</v>
          </cell>
        </row>
        <row r="788">
          <cell r="A788">
            <v>8.75</v>
          </cell>
          <cell r="B788">
            <v>5000</v>
          </cell>
          <cell r="H788">
            <v>3300</v>
          </cell>
          <cell r="I788">
            <v>15175</v>
          </cell>
          <cell r="J788">
            <v>2100</v>
          </cell>
          <cell r="K788">
            <v>4100</v>
          </cell>
          <cell r="N788">
            <v>6400</v>
          </cell>
          <cell r="O788">
            <v>245300</v>
          </cell>
          <cell r="V788">
            <v>21125</v>
          </cell>
          <cell r="W788">
            <v>4000</v>
          </cell>
          <cell r="X788">
            <v>1200</v>
          </cell>
          <cell r="Y788">
            <v>31025</v>
          </cell>
          <cell r="Z788">
            <v>5000</v>
          </cell>
          <cell r="AA788">
            <v>1500</v>
          </cell>
          <cell r="AD788">
            <v>2300</v>
          </cell>
        </row>
        <row r="789">
          <cell r="A789">
            <v>8.76</v>
          </cell>
          <cell r="B789">
            <v>5000</v>
          </cell>
          <cell r="H789">
            <v>3300</v>
          </cell>
          <cell r="I789">
            <v>15185</v>
          </cell>
          <cell r="J789">
            <v>2100</v>
          </cell>
          <cell r="K789">
            <v>4100</v>
          </cell>
          <cell r="N789">
            <v>6400</v>
          </cell>
          <cell r="O789">
            <v>245625</v>
          </cell>
          <cell r="V789">
            <v>21140</v>
          </cell>
          <cell r="W789">
            <v>4000</v>
          </cell>
          <cell r="X789">
            <v>1200</v>
          </cell>
          <cell r="Y789">
            <v>31045</v>
          </cell>
          <cell r="Z789">
            <v>5000</v>
          </cell>
          <cell r="AA789">
            <v>1500</v>
          </cell>
          <cell r="AD789">
            <v>2300</v>
          </cell>
        </row>
        <row r="790">
          <cell r="A790">
            <v>8.77</v>
          </cell>
          <cell r="B790">
            <v>5000</v>
          </cell>
          <cell r="H790">
            <v>3300</v>
          </cell>
          <cell r="I790">
            <v>15195</v>
          </cell>
          <cell r="J790">
            <v>2100</v>
          </cell>
          <cell r="K790">
            <v>4100</v>
          </cell>
          <cell r="N790">
            <v>6400</v>
          </cell>
          <cell r="O790">
            <v>245950</v>
          </cell>
          <cell r="V790">
            <v>21155</v>
          </cell>
          <cell r="W790">
            <v>4000</v>
          </cell>
          <cell r="X790">
            <v>1200</v>
          </cell>
          <cell r="Y790">
            <v>31065</v>
          </cell>
          <cell r="Z790">
            <v>5000</v>
          </cell>
          <cell r="AA790">
            <v>1500</v>
          </cell>
          <cell r="AD790">
            <v>2300</v>
          </cell>
        </row>
        <row r="791">
          <cell r="A791">
            <v>8.7799999999999994</v>
          </cell>
          <cell r="B791">
            <v>5000</v>
          </cell>
          <cell r="H791">
            <v>3300</v>
          </cell>
          <cell r="I791">
            <v>15205</v>
          </cell>
          <cell r="J791">
            <v>2100</v>
          </cell>
          <cell r="K791">
            <v>4100</v>
          </cell>
          <cell r="N791">
            <v>6400</v>
          </cell>
          <cell r="O791">
            <v>246275</v>
          </cell>
          <cell r="V791">
            <v>21170</v>
          </cell>
          <cell r="W791">
            <v>4000</v>
          </cell>
          <cell r="X791">
            <v>1200</v>
          </cell>
          <cell r="Y791">
            <v>31085</v>
          </cell>
          <cell r="Z791">
            <v>5000</v>
          </cell>
          <cell r="AA791">
            <v>1500</v>
          </cell>
          <cell r="AD791">
            <v>2300</v>
          </cell>
        </row>
        <row r="792">
          <cell r="A792">
            <v>8.7899999999999991</v>
          </cell>
          <cell r="B792">
            <v>5000</v>
          </cell>
          <cell r="H792">
            <v>3300</v>
          </cell>
          <cell r="I792">
            <v>15215</v>
          </cell>
          <cell r="J792">
            <v>2100</v>
          </cell>
          <cell r="K792">
            <v>4100</v>
          </cell>
          <cell r="N792">
            <v>6400</v>
          </cell>
          <cell r="O792">
            <v>246600</v>
          </cell>
          <cell r="V792">
            <v>21185</v>
          </cell>
          <cell r="W792">
            <v>4000</v>
          </cell>
          <cell r="X792">
            <v>1200</v>
          </cell>
          <cell r="Y792">
            <v>31105</v>
          </cell>
          <cell r="Z792">
            <v>5000</v>
          </cell>
          <cell r="AA792">
            <v>1500</v>
          </cell>
          <cell r="AD792">
            <v>2300</v>
          </cell>
        </row>
        <row r="793">
          <cell r="A793">
            <v>8.8000000000000007</v>
          </cell>
          <cell r="B793">
            <v>5000</v>
          </cell>
          <cell r="H793">
            <v>3300</v>
          </cell>
          <cell r="I793">
            <v>15225</v>
          </cell>
          <cell r="J793">
            <v>2100</v>
          </cell>
          <cell r="K793">
            <v>4100</v>
          </cell>
          <cell r="N793">
            <v>6400</v>
          </cell>
          <cell r="O793">
            <v>246925</v>
          </cell>
          <cell r="V793">
            <v>21200</v>
          </cell>
          <cell r="W793">
            <v>4000</v>
          </cell>
          <cell r="X793">
            <v>1200</v>
          </cell>
          <cell r="Y793">
            <v>31125</v>
          </cell>
          <cell r="Z793">
            <v>5000</v>
          </cell>
          <cell r="AA793">
            <v>1500</v>
          </cell>
          <cell r="AD793">
            <v>2300</v>
          </cell>
        </row>
        <row r="794">
          <cell r="A794">
            <v>8.81</v>
          </cell>
          <cell r="B794">
            <v>5000</v>
          </cell>
          <cell r="H794">
            <v>3300</v>
          </cell>
          <cell r="I794">
            <v>15235</v>
          </cell>
          <cell r="J794">
            <v>2100</v>
          </cell>
          <cell r="K794">
            <v>4100</v>
          </cell>
          <cell r="N794">
            <v>6400</v>
          </cell>
          <cell r="O794">
            <v>247250</v>
          </cell>
          <cell r="V794">
            <v>21215</v>
          </cell>
          <cell r="W794">
            <v>4000</v>
          </cell>
          <cell r="X794">
            <v>1200</v>
          </cell>
          <cell r="Y794">
            <v>31145</v>
          </cell>
          <cell r="Z794">
            <v>5000</v>
          </cell>
          <cell r="AA794">
            <v>1500</v>
          </cell>
          <cell r="AD794">
            <v>2300</v>
          </cell>
        </row>
        <row r="795">
          <cell r="A795">
            <v>8.82</v>
          </cell>
          <cell r="B795">
            <v>5000</v>
          </cell>
          <cell r="H795">
            <v>3300</v>
          </cell>
          <cell r="I795">
            <v>15245</v>
          </cell>
          <cell r="J795">
            <v>2100</v>
          </cell>
          <cell r="K795">
            <v>4100</v>
          </cell>
          <cell r="N795">
            <v>6400</v>
          </cell>
          <cell r="O795">
            <v>247575</v>
          </cell>
          <cell r="V795">
            <v>21230</v>
          </cell>
          <cell r="W795">
            <v>4000</v>
          </cell>
          <cell r="X795">
            <v>1200</v>
          </cell>
          <cell r="Y795">
            <v>31165</v>
          </cell>
          <cell r="Z795">
            <v>5000</v>
          </cell>
          <cell r="AA795">
            <v>1500</v>
          </cell>
          <cell r="AD795">
            <v>2300</v>
          </cell>
        </row>
        <row r="796">
          <cell r="A796">
            <v>8.83</v>
          </cell>
          <cell r="B796">
            <v>5000</v>
          </cell>
          <cell r="H796">
            <v>3300</v>
          </cell>
          <cell r="I796">
            <v>15255</v>
          </cell>
          <cell r="J796">
            <v>2100</v>
          </cell>
          <cell r="K796">
            <v>4100</v>
          </cell>
          <cell r="N796">
            <v>6400</v>
          </cell>
          <cell r="O796">
            <v>247900</v>
          </cell>
          <cell r="V796">
            <v>21245</v>
          </cell>
          <cell r="W796">
            <v>4000</v>
          </cell>
          <cell r="X796">
            <v>1200</v>
          </cell>
          <cell r="Y796">
            <v>31185</v>
          </cell>
          <cell r="Z796">
            <v>5000</v>
          </cell>
          <cell r="AA796">
            <v>1500</v>
          </cell>
          <cell r="AD796">
            <v>2300</v>
          </cell>
        </row>
        <row r="797">
          <cell r="A797">
            <v>8.84</v>
          </cell>
          <cell r="B797">
            <v>5000</v>
          </cell>
          <cell r="H797">
            <v>3300</v>
          </cell>
          <cell r="I797">
            <v>15265</v>
          </cell>
          <cell r="J797">
            <v>2100</v>
          </cell>
          <cell r="K797">
            <v>4100</v>
          </cell>
          <cell r="N797">
            <v>6400</v>
          </cell>
          <cell r="O797">
            <v>248225</v>
          </cell>
          <cell r="V797">
            <v>21260</v>
          </cell>
          <cell r="W797">
            <v>4000</v>
          </cell>
          <cell r="X797">
            <v>1200</v>
          </cell>
          <cell r="Y797">
            <v>31205</v>
          </cell>
          <cell r="Z797">
            <v>5000</v>
          </cell>
          <cell r="AA797">
            <v>1500</v>
          </cell>
          <cell r="AD797">
            <v>2300</v>
          </cell>
        </row>
        <row r="798">
          <cell r="A798">
            <v>8.85</v>
          </cell>
          <cell r="B798">
            <v>5000</v>
          </cell>
          <cell r="H798">
            <v>3300</v>
          </cell>
          <cell r="I798">
            <v>15275</v>
          </cell>
          <cell r="J798">
            <v>2100</v>
          </cell>
          <cell r="K798">
            <v>4100</v>
          </cell>
          <cell r="N798">
            <v>6400</v>
          </cell>
          <cell r="O798">
            <v>248550</v>
          </cell>
          <cell r="V798">
            <v>21275</v>
          </cell>
          <cell r="W798">
            <v>4000</v>
          </cell>
          <cell r="X798">
            <v>1200</v>
          </cell>
          <cell r="Y798">
            <v>31225</v>
          </cell>
          <cell r="Z798">
            <v>5000</v>
          </cell>
          <cell r="AA798">
            <v>1500</v>
          </cell>
          <cell r="AD798">
            <v>2300</v>
          </cell>
        </row>
        <row r="799">
          <cell r="A799">
            <v>8.86</v>
          </cell>
          <cell r="B799">
            <v>5000</v>
          </cell>
          <cell r="H799">
            <v>3300</v>
          </cell>
          <cell r="I799">
            <v>15285</v>
          </cell>
          <cell r="J799">
            <v>2100</v>
          </cell>
          <cell r="K799">
            <v>4100</v>
          </cell>
          <cell r="N799">
            <v>6400</v>
          </cell>
          <cell r="O799">
            <v>248875</v>
          </cell>
          <cell r="V799">
            <v>21290</v>
          </cell>
          <cell r="W799">
            <v>4000</v>
          </cell>
          <cell r="X799">
            <v>1200</v>
          </cell>
          <cell r="Y799">
            <v>31245</v>
          </cell>
          <cell r="Z799">
            <v>5000</v>
          </cell>
          <cell r="AA799">
            <v>1500</v>
          </cell>
          <cell r="AD799">
            <v>2300</v>
          </cell>
        </row>
        <row r="800">
          <cell r="A800">
            <v>8.8699999999999992</v>
          </cell>
          <cell r="B800">
            <v>5000</v>
          </cell>
          <cell r="H800">
            <v>3300</v>
          </cell>
          <cell r="I800">
            <v>15295</v>
          </cell>
          <cell r="J800">
            <v>2100</v>
          </cell>
          <cell r="K800">
            <v>4100</v>
          </cell>
          <cell r="N800">
            <v>6400</v>
          </cell>
          <cell r="O800">
            <v>249200</v>
          </cell>
          <cell r="V800">
            <v>21305</v>
          </cell>
          <cell r="W800">
            <v>4000</v>
          </cell>
          <cell r="X800">
            <v>1200</v>
          </cell>
          <cell r="Y800">
            <v>31265</v>
          </cell>
          <cell r="Z800">
            <v>5000</v>
          </cell>
          <cell r="AA800">
            <v>1500</v>
          </cell>
          <cell r="AD800">
            <v>2300</v>
          </cell>
        </row>
        <row r="801">
          <cell r="A801">
            <v>8.8800000000000008</v>
          </cell>
          <cell r="B801">
            <v>5000</v>
          </cell>
          <cell r="H801">
            <v>3300</v>
          </cell>
          <cell r="I801">
            <v>15305</v>
          </cell>
          <cell r="J801">
            <v>2100</v>
          </cell>
          <cell r="K801">
            <v>4100</v>
          </cell>
          <cell r="N801">
            <v>6400</v>
          </cell>
          <cell r="O801">
            <v>249525</v>
          </cell>
          <cell r="V801">
            <v>21320</v>
          </cell>
          <cell r="W801">
            <v>4000</v>
          </cell>
          <cell r="X801">
            <v>1200</v>
          </cell>
          <cell r="Y801">
            <v>31285</v>
          </cell>
          <cell r="Z801">
            <v>5000</v>
          </cell>
          <cell r="AA801">
            <v>1500</v>
          </cell>
          <cell r="AD801">
            <v>2300</v>
          </cell>
        </row>
        <row r="802">
          <cell r="A802">
            <v>8.89</v>
          </cell>
          <cell r="B802">
            <v>5000</v>
          </cell>
          <cell r="H802">
            <v>3300</v>
          </cell>
          <cell r="I802">
            <v>15315</v>
          </cell>
          <cell r="J802">
            <v>2100</v>
          </cell>
          <cell r="K802">
            <v>4100</v>
          </cell>
          <cell r="N802">
            <v>6400</v>
          </cell>
          <cell r="O802">
            <v>249850</v>
          </cell>
          <cell r="V802">
            <v>21335</v>
          </cell>
          <cell r="W802">
            <v>4000</v>
          </cell>
          <cell r="X802">
            <v>1200</v>
          </cell>
          <cell r="Y802">
            <v>31305</v>
          </cell>
          <cell r="Z802">
            <v>5000</v>
          </cell>
          <cell r="AA802">
            <v>1500</v>
          </cell>
          <cell r="AD802">
            <v>2300</v>
          </cell>
        </row>
        <row r="803">
          <cell r="A803">
            <v>8.9</v>
          </cell>
          <cell r="B803">
            <v>5000</v>
          </cell>
          <cell r="H803">
            <v>3300</v>
          </cell>
          <cell r="I803">
            <v>15325</v>
          </cell>
          <cell r="J803">
            <v>2100</v>
          </cell>
          <cell r="K803">
            <v>4100</v>
          </cell>
          <cell r="N803">
            <v>6400</v>
          </cell>
          <cell r="O803">
            <v>250175</v>
          </cell>
          <cell r="V803">
            <v>21350</v>
          </cell>
          <cell r="W803">
            <v>4000</v>
          </cell>
          <cell r="X803">
            <v>1200</v>
          </cell>
          <cell r="Y803">
            <v>31325</v>
          </cell>
          <cell r="Z803">
            <v>5000</v>
          </cell>
          <cell r="AA803">
            <v>1500</v>
          </cell>
          <cell r="AD803">
            <v>2300</v>
          </cell>
        </row>
        <row r="804">
          <cell r="A804">
            <v>8.91</v>
          </cell>
          <cell r="B804">
            <v>5000</v>
          </cell>
          <cell r="H804">
            <v>3300</v>
          </cell>
          <cell r="I804">
            <v>15335</v>
          </cell>
          <cell r="J804">
            <v>2100</v>
          </cell>
          <cell r="K804">
            <v>4100</v>
          </cell>
          <cell r="N804">
            <v>6400</v>
          </cell>
          <cell r="O804">
            <v>250500</v>
          </cell>
          <cell r="V804">
            <v>21365</v>
          </cell>
          <cell r="W804">
            <v>4000</v>
          </cell>
          <cell r="X804">
            <v>1200</v>
          </cell>
          <cell r="Y804">
            <v>31345</v>
          </cell>
          <cell r="Z804">
            <v>5000</v>
          </cell>
          <cell r="AA804">
            <v>1500</v>
          </cell>
          <cell r="AD804">
            <v>2300</v>
          </cell>
        </row>
        <row r="805">
          <cell r="A805">
            <v>8.92</v>
          </cell>
          <cell r="B805">
            <v>5000</v>
          </cell>
          <cell r="H805">
            <v>3300</v>
          </cell>
          <cell r="I805">
            <v>15345</v>
          </cell>
          <cell r="J805">
            <v>2100</v>
          </cell>
          <cell r="K805">
            <v>4100</v>
          </cell>
          <cell r="N805">
            <v>6400</v>
          </cell>
          <cell r="O805">
            <v>250825</v>
          </cell>
          <cell r="V805">
            <v>21380</v>
          </cell>
          <cell r="W805">
            <v>4000</v>
          </cell>
          <cell r="X805">
            <v>1200</v>
          </cell>
          <cell r="Y805">
            <v>31365</v>
          </cell>
          <cell r="Z805">
            <v>5000</v>
          </cell>
          <cell r="AA805">
            <v>1500</v>
          </cell>
          <cell r="AD805">
            <v>2300</v>
          </cell>
        </row>
        <row r="806">
          <cell r="A806">
            <v>8.93</v>
          </cell>
          <cell r="B806">
            <v>5000</v>
          </cell>
          <cell r="H806">
            <v>3300</v>
          </cell>
          <cell r="I806">
            <v>15355</v>
          </cell>
          <cell r="J806">
            <v>2100</v>
          </cell>
          <cell r="K806">
            <v>4100</v>
          </cell>
          <cell r="N806">
            <v>6400</v>
          </cell>
          <cell r="O806">
            <v>251150</v>
          </cell>
          <cell r="V806">
            <v>21395</v>
          </cell>
          <cell r="W806">
            <v>4000</v>
          </cell>
          <cell r="X806">
            <v>1200</v>
          </cell>
          <cell r="Y806">
            <v>31385</v>
          </cell>
          <cell r="Z806">
            <v>5000</v>
          </cell>
          <cell r="AA806">
            <v>1500</v>
          </cell>
          <cell r="AD806">
            <v>2300</v>
          </cell>
        </row>
        <row r="807">
          <cell r="A807">
            <v>8.94</v>
          </cell>
          <cell r="B807">
            <v>5000</v>
          </cell>
          <cell r="H807">
            <v>3300</v>
          </cell>
          <cell r="I807">
            <v>15365</v>
          </cell>
          <cell r="J807">
            <v>2100</v>
          </cell>
          <cell r="K807">
            <v>4100</v>
          </cell>
          <cell r="N807">
            <v>6400</v>
          </cell>
          <cell r="O807">
            <v>251475</v>
          </cell>
          <cell r="V807">
            <v>21410</v>
          </cell>
          <cell r="W807">
            <v>4000</v>
          </cell>
          <cell r="X807">
            <v>1200</v>
          </cell>
          <cell r="Y807">
            <v>31405</v>
          </cell>
          <cell r="Z807">
            <v>5000</v>
          </cell>
          <cell r="AA807">
            <v>1500</v>
          </cell>
          <cell r="AD807">
            <v>2300</v>
          </cell>
        </row>
        <row r="808">
          <cell r="A808">
            <v>8.9499999999999993</v>
          </cell>
          <cell r="B808">
            <v>5000</v>
          </cell>
          <cell r="H808">
            <v>3300</v>
          </cell>
          <cell r="I808">
            <v>15375</v>
          </cell>
          <cell r="J808">
            <v>2100</v>
          </cell>
          <cell r="K808">
            <v>4100</v>
          </cell>
          <cell r="N808">
            <v>6400</v>
          </cell>
          <cell r="O808">
            <v>251800</v>
          </cell>
          <cell r="V808">
            <v>21425</v>
          </cell>
          <cell r="W808">
            <v>4000</v>
          </cell>
          <cell r="X808">
            <v>1200</v>
          </cell>
          <cell r="Y808">
            <v>31425</v>
          </cell>
          <cell r="Z808">
            <v>5000</v>
          </cell>
          <cell r="AA808">
            <v>1500</v>
          </cell>
          <cell r="AD808">
            <v>2300</v>
          </cell>
        </row>
        <row r="809">
          <cell r="A809">
            <v>8.9600000000000009</v>
          </cell>
          <cell r="B809">
            <v>5000</v>
          </cell>
          <cell r="H809">
            <v>3300</v>
          </cell>
          <cell r="I809">
            <v>15385</v>
          </cell>
          <cell r="J809">
            <v>2100</v>
          </cell>
          <cell r="K809">
            <v>4100</v>
          </cell>
          <cell r="N809">
            <v>6400</v>
          </cell>
          <cell r="O809">
            <v>252125</v>
          </cell>
          <cell r="V809">
            <v>21440</v>
          </cell>
          <cell r="W809">
            <v>4000</v>
          </cell>
          <cell r="X809">
            <v>1200</v>
          </cell>
          <cell r="Y809">
            <v>31445</v>
          </cell>
          <cell r="Z809">
            <v>5000</v>
          </cell>
          <cell r="AA809">
            <v>1500</v>
          </cell>
          <cell r="AD809">
            <v>2300</v>
          </cell>
        </row>
        <row r="810">
          <cell r="A810">
            <v>8.9700000000000006</v>
          </cell>
          <cell r="B810">
            <v>5000</v>
          </cell>
          <cell r="H810">
            <v>3300</v>
          </cell>
          <cell r="I810">
            <v>15395</v>
          </cell>
          <cell r="J810">
            <v>2100</v>
          </cell>
          <cell r="K810">
            <v>4100</v>
          </cell>
          <cell r="N810">
            <v>6400</v>
          </cell>
          <cell r="O810">
            <v>252450</v>
          </cell>
          <cell r="V810">
            <v>21455</v>
          </cell>
          <cell r="W810">
            <v>4000</v>
          </cell>
          <cell r="X810">
            <v>1200</v>
          </cell>
          <cell r="Y810">
            <v>31465</v>
          </cell>
          <cell r="Z810">
            <v>5000</v>
          </cell>
          <cell r="AA810">
            <v>1500</v>
          </cell>
          <cell r="AD810">
            <v>2300</v>
          </cell>
        </row>
        <row r="811">
          <cell r="A811">
            <v>8.98</v>
          </cell>
          <cell r="B811">
            <v>5000</v>
          </cell>
          <cell r="H811">
            <v>3300</v>
          </cell>
          <cell r="I811">
            <v>15405</v>
          </cell>
          <cell r="J811">
            <v>2100</v>
          </cell>
          <cell r="K811">
            <v>4100</v>
          </cell>
          <cell r="N811">
            <v>6400</v>
          </cell>
          <cell r="O811">
            <v>252775</v>
          </cell>
          <cell r="V811">
            <v>21470</v>
          </cell>
          <cell r="W811">
            <v>4000</v>
          </cell>
          <cell r="X811">
            <v>1200</v>
          </cell>
          <cell r="Y811">
            <v>31485</v>
          </cell>
          <cell r="Z811">
            <v>5000</v>
          </cell>
          <cell r="AA811">
            <v>1500</v>
          </cell>
          <cell r="AD811">
            <v>2300</v>
          </cell>
        </row>
        <row r="812">
          <cell r="A812">
            <v>8.99</v>
          </cell>
          <cell r="B812">
            <v>5000</v>
          </cell>
          <cell r="H812">
            <v>3300</v>
          </cell>
          <cell r="I812">
            <v>15415</v>
          </cell>
          <cell r="J812">
            <v>2100</v>
          </cell>
          <cell r="K812">
            <v>4100</v>
          </cell>
          <cell r="N812">
            <v>6400</v>
          </cell>
          <cell r="O812">
            <v>253100</v>
          </cell>
          <cell r="V812">
            <v>21485</v>
          </cell>
          <cell r="W812">
            <v>4000</v>
          </cell>
          <cell r="X812">
            <v>1200</v>
          </cell>
          <cell r="Y812">
            <v>31505</v>
          </cell>
          <cell r="Z812">
            <v>5000</v>
          </cell>
          <cell r="AA812">
            <v>1500</v>
          </cell>
          <cell r="AD812">
            <v>2300</v>
          </cell>
        </row>
        <row r="813">
          <cell r="A813">
            <v>9</v>
          </cell>
          <cell r="B813">
            <v>5000</v>
          </cell>
          <cell r="H813">
            <v>3300</v>
          </cell>
          <cell r="I813">
            <v>15425</v>
          </cell>
          <cell r="J813">
            <v>2100</v>
          </cell>
          <cell r="K813">
            <v>4100</v>
          </cell>
          <cell r="N813">
            <v>6400</v>
          </cell>
          <cell r="O813">
            <v>253425</v>
          </cell>
          <cell r="V813">
            <v>21500</v>
          </cell>
          <cell r="W813">
            <v>4000</v>
          </cell>
          <cell r="X813">
            <v>1200</v>
          </cell>
          <cell r="Y813">
            <v>31525</v>
          </cell>
          <cell r="Z813">
            <v>5000</v>
          </cell>
          <cell r="AA813">
            <v>1500</v>
          </cell>
          <cell r="AD813">
            <v>2300</v>
          </cell>
        </row>
        <row r="814">
          <cell r="A814">
            <v>9.01</v>
          </cell>
          <cell r="B814">
            <v>5000</v>
          </cell>
          <cell r="H814">
            <v>3300</v>
          </cell>
          <cell r="I814">
            <v>15435</v>
          </cell>
          <cell r="J814">
            <v>2100</v>
          </cell>
          <cell r="K814">
            <v>4100</v>
          </cell>
          <cell r="N814">
            <v>6400</v>
          </cell>
          <cell r="O814">
            <v>253750</v>
          </cell>
          <cell r="V814">
            <v>21515</v>
          </cell>
          <cell r="W814">
            <v>4000</v>
          </cell>
          <cell r="X814">
            <v>1200</v>
          </cell>
          <cell r="Y814">
            <v>31545</v>
          </cell>
          <cell r="Z814">
            <v>5000</v>
          </cell>
          <cell r="AA814">
            <v>1500</v>
          </cell>
          <cell r="AD814">
            <v>2300</v>
          </cell>
        </row>
        <row r="815">
          <cell r="A815">
            <v>9.02</v>
          </cell>
          <cell r="B815">
            <v>5000</v>
          </cell>
          <cell r="H815">
            <v>3300</v>
          </cell>
          <cell r="I815">
            <v>15445</v>
          </cell>
          <cell r="J815">
            <v>2100</v>
          </cell>
          <cell r="K815">
            <v>4100</v>
          </cell>
          <cell r="N815">
            <v>6400</v>
          </cell>
          <cell r="O815">
            <v>254075</v>
          </cell>
          <cell r="V815">
            <v>21530</v>
          </cell>
          <cell r="W815">
            <v>4000</v>
          </cell>
          <cell r="X815">
            <v>1200</v>
          </cell>
          <cell r="Y815">
            <v>31565</v>
          </cell>
          <cell r="Z815">
            <v>5000</v>
          </cell>
          <cell r="AA815">
            <v>1500</v>
          </cell>
          <cell r="AD815">
            <v>2300</v>
          </cell>
        </row>
        <row r="816">
          <cell r="A816">
            <v>9.0299999999999994</v>
          </cell>
          <cell r="B816">
            <v>5000</v>
          </cell>
          <cell r="H816">
            <v>3300</v>
          </cell>
          <cell r="I816">
            <v>15455</v>
          </cell>
          <cell r="J816">
            <v>2100</v>
          </cell>
          <cell r="K816">
            <v>4100</v>
          </cell>
          <cell r="N816">
            <v>6400</v>
          </cell>
          <cell r="O816">
            <v>254400</v>
          </cell>
          <cell r="V816">
            <v>21545</v>
          </cell>
          <cell r="W816">
            <v>4000</v>
          </cell>
          <cell r="X816">
            <v>1200</v>
          </cell>
          <cell r="Y816">
            <v>31585</v>
          </cell>
          <cell r="Z816">
            <v>5000</v>
          </cell>
          <cell r="AA816">
            <v>1500</v>
          </cell>
          <cell r="AD816">
            <v>2300</v>
          </cell>
        </row>
        <row r="817">
          <cell r="A817">
            <v>9.0399999999999991</v>
          </cell>
          <cell r="B817">
            <v>5000</v>
          </cell>
          <cell r="H817">
            <v>3300</v>
          </cell>
          <cell r="I817">
            <v>15465</v>
          </cell>
          <cell r="J817">
            <v>2100</v>
          </cell>
          <cell r="K817">
            <v>4100</v>
          </cell>
          <cell r="N817">
            <v>6400</v>
          </cell>
          <cell r="O817">
            <v>254725</v>
          </cell>
          <cell r="V817">
            <v>21560</v>
          </cell>
          <cell r="W817">
            <v>4000</v>
          </cell>
          <cell r="X817">
            <v>1200</v>
          </cell>
          <cell r="Y817">
            <v>31605</v>
          </cell>
          <cell r="Z817">
            <v>5000</v>
          </cell>
          <cell r="AA817">
            <v>1500</v>
          </cell>
          <cell r="AD817">
            <v>2300</v>
          </cell>
        </row>
        <row r="818">
          <cell r="A818">
            <v>9.0500000000000007</v>
          </cell>
          <cell r="B818">
            <v>5000</v>
          </cell>
          <cell r="H818">
            <v>3300</v>
          </cell>
          <cell r="I818">
            <v>15475</v>
          </cell>
          <cell r="J818">
            <v>2100</v>
          </cell>
          <cell r="K818">
            <v>4100</v>
          </cell>
          <cell r="N818">
            <v>6400</v>
          </cell>
          <cell r="O818">
            <v>255050</v>
          </cell>
          <cell r="V818">
            <v>21575</v>
          </cell>
          <cell r="W818">
            <v>4000</v>
          </cell>
          <cell r="X818">
            <v>1200</v>
          </cell>
          <cell r="Y818">
            <v>31625</v>
          </cell>
          <cell r="Z818">
            <v>5000</v>
          </cell>
          <cell r="AA818">
            <v>1500</v>
          </cell>
          <cell r="AD818">
            <v>2300</v>
          </cell>
        </row>
        <row r="819">
          <cell r="A819">
            <v>9.06</v>
          </cell>
          <cell r="B819">
            <v>5000</v>
          </cell>
          <cell r="H819">
            <v>3300</v>
          </cell>
          <cell r="I819">
            <v>15485</v>
          </cell>
          <cell r="J819">
            <v>2100</v>
          </cell>
          <cell r="K819">
            <v>4100</v>
          </cell>
          <cell r="N819">
            <v>6400</v>
          </cell>
          <cell r="O819">
            <v>255375</v>
          </cell>
          <cell r="V819">
            <v>21590</v>
          </cell>
          <cell r="W819">
            <v>4000</v>
          </cell>
          <cell r="X819">
            <v>1200</v>
          </cell>
          <cell r="Y819">
            <v>31645</v>
          </cell>
          <cell r="Z819">
            <v>5000</v>
          </cell>
          <cell r="AA819">
            <v>1500</v>
          </cell>
          <cell r="AD819">
            <v>2300</v>
          </cell>
        </row>
        <row r="820">
          <cell r="A820">
            <v>9.07</v>
          </cell>
          <cell r="B820">
            <v>5000</v>
          </cell>
          <cell r="H820">
            <v>3300</v>
          </cell>
          <cell r="I820">
            <v>15495</v>
          </cell>
          <cell r="J820">
            <v>2100</v>
          </cell>
          <cell r="K820">
            <v>4100</v>
          </cell>
          <cell r="N820">
            <v>6400</v>
          </cell>
          <cell r="O820">
            <v>255700</v>
          </cell>
          <cell r="V820">
            <v>21605</v>
          </cell>
          <cell r="W820">
            <v>4000</v>
          </cell>
          <cell r="X820">
            <v>1200</v>
          </cell>
          <cell r="Y820">
            <v>31665</v>
          </cell>
          <cell r="Z820">
            <v>5000</v>
          </cell>
          <cell r="AA820">
            <v>1500</v>
          </cell>
          <cell r="AD820">
            <v>2300</v>
          </cell>
        </row>
        <row r="821">
          <cell r="A821">
            <v>9.08</v>
          </cell>
          <cell r="B821">
            <v>5000</v>
          </cell>
          <cell r="H821">
            <v>3300</v>
          </cell>
          <cell r="I821">
            <v>15505</v>
          </cell>
          <cell r="J821">
            <v>2100</v>
          </cell>
          <cell r="K821">
            <v>4100</v>
          </cell>
          <cell r="N821">
            <v>6400</v>
          </cell>
          <cell r="O821">
            <v>256025</v>
          </cell>
          <cell r="V821">
            <v>21620</v>
          </cell>
          <cell r="W821">
            <v>4000</v>
          </cell>
          <cell r="X821">
            <v>1200</v>
          </cell>
          <cell r="Y821">
            <v>31685</v>
          </cell>
          <cell r="Z821">
            <v>5000</v>
          </cell>
          <cell r="AA821">
            <v>1500</v>
          </cell>
          <cell r="AD821">
            <v>2300</v>
          </cell>
        </row>
        <row r="822">
          <cell r="A822">
            <v>9.09</v>
          </cell>
          <cell r="B822">
            <v>5000</v>
          </cell>
          <cell r="H822">
            <v>3300</v>
          </cell>
          <cell r="I822">
            <v>15515</v>
          </cell>
          <cell r="J822">
            <v>2100</v>
          </cell>
          <cell r="K822">
            <v>4100</v>
          </cell>
          <cell r="N822">
            <v>6400</v>
          </cell>
          <cell r="O822">
            <v>256350</v>
          </cell>
          <cell r="V822">
            <v>21635</v>
          </cell>
          <cell r="W822">
            <v>4000</v>
          </cell>
          <cell r="X822">
            <v>1200</v>
          </cell>
          <cell r="Y822">
            <v>31705</v>
          </cell>
          <cell r="Z822">
            <v>5000</v>
          </cell>
          <cell r="AA822">
            <v>1500</v>
          </cell>
          <cell r="AD822">
            <v>2300</v>
          </cell>
        </row>
        <row r="823">
          <cell r="A823">
            <v>9.1</v>
          </cell>
          <cell r="B823">
            <v>5000</v>
          </cell>
          <cell r="H823">
            <v>3300</v>
          </cell>
          <cell r="I823">
            <v>15525</v>
          </cell>
          <cell r="J823">
            <v>2100</v>
          </cell>
          <cell r="K823">
            <v>4100</v>
          </cell>
          <cell r="N823">
            <v>6400</v>
          </cell>
          <cell r="O823">
            <v>256675</v>
          </cell>
          <cell r="V823">
            <v>21650</v>
          </cell>
          <cell r="W823">
            <v>4000</v>
          </cell>
          <cell r="X823">
            <v>1200</v>
          </cell>
          <cell r="Y823">
            <v>31725</v>
          </cell>
          <cell r="Z823">
            <v>5000</v>
          </cell>
          <cell r="AA823">
            <v>1500</v>
          </cell>
          <cell r="AD823">
            <v>2300</v>
          </cell>
        </row>
        <row r="824">
          <cell r="A824">
            <v>9.11</v>
          </cell>
          <cell r="B824">
            <v>5000</v>
          </cell>
          <cell r="H824">
            <v>3300</v>
          </cell>
          <cell r="I824">
            <v>15535</v>
          </cell>
          <cell r="J824">
            <v>2100</v>
          </cell>
          <cell r="K824">
            <v>4100</v>
          </cell>
          <cell r="N824">
            <v>6400</v>
          </cell>
          <cell r="O824">
            <v>257000</v>
          </cell>
          <cell r="V824">
            <v>21665</v>
          </cell>
          <cell r="W824">
            <v>4000</v>
          </cell>
          <cell r="X824">
            <v>1200</v>
          </cell>
          <cell r="Y824">
            <v>31745</v>
          </cell>
          <cell r="Z824">
            <v>5000</v>
          </cell>
          <cell r="AA824">
            <v>1500</v>
          </cell>
          <cell r="AD824">
            <v>2300</v>
          </cell>
        </row>
        <row r="825">
          <cell r="A825">
            <v>9.1199999999999992</v>
          </cell>
          <cell r="B825">
            <v>5000</v>
          </cell>
          <cell r="H825">
            <v>3300</v>
          </cell>
          <cell r="I825">
            <v>15545</v>
          </cell>
          <cell r="J825">
            <v>2100</v>
          </cell>
          <cell r="K825">
            <v>4100</v>
          </cell>
          <cell r="N825">
            <v>6400</v>
          </cell>
          <cell r="O825">
            <v>257325</v>
          </cell>
          <cell r="V825">
            <v>21680</v>
          </cell>
          <cell r="W825">
            <v>4000</v>
          </cell>
          <cell r="X825">
            <v>1200</v>
          </cell>
          <cell r="Y825">
            <v>31765</v>
          </cell>
          <cell r="Z825">
            <v>5000</v>
          </cell>
          <cell r="AA825">
            <v>1500</v>
          </cell>
          <cell r="AD825">
            <v>2300</v>
          </cell>
        </row>
        <row r="826">
          <cell r="A826">
            <v>9.1300000000000008</v>
          </cell>
          <cell r="B826">
            <v>5000</v>
          </cell>
          <cell r="H826">
            <v>3300</v>
          </cell>
          <cell r="I826">
            <v>15555</v>
          </cell>
          <cell r="J826">
            <v>2100</v>
          </cell>
          <cell r="K826">
            <v>4100</v>
          </cell>
          <cell r="N826">
            <v>6400</v>
          </cell>
          <cell r="O826">
            <v>257650</v>
          </cell>
          <cell r="V826">
            <v>21695</v>
          </cell>
          <cell r="W826">
            <v>4000</v>
          </cell>
          <cell r="X826">
            <v>1200</v>
          </cell>
          <cell r="Y826">
            <v>31785</v>
          </cell>
          <cell r="Z826">
            <v>5000</v>
          </cell>
          <cell r="AA826">
            <v>1500</v>
          </cell>
          <cell r="AD826">
            <v>2300</v>
          </cell>
        </row>
        <row r="827">
          <cell r="A827">
            <v>9.14</v>
          </cell>
          <cell r="B827">
            <v>5000</v>
          </cell>
          <cell r="H827">
            <v>3300</v>
          </cell>
          <cell r="I827">
            <v>15565</v>
          </cell>
          <cell r="J827">
            <v>2100</v>
          </cell>
          <cell r="K827">
            <v>4100</v>
          </cell>
          <cell r="N827">
            <v>6400</v>
          </cell>
          <cell r="O827">
            <v>257975</v>
          </cell>
          <cell r="V827">
            <v>21710</v>
          </cell>
          <cell r="W827">
            <v>4000</v>
          </cell>
          <cell r="X827">
            <v>1200</v>
          </cell>
          <cell r="Y827">
            <v>31805</v>
          </cell>
          <cell r="Z827">
            <v>5000</v>
          </cell>
          <cell r="AA827">
            <v>1500</v>
          </cell>
          <cell r="AD827">
            <v>2300</v>
          </cell>
        </row>
        <row r="828">
          <cell r="A828">
            <v>9.15</v>
          </cell>
          <cell r="B828">
            <v>5000</v>
          </cell>
          <cell r="H828">
            <v>3300</v>
          </cell>
          <cell r="I828">
            <v>15575</v>
          </cell>
          <cell r="J828">
            <v>2100</v>
          </cell>
          <cell r="K828">
            <v>4100</v>
          </cell>
          <cell r="N828">
            <v>6400</v>
          </cell>
          <cell r="O828">
            <v>258300</v>
          </cell>
          <cell r="V828">
            <v>21725</v>
          </cell>
          <cell r="W828">
            <v>4000</v>
          </cell>
          <cell r="X828">
            <v>1200</v>
          </cell>
          <cell r="Y828">
            <v>31825</v>
          </cell>
          <cell r="Z828">
            <v>5000</v>
          </cell>
          <cell r="AA828">
            <v>1500</v>
          </cell>
          <cell r="AD828">
            <v>2300</v>
          </cell>
        </row>
        <row r="829">
          <cell r="A829">
            <v>9.16</v>
          </cell>
          <cell r="B829">
            <v>5000</v>
          </cell>
          <cell r="H829">
            <v>3300</v>
          </cell>
          <cell r="I829">
            <v>15585</v>
          </cell>
          <cell r="J829">
            <v>2100</v>
          </cell>
          <cell r="K829">
            <v>4100</v>
          </cell>
          <cell r="N829">
            <v>6400</v>
          </cell>
          <cell r="O829">
            <v>258625</v>
          </cell>
          <cell r="V829">
            <v>21740</v>
          </cell>
          <cell r="W829">
            <v>4000</v>
          </cell>
          <cell r="X829">
            <v>1200</v>
          </cell>
          <cell r="Y829">
            <v>31845</v>
          </cell>
          <cell r="Z829">
            <v>5000</v>
          </cell>
          <cell r="AA829">
            <v>1500</v>
          </cell>
          <cell r="AD829">
            <v>2300</v>
          </cell>
        </row>
        <row r="830">
          <cell r="A830">
            <v>9.17</v>
          </cell>
          <cell r="B830">
            <v>5000</v>
          </cell>
          <cell r="H830">
            <v>3300</v>
          </cell>
          <cell r="I830">
            <v>15595</v>
          </cell>
          <cell r="J830">
            <v>2100</v>
          </cell>
          <cell r="K830">
            <v>4100</v>
          </cell>
          <cell r="N830">
            <v>6400</v>
          </cell>
          <cell r="O830">
            <v>258950</v>
          </cell>
          <cell r="V830">
            <v>21755</v>
          </cell>
          <cell r="W830">
            <v>4000</v>
          </cell>
          <cell r="X830">
            <v>1200</v>
          </cell>
          <cell r="Y830">
            <v>31865</v>
          </cell>
          <cell r="Z830">
            <v>5000</v>
          </cell>
          <cell r="AA830">
            <v>1500</v>
          </cell>
          <cell r="AD830">
            <v>2300</v>
          </cell>
        </row>
        <row r="831">
          <cell r="A831">
            <v>9.18</v>
          </cell>
          <cell r="B831">
            <v>5000</v>
          </cell>
          <cell r="H831">
            <v>3300</v>
          </cell>
          <cell r="I831">
            <v>15605</v>
          </cell>
          <cell r="J831">
            <v>2100</v>
          </cell>
          <cell r="K831">
            <v>4100</v>
          </cell>
          <cell r="N831">
            <v>6400</v>
          </cell>
          <cell r="O831">
            <v>259275</v>
          </cell>
          <cell r="V831">
            <v>21770</v>
          </cell>
          <cell r="W831">
            <v>4000</v>
          </cell>
          <cell r="X831">
            <v>1200</v>
          </cell>
          <cell r="Y831">
            <v>31885</v>
          </cell>
          <cell r="Z831">
            <v>5000</v>
          </cell>
          <cell r="AA831">
            <v>1500</v>
          </cell>
          <cell r="AD831">
            <v>2300</v>
          </cell>
        </row>
        <row r="832">
          <cell r="A832">
            <v>9.19</v>
          </cell>
          <cell r="B832">
            <v>5000</v>
          </cell>
          <cell r="H832">
            <v>3300</v>
          </cell>
          <cell r="I832">
            <v>15615</v>
          </cell>
          <cell r="J832">
            <v>2100</v>
          </cell>
          <cell r="K832">
            <v>4100</v>
          </cell>
          <cell r="N832">
            <v>6400</v>
          </cell>
          <cell r="O832">
            <v>259600</v>
          </cell>
          <cell r="V832">
            <v>21785</v>
          </cell>
          <cell r="W832">
            <v>4000</v>
          </cell>
          <cell r="X832">
            <v>1200</v>
          </cell>
          <cell r="Y832">
            <v>31905</v>
          </cell>
          <cell r="Z832">
            <v>5000</v>
          </cell>
          <cell r="AA832">
            <v>1500</v>
          </cell>
          <cell r="AD832">
            <v>2300</v>
          </cell>
        </row>
        <row r="833">
          <cell r="A833">
            <v>9.1999999999999993</v>
          </cell>
          <cell r="B833">
            <v>5000</v>
          </cell>
          <cell r="H833">
            <v>3300</v>
          </cell>
          <cell r="I833">
            <v>15625</v>
          </cell>
          <cell r="J833">
            <v>2100</v>
          </cell>
          <cell r="K833">
            <v>4100</v>
          </cell>
          <cell r="N833">
            <v>6400</v>
          </cell>
          <cell r="O833">
            <v>259925</v>
          </cell>
          <cell r="V833">
            <v>21800</v>
          </cell>
          <cell r="W833">
            <v>4000</v>
          </cell>
          <cell r="X833">
            <v>1200</v>
          </cell>
          <cell r="Y833">
            <v>31925</v>
          </cell>
          <cell r="Z833">
            <v>5000</v>
          </cell>
          <cell r="AA833">
            <v>1500</v>
          </cell>
          <cell r="AD833">
            <v>2300</v>
          </cell>
        </row>
        <row r="834">
          <cell r="A834">
            <v>9.2100000000000009</v>
          </cell>
          <cell r="B834">
            <v>5000</v>
          </cell>
          <cell r="H834">
            <v>3300</v>
          </cell>
          <cell r="I834">
            <v>15635</v>
          </cell>
          <cell r="J834">
            <v>2100</v>
          </cell>
          <cell r="K834">
            <v>4100</v>
          </cell>
          <cell r="N834">
            <v>6400</v>
          </cell>
          <cell r="O834">
            <v>260250</v>
          </cell>
          <cell r="V834">
            <v>21815</v>
          </cell>
          <cell r="W834">
            <v>4000</v>
          </cell>
          <cell r="X834">
            <v>1200</v>
          </cell>
          <cell r="Y834">
            <v>31945</v>
          </cell>
          <cell r="Z834">
            <v>5000</v>
          </cell>
          <cell r="AA834">
            <v>1500</v>
          </cell>
          <cell r="AD834">
            <v>2300</v>
          </cell>
        </row>
        <row r="835">
          <cell r="A835">
            <v>9.2200000000000006</v>
          </cell>
          <cell r="B835">
            <v>5000</v>
          </cell>
          <cell r="H835">
            <v>3300</v>
          </cell>
          <cell r="I835">
            <v>15645</v>
          </cell>
          <cell r="J835">
            <v>2100</v>
          </cell>
          <cell r="K835">
            <v>4100</v>
          </cell>
          <cell r="N835">
            <v>6400</v>
          </cell>
          <cell r="O835">
            <v>260575</v>
          </cell>
          <cell r="V835">
            <v>21830</v>
          </cell>
          <cell r="W835">
            <v>4000</v>
          </cell>
          <cell r="X835">
            <v>1200</v>
          </cell>
          <cell r="Y835">
            <v>31965</v>
          </cell>
          <cell r="Z835">
            <v>5000</v>
          </cell>
          <cell r="AA835">
            <v>1500</v>
          </cell>
          <cell r="AD835">
            <v>2300</v>
          </cell>
        </row>
        <row r="836">
          <cell r="A836">
            <v>9.23</v>
          </cell>
          <cell r="B836">
            <v>5000</v>
          </cell>
          <cell r="H836">
            <v>3300</v>
          </cell>
          <cell r="I836">
            <v>15655</v>
          </cell>
          <cell r="J836">
            <v>2100</v>
          </cell>
          <cell r="K836">
            <v>4100</v>
          </cell>
          <cell r="N836">
            <v>6400</v>
          </cell>
          <cell r="O836">
            <v>260900</v>
          </cell>
          <cell r="V836">
            <v>21845</v>
          </cell>
          <cell r="W836">
            <v>4000</v>
          </cell>
          <cell r="X836">
            <v>1200</v>
          </cell>
          <cell r="Y836">
            <v>31985</v>
          </cell>
          <cell r="Z836">
            <v>5000</v>
          </cell>
          <cell r="AA836">
            <v>1500</v>
          </cell>
          <cell r="AD836">
            <v>2300</v>
          </cell>
        </row>
        <row r="837">
          <cell r="A837">
            <v>9.24</v>
          </cell>
          <cell r="B837">
            <v>5000</v>
          </cell>
          <cell r="H837">
            <v>3300</v>
          </cell>
          <cell r="I837">
            <v>15665</v>
          </cell>
          <cell r="J837">
            <v>2100</v>
          </cell>
          <cell r="K837">
            <v>4100</v>
          </cell>
          <cell r="N837">
            <v>6400</v>
          </cell>
          <cell r="O837">
            <v>261225</v>
          </cell>
          <cell r="V837">
            <v>21860</v>
          </cell>
          <cell r="W837">
            <v>4000</v>
          </cell>
          <cell r="X837">
            <v>1200</v>
          </cell>
          <cell r="Y837">
            <v>32005</v>
          </cell>
          <cell r="Z837">
            <v>5000</v>
          </cell>
          <cell r="AA837">
            <v>1500</v>
          </cell>
          <cell r="AD837">
            <v>2300</v>
          </cell>
        </row>
        <row r="838">
          <cell r="A838">
            <v>9.25</v>
          </cell>
          <cell r="B838">
            <v>5000</v>
          </cell>
          <cell r="H838">
            <v>3300</v>
          </cell>
          <cell r="I838">
            <v>15675</v>
          </cell>
          <cell r="J838">
            <v>2100</v>
          </cell>
          <cell r="K838">
            <v>4100</v>
          </cell>
          <cell r="N838">
            <v>6400</v>
          </cell>
          <cell r="O838">
            <v>261550</v>
          </cell>
          <cell r="V838">
            <v>21875</v>
          </cell>
          <cell r="W838">
            <v>4000</v>
          </cell>
          <cell r="X838">
            <v>1200</v>
          </cell>
          <cell r="Y838">
            <v>32025</v>
          </cell>
          <cell r="Z838">
            <v>5000</v>
          </cell>
          <cell r="AA838">
            <v>1500</v>
          </cell>
          <cell r="AD838">
            <v>2300</v>
          </cell>
        </row>
        <row r="839">
          <cell r="A839">
            <v>9.26</v>
          </cell>
          <cell r="B839">
            <v>5000</v>
          </cell>
          <cell r="H839">
            <v>3300</v>
          </cell>
          <cell r="I839">
            <v>15685</v>
          </cell>
          <cell r="J839">
            <v>2100</v>
          </cell>
          <cell r="K839">
            <v>4100</v>
          </cell>
          <cell r="N839">
            <v>6400</v>
          </cell>
          <cell r="O839">
            <v>261875</v>
          </cell>
          <cell r="V839">
            <v>21890</v>
          </cell>
          <cell r="W839">
            <v>4000</v>
          </cell>
          <cell r="X839">
            <v>1200</v>
          </cell>
          <cell r="Y839">
            <v>32045</v>
          </cell>
          <cell r="Z839">
            <v>5000</v>
          </cell>
          <cell r="AA839">
            <v>1500</v>
          </cell>
          <cell r="AD839">
            <v>2300</v>
          </cell>
        </row>
        <row r="840">
          <cell r="A840">
            <v>9.27</v>
          </cell>
          <cell r="B840">
            <v>5000</v>
          </cell>
          <cell r="H840">
            <v>3300</v>
          </cell>
          <cell r="I840">
            <v>15695</v>
          </cell>
          <cell r="J840">
            <v>2100</v>
          </cell>
          <cell r="K840">
            <v>4100</v>
          </cell>
          <cell r="N840">
            <v>6400</v>
          </cell>
          <cell r="O840">
            <v>262200</v>
          </cell>
          <cell r="V840">
            <v>21905</v>
          </cell>
          <cell r="W840">
            <v>4000</v>
          </cell>
          <cell r="X840">
            <v>1200</v>
          </cell>
          <cell r="Y840">
            <v>32065</v>
          </cell>
          <cell r="Z840">
            <v>5000</v>
          </cell>
          <cell r="AA840">
            <v>1500</v>
          </cell>
          <cell r="AD840">
            <v>2300</v>
          </cell>
        </row>
        <row r="841">
          <cell r="A841">
            <v>9.2799999999999994</v>
          </cell>
          <cell r="B841">
            <v>5000</v>
          </cell>
          <cell r="H841">
            <v>3300</v>
          </cell>
          <cell r="I841">
            <v>15705</v>
          </cell>
          <cell r="J841">
            <v>2100</v>
          </cell>
          <cell r="K841">
            <v>4100</v>
          </cell>
          <cell r="N841">
            <v>6400</v>
          </cell>
          <cell r="O841">
            <v>262525</v>
          </cell>
          <cell r="V841">
            <v>21920</v>
          </cell>
          <cell r="W841">
            <v>4000</v>
          </cell>
          <cell r="X841">
            <v>1200</v>
          </cell>
          <cell r="Y841">
            <v>32085</v>
          </cell>
          <cell r="Z841">
            <v>5000</v>
          </cell>
          <cell r="AA841">
            <v>1500</v>
          </cell>
          <cell r="AD841">
            <v>2300</v>
          </cell>
        </row>
        <row r="842">
          <cell r="A842">
            <v>9.2899999999999991</v>
          </cell>
          <cell r="B842">
            <v>5000</v>
          </cell>
          <cell r="H842">
            <v>3300</v>
          </cell>
          <cell r="I842">
            <v>15715</v>
          </cell>
          <cell r="J842">
            <v>2100</v>
          </cell>
          <cell r="K842">
            <v>4100</v>
          </cell>
          <cell r="N842">
            <v>6400</v>
          </cell>
          <cell r="O842">
            <v>262850</v>
          </cell>
          <cell r="V842">
            <v>21935</v>
          </cell>
          <cell r="W842">
            <v>4000</v>
          </cell>
          <cell r="X842">
            <v>1200</v>
          </cell>
          <cell r="Y842">
            <v>32105</v>
          </cell>
          <cell r="Z842">
            <v>5000</v>
          </cell>
          <cell r="AA842">
            <v>1500</v>
          </cell>
          <cell r="AD842">
            <v>2300</v>
          </cell>
        </row>
        <row r="843">
          <cell r="A843">
            <v>9.3000000000000007</v>
          </cell>
          <cell r="B843">
            <v>5000</v>
          </cell>
          <cell r="H843">
            <v>3300</v>
          </cell>
          <cell r="I843">
            <v>15725</v>
          </cell>
          <cell r="J843">
            <v>2100</v>
          </cell>
          <cell r="K843">
            <v>4100</v>
          </cell>
          <cell r="N843">
            <v>6400</v>
          </cell>
          <cell r="O843">
            <v>263175</v>
          </cell>
          <cell r="V843">
            <v>21950</v>
          </cell>
          <cell r="W843">
            <v>4000</v>
          </cell>
          <cell r="X843">
            <v>1200</v>
          </cell>
          <cell r="Y843">
            <v>32125</v>
          </cell>
          <cell r="Z843">
            <v>5000</v>
          </cell>
          <cell r="AA843">
            <v>1500</v>
          </cell>
          <cell r="AD843">
            <v>2300</v>
          </cell>
        </row>
        <row r="844">
          <cell r="A844">
            <v>9.31</v>
          </cell>
          <cell r="B844">
            <v>5000</v>
          </cell>
          <cell r="H844">
            <v>3300</v>
          </cell>
          <cell r="I844">
            <v>15735</v>
          </cell>
          <cell r="J844">
            <v>2100</v>
          </cell>
          <cell r="K844">
            <v>4100</v>
          </cell>
          <cell r="N844">
            <v>6400</v>
          </cell>
          <cell r="O844">
            <v>263500</v>
          </cell>
          <cell r="V844">
            <v>21965</v>
          </cell>
          <cell r="W844">
            <v>4000</v>
          </cell>
          <cell r="X844">
            <v>1200</v>
          </cell>
          <cell r="Y844">
            <v>32145</v>
          </cell>
          <cell r="Z844">
            <v>5000</v>
          </cell>
          <cell r="AA844">
            <v>1500</v>
          </cell>
          <cell r="AD844">
            <v>2300</v>
          </cell>
        </row>
        <row r="845">
          <cell r="A845">
            <v>9.32</v>
          </cell>
          <cell r="B845">
            <v>5000</v>
          </cell>
          <cell r="H845">
            <v>3300</v>
          </cell>
          <cell r="I845">
            <v>15745</v>
          </cell>
          <cell r="J845">
            <v>2100</v>
          </cell>
          <cell r="K845">
            <v>4100</v>
          </cell>
          <cell r="N845">
            <v>6400</v>
          </cell>
          <cell r="O845">
            <v>263825</v>
          </cell>
          <cell r="V845">
            <v>21980</v>
          </cell>
          <cell r="W845">
            <v>4000</v>
          </cell>
          <cell r="X845">
            <v>1200</v>
          </cell>
          <cell r="Y845">
            <v>32165</v>
          </cell>
          <cell r="Z845">
            <v>5000</v>
          </cell>
          <cell r="AA845">
            <v>1500</v>
          </cell>
          <cell r="AD845">
            <v>2300</v>
          </cell>
        </row>
        <row r="846">
          <cell r="A846">
            <v>9.33</v>
          </cell>
          <cell r="B846">
            <v>5000</v>
          </cell>
          <cell r="H846">
            <v>3300</v>
          </cell>
          <cell r="I846">
            <v>15755</v>
          </cell>
          <cell r="J846">
            <v>2100</v>
          </cell>
          <cell r="K846">
            <v>4100</v>
          </cell>
          <cell r="N846">
            <v>6400</v>
          </cell>
          <cell r="O846">
            <v>264150</v>
          </cell>
          <cell r="V846">
            <v>21995</v>
          </cell>
          <cell r="W846">
            <v>4000</v>
          </cell>
          <cell r="X846">
            <v>1200</v>
          </cell>
          <cell r="Y846">
            <v>32185</v>
          </cell>
          <cell r="Z846">
            <v>5000</v>
          </cell>
          <cell r="AA846">
            <v>1500</v>
          </cell>
          <cell r="AD846">
            <v>2300</v>
          </cell>
        </row>
        <row r="847">
          <cell r="A847">
            <v>9.34</v>
          </cell>
          <cell r="B847">
            <v>5000</v>
          </cell>
          <cell r="H847">
            <v>3300</v>
          </cell>
          <cell r="I847">
            <v>15765</v>
          </cell>
          <cell r="J847">
            <v>2100</v>
          </cell>
          <cell r="K847">
            <v>4100</v>
          </cell>
          <cell r="N847">
            <v>6400</v>
          </cell>
          <cell r="O847">
            <v>264475</v>
          </cell>
          <cell r="V847">
            <v>22010</v>
          </cell>
          <cell r="W847">
            <v>4000</v>
          </cell>
          <cell r="X847">
            <v>1200</v>
          </cell>
          <cell r="Y847">
            <v>32205</v>
          </cell>
          <cell r="Z847">
            <v>5000</v>
          </cell>
          <cell r="AA847">
            <v>1500</v>
          </cell>
          <cell r="AD847">
            <v>2300</v>
          </cell>
        </row>
        <row r="848">
          <cell r="A848">
            <v>9.35</v>
          </cell>
          <cell r="B848">
            <v>5000</v>
          </cell>
          <cell r="H848">
            <v>3300</v>
          </cell>
          <cell r="I848">
            <v>15775</v>
          </cell>
          <cell r="J848">
            <v>2100</v>
          </cell>
          <cell r="K848">
            <v>4100</v>
          </cell>
          <cell r="N848">
            <v>6400</v>
          </cell>
          <cell r="O848">
            <v>264800</v>
          </cell>
          <cell r="V848">
            <v>22025</v>
          </cell>
          <cell r="W848">
            <v>4000</v>
          </cell>
          <cell r="X848">
            <v>1200</v>
          </cell>
          <cell r="Y848">
            <v>32225</v>
          </cell>
          <cell r="Z848">
            <v>5000</v>
          </cell>
          <cell r="AA848">
            <v>1500</v>
          </cell>
          <cell r="AD848">
            <v>2300</v>
          </cell>
        </row>
        <row r="849">
          <cell r="A849">
            <v>9.36</v>
          </cell>
          <cell r="B849">
            <v>5000</v>
          </cell>
          <cell r="H849">
            <v>3300</v>
          </cell>
          <cell r="I849">
            <v>15785</v>
          </cell>
          <cell r="J849">
            <v>2100</v>
          </cell>
          <cell r="K849">
            <v>4100</v>
          </cell>
          <cell r="N849">
            <v>6400</v>
          </cell>
          <cell r="O849">
            <v>265125</v>
          </cell>
          <cell r="V849">
            <v>22040</v>
          </cell>
          <cell r="W849">
            <v>4000</v>
          </cell>
          <cell r="X849">
            <v>1200</v>
          </cell>
          <cell r="Y849">
            <v>32245</v>
          </cell>
          <cell r="Z849">
            <v>5000</v>
          </cell>
          <cell r="AA849">
            <v>1500</v>
          </cell>
          <cell r="AD849">
            <v>2300</v>
          </cell>
        </row>
        <row r="850">
          <cell r="A850">
            <v>9.3699999999999992</v>
          </cell>
          <cell r="B850">
            <v>5000</v>
          </cell>
          <cell r="H850">
            <v>3300</v>
          </cell>
          <cell r="I850">
            <v>15795</v>
          </cell>
          <cell r="J850">
            <v>2100</v>
          </cell>
          <cell r="K850">
            <v>4100</v>
          </cell>
          <cell r="N850">
            <v>6400</v>
          </cell>
          <cell r="O850">
            <v>265450</v>
          </cell>
          <cell r="V850">
            <v>22055</v>
          </cell>
          <cell r="W850">
            <v>4000</v>
          </cell>
          <cell r="X850">
            <v>1200</v>
          </cell>
          <cell r="Y850">
            <v>32265</v>
          </cell>
          <cell r="Z850">
            <v>5000</v>
          </cell>
          <cell r="AA850">
            <v>1500</v>
          </cell>
          <cell r="AD850">
            <v>2300</v>
          </cell>
        </row>
        <row r="851">
          <cell r="A851">
            <v>9.3800000000000008</v>
          </cell>
          <cell r="B851">
            <v>5000</v>
          </cell>
          <cell r="H851">
            <v>3300</v>
          </cell>
          <cell r="I851">
            <v>15805</v>
          </cell>
          <cell r="J851">
            <v>2100</v>
          </cell>
          <cell r="K851">
            <v>4100</v>
          </cell>
          <cell r="N851">
            <v>6400</v>
          </cell>
          <cell r="O851">
            <v>265775</v>
          </cell>
          <cell r="V851">
            <v>22070</v>
          </cell>
          <cell r="W851">
            <v>4000</v>
          </cell>
          <cell r="X851">
            <v>1200</v>
          </cell>
          <cell r="Y851">
            <v>32285</v>
          </cell>
          <cell r="Z851">
            <v>5000</v>
          </cell>
          <cell r="AA851">
            <v>1500</v>
          </cell>
          <cell r="AD851">
            <v>2300</v>
          </cell>
        </row>
        <row r="852">
          <cell r="A852">
            <v>9.39</v>
          </cell>
          <cell r="B852">
            <v>5000</v>
          </cell>
          <cell r="H852">
            <v>3300</v>
          </cell>
          <cell r="I852">
            <v>15815</v>
          </cell>
          <cell r="J852">
            <v>2100</v>
          </cell>
          <cell r="K852">
            <v>4100</v>
          </cell>
          <cell r="N852">
            <v>6400</v>
          </cell>
          <cell r="O852">
            <v>266100</v>
          </cell>
          <cell r="V852">
            <v>22085</v>
          </cell>
          <cell r="W852">
            <v>4000</v>
          </cell>
          <cell r="X852">
            <v>1200</v>
          </cell>
          <cell r="Y852">
            <v>32305</v>
          </cell>
          <cell r="Z852">
            <v>5000</v>
          </cell>
          <cell r="AA852">
            <v>1500</v>
          </cell>
          <cell r="AD852">
            <v>2300</v>
          </cell>
        </row>
        <row r="853">
          <cell r="A853">
            <v>9.4</v>
          </cell>
          <cell r="B853">
            <v>5000</v>
          </cell>
          <cell r="H853">
            <v>3300</v>
          </cell>
          <cell r="I853">
            <v>15825</v>
          </cell>
          <cell r="J853">
            <v>2100</v>
          </cell>
          <cell r="K853">
            <v>4100</v>
          </cell>
          <cell r="N853">
            <v>6400</v>
          </cell>
          <cell r="O853">
            <v>266425</v>
          </cell>
          <cell r="V853">
            <v>22100</v>
          </cell>
          <cell r="W853">
            <v>4000</v>
          </cell>
          <cell r="X853">
            <v>1200</v>
          </cell>
          <cell r="Y853">
            <v>32325</v>
          </cell>
          <cell r="Z853">
            <v>5000</v>
          </cell>
          <cell r="AA853">
            <v>1500</v>
          </cell>
          <cell r="AD853">
            <v>2300</v>
          </cell>
        </row>
        <row r="854">
          <cell r="A854">
            <v>9.41</v>
          </cell>
          <cell r="B854">
            <v>5000</v>
          </cell>
          <cell r="H854">
            <v>3300</v>
          </cell>
          <cell r="I854">
            <v>15835</v>
          </cell>
          <cell r="J854">
            <v>2100</v>
          </cell>
          <cell r="K854">
            <v>4100</v>
          </cell>
          <cell r="N854">
            <v>6400</v>
          </cell>
          <cell r="O854">
            <v>266750</v>
          </cell>
          <cell r="V854">
            <v>22115</v>
          </cell>
          <cell r="W854">
            <v>4000</v>
          </cell>
          <cell r="X854">
            <v>1200</v>
          </cell>
          <cell r="Y854">
            <v>32345</v>
          </cell>
          <cell r="Z854">
            <v>5000</v>
          </cell>
          <cell r="AA854">
            <v>1500</v>
          </cell>
          <cell r="AD854">
            <v>2300</v>
          </cell>
        </row>
        <row r="855">
          <cell r="A855">
            <v>9.42</v>
          </cell>
          <cell r="B855">
            <v>5000</v>
          </cell>
          <cell r="H855">
            <v>3300</v>
          </cell>
          <cell r="I855">
            <v>15845</v>
          </cell>
          <cell r="J855">
            <v>2100</v>
          </cell>
          <cell r="K855">
            <v>4100</v>
          </cell>
          <cell r="N855">
            <v>6400</v>
          </cell>
          <cell r="O855">
            <v>267075</v>
          </cell>
          <cell r="V855">
            <v>22130</v>
          </cell>
          <cell r="W855">
            <v>4000</v>
          </cell>
          <cell r="X855">
            <v>1200</v>
          </cell>
          <cell r="Y855">
            <v>32365</v>
          </cell>
          <cell r="Z855">
            <v>5000</v>
          </cell>
          <cell r="AA855">
            <v>1500</v>
          </cell>
          <cell r="AD855">
            <v>2300</v>
          </cell>
        </row>
        <row r="856">
          <cell r="A856">
            <v>9.43</v>
          </cell>
          <cell r="B856">
            <v>5000</v>
          </cell>
          <cell r="H856">
            <v>3300</v>
          </cell>
          <cell r="I856">
            <v>15855</v>
          </cell>
          <cell r="J856">
            <v>2100</v>
          </cell>
          <cell r="K856">
            <v>4100</v>
          </cell>
          <cell r="N856">
            <v>6400</v>
          </cell>
          <cell r="O856">
            <v>267400</v>
          </cell>
          <cell r="V856">
            <v>22145</v>
          </cell>
          <cell r="W856">
            <v>4000</v>
          </cell>
          <cell r="X856">
            <v>1200</v>
          </cell>
          <cell r="Y856">
            <v>32385</v>
          </cell>
          <cell r="Z856">
            <v>5000</v>
          </cell>
          <cell r="AA856">
            <v>1500</v>
          </cell>
          <cell r="AD856">
            <v>2300</v>
          </cell>
        </row>
        <row r="857">
          <cell r="A857">
            <v>9.44</v>
          </cell>
          <cell r="B857">
            <v>5000</v>
          </cell>
          <cell r="H857">
            <v>3300</v>
          </cell>
          <cell r="I857">
            <v>15865</v>
          </cell>
          <cell r="J857">
            <v>2100</v>
          </cell>
          <cell r="K857">
            <v>4100</v>
          </cell>
          <cell r="N857">
            <v>6400</v>
          </cell>
          <cell r="O857">
            <v>267725</v>
          </cell>
          <cell r="V857">
            <v>22160</v>
          </cell>
          <cell r="W857">
            <v>4000</v>
          </cell>
          <cell r="X857">
            <v>1200</v>
          </cell>
          <cell r="Y857">
            <v>32405</v>
          </cell>
          <cell r="Z857">
            <v>5000</v>
          </cell>
          <cell r="AA857">
            <v>1500</v>
          </cell>
          <cell r="AD857">
            <v>2300</v>
          </cell>
        </row>
        <row r="858">
          <cell r="A858">
            <v>9.4499999999999993</v>
          </cell>
          <cell r="B858">
            <v>5000</v>
          </cell>
          <cell r="H858">
            <v>3300</v>
          </cell>
          <cell r="I858">
            <v>15875</v>
          </cell>
          <cell r="J858">
            <v>2100</v>
          </cell>
          <cell r="K858">
            <v>4100</v>
          </cell>
          <cell r="N858">
            <v>6400</v>
          </cell>
          <cell r="O858">
            <v>268050</v>
          </cell>
          <cell r="V858">
            <v>22175</v>
          </cell>
          <cell r="W858">
            <v>4000</v>
          </cell>
          <cell r="X858">
            <v>1200</v>
          </cell>
          <cell r="Y858">
            <v>32425</v>
          </cell>
          <cell r="Z858">
            <v>5000</v>
          </cell>
          <cell r="AA858">
            <v>1500</v>
          </cell>
          <cell r="AD858">
            <v>2300</v>
          </cell>
        </row>
        <row r="859">
          <cell r="A859">
            <v>9.4600000000000009</v>
          </cell>
          <cell r="B859">
            <v>5000</v>
          </cell>
          <cell r="H859">
            <v>3300</v>
          </cell>
          <cell r="I859">
            <v>15885</v>
          </cell>
          <cell r="J859">
            <v>2100</v>
          </cell>
          <cell r="K859">
            <v>4100</v>
          </cell>
          <cell r="N859">
            <v>6400</v>
          </cell>
          <cell r="O859">
            <v>268375</v>
          </cell>
          <cell r="V859">
            <v>22190</v>
          </cell>
          <cell r="W859">
            <v>4000</v>
          </cell>
          <cell r="X859">
            <v>1200</v>
          </cell>
          <cell r="Y859">
            <v>32445</v>
          </cell>
          <cell r="Z859">
            <v>5000</v>
          </cell>
          <cell r="AA859">
            <v>1500</v>
          </cell>
          <cell r="AD859">
            <v>2300</v>
          </cell>
        </row>
        <row r="860">
          <cell r="A860">
            <v>9.4700000000000006</v>
          </cell>
          <cell r="B860">
            <v>5000</v>
          </cell>
          <cell r="H860">
            <v>3300</v>
          </cell>
          <cell r="I860">
            <v>15895</v>
          </cell>
          <cell r="J860">
            <v>2100</v>
          </cell>
          <cell r="K860">
            <v>4100</v>
          </cell>
          <cell r="N860">
            <v>6400</v>
          </cell>
          <cell r="O860">
            <v>268700</v>
          </cell>
          <cell r="V860">
            <v>22205</v>
          </cell>
          <cell r="W860">
            <v>4000</v>
          </cell>
          <cell r="X860">
            <v>1200</v>
          </cell>
          <cell r="Y860">
            <v>32465</v>
          </cell>
          <cell r="Z860">
            <v>5000</v>
          </cell>
          <cell r="AA860">
            <v>1500</v>
          </cell>
          <cell r="AD860">
            <v>2300</v>
          </cell>
        </row>
        <row r="861">
          <cell r="A861">
            <v>9.48</v>
          </cell>
          <cell r="B861">
            <v>5000</v>
          </cell>
          <cell r="H861">
            <v>3300</v>
          </cell>
          <cell r="I861">
            <v>15905</v>
          </cell>
          <cell r="J861">
            <v>2100</v>
          </cell>
          <cell r="K861">
            <v>4100</v>
          </cell>
          <cell r="N861">
            <v>6400</v>
          </cell>
          <cell r="O861">
            <v>269025</v>
          </cell>
          <cell r="V861">
            <v>22220</v>
          </cell>
          <cell r="W861">
            <v>4000</v>
          </cell>
          <cell r="X861">
            <v>1200</v>
          </cell>
          <cell r="Y861">
            <v>32485</v>
          </cell>
          <cell r="Z861">
            <v>5000</v>
          </cell>
          <cell r="AA861">
            <v>1500</v>
          </cell>
          <cell r="AD861">
            <v>2300</v>
          </cell>
        </row>
        <row r="862">
          <cell r="A862">
            <v>9.49</v>
          </cell>
          <cell r="B862">
            <v>5000</v>
          </cell>
          <cell r="H862">
            <v>3300</v>
          </cell>
          <cell r="I862">
            <v>15915</v>
          </cell>
          <cell r="J862">
            <v>2100</v>
          </cell>
          <cell r="K862">
            <v>4100</v>
          </cell>
          <cell r="N862">
            <v>6400</v>
          </cell>
          <cell r="O862">
            <v>269350</v>
          </cell>
          <cell r="V862">
            <v>22235</v>
          </cell>
          <cell r="W862">
            <v>4000</v>
          </cell>
          <cell r="X862">
            <v>1200</v>
          </cell>
          <cell r="Y862">
            <v>32505</v>
          </cell>
          <cell r="Z862">
            <v>5000</v>
          </cell>
          <cell r="AA862">
            <v>1500</v>
          </cell>
          <cell r="AD862">
            <v>2300</v>
          </cell>
        </row>
        <row r="863">
          <cell r="A863">
            <v>9.5</v>
          </cell>
          <cell r="B863">
            <v>5000</v>
          </cell>
          <cell r="H863">
            <v>3300</v>
          </cell>
          <cell r="I863">
            <v>15925</v>
          </cell>
          <cell r="J863">
            <v>2100</v>
          </cell>
          <cell r="K863">
            <v>4100</v>
          </cell>
          <cell r="N863">
            <v>6400</v>
          </cell>
          <cell r="O863">
            <v>269675</v>
          </cell>
          <cell r="V863">
            <v>22250</v>
          </cell>
          <cell r="W863">
            <v>4000</v>
          </cell>
          <cell r="X863">
            <v>1200</v>
          </cell>
          <cell r="Y863">
            <v>32525</v>
          </cell>
          <cell r="Z863">
            <v>5000</v>
          </cell>
          <cell r="AA863">
            <v>1500</v>
          </cell>
          <cell r="AD863">
            <v>2300</v>
          </cell>
        </row>
        <row r="864">
          <cell r="A864">
            <v>9.51</v>
          </cell>
          <cell r="B864">
            <v>5000</v>
          </cell>
          <cell r="H864">
            <v>3300</v>
          </cell>
          <cell r="I864">
            <v>15935</v>
          </cell>
          <cell r="J864">
            <v>2100</v>
          </cell>
          <cell r="K864">
            <v>4100</v>
          </cell>
          <cell r="N864">
            <v>6400</v>
          </cell>
          <cell r="O864">
            <v>270000</v>
          </cell>
          <cell r="V864">
            <v>22265</v>
          </cell>
          <cell r="W864">
            <v>4000</v>
          </cell>
          <cell r="X864">
            <v>1200</v>
          </cell>
          <cell r="Y864">
            <v>32545</v>
          </cell>
          <cell r="Z864">
            <v>5000</v>
          </cell>
          <cell r="AA864">
            <v>1500</v>
          </cell>
          <cell r="AD864">
            <v>2300</v>
          </cell>
        </row>
        <row r="865">
          <cell r="A865">
            <v>9.52</v>
          </cell>
          <cell r="B865">
            <v>5000</v>
          </cell>
          <cell r="H865">
            <v>3300</v>
          </cell>
          <cell r="I865">
            <v>15945</v>
          </cell>
          <cell r="J865">
            <v>2100</v>
          </cell>
          <cell r="K865">
            <v>4100</v>
          </cell>
          <cell r="N865">
            <v>6400</v>
          </cell>
          <cell r="O865">
            <v>270325</v>
          </cell>
          <cell r="V865">
            <v>22280</v>
          </cell>
          <cell r="W865">
            <v>4000</v>
          </cell>
          <cell r="X865">
            <v>1200</v>
          </cell>
          <cell r="Y865">
            <v>32565</v>
          </cell>
          <cell r="Z865">
            <v>5000</v>
          </cell>
          <cell r="AA865">
            <v>1500</v>
          </cell>
          <cell r="AD865">
            <v>2300</v>
          </cell>
        </row>
        <row r="866">
          <cell r="A866">
            <v>9.5299999999999994</v>
          </cell>
          <cell r="B866">
            <v>5000</v>
          </cell>
          <cell r="H866">
            <v>3300</v>
          </cell>
          <cell r="I866">
            <v>15955</v>
          </cell>
          <cell r="J866">
            <v>2100</v>
          </cell>
          <cell r="K866">
            <v>4100</v>
          </cell>
          <cell r="N866">
            <v>6400</v>
          </cell>
          <cell r="O866">
            <v>270650</v>
          </cell>
          <cell r="V866">
            <v>22295</v>
          </cell>
          <cell r="W866">
            <v>4000</v>
          </cell>
          <cell r="X866">
            <v>1200</v>
          </cell>
          <cell r="Y866">
            <v>32585</v>
          </cell>
          <cell r="Z866">
            <v>5000</v>
          </cell>
          <cell r="AA866">
            <v>1500</v>
          </cell>
          <cell r="AD866">
            <v>2300</v>
          </cell>
        </row>
        <row r="867">
          <cell r="A867">
            <v>9.5399999999999991</v>
          </cell>
          <cell r="B867">
            <v>5000</v>
          </cell>
          <cell r="H867">
            <v>3300</v>
          </cell>
          <cell r="I867">
            <v>15965</v>
          </cell>
          <cell r="J867">
            <v>2100</v>
          </cell>
          <cell r="K867">
            <v>4100</v>
          </cell>
          <cell r="N867">
            <v>6400</v>
          </cell>
          <cell r="O867">
            <v>270975</v>
          </cell>
          <cell r="V867">
            <v>22310</v>
          </cell>
          <cell r="W867">
            <v>4000</v>
          </cell>
          <cell r="X867">
            <v>1200</v>
          </cell>
          <cell r="Y867">
            <v>32605</v>
          </cell>
          <cell r="Z867">
            <v>5000</v>
          </cell>
          <cell r="AA867">
            <v>1500</v>
          </cell>
          <cell r="AD867">
            <v>2300</v>
          </cell>
        </row>
        <row r="868">
          <cell r="A868">
            <v>9.5500000000000007</v>
          </cell>
          <cell r="B868">
            <v>5000</v>
          </cell>
          <cell r="H868">
            <v>3300</v>
          </cell>
          <cell r="I868">
            <v>15975</v>
          </cell>
          <cell r="J868">
            <v>2100</v>
          </cell>
          <cell r="K868">
            <v>4100</v>
          </cell>
          <cell r="N868">
            <v>6400</v>
          </cell>
          <cell r="O868">
            <v>271300</v>
          </cell>
          <cell r="V868">
            <v>22325</v>
          </cell>
          <cell r="W868">
            <v>4000</v>
          </cell>
          <cell r="X868">
            <v>1200</v>
          </cell>
          <cell r="Y868">
            <v>32625</v>
          </cell>
          <cell r="Z868">
            <v>5000</v>
          </cell>
          <cell r="AA868">
            <v>1500</v>
          </cell>
          <cell r="AD868">
            <v>2300</v>
          </cell>
        </row>
        <row r="869">
          <cell r="A869">
            <v>9.56</v>
          </cell>
          <cell r="B869">
            <v>5000</v>
          </cell>
          <cell r="H869">
            <v>3300</v>
          </cell>
          <cell r="I869">
            <v>15985</v>
          </cell>
          <cell r="J869">
            <v>2100</v>
          </cell>
          <cell r="K869">
            <v>4100</v>
          </cell>
          <cell r="N869">
            <v>6400</v>
          </cell>
          <cell r="O869">
            <v>271625</v>
          </cell>
          <cell r="V869">
            <v>22340</v>
          </cell>
          <cell r="W869">
            <v>4000</v>
          </cell>
          <cell r="X869">
            <v>1200</v>
          </cell>
          <cell r="Y869">
            <v>32645</v>
          </cell>
          <cell r="Z869">
            <v>5000</v>
          </cell>
          <cell r="AA869">
            <v>1500</v>
          </cell>
          <cell r="AD869">
            <v>2300</v>
          </cell>
        </row>
        <row r="870">
          <cell r="A870">
            <v>9.57</v>
          </cell>
          <cell r="B870">
            <v>5000</v>
          </cell>
          <cell r="H870">
            <v>3300</v>
          </cell>
          <cell r="I870">
            <v>15995</v>
          </cell>
          <cell r="J870">
            <v>2100</v>
          </cell>
          <cell r="K870">
            <v>4100</v>
          </cell>
          <cell r="N870">
            <v>6400</v>
          </cell>
          <cell r="O870">
            <v>271950</v>
          </cell>
          <cell r="V870">
            <v>22355</v>
          </cell>
          <cell r="W870">
            <v>4000</v>
          </cell>
          <cell r="X870">
            <v>1200</v>
          </cell>
          <cell r="Y870">
            <v>32665</v>
          </cell>
          <cell r="Z870">
            <v>5000</v>
          </cell>
          <cell r="AA870">
            <v>1500</v>
          </cell>
          <cell r="AD870">
            <v>2300</v>
          </cell>
        </row>
        <row r="871">
          <cell r="A871">
            <v>9.58</v>
          </cell>
          <cell r="B871">
            <v>5000</v>
          </cell>
          <cell r="H871">
            <v>3300</v>
          </cell>
          <cell r="I871">
            <v>16005</v>
          </cell>
          <cell r="J871">
            <v>2100</v>
          </cell>
          <cell r="K871">
            <v>4100</v>
          </cell>
          <cell r="N871">
            <v>6400</v>
          </cell>
          <cell r="O871">
            <v>272275</v>
          </cell>
          <cell r="V871">
            <v>22370</v>
          </cell>
          <cell r="W871">
            <v>4000</v>
          </cell>
          <cell r="X871">
            <v>1200</v>
          </cell>
          <cell r="Y871">
            <v>32685</v>
          </cell>
          <cell r="Z871">
            <v>5000</v>
          </cell>
          <cell r="AA871">
            <v>1500</v>
          </cell>
          <cell r="AD871">
            <v>2300</v>
          </cell>
        </row>
        <row r="872">
          <cell r="A872">
            <v>9.59</v>
          </cell>
          <cell r="B872">
            <v>5000</v>
          </cell>
          <cell r="H872">
            <v>3300</v>
          </cell>
          <cell r="I872">
            <v>16015</v>
          </cell>
          <cell r="J872">
            <v>2100</v>
          </cell>
          <cell r="K872">
            <v>4100</v>
          </cell>
          <cell r="N872">
            <v>6400</v>
          </cell>
          <cell r="O872">
            <v>272600</v>
          </cell>
          <cell r="V872">
            <v>22385</v>
          </cell>
          <cell r="W872">
            <v>4000</v>
          </cell>
          <cell r="X872">
            <v>1200</v>
          </cell>
          <cell r="Y872">
            <v>32705</v>
          </cell>
          <cell r="Z872">
            <v>5000</v>
          </cell>
          <cell r="AA872">
            <v>1500</v>
          </cell>
          <cell r="AD872">
            <v>2300</v>
          </cell>
        </row>
        <row r="873">
          <cell r="A873">
            <v>9.6</v>
          </cell>
          <cell r="B873">
            <v>5000</v>
          </cell>
          <cell r="H873">
            <v>3300</v>
          </cell>
          <cell r="I873">
            <v>16025</v>
          </cell>
          <cell r="J873">
            <v>2100</v>
          </cell>
          <cell r="K873">
            <v>4100</v>
          </cell>
          <cell r="N873">
            <v>6400</v>
          </cell>
          <cell r="O873">
            <v>272925</v>
          </cell>
          <cell r="V873">
            <v>22400</v>
          </cell>
          <cell r="W873">
            <v>4000</v>
          </cell>
          <cell r="X873">
            <v>1200</v>
          </cell>
          <cell r="Y873">
            <v>32725</v>
          </cell>
          <cell r="Z873">
            <v>5000</v>
          </cell>
          <cell r="AA873">
            <v>1500</v>
          </cell>
          <cell r="AD873">
            <v>2300</v>
          </cell>
        </row>
        <row r="874">
          <cell r="A874">
            <v>9.61</v>
          </cell>
          <cell r="B874">
            <v>5000</v>
          </cell>
          <cell r="H874">
            <v>3300</v>
          </cell>
          <cell r="I874">
            <v>16035</v>
          </cell>
          <cell r="J874">
            <v>2100</v>
          </cell>
          <cell r="K874">
            <v>4100</v>
          </cell>
          <cell r="N874">
            <v>6400</v>
          </cell>
          <cell r="O874">
            <v>273250</v>
          </cell>
          <cell r="V874">
            <v>22415</v>
          </cell>
          <cell r="W874">
            <v>4000</v>
          </cell>
          <cell r="X874">
            <v>1200</v>
          </cell>
          <cell r="Y874">
            <v>32745</v>
          </cell>
          <cell r="Z874">
            <v>5000</v>
          </cell>
          <cell r="AA874">
            <v>1500</v>
          </cell>
          <cell r="AD874">
            <v>2300</v>
          </cell>
        </row>
        <row r="875">
          <cell r="A875">
            <v>9.6199999999999992</v>
          </cell>
          <cell r="B875">
            <v>5000</v>
          </cell>
          <cell r="H875">
            <v>3300</v>
          </cell>
          <cell r="I875">
            <v>16045</v>
          </cell>
          <cell r="J875">
            <v>2100</v>
          </cell>
          <cell r="K875">
            <v>4100</v>
          </cell>
          <cell r="N875">
            <v>6400</v>
          </cell>
          <cell r="O875">
            <v>273575</v>
          </cell>
          <cell r="V875">
            <v>22430</v>
          </cell>
          <cell r="W875">
            <v>4000</v>
          </cell>
          <cell r="X875">
            <v>1200</v>
          </cell>
          <cell r="Y875">
            <v>32765</v>
          </cell>
          <cell r="Z875">
            <v>5000</v>
          </cell>
          <cell r="AA875">
            <v>1500</v>
          </cell>
          <cell r="AD875">
            <v>2300</v>
          </cell>
        </row>
        <row r="876">
          <cell r="A876">
            <v>9.6300000000000008</v>
          </cell>
          <cell r="B876">
            <v>5000</v>
          </cell>
          <cell r="H876">
            <v>3300</v>
          </cell>
          <cell r="I876">
            <v>16055</v>
          </cell>
          <cell r="J876">
            <v>2100</v>
          </cell>
          <cell r="K876">
            <v>4100</v>
          </cell>
          <cell r="N876">
            <v>6400</v>
          </cell>
          <cell r="O876">
            <v>273900</v>
          </cell>
          <cell r="V876">
            <v>22445</v>
          </cell>
          <cell r="W876">
            <v>4000</v>
          </cell>
          <cell r="X876">
            <v>1200</v>
          </cell>
          <cell r="Y876">
            <v>32785</v>
          </cell>
          <cell r="Z876">
            <v>5000</v>
          </cell>
          <cell r="AA876">
            <v>1500</v>
          </cell>
          <cell r="AD876">
            <v>2300</v>
          </cell>
        </row>
        <row r="877">
          <cell r="A877">
            <v>9.64</v>
          </cell>
          <cell r="B877">
            <v>5000</v>
          </cell>
          <cell r="H877">
            <v>3300</v>
          </cell>
          <cell r="I877">
            <v>16065</v>
          </cell>
          <cell r="J877">
            <v>2100</v>
          </cell>
          <cell r="K877">
            <v>4100</v>
          </cell>
          <cell r="N877">
            <v>6400</v>
          </cell>
          <cell r="O877">
            <v>274225</v>
          </cell>
          <cell r="V877">
            <v>22460</v>
          </cell>
          <cell r="W877">
            <v>4000</v>
          </cell>
          <cell r="X877">
            <v>1200</v>
          </cell>
          <cell r="Y877">
            <v>32805</v>
          </cell>
          <cell r="Z877">
            <v>5000</v>
          </cell>
          <cell r="AA877">
            <v>1500</v>
          </cell>
          <cell r="AD877">
            <v>2300</v>
          </cell>
        </row>
        <row r="878">
          <cell r="A878">
            <v>9.65</v>
          </cell>
          <cell r="B878">
            <v>5000</v>
          </cell>
          <cell r="H878">
            <v>3300</v>
          </cell>
          <cell r="I878">
            <v>16075</v>
          </cell>
          <cell r="J878">
            <v>2100</v>
          </cell>
          <cell r="K878">
            <v>4100</v>
          </cell>
          <cell r="N878">
            <v>6400</v>
          </cell>
          <cell r="O878">
            <v>274550</v>
          </cell>
          <cell r="V878">
            <v>22475</v>
          </cell>
          <cell r="W878">
            <v>4000</v>
          </cell>
          <cell r="X878">
            <v>1200</v>
          </cell>
          <cell r="Y878">
            <v>32825</v>
          </cell>
          <cell r="Z878">
            <v>5000</v>
          </cell>
          <cell r="AA878">
            <v>1500</v>
          </cell>
          <cell r="AD878">
            <v>2300</v>
          </cell>
        </row>
        <row r="879">
          <cell r="A879">
            <v>9.66</v>
          </cell>
          <cell r="B879">
            <v>5000</v>
          </cell>
          <cell r="H879">
            <v>3300</v>
          </cell>
          <cell r="I879">
            <v>16085</v>
          </cell>
          <cell r="J879">
            <v>2100</v>
          </cell>
          <cell r="K879">
            <v>4100</v>
          </cell>
          <cell r="N879">
            <v>6400</v>
          </cell>
          <cell r="O879">
            <v>274875</v>
          </cell>
          <cell r="V879">
            <v>22490</v>
          </cell>
          <cell r="W879">
            <v>4000</v>
          </cell>
          <cell r="X879">
            <v>1200</v>
          </cell>
          <cell r="Y879">
            <v>32845</v>
          </cell>
          <cell r="Z879">
            <v>5000</v>
          </cell>
          <cell r="AA879">
            <v>1500</v>
          </cell>
          <cell r="AD879">
            <v>2300</v>
          </cell>
        </row>
        <row r="880">
          <cell r="A880">
            <v>9.67</v>
          </cell>
          <cell r="B880">
            <v>5000</v>
          </cell>
          <cell r="H880">
            <v>3300</v>
          </cell>
          <cell r="I880">
            <v>16095</v>
          </cell>
          <cell r="J880">
            <v>2100</v>
          </cell>
          <cell r="K880">
            <v>4100</v>
          </cell>
          <cell r="N880">
            <v>6400</v>
          </cell>
          <cell r="O880">
            <v>275200</v>
          </cell>
          <cell r="V880">
            <v>22505</v>
          </cell>
          <cell r="W880">
            <v>4000</v>
          </cell>
          <cell r="X880">
            <v>1200</v>
          </cell>
          <cell r="Y880">
            <v>32865</v>
          </cell>
          <cell r="Z880">
            <v>5000</v>
          </cell>
          <cell r="AA880">
            <v>1500</v>
          </cell>
          <cell r="AD880">
            <v>2300</v>
          </cell>
        </row>
        <row r="881">
          <cell r="A881">
            <v>9.68</v>
          </cell>
          <cell r="B881">
            <v>5000</v>
          </cell>
          <cell r="H881">
            <v>3300</v>
          </cell>
          <cell r="I881">
            <v>16105</v>
          </cell>
          <cell r="J881">
            <v>2100</v>
          </cell>
          <cell r="K881">
            <v>4100</v>
          </cell>
          <cell r="N881">
            <v>6400</v>
          </cell>
          <cell r="O881">
            <v>275525</v>
          </cell>
          <cell r="V881">
            <v>22520</v>
          </cell>
          <cell r="W881">
            <v>4000</v>
          </cell>
          <cell r="X881">
            <v>1200</v>
          </cell>
          <cell r="Y881">
            <v>32885</v>
          </cell>
          <cell r="Z881">
            <v>5000</v>
          </cell>
          <cell r="AA881">
            <v>1500</v>
          </cell>
          <cell r="AD881">
            <v>2300</v>
          </cell>
        </row>
        <row r="882">
          <cell r="A882">
            <v>9.69</v>
          </cell>
          <cell r="B882">
            <v>5000</v>
          </cell>
          <cell r="H882">
            <v>3300</v>
          </cell>
          <cell r="I882">
            <v>16115</v>
          </cell>
          <cell r="J882">
            <v>2100</v>
          </cell>
          <cell r="K882">
            <v>4100</v>
          </cell>
          <cell r="N882">
            <v>6400</v>
          </cell>
          <cell r="O882">
            <v>275850</v>
          </cell>
          <cell r="V882">
            <v>22535</v>
          </cell>
          <cell r="W882">
            <v>4000</v>
          </cell>
          <cell r="X882">
            <v>1200</v>
          </cell>
          <cell r="Y882">
            <v>32905</v>
          </cell>
          <cell r="Z882">
            <v>5000</v>
          </cell>
          <cell r="AA882">
            <v>1500</v>
          </cell>
          <cell r="AD882">
            <v>2300</v>
          </cell>
        </row>
        <row r="883">
          <cell r="A883">
            <v>9.6999999999999993</v>
          </cell>
          <cell r="B883">
            <v>5000</v>
          </cell>
          <cell r="H883">
            <v>3300</v>
          </cell>
          <cell r="I883">
            <v>16125</v>
          </cell>
          <cell r="J883">
            <v>2100</v>
          </cell>
          <cell r="K883">
            <v>4100</v>
          </cell>
          <cell r="N883">
            <v>6400</v>
          </cell>
          <cell r="O883">
            <v>276175</v>
          </cell>
          <cell r="V883">
            <v>22550</v>
          </cell>
          <cell r="W883">
            <v>4000</v>
          </cell>
          <cell r="X883">
            <v>1200</v>
          </cell>
          <cell r="Y883">
            <v>32925</v>
          </cell>
          <cell r="Z883">
            <v>5000</v>
          </cell>
          <cell r="AA883">
            <v>1500</v>
          </cell>
          <cell r="AD883">
            <v>2300</v>
          </cell>
        </row>
        <row r="884">
          <cell r="A884">
            <v>9.7100000000000009</v>
          </cell>
          <cell r="B884">
            <v>5000</v>
          </cell>
          <cell r="H884">
            <v>3300</v>
          </cell>
          <cell r="I884">
            <v>16135</v>
          </cell>
          <cell r="J884">
            <v>2100</v>
          </cell>
          <cell r="K884">
            <v>4100</v>
          </cell>
          <cell r="N884">
            <v>6400</v>
          </cell>
          <cell r="O884">
            <v>276500</v>
          </cell>
          <cell r="V884">
            <v>22565</v>
          </cell>
          <cell r="W884">
            <v>4000</v>
          </cell>
          <cell r="X884">
            <v>1200</v>
          </cell>
          <cell r="Y884">
            <v>32945</v>
          </cell>
          <cell r="Z884">
            <v>5000</v>
          </cell>
          <cell r="AA884">
            <v>1500</v>
          </cell>
          <cell r="AD884">
            <v>2300</v>
          </cell>
        </row>
        <row r="885">
          <cell r="A885">
            <v>9.7200000000000006</v>
          </cell>
          <cell r="B885">
            <v>5000</v>
          </cell>
          <cell r="H885">
            <v>3300</v>
          </cell>
          <cell r="I885">
            <v>16145</v>
          </cell>
          <cell r="J885">
            <v>2100</v>
          </cell>
          <cell r="K885">
            <v>4100</v>
          </cell>
          <cell r="N885">
            <v>6400</v>
          </cell>
          <cell r="O885">
            <v>276825</v>
          </cell>
          <cell r="V885">
            <v>22580</v>
          </cell>
          <cell r="W885">
            <v>4000</v>
          </cell>
          <cell r="X885">
            <v>1200</v>
          </cell>
          <cell r="Y885">
            <v>32965</v>
          </cell>
          <cell r="Z885">
            <v>5000</v>
          </cell>
          <cell r="AA885">
            <v>1500</v>
          </cell>
          <cell r="AD885">
            <v>2300</v>
          </cell>
        </row>
        <row r="886">
          <cell r="A886">
            <v>9.73</v>
          </cell>
          <cell r="B886">
            <v>5000</v>
          </cell>
          <cell r="H886">
            <v>3300</v>
          </cell>
          <cell r="I886">
            <v>16155</v>
          </cell>
          <cell r="J886">
            <v>2100</v>
          </cell>
          <cell r="K886">
            <v>4100</v>
          </cell>
          <cell r="N886">
            <v>6400</v>
          </cell>
          <cell r="O886">
            <v>277150</v>
          </cell>
          <cell r="V886">
            <v>22595</v>
          </cell>
          <cell r="W886">
            <v>4000</v>
          </cell>
          <cell r="X886">
            <v>1200</v>
          </cell>
          <cell r="Y886">
            <v>32985</v>
          </cell>
          <cell r="Z886">
            <v>5000</v>
          </cell>
          <cell r="AA886">
            <v>1500</v>
          </cell>
          <cell r="AD886">
            <v>2300</v>
          </cell>
        </row>
        <row r="887">
          <cell r="A887">
            <v>9.74</v>
          </cell>
          <cell r="B887">
            <v>5000</v>
          </cell>
          <cell r="H887">
            <v>3300</v>
          </cell>
          <cell r="I887">
            <v>16165</v>
          </cell>
          <cell r="J887">
            <v>2100</v>
          </cell>
          <cell r="K887">
            <v>4100</v>
          </cell>
          <cell r="N887">
            <v>6400</v>
          </cell>
          <cell r="O887">
            <v>277475</v>
          </cell>
          <cell r="V887">
            <v>22610</v>
          </cell>
          <cell r="W887">
            <v>4000</v>
          </cell>
          <cell r="X887">
            <v>1200</v>
          </cell>
          <cell r="Y887">
            <v>33005</v>
          </cell>
          <cell r="Z887">
            <v>5000</v>
          </cell>
          <cell r="AA887">
            <v>1500</v>
          </cell>
          <cell r="AD887">
            <v>2300</v>
          </cell>
        </row>
        <row r="888">
          <cell r="A888">
            <v>9.75</v>
          </cell>
          <cell r="B888">
            <v>5000</v>
          </cell>
          <cell r="H888">
            <v>3300</v>
          </cell>
          <cell r="I888">
            <v>16175</v>
          </cell>
          <cell r="J888">
            <v>2100</v>
          </cell>
          <cell r="K888">
            <v>4100</v>
          </cell>
          <cell r="N888">
            <v>6400</v>
          </cell>
          <cell r="O888">
            <v>277800</v>
          </cell>
          <cell r="V888">
            <v>22625</v>
          </cell>
          <cell r="W888">
            <v>4000</v>
          </cell>
          <cell r="X888">
            <v>1200</v>
          </cell>
          <cell r="Y888">
            <v>33025</v>
          </cell>
          <cell r="Z888">
            <v>5000</v>
          </cell>
          <cell r="AA888">
            <v>1500</v>
          </cell>
          <cell r="AD888">
            <v>2300</v>
          </cell>
        </row>
        <row r="889">
          <cell r="A889">
            <v>9.76</v>
          </cell>
          <cell r="B889">
            <v>5000</v>
          </cell>
          <cell r="H889">
            <v>3300</v>
          </cell>
          <cell r="I889">
            <v>16185</v>
          </cell>
          <cell r="J889">
            <v>2100</v>
          </cell>
          <cell r="K889">
            <v>4100</v>
          </cell>
          <cell r="N889">
            <v>6400</v>
          </cell>
          <cell r="O889">
            <v>278125</v>
          </cell>
          <cell r="V889">
            <v>22640</v>
          </cell>
          <cell r="W889">
            <v>4000</v>
          </cell>
          <cell r="X889">
            <v>1200</v>
          </cell>
          <cell r="Y889">
            <v>33045</v>
          </cell>
          <cell r="Z889">
            <v>5000</v>
          </cell>
          <cell r="AA889">
            <v>1500</v>
          </cell>
          <cell r="AD889">
            <v>2300</v>
          </cell>
        </row>
        <row r="890">
          <cell r="A890">
            <v>9.77</v>
          </cell>
          <cell r="B890">
            <v>5000</v>
          </cell>
          <cell r="H890">
            <v>3300</v>
          </cell>
          <cell r="I890">
            <v>16195</v>
          </cell>
          <cell r="J890">
            <v>2100</v>
          </cell>
          <cell r="K890">
            <v>4100</v>
          </cell>
          <cell r="N890">
            <v>6400</v>
          </cell>
          <cell r="O890">
            <v>278450</v>
          </cell>
          <cell r="V890">
            <v>22655</v>
          </cell>
          <cell r="W890">
            <v>4000</v>
          </cell>
          <cell r="X890">
            <v>1200</v>
          </cell>
          <cell r="Y890">
            <v>33065</v>
          </cell>
          <cell r="Z890">
            <v>5000</v>
          </cell>
          <cell r="AA890">
            <v>1500</v>
          </cell>
          <cell r="AD890">
            <v>2300</v>
          </cell>
        </row>
        <row r="891">
          <cell r="A891">
            <v>9.7799999999999994</v>
          </cell>
          <cell r="B891">
            <v>5000</v>
          </cell>
          <cell r="H891">
            <v>3300</v>
          </cell>
          <cell r="I891">
            <v>16205</v>
          </cell>
          <cell r="J891">
            <v>2100</v>
          </cell>
          <cell r="K891">
            <v>4100</v>
          </cell>
          <cell r="N891">
            <v>6400</v>
          </cell>
          <cell r="O891">
            <v>278775</v>
          </cell>
          <cell r="V891">
            <v>22670</v>
          </cell>
          <cell r="W891">
            <v>4000</v>
          </cell>
          <cell r="X891">
            <v>1200</v>
          </cell>
          <cell r="Y891">
            <v>33085</v>
          </cell>
          <cell r="Z891">
            <v>5000</v>
          </cell>
          <cell r="AA891">
            <v>1500</v>
          </cell>
          <cell r="AD891">
            <v>2300</v>
          </cell>
        </row>
        <row r="892">
          <cell r="A892">
            <v>9.7899999999999991</v>
          </cell>
          <cell r="B892">
            <v>5000</v>
          </cell>
          <cell r="H892">
            <v>3300</v>
          </cell>
          <cell r="I892">
            <v>16215</v>
          </cell>
          <cell r="J892">
            <v>2100</v>
          </cell>
          <cell r="K892">
            <v>4100</v>
          </cell>
          <cell r="N892">
            <v>6400</v>
          </cell>
          <cell r="O892">
            <v>279100</v>
          </cell>
          <cell r="V892">
            <v>22685</v>
          </cell>
          <cell r="W892">
            <v>4000</v>
          </cell>
          <cell r="X892">
            <v>1200</v>
          </cell>
          <cell r="Y892">
            <v>33105</v>
          </cell>
          <cell r="Z892">
            <v>5000</v>
          </cell>
          <cell r="AA892">
            <v>1500</v>
          </cell>
          <cell r="AD892">
            <v>2300</v>
          </cell>
        </row>
        <row r="893">
          <cell r="A893">
            <v>9.8000000000000007</v>
          </cell>
          <cell r="B893">
            <v>5000</v>
          </cell>
          <cell r="H893">
            <v>3300</v>
          </cell>
          <cell r="I893">
            <v>16225</v>
          </cell>
          <cell r="J893">
            <v>2100</v>
          </cell>
          <cell r="K893">
            <v>4100</v>
          </cell>
          <cell r="N893">
            <v>6400</v>
          </cell>
          <cell r="O893">
            <v>279425</v>
          </cell>
          <cell r="V893">
            <v>22700</v>
          </cell>
          <cell r="W893">
            <v>4000</v>
          </cell>
          <cell r="X893">
            <v>1200</v>
          </cell>
          <cell r="Y893">
            <v>33125</v>
          </cell>
          <cell r="Z893">
            <v>5000</v>
          </cell>
          <cell r="AA893">
            <v>1500</v>
          </cell>
          <cell r="AD893">
            <v>2300</v>
          </cell>
        </row>
        <row r="894">
          <cell r="A894">
            <v>9.81</v>
          </cell>
          <cell r="B894">
            <v>5000</v>
          </cell>
          <cell r="H894">
            <v>3300</v>
          </cell>
          <cell r="I894">
            <v>16235</v>
          </cell>
          <cell r="J894">
            <v>2100</v>
          </cell>
          <cell r="K894">
            <v>4100</v>
          </cell>
          <cell r="N894">
            <v>6400</v>
          </cell>
          <cell r="O894">
            <v>279750</v>
          </cell>
          <cell r="V894">
            <v>22715</v>
          </cell>
          <cell r="W894">
            <v>4000</v>
          </cell>
          <cell r="X894">
            <v>1200</v>
          </cell>
          <cell r="Y894">
            <v>33145</v>
          </cell>
          <cell r="Z894">
            <v>5000</v>
          </cell>
          <cell r="AA894">
            <v>1500</v>
          </cell>
          <cell r="AD894">
            <v>2300</v>
          </cell>
        </row>
        <row r="895">
          <cell r="A895">
            <v>9.82</v>
          </cell>
          <cell r="B895">
            <v>5000</v>
          </cell>
          <cell r="H895">
            <v>3300</v>
          </cell>
          <cell r="I895">
            <v>16245</v>
          </cell>
          <cell r="J895">
            <v>2100</v>
          </cell>
          <cell r="K895">
            <v>4100</v>
          </cell>
          <cell r="N895">
            <v>6400</v>
          </cell>
          <cell r="O895">
            <v>280075</v>
          </cell>
          <cell r="V895">
            <v>22730</v>
          </cell>
          <cell r="W895">
            <v>4000</v>
          </cell>
          <cell r="X895">
            <v>1200</v>
          </cell>
          <cell r="Y895">
            <v>33165</v>
          </cell>
          <cell r="Z895">
            <v>5000</v>
          </cell>
          <cell r="AA895">
            <v>1500</v>
          </cell>
          <cell r="AD895">
            <v>2300</v>
          </cell>
        </row>
        <row r="896">
          <cell r="A896">
            <v>9.83</v>
          </cell>
          <cell r="B896">
            <v>5000</v>
          </cell>
          <cell r="H896">
            <v>3300</v>
          </cell>
          <cell r="I896">
            <v>16255</v>
          </cell>
          <cell r="J896">
            <v>2100</v>
          </cell>
          <cell r="K896">
            <v>4100</v>
          </cell>
          <cell r="N896">
            <v>6400</v>
          </cell>
          <cell r="O896">
            <v>280400</v>
          </cell>
          <cell r="V896">
            <v>22745</v>
          </cell>
          <cell r="W896">
            <v>4000</v>
          </cell>
          <cell r="X896">
            <v>1200</v>
          </cell>
          <cell r="Y896">
            <v>33185</v>
          </cell>
          <cell r="Z896">
            <v>5000</v>
          </cell>
          <cell r="AA896">
            <v>1500</v>
          </cell>
          <cell r="AD896">
            <v>2300</v>
          </cell>
        </row>
        <row r="897">
          <cell r="A897">
            <v>9.84</v>
          </cell>
          <cell r="B897">
            <v>5000</v>
          </cell>
          <cell r="H897">
            <v>3300</v>
          </cell>
          <cell r="I897">
            <v>16265</v>
          </cell>
          <cell r="J897">
            <v>2100</v>
          </cell>
          <cell r="K897">
            <v>4100</v>
          </cell>
          <cell r="N897">
            <v>6400</v>
          </cell>
          <cell r="O897">
            <v>280725</v>
          </cell>
          <cell r="V897">
            <v>22760</v>
          </cell>
          <cell r="W897">
            <v>4000</v>
          </cell>
          <cell r="X897">
            <v>1200</v>
          </cell>
          <cell r="Y897">
            <v>33205</v>
          </cell>
          <cell r="Z897">
            <v>5000</v>
          </cell>
          <cell r="AA897">
            <v>1500</v>
          </cell>
          <cell r="AD897">
            <v>2300</v>
          </cell>
        </row>
        <row r="898">
          <cell r="A898">
            <v>9.85</v>
          </cell>
          <cell r="B898">
            <v>5000</v>
          </cell>
          <cell r="H898">
            <v>3300</v>
          </cell>
          <cell r="I898">
            <v>16275</v>
          </cell>
          <cell r="J898">
            <v>2100</v>
          </cell>
          <cell r="K898">
            <v>4100</v>
          </cell>
          <cell r="N898">
            <v>6400</v>
          </cell>
          <cell r="O898">
            <v>281050</v>
          </cell>
          <cell r="V898">
            <v>22775</v>
          </cell>
          <cell r="W898">
            <v>4000</v>
          </cell>
          <cell r="X898">
            <v>1200</v>
          </cell>
          <cell r="Y898">
            <v>33225</v>
          </cell>
          <cell r="Z898">
            <v>5000</v>
          </cell>
          <cell r="AA898">
            <v>1500</v>
          </cell>
          <cell r="AD898">
            <v>2300</v>
          </cell>
        </row>
        <row r="899">
          <cell r="A899">
            <v>9.86</v>
          </cell>
          <cell r="B899">
            <v>5000</v>
          </cell>
          <cell r="H899">
            <v>3300</v>
          </cell>
          <cell r="I899">
            <v>16285</v>
          </cell>
          <cell r="J899">
            <v>2100</v>
          </cell>
          <cell r="K899">
            <v>4100</v>
          </cell>
          <cell r="N899">
            <v>6400</v>
          </cell>
          <cell r="O899">
            <v>281375</v>
          </cell>
          <cell r="V899">
            <v>22790</v>
          </cell>
          <cell r="W899">
            <v>4000</v>
          </cell>
          <cell r="X899">
            <v>1200</v>
          </cell>
          <cell r="Y899">
            <v>33245</v>
          </cell>
          <cell r="Z899">
            <v>5000</v>
          </cell>
          <cell r="AA899">
            <v>1500</v>
          </cell>
          <cell r="AD899">
            <v>2300</v>
          </cell>
        </row>
        <row r="900">
          <cell r="A900">
            <v>9.8699999999999992</v>
          </cell>
          <cell r="B900">
            <v>5000</v>
          </cell>
          <cell r="H900">
            <v>3300</v>
          </cell>
          <cell r="I900">
            <v>16295</v>
          </cell>
          <cell r="J900">
            <v>2100</v>
          </cell>
          <cell r="K900">
            <v>4100</v>
          </cell>
          <cell r="N900">
            <v>6400</v>
          </cell>
          <cell r="O900">
            <v>281700</v>
          </cell>
          <cell r="V900">
            <v>22805</v>
          </cell>
          <cell r="W900">
            <v>4000</v>
          </cell>
          <cell r="X900">
            <v>1200</v>
          </cell>
          <cell r="Y900">
            <v>33265</v>
          </cell>
          <cell r="Z900">
            <v>5000</v>
          </cell>
          <cell r="AA900">
            <v>1500</v>
          </cell>
          <cell r="AD900">
            <v>2300</v>
          </cell>
        </row>
        <row r="901">
          <cell r="A901">
            <v>9.8800000000000008</v>
          </cell>
          <cell r="B901">
            <v>5000</v>
          </cell>
          <cell r="H901">
            <v>3300</v>
          </cell>
          <cell r="I901">
            <v>16305</v>
          </cell>
          <cell r="J901">
            <v>2100</v>
          </cell>
          <cell r="K901">
            <v>4100</v>
          </cell>
          <cell r="N901">
            <v>6400</v>
          </cell>
          <cell r="O901">
            <v>282025</v>
          </cell>
          <cell r="V901">
            <v>22820</v>
          </cell>
          <cell r="W901">
            <v>4000</v>
          </cell>
          <cell r="X901">
            <v>1200</v>
          </cell>
          <cell r="Y901">
            <v>33285</v>
          </cell>
          <cell r="Z901">
            <v>5000</v>
          </cell>
          <cell r="AA901">
            <v>1500</v>
          </cell>
          <cell r="AD901">
            <v>2300</v>
          </cell>
        </row>
        <row r="902">
          <cell r="A902">
            <v>9.89</v>
          </cell>
          <cell r="B902">
            <v>5000</v>
          </cell>
          <cell r="H902">
            <v>3300</v>
          </cell>
          <cell r="I902">
            <v>16315</v>
          </cell>
          <cell r="J902">
            <v>2100</v>
          </cell>
          <cell r="K902">
            <v>4100</v>
          </cell>
          <cell r="N902">
            <v>6400</v>
          </cell>
          <cell r="O902">
            <v>282350</v>
          </cell>
          <cell r="V902">
            <v>22835</v>
          </cell>
          <cell r="W902">
            <v>4000</v>
          </cell>
          <cell r="X902">
            <v>1200</v>
          </cell>
          <cell r="Y902">
            <v>33305</v>
          </cell>
          <cell r="Z902">
            <v>5000</v>
          </cell>
          <cell r="AA902">
            <v>1500</v>
          </cell>
          <cell r="AD902">
            <v>2300</v>
          </cell>
        </row>
        <row r="903">
          <cell r="A903">
            <v>9.9</v>
          </cell>
          <cell r="B903">
            <v>5000</v>
          </cell>
          <cell r="H903">
            <v>3300</v>
          </cell>
          <cell r="I903">
            <v>16325</v>
          </cell>
          <cell r="J903">
            <v>2100</v>
          </cell>
          <cell r="K903">
            <v>4100</v>
          </cell>
          <cell r="N903">
            <v>6400</v>
          </cell>
          <cell r="O903">
            <v>282675</v>
          </cell>
          <cell r="V903">
            <v>22850</v>
          </cell>
          <cell r="W903">
            <v>4000</v>
          </cell>
          <cell r="X903">
            <v>1200</v>
          </cell>
          <cell r="Y903">
            <v>33325</v>
          </cell>
          <cell r="Z903">
            <v>5000</v>
          </cell>
          <cell r="AA903">
            <v>1500</v>
          </cell>
          <cell r="AD903">
            <v>2300</v>
          </cell>
        </row>
        <row r="904">
          <cell r="A904">
            <v>9.91</v>
          </cell>
          <cell r="B904">
            <v>5000</v>
          </cell>
          <cell r="H904">
            <v>3300</v>
          </cell>
          <cell r="I904">
            <v>16335</v>
          </cell>
          <cell r="J904">
            <v>2100</v>
          </cell>
          <cell r="K904">
            <v>4100</v>
          </cell>
          <cell r="N904">
            <v>6400</v>
          </cell>
          <cell r="O904">
            <v>283000</v>
          </cell>
          <cell r="V904">
            <v>22865</v>
          </cell>
          <cell r="W904">
            <v>4000</v>
          </cell>
          <cell r="X904">
            <v>1200</v>
          </cell>
          <cell r="Y904">
            <v>33345</v>
          </cell>
          <cell r="Z904">
            <v>5000</v>
          </cell>
          <cell r="AA904">
            <v>1500</v>
          </cell>
          <cell r="AD904">
            <v>2300</v>
          </cell>
        </row>
        <row r="905">
          <cell r="A905">
            <v>9.92</v>
          </cell>
          <cell r="B905">
            <v>5000</v>
          </cell>
          <cell r="H905">
            <v>3300</v>
          </cell>
          <cell r="I905">
            <v>16345</v>
          </cell>
          <cell r="J905">
            <v>2100</v>
          </cell>
          <cell r="K905">
            <v>4100</v>
          </cell>
          <cell r="N905">
            <v>6400</v>
          </cell>
          <cell r="O905">
            <v>283325</v>
          </cell>
          <cell r="V905">
            <v>22880</v>
          </cell>
          <cell r="W905">
            <v>4000</v>
          </cell>
          <cell r="X905">
            <v>1200</v>
          </cell>
          <cell r="Y905">
            <v>33365</v>
          </cell>
          <cell r="Z905">
            <v>5000</v>
          </cell>
          <cell r="AA905">
            <v>1500</v>
          </cell>
          <cell r="AD905">
            <v>2300</v>
          </cell>
        </row>
        <row r="906">
          <cell r="A906">
            <v>9.93</v>
          </cell>
          <cell r="B906">
            <v>5000</v>
          </cell>
          <cell r="H906">
            <v>3300</v>
          </cell>
          <cell r="I906">
            <v>16355</v>
          </cell>
          <cell r="J906">
            <v>2100</v>
          </cell>
          <cell r="K906">
            <v>4100</v>
          </cell>
          <cell r="N906">
            <v>6400</v>
          </cell>
          <cell r="O906">
            <v>283650</v>
          </cell>
          <cell r="V906">
            <v>22895</v>
          </cell>
          <cell r="W906">
            <v>4000</v>
          </cell>
          <cell r="X906">
            <v>1200</v>
          </cell>
          <cell r="Y906">
            <v>33385</v>
          </cell>
          <cell r="Z906">
            <v>5000</v>
          </cell>
          <cell r="AA906">
            <v>1500</v>
          </cell>
          <cell r="AD906">
            <v>2300</v>
          </cell>
        </row>
        <row r="907">
          <cell r="A907">
            <v>9.94</v>
          </cell>
          <cell r="B907">
            <v>5000</v>
          </cell>
          <cell r="H907">
            <v>3300</v>
          </cell>
          <cell r="I907">
            <v>16365</v>
          </cell>
          <cell r="J907">
            <v>2100</v>
          </cell>
          <cell r="K907">
            <v>4100</v>
          </cell>
          <cell r="N907">
            <v>6400</v>
          </cell>
          <cell r="O907">
            <v>283975</v>
          </cell>
          <cell r="V907">
            <v>22910</v>
          </cell>
          <cell r="W907">
            <v>4000</v>
          </cell>
          <cell r="X907">
            <v>1200</v>
          </cell>
          <cell r="Y907">
            <v>33405</v>
          </cell>
          <cell r="Z907">
            <v>5000</v>
          </cell>
          <cell r="AA907">
            <v>1500</v>
          </cell>
          <cell r="AD907">
            <v>2300</v>
          </cell>
        </row>
        <row r="908">
          <cell r="A908">
            <v>9.9499999999999993</v>
          </cell>
          <cell r="B908">
            <v>5000</v>
          </cell>
          <cell r="H908">
            <v>3300</v>
          </cell>
          <cell r="I908">
            <v>16375</v>
          </cell>
          <cell r="J908">
            <v>2100</v>
          </cell>
          <cell r="K908">
            <v>4100</v>
          </cell>
          <cell r="N908">
            <v>6400</v>
          </cell>
          <cell r="O908">
            <v>284300</v>
          </cell>
          <cell r="V908">
            <v>22925</v>
          </cell>
          <cell r="W908">
            <v>4000</v>
          </cell>
          <cell r="X908">
            <v>1200</v>
          </cell>
          <cell r="Y908">
            <v>33425</v>
          </cell>
          <cell r="Z908">
            <v>5000</v>
          </cell>
          <cell r="AA908">
            <v>1500</v>
          </cell>
          <cell r="AD908">
            <v>2300</v>
          </cell>
        </row>
        <row r="909">
          <cell r="A909">
            <v>9.9600000000000009</v>
          </cell>
          <cell r="B909">
            <v>5000</v>
          </cell>
          <cell r="H909">
            <v>3300</v>
          </cell>
          <cell r="I909">
            <v>16385</v>
          </cell>
          <cell r="J909">
            <v>2100</v>
          </cell>
          <cell r="K909">
            <v>4100</v>
          </cell>
          <cell r="N909">
            <v>6400</v>
          </cell>
          <cell r="O909">
            <v>284625</v>
          </cell>
          <cell r="V909">
            <v>22940</v>
          </cell>
          <cell r="W909">
            <v>4000</v>
          </cell>
          <cell r="X909">
            <v>1200</v>
          </cell>
          <cell r="Y909">
            <v>33445</v>
          </cell>
          <cell r="Z909">
            <v>5000</v>
          </cell>
          <cell r="AA909">
            <v>1500</v>
          </cell>
          <cell r="AD909">
            <v>2300</v>
          </cell>
        </row>
        <row r="910">
          <cell r="A910">
            <v>9.9700000000000006</v>
          </cell>
          <cell r="B910">
            <v>5000</v>
          </cell>
          <cell r="H910">
            <v>3300</v>
          </cell>
          <cell r="I910">
            <v>16395</v>
          </cell>
          <cell r="J910">
            <v>2100</v>
          </cell>
          <cell r="K910">
            <v>4100</v>
          </cell>
          <cell r="N910">
            <v>6400</v>
          </cell>
          <cell r="O910">
            <v>284950</v>
          </cell>
          <cell r="V910">
            <v>22955</v>
          </cell>
          <cell r="W910">
            <v>4000</v>
          </cell>
          <cell r="X910">
            <v>1200</v>
          </cell>
          <cell r="Y910">
            <v>33465</v>
          </cell>
          <cell r="Z910">
            <v>5000</v>
          </cell>
          <cell r="AA910">
            <v>1500</v>
          </cell>
          <cell r="AD910">
            <v>2300</v>
          </cell>
        </row>
        <row r="911">
          <cell r="A911">
            <v>9.98</v>
          </cell>
          <cell r="B911">
            <v>5000</v>
          </cell>
          <cell r="H911">
            <v>3300</v>
          </cell>
          <cell r="I911">
            <v>16405</v>
          </cell>
          <cell r="J911">
            <v>2100</v>
          </cell>
          <cell r="K911">
            <v>4100</v>
          </cell>
          <cell r="N911">
            <v>6400</v>
          </cell>
          <cell r="O911">
            <v>285275</v>
          </cell>
          <cell r="V911">
            <v>22970</v>
          </cell>
          <cell r="W911">
            <v>4000</v>
          </cell>
          <cell r="X911">
            <v>1200</v>
          </cell>
          <cell r="Y911">
            <v>33485</v>
          </cell>
          <cell r="Z911">
            <v>5000</v>
          </cell>
          <cell r="AA911">
            <v>1500</v>
          </cell>
          <cell r="AD911">
            <v>2300</v>
          </cell>
        </row>
        <row r="912">
          <cell r="A912">
            <v>9.99</v>
          </cell>
          <cell r="B912">
            <v>5000</v>
          </cell>
          <cell r="H912">
            <v>3300</v>
          </cell>
          <cell r="I912">
            <v>16415</v>
          </cell>
          <cell r="J912">
            <v>2100</v>
          </cell>
          <cell r="K912">
            <v>4100</v>
          </cell>
          <cell r="N912">
            <v>6400</v>
          </cell>
          <cell r="O912">
            <v>285600</v>
          </cell>
          <cell r="V912">
            <v>22985</v>
          </cell>
          <cell r="W912">
            <v>4000</v>
          </cell>
          <cell r="X912">
            <v>1200</v>
          </cell>
          <cell r="Y912">
            <v>33505</v>
          </cell>
          <cell r="Z912">
            <v>5000</v>
          </cell>
          <cell r="AA912">
            <v>1500</v>
          </cell>
          <cell r="AD912">
            <v>2300</v>
          </cell>
        </row>
        <row r="913">
          <cell r="A913">
            <v>10</v>
          </cell>
          <cell r="B913">
            <v>5000</v>
          </cell>
          <cell r="H913">
            <v>3300</v>
          </cell>
          <cell r="I913">
            <v>16425</v>
          </cell>
          <cell r="J913">
            <v>2100</v>
          </cell>
          <cell r="K913">
            <v>4100</v>
          </cell>
          <cell r="N913">
            <v>6400</v>
          </cell>
          <cell r="O913">
            <v>285925</v>
          </cell>
          <cell r="V913">
            <v>23000</v>
          </cell>
          <cell r="W913">
            <v>4000</v>
          </cell>
          <cell r="X913">
            <v>1200</v>
          </cell>
          <cell r="Y913">
            <v>33525</v>
          </cell>
          <cell r="Z913">
            <v>5000</v>
          </cell>
          <cell r="AA913">
            <v>1500</v>
          </cell>
          <cell r="AD913">
            <v>2300</v>
          </cell>
        </row>
        <row r="914">
          <cell r="A914">
            <v>10.01</v>
          </cell>
          <cell r="B914">
            <v>5000</v>
          </cell>
          <cell r="H914">
            <v>3300</v>
          </cell>
          <cell r="I914">
            <v>16435</v>
          </cell>
          <cell r="J914">
            <v>2100</v>
          </cell>
          <cell r="K914">
            <v>4100</v>
          </cell>
          <cell r="N914">
            <v>6400</v>
          </cell>
          <cell r="O914">
            <v>286250</v>
          </cell>
          <cell r="V914">
            <v>23015</v>
          </cell>
          <cell r="W914">
            <v>4000</v>
          </cell>
          <cell r="X914">
            <v>1200</v>
          </cell>
          <cell r="Y914">
            <v>33545</v>
          </cell>
          <cell r="Z914">
            <v>5000</v>
          </cell>
          <cell r="AA914">
            <v>1500</v>
          </cell>
          <cell r="AD914">
            <v>2300</v>
          </cell>
        </row>
        <row r="915">
          <cell r="A915">
            <v>10.02</v>
          </cell>
          <cell r="B915">
            <v>5000</v>
          </cell>
          <cell r="H915">
            <v>3300</v>
          </cell>
          <cell r="I915">
            <v>16445</v>
          </cell>
          <cell r="J915">
            <v>2100</v>
          </cell>
          <cell r="K915">
            <v>4100</v>
          </cell>
          <cell r="N915">
            <v>6400</v>
          </cell>
          <cell r="O915">
            <v>286575</v>
          </cell>
          <cell r="V915">
            <v>23030</v>
          </cell>
          <cell r="W915">
            <v>4000</v>
          </cell>
          <cell r="X915">
            <v>1200</v>
          </cell>
          <cell r="Y915">
            <v>33565</v>
          </cell>
          <cell r="Z915">
            <v>5000</v>
          </cell>
          <cell r="AA915">
            <v>1500</v>
          </cell>
          <cell r="AD915">
            <v>2300</v>
          </cell>
        </row>
        <row r="916">
          <cell r="A916">
            <v>10.029999999999999</v>
          </cell>
          <cell r="B916">
            <v>5000</v>
          </cell>
          <cell r="H916">
            <v>3300</v>
          </cell>
          <cell r="I916">
            <v>16455</v>
          </cell>
          <cell r="J916">
            <v>2100</v>
          </cell>
          <cell r="K916">
            <v>4100</v>
          </cell>
          <cell r="N916">
            <v>6400</v>
          </cell>
          <cell r="O916">
            <v>286900</v>
          </cell>
          <cell r="V916">
            <v>23045</v>
          </cell>
          <cell r="W916">
            <v>4000</v>
          </cell>
          <cell r="X916">
            <v>1200</v>
          </cell>
          <cell r="Y916">
            <v>33585</v>
          </cell>
          <cell r="Z916">
            <v>5000</v>
          </cell>
          <cell r="AA916">
            <v>1500</v>
          </cell>
          <cell r="AD916">
            <v>2300</v>
          </cell>
        </row>
        <row r="917">
          <cell r="A917">
            <v>10.039999999999999</v>
          </cell>
          <cell r="B917">
            <v>5000</v>
          </cell>
          <cell r="H917">
            <v>3300</v>
          </cell>
          <cell r="I917">
            <v>16465</v>
          </cell>
          <cell r="J917">
            <v>2100</v>
          </cell>
          <cell r="K917">
            <v>4100</v>
          </cell>
          <cell r="N917">
            <v>6400</v>
          </cell>
          <cell r="O917">
            <v>287225</v>
          </cell>
          <cell r="V917">
            <v>23060</v>
          </cell>
          <cell r="W917">
            <v>4000</v>
          </cell>
          <cell r="X917">
            <v>1200</v>
          </cell>
          <cell r="Y917">
            <v>33605</v>
          </cell>
          <cell r="Z917">
            <v>5000</v>
          </cell>
          <cell r="AA917">
            <v>1500</v>
          </cell>
          <cell r="AD917">
            <v>2300</v>
          </cell>
        </row>
        <row r="918">
          <cell r="A918">
            <v>10.050000000000001</v>
          </cell>
          <cell r="B918">
            <v>5000</v>
          </cell>
          <cell r="H918">
            <v>3300</v>
          </cell>
          <cell r="I918">
            <v>16475</v>
          </cell>
          <cell r="J918">
            <v>2100</v>
          </cell>
          <cell r="K918">
            <v>4100</v>
          </cell>
          <cell r="N918">
            <v>6400</v>
          </cell>
          <cell r="O918">
            <v>287550</v>
          </cell>
          <cell r="V918">
            <v>23075</v>
          </cell>
          <cell r="W918">
            <v>4000</v>
          </cell>
          <cell r="X918">
            <v>1200</v>
          </cell>
          <cell r="Y918">
            <v>33625</v>
          </cell>
          <cell r="Z918">
            <v>5000</v>
          </cell>
          <cell r="AA918">
            <v>1500</v>
          </cell>
          <cell r="AD918">
            <v>2300</v>
          </cell>
        </row>
        <row r="919">
          <cell r="A919">
            <v>10.06</v>
          </cell>
          <cell r="B919">
            <v>5000</v>
          </cell>
          <cell r="H919">
            <v>3300</v>
          </cell>
          <cell r="I919">
            <v>16485</v>
          </cell>
          <cell r="J919">
            <v>2100</v>
          </cell>
          <cell r="K919">
            <v>4100</v>
          </cell>
          <cell r="N919">
            <v>6400</v>
          </cell>
          <cell r="O919">
            <v>287875</v>
          </cell>
          <cell r="V919">
            <v>23090</v>
          </cell>
          <cell r="W919">
            <v>4000</v>
          </cell>
          <cell r="X919">
            <v>1200</v>
          </cell>
          <cell r="Y919">
            <v>33645</v>
          </cell>
          <cell r="Z919">
            <v>5000</v>
          </cell>
          <cell r="AA919">
            <v>1500</v>
          </cell>
          <cell r="AD919">
            <v>2300</v>
          </cell>
        </row>
        <row r="920">
          <cell r="A920">
            <v>10.07</v>
          </cell>
          <cell r="B920">
            <v>5000</v>
          </cell>
          <cell r="H920">
            <v>3300</v>
          </cell>
          <cell r="I920">
            <v>16495</v>
          </cell>
          <cell r="J920">
            <v>2100</v>
          </cell>
          <cell r="K920">
            <v>4100</v>
          </cell>
          <cell r="N920">
            <v>6400</v>
          </cell>
          <cell r="O920">
            <v>288200</v>
          </cell>
          <cell r="V920">
            <v>23105</v>
          </cell>
          <cell r="W920">
            <v>4000</v>
          </cell>
          <cell r="X920">
            <v>1200</v>
          </cell>
          <cell r="Y920">
            <v>33665</v>
          </cell>
          <cell r="Z920">
            <v>5000</v>
          </cell>
          <cell r="AA920">
            <v>1500</v>
          </cell>
          <cell r="AD920">
            <v>2300</v>
          </cell>
        </row>
        <row r="921">
          <cell r="A921">
            <v>10.08</v>
          </cell>
          <cell r="B921">
            <v>5000</v>
          </cell>
          <cell r="H921">
            <v>3300</v>
          </cell>
          <cell r="I921">
            <v>16505</v>
          </cell>
          <cell r="J921">
            <v>2100</v>
          </cell>
          <cell r="K921">
            <v>4100</v>
          </cell>
          <cell r="N921">
            <v>6400</v>
          </cell>
          <cell r="O921">
            <v>288525</v>
          </cell>
          <cell r="V921">
            <v>23120</v>
          </cell>
          <cell r="W921">
            <v>4000</v>
          </cell>
          <cell r="X921">
            <v>1200</v>
          </cell>
          <cell r="Y921">
            <v>33685</v>
          </cell>
          <cell r="Z921">
            <v>5000</v>
          </cell>
          <cell r="AA921">
            <v>1500</v>
          </cell>
          <cell r="AD921">
            <v>2300</v>
          </cell>
        </row>
        <row r="922">
          <cell r="A922">
            <v>10.09</v>
          </cell>
          <cell r="B922">
            <v>5000</v>
          </cell>
          <cell r="H922">
            <v>3300</v>
          </cell>
          <cell r="I922">
            <v>16515</v>
          </cell>
          <cell r="J922">
            <v>2100</v>
          </cell>
          <cell r="K922">
            <v>4100</v>
          </cell>
          <cell r="N922">
            <v>6400</v>
          </cell>
          <cell r="O922">
            <v>288850</v>
          </cell>
          <cell r="V922">
            <v>23135</v>
          </cell>
          <cell r="W922">
            <v>4000</v>
          </cell>
          <cell r="X922">
            <v>1200</v>
          </cell>
          <cell r="Y922">
            <v>33705</v>
          </cell>
          <cell r="Z922">
            <v>5000</v>
          </cell>
          <cell r="AA922">
            <v>1500</v>
          </cell>
          <cell r="AD922">
            <v>2300</v>
          </cell>
        </row>
        <row r="923">
          <cell r="A923">
            <v>10.1</v>
          </cell>
          <cell r="B923">
            <v>5000</v>
          </cell>
          <cell r="H923">
            <v>3300</v>
          </cell>
          <cell r="I923">
            <v>16525</v>
          </cell>
          <cell r="J923">
            <v>2100</v>
          </cell>
          <cell r="K923">
            <v>4100</v>
          </cell>
          <cell r="N923">
            <v>6400</v>
          </cell>
          <cell r="O923">
            <v>289175</v>
          </cell>
          <cell r="V923">
            <v>23150</v>
          </cell>
          <cell r="W923">
            <v>4000</v>
          </cell>
          <cell r="X923">
            <v>1200</v>
          </cell>
          <cell r="Y923">
            <v>33725</v>
          </cell>
          <cell r="Z923">
            <v>5000</v>
          </cell>
          <cell r="AA923">
            <v>1500</v>
          </cell>
          <cell r="AD923">
            <v>2300</v>
          </cell>
        </row>
        <row r="924">
          <cell r="A924">
            <v>10.11</v>
          </cell>
          <cell r="B924">
            <v>5000</v>
          </cell>
          <cell r="H924">
            <v>3300</v>
          </cell>
          <cell r="I924">
            <v>16535</v>
          </cell>
          <cell r="J924">
            <v>2100</v>
          </cell>
          <cell r="K924">
            <v>4100</v>
          </cell>
          <cell r="N924">
            <v>6400</v>
          </cell>
          <cell r="O924">
            <v>289500</v>
          </cell>
          <cell r="V924">
            <v>23165</v>
          </cell>
          <cell r="W924">
            <v>4000</v>
          </cell>
          <cell r="X924">
            <v>1200</v>
          </cell>
          <cell r="Y924">
            <v>33745</v>
          </cell>
          <cell r="Z924">
            <v>5000</v>
          </cell>
          <cell r="AA924">
            <v>1500</v>
          </cell>
          <cell r="AD924">
            <v>2300</v>
          </cell>
        </row>
        <row r="925">
          <cell r="A925">
            <v>10.119999999999999</v>
          </cell>
          <cell r="B925">
            <v>5000</v>
          </cell>
          <cell r="H925">
            <v>3300</v>
          </cell>
          <cell r="I925">
            <v>16545</v>
          </cell>
          <cell r="J925">
            <v>2100</v>
          </cell>
          <cell r="K925">
            <v>4100</v>
          </cell>
          <cell r="N925">
            <v>6400</v>
          </cell>
          <cell r="O925">
            <v>289825</v>
          </cell>
          <cell r="V925">
            <v>23180</v>
          </cell>
          <cell r="W925">
            <v>4000</v>
          </cell>
          <cell r="X925">
            <v>1200</v>
          </cell>
          <cell r="Y925">
            <v>33765</v>
          </cell>
          <cell r="Z925">
            <v>5000</v>
          </cell>
          <cell r="AA925">
            <v>1500</v>
          </cell>
          <cell r="AD925">
            <v>2300</v>
          </cell>
        </row>
        <row r="926">
          <cell r="A926">
            <v>10.130000000000001</v>
          </cell>
          <cell r="B926">
            <v>5000</v>
          </cell>
          <cell r="H926">
            <v>3300</v>
          </cell>
          <cell r="I926">
            <v>16555</v>
          </cell>
          <cell r="J926">
            <v>2100</v>
          </cell>
          <cell r="K926">
            <v>4100</v>
          </cell>
          <cell r="N926">
            <v>6400</v>
          </cell>
          <cell r="O926">
            <v>290150</v>
          </cell>
          <cell r="V926">
            <v>23195</v>
          </cell>
          <cell r="W926">
            <v>4000</v>
          </cell>
          <cell r="X926">
            <v>1200</v>
          </cell>
          <cell r="Y926">
            <v>33785</v>
          </cell>
          <cell r="Z926">
            <v>5000</v>
          </cell>
          <cell r="AA926">
            <v>1500</v>
          </cell>
          <cell r="AD926">
            <v>2300</v>
          </cell>
        </row>
        <row r="927">
          <cell r="A927">
            <v>10.14</v>
          </cell>
          <cell r="B927">
            <v>5000</v>
          </cell>
          <cell r="H927">
            <v>3300</v>
          </cell>
          <cell r="I927">
            <v>16565</v>
          </cell>
          <cell r="J927">
            <v>2100</v>
          </cell>
          <cell r="K927">
            <v>4100</v>
          </cell>
          <cell r="N927">
            <v>6400</v>
          </cell>
          <cell r="O927">
            <v>290475</v>
          </cell>
          <cell r="V927">
            <v>23210</v>
          </cell>
          <cell r="W927">
            <v>4000</v>
          </cell>
          <cell r="X927">
            <v>1200</v>
          </cell>
          <cell r="Y927">
            <v>33805</v>
          </cell>
          <cell r="Z927">
            <v>5000</v>
          </cell>
          <cell r="AA927">
            <v>1500</v>
          </cell>
          <cell r="AD927">
            <v>2300</v>
          </cell>
        </row>
        <row r="928">
          <cell r="A928">
            <v>10.15</v>
          </cell>
          <cell r="B928">
            <v>5000</v>
          </cell>
          <cell r="H928">
            <v>3300</v>
          </cell>
          <cell r="I928">
            <v>16575</v>
          </cell>
          <cell r="J928">
            <v>2100</v>
          </cell>
          <cell r="K928">
            <v>4100</v>
          </cell>
          <cell r="N928">
            <v>6400</v>
          </cell>
          <cell r="O928">
            <v>290800</v>
          </cell>
          <cell r="V928">
            <v>23225</v>
          </cell>
          <cell r="W928">
            <v>4000</v>
          </cell>
          <cell r="X928">
            <v>1200</v>
          </cell>
          <cell r="Y928">
            <v>33825</v>
          </cell>
          <cell r="Z928">
            <v>5000</v>
          </cell>
          <cell r="AA928">
            <v>1500</v>
          </cell>
          <cell r="AD928">
            <v>2300</v>
          </cell>
        </row>
        <row r="929">
          <cell r="A929">
            <v>10.16</v>
          </cell>
          <cell r="B929">
            <v>5000</v>
          </cell>
          <cell r="H929">
            <v>3300</v>
          </cell>
          <cell r="I929">
            <v>16585</v>
          </cell>
          <cell r="J929">
            <v>2100</v>
          </cell>
          <cell r="K929">
            <v>4100</v>
          </cell>
          <cell r="N929">
            <v>6400</v>
          </cell>
          <cell r="O929">
            <v>291125</v>
          </cell>
          <cell r="V929">
            <v>23240</v>
          </cell>
          <cell r="W929">
            <v>4000</v>
          </cell>
          <cell r="X929">
            <v>1200</v>
          </cell>
          <cell r="Y929">
            <v>33845</v>
          </cell>
          <cell r="Z929">
            <v>5000</v>
          </cell>
          <cell r="AA929">
            <v>1500</v>
          </cell>
          <cell r="AD929">
            <v>2300</v>
          </cell>
        </row>
        <row r="930">
          <cell r="A930">
            <v>10.17</v>
          </cell>
          <cell r="B930">
            <v>5000</v>
          </cell>
          <cell r="H930">
            <v>3300</v>
          </cell>
          <cell r="I930">
            <v>16595</v>
          </cell>
          <cell r="J930">
            <v>2100</v>
          </cell>
          <cell r="K930">
            <v>4100</v>
          </cell>
          <cell r="N930">
            <v>6400</v>
          </cell>
          <cell r="O930">
            <v>291450</v>
          </cell>
          <cell r="V930">
            <v>23255</v>
          </cell>
          <cell r="W930">
            <v>4000</v>
          </cell>
          <cell r="X930">
            <v>1200</v>
          </cell>
          <cell r="Y930">
            <v>33865</v>
          </cell>
          <cell r="Z930">
            <v>5000</v>
          </cell>
          <cell r="AA930">
            <v>1500</v>
          </cell>
          <cell r="AD930">
            <v>2300</v>
          </cell>
        </row>
        <row r="931">
          <cell r="A931">
            <v>10.18</v>
          </cell>
          <cell r="B931">
            <v>5000</v>
          </cell>
          <cell r="H931">
            <v>3300</v>
          </cell>
          <cell r="I931">
            <v>16605</v>
          </cell>
          <cell r="J931">
            <v>2100</v>
          </cell>
          <cell r="K931">
            <v>4100</v>
          </cell>
          <cell r="N931">
            <v>6400</v>
          </cell>
          <cell r="O931">
            <v>291775</v>
          </cell>
          <cell r="V931">
            <v>23270</v>
          </cell>
          <cell r="W931">
            <v>4000</v>
          </cell>
          <cell r="X931">
            <v>1200</v>
          </cell>
          <cell r="Y931">
            <v>33885</v>
          </cell>
          <cell r="Z931">
            <v>5000</v>
          </cell>
          <cell r="AA931">
            <v>1500</v>
          </cell>
          <cell r="AD931">
            <v>2300</v>
          </cell>
        </row>
        <row r="932">
          <cell r="A932">
            <v>10.19</v>
          </cell>
          <cell r="B932">
            <v>5000</v>
          </cell>
          <cell r="H932">
            <v>3300</v>
          </cell>
          <cell r="I932">
            <v>16615</v>
          </cell>
          <cell r="J932">
            <v>2100</v>
          </cell>
          <cell r="K932">
            <v>4100</v>
          </cell>
          <cell r="N932">
            <v>6400</v>
          </cell>
          <cell r="O932">
            <v>292100</v>
          </cell>
          <cell r="V932">
            <v>23285</v>
          </cell>
          <cell r="W932">
            <v>4000</v>
          </cell>
          <cell r="X932">
            <v>1200</v>
          </cell>
          <cell r="Y932">
            <v>33905</v>
          </cell>
          <cell r="Z932">
            <v>5000</v>
          </cell>
          <cell r="AA932">
            <v>1500</v>
          </cell>
          <cell r="AD932">
            <v>2300</v>
          </cell>
        </row>
        <row r="933">
          <cell r="A933">
            <v>10.199999999999999</v>
          </cell>
          <cell r="B933">
            <v>5000</v>
          </cell>
          <cell r="H933">
            <v>3300</v>
          </cell>
          <cell r="I933">
            <v>16625</v>
          </cell>
          <cell r="J933">
            <v>2100</v>
          </cell>
          <cell r="K933">
            <v>4100</v>
          </cell>
          <cell r="N933">
            <v>6400</v>
          </cell>
          <cell r="O933">
            <v>292425</v>
          </cell>
          <cell r="V933">
            <v>23300</v>
          </cell>
          <cell r="W933">
            <v>4000</v>
          </cell>
          <cell r="X933">
            <v>1200</v>
          </cell>
          <cell r="Y933">
            <v>33925</v>
          </cell>
          <cell r="Z933">
            <v>5000</v>
          </cell>
          <cell r="AA933">
            <v>1500</v>
          </cell>
          <cell r="AD933">
            <v>2300</v>
          </cell>
        </row>
        <row r="934">
          <cell r="A934">
            <v>10.210000000000001</v>
          </cell>
          <cell r="B934">
            <v>5000</v>
          </cell>
          <cell r="H934">
            <v>3300</v>
          </cell>
          <cell r="I934">
            <v>16635</v>
          </cell>
          <cell r="J934">
            <v>2100</v>
          </cell>
          <cell r="K934">
            <v>4100</v>
          </cell>
          <cell r="N934">
            <v>6400</v>
          </cell>
          <cell r="O934">
            <v>292750</v>
          </cell>
          <cell r="V934">
            <v>23315</v>
          </cell>
          <cell r="W934">
            <v>4000</v>
          </cell>
          <cell r="X934">
            <v>1200</v>
          </cell>
          <cell r="Y934">
            <v>33945</v>
          </cell>
          <cell r="Z934">
            <v>5000</v>
          </cell>
          <cell r="AA934">
            <v>1500</v>
          </cell>
          <cell r="AD934">
            <v>2300</v>
          </cell>
        </row>
        <row r="935">
          <cell r="A935">
            <v>10.220000000000001</v>
          </cell>
          <cell r="B935">
            <v>5000</v>
          </cell>
          <cell r="H935">
            <v>3300</v>
          </cell>
          <cell r="I935">
            <v>16645</v>
          </cell>
          <cell r="J935">
            <v>2100</v>
          </cell>
          <cell r="K935">
            <v>4100</v>
          </cell>
          <cell r="N935">
            <v>6400</v>
          </cell>
          <cell r="O935">
            <v>293075</v>
          </cell>
          <cell r="V935">
            <v>23330</v>
          </cell>
          <cell r="W935">
            <v>4000</v>
          </cell>
          <cell r="X935">
            <v>1200</v>
          </cell>
          <cell r="Y935">
            <v>33965</v>
          </cell>
          <cell r="Z935">
            <v>5000</v>
          </cell>
          <cell r="AA935">
            <v>1500</v>
          </cell>
          <cell r="AD935">
            <v>2300</v>
          </cell>
        </row>
        <row r="936">
          <cell r="A936">
            <v>10.23</v>
          </cell>
          <cell r="B936">
            <v>5000</v>
          </cell>
          <cell r="H936">
            <v>3300</v>
          </cell>
          <cell r="I936">
            <v>16655</v>
          </cell>
          <cell r="J936">
            <v>2100</v>
          </cell>
          <cell r="K936">
            <v>4100</v>
          </cell>
          <cell r="N936">
            <v>6400</v>
          </cell>
          <cell r="O936">
            <v>293400</v>
          </cell>
          <cell r="V936">
            <v>23345</v>
          </cell>
          <cell r="W936">
            <v>4000</v>
          </cell>
          <cell r="X936">
            <v>1200</v>
          </cell>
          <cell r="Y936">
            <v>33985</v>
          </cell>
          <cell r="Z936">
            <v>5000</v>
          </cell>
          <cell r="AA936">
            <v>1500</v>
          </cell>
          <cell r="AD936">
            <v>2300</v>
          </cell>
        </row>
        <row r="937">
          <cell r="A937">
            <v>10.24</v>
          </cell>
          <cell r="B937">
            <v>5000</v>
          </cell>
          <cell r="H937">
            <v>3300</v>
          </cell>
          <cell r="I937">
            <v>16665</v>
          </cell>
          <cell r="J937">
            <v>2100</v>
          </cell>
          <cell r="K937">
            <v>4100</v>
          </cell>
          <cell r="N937">
            <v>6400</v>
          </cell>
          <cell r="O937">
            <v>293725</v>
          </cell>
          <cell r="V937">
            <v>23360</v>
          </cell>
          <cell r="W937">
            <v>4000</v>
          </cell>
          <cell r="X937">
            <v>1200</v>
          </cell>
          <cell r="Y937">
            <v>34005</v>
          </cell>
          <cell r="Z937">
            <v>5000</v>
          </cell>
          <cell r="AA937">
            <v>1500</v>
          </cell>
          <cell r="AD937">
            <v>2300</v>
          </cell>
        </row>
        <row r="938">
          <cell r="A938">
            <v>10.25</v>
          </cell>
          <cell r="B938">
            <v>5000</v>
          </cell>
          <cell r="H938">
            <v>3300</v>
          </cell>
          <cell r="I938">
            <v>16675</v>
          </cell>
          <cell r="J938">
            <v>2100</v>
          </cell>
          <cell r="K938">
            <v>4100</v>
          </cell>
          <cell r="N938">
            <v>6400</v>
          </cell>
          <cell r="O938">
            <v>294050</v>
          </cell>
          <cell r="V938">
            <v>23375</v>
          </cell>
          <cell r="W938">
            <v>4000</v>
          </cell>
          <cell r="X938">
            <v>1200</v>
          </cell>
          <cell r="Y938">
            <v>34025</v>
          </cell>
          <cell r="Z938">
            <v>5000</v>
          </cell>
          <cell r="AA938">
            <v>1500</v>
          </cell>
          <cell r="AD938">
            <v>2300</v>
          </cell>
        </row>
        <row r="939">
          <cell r="A939">
            <v>10.26</v>
          </cell>
          <cell r="B939">
            <v>5000</v>
          </cell>
          <cell r="H939">
            <v>3300</v>
          </cell>
          <cell r="I939">
            <v>16685</v>
          </cell>
          <cell r="J939">
            <v>2100</v>
          </cell>
          <cell r="K939">
            <v>4100</v>
          </cell>
          <cell r="N939">
            <v>6400</v>
          </cell>
          <cell r="O939">
            <v>294375</v>
          </cell>
          <cell r="V939">
            <v>23390</v>
          </cell>
          <cell r="W939">
            <v>4000</v>
          </cell>
          <cell r="X939">
            <v>1200</v>
          </cell>
          <cell r="Y939">
            <v>34045</v>
          </cell>
          <cell r="Z939">
            <v>5000</v>
          </cell>
          <cell r="AA939">
            <v>1500</v>
          </cell>
          <cell r="AD939">
            <v>2300</v>
          </cell>
        </row>
        <row r="940">
          <cell r="A940">
            <v>10.27</v>
          </cell>
          <cell r="B940">
            <v>5000</v>
          </cell>
          <cell r="H940">
            <v>3300</v>
          </cell>
          <cell r="I940">
            <v>16695</v>
          </cell>
          <cell r="J940">
            <v>2100</v>
          </cell>
          <cell r="K940">
            <v>4100</v>
          </cell>
          <cell r="N940">
            <v>6400</v>
          </cell>
          <cell r="O940">
            <v>294700</v>
          </cell>
          <cell r="V940">
            <v>23405</v>
          </cell>
          <cell r="W940">
            <v>4000</v>
          </cell>
          <cell r="X940">
            <v>1200</v>
          </cell>
          <cell r="Y940">
            <v>34065</v>
          </cell>
          <cell r="Z940">
            <v>5000</v>
          </cell>
          <cell r="AA940">
            <v>1500</v>
          </cell>
          <cell r="AD940">
            <v>2300</v>
          </cell>
        </row>
        <row r="941">
          <cell r="A941">
            <v>10.28</v>
          </cell>
          <cell r="B941">
            <v>5000</v>
          </cell>
          <cell r="H941">
            <v>3300</v>
          </cell>
          <cell r="I941">
            <v>16705</v>
          </cell>
          <cell r="J941">
            <v>2100</v>
          </cell>
          <cell r="K941">
            <v>4100</v>
          </cell>
          <cell r="N941">
            <v>6400</v>
          </cell>
          <cell r="O941">
            <v>295025</v>
          </cell>
          <cell r="V941">
            <v>23420</v>
          </cell>
          <cell r="W941">
            <v>4000</v>
          </cell>
          <cell r="X941">
            <v>1200</v>
          </cell>
          <cell r="Y941">
            <v>34085</v>
          </cell>
          <cell r="Z941">
            <v>5000</v>
          </cell>
          <cell r="AA941">
            <v>1500</v>
          </cell>
          <cell r="AD941">
            <v>2300</v>
          </cell>
        </row>
        <row r="942">
          <cell r="A942">
            <v>10.29</v>
          </cell>
          <cell r="B942">
            <v>5000</v>
          </cell>
          <cell r="H942">
            <v>3300</v>
          </cell>
          <cell r="I942">
            <v>16715</v>
          </cell>
          <cell r="J942">
            <v>2100</v>
          </cell>
          <cell r="K942">
            <v>4100</v>
          </cell>
          <cell r="N942">
            <v>6400</v>
          </cell>
          <cell r="O942">
            <v>295350</v>
          </cell>
          <cell r="V942">
            <v>23435</v>
          </cell>
          <cell r="W942">
            <v>4000</v>
          </cell>
          <cell r="X942">
            <v>1200</v>
          </cell>
          <cell r="Y942">
            <v>34105</v>
          </cell>
          <cell r="Z942">
            <v>5000</v>
          </cell>
          <cell r="AA942">
            <v>1500</v>
          </cell>
          <cell r="AD942">
            <v>2300</v>
          </cell>
        </row>
        <row r="943">
          <cell r="A943">
            <v>10.3</v>
          </cell>
          <cell r="B943">
            <v>5000</v>
          </cell>
          <cell r="H943">
            <v>3300</v>
          </cell>
          <cell r="I943">
            <v>16725</v>
          </cell>
          <cell r="J943">
            <v>2100</v>
          </cell>
          <cell r="K943">
            <v>4100</v>
          </cell>
          <cell r="N943">
            <v>6400</v>
          </cell>
          <cell r="O943">
            <v>295675</v>
          </cell>
          <cell r="V943">
            <v>23450</v>
          </cell>
          <cell r="W943">
            <v>4000</v>
          </cell>
          <cell r="X943">
            <v>1200</v>
          </cell>
          <cell r="Y943">
            <v>34125</v>
          </cell>
          <cell r="Z943">
            <v>5000</v>
          </cell>
          <cell r="AA943">
            <v>1500</v>
          </cell>
          <cell r="AD943">
            <v>2300</v>
          </cell>
        </row>
        <row r="944">
          <cell r="A944">
            <v>10.31</v>
          </cell>
          <cell r="B944">
            <v>5000</v>
          </cell>
          <cell r="H944">
            <v>3300</v>
          </cell>
          <cell r="I944">
            <v>16735</v>
          </cell>
          <cell r="J944">
            <v>2100</v>
          </cell>
          <cell r="K944">
            <v>4100</v>
          </cell>
          <cell r="N944">
            <v>6400</v>
          </cell>
          <cell r="O944">
            <v>296000</v>
          </cell>
          <cell r="V944">
            <v>23465</v>
          </cell>
          <cell r="W944">
            <v>4000</v>
          </cell>
          <cell r="X944">
            <v>1200</v>
          </cell>
          <cell r="Y944">
            <v>34145</v>
          </cell>
          <cell r="Z944">
            <v>5000</v>
          </cell>
          <cell r="AA944">
            <v>1500</v>
          </cell>
          <cell r="AD944">
            <v>2300</v>
          </cell>
        </row>
        <row r="945">
          <cell r="A945">
            <v>10.32</v>
          </cell>
          <cell r="B945">
            <v>5000</v>
          </cell>
          <cell r="H945">
            <v>3300</v>
          </cell>
          <cell r="I945">
            <v>16745</v>
          </cell>
          <cell r="J945">
            <v>2100</v>
          </cell>
          <cell r="K945">
            <v>4100</v>
          </cell>
          <cell r="N945">
            <v>6400</v>
          </cell>
          <cell r="O945">
            <v>296325</v>
          </cell>
          <cell r="V945">
            <v>23480</v>
          </cell>
          <cell r="W945">
            <v>4000</v>
          </cell>
          <cell r="X945">
            <v>1200</v>
          </cell>
          <cell r="Y945">
            <v>34165</v>
          </cell>
          <cell r="Z945">
            <v>5000</v>
          </cell>
          <cell r="AA945">
            <v>1500</v>
          </cell>
          <cell r="AD945">
            <v>2300</v>
          </cell>
        </row>
        <row r="946">
          <cell r="A946">
            <v>10.33</v>
          </cell>
          <cell r="B946">
            <v>5000</v>
          </cell>
          <cell r="H946">
            <v>3300</v>
          </cell>
          <cell r="I946">
            <v>16755</v>
          </cell>
          <cell r="J946">
            <v>2100</v>
          </cell>
          <cell r="K946">
            <v>4100</v>
          </cell>
          <cell r="N946">
            <v>6400</v>
          </cell>
          <cell r="O946">
            <v>296650</v>
          </cell>
          <cell r="V946">
            <v>23495</v>
          </cell>
          <cell r="W946">
            <v>4000</v>
          </cell>
          <cell r="X946">
            <v>1200</v>
          </cell>
          <cell r="Y946">
            <v>34185</v>
          </cell>
          <cell r="Z946">
            <v>5000</v>
          </cell>
          <cell r="AA946">
            <v>1500</v>
          </cell>
          <cell r="AD946">
            <v>2300</v>
          </cell>
        </row>
        <row r="947">
          <cell r="A947">
            <v>10.34</v>
          </cell>
          <cell r="B947">
            <v>5000</v>
          </cell>
          <cell r="H947">
            <v>3300</v>
          </cell>
          <cell r="I947">
            <v>16765</v>
          </cell>
          <cell r="J947">
            <v>2100</v>
          </cell>
          <cell r="K947">
            <v>4100</v>
          </cell>
          <cell r="N947">
            <v>6400</v>
          </cell>
          <cell r="O947">
            <v>296975</v>
          </cell>
          <cell r="V947">
            <v>23510</v>
          </cell>
          <cell r="W947">
            <v>4000</v>
          </cell>
          <cell r="X947">
            <v>1200</v>
          </cell>
          <cell r="Y947">
            <v>34205</v>
          </cell>
          <cell r="Z947">
            <v>5000</v>
          </cell>
          <cell r="AA947">
            <v>1500</v>
          </cell>
          <cell r="AD947">
            <v>2300</v>
          </cell>
        </row>
        <row r="948">
          <cell r="A948">
            <v>10.35</v>
          </cell>
          <cell r="B948">
            <v>5000</v>
          </cell>
          <cell r="H948">
            <v>3300</v>
          </cell>
          <cell r="I948">
            <v>16775</v>
          </cell>
          <cell r="J948">
            <v>2100</v>
          </cell>
          <cell r="K948">
            <v>4100</v>
          </cell>
          <cell r="N948">
            <v>6400</v>
          </cell>
          <cell r="O948">
            <v>297300</v>
          </cell>
          <cell r="V948">
            <v>23525</v>
          </cell>
          <cell r="W948">
            <v>4000</v>
          </cell>
          <cell r="X948">
            <v>1200</v>
          </cell>
          <cell r="Y948">
            <v>34225</v>
          </cell>
          <cell r="Z948">
            <v>5000</v>
          </cell>
          <cell r="AA948">
            <v>1500</v>
          </cell>
          <cell r="AD948">
            <v>2300</v>
          </cell>
        </row>
        <row r="949">
          <cell r="A949">
            <v>10.36</v>
          </cell>
          <cell r="B949">
            <v>5000</v>
          </cell>
          <cell r="H949">
            <v>3300</v>
          </cell>
          <cell r="I949">
            <v>16785</v>
          </cell>
          <cell r="J949">
            <v>2100</v>
          </cell>
          <cell r="K949">
            <v>4100</v>
          </cell>
          <cell r="N949">
            <v>6400</v>
          </cell>
          <cell r="O949">
            <v>297625</v>
          </cell>
          <cell r="V949">
            <v>23540</v>
          </cell>
          <cell r="W949">
            <v>4000</v>
          </cell>
          <cell r="X949">
            <v>1200</v>
          </cell>
          <cell r="Y949">
            <v>34245</v>
          </cell>
          <cell r="Z949">
            <v>5000</v>
          </cell>
          <cell r="AA949">
            <v>1500</v>
          </cell>
          <cell r="AD949">
            <v>2300</v>
          </cell>
        </row>
        <row r="950">
          <cell r="A950">
            <v>10.37</v>
          </cell>
          <cell r="B950">
            <v>5000</v>
          </cell>
          <cell r="H950">
            <v>3300</v>
          </cell>
          <cell r="I950">
            <v>16795</v>
          </cell>
          <cell r="J950">
            <v>2100</v>
          </cell>
          <cell r="K950">
            <v>4100</v>
          </cell>
          <cell r="N950">
            <v>6400</v>
          </cell>
          <cell r="O950">
            <v>297950</v>
          </cell>
          <cell r="V950">
            <v>23555</v>
          </cell>
          <cell r="W950">
            <v>4000</v>
          </cell>
          <cell r="X950">
            <v>1200</v>
          </cell>
          <cell r="Y950">
            <v>34265</v>
          </cell>
          <cell r="Z950">
            <v>5000</v>
          </cell>
          <cell r="AA950">
            <v>1500</v>
          </cell>
          <cell r="AD950">
            <v>2300</v>
          </cell>
        </row>
        <row r="951">
          <cell r="A951">
            <v>10.38</v>
          </cell>
          <cell r="B951">
            <v>5000</v>
          </cell>
          <cell r="H951">
            <v>3300</v>
          </cell>
          <cell r="I951">
            <v>16805</v>
          </cell>
          <cell r="J951">
            <v>2100</v>
          </cell>
          <cell r="K951">
            <v>4100</v>
          </cell>
          <cell r="N951">
            <v>6400</v>
          </cell>
          <cell r="O951">
            <v>298275</v>
          </cell>
          <cell r="V951">
            <v>23570</v>
          </cell>
          <cell r="W951">
            <v>4000</v>
          </cell>
          <cell r="X951">
            <v>1200</v>
          </cell>
          <cell r="Y951">
            <v>34285</v>
          </cell>
          <cell r="Z951">
            <v>5000</v>
          </cell>
          <cell r="AA951">
            <v>1500</v>
          </cell>
          <cell r="AD951">
            <v>2300</v>
          </cell>
        </row>
        <row r="952">
          <cell r="A952">
            <v>10.39</v>
          </cell>
          <cell r="B952">
            <v>5000</v>
          </cell>
          <cell r="H952">
            <v>3300</v>
          </cell>
          <cell r="I952">
            <v>16815</v>
          </cell>
          <cell r="J952">
            <v>2100</v>
          </cell>
          <cell r="K952">
            <v>4100</v>
          </cell>
          <cell r="N952">
            <v>6400</v>
          </cell>
          <cell r="O952">
            <v>298600</v>
          </cell>
          <cell r="V952">
            <v>23585</v>
          </cell>
          <cell r="W952">
            <v>4000</v>
          </cell>
          <cell r="X952">
            <v>1200</v>
          </cell>
          <cell r="Y952">
            <v>34305</v>
          </cell>
          <cell r="Z952">
            <v>5000</v>
          </cell>
          <cell r="AA952">
            <v>1500</v>
          </cell>
          <cell r="AD952">
            <v>2300</v>
          </cell>
        </row>
        <row r="953">
          <cell r="A953">
            <v>10.4</v>
          </cell>
          <cell r="B953">
            <v>5000</v>
          </cell>
          <cell r="H953">
            <v>3300</v>
          </cell>
          <cell r="I953">
            <v>16825</v>
          </cell>
          <cell r="J953">
            <v>2100</v>
          </cell>
          <cell r="K953">
            <v>4100</v>
          </cell>
          <cell r="N953">
            <v>6400</v>
          </cell>
          <cell r="O953">
            <v>298925</v>
          </cell>
          <cell r="V953">
            <v>23600</v>
          </cell>
          <cell r="W953">
            <v>4000</v>
          </cell>
          <cell r="X953">
            <v>1200</v>
          </cell>
          <cell r="Y953">
            <v>34325</v>
          </cell>
          <cell r="Z953">
            <v>5000</v>
          </cell>
          <cell r="AA953">
            <v>1500</v>
          </cell>
          <cell r="AD953">
            <v>2300</v>
          </cell>
        </row>
        <row r="954">
          <cell r="A954">
            <v>10.41</v>
          </cell>
          <cell r="B954">
            <v>5000</v>
          </cell>
          <cell r="H954">
            <v>3300</v>
          </cell>
          <cell r="I954">
            <v>16835</v>
          </cell>
          <cell r="J954">
            <v>2100</v>
          </cell>
          <cell r="K954">
            <v>4100</v>
          </cell>
          <cell r="N954">
            <v>6400</v>
          </cell>
          <cell r="O954">
            <v>299250</v>
          </cell>
          <cell r="V954">
            <v>23615</v>
          </cell>
          <cell r="W954">
            <v>4000</v>
          </cell>
          <cell r="X954">
            <v>1200</v>
          </cell>
          <cell r="Y954">
            <v>34345</v>
          </cell>
          <cell r="Z954">
            <v>5000</v>
          </cell>
          <cell r="AA954">
            <v>1500</v>
          </cell>
          <cell r="AD954">
            <v>2300</v>
          </cell>
        </row>
        <row r="955">
          <cell r="A955">
            <v>10.42</v>
          </cell>
          <cell r="B955">
            <v>5000</v>
          </cell>
          <cell r="H955">
            <v>3300</v>
          </cell>
          <cell r="I955">
            <v>16845</v>
          </cell>
          <cell r="J955">
            <v>2100</v>
          </cell>
          <cell r="K955">
            <v>4100</v>
          </cell>
          <cell r="N955">
            <v>6400</v>
          </cell>
          <cell r="O955">
            <v>299575</v>
          </cell>
          <cell r="V955">
            <v>23630</v>
          </cell>
          <cell r="W955">
            <v>4000</v>
          </cell>
          <cell r="X955">
            <v>1200</v>
          </cell>
          <cell r="Y955">
            <v>34365</v>
          </cell>
          <cell r="Z955">
            <v>5000</v>
          </cell>
          <cell r="AA955">
            <v>1500</v>
          </cell>
          <cell r="AD955">
            <v>2300</v>
          </cell>
        </row>
        <row r="956">
          <cell r="A956">
            <v>10.43</v>
          </cell>
          <cell r="B956">
            <v>5000</v>
          </cell>
          <cell r="H956">
            <v>3300</v>
          </cell>
          <cell r="I956">
            <v>16855</v>
          </cell>
          <cell r="J956">
            <v>2100</v>
          </cell>
          <cell r="K956">
            <v>4100</v>
          </cell>
          <cell r="N956">
            <v>6400</v>
          </cell>
          <cell r="O956">
            <v>299900</v>
          </cell>
          <cell r="V956">
            <v>23645</v>
          </cell>
          <cell r="W956">
            <v>4000</v>
          </cell>
          <cell r="X956">
            <v>1200</v>
          </cell>
          <cell r="Y956">
            <v>34385</v>
          </cell>
          <cell r="Z956">
            <v>5000</v>
          </cell>
          <cell r="AA956">
            <v>1500</v>
          </cell>
          <cell r="AD956">
            <v>2300</v>
          </cell>
        </row>
        <row r="957">
          <cell r="A957">
            <v>10.44</v>
          </cell>
          <cell r="B957">
            <v>5000</v>
          </cell>
          <cell r="H957">
            <v>3300</v>
          </cell>
          <cell r="I957">
            <v>16865</v>
          </cell>
          <cell r="J957">
            <v>2100</v>
          </cell>
          <cell r="K957">
            <v>4100</v>
          </cell>
          <cell r="N957">
            <v>6400</v>
          </cell>
          <cell r="O957">
            <v>300225</v>
          </cell>
          <cell r="V957">
            <v>23660</v>
          </cell>
          <cell r="W957">
            <v>4000</v>
          </cell>
          <cell r="X957">
            <v>1200</v>
          </cell>
          <cell r="Y957">
            <v>34405</v>
          </cell>
          <cell r="Z957">
            <v>5000</v>
          </cell>
          <cell r="AA957">
            <v>1500</v>
          </cell>
          <cell r="AD957">
            <v>2300</v>
          </cell>
        </row>
        <row r="958">
          <cell r="A958">
            <v>10.45</v>
          </cell>
          <cell r="B958">
            <v>5000</v>
          </cell>
          <cell r="H958">
            <v>3300</v>
          </cell>
          <cell r="I958">
            <v>16875</v>
          </cell>
          <cell r="J958">
            <v>2100</v>
          </cell>
          <cell r="K958">
            <v>4100</v>
          </cell>
          <cell r="N958">
            <v>6400</v>
          </cell>
          <cell r="O958">
            <v>300550</v>
          </cell>
          <cell r="V958">
            <v>23675</v>
          </cell>
          <cell r="W958">
            <v>4000</v>
          </cell>
          <cell r="X958">
            <v>1200</v>
          </cell>
          <cell r="Y958">
            <v>34425</v>
          </cell>
          <cell r="Z958">
            <v>5000</v>
          </cell>
          <cell r="AA958">
            <v>1500</v>
          </cell>
          <cell r="AD958">
            <v>2300</v>
          </cell>
        </row>
        <row r="959">
          <cell r="A959">
            <v>10.46</v>
          </cell>
          <cell r="B959">
            <v>5000</v>
          </cell>
          <cell r="H959">
            <v>3300</v>
          </cell>
          <cell r="I959">
            <v>16885</v>
          </cell>
          <cell r="J959">
            <v>2100</v>
          </cell>
          <cell r="K959">
            <v>4100</v>
          </cell>
          <cell r="N959">
            <v>6400</v>
          </cell>
          <cell r="O959">
            <v>300875</v>
          </cell>
          <cell r="V959">
            <v>23690</v>
          </cell>
          <cell r="W959">
            <v>4000</v>
          </cell>
          <cell r="X959">
            <v>1200</v>
          </cell>
          <cell r="Y959">
            <v>34445</v>
          </cell>
          <cell r="Z959">
            <v>5000</v>
          </cell>
          <cell r="AA959">
            <v>1500</v>
          </cell>
          <cell r="AD959">
            <v>2300</v>
          </cell>
        </row>
        <row r="960">
          <cell r="A960">
            <v>10.47</v>
          </cell>
          <cell r="B960">
            <v>5000</v>
          </cell>
          <cell r="H960">
            <v>3300</v>
          </cell>
          <cell r="I960">
            <v>16895</v>
          </cell>
          <cell r="J960">
            <v>2100</v>
          </cell>
          <cell r="K960">
            <v>4100</v>
          </cell>
          <cell r="N960">
            <v>6400</v>
          </cell>
          <cell r="O960">
            <v>301200</v>
          </cell>
          <cell r="V960">
            <v>23705</v>
          </cell>
          <cell r="W960">
            <v>4000</v>
          </cell>
          <cell r="X960">
            <v>1200</v>
          </cell>
          <cell r="Y960">
            <v>34465</v>
          </cell>
          <cell r="Z960">
            <v>5000</v>
          </cell>
          <cell r="AA960">
            <v>1500</v>
          </cell>
          <cell r="AD960">
            <v>2300</v>
          </cell>
        </row>
        <row r="961">
          <cell r="A961">
            <v>10.48</v>
          </cell>
          <cell r="B961">
            <v>5000</v>
          </cell>
          <cell r="H961">
            <v>3300</v>
          </cell>
          <cell r="I961">
            <v>16905</v>
          </cell>
          <cell r="J961">
            <v>2100</v>
          </cell>
          <cell r="K961">
            <v>4100</v>
          </cell>
          <cell r="N961">
            <v>6400</v>
          </cell>
          <cell r="O961">
            <v>301525</v>
          </cell>
          <cell r="V961">
            <v>23720</v>
          </cell>
          <cell r="W961">
            <v>4000</v>
          </cell>
          <cell r="X961">
            <v>1200</v>
          </cell>
          <cell r="Y961">
            <v>34485</v>
          </cell>
          <cell r="Z961">
            <v>5000</v>
          </cell>
          <cell r="AA961">
            <v>1500</v>
          </cell>
          <cell r="AD961">
            <v>2300</v>
          </cell>
        </row>
        <row r="962">
          <cell r="A962">
            <v>10.49</v>
          </cell>
          <cell r="B962">
            <v>5000</v>
          </cell>
          <cell r="H962">
            <v>3300</v>
          </cell>
          <cell r="I962">
            <v>16915</v>
          </cell>
          <cell r="J962">
            <v>2100</v>
          </cell>
          <cell r="K962">
            <v>4100</v>
          </cell>
          <cell r="N962">
            <v>6400</v>
          </cell>
          <cell r="O962">
            <v>301850</v>
          </cell>
          <cell r="V962">
            <v>23735</v>
          </cell>
          <cell r="W962">
            <v>4000</v>
          </cell>
          <cell r="X962">
            <v>1200</v>
          </cell>
          <cell r="Y962">
            <v>34505</v>
          </cell>
          <cell r="Z962">
            <v>5000</v>
          </cell>
          <cell r="AA962">
            <v>1500</v>
          </cell>
          <cell r="AD962">
            <v>2300</v>
          </cell>
        </row>
        <row r="963">
          <cell r="A963">
            <v>10.5</v>
          </cell>
          <cell r="B963">
            <v>5000</v>
          </cell>
          <cell r="H963">
            <v>3300</v>
          </cell>
          <cell r="I963">
            <v>16925</v>
          </cell>
          <cell r="J963">
            <v>2100</v>
          </cell>
          <cell r="K963">
            <v>4100</v>
          </cell>
          <cell r="N963">
            <v>6400</v>
          </cell>
          <cell r="O963">
            <v>302175</v>
          </cell>
          <cell r="V963">
            <v>23750</v>
          </cell>
          <cell r="W963">
            <v>4000</v>
          </cell>
          <cell r="X963">
            <v>1200</v>
          </cell>
          <cell r="Y963">
            <v>34525</v>
          </cell>
          <cell r="Z963">
            <v>5000</v>
          </cell>
          <cell r="AA963">
            <v>1500</v>
          </cell>
          <cell r="AD963">
            <v>2300</v>
          </cell>
        </row>
        <row r="964">
          <cell r="A964">
            <v>10.51</v>
          </cell>
          <cell r="B964">
            <v>5000</v>
          </cell>
          <cell r="H964">
            <v>3300</v>
          </cell>
          <cell r="I964">
            <v>16935</v>
          </cell>
          <cell r="J964">
            <v>2100</v>
          </cell>
          <cell r="K964">
            <v>4100</v>
          </cell>
          <cell r="N964">
            <v>6400</v>
          </cell>
          <cell r="O964">
            <v>302500</v>
          </cell>
          <cell r="V964">
            <v>23765</v>
          </cell>
          <cell r="W964">
            <v>4000</v>
          </cell>
          <cell r="X964">
            <v>1200</v>
          </cell>
          <cell r="Y964">
            <v>34545</v>
          </cell>
          <cell r="Z964">
            <v>5000</v>
          </cell>
          <cell r="AA964">
            <v>1500</v>
          </cell>
          <cell r="AD964">
            <v>2300</v>
          </cell>
        </row>
        <row r="965">
          <cell r="A965">
            <v>10.52</v>
          </cell>
          <cell r="B965">
            <v>5000</v>
          </cell>
          <cell r="H965">
            <v>3300</v>
          </cell>
          <cell r="I965">
            <v>16945</v>
          </cell>
          <cell r="J965">
            <v>2100</v>
          </cell>
          <cell r="K965">
            <v>4100</v>
          </cell>
          <cell r="N965">
            <v>6400</v>
          </cell>
          <cell r="O965">
            <v>302825</v>
          </cell>
          <cell r="V965">
            <v>23780</v>
          </cell>
          <cell r="W965">
            <v>4000</v>
          </cell>
          <cell r="X965">
            <v>1200</v>
          </cell>
          <cell r="Y965">
            <v>34565</v>
          </cell>
          <cell r="Z965">
            <v>5000</v>
          </cell>
          <cell r="AA965">
            <v>1500</v>
          </cell>
          <cell r="AD965">
            <v>2300</v>
          </cell>
        </row>
        <row r="966">
          <cell r="A966">
            <v>10.53</v>
          </cell>
          <cell r="B966">
            <v>5000</v>
          </cell>
          <cell r="H966">
            <v>3300</v>
          </cell>
          <cell r="I966">
            <v>16955</v>
          </cell>
          <cell r="J966">
            <v>2100</v>
          </cell>
          <cell r="K966">
            <v>4100</v>
          </cell>
          <cell r="N966">
            <v>6400</v>
          </cell>
          <cell r="O966">
            <v>303150</v>
          </cell>
          <cell r="V966">
            <v>23795</v>
          </cell>
          <cell r="W966">
            <v>4000</v>
          </cell>
          <cell r="X966">
            <v>1200</v>
          </cell>
          <cell r="Y966">
            <v>34585</v>
          </cell>
          <cell r="Z966">
            <v>5000</v>
          </cell>
          <cell r="AA966">
            <v>1500</v>
          </cell>
          <cell r="AD966">
            <v>2300</v>
          </cell>
        </row>
        <row r="967">
          <cell r="A967">
            <v>10.54</v>
          </cell>
          <cell r="B967">
            <v>5000</v>
          </cell>
          <cell r="H967">
            <v>3300</v>
          </cell>
          <cell r="I967">
            <v>16965</v>
          </cell>
          <cell r="J967">
            <v>2100</v>
          </cell>
          <cell r="K967">
            <v>4100</v>
          </cell>
          <cell r="N967">
            <v>6400</v>
          </cell>
          <cell r="O967">
            <v>303475</v>
          </cell>
          <cell r="V967">
            <v>23810</v>
          </cell>
          <cell r="W967">
            <v>4000</v>
          </cell>
          <cell r="X967">
            <v>1200</v>
          </cell>
          <cell r="Y967">
            <v>34605</v>
          </cell>
          <cell r="Z967">
            <v>5000</v>
          </cell>
          <cell r="AA967">
            <v>1500</v>
          </cell>
          <cell r="AD967">
            <v>2300</v>
          </cell>
        </row>
        <row r="968">
          <cell r="A968">
            <v>10.55</v>
          </cell>
          <cell r="B968">
            <v>5000</v>
          </cell>
          <cell r="H968">
            <v>3300</v>
          </cell>
          <cell r="I968">
            <v>16975</v>
          </cell>
          <cell r="J968">
            <v>2100</v>
          </cell>
          <cell r="K968">
            <v>4100</v>
          </cell>
          <cell r="N968">
            <v>6400</v>
          </cell>
          <cell r="O968">
            <v>303800</v>
          </cell>
          <cell r="V968">
            <v>23825</v>
          </cell>
          <cell r="W968">
            <v>4000</v>
          </cell>
          <cell r="X968">
            <v>1200</v>
          </cell>
          <cell r="Y968">
            <v>34625</v>
          </cell>
          <cell r="Z968">
            <v>5000</v>
          </cell>
          <cell r="AA968">
            <v>1500</v>
          </cell>
          <cell r="AD968">
            <v>2300</v>
          </cell>
        </row>
        <row r="969">
          <cell r="A969">
            <v>10.56</v>
          </cell>
          <cell r="B969">
            <v>5000</v>
          </cell>
          <cell r="H969">
            <v>3300</v>
          </cell>
          <cell r="I969">
            <v>16985</v>
          </cell>
          <cell r="J969">
            <v>2100</v>
          </cell>
          <cell r="K969">
            <v>4100</v>
          </cell>
          <cell r="N969">
            <v>6400</v>
          </cell>
          <cell r="O969">
            <v>304125</v>
          </cell>
          <cell r="V969">
            <v>23840</v>
          </cell>
          <cell r="W969">
            <v>4000</v>
          </cell>
          <cell r="X969">
            <v>1200</v>
          </cell>
          <cell r="Y969">
            <v>34645</v>
          </cell>
          <cell r="Z969">
            <v>5000</v>
          </cell>
          <cell r="AA969">
            <v>1500</v>
          </cell>
          <cell r="AD969">
            <v>2300</v>
          </cell>
        </row>
        <row r="970">
          <cell r="A970">
            <v>10.57</v>
          </cell>
          <cell r="B970">
            <v>5000</v>
          </cell>
          <cell r="H970">
            <v>3300</v>
          </cell>
          <cell r="I970">
            <v>16995</v>
          </cell>
          <cell r="J970">
            <v>2100</v>
          </cell>
          <cell r="K970">
            <v>4100</v>
          </cell>
          <cell r="N970">
            <v>6400</v>
          </cell>
          <cell r="O970">
            <v>304450</v>
          </cell>
          <cell r="V970">
            <v>23855</v>
          </cell>
          <cell r="W970">
            <v>4000</v>
          </cell>
          <cell r="X970">
            <v>1200</v>
          </cell>
          <cell r="Y970">
            <v>34665</v>
          </cell>
          <cell r="Z970">
            <v>5000</v>
          </cell>
          <cell r="AA970">
            <v>1500</v>
          </cell>
          <cell r="AD970">
            <v>2300</v>
          </cell>
        </row>
        <row r="971">
          <cell r="A971">
            <v>10.58</v>
          </cell>
          <cell r="B971">
            <v>5000</v>
          </cell>
          <cell r="H971">
            <v>3300</v>
          </cell>
          <cell r="I971">
            <v>17005</v>
          </cell>
          <cell r="J971">
            <v>2100</v>
          </cell>
          <cell r="K971">
            <v>4100</v>
          </cell>
          <cell r="N971">
            <v>6400</v>
          </cell>
          <cell r="O971">
            <v>304775</v>
          </cell>
          <cell r="V971">
            <v>23870</v>
          </cell>
          <cell r="W971">
            <v>4000</v>
          </cell>
          <cell r="X971">
            <v>1200</v>
          </cell>
          <cell r="Y971">
            <v>34685</v>
          </cell>
          <cell r="Z971">
            <v>5000</v>
          </cell>
          <cell r="AA971">
            <v>1500</v>
          </cell>
          <cell r="AD971">
            <v>2300</v>
          </cell>
        </row>
        <row r="972">
          <cell r="A972">
            <v>10.59</v>
          </cell>
          <cell r="B972">
            <v>5000</v>
          </cell>
          <cell r="H972">
            <v>3300</v>
          </cell>
          <cell r="I972">
            <v>17015</v>
          </cell>
          <cell r="J972">
            <v>2100</v>
          </cell>
          <cell r="K972">
            <v>4100</v>
          </cell>
          <cell r="N972">
            <v>6400</v>
          </cell>
          <cell r="O972">
            <v>305100</v>
          </cell>
          <cell r="V972">
            <v>23885</v>
          </cell>
          <cell r="W972">
            <v>4000</v>
          </cell>
          <cell r="X972">
            <v>1200</v>
          </cell>
          <cell r="Y972">
            <v>34705</v>
          </cell>
          <cell r="Z972">
            <v>5000</v>
          </cell>
          <cell r="AA972">
            <v>1500</v>
          </cell>
          <cell r="AD972">
            <v>2300</v>
          </cell>
        </row>
        <row r="973">
          <cell r="A973">
            <v>10.6</v>
          </cell>
          <cell r="B973">
            <v>5000</v>
          </cell>
          <cell r="H973">
            <v>3300</v>
          </cell>
          <cell r="I973">
            <v>17025</v>
          </cell>
          <cell r="J973">
            <v>2100</v>
          </cell>
          <cell r="K973">
            <v>4100</v>
          </cell>
          <cell r="N973">
            <v>6400</v>
          </cell>
          <cell r="O973">
            <v>305425</v>
          </cell>
          <cell r="V973">
            <v>23900</v>
          </cell>
          <cell r="W973">
            <v>4000</v>
          </cell>
          <cell r="X973">
            <v>1200</v>
          </cell>
          <cell r="Y973">
            <v>34725</v>
          </cell>
          <cell r="Z973">
            <v>5000</v>
          </cell>
          <cell r="AA973">
            <v>1500</v>
          </cell>
          <cell r="AD973">
            <v>2300</v>
          </cell>
        </row>
        <row r="974">
          <cell r="A974">
            <v>10.61</v>
          </cell>
          <cell r="B974">
            <v>5000</v>
          </cell>
          <cell r="H974">
            <v>3300</v>
          </cell>
          <cell r="I974">
            <v>17035</v>
          </cell>
          <cell r="J974">
            <v>2100</v>
          </cell>
          <cell r="K974">
            <v>4100</v>
          </cell>
          <cell r="N974">
            <v>6400</v>
          </cell>
          <cell r="O974">
            <v>305750</v>
          </cell>
          <cell r="V974">
            <v>23915</v>
          </cell>
          <cell r="W974">
            <v>4000</v>
          </cell>
          <cell r="X974">
            <v>1200</v>
          </cell>
          <cell r="Y974">
            <v>34745</v>
          </cell>
          <cell r="Z974">
            <v>5000</v>
          </cell>
          <cell r="AA974">
            <v>1500</v>
          </cell>
          <cell r="AD974">
            <v>2300</v>
          </cell>
        </row>
        <row r="975">
          <cell r="A975">
            <v>10.62</v>
          </cell>
          <cell r="B975">
            <v>5000</v>
          </cell>
          <cell r="H975">
            <v>3300</v>
          </cell>
          <cell r="I975">
            <v>17045</v>
          </cell>
          <cell r="J975">
            <v>2100</v>
          </cell>
          <cell r="K975">
            <v>4100</v>
          </cell>
          <cell r="N975">
            <v>6400</v>
          </cell>
          <cell r="O975">
            <v>306075</v>
          </cell>
          <cell r="V975">
            <v>23930</v>
          </cell>
          <cell r="W975">
            <v>4000</v>
          </cell>
          <cell r="X975">
            <v>1200</v>
          </cell>
          <cell r="Y975">
            <v>34765</v>
          </cell>
          <cell r="Z975">
            <v>5000</v>
          </cell>
          <cell r="AA975">
            <v>1500</v>
          </cell>
          <cell r="AD975">
            <v>2300</v>
          </cell>
        </row>
        <row r="976">
          <cell r="A976">
            <v>10.63</v>
          </cell>
          <cell r="B976">
            <v>5000</v>
          </cell>
          <cell r="H976">
            <v>3300</v>
          </cell>
          <cell r="I976">
            <v>17055</v>
          </cell>
          <cell r="J976">
            <v>2100</v>
          </cell>
          <cell r="K976">
            <v>4100</v>
          </cell>
          <cell r="N976">
            <v>6400</v>
          </cell>
          <cell r="O976">
            <v>306400</v>
          </cell>
          <cell r="V976">
            <v>23945</v>
          </cell>
          <cell r="W976">
            <v>4000</v>
          </cell>
          <cell r="X976">
            <v>1200</v>
          </cell>
          <cell r="Y976">
            <v>34785</v>
          </cell>
          <cell r="Z976">
            <v>5000</v>
          </cell>
          <cell r="AA976">
            <v>1500</v>
          </cell>
          <cell r="AD976">
            <v>2300</v>
          </cell>
        </row>
        <row r="977">
          <cell r="A977">
            <v>10.64</v>
          </cell>
          <cell r="B977">
            <v>5000</v>
          </cell>
          <cell r="H977">
            <v>3300</v>
          </cell>
          <cell r="I977">
            <v>17065</v>
          </cell>
          <cell r="J977">
            <v>2100</v>
          </cell>
          <cell r="K977">
            <v>4100</v>
          </cell>
          <cell r="N977">
            <v>6400</v>
          </cell>
          <cell r="O977">
            <v>306725</v>
          </cell>
          <cell r="V977">
            <v>23960</v>
          </cell>
          <cell r="W977">
            <v>4000</v>
          </cell>
          <cell r="X977">
            <v>1200</v>
          </cell>
          <cell r="Y977">
            <v>34805</v>
          </cell>
          <cell r="Z977">
            <v>5000</v>
          </cell>
          <cell r="AA977">
            <v>1500</v>
          </cell>
          <cell r="AD977">
            <v>2300</v>
          </cell>
        </row>
        <row r="978">
          <cell r="A978">
            <v>10.65</v>
          </cell>
          <cell r="B978">
            <v>5000</v>
          </cell>
          <cell r="H978">
            <v>3300</v>
          </cell>
          <cell r="I978">
            <v>17075</v>
          </cell>
          <cell r="J978">
            <v>2100</v>
          </cell>
          <cell r="K978">
            <v>4100</v>
          </cell>
          <cell r="N978">
            <v>6400</v>
          </cell>
          <cell r="O978">
            <v>307050</v>
          </cell>
          <cell r="V978">
            <v>23975</v>
          </cell>
          <cell r="W978">
            <v>4000</v>
          </cell>
          <cell r="X978">
            <v>1200</v>
          </cell>
          <cell r="Y978">
            <v>34825</v>
          </cell>
          <cell r="Z978">
            <v>5000</v>
          </cell>
          <cell r="AA978">
            <v>1500</v>
          </cell>
          <cell r="AD978">
            <v>2300</v>
          </cell>
        </row>
        <row r="979">
          <cell r="A979">
            <v>10.66</v>
          </cell>
          <cell r="B979">
            <v>5000</v>
          </cell>
          <cell r="H979">
            <v>3300</v>
          </cell>
          <cell r="I979">
            <v>17085</v>
          </cell>
          <cell r="J979">
            <v>2100</v>
          </cell>
          <cell r="K979">
            <v>4100</v>
          </cell>
          <cell r="N979">
            <v>6400</v>
          </cell>
          <cell r="O979">
            <v>307375</v>
          </cell>
          <cell r="V979">
            <v>23990</v>
          </cell>
          <cell r="W979">
            <v>4000</v>
          </cell>
          <cell r="X979">
            <v>1200</v>
          </cell>
          <cell r="Y979">
            <v>34845</v>
          </cell>
          <cell r="Z979">
            <v>5000</v>
          </cell>
          <cell r="AA979">
            <v>1500</v>
          </cell>
          <cell r="AD979">
            <v>2300</v>
          </cell>
        </row>
        <row r="980">
          <cell r="A980">
            <v>10.67</v>
          </cell>
          <cell r="B980">
            <v>5000</v>
          </cell>
          <cell r="H980">
            <v>3300</v>
          </cell>
          <cell r="I980">
            <v>17095</v>
          </cell>
          <cell r="J980">
            <v>2100</v>
          </cell>
          <cell r="K980">
            <v>4100</v>
          </cell>
          <cell r="N980">
            <v>6400</v>
          </cell>
          <cell r="O980">
            <v>307700</v>
          </cell>
          <cell r="V980">
            <v>24005</v>
          </cell>
          <cell r="W980">
            <v>4000</v>
          </cell>
          <cell r="X980">
            <v>1200</v>
          </cell>
          <cell r="Y980">
            <v>34865</v>
          </cell>
          <cell r="Z980">
            <v>5000</v>
          </cell>
          <cell r="AA980">
            <v>1500</v>
          </cell>
          <cell r="AD980">
            <v>2300</v>
          </cell>
        </row>
        <row r="981">
          <cell r="A981">
            <v>10.68</v>
          </cell>
          <cell r="B981">
            <v>5000</v>
          </cell>
          <cell r="H981">
            <v>3300</v>
          </cell>
          <cell r="I981">
            <v>17105</v>
          </cell>
          <cell r="J981">
            <v>2100</v>
          </cell>
          <cell r="K981">
            <v>4100</v>
          </cell>
          <cell r="N981">
            <v>6400</v>
          </cell>
          <cell r="O981">
            <v>308025</v>
          </cell>
          <cell r="V981">
            <v>24020</v>
          </cell>
          <cell r="W981">
            <v>4000</v>
          </cell>
          <cell r="X981">
            <v>1200</v>
          </cell>
          <cell r="Y981">
            <v>34885</v>
          </cell>
          <cell r="Z981">
            <v>5000</v>
          </cell>
          <cell r="AA981">
            <v>1500</v>
          </cell>
          <cell r="AD981">
            <v>2300</v>
          </cell>
        </row>
        <row r="982">
          <cell r="A982">
            <v>10.69</v>
          </cell>
          <cell r="B982">
            <v>5000</v>
          </cell>
          <cell r="H982">
            <v>3300</v>
          </cell>
          <cell r="I982">
            <v>17115</v>
          </cell>
          <cell r="J982">
            <v>2100</v>
          </cell>
          <cell r="K982">
            <v>4100</v>
          </cell>
          <cell r="N982">
            <v>6400</v>
          </cell>
          <cell r="O982">
            <v>308350</v>
          </cell>
          <cell r="V982">
            <v>24035</v>
          </cell>
          <cell r="W982">
            <v>4000</v>
          </cell>
          <cell r="X982">
            <v>1200</v>
          </cell>
          <cell r="Y982">
            <v>34905</v>
          </cell>
          <cell r="Z982">
            <v>5000</v>
          </cell>
          <cell r="AA982">
            <v>1500</v>
          </cell>
          <cell r="AD982">
            <v>2300</v>
          </cell>
        </row>
        <row r="983">
          <cell r="A983">
            <v>10.7</v>
          </cell>
          <cell r="B983">
            <v>5000</v>
          </cell>
          <cell r="H983">
            <v>3300</v>
          </cell>
          <cell r="I983">
            <v>17125</v>
          </cell>
          <cell r="J983">
            <v>2100</v>
          </cell>
          <cell r="K983">
            <v>4100</v>
          </cell>
          <cell r="N983">
            <v>6400</v>
          </cell>
          <cell r="O983">
            <v>308675</v>
          </cell>
          <cell r="V983">
            <v>24050</v>
          </cell>
          <cell r="W983">
            <v>4000</v>
          </cell>
          <cell r="X983">
            <v>1200</v>
          </cell>
          <cell r="Y983">
            <v>34925</v>
          </cell>
          <cell r="Z983">
            <v>5000</v>
          </cell>
          <cell r="AA983">
            <v>1500</v>
          </cell>
          <cell r="AD983">
            <v>2300</v>
          </cell>
        </row>
        <row r="984">
          <cell r="A984">
            <v>10.71</v>
          </cell>
          <cell r="B984">
            <v>5000</v>
          </cell>
          <cell r="H984">
            <v>3300</v>
          </cell>
          <cell r="I984">
            <v>17135</v>
          </cell>
          <cell r="J984">
            <v>2100</v>
          </cell>
          <cell r="K984">
            <v>4100</v>
          </cell>
          <cell r="N984">
            <v>6400</v>
          </cell>
          <cell r="O984">
            <v>309000</v>
          </cell>
          <cell r="V984">
            <v>24065</v>
          </cell>
          <cell r="W984">
            <v>4000</v>
          </cell>
          <cell r="X984">
            <v>1200</v>
          </cell>
          <cell r="Y984">
            <v>34945</v>
          </cell>
          <cell r="Z984">
            <v>5000</v>
          </cell>
          <cell r="AA984">
            <v>1500</v>
          </cell>
          <cell r="AD984">
            <v>2300</v>
          </cell>
        </row>
        <row r="985">
          <cell r="A985">
            <v>10.72</v>
          </cell>
          <cell r="B985">
            <v>5000</v>
          </cell>
          <cell r="H985">
            <v>3300</v>
          </cell>
          <cell r="I985">
            <v>17145</v>
          </cell>
          <cell r="J985">
            <v>2100</v>
          </cell>
          <cell r="K985">
            <v>4100</v>
          </cell>
          <cell r="N985">
            <v>6400</v>
          </cell>
          <cell r="O985">
            <v>309325</v>
          </cell>
          <cell r="V985">
            <v>24080</v>
          </cell>
          <cell r="W985">
            <v>4000</v>
          </cell>
          <cell r="X985">
            <v>1200</v>
          </cell>
          <cell r="Y985">
            <v>34965</v>
          </cell>
          <cell r="Z985">
            <v>5000</v>
          </cell>
          <cell r="AA985">
            <v>1500</v>
          </cell>
          <cell r="AD985">
            <v>2300</v>
          </cell>
        </row>
        <row r="986">
          <cell r="A986">
            <v>10.73</v>
          </cell>
          <cell r="B986">
            <v>5000</v>
          </cell>
          <cell r="H986">
            <v>3300</v>
          </cell>
          <cell r="I986">
            <v>17155</v>
          </cell>
          <cell r="J986">
            <v>2100</v>
          </cell>
          <cell r="K986">
            <v>4100</v>
          </cell>
          <cell r="N986">
            <v>6400</v>
          </cell>
          <cell r="O986">
            <v>309650</v>
          </cell>
          <cell r="V986">
            <v>24095</v>
          </cell>
          <cell r="W986">
            <v>4000</v>
          </cell>
          <cell r="X986">
            <v>1200</v>
          </cell>
          <cell r="Y986">
            <v>34985</v>
          </cell>
          <cell r="Z986">
            <v>5000</v>
          </cell>
          <cell r="AA986">
            <v>1500</v>
          </cell>
          <cell r="AD986">
            <v>2300</v>
          </cell>
        </row>
        <row r="987">
          <cell r="A987">
            <v>10.74</v>
          </cell>
          <cell r="B987">
            <v>5000</v>
          </cell>
          <cell r="H987">
            <v>3300</v>
          </cell>
          <cell r="I987">
            <v>17165</v>
          </cell>
          <cell r="J987">
            <v>2100</v>
          </cell>
          <cell r="K987">
            <v>4100</v>
          </cell>
          <cell r="N987">
            <v>6400</v>
          </cell>
          <cell r="O987">
            <v>309975</v>
          </cell>
          <cell r="V987">
            <v>24110</v>
          </cell>
          <cell r="W987">
            <v>4000</v>
          </cell>
          <cell r="X987">
            <v>1200</v>
          </cell>
          <cell r="Y987">
            <v>35005</v>
          </cell>
          <cell r="Z987">
            <v>5000</v>
          </cell>
          <cell r="AA987">
            <v>1500</v>
          </cell>
          <cell r="AD987">
            <v>2300</v>
          </cell>
        </row>
        <row r="988">
          <cell r="A988">
            <v>10.75</v>
          </cell>
          <cell r="B988">
            <v>5000</v>
          </cell>
          <cell r="H988">
            <v>3300</v>
          </cell>
          <cell r="I988">
            <v>17175</v>
          </cell>
          <cell r="J988">
            <v>2100</v>
          </cell>
          <cell r="K988">
            <v>4100</v>
          </cell>
          <cell r="N988">
            <v>6400</v>
          </cell>
          <cell r="O988">
            <v>310300</v>
          </cell>
          <cell r="V988">
            <v>24125</v>
          </cell>
          <cell r="W988">
            <v>4000</v>
          </cell>
          <cell r="X988">
            <v>1200</v>
          </cell>
          <cell r="Y988">
            <v>35025</v>
          </cell>
          <cell r="Z988">
            <v>5000</v>
          </cell>
          <cell r="AA988">
            <v>1500</v>
          </cell>
          <cell r="AD988">
            <v>2300</v>
          </cell>
        </row>
        <row r="989">
          <cell r="A989">
            <v>10.76</v>
          </cell>
          <cell r="B989">
            <v>5000</v>
          </cell>
          <cell r="H989">
            <v>3300</v>
          </cell>
          <cell r="I989">
            <v>17185</v>
          </cell>
          <cell r="J989">
            <v>2100</v>
          </cell>
          <cell r="K989">
            <v>4100</v>
          </cell>
          <cell r="N989">
            <v>6400</v>
          </cell>
          <cell r="O989">
            <v>310625</v>
          </cell>
          <cell r="V989">
            <v>24140</v>
          </cell>
          <cell r="W989">
            <v>4000</v>
          </cell>
          <cell r="X989">
            <v>1200</v>
          </cell>
          <cell r="Y989">
            <v>35045</v>
          </cell>
          <cell r="Z989">
            <v>5000</v>
          </cell>
          <cell r="AA989">
            <v>1500</v>
          </cell>
          <cell r="AD989">
            <v>2300</v>
          </cell>
        </row>
        <row r="990">
          <cell r="A990">
            <v>10.77</v>
          </cell>
          <cell r="B990">
            <v>5000</v>
          </cell>
          <cell r="H990">
            <v>3300</v>
          </cell>
          <cell r="I990">
            <v>17195</v>
          </cell>
          <cell r="J990">
            <v>2100</v>
          </cell>
          <cell r="K990">
            <v>4100</v>
          </cell>
          <cell r="N990">
            <v>6400</v>
          </cell>
          <cell r="O990">
            <v>310950</v>
          </cell>
          <cell r="V990">
            <v>24155</v>
          </cell>
          <cell r="W990">
            <v>4000</v>
          </cell>
          <cell r="X990">
            <v>1200</v>
          </cell>
          <cell r="Y990">
            <v>35065</v>
          </cell>
          <cell r="Z990">
            <v>5000</v>
          </cell>
          <cell r="AA990">
            <v>1500</v>
          </cell>
          <cell r="AD990">
            <v>2300</v>
          </cell>
        </row>
        <row r="991">
          <cell r="A991">
            <v>10.78</v>
          </cell>
          <cell r="B991">
            <v>5000</v>
          </cell>
          <cell r="H991">
            <v>3300</v>
          </cell>
          <cell r="I991">
            <v>17205</v>
          </cell>
          <cell r="J991">
            <v>2100</v>
          </cell>
          <cell r="K991">
            <v>4100</v>
          </cell>
          <cell r="N991">
            <v>6400</v>
          </cell>
          <cell r="O991">
            <v>311275</v>
          </cell>
          <cell r="V991">
            <v>24170</v>
          </cell>
          <cell r="W991">
            <v>4000</v>
          </cell>
          <cell r="X991">
            <v>1200</v>
          </cell>
          <cell r="Y991">
            <v>35085</v>
          </cell>
          <cell r="Z991">
            <v>5000</v>
          </cell>
          <cell r="AA991">
            <v>1500</v>
          </cell>
          <cell r="AD991">
            <v>2300</v>
          </cell>
        </row>
        <row r="992">
          <cell r="A992">
            <v>10.79</v>
          </cell>
          <cell r="B992">
            <v>5000</v>
          </cell>
          <cell r="H992">
            <v>3300</v>
          </cell>
          <cell r="I992">
            <v>17215</v>
          </cell>
          <cell r="J992">
            <v>2100</v>
          </cell>
          <cell r="K992">
            <v>4100</v>
          </cell>
          <cell r="N992">
            <v>6400</v>
          </cell>
          <cell r="O992">
            <v>311600</v>
          </cell>
          <cell r="V992">
            <v>24185</v>
          </cell>
          <cell r="W992">
            <v>4000</v>
          </cell>
          <cell r="X992">
            <v>1200</v>
          </cell>
          <cell r="Y992">
            <v>35105</v>
          </cell>
          <cell r="Z992">
            <v>5000</v>
          </cell>
          <cell r="AA992">
            <v>1500</v>
          </cell>
          <cell r="AD992">
            <v>2300</v>
          </cell>
        </row>
        <row r="993">
          <cell r="A993">
            <v>10.8</v>
          </cell>
          <cell r="B993">
            <v>5000</v>
          </cell>
          <cell r="H993">
            <v>3300</v>
          </cell>
          <cell r="I993">
            <v>17225</v>
          </cell>
          <cell r="J993">
            <v>2100</v>
          </cell>
          <cell r="K993">
            <v>4100</v>
          </cell>
          <cell r="N993">
            <v>6400</v>
          </cell>
          <cell r="O993">
            <v>311925</v>
          </cell>
          <cell r="V993">
            <v>24200</v>
          </cell>
          <cell r="W993">
            <v>4000</v>
          </cell>
          <cell r="X993">
            <v>1200</v>
          </cell>
          <cell r="Y993">
            <v>35125</v>
          </cell>
          <cell r="Z993">
            <v>5000</v>
          </cell>
          <cell r="AA993">
            <v>1500</v>
          </cell>
          <cell r="AD993">
            <v>2300</v>
          </cell>
        </row>
        <row r="994">
          <cell r="A994">
            <v>10.81</v>
          </cell>
          <cell r="B994">
            <v>5000</v>
          </cell>
          <cell r="H994">
            <v>3300</v>
          </cell>
          <cell r="I994">
            <v>17235</v>
          </cell>
          <cell r="J994">
            <v>2100</v>
          </cell>
          <cell r="K994">
            <v>4100</v>
          </cell>
          <cell r="N994">
            <v>6400</v>
          </cell>
          <cell r="O994">
            <v>312250</v>
          </cell>
          <cell r="V994">
            <v>24215</v>
          </cell>
          <cell r="W994">
            <v>4000</v>
          </cell>
          <cell r="X994">
            <v>1200</v>
          </cell>
          <cell r="Y994">
            <v>35145</v>
          </cell>
          <cell r="Z994">
            <v>5000</v>
          </cell>
          <cell r="AA994">
            <v>1500</v>
          </cell>
          <cell r="AD994">
            <v>2300</v>
          </cell>
        </row>
        <row r="995">
          <cell r="A995">
            <v>10.82</v>
          </cell>
          <cell r="B995">
            <v>5000</v>
          </cell>
          <cell r="H995">
            <v>3300</v>
          </cell>
          <cell r="I995">
            <v>17245</v>
          </cell>
          <cell r="J995">
            <v>2100</v>
          </cell>
          <cell r="K995">
            <v>4100</v>
          </cell>
          <cell r="N995">
            <v>6400</v>
          </cell>
          <cell r="O995">
            <v>312575</v>
          </cell>
          <cell r="V995">
            <v>24230</v>
          </cell>
          <cell r="W995">
            <v>4000</v>
          </cell>
          <cell r="X995">
            <v>1200</v>
          </cell>
          <cell r="Y995">
            <v>35165</v>
          </cell>
          <cell r="Z995">
            <v>5000</v>
          </cell>
          <cell r="AA995">
            <v>1500</v>
          </cell>
          <cell r="AD995">
            <v>2300</v>
          </cell>
        </row>
        <row r="996">
          <cell r="A996">
            <v>10.83</v>
          </cell>
          <cell r="B996">
            <v>5000</v>
          </cell>
          <cell r="H996">
            <v>3300</v>
          </cell>
          <cell r="I996">
            <v>17255</v>
          </cell>
          <cell r="J996">
            <v>2100</v>
          </cell>
          <cell r="K996">
            <v>4100</v>
          </cell>
          <cell r="N996">
            <v>6400</v>
          </cell>
          <cell r="O996">
            <v>312900</v>
          </cell>
          <cell r="V996">
            <v>24245</v>
          </cell>
          <cell r="W996">
            <v>4000</v>
          </cell>
          <cell r="X996">
            <v>1200</v>
          </cell>
          <cell r="Y996">
            <v>35185</v>
          </cell>
          <cell r="Z996">
            <v>5000</v>
          </cell>
          <cell r="AA996">
            <v>1500</v>
          </cell>
          <cell r="AD996">
            <v>2300</v>
          </cell>
        </row>
        <row r="997">
          <cell r="A997">
            <v>10.84</v>
          </cell>
          <cell r="B997">
            <v>5000</v>
          </cell>
          <cell r="H997">
            <v>3300</v>
          </cell>
          <cell r="I997">
            <v>17265</v>
          </cell>
          <cell r="J997">
            <v>2100</v>
          </cell>
          <cell r="K997">
            <v>4100</v>
          </cell>
          <cell r="N997">
            <v>6400</v>
          </cell>
          <cell r="O997">
            <v>313225</v>
          </cell>
          <cell r="V997">
            <v>24260</v>
          </cell>
          <cell r="W997">
            <v>4000</v>
          </cell>
          <cell r="X997">
            <v>1200</v>
          </cell>
          <cell r="Y997">
            <v>35205</v>
          </cell>
          <cell r="Z997">
            <v>5000</v>
          </cell>
          <cell r="AA997">
            <v>1500</v>
          </cell>
          <cell r="AD997">
            <v>2300</v>
          </cell>
        </row>
        <row r="998">
          <cell r="A998">
            <v>10.85</v>
          </cell>
          <cell r="B998">
            <v>5000</v>
          </cell>
          <cell r="H998">
            <v>3300</v>
          </cell>
          <cell r="I998">
            <v>17275</v>
          </cell>
          <cell r="J998">
            <v>2100</v>
          </cell>
          <cell r="K998">
            <v>4100</v>
          </cell>
          <cell r="N998">
            <v>6400</v>
          </cell>
          <cell r="O998">
            <v>313550</v>
          </cell>
          <cell r="V998">
            <v>24275</v>
          </cell>
          <cell r="W998">
            <v>4000</v>
          </cell>
          <cell r="X998">
            <v>1200</v>
          </cell>
          <cell r="Y998">
            <v>35225</v>
          </cell>
          <cell r="Z998">
            <v>5000</v>
          </cell>
          <cell r="AA998">
            <v>1500</v>
          </cell>
          <cell r="AD998">
            <v>2300</v>
          </cell>
        </row>
        <row r="999">
          <cell r="A999">
            <v>10.86</v>
          </cell>
          <cell r="B999">
            <v>5000</v>
          </cell>
          <cell r="H999">
            <v>3300</v>
          </cell>
          <cell r="I999">
            <v>17285</v>
          </cell>
          <cell r="J999">
            <v>2100</v>
          </cell>
          <cell r="K999">
            <v>4100</v>
          </cell>
          <cell r="N999">
            <v>6400</v>
          </cell>
          <cell r="O999">
            <v>313875</v>
          </cell>
          <cell r="V999">
            <v>24290</v>
          </cell>
          <cell r="W999">
            <v>4000</v>
          </cell>
          <cell r="X999">
            <v>1200</v>
          </cell>
          <cell r="Y999">
            <v>35245</v>
          </cell>
          <cell r="Z999">
            <v>5000</v>
          </cell>
          <cell r="AA999">
            <v>1500</v>
          </cell>
          <cell r="AD999">
            <v>2300</v>
          </cell>
        </row>
        <row r="1000">
          <cell r="A1000">
            <v>10.87</v>
          </cell>
          <cell r="B1000">
            <v>5000</v>
          </cell>
          <cell r="H1000">
            <v>3300</v>
          </cell>
          <cell r="I1000">
            <v>17295</v>
          </cell>
          <cell r="J1000">
            <v>2100</v>
          </cell>
          <cell r="K1000">
            <v>4100</v>
          </cell>
          <cell r="N1000">
            <v>6400</v>
          </cell>
          <cell r="O1000">
            <v>314200</v>
          </cell>
          <cell r="V1000">
            <v>24305</v>
          </cell>
          <cell r="W1000">
            <v>4000</v>
          </cell>
          <cell r="X1000">
            <v>1200</v>
          </cell>
          <cell r="Y1000">
            <v>35265</v>
          </cell>
          <cell r="Z1000">
            <v>5000</v>
          </cell>
          <cell r="AA1000">
            <v>1500</v>
          </cell>
          <cell r="AD1000">
            <v>2300</v>
          </cell>
        </row>
        <row r="1001">
          <cell r="A1001">
            <v>10.88</v>
          </cell>
          <cell r="B1001">
            <v>5000</v>
          </cell>
          <cell r="H1001">
            <v>3300</v>
          </cell>
          <cell r="I1001">
            <v>17305</v>
          </cell>
          <cell r="J1001">
            <v>2100</v>
          </cell>
          <cell r="K1001">
            <v>4100</v>
          </cell>
          <cell r="N1001">
            <v>6400</v>
          </cell>
          <cell r="O1001">
            <v>314525</v>
          </cell>
          <cell r="V1001">
            <v>24320</v>
          </cell>
          <cell r="W1001">
            <v>4000</v>
          </cell>
          <cell r="X1001">
            <v>1200</v>
          </cell>
          <cell r="Y1001">
            <v>35285</v>
          </cell>
          <cell r="Z1001">
            <v>5000</v>
          </cell>
          <cell r="AA1001">
            <v>1500</v>
          </cell>
          <cell r="AD1001">
            <v>2300</v>
          </cell>
        </row>
        <row r="1002">
          <cell r="A1002">
            <v>10.89</v>
          </cell>
          <cell r="B1002">
            <v>5000</v>
          </cell>
          <cell r="H1002">
            <v>3300</v>
          </cell>
          <cell r="I1002">
            <v>17315</v>
          </cell>
          <cell r="J1002">
            <v>2100</v>
          </cell>
          <cell r="K1002">
            <v>4100</v>
          </cell>
          <cell r="N1002">
            <v>6400</v>
          </cell>
          <cell r="O1002">
            <v>314850</v>
          </cell>
          <cell r="V1002">
            <v>24335</v>
          </cell>
          <cell r="W1002">
            <v>4000</v>
          </cell>
          <cell r="X1002">
            <v>1200</v>
          </cell>
          <cell r="Y1002">
            <v>35305</v>
          </cell>
          <cell r="Z1002">
            <v>5000</v>
          </cell>
          <cell r="AA1002">
            <v>1500</v>
          </cell>
          <cell r="AD1002">
            <v>2300</v>
          </cell>
        </row>
        <row r="1003">
          <cell r="A1003">
            <v>10.9</v>
          </cell>
          <cell r="B1003">
            <v>5000</v>
          </cell>
          <cell r="H1003">
            <v>3300</v>
          </cell>
          <cell r="I1003">
            <v>17325</v>
          </cell>
          <cell r="J1003">
            <v>2100</v>
          </cell>
          <cell r="K1003">
            <v>4100</v>
          </cell>
          <cell r="N1003">
            <v>6400</v>
          </cell>
          <cell r="O1003">
            <v>315175</v>
          </cell>
          <cell r="V1003">
            <v>24350</v>
          </cell>
          <cell r="W1003">
            <v>4000</v>
          </cell>
          <cell r="X1003">
            <v>1200</v>
          </cell>
          <cell r="Y1003">
            <v>35325</v>
          </cell>
          <cell r="Z1003">
            <v>5000</v>
          </cell>
          <cell r="AA1003">
            <v>1500</v>
          </cell>
          <cell r="AD1003">
            <v>2300</v>
          </cell>
        </row>
        <row r="1004">
          <cell r="A1004">
            <v>10.91</v>
          </cell>
          <cell r="B1004">
            <v>5000</v>
          </cell>
          <cell r="H1004">
            <v>3300</v>
          </cell>
          <cell r="I1004">
            <v>17335</v>
          </cell>
          <cell r="J1004">
            <v>2100</v>
          </cell>
          <cell r="K1004">
            <v>4100</v>
          </cell>
          <cell r="N1004">
            <v>6400</v>
          </cell>
          <cell r="O1004">
            <v>315500</v>
          </cell>
          <cell r="V1004">
            <v>24365</v>
          </cell>
          <cell r="W1004">
            <v>4000</v>
          </cell>
          <cell r="X1004">
            <v>1200</v>
          </cell>
          <cell r="Y1004">
            <v>35345</v>
          </cell>
          <cell r="Z1004">
            <v>5000</v>
          </cell>
          <cell r="AA1004">
            <v>1500</v>
          </cell>
          <cell r="AD1004">
            <v>2300</v>
          </cell>
        </row>
        <row r="1005">
          <cell r="A1005">
            <v>10.92</v>
          </cell>
          <cell r="B1005">
            <v>5000</v>
          </cell>
          <cell r="H1005">
            <v>3300</v>
          </cell>
          <cell r="I1005">
            <v>17345</v>
          </cell>
          <cell r="J1005">
            <v>2100</v>
          </cell>
          <cell r="K1005">
            <v>4100</v>
          </cell>
          <cell r="N1005">
            <v>6400</v>
          </cell>
          <cell r="O1005">
            <v>315825</v>
          </cell>
          <cell r="V1005">
            <v>24380</v>
          </cell>
          <cell r="W1005">
            <v>4000</v>
          </cell>
          <cell r="X1005">
            <v>1200</v>
          </cell>
          <cell r="Y1005">
            <v>35365</v>
          </cell>
          <cell r="Z1005">
            <v>5000</v>
          </cell>
          <cell r="AA1005">
            <v>1500</v>
          </cell>
          <cell r="AD1005">
            <v>2300</v>
          </cell>
        </row>
        <row r="1006">
          <cell r="A1006">
            <v>10.93</v>
          </cell>
          <cell r="B1006">
            <v>5000</v>
          </cell>
          <cell r="H1006">
            <v>3300</v>
          </cell>
          <cell r="I1006">
            <v>17355</v>
          </cell>
          <cell r="J1006">
            <v>2100</v>
          </cell>
          <cell r="K1006">
            <v>4100</v>
          </cell>
          <cell r="N1006">
            <v>6400</v>
          </cell>
          <cell r="O1006">
            <v>316150</v>
          </cell>
          <cell r="V1006">
            <v>24395</v>
          </cell>
          <cell r="W1006">
            <v>4000</v>
          </cell>
          <cell r="X1006">
            <v>1200</v>
          </cell>
          <cell r="Y1006">
            <v>35385</v>
          </cell>
          <cell r="Z1006">
            <v>5000</v>
          </cell>
          <cell r="AA1006">
            <v>1500</v>
          </cell>
          <cell r="AD1006">
            <v>2300</v>
          </cell>
        </row>
        <row r="1007">
          <cell r="A1007">
            <v>10.94</v>
          </cell>
          <cell r="B1007">
            <v>5000</v>
          </cell>
          <cell r="H1007">
            <v>3300</v>
          </cell>
          <cell r="I1007">
            <v>17365</v>
          </cell>
          <cell r="J1007">
            <v>2100</v>
          </cell>
          <cell r="K1007">
            <v>4100</v>
          </cell>
          <cell r="N1007">
            <v>6400</v>
          </cell>
          <cell r="O1007">
            <v>316475</v>
          </cell>
          <cell r="V1007">
            <v>24410</v>
          </cell>
          <cell r="W1007">
            <v>4000</v>
          </cell>
          <cell r="X1007">
            <v>1200</v>
          </cell>
          <cell r="Y1007">
            <v>35405</v>
          </cell>
          <cell r="Z1007">
            <v>5000</v>
          </cell>
          <cell r="AA1007">
            <v>1500</v>
          </cell>
          <cell r="AD1007">
            <v>2300</v>
          </cell>
        </row>
        <row r="1008">
          <cell r="A1008">
            <v>10.95</v>
          </cell>
          <cell r="B1008">
            <v>5000</v>
          </cell>
          <cell r="H1008">
            <v>3300</v>
          </cell>
          <cell r="I1008">
            <v>17375</v>
          </cell>
          <cell r="J1008">
            <v>2100</v>
          </cell>
          <cell r="K1008">
            <v>4100</v>
          </cell>
          <cell r="N1008">
            <v>6400</v>
          </cell>
          <cell r="O1008">
            <v>316800</v>
          </cell>
          <cell r="V1008">
            <v>24425</v>
          </cell>
          <cell r="W1008">
            <v>4000</v>
          </cell>
          <cell r="X1008">
            <v>1200</v>
          </cell>
          <cell r="Y1008">
            <v>35425</v>
          </cell>
          <cell r="Z1008">
            <v>5000</v>
          </cell>
          <cell r="AA1008">
            <v>1500</v>
          </cell>
          <cell r="AD1008">
            <v>2300</v>
          </cell>
        </row>
        <row r="1009">
          <cell r="A1009">
            <v>10.96</v>
          </cell>
          <cell r="B1009">
            <v>5000</v>
          </cell>
          <cell r="H1009">
            <v>3300</v>
          </cell>
          <cell r="I1009">
            <v>17385</v>
          </cell>
          <cell r="J1009">
            <v>2100</v>
          </cell>
          <cell r="K1009">
            <v>4100</v>
          </cell>
          <cell r="N1009">
            <v>6400</v>
          </cell>
          <cell r="O1009">
            <v>317125</v>
          </cell>
          <cell r="V1009">
            <v>24440</v>
          </cell>
          <cell r="W1009">
            <v>4000</v>
          </cell>
          <cell r="X1009">
            <v>1200</v>
          </cell>
          <cell r="Y1009">
            <v>35445</v>
          </cell>
          <cell r="Z1009">
            <v>5000</v>
          </cell>
          <cell r="AA1009">
            <v>1500</v>
          </cell>
          <cell r="AD1009">
            <v>2300</v>
          </cell>
        </row>
        <row r="1010">
          <cell r="A1010">
            <v>10.97</v>
          </cell>
          <cell r="B1010">
            <v>5000</v>
          </cell>
          <cell r="H1010">
            <v>3300</v>
          </cell>
          <cell r="I1010">
            <v>17395</v>
          </cell>
          <cell r="J1010">
            <v>2100</v>
          </cell>
          <cell r="K1010">
            <v>4100</v>
          </cell>
          <cell r="N1010">
            <v>6400</v>
          </cell>
          <cell r="O1010">
            <v>317450</v>
          </cell>
          <cell r="V1010">
            <v>24455</v>
          </cell>
          <cell r="W1010">
            <v>4000</v>
          </cell>
          <cell r="X1010">
            <v>1200</v>
          </cell>
          <cell r="Y1010">
            <v>35465</v>
          </cell>
          <cell r="Z1010">
            <v>5000</v>
          </cell>
          <cell r="AA1010">
            <v>1500</v>
          </cell>
          <cell r="AD1010">
            <v>2300</v>
          </cell>
        </row>
        <row r="1011">
          <cell r="A1011">
            <v>10.98</v>
          </cell>
          <cell r="B1011">
            <v>5000</v>
          </cell>
          <cell r="H1011">
            <v>3300</v>
          </cell>
          <cell r="I1011">
            <v>17405</v>
          </cell>
          <cell r="J1011">
            <v>2100</v>
          </cell>
          <cell r="K1011">
            <v>4100</v>
          </cell>
          <cell r="N1011">
            <v>6400</v>
          </cell>
          <cell r="O1011">
            <v>317775</v>
          </cell>
          <cell r="V1011">
            <v>24470</v>
          </cell>
          <cell r="W1011">
            <v>4000</v>
          </cell>
          <cell r="X1011">
            <v>1200</v>
          </cell>
          <cell r="Y1011">
            <v>35485</v>
          </cell>
          <cell r="Z1011">
            <v>5000</v>
          </cell>
          <cell r="AA1011">
            <v>1500</v>
          </cell>
          <cell r="AD1011">
            <v>2300</v>
          </cell>
        </row>
        <row r="1012">
          <cell r="A1012">
            <v>10.99</v>
          </cell>
          <cell r="B1012">
            <v>5000</v>
          </cell>
          <cell r="H1012">
            <v>3300</v>
          </cell>
          <cell r="I1012">
            <v>17415</v>
          </cell>
          <cell r="J1012">
            <v>2100</v>
          </cell>
          <cell r="K1012">
            <v>4100</v>
          </cell>
          <cell r="N1012">
            <v>6400</v>
          </cell>
          <cell r="O1012">
            <v>318100</v>
          </cell>
          <cell r="V1012">
            <v>24485</v>
          </cell>
          <cell r="W1012">
            <v>4000</v>
          </cell>
          <cell r="X1012">
            <v>1200</v>
          </cell>
          <cell r="Y1012">
            <v>35505</v>
          </cell>
          <cell r="Z1012">
            <v>5000</v>
          </cell>
          <cell r="AA1012">
            <v>1500</v>
          </cell>
          <cell r="AD1012">
            <v>2300</v>
          </cell>
        </row>
        <row r="1013">
          <cell r="A1013">
            <v>11</v>
          </cell>
          <cell r="B1013">
            <v>5000</v>
          </cell>
          <cell r="H1013">
            <v>3300</v>
          </cell>
          <cell r="I1013">
            <v>17425</v>
          </cell>
          <cell r="J1013">
            <v>2100</v>
          </cell>
          <cell r="K1013">
            <v>4100</v>
          </cell>
          <cell r="N1013">
            <v>6400</v>
          </cell>
          <cell r="O1013">
            <v>318425</v>
          </cell>
          <cell r="V1013">
            <v>24500</v>
          </cell>
          <cell r="W1013">
            <v>4000</v>
          </cell>
          <cell r="X1013">
            <v>1200</v>
          </cell>
          <cell r="Y1013">
            <v>35525</v>
          </cell>
          <cell r="Z1013">
            <v>5000</v>
          </cell>
          <cell r="AA1013">
            <v>1500</v>
          </cell>
          <cell r="AD1013">
            <v>2300</v>
          </cell>
        </row>
        <row r="1014">
          <cell r="A1014">
            <v>11.01</v>
          </cell>
          <cell r="B1014">
            <v>5000</v>
          </cell>
          <cell r="H1014">
            <v>3300</v>
          </cell>
          <cell r="I1014">
            <v>17435</v>
          </cell>
          <cell r="J1014">
            <v>2100</v>
          </cell>
          <cell r="K1014">
            <v>4100</v>
          </cell>
          <cell r="N1014">
            <v>6400</v>
          </cell>
          <cell r="O1014">
            <v>318750</v>
          </cell>
          <cell r="V1014">
            <v>24515</v>
          </cell>
          <cell r="W1014">
            <v>4000</v>
          </cell>
          <cell r="X1014">
            <v>1200</v>
          </cell>
          <cell r="Y1014">
            <v>35545</v>
          </cell>
          <cell r="Z1014">
            <v>5000</v>
          </cell>
          <cell r="AA1014">
            <v>1500</v>
          </cell>
          <cell r="AD1014">
            <v>2300</v>
          </cell>
        </row>
        <row r="1015">
          <cell r="A1015">
            <v>11.02</v>
          </cell>
          <cell r="B1015">
            <v>5000</v>
          </cell>
          <cell r="H1015">
            <v>3300</v>
          </cell>
          <cell r="I1015">
            <v>17445</v>
          </cell>
          <cell r="J1015">
            <v>2100</v>
          </cell>
          <cell r="K1015">
            <v>4100</v>
          </cell>
          <cell r="N1015">
            <v>6400</v>
          </cell>
          <cell r="O1015">
            <v>319075</v>
          </cell>
          <cell r="V1015">
            <v>24530</v>
          </cell>
          <cell r="W1015">
            <v>4000</v>
          </cell>
          <cell r="X1015">
            <v>1200</v>
          </cell>
          <cell r="Y1015">
            <v>35565</v>
          </cell>
          <cell r="Z1015">
            <v>5000</v>
          </cell>
          <cell r="AA1015">
            <v>1500</v>
          </cell>
          <cell r="AD1015">
            <v>2300</v>
          </cell>
        </row>
        <row r="1016">
          <cell r="A1016">
            <v>11.03</v>
          </cell>
          <cell r="B1016">
            <v>5000</v>
          </cell>
          <cell r="H1016">
            <v>3300</v>
          </cell>
          <cell r="I1016">
            <v>17455</v>
          </cell>
          <cell r="J1016">
            <v>2100</v>
          </cell>
          <cell r="K1016">
            <v>4100</v>
          </cell>
          <cell r="N1016">
            <v>6400</v>
          </cell>
          <cell r="O1016">
            <v>319400</v>
          </cell>
          <cell r="V1016">
            <v>24545</v>
          </cell>
          <cell r="W1016">
            <v>4000</v>
          </cell>
          <cell r="X1016">
            <v>1200</v>
          </cell>
          <cell r="Y1016">
            <v>35585</v>
          </cell>
          <cell r="Z1016">
            <v>5000</v>
          </cell>
          <cell r="AA1016">
            <v>1500</v>
          </cell>
          <cell r="AD1016">
            <v>2300</v>
          </cell>
        </row>
        <row r="1017">
          <cell r="A1017">
            <v>11.04</v>
          </cell>
          <cell r="B1017">
            <v>5000</v>
          </cell>
          <cell r="H1017">
            <v>3300</v>
          </cell>
          <cell r="I1017">
            <v>17465</v>
          </cell>
          <cell r="J1017">
            <v>2100</v>
          </cell>
          <cell r="K1017">
            <v>4100</v>
          </cell>
          <cell r="N1017">
            <v>6400</v>
          </cell>
          <cell r="O1017">
            <v>319725</v>
          </cell>
          <cell r="V1017">
            <v>24560</v>
          </cell>
          <cell r="W1017">
            <v>4000</v>
          </cell>
          <cell r="X1017">
            <v>1200</v>
          </cell>
          <cell r="Y1017">
            <v>35605</v>
          </cell>
          <cell r="Z1017">
            <v>5000</v>
          </cell>
          <cell r="AA1017">
            <v>1500</v>
          </cell>
          <cell r="AD1017">
            <v>2300</v>
          </cell>
        </row>
        <row r="1018">
          <cell r="A1018">
            <v>11.05</v>
          </cell>
          <cell r="B1018">
            <v>5000</v>
          </cell>
          <cell r="H1018">
            <v>3300</v>
          </cell>
          <cell r="I1018">
            <v>17475</v>
          </cell>
          <cell r="J1018">
            <v>2100</v>
          </cell>
          <cell r="K1018">
            <v>4100</v>
          </cell>
          <cell r="N1018">
            <v>6400</v>
          </cell>
          <cell r="O1018">
            <v>320050</v>
          </cell>
          <cell r="V1018">
            <v>24575</v>
          </cell>
          <cell r="W1018">
            <v>4000</v>
          </cell>
          <cell r="X1018">
            <v>1200</v>
          </cell>
          <cell r="Y1018">
            <v>35625</v>
          </cell>
          <cell r="Z1018">
            <v>5000</v>
          </cell>
          <cell r="AA1018">
            <v>1500</v>
          </cell>
          <cell r="AD1018">
            <v>2300</v>
          </cell>
        </row>
        <row r="1019">
          <cell r="A1019">
            <v>11.06</v>
          </cell>
          <cell r="B1019">
            <v>5000</v>
          </cell>
          <cell r="H1019">
            <v>3300</v>
          </cell>
          <cell r="I1019">
            <v>17485</v>
          </cell>
          <cell r="J1019">
            <v>2100</v>
          </cell>
          <cell r="K1019">
            <v>4100</v>
          </cell>
          <cell r="N1019">
            <v>6400</v>
          </cell>
          <cell r="O1019">
            <v>320375</v>
          </cell>
          <cell r="V1019">
            <v>24590</v>
          </cell>
          <cell r="W1019">
            <v>4000</v>
          </cell>
          <cell r="X1019">
            <v>1200</v>
          </cell>
          <cell r="Y1019">
            <v>35645</v>
          </cell>
          <cell r="Z1019">
            <v>5000</v>
          </cell>
          <cell r="AA1019">
            <v>1500</v>
          </cell>
          <cell r="AD1019">
            <v>2300</v>
          </cell>
        </row>
        <row r="1020">
          <cell r="A1020">
            <v>11.07</v>
          </cell>
          <cell r="B1020">
            <v>5000</v>
          </cell>
          <cell r="H1020">
            <v>3300</v>
          </cell>
          <cell r="I1020">
            <v>17495</v>
          </cell>
          <cell r="J1020">
            <v>2100</v>
          </cell>
          <cell r="K1020">
            <v>4100</v>
          </cell>
          <cell r="N1020">
            <v>6400</v>
          </cell>
          <cell r="O1020">
            <v>320700</v>
          </cell>
          <cell r="V1020">
            <v>24605</v>
          </cell>
          <cell r="W1020">
            <v>4000</v>
          </cell>
          <cell r="X1020">
            <v>1200</v>
          </cell>
          <cell r="Y1020">
            <v>35665</v>
          </cell>
          <cell r="Z1020">
            <v>5000</v>
          </cell>
          <cell r="AA1020">
            <v>1500</v>
          </cell>
          <cell r="AD1020">
            <v>2300</v>
          </cell>
        </row>
        <row r="1021">
          <cell r="A1021">
            <v>11.08</v>
          </cell>
          <cell r="B1021">
            <v>5000</v>
          </cell>
          <cell r="H1021">
            <v>3300</v>
          </cell>
          <cell r="I1021">
            <v>17505</v>
          </cell>
          <cell r="J1021">
            <v>2100</v>
          </cell>
          <cell r="K1021">
            <v>4100</v>
          </cell>
          <cell r="N1021">
            <v>6400</v>
          </cell>
          <cell r="O1021">
            <v>321025</v>
          </cell>
          <cell r="V1021">
            <v>24620</v>
          </cell>
          <cell r="W1021">
            <v>4000</v>
          </cell>
          <cell r="X1021">
            <v>1200</v>
          </cell>
          <cell r="Y1021">
            <v>35685</v>
          </cell>
          <cell r="Z1021">
            <v>5000</v>
          </cell>
          <cell r="AA1021">
            <v>1500</v>
          </cell>
          <cell r="AD1021">
            <v>2300</v>
          </cell>
        </row>
        <row r="1022">
          <cell r="A1022">
            <v>11.09</v>
          </cell>
          <cell r="B1022">
            <v>5000</v>
          </cell>
          <cell r="H1022">
            <v>3300</v>
          </cell>
          <cell r="I1022">
            <v>17515</v>
          </cell>
          <cell r="J1022">
            <v>2100</v>
          </cell>
          <cell r="K1022">
            <v>4100</v>
          </cell>
          <cell r="N1022">
            <v>6400</v>
          </cell>
          <cell r="O1022">
            <v>321350</v>
          </cell>
          <cell r="V1022">
            <v>24635</v>
          </cell>
          <cell r="W1022">
            <v>4000</v>
          </cell>
          <cell r="X1022">
            <v>1200</v>
          </cell>
          <cell r="Y1022">
            <v>35705</v>
          </cell>
          <cell r="Z1022">
            <v>5000</v>
          </cell>
          <cell r="AA1022">
            <v>1500</v>
          </cell>
          <cell r="AD1022">
            <v>2300</v>
          </cell>
        </row>
        <row r="1023">
          <cell r="A1023">
            <v>11.1</v>
          </cell>
          <cell r="B1023">
            <v>5000</v>
          </cell>
          <cell r="H1023">
            <v>3300</v>
          </cell>
          <cell r="I1023">
            <v>17525</v>
          </cell>
          <cell r="J1023">
            <v>2100</v>
          </cell>
          <cell r="K1023">
            <v>4100</v>
          </cell>
          <cell r="N1023">
            <v>6400</v>
          </cell>
          <cell r="O1023">
            <v>321675</v>
          </cell>
          <cell r="V1023">
            <v>24650</v>
          </cell>
          <cell r="W1023">
            <v>4000</v>
          </cell>
          <cell r="X1023">
            <v>1200</v>
          </cell>
          <cell r="Y1023">
            <v>35725</v>
          </cell>
          <cell r="Z1023">
            <v>5000</v>
          </cell>
          <cell r="AA1023">
            <v>1500</v>
          </cell>
          <cell r="AD1023">
            <v>2300</v>
          </cell>
        </row>
        <row r="1024">
          <cell r="A1024">
            <v>11.11</v>
          </cell>
          <cell r="B1024">
            <v>5000</v>
          </cell>
          <cell r="H1024">
            <v>3300</v>
          </cell>
          <cell r="I1024">
            <v>17535</v>
          </cell>
          <cell r="J1024">
            <v>2100</v>
          </cell>
          <cell r="K1024">
            <v>4100</v>
          </cell>
          <cell r="N1024">
            <v>6400</v>
          </cell>
          <cell r="O1024">
            <v>322000</v>
          </cell>
          <cell r="V1024">
            <v>24665</v>
          </cell>
          <cell r="W1024">
            <v>4000</v>
          </cell>
          <cell r="X1024">
            <v>1200</v>
          </cell>
          <cell r="Y1024">
            <v>35745</v>
          </cell>
          <cell r="Z1024">
            <v>5000</v>
          </cell>
          <cell r="AA1024">
            <v>1500</v>
          </cell>
          <cell r="AD1024">
            <v>2300</v>
          </cell>
        </row>
        <row r="1025">
          <cell r="A1025">
            <v>11.12</v>
          </cell>
          <cell r="B1025">
            <v>5000</v>
          </cell>
          <cell r="H1025">
            <v>3300</v>
          </cell>
          <cell r="I1025">
            <v>17545</v>
          </cell>
          <cell r="J1025">
            <v>2100</v>
          </cell>
          <cell r="K1025">
            <v>4100</v>
          </cell>
          <cell r="N1025">
            <v>6400</v>
          </cell>
          <cell r="O1025">
            <v>322325</v>
          </cell>
          <cell r="V1025">
            <v>24680</v>
          </cell>
          <cell r="W1025">
            <v>4000</v>
          </cell>
          <cell r="X1025">
            <v>1200</v>
          </cell>
          <cell r="Y1025">
            <v>35765</v>
          </cell>
          <cell r="Z1025">
            <v>5000</v>
          </cell>
          <cell r="AA1025">
            <v>1500</v>
          </cell>
          <cell r="AD1025">
            <v>2300</v>
          </cell>
        </row>
        <row r="1026">
          <cell r="A1026">
            <v>11.13</v>
          </cell>
          <cell r="B1026">
            <v>5000</v>
          </cell>
          <cell r="H1026">
            <v>3300</v>
          </cell>
          <cell r="I1026">
            <v>17555</v>
          </cell>
          <cell r="J1026">
            <v>2100</v>
          </cell>
          <cell r="K1026">
            <v>4100</v>
          </cell>
          <cell r="N1026">
            <v>6400</v>
          </cell>
          <cell r="O1026">
            <v>322650</v>
          </cell>
          <cell r="V1026">
            <v>24695</v>
          </cell>
          <cell r="W1026">
            <v>4000</v>
          </cell>
          <cell r="X1026">
            <v>1200</v>
          </cell>
          <cell r="Y1026">
            <v>35785</v>
          </cell>
          <cell r="Z1026">
            <v>5000</v>
          </cell>
          <cell r="AA1026">
            <v>1500</v>
          </cell>
          <cell r="AD1026">
            <v>2300</v>
          </cell>
        </row>
        <row r="1027">
          <cell r="A1027">
            <v>11.14</v>
          </cell>
          <cell r="B1027">
            <v>5000</v>
          </cell>
          <cell r="H1027">
            <v>3300</v>
          </cell>
          <cell r="I1027">
            <v>17565</v>
          </cell>
          <cell r="J1027">
            <v>2100</v>
          </cell>
          <cell r="K1027">
            <v>4100</v>
          </cell>
          <cell r="N1027">
            <v>6400</v>
          </cell>
          <cell r="O1027">
            <v>322975</v>
          </cell>
          <cell r="V1027">
            <v>24710</v>
          </cell>
          <cell r="W1027">
            <v>4000</v>
          </cell>
          <cell r="X1027">
            <v>1200</v>
          </cell>
          <cell r="Y1027">
            <v>35805</v>
          </cell>
          <cell r="Z1027">
            <v>5000</v>
          </cell>
          <cell r="AA1027">
            <v>1500</v>
          </cell>
          <cell r="AD1027">
            <v>2300</v>
          </cell>
        </row>
        <row r="1028">
          <cell r="A1028">
            <v>11.15</v>
          </cell>
          <cell r="B1028">
            <v>5000</v>
          </cell>
          <cell r="H1028">
            <v>3300</v>
          </cell>
          <cell r="I1028">
            <v>17575</v>
          </cell>
          <cell r="J1028">
            <v>2100</v>
          </cell>
          <cell r="K1028">
            <v>4100</v>
          </cell>
          <cell r="N1028">
            <v>6400</v>
          </cell>
          <cell r="O1028">
            <v>323300</v>
          </cell>
          <cell r="V1028">
            <v>24725</v>
          </cell>
          <cell r="W1028">
            <v>4000</v>
          </cell>
          <cell r="X1028">
            <v>1200</v>
          </cell>
          <cell r="Y1028">
            <v>35825</v>
          </cell>
          <cell r="Z1028">
            <v>5000</v>
          </cell>
          <cell r="AA1028">
            <v>1500</v>
          </cell>
          <cell r="AD1028">
            <v>2300</v>
          </cell>
        </row>
        <row r="1029">
          <cell r="A1029">
            <v>11.16</v>
          </cell>
          <cell r="B1029">
            <v>5000</v>
          </cell>
          <cell r="H1029">
            <v>3300</v>
          </cell>
          <cell r="I1029">
            <v>17585</v>
          </cell>
          <cell r="J1029">
            <v>2100</v>
          </cell>
          <cell r="K1029">
            <v>4100</v>
          </cell>
          <cell r="N1029">
            <v>6400</v>
          </cell>
          <cell r="O1029">
            <v>323625</v>
          </cell>
          <cell r="V1029">
            <v>24740</v>
          </cell>
          <cell r="W1029">
            <v>4000</v>
          </cell>
          <cell r="X1029">
            <v>1200</v>
          </cell>
          <cell r="Y1029">
            <v>35845</v>
          </cell>
          <cell r="Z1029">
            <v>5000</v>
          </cell>
          <cell r="AA1029">
            <v>1500</v>
          </cell>
          <cell r="AD1029">
            <v>2300</v>
          </cell>
        </row>
        <row r="1030">
          <cell r="A1030">
            <v>11.17</v>
          </cell>
          <cell r="B1030">
            <v>5000</v>
          </cell>
          <cell r="H1030">
            <v>3300</v>
          </cell>
          <cell r="I1030">
            <v>17595</v>
          </cell>
          <cell r="J1030">
            <v>2100</v>
          </cell>
          <cell r="K1030">
            <v>4100</v>
          </cell>
          <cell r="N1030">
            <v>6400</v>
          </cell>
          <cell r="O1030">
            <v>323950</v>
          </cell>
          <cell r="V1030">
            <v>24755</v>
          </cell>
          <cell r="W1030">
            <v>4000</v>
          </cell>
          <cell r="X1030">
            <v>1200</v>
          </cell>
          <cell r="Y1030">
            <v>35865</v>
          </cell>
          <cell r="Z1030">
            <v>5000</v>
          </cell>
          <cell r="AA1030">
            <v>1500</v>
          </cell>
          <cell r="AD1030">
            <v>2300</v>
          </cell>
        </row>
        <row r="1031">
          <cell r="A1031">
            <v>11.18</v>
          </cell>
          <cell r="B1031">
            <v>5000</v>
          </cell>
          <cell r="H1031">
            <v>3300</v>
          </cell>
          <cell r="I1031">
            <v>17605</v>
          </cell>
          <cell r="J1031">
            <v>2100</v>
          </cell>
          <cell r="K1031">
            <v>4100</v>
          </cell>
          <cell r="N1031">
            <v>6400</v>
          </cell>
          <cell r="O1031">
            <v>324275</v>
          </cell>
          <cell r="V1031">
            <v>24770</v>
          </cell>
          <cell r="W1031">
            <v>4000</v>
          </cell>
          <cell r="X1031">
            <v>1200</v>
          </cell>
          <cell r="Y1031">
            <v>35885</v>
          </cell>
          <cell r="Z1031">
            <v>5000</v>
          </cell>
          <cell r="AA1031">
            <v>1500</v>
          </cell>
          <cell r="AD1031">
            <v>2300</v>
          </cell>
        </row>
        <row r="1032">
          <cell r="A1032">
            <v>11.19</v>
          </cell>
          <cell r="B1032">
            <v>5000</v>
          </cell>
          <cell r="H1032">
            <v>3300</v>
          </cell>
          <cell r="I1032">
            <v>17615</v>
          </cell>
          <cell r="J1032">
            <v>2100</v>
          </cell>
          <cell r="K1032">
            <v>4100</v>
          </cell>
          <cell r="N1032">
            <v>6400</v>
          </cell>
          <cell r="O1032">
            <v>324600</v>
          </cell>
          <cell r="V1032">
            <v>24785</v>
          </cell>
          <cell r="W1032">
            <v>4000</v>
          </cell>
          <cell r="X1032">
            <v>1200</v>
          </cell>
          <cell r="Y1032">
            <v>35905</v>
          </cell>
          <cell r="Z1032">
            <v>5000</v>
          </cell>
          <cell r="AA1032">
            <v>1500</v>
          </cell>
          <cell r="AD1032">
            <v>2300</v>
          </cell>
        </row>
        <row r="1033">
          <cell r="A1033">
            <v>11.2</v>
          </cell>
          <cell r="B1033">
            <v>5000</v>
          </cell>
          <cell r="H1033">
            <v>3300</v>
          </cell>
          <cell r="I1033">
            <v>17625</v>
          </cell>
          <cell r="J1033">
            <v>2100</v>
          </cell>
          <cell r="K1033">
            <v>4100</v>
          </cell>
          <cell r="N1033">
            <v>6400</v>
          </cell>
          <cell r="O1033">
            <v>324925</v>
          </cell>
          <cell r="V1033">
            <v>24800</v>
          </cell>
          <cell r="W1033">
            <v>4000</v>
          </cell>
          <cell r="X1033">
            <v>1200</v>
          </cell>
          <cell r="Y1033">
            <v>35925</v>
          </cell>
          <cell r="Z1033">
            <v>5000</v>
          </cell>
          <cell r="AA1033">
            <v>1500</v>
          </cell>
          <cell r="AD1033">
            <v>2300</v>
          </cell>
        </row>
        <row r="1034">
          <cell r="A1034">
            <v>11.21</v>
          </cell>
          <cell r="B1034">
            <v>5000</v>
          </cell>
          <cell r="H1034">
            <v>3300</v>
          </cell>
          <cell r="I1034">
            <v>17635</v>
          </cell>
          <cell r="J1034">
            <v>2100</v>
          </cell>
          <cell r="K1034">
            <v>4100</v>
          </cell>
          <cell r="N1034">
            <v>6400</v>
          </cell>
          <cell r="O1034">
            <v>325250</v>
          </cell>
          <cell r="V1034">
            <v>24815</v>
          </cell>
          <cell r="W1034">
            <v>4000</v>
          </cell>
          <cell r="X1034">
            <v>1200</v>
          </cell>
          <cell r="Y1034">
            <v>35945</v>
          </cell>
          <cell r="Z1034">
            <v>5000</v>
          </cell>
          <cell r="AA1034">
            <v>1500</v>
          </cell>
          <cell r="AD1034">
            <v>2300</v>
          </cell>
        </row>
        <row r="1035">
          <cell r="A1035">
            <v>11.22</v>
          </cell>
          <cell r="B1035">
            <v>5000</v>
          </cell>
          <cell r="H1035">
            <v>3300</v>
          </cell>
          <cell r="I1035">
            <v>17645</v>
          </cell>
          <cell r="J1035">
            <v>2100</v>
          </cell>
          <cell r="K1035">
            <v>4100</v>
          </cell>
          <cell r="N1035">
            <v>6400</v>
          </cell>
          <cell r="O1035">
            <v>325575</v>
          </cell>
          <cell r="V1035">
            <v>24830</v>
          </cell>
          <cell r="W1035">
            <v>4000</v>
          </cell>
          <cell r="X1035">
            <v>1200</v>
          </cell>
          <cell r="Y1035">
            <v>35965</v>
          </cell>
          <cell r="Z1035">
            <v>5000</v>
          </cell>
          <cell r="AA1035">
            <v>1500</v>
          </cell>
          <cell r="AD1035">
            <v>2300</v>
          </cell>
        </row>
        <row r="1036">
          <cell r="A1036">
            <v>11.23</v>
          </cell>
          <cell r="B1036">
            <v>5000</v>
          </cell>
          <cell r="H1036">
            <v>3300</v>
          </cell>
          <cell r="I1036">
            <v>17655</v>
          </cell>
          <cell r="J1036">
            <v>2100</v>
          </cell>
          <cell r="K1036">
            <v>4100</v>
          </cell>
          <cell r="N1036">
            <v>6400</v>
          </cell>
          <cell r="O1036">
            <v>325900</v>
          </cell>
          <cell r="V1036">
            <v>24845</v>
          </cell>
          <cell r="W1036">
            <v>4000</v>
          </cell>
          <cell r="X1036">
            <v>1200</v>
          </cell>
          <cell r="Y1036">
            <v>35985</v>
          </cell>
          <cell r="Z1036">
            <v>5000</v>
          </cell>
          <cell r="AA1036">
            <v>1500</v>
          </cell>
          <cell r="AD1036">
            <v>2300</v>
          </cell>
        </row>
        <row r="1037">
          <cell r="A1037">
            <v>11.24</v>
          </cell>
          <cell r="B1037">
            <v>5000</v>
          </cell>
          <cell r="H1037">
            <v>3300</v>
          </cell>
          <cell r="I1037">
            <v>17665</v>
          </cell>
          <cell r="J1037">
            <v>2100</v>
          </cell>
          <cell r="K1037">
            <v>4100</v>
          </cell>
          <cell r="N1037">
            <v>6400</v>
          </cell>
          <cell r="O1037">
            <v>326225</v>
          </cell>
          <cell r="V1037">
            <v>24860</v>
          </cell>
          <cell r="W1037">
            <v>4000</v>
          </cell>
          <cell r="X1037">
            <v>1200</v>
          </cell>
          <cell r="Y1037">
            <v>36005</v>
          </cell>
          <cell r="Z1037">
            <v>5000</v>
          </cell>
          <cell r="AA1037">
            <v>1500</v>
          </cell>
          <cell r="AD1037">
            <v>2300</v>
          </cell>
        </row>
        <row r="1038">
          <cell r="A1038">
            <v>11.25</v>
          </cell>
          <cell r="B1038">
            <v>5000</v>
          </cell>
          <cell r="H1038">
            <v>3300</v>
          </cell>
          <cell r="I1038">
            <v>17675</v>
          </cell>
          <cell r="J1038">
            <v>2100</v>
          </cell>
          <cell r="K1038">
            <v>4100</v>
          </cell>
          <cell r="N1038">
            <v>6400</v>
          </cell>
          <cell r="O1038">
            <v>326550</v>
          </cell>
          <cell r="V1038">
            <v>24875</v>
          </cell>
          <cell r="W1038">
            <v>4000</v>
          </cell>
          <cell r="X1038">
            <v>1200</v>
          </cell>
          <cell r="Y1038">
            <v>36025</v>
          </cell>
          <cell r="Z1038">
            <v>5000</v>
          </cell>
          <cell r="AA1038">
            <v>1500</v>
          </cell>
          <cell r="AD1038">
            <v>2300</v>
          </cell>
        </row>
        <row r="1039">
          <cell r="A1039">
            <v>11.26</v>
          </cell>
          <cell r="B1039">
            <v>5000</v>
          </cell>
          <cell r="H1039">
            <v>3300</v>
          </cell>
          <cell r="I1039">
            <v>17685</v>
          </cell>
          <cell r="J1039">
            <v>2100</v>
          </cell>
          <cell r="K1039">
            <v>4100</v>
          </cell>
          <cell r="N1039">
            <v>6400</v>
          </cell>
          <cell r="O1039">
            <v>326875</v>
          </cell>
          <cell r="V1039">
            <v>24890</v>
          </cell>
          <cell r="W1039">
            <v>4000</v>
          </cell>
          <cell r="X1039">
            <v>1200</v>
          </cell>
          <cell r="Y1039">
            <v>36045</v>
          </cell>
          <cell r="Z1039">
            <v>5000</v>
          </cell>
          <cell r="AA1039">
            <v>1500</v>
          </cell>
          <cell r="AD1039">
            <v>2300</v>
          </cell>
        </row>
        <row r="1040">
          <cell r="A1040">
            <v>11.27</v>
          </cell>
          <cell r="B1040">
            <v>5000</v>
          </cell>
          <cell r="H1040">
            <v>3300</v>
          </cell>
          <cell r="I1040">
            <v>17695</v>
          </cell>
          <cell r="J1040">
            <v>2100</v>
          </cell>
          <cell r="K1040">
            <v>4100</v>
          </cell>
          <cell r="N1040">
            <v>6400</v>
          </cell>
          <cell r="O1040">
            <v>327200</v>
          </cell>
          <cell r="V1040">
            <v>24905</v>
          </cell>
          <cell r="W1040">
            <v>4000</v>
          </cell>
          <cell r="X1040">
            <v>1200</v>
          </cell>
          <cell r="Y1040">
            <v>36065</v>
          </cell>
          <cell r="Z1040">
            <v>5000</v>
          </cell>
          <cell r="AA1040">
            <v>1500</v>
          </cell>
          <cell r="AD1040">
            <v>2300</v>
          </cell>
        </row>
        <row r="1041">
          <cell r="A1041">
            <v>11.28</v>
          </cell>
          <cell r="B1041">
            <v>5000</v>
          </cell>
          <cell r="H1041">
            <v>3300</v>
          </cell>
          <cell r="I1041">
            <v>17705</v>
          </cell>
          <cell r="J1041">
            <v>2100</v>
          </cell>
          <cell r="K1041">
            <v>4100</v>
          </cell>
          <cell r="N1041">
            <v>6400</v>
          </cell>
          <cell r="O1041">
            <v>327525</v>
          </cell>
          <cell r="V1041">
            <v>24920</v>
          </cell>
          <cell r="W1041">
            <v>4000</v>
          </cell>
          <cell r="X1041">
            <v>1200</v>
          </cell>
          <cell r="Y1041">
            <v>36085</v>
          </cell>
          <cell r="Z1041">
            <v>5000</v>
          </cell>
          <cell r="AA1041">
            <v>1500</v>
          </cell>
          <cell r="AD1041">
            <v>2300</v>
          </cell>
        </row>
        <row r="1042">
          <cell r="A1042">
            <v>11.29</v>
          </cell>
          <cell r="B1042">
            <v>5000</v>
          </cell>
          <cell r="H1042">
            <v>3300</v>
          </cell>
          <cell r="I1042">
            <v>17715</v>
          </cell>
          <cell r="J1042">
            <v>2100</v>
          </cell>
          <cell r="K1042">
            <v>4100</v>
          </cell>
          <cell r="N1042">
            <v>6400</v>
          </cell>
          <cell r="O1042">
            <v>327850</v>
          </cell>
          <cell r="V1042">
            <v>24935</v>
          </cell>
          <cell r="W1042">
            <v>4000</v>
          </cell>
          <cell r="X1042">
            <v>1200</v>
          </cell>
          <cell r="Y1042">
            <v>36105</v>
          </cell>
          <cell r="Z1042">
            <v>5000</v>
          </cell>
          <cell r="AA1042">
            <v>1500</v>
          </cell>
          <cell r="AD1042">
            <v>2300</v>
          </cell>
        </row>
        <row r="1043">
          <cell r="A1043">
            <v>11.3</v>
          </cell>
          <cell r="B1043">
            <v>5000</v>
          </cell>
          <cell r="H1043">
            <v>3300</v>
          </cell>
          <cell r="I1043">
            <v>17725</v>
          </cell>
          <cell r="J1043">
            <v>2100</v>
          </cell>
          <cell r="K1043">
            <v>4100</v>
          </cell>
          <cell r="N1043">
            <v>6400</v>
          </cell>
          <cell r="O1043">
            <v>328175</v>
          </cell>
          <cell r="V1043">
            <v>24950</v>
          </cell>
          <cell r="W1043">
            <v>4000</v>
          </cell>
          <cell r="X1043">
            <v>1200</v>
          </cell>
          <cell r="Y1043">
            <v>36125</v>
          </cell>
          <cell r="Z1043">
            <v>5000</v>
          </cell>
          <cell r="AA1043">
            <v>1500</v>
          </cell>
          <cell r="AD1043">
            <v>2300</v>
          </cell>
        </row>
        <row r="1044">
          <cell r="A1044">
            <v>11.31</v>
          </cell>
          <cell r="B1044">
            <v>5000</v>
          </cell>
          <cell r="H1044">
            <v>3300</v>
          </cell>
          <cell r="I1044">
            <v>17735</v>
          </cell>
          <cell r="J1044">
            <v>2100</v>
          </cell>
          <cell r="K1044">
            <v>4100</v>
          </cell>
          <cell r="N1044">
            <v>6400</v>
          </cell>
          <cell r="O1044">
            <v>328500</v>
          </cell>
          <cell r="V1044">
            <v>24965</v>
          </cell>
          <cell r="W1044">
            <v>4000</v>
          </cell>
          <cell r="X1044">
            <v>1200</v>
          </cell>
          <cell r="Y1044">
            <v>36145</v>
          </cell>
          <cell r="Z1044">
            <v>5000</v>
          </cell>
          <cell r="AA1044">
            <v>1500</v>
          </cell>
          <cell r="AD1044">
            <v>2300</v>
          </cell>
        </row>
        <row r="1045">
          <cell r="A1045">
            <v>11.32</v>
          </cell>
          <cell r="B1045">
            <v>5000</v>
          </cell>
          <cell r="H1045">
            <v>3300</v>
          </cell>
          <cell r="I1045">
            <v>17745</v>
          </cell>
          <cell r="J1045">
            <v>2100</v>
          </cell>
          <cell r="K1045">
            <v>4100</v>
          </cell>
          <cell r="N1045">
            <v>6400</v>
          </cell>
          <cell r="O1045">
            <v>328825</v>
          </cell>
          <cell r="V1045">
            <v>24980</v>
          </cell>
          <cell r="W1045">
            <v>4000</v>
          </cell>
          <cell r="X1045">
            <v>1200</v>
          </cell>
          <cell r="Y1045">
            <v>36165</v>
          </cell>
          <cell r="Z1045">
            <v>5000</v>
          </cell>
          <cell r="AA1045">
            <v>1500</v>
          </cell>
          <cell r="AD1045">
            <v>2300</v>
          </cell>
        </row>
        <row r="1046">
          <cell r="A1046">
            <v>11.33</v>
          </cell>
          <cell r="B1046">
            <v>5000</v>
          </cell>
          <cell r="H1046">
            <v>3300</v>
          </cell>
          <cell r="I1046">
            <v>17755</v>
          </cell>
          <cell r="J1046">
            <v>2100</v>
          </cell>
          <cell r="K1046">
            <v>4100</v>
          </cell>
          <cell r="N1046">
            <v>6400</v>
          </cell>
          <cell r="O1046">
            <v>329150</v>
          </cell>
          <cell r="V1046">
            <v>24995</v>
          </cell>
          <cell r="W1046">
            <v>4000</v>
          </cell>
          <cell r="X1046">
            <v>1200</v>
          </cell>
          <cell r="Y1046">
            <v>36185</v>
          </cell>
          <cell r="Z1046">
            <v>5000</v>
          </cell>
          <cell r="AA1046">
            <v>1500</v>
          </cell>
          <cell r="AD1046">
            <v>2300</v>
          </cell>
        </row>
        <row r="1047">
          <cell r="A1047">
            <v>11.34</v>
          </cell>
          <cell r="B1047">
            <v>5000</v>
          </cell>
          <cell r="H1047">
            <v>3300</v>
          </cell>
          <cell r="I1047">
            <v>17765</v>
          </cell>
          <cell r="J1047">
            <v>2100</v>
          </cell>
          <cell r="K1047">
            <v>4100</v>
          </cell>
          <cell r="N1047">
            <v>6400</v>
          </cell>
          <cell r="O1047">
            <v>329475</v>
          </cell>
          <cell r="V1047">
            <v>25010</v>
          </cell>
          <cell r="W1047">
            <v>4000</v>
          </cell>
          <cell r="X1047">
            <v>1200</v>
          </cell>
          <cell r="Y1047">
            <v>36205</v>
          </cell>
          <cell r="Z1047">
            <v>5000</v>
          </cell>
          <cell r="AA1047">
            <v>1500</v>
          </cell>
          <cell r="AD1047">
            <v>2300</v>
          </cell>
        </row>
        <row r="1048">
          <cell r="A1048">
            <v>11.35</v>
          </cell>
          <cell r="B1048">
            <v>5000</v>
          </cell>
          <cell r="H1048">
            <v>3300</v>
          </cell>
          <cell r="I1048">
            <v>17775</v>
          </cell>
          <cell r="J1048">
            <v>2100</v>
          </cell>
          <cell r="K1048">
            <v>4100</v>
          </cell>
          <cell r="N1048">
            <v>6400</v>
          </cell>
          <cell r="O1048">
            <v>329800</v>
          </cell>
          <cell r="V1048">
            <v>25025</v>
          </cell>
          <cell r="W1048">
            <v>4000</v>
          </cell>
          <cell r="X1048">
            <v>1200</v>
          </cell>
          <cell r="Y1048">
            <v>36225</v>
          </cell>
          <cell r="Z1048">
            <v>5000</v>
          </cell>
          <cell r="AA1048">
            <v>1500</v>
          </cell>
          <cell r="AD1048">
            <v>2300</v>
          </cell>
        </row>
        <row r="1049">
          <cell r="A1049">
            <v>11.36</v>
          </cell>
          <cell r="B1049">
            <v>5000</v>
          </cell>
          <cell r="H1049">
            <v>3300</v>
          </cell>
          <cell r="I1049">
            <v>17785</v>
          </cell>
          <cell r="J1049">
            <v>2100</v>
          </cell>
          <cell r="K1049">
            <v>4100</v>
          </cell>
          <cell r="N1049">
            <v>6400</v>
          </cell>
          <cell r="O1049">
            <v>330125</v>
          </cell>
          <cell r="V1049">
            <v>25040</v>
          </cell>
          <cell r="W1049">
            <v>4000</v>
          </cell>
          <cell r="X1049">
            <v>1200</v>
          </cell>
          <cell r="Y1049">
            <v>36245</v>
          </cell>
          <cell r="Z1049">
            <v>5000</v>
          </cell>
          <cell r="AA1049">
            <v>1500</v>
          </cell>
          <cell r="AD1049">
            <v>2300</v>
          </cell>
        </row>
        <row r="1050">
          <cell r="A1050">
            <v>11.37</v>
          </cell>
          <cell r="B1050">
            <v>5000</v>
          </cell>
          <cell r="H1050">
            <v>3300</v>
          </cell>
          <cell r="I1050">
            <v>17795</v>
          </cell>
          <cell r="J1050">
            <v>2100</v>
          </cell>
          <cell r="K1050">
            <v>4100</v>
          </cell>
          <cell r="N1050">
            <v>6400</v>
          </cell>
          <cell r="O1050">
            <v>330450</v>
          </cell>
          <cell r="V1050">
            <v>25055</v>
          </cell>
          <cell r="W1050">
            <v>4000</v>
          </cell>
          <cell r="X1050">
            <v>1200</v>
          </cell>
          <cell r="Y1050">
            <v>36265</v>
          </cell>
          <cell r="Z1050">
            <v>5000</v>
          </cell>
          <cell r="AA1050">
            <v>1500</v>
          </cell>
          <cell r="AD1050">
            <v>2300</v>
          </cell>
        </row>
        <row r="1051">
          <cell r="A1051">
            <v>11.38</v>
          </cell>
          <cell r="B1051">
            <v>5000</v>
          </cell>
          <cell r="H1051">
            <v>3300</v>
          </cell>
          <cell r="I1051">
            <v>17805</v>
          </cell>
          <cell r="J1051">
            <v>2100</v>
          </cell>
          <cell r="K1051">
            <v>4100</v>
          </cell>
          <cell r="N1051">
            <v>6400</v>
          </cell>
          <cell r="O1051">
            <v>330775</v>
          </cell>
          <cell r="V1051">
            <v>25070</v>
          </cell>
          <cell r="W1051">
            <v>4000</v>
          </cell>
          <cell r="X1051">
            <v>1200</v>
          </cell>
          <cell r="Y1051">
            <v>36285</v>
          </cell>
          <cell r="Z1051">
            <v>5000</v>
          </cell>
          <cell r="AA1051">
            <v>1500</v>
          </cell>
          <cell r="AD1051">
            <v>2300</v>
          </cell>
        </row>
        <row r="1052">
          <cell r="A1052">
            <v>11.39</v>
          </cell>
          <cell r="B1052">
            <v>5000</v>
          </cell>
          <cell r="H1052">
            <v>3300</v>
          </cell>
          <cell r="I1052">
            <v>17815</v>
          </cell>
          <cell r="J1052">
            <v>2100</v>
          </cell>
          <cell r="K1052">
            <v>4100</v>
          </cell>
          <cell r="N1052">
            <v>6400</v>
          </cell>
          <cell r="O1052">
            <v>331100</v>
          </cell>
          <cell r="V1052">
            <v>25085</v>
          </cell>
          <cell r="W1052">
            <v>4000</v>
          </cell>
          <cell r="X1052">
            <v>1200</v>
          </cell>
          <cell r="Y1052">
            <v>36305</v>
          </cell>
          <cell r="Z1052">
            <v>5000</v>
          </cell>
          <cell r="AA1052">
            <v>1500</v>
          </cell>
          <cell r="AD1052">
            <v>2300</v>
          </cell>
        </row>
        <row r="1053">
          <cell r="A1053">
            <v>11.4</v>
          </cell>
          <cell r="B1053">
            <v>5000</v>
          </cell>
          <cell r="H1053">
            <v>3300</v>
          </cell>
          <cell r="I1053">
            <v>17825</v>
          </cell>
          <cell r="J1053">
            <v>2100</v>
          </cell>
          <cell r="K1053">
            <v>4100</v>
          </cell>
          <cell r="N1053">
            <v>6400</v>
          </cell>
          <cell r="O1053">
            <v>331425</v>
          </cell>
          <cell r="V1053">
            <v>25100</v>
          </cell>
          <cell r="W1053">
            <v>4000</v>
          </cell>
          <cell r="X1053">
            <v>1200</v>
          </cell>
          <cell r="Y1053">
            <v>36325</v>
          </cell>
          <cell r="Z1053">
            <v>5000</v>
          </cell>
          <cell r="AA1053">
            <v>1500</v>
          </cell>
          <cell r="AD1053">
            <v>2300</v>
          </cell>
        </row>
        <row r="1054">
          <cell r="A1054">
            <v>11.41</v>
          </cell>
          <cell r="B1054">
            <v>5000</v>
          </cell>
          <cell r="H1054">
            <v>3300</v>
          </cell>
          <cell r="I1054">
            <v>17835</v>
          </cell>
          <cell r="J1054">
            <v>2100</v>
          </cell>
          <cell r="K1054">
            <v>4100</v>
          </cell>
          <cell r="N1054">
            <v>6400</v>
          </cell>
          <cell r="O1054">
            <v>331750</v>
          </cell>
          <cell r="V1054">
            <v>25115</v>
          </cell>
          <cell r="W1054">
            <v>4000</v>
          </cell>
          <cell r="X1054">
            <v>1200</v>
          </cell>
          <cell r="Y1054">
            <v>36345</v>
          </cell>
          <cell r="Z1054">
            <v>5000</v>
          </cell>
          <cell r="AA1054">
            <v>1500</v>
          </cell>
          <cell r="AD1054">
            <v>2300</v>
          </cell>
        </row>
        <row r="1055">
          <cell r="A1055">
            <v>11.42</v>
          </cell>
          <cell r="B1055">
            <v>5000</v>
          </cell>
          <cell r="H1055">
            <v>3300</v>
          </cell>
          <cell r="I1055">
            <v>17845</v>
          </cell>
          <cell r="J1055">
            <v>2100</v>
          </cell>
          <cell r="K1055">
            <v>4100</v>
          </cell>
          <cell r="N1055">
            <v>6400</v>
          </cell>
          <cell r="O1055">
            <v>332075</v>
          </cell>
          <cell r="V1055">
            <v>25130</v>
          </cell>
          <cell r="W1055">
            <v>4000</v>
          </cell>
          <cell r="X1055">
            <v>1200</v>
          </cell>
          <cell r="Y1055">
            <v>36365</v>
          </cell>
          <cell r="Z1055">
            <v>5000</v>
          </cell>
          <cell r="AA1055">
            <v>1500</v>
          </cell>
          <cell r="AD1055">
            <v>2300</v>
          </cell>
        </row>
        <row r="1056">
          <cell r="A1056">
            <v>11.43</v>
          </cell>
          <cell r="B1056">
            <v>5000</v>
          </cell>
          <cell r="H1056">
            <v>3300</v>
          </cell>
          <cell r="I1056">
            <v>17855</v>
          </cell>
          <cell r="J1056">
            <v>2100</v>
          </cell>
          <cell r="K1056">
            <v>4100</v>
          </cell>
          <cell r="N1056">
            <v>6400</v>
          </cell>
          <cell r="O1056">
            <v>332400</v>
          </cell>
          <cell r="V1056">
            <v>25145</v>
          </cell>
          <cell r="W1056">
            <v>4000</v>
          </cell>
          <cell r="X1056">
            <v>1200</v>
          </cell>
          <cell r="Y1056">
            <v>36385</v>
          </cell>
          <cell r="Z1056">
            <v>5000</v>
          </cell>
          <cell r="AA1056">
            <v>1500</v>
          </cell>
          <cell r="AD1056">
            <v>2300</v>
          </cell>
        </row>
        <row r="1057">
          <cell r="A1057">
            <v>11.44</v>
          </cell>
          <cell r="B1057">
            <v>5000</v>
          </cell>
          <cell r="H1057">
            <v>3300</v>
          </cell>
          <cell r="I1057">
            <v>17865</v>
          </cell>
          <cell r="J1057">
            <v>2100</v>
          </cell>
          <cell r="K1057">
            <v>4100</v>
          </cell>
          <cell r="N1057">
            <v>6400</v>
          </cell>
          <cell r="O1057">
            <v>332725</v>
          </cell>
          <cell r="V1057">
            <v>25160</v>
          </cell>
          <cell r="W1057">
            <v>4000</v>
          </cell>
          <cell r="X1057">
            <v>1200</v>
          </cell>
          <cell r="Y1057">
            <v>36405</v>
          </cell>
          <cell r="Z1057">
            <v>5000</v>
          </cell>
          <cell r="AA1057">
            <v>1500</v>
          </cell>
          <cell r="AD1057">
            <v>2300</v>
          </cell>
        </row>
        <row r="1058">
          <cell r="A1058">
            <v>11.45</v>
          </cell>
          <cell r="B1058">
            <v>5000</v>
          </cell>
          <cell r="H1058">
            <v>3300</v>
          </cell>
          <cell r="I1058">
            <v>17875</v>
          </cell>
          <cell r="J1058">
            <v>2100</v>
          </cell>
          <cell r="K1058">
            <v>4100</v>
          </cell>
          <cell r="N1058">
            <v>6400</v>
          </cell>
          <cell r="O1058">
            <v>333050</v>
          </cell>
          <cell r="V1058">
            <v>25175</v>
          </cell>
          <cell r="W1058">
            <v>4000</v>
          </cell>
          <cell r="X1058">
            <v>1200</v>
          </cell>
          <cell r="Y1058">
            <v>36425</v>
          </cell>
          <cell r="Z1058">
            <v>5000</v>
          </cell>
          <cell r="AA1058">
            <v>1500</v>
          </cell>
          <cell r="AD1058">
            <v>2300</v>
          </cell>
        </row>
        <row r="1059">
          <cell r="A1059">
            <v>11.46</v>
          </cell>
          <cell r="B1059">
            <v>5000</v>
          </cell>
          <cell r="H1059">
            <v>3300</v>
          </cell>
          <cell r="I1059">
            <v>17885</v>
          </cell>
          <cell r="J1059">
            <v>2100</v>
          </cell>
          <cell r="K1059">
            <v>4100</v>
          </cell>
          <cell r="N1059">
            <v>6400</v>
          </cell>
          <cell r="O1059">
            <v>333375</v>
          </cell>
          <cell r="V1059">
            <v>25190</v>
          </cell>
          <cell r="W1059">
            <v>4000</v>
          </cell>
          <cell r="X1059">
            <v>1200</v>
          </cell>
          <cell r="Y1059">
            <v>36445</v>
          </cell>
          <cell r="Z1059">
            <v>5000</v>
          </cell>
          <cell r="AA1059">
            <v>1500</v>
          </cell>
          <cell r="AD1059">
            <v>2300</v>
          </cell>
        </row>
        <row r="1060">
          <cell r="A1060">
            <v>11.47</v>
          </cell>
          <cell r="B1060">
            <v>5000</v>
          </cell>
          <cell r="H1060">
            <v>3300</v>
          </cell>
          <cell r="I1060">
            <v>17895</v>
          </cell>
          <cell r="J1060">
            <v>2100</v>
          </cell>
          <cell r="K1060">
            <v>4100</v>
          </cell>
          <cell r="N1060">
            <v>6400</v>
          </cell>
          <cell r="O1060">
            <v>333700</v>
          </cell>
          <cell r="V1060">
            <v>25205</v>
          </cell>
          <cell r="W1060">
            <v>4000</v>
          </cell>
          <cell r="X1060">
            <v>1200</v>
          </cell>
          <cell r="Y1060">
            <v>36465</v>
          </cell>
          <cell r="Z1060">
            <v>5000</v>
          </cell>
          <cell r="AA1060">
            <v>1500</v>
          </cell>
          <cell r="AD1060">
            <v>2300</v>
          </cell>
        </row>
        <row r="1061">
          <cell r="A1061">
            <v>11.48</v>
          </cell>
          <cell r="B1061">
            <v>5000</v>
          </cell>
          <cell r="H1061">
            <v>3300</v>
          </cell>
          <cell r="I1061">
            <v>17905</v>
          </cell>
          <cell r="J1061">
            <v>2100</v>
          </cell>
          <cell r="K1061">
            <v>4100</v>
          </cell>
          <cell r="N1061">
            <v>6400</v>
          </cell>
          <cell r="O1061">
            <v>334025</v>
          </cell>
          <cell r="V1061">
            <v>25220</v>
          </cell>
          <cell r="W1061">
            <v>4000</v>
          </cell>
          <cell r="X1061">
            <v>1200</v>
          </cell>
          <cell r="Y1061">
            <v>36485</v>
          </cell>
          <cell r="Z1061">
            <v>5000</v>
          </cell>
          <cell r="AA1061">
            <v>1500</v>
          </cell>
          <cell r="AD1061">
            <v>2300</v>
          </cell>
        </row>
        <row r="1062">
          <cell r="A1062">
            <v>11.49</v>
          </cell>
          <cell r="B1062">
            <v>5000</v>
          </cell>
          <cell r="H1062">
            <v>3300</v>
          </cell>
          <cell r="I1062">
            <v>17915</v>
          </cell>
          <cell r="J1062">
            <v>2100</v>
          </cell>
          <cell r="K1062">
            <v>4100</v>
          </cell>
          <cell r="N1062">
            <v>6400</v>
          </cell>
          <cell r="O1062">
            <v>334350</v>
          </cell>
          <cell r="V1062">
            <v>25235</v>
          </cell>
          <cell r="W1062">
            <v>4000</v>
          </cell>
          <cell r="X1062">
            <v>1200</v>
          </cell>
          <cell r="Y1062">
            <v>36505</v>
          </cell>
          <cell r="Z1062">
            <v>5000</v>
          </cell>
          <cell r="AA1062">
            <v>1500</v>
          </cell>
          <cell r="AD1062">
            <v>2300</v>
          </cell>
        </row>
        <row r="1063">
          <cell r="A1063">
            <v>11.5</v>
          </cell>
          <cell r="B1063">
            <v>5000</v>
          </cell>
          <cell r="H1063">
            <v>3300</v>
          </cell>
          <cell r="I1063">
            <v>17925</v>
          </cell>
          <cell r="J1063">
            <v>2100</v>
          </cell>
          <cell r="K1063">
            <v>4100</v>
          </cell>
          <cell r="N1063">
            <v>6400</v>
          </cell>
          <cell r="O1063">
            <v>334675</v>
          </cell>
          <cell r="V1063">
            <v>25250</v>
          </cell>
          <cell r="W1063">
            <v>4000</v>
          </cell>
          <cell r="X1063">
            <v>1200</v>
          </cell>
          <cell r="Y1063">
            <v>36525</v>
          </cell>
          <cell r="Z1063">
            <v>5000</v>
          </cell>
          <cell r="AA1063">
            <v>1500</v>
          </cell>
          <cell r="AD1063">
            <v>2300</v>
          </cell>
        </row>
        <row r="1064">
          <cell r="A1064">
            <v>11.51</v>
          </cell>
          <cell r="B1064">
            <v>5000</v>
          </cell>
          <cell r="H1064">
            <v>3300</v>
          </cell>
          <cell r="I1064">
            <v>17935</v>
          </cell>
          <cell r="J1064">
            <v>2100</v>
          </cell>
          <cell r="K1064">
            <v>4100</v>
          </cell>
          <cell r="N1064">
            <v>6400</v>
          </cell>
          <cell r="O1064">
            <v>335000</v>
          </cell>
          <cell r="V1064">
            <v>25265</v>
          </cell>
          <cell r="W1064">
            <v>4000</v>
          </cell>
          <cell r="X1064">
            <v>1200</v>
          </cell>
          <cell r="Y1064">
            <v>36545</v>
          </cell>
          <cell r="Z1064">
            <v>5000</v>
          </cell>
          <cell r="AA1064">
            <v>1500</v>
          </cell>
          <cell r="AD1064">
            <v>2300</v>
          </cell>
        </row>
        <row r="1065">
          <cell r="A1065">
            <v>11.52</v>
          </cell>
          <cell r="B1065">
            <v>5000</v>
          </cell>
          <cell r="H1065">
            <v>3300</v>
          </cell>
          <cell r="I1065">
            <v>17945</v>
          </cell>
          <cell r="J1065">
            <v>2100</v>
          </cell>
          <cell r="K1065">
            <v>4100</v>
          </cell>
          <cell r="N1065">
            <v>6400</v>
          </cell>
          <cell r="O1065">
            <v>335325</v>
          </cell>
          <cell r="V1065">
            <v>25280</v>
          </cell>
          <cell r="W1065">
            <v>4000</v>
          </cell>
          <cell r="X1065">
            <v>1200</v>
          </cell>
          <cell r="Y1065">
            <v>36565</v>
          </cell>
          <cell r="Z1065">
            <v>5000</v>
          </cell>
          <cell r="AA1065">
            <v>1500</v>
          </cell>
          <cell r="AD1065">
            <v>2300</v>
          </cell>
        </row>
        <row r="1066">
          <cell r="A1066">
            <v>11.53</v>
          </cell>
          <cell r="B1066">
            <v>5000</v>
          </cell>
          <cell r="H1066">
            <v>3300</v>
          </cell>
          <cell r="I1066">
            <v>17955</v>
          </cell>
          <cell r="J1066">
            <v>2100</v>
          </cell>
          <cell r="K1066">
            <v>4100</v>
          </cell>
          <cell r="N1066">
            <v>6400</v>
          </cell>
          <cell r="O1066">
            <v>335650</v>
          </cell>
          <cell r="V1066">
            <v>25295</v>
          </cell>
          <cell r="W1066">
            <v>4000</v>
          </cell>
          <cell r="X1066">
            <v>1200</v>
          </cell>
          <cell r="Y1066">
            <v>36585</v>
          </cell>
          <cell r="Z1066">
            <v>5000</v>
          </cell>
          <cell r="AA1066">
            <v>1500</v>
          </cell>
          <cell r="AD1066">
            <v>2300</v>
          </cell>
        </row>
        <row r="1067">
          <cell r="A1067">
            <v>11.54</v>
          </cell>
          <cell r="B1067">
            <v>5000</v>
          </cell>
          <cell r="H1067">
            <v>3300</v>
          </cell>
          <cell r="I1067">
            <v>17965</v>
          </cell>
          <cell r="J1067">
            <v>2100</v>
          </cell>
          <cell r="K1067">
            <v>4100</v>
          </cell>
          <cell r="N1067">
            <v>6400</v>
          </cell>
          <cell r="O1067">
            <v>335975</v>
          </cell>
          <cell r="V1067">
            <v>25310</v>
          </cell>
          <cell r="W1067">
            <v>4000</v>
          </cell>
          <cell r="X1067">
            <v>1200</v>
          </cell>
          <cell r="Y1067">
            <v>36605</v>
          </cell>
          <cell r="Z1067">
            <v>5000</v>
          </cell>
          <cell r="AA1067">
            <v>1500</v>
          </cell>
          <cell r="AD1067">
            <v>2300</v>
          </cell>
        </row>
        <row r="1068">
          <cell r="A1068">
            <v>11.55</v>
          </cell>
          <cell r="B1068">
            <v>5000</v>
          </cell>
          <cell r="H1068">
            <v>3300</v>
          </cell>
          <cell r="I1068">
            <v>17975</v>
          </cell>
          <cell r="J1068">
            <v>2100</v>
          </cell>
          <cell r="K1068">
            <v>4100</v>
          </cell>
          <cell r="N1068">
            <v>6400</v>
          </cell>
          <cell r="O1068">
            <v>336300</v>
          </cell>
          <cell r="V1068">
            <v>25325</v>
          </cell>
          <cell r="W1068">
            <v>4000</v>
          </cell>
          <cell r="X1068">
            <v>1200</v>
          </cell>
          <cell r="Y1068">
            <v>36625</v>
          </cell>
          <cell r="Z1068">
            <v>5000</v>
          </cell>
          <cell r="AA1068">
            <v>1500</v>
          </cell>
          <cell r="AD1068">
            <v>2300</v>
          </cell>
        </row>
        <row r="1069">
          <cell r="A1069">
            <v>11.56</v>
          </cell>
          <cell r="B1069">
            <v>5000</v>
          </cell>
          <cell r="H1069">
            <v>3300</v>
          </cell>
          <cell r="I1069">
            <v>17985</v>
          </cell>
          <cell r="J1069">
            <v>2100</v>
          </cell>
          <cell r="K1069">
            <v>4100</v>
          </cell>
          <cell r="N1069">
            <v>6400</v>
          </cell>
          <cell r="O1069">
            <v>336625</v>
          </cell>
          <cell r="V1069">
            <v>25340</v>
          </cell>
          <cell r="W1069">
            <v>4000</v>
          </cell>
          <cell r="X1069">
            <v>1200</v>
          </cell>
          <cell r="Y1069">
            <v>36645</v>
          </cell>
          <cell r="Z1069">
            <v>5000</v>
          </cell>
          <cell r="AA1069">
            <v>1500</v>
          </cell>
          <cell r="AD1069">
            <v>2300</v>
          </cell>
        </row>
        <row r="1070">
          <cell r="A1070">
            <v>11.57</v>
          </cell>
          <cell r="B1070">
            <v>5000</v>
          </cell>
          <cell r="H1070">
            <v>3300</v>
          </cell>
          <cell r="I1070">
            <v>17995</v>
          </cell>
          <cell r="J1070">
            <v>2100</v>
          </cell>
          <cell r="K1070">
            <v>4100</v>
          </cell>
          <cell r="N1070">
            <v>6400</v>
          </cell>
          <cell r="O1070">
            <v>336950</v>
          </cell>
          <cell r="V1070">
            <v>25355</v>
          </cell>
          <cell r="W1070">
            <v>4000</v>
          </cell>
          <cell r="X1070">
            <v>1200</v>
          </cell>
          <cell r="Y1070">
            <v>36665</v>
          </cell>
          <cell r="Z1070">
            <v>5000</v>
          </cell>
          <cell r="AA1070">
            <v>1500</v>
          </cell>
          <cell r="AD1070">
            <v>2300</v>
          </cell>
        </row>
        <row r="1071">
          <cell r="A1071">
            <v>11.58</v>
          </cell>
          <cell r="B1071">
            <v>5000</v>
          </cell>
          <cell r="H1071">
            <v>3300</v>
          </cell>
          <cell r="I1071">
            <v>18005</v>
          </cell>
          <cell r="J1071">
            <v>2100</v>
          </cell>
          <cell r="K1071">
            <v>4100</v>
          </cell>
          <cell r="N1071">
            <v>6400</v>
          </cell>
          <cell r="O1071">
            <v>337275</v>
          </cell>
          <cell r="V1071">
            <v>25370</v>
          </cell>
          <cell r="W1071">
            <v>4000</v>
          </cell>
          <cell r="X1071">
            <v>1200</v>
          </cell>
          <cell r="Y1071">
            <v>36685</v>
          </cell>
          <cell r="Z1071">
            <v>5000</v>
          </cell>
          <cell r="AA1071">
            <v>1500</v>
          </cell>
          <cell r="AD1071">
            <v>2300</v>
          </cell>
        </row>
        <row r="1072">
          <cell r="A1072">
            <v>11.59</v>
          </cell>
          <cell r="B1072">
            <v>5000</v>
          </cell>
          <cell r="H1072">
            <v>3300</v>
          </cell>
          <cell r="I1072">
            <v>18015</v>
          </cell>
          <cell r="J1072">
            <v>2100</v>
          </cell>
          <cell r="K1072">
            <v>4100</v>
          </cell>
          <cell r="N1072">
            <v>6400</v>
          </cell>
          <cell r="O1072">
            <v>337600</v>
          </cell>
          <cell r="V1072">
            <v>25385</v>
          </cell>
          <cell r="W1072">
            <v>4000</v>
          </cell>
          <cell r="X1072">
            <v>1200</v>
          </cell>
          <cell r="Y1072">
            <v>36705</v>
          </cell>
          <cell r="Z1072">
            <v>5000</v>
          </cell>
          <cell r="AA1072">
            <v>1500</v>
          </cell>
          <cell r="AD1072">
            <v>2300</v>
          </cell>
        </row>
        <row r="1073">
          <cell r="A1073">
            <v>11.6</v>
          </cell>
          <cell r="B1073">
            <v>5000</v>
          </cell>
          <cell r="H1073">
            <v>3300</v>
          </cell>
          <cell r="I1073">
            <v>18025</v>
          </cell>
          <cell r="J1073">
            <v>2100</v>
          </cell>
          <cell r="K1073">
            <v>4100</v>
          </cell>
          <cell r="N1073">
            <v>6400</v>
          </cell>
          <cell r="O1073">
            <v>337925</v>
          </cell>
          <cell r="V1073">
            <v>25400</v>
          </cell>
          <cell r="W1073">
            <v>4000</v>
          </cell>
          <cell r="X1073">
            <v>1200</v>
          </cell>
          <cell r="Y1073">
            <v>36725</v>
          </cell>
          <cell r="Z1073">
            <v>5000</v>
          </cell>
          <cell r="AA1073">
            <v>1500</v>
          </cell>
          <cell r="AD1073">
            <v>2300</v>
          </cell>
        </row>
        <row r="1074">
          <cell r="A1074">
            <v>11.61</v>
          </cell>
          <cell r="B1074">
            <v>5000</v>
          </cell>
          <cell r="H1074">
            <v>3300</v>
          </cell>
          <cell r="I1074">
            <v>18035</v>
          </cell>
          <cell r="J1074">
            <v>2100</v>
          </cell>
          <cell r="K1074">
            <v>4100</v>
          </cell>
          <cell r="N1074">
            <v>6400</v>
          </cell>
          <cell r="O1074">
            <v>338250</v>
          </cell>
          <cell r="V1074">
            <v>25415</v>
          </cell>
          <cell r="W1074">
            <v>4000</v>
          </cell>
          <cell r="X1074">
            <v>1200</v>
          </cell>
          <cell r="Y1074">
            <v>36745</v>
          </cell>
          <cell r="Z1074">
            <v>5000</v>
          </cell>
          <cell r="AA1074">
            <v>1500</v>
          </cell>
          <cell r="AD1074">
            <v>2300</v>
          </cell>
        </row>
        <row r="1075">
          <cell r="A1075">
            <v>11.62</v>
          </cell>
          <cell r="B1075">
            <v>5000</v>
          </cell>
          <cell r="H1075">
            <v>3300</v>
          </cell>
          <cell r="I1075">
            <v>18045</v>
          </cell>
          <cell r="J1075">
            <v>2100</v>
          </cell>
          <cell r="K1075">
            <v>4100</v>
          </cell>
          <cell r="N1075">
            <v>6400</v>
          </cell>
          <cell r="O1075">
            <v>338575</v>
          </cell>
          <cell r="V1075">
            <v>25430</v>
          </cell>
          <cell r="W1075">
            <v>4000</v>
          </cell>
          <cell r="X1075">
            <v>1200</v>
          </cell>
          <cell r="Y1075">
            <v>36765</v>
          </cell>
          <cell r="Z1075">
            <v>5000</v>
          </cell>
          <cell r="AA1075">
            <v>1500</v>
          </cell>
          <cell r="AD1075">
            <v>2300</v>
          </cell>
        </row>
        <row r="1076">
          <cell r="A1076">
            <v>11.63</v>
          </cell>
          <cell r="B1076">
            <v>5000</v>
          </cell>
          <cell r="H1076">
            <v>3300</v>
          </cell>
          <cell r="I1076">
            <v>18055</v>
          </cell>
          <cell r="J1076">
            <v>2100</v>
          </cell>
          <cell r="K1076">
            <v>4100</v>
          </cell>
          <cell r="N1076">
            <v>6400</v>
          </cell>
          <cell r="O1076">
            <v>338900</v>
          </cell>
          <cell r="V1076">
            <v>25445</v>
          </cell>
          <cell r="W1076">
            <v>4000</v>
          </cell>
          <cell r="X1076">
            <v>1200</v>
          </cell>
          <cell r="Y1076">
            <v>36785</v>
          </cell>
          <cell r="Z1076">
            <v>5000</v>
          </cell>
          <cell r="AA1076">
            <v>1500</v>
          </cell>
          <cell r="AD1076">
            <v>2300</v>
          </cell>
        </row>
        <row r="1077">
          <cell r="A1077">
            <v>11.64</v>
          </cell>
          <cell r="B1077">
            <v>5000</v>
          </cell>
          <cell r="H1077">
            <v>3300</v>
          </cell>
          <cell r="I1077">
            <v>18065</v>
          </cell>
          <cell r="J1077">
            <v>2100</v>
          </cell>
          <cell r="K1077">
            <v>4100</v>
          </cell>
          <cell r="N1077">
            <v>6400</v>
          </cell>
          <cell r="O1077">
            <v>339225</v>
          </cell>
          <cell r="V1077">
            <v>25460</v>
          </cell>
          <cell r="W1077">
            <v>4000</v>
          </cell>
          <cell r="X1077">
            <v>1200</v>
          </cell>
          <cell r="Y1077">
            <v>36805</v>
          </cell>
          <cell r="Z1077">
            <v>5000</v>
          </cell>
          <cell r="AA1077">
            <v>1500</v>
          </cell>
          <cell r="AD1077">
            <v>2300</v>
          </cell>
        </row>
        <row r="1078">
          <cell r="A1078">
            <v>11.65</v>
          </cell>
          <cell r="B1078">
            <v>5000</v>
          </cell>
          <cell r="H1078">
            <v>3300</v>
          </cell>
          <cell r="I1078">
            <v>18075</v>
          </cell>
          <cell r="J1078">
            <v>2100</v>
          </cell>
          <cell r="K1078">
            <v>4100</v>
          </cell>
          <cell r="N1078">
            <v>6400</v>
          </cell>
          <cell r="O1078">
            <v>339550</v>
          </cell>
          <cell r="V1078">
            <v>25475</v>
          </cell>
          <cell r="W1078">
            <v>4000</v>
          </cell>
          <cell r="X1078">
            <v>1200</v>
          </cell>
          <cell r="Y1078">
            <v>36825</v>
          </cell>
          <cell r="Z1078">
            <v>5000</v>
          </cell>
          <cell r="AA1078">
            <v>1500</v>
          </cell>
          <cell r="AD1078">
            <v>2300</v>
          </cell>
        </row>
        <row r="1079">
          <cell r="A1079">
            <v>11.66</v>
          </cell>
          <cell r="B1079">
            <v>5000</v>
          </cell>
          <cell r="H1079">
            <v>3300</v>
          </cell>
          <cell r="I1079">
            <v>18085</v>
          </cell>
          <cell r="J1079">
            <v>2100</v>
          </cell>
          <cell r="K1079">
            <v>4100</v>
          </cell>
          <cell r="N1079">
            <v>6400</v>
          </cell>
          <cell r="O1079">
            <v>339875</v>
          </cell>
          <cell r="V1079">
            <v>25490</v>
          </cell>
          <cell r="W1079">
            <v>4000</v>
          </cell>
          <cell r="X1079">
            <v>1200</v>
          </cell>
          <cell r="Y1079">
            <v>36845</v>
          </cell>
          <cell r="Z1079">
            <v>5000</v>
          </cell>
          <cell r="AA1079">
            <v>1500</v>
          </cell>
          <cell r="AD1079">
            <v>2300</v>
          </cell>
        </row>
        <row r="1080">
          <cell r="A1080">
            <v>11.67</v>
          </cell>
          <cell r="B1080">
            <v>5000</v>
          </cell>
          <cell r="H1080">
            <v>3300</v>
          </cell>
          <cell r="I1080">
            <v>18095</v>
          </cell>
          <cell r="J1080">
            <v>2100</v>
          </cell>
          <cell r="K1080">
            <v>4100</v>
          </cell>
          <cell r="N1080">
            <v>6400</v>
          </cell>
          <cell r="O1080">
            <v>340200</v>
          </cell>
          <cell r="V1080">
            <v>25505</v>
          </cell>
          <cell r="W1080">
            <v>4000</v>
          </cell>
          <cell r="X1080">
            <v>1200</v>
          </cell>
          <cell r="Y1080">
            <v>36865</v>
          </cell>
          <cell r="Z1080">
            <v>5000</v>
          </cell>
          <cell r="AA1080">
            <v>1500</v>
          </cell>
          <cell r="AD1080">
            <v>2300</v>
          </cell>
        </row>
        <row r="1081">
          <cell r="A1081">
            <v>11.68</v>
          </cell>
          <cell r="B1081">
            <v>5000</v>
          </cell>
          <cell r="H1081">
            <v>3300</v>
          </cell>
          <cell r="I1081">
            <v>18105</v>
          </cell>
          <cell r="J1081">
            <v>2100</v>
          </cell>
          <cell r="K1081">
            <v>4100</v>
          </cell>
          <cell r="N1081">
            <v>6400</v>
          </cell>
          <cell r="O1081">
            <v>340525</v>
          </cell>
          <cell r="V1081">
            <v>25520</v>
          </cell>
          <cell r="W1081">
            <v>4000</v>
          </cell>
          <cell r="X1081">
            <v>1200</v>
          </cell>
          <cell r="Y1081">
            <v>36885</v>
          </cell>
          <cell r="Z1081">
            <v>5000</v>
          </cell>
          <cell r="AA1081">
            <v>1500</v>
          </cell>
          <cell r="AD1081">
            <v>2300</v>
          </cell>
        </row>
        <row r="1082">
          <cell r="A1082">
            <v>11.69</v>
          </cell>
          <cell r="B1082">
            <v>5000</v>
          </cell>
          <cell r="H1082">
            <v>3300</v>
          </cell>
          <cell r="I1082">
            <v>18115</v>
          </cell>
          <cell r="J1082">
            <v>2100</v>
          </cell>
          <cell r="K1082">
            <v>4100</v>
          </cell>
          <cell r="N1082">
            <v>6400</v>
          </cell>
          <cell r="O1082">
            <v>340850</v>
          </cell>
          <cell r="V1082">
            <v>25535</v>
          </cell>
          <cell r="W1082">
            <v>4000</v>
          </cell>
          <cell r="X1082">
            <v>1200</v>
          </cell>
          <cell r="Y1082">
            <v>36905</v>
          </cell>
          <cell r="Z1082">
            <v>5000</v>
          </cell>
          <cell r="AA1082">
            <v>1500</v>
          </cell>
          <cell r="AD1082">
            <v>2300</v>
          </cell>
        </row>
        <row r="1083">
          <cell r="A1083">
            <v>11.7</v>
          </cell>
          <cell r="B1083">
            <v>5000</v>
          </cell>
          <cell r="H1083">
            <v>3300</v>
          </cell>
          <cell r="I1083">
            <v>18125</v>
          </cell>
          <cell r="J1083">
            <v>2100</v>
          </cell>
          <cell r="K1083">
            <v>4100</v>
          </cell>
          <cell r="N1083">
            <v>6400</v>
          </cell>
          <cell r="O1083">
            <v>341175</v>
          </cell>
          <cell r="V1083">
            <v>25550</v>
          </cell>
          <cell r="W1083">
            <v>4000</v>
          </cell>
          <cell r="X1083">
            <v>1200</v>
          </cell>
          <cell r="Y1083">
            <v>36925</v>
          </cell>
          <cell r="Z1083">
            <v>5000</v>
          </cell>
          <cell r="AA1083">
            <v>1500</v>
          </cell>
          <cell r="AD1083">
            <v>2300</v>
          </cell>
        </row>
        <row r="1084">
          <cell r="A1084">
            <v>11.71</v>
          </cell>
          <cell r="B1084">
            <v>5000</v>
          </cell>
          <cell r="H1084">
            <v>3300</v>
          </cell>
          <cell r="I1084">
            <v>18135</v>
          </cell>
          <cell r="J1084">
            <v>2100</v>
          </cell>
          <cell r="K1084">
            <v>4100</v>
          </cell>
          <cell r="N1084">
            <v>6400</v>
          </cell>
          <cell r="O1084">
            <v>341500</v>
          </cell>
          <cell r="V1084">
            <v>25565</v>
          </cell>
          <cell r="W1084">
            <v>4000</v>
          </cell>
          <cell r="X1084">
            <v>1200</v>
          </cell>
          <cell r="Y1084">
            <v>36945</v>
          </cell>
          <cell r="Z1084">
            <v>5000</v>
          </cell>
          <cell r="AA1084">
            <v>1500</v>
          </cell>
          <cell r="AD1084">
            <v>2300</v>
          </cell>
        </row>
        <row r="1085">
          <cell r="A1085">
            <v>11.72</v>
          </cell>
          <cell r="B1085">
            <v>5000</v>
          </cell>
          <cell r="H1085">
            <v>3300</v>
          </cell>
          <cell r="I1085">
            <v>18145</v>
          </cell>
          <cell r="J1085">
            <v>2100</v>
          </cell>
          <cell r="K1085">
            <v>4100</v>
          </cell>
          <cell r="N1085">
            <v>6400</v>
          </cell>
          <cell r="O1085">
            <v>341825</v>
          </cell>
          <cell r="V1085">
            <v>25580</v>
          </cell>
          <cell r="W1085">
            <v>4000</v>
          </cell>
          <cell r="X1085">
            <v>1200</v>
          </cell>
          <cell r="Y1085">
            <v>36965</v>
          </cell>
          <cell r="Z1085">
            <v>5000</v>
          </cell>
          <cell r="AA1085">
            <v>1500</v>
          </cell>
          <cell r="AD1085">
            <v>2300</v>
          </cell>
        </row>
        <row r="1086">
          <cell r="A1086">
            <v>11.73</v>
          </cell>
          <cell r="B1086">
            <v>5000</v>
          </cell>
          <cell r="H1086">
            <v>3300</v>
          </cell>
          <cell r="I1086">
            <v>18155</v>
          </cell>
          <cell r="J1086">
            <v>2100</v>
          </cell>
          <cell r="K1086">
            <v>4100</v>
          </cell>
          <cell r="N1086">
            <v>6400</v>
          </cell>
          <cell r="O1086">
            <v>342150</v>
          </cell>
          <cell r="V1086">
            <v>25595</v>
          </cell>
          <cell r="W1086">
            <v>4000</v>
          </cell>
          <cell r="X1086">
            <v>1200</v>
          </cell>
          <cell r="Y1086">
            <v>36985</v>
          </cell>
          <cell r="Z1086">
            <v>5000</v>
          </cell>
          <cell r="AA1086">
            <v>1500</v>
          </cell>
          <cell r="AD1086">
            <v>2300</v>
          </cell>
        </row>
        <row r="1087">
          <cell r="A1087">
            <v>11.74</v>
          </cell>
          <cell r="B1087">
            <v>5000</v>
          </cell>
          <cell r="H1087">
            <v>3300</v>
          </cell>
          <cell r="I1087">
            <v>18165</v>
          </cell>
          <cell r="J1087">
            <v>2100</v>
          </cell>
          <cell r="K1087">
            <v>4100</v>
          </cell>
          <cell r="N1087">
            <v>6400</v>
          </cell>
          <cell r="O1087">
            <v>342475</v>
          </cell>
          <cell r="V1087">
            <v>25610</v>
          </cell>
          <cell r="W1087">
            <v>4000</v>
          </cell>
          <cell r="X1087">
            <v>1200</v>
          </cell>
          <cell r="Y1087">
            <v>37005</v>
          </cell>
          <cell r="Z1087">
            <v>5000</v>
          </cell>
          <cell r="AA1087">
            <v>1500</v>
          </cell>
          <cell r="AD1087">
            <v>2300</v>
          </cell>
        </row>
        <row r="1088">
          <cell r="A1088">
            <v>11.75</v>
          </cell>
          <cell r="B1088">
            <v>5000</v>
          </cell>
          <cell r="H1088">
            <v>3300</v>
          </cell>
          <cell r="I1088">
            <v>18175</v>
          </cell>
          <cell r="J1088">
            <v>2100</v>
          </cell>
          <cell r="K1088">
            <v>4100</v>
          </cell>
          <cell r="N1088">
            <v>6400</v>
          </cell>
          <cell r="O1088">
            <v>342800</v>
          </cell>
          <cell r="V1088">
            <v>25625</v>
          </cell>
          <cell r="W1088">
            <v>4000</v>
          </cell>
          <cell r="X1088">
            <v>1200</v>
          </cell>
          <cell r="Y1088">
            <v>37025</v>
          </cell>
          <cell r="Z1088">
            <v>5000</v>
          </cell>
          <cell r="AA1088">
            <v>1500</v>
          </cell>
          <cell r="AD1088">
            <v>2300</v>
          </cell>
        </row>
        <row r="1089">
          <cell r="A1089">
            <v>11.76</v>
          </cell>
          <cell r="B1089">
            <v>5000</v>
          </cell>
          <cell r="H1089">
            <v>3300</v>
          </cell>
          <cell r="I1089">
            <v>18185</v>
          </cell>
          <cell r="J1089">
            <v>2100</v>
          </cell>
          <cell r="K1089">
            <v>4100</v>
          </cell>
          <cell r="N1089">
            <v>6400</v>
          </cell>
          <cell r="O1089">
            <v>343125</v>
          </cell>
          <cell r="V1089">
            <v>25640</v>
          </cell>
          <cell r="W1089">
            <v>4000</v>
          </cell>
          <cell r="X1089">
            <v>1200</v>
          </cell>
          <cell r="Y1089">
            <v>37045</v>
          </cell>
          <cell r="Z1089">
            <v>5000</v>
          </cell>
          <cell r="AA1089">
            <v>1500</v>
          </cell>
          <cell r="AD1089">
            <v>2300</v>
          </cell>
        </row>
        <row r="1090">
          <cell r="A1090">
            <v>11.77</v>
          </cell>
          <cell r="B1090">
            <v>5000</v>
          </cell>
          <cell r="H1090">
            <v>3300</v>
          </cell>
          <cell r="I1090">
            <v>18195</v>
          </cell>
          <cell r="J1090">
            <v>2100</v>
          </cell>
          <cell r="K1090">
            <v>4100</v>
          </cell>
          <cell r="N1090">
            <v>6400</v>
          </cell>
          <cell r="O1090">
            <v>343450</v>
          </cell>
          <cell r="V1090">
            <v>25655</v>
          </cell>
          <cell r="W1090">
            <v>4000</v>
          </cell>
          <cell r="X1090">
            <v>1200</v>
          </cell>
          <cell r="Y1090">
            <v>37065</v>
          </cell>
          <cell r="Z1090">
            <v>5000</v>
          </cell>
          <cell r="AA1090">
            <v>1500</v>
          </cell>
          <cell r="AD1090">
            <v>2300</v>
          </cell>
        </row>
        <row r="1091">
          <cell r="A1091">
            <v>11.78</v>
          </cell>
          <cell r="B1091">
            <v>5000</v>
          </cell>
          <cell r="H1091">
            <v>3300</v>
          </cell>
          <cell r="I1091">
            <v>18205</v>
          </cell>
          <cell r="J1091">
            <v>2100</v>
          </cell>
          <cell r="K1091">
            <v>4100</v>
          </cell>
          <cell r="N1091">
            <v>6400</v>
          </cell>
          <cell r="O1091">
            <v>343775</v>
          </cell>
          <cell r="V1091">
            <v>25670</v>
          </cell>
          <cell r="W1091">
            <v>4000</v>
          </cell>
          <cell r="X1091">
            <v>1200</v>
          </cell>
          <cell r="Y1091">
            <v>37085</v>
          </cell>
          <cell r="Z1091">
            <v>5000</v>
          </cell>
          <cell r="AA1091">
            <v>1500</v>
          </cell>
          <cell r="AD1091">
            <v>2300</v>
          </cell>
        </row>
        <row r="1092">
          <cell r="A1092">
            <v>11.79</v>
          </cell>
          <cell r="B1092">
            <v>5000</v>
          </cell>
          <cell r="H1092">
            <v>3300</v>
          </cell>
          <cell r="I1092">
            <v>18215</v>
          </cell>
          <cell r="J1092">
            <v>2100</v>
          </cell>
          <cell r="K1092">
            <v>4100</v>
          </cell>
          <cell r="N1092">
            <v>6400</v>
          </cell>
          <cell r="O1092">
            <v>344100</v>
          </cell>
          <cell r="V1092">
            <v>25685</v>
          </cell>
          <cell r="W1092">
            <v>4000</v>
          </cell>
          <cell r="X1092">
            <v>1200</v>
          </cell>
          <cell r="Y1092">
            <v>37105</v>
          </cell>
          <cell r="Z1092">
            <v>5000</v>
          </cell>
          <cell r="AA1092">
            <v>1500</v>
          </cell>
          <cell r="AD1092">
            <v>2300</v>
          </cell>
        </row>
        <row r="1093">
          <cell r="A1093">
            <v>11.8</v>
          </cell>
          <cell r="B1093">
            <v>5000</v>
          </cell>
          <cell r="H1093">
            <v>3300</v>
          </cell>
          <cell r="I1093">
            <v>18225</v>
          </cell>
          <cell r="J1093">
            <v>2100</v>
          </cell>
          <cell r="K1093">
            <v>4100</v>
          </cell>
          <cell r="N1093">
            <v>6400</v>
          </cell>
          <cell r="O1093">
            <v>344425</v>
          </cell>
          <cell r="V1093">
            <v>25700</v>
          </cell>
          <cell r="W1093">
            <v>4000</v>
          </cell>
          <cell r="X1093">
            <v>1200</v>
          </cell>
          <cell r="Y1093">
            <v>37125</v>
          </cell>
          <cell r="Z1093">
            <v>5000</v>
          </cell>
          <cell r="AA1093">
            <v>1500</v>
          </cell>
          <cell r="AD1093">
            <v>2300</v>
          </cell>
        </row>
        <row r="1094">
          <cell r="A1094">
            <v>11.81</v>
          </cell>
          <cell r="B1094">
            <v>5000</v>
          </cell>
          <cell r="H1094">
            <v>3300</v>
          </cell>
          <cell r="I1094">
            <v>18235</v>
          </cell>
          <cell r="J1094">
            <v>2100</v>
          </cell>
          <cell r="K1094">
            <v>4100</v>
          </cell>
          <cell r="N1094">
            <v>6400</v>
          </cell>
          <cell r="O1094">
            <v>344750</v>
          </cell>
          <cell r="V1094">
            <v>25715</v>
          </cell>
          <cell r="W1094">
            <v>4000</v>
          </cell>
          <cell r="X1094">
            <v>1200</v>
          </cell>
          <cell r="Y1094">
            <v>37145</v>
          </cell>
          <cell r="Z1094">
            <v>5000</v>
          </cell>
          <cell r="AA1094">
            <v>1500</v>
          </cell>
          <cell r="AD1094">
            <v>2300</v>
          </cell>
        </row>
        <row r="1095">
          <cell r="A1095">
            <v>11.82</v>
          </cell>
          <cell r="B1095">
            <v>5000</v>
          </cell>
          <cell r="H1095">
            <v>3300</v>
          </cell>
          <cell r="I1095">
            <v>18245</v>
          </cell>
          <cell r="J1095">
            <v>2100</v>
          </cell>
          <cell r="K1095">
            <v>4100</v>
          </cell>
          <cell r="N1095">
            <v>6400</v>
          </cell>
          <cell r="O1095">
            <v>345075</v>
          </cell>
          <cell r="V1095">
            <v>25730</v>
          </cell>
          <cell r="W1095">
            <v>4000</v>
          </cell>
          <cell r="X1095">
            <v>1200</v>
          </cell>
          <cell r="Y1095">
            <v>37165</v>
          </cell>
          <cell r="Z1095">
            <v>5000</v>
          </cell>
          <cell r="AA1095">
            <v>1500</v>
          </cell>
          <cell r="AD1095">
            <v>2300</v>
          </cell>
        </row>
        <row r="1096">
          <cell r="A1096">
            <v>11.83</v>
          </cell>
          <cell r="B1096">
            <v>5000</v>
          </cell>
          <cell r="H1096">
            <v>3300</v>
          </cell>
          <cell r="I1096">
            <v>18255</v>
          </cell>
          <cell r="J1096">
            <v>2100</v>
          </cell>
          <cell r="K1096">
            <v>4100</v>
          </cell>
          <cell r="N1096">
            <v>6400</v>
          </cell>
          <cell r="O1096">
            <v>345400</v>
          </cell>
          <cell r="V1096">
            <v>25745</v>
          </cell>
          <cell r="W1096">
            <v>4000</v>
          </cell>
          <cell r="X1096">
            <v>1200</v>
          </cell>
          <cell r="Y1096">
            <v>37185</v>
          </cell>
          <cell r="Z1096">
            <v>5000</v>
          </cell>
          <cell r="AA1096">
            <v>1500</v>
          </cell>
          <cell r="AD1096">
            <v>2300</v>
          </cell>
        </row>
        <row r="1097">
          <cell r="A1097">
            <v>11.84</v>
          </cell>
          <cell r="B1097">
            <v>5000</v>
          </cell>
          <cell r="H1097">
            <v>3300</v>
          </cell>
          <cell r="I1097">
            <v>18265</v>
          </cell>
          <cell r="J1097">
            <v>2100</v>
          </cell>
          <cell r="K1097">
            <v>4100</v>
          </cell>
          <cell r="N1097">
            <v>6400</v>
          </cell>
          <cell r="O1097">
            <v>345725</v>
          </cell>
          <cell r="V1097">
            <v>25760</v>
          </cell>
          <cell r="W1097">
            <v>4000</v>
          </cell>
          <cell r="X1097">
            <v>1200</v>
          </cell>
          <cell r="Y1097">
            <v>37205</v>
          </cell>
          <cell r="Z1097">
            <v>5000</v>
          </cell>
          <cell r="AA1097">
            <v>1500</v>
          </cell>
          <cell r="AD1097">
            <v>2300</v>
          </cell>
        </row>
        <row r="1098">
          <cell r="A1098">
            <v>11.85</v>
          </cell>
          <cell r="B1098">
            <v>5000</v>
          </cell>
          <cell r="H1098">
            <v>3300</v>
          </cell>
          <cell r="I1098">
            <v>18275</v>
          </cell>
          <cell r="J1098">
            <v>2100</v>
          </cell>
          <cell r="K1098">
            <v>4100</v>
          </cell>
          <cell r="N1098">
            <v>6400</v>
          </cell>
          <cell r="O1098">
            <v>346050</v>
          </cell>
          <cell r="V1098">
            <v>25775</v>
          </cell>
          <cell r="W1098">
            <v>4000</v>
          </cell>
          <cell r="X1098">
            <v>1200</v>
          </cell>
          <cell r="Y1098">
            <v>37225</v>
          </cell>
          <cell r="Z1098">
            <v>5000</v>
          </cell>
          <cell r="AA1098">
            <v>1500</v>
          </cell>
          <cell r="AD1098">
            <v>2300</v>
          </cell>
        </row>
        <row r="1099">
          <cell r="A1099">
            <v>11.86</v>
          </cell>
          <cell r="B1099">
            <v>5000</v>
          </cell>
          <cell r="H1099">
            <v>3300</v>
          </cell>
          <cell r="I1099">
            <v>18285</v>
          </cell>
          <cell r="J1099">
            <v>2100</v>
          </cell>
          <cell r="K1099">
            <v>4100</v>
          </cell>
          <cell r="N1099">
            <v>6400</v>
          </cell>
          <cell r="O1099">
            <v>346375</v>
          </cell>
          <cell r="V1099">
            <v>25790</v>
          </cell>
          <cell r="W1099">
            <v>4000</v>
          </cell>
          <cell r="X1099">
            <v>1200</v>
          </cell>
          <cell r="Y1099">
            <v>37245</v>
          </cell>
          <cell r="Z1099">
            <v>5000</v>
          </cell>
          <cell r="AA1099">
            <v>1500</v>
          </cell>
          <cell r="AD1099">
            <v>2300</v>
          </cell>
        </row>
        <row r="1100">
          <cell r="A1100">
            <v>11.87</v>
          </cell>
          <cell r="B1100">
            <v>5000</v>
          </cell>
          <cell r="H1100">
            <v>3300</v>
          </cell>
          <cell r="I1100">
            <v>18295</v>
          </cell>
          <cell r="J1100">
            <v>2100</v>
          </cell>
          <cell r="K1100">
            <v>4100</v>
          </cell>
          <cell r="N1100">
            <v>6400</v>
          </cell>
          <cell r="O1100">
            <v>346700</v>
          </cell>
          <cell r="V1100">
            <v>25805</v>
          </cell>
          <cell r="W1100">
            <v>4000</v>
          </cell>
          <cell r="X1100">
            <v>1200</v>
          </cell>
          <cell r="Y1100">
            <v>37265</v>
          </cell>
          <cell r="Z1100">
            <v>5000</v>
          </cell>
          <cell r="AA1100">
            <v>1500</v>
          </cell>
          <cell r="AD1100">
            <v>2300</v>
          </cell>
        </row>
        <row r="1101">
          <cell r="A1101">
            <v>11.88</v>
          </cell>
          <cell r="B1101">
            <v>5000</v>
          </cell>
          <cell r="H1101">
            <v>3300</v>
          </cell>
          <cell r="I1101">
            <v>18305</v>
          </cell>
          <cell r="J1101">
            <v>2100</v>
          </cell>
          <cell r="K1101">
            <v>4100</v>
          </cell>
          <cell r="N1101">
            <v>6400</v>
          </cell>
          <cell r="O1101">
            <v>347025</v>
          </cell>
          <cell r="V1101">
            <v>25820</v>
          </cell>
          <cell r="W1101">
            <v>4000</v>
          </cell>
          <cell r="X1101">
            <v>1200</v>
          </cell>
          <cell r="Y1101">
            <v>37285</v>
          </cell>
          <cell r="Z1101">
            <v>5000</v>
          </cell>
          <cell r="AA1101">
            <v>1500</v>
          </cell>
          <cell r="AD1101">
            <v>2300</v>
          </cell>
        </row>
        <row r="1102">
          <cell r="A1102">
            <v>11.89</v>
          </cell>
          <cell r="B1102">
            <v>5000</v>
          </cell>
          <cell r="H1102">
            <v>3300</v>
          </cell>
          <cell r="I1102">
            <v>18315</v>
          </cell>
          <cell r="J1102">
            <v>2100</v>
          </cell>
          <cell r="K1102">
            <v>4100</v>
          </cell>
          <cell r="N1102">
            <v>6400</v>
          </cell>
          <cell r="O1102">
            <v>347350</v>
          </cell>
          <cell r="V1102">
            <v>25835</v>
          </cell>
          <cell r="W1102">
            <v>4000</v>
          </cell>
          <cell r="X1102">
            <v>1200</v>
          </cell>
          <cell r="Y1102">
            <v>37305</v>
          </cell>
          <cell r="Z1102">
            <v>5000</v>
          </cell>
          <cell r="AA1102">
            <v>1500</v>
          </cell>
          <cell r="AD1102">
            <v>2300</v>
          </cell>
        </row>
        <row r="1103">
          <cell r="A1103">
            <v>11.9</v>
          </cell>
          <cell r="B1103">
            <v>5000</v>
          </cell>
          <cell r="H1103">
            <v>3300</v>
          </cell>
          <cell r="I1103">
            <v>18325</v>
          </cell>
          <cell r="J1103">
            <v>2100</v>
          </cell>
          <cell r="K1103">
            <v>4100</v>
          </cell>
          <cell r="N1103">
            <v>6400</v>
          </cell>
          <cell r="O1103">
            <v>347675</v>
          </cell>
          <cell r="V1103">
            <v>25850</v>
          </cell>
          <cell r="W1103">
            <v>4000</v>
          </cell>
          <cell r="X1103">
            <v>1200</v>
          </cell>
          <cell r="Y1103">
            <v>37325</v>
          </cell>
          <cell r="Z1103">
            <v>5000</v>
          </cell>
          <cell r="AA1103">
            <v>1500</v>
          </cell>
          <cell r="AD1103">
            <v>2300</v>
          </cell>
        </row>
        <row r="1104">
          <cell r="A1104">
            <v>11.91</v>
          </cell>
          <cell r="B1104">
            <v>5000</v>
          </cell>
          <cell r="H1104">
            <v>3300</v>
          </cell>
          <cell r="I1104">
            <v>18335</v>
          </cell>
          <cell r="J1104">
            <v>2100</v>
          </cell>
          <cell r="K1104">
            <v>4100</v>
          </cell>
          <cell r="N1104">
            <v>6400</v>
          </cell>
          <cell r="O1104">
            <v>348000</v>
          </cell>
          <cell r="V1104">
            <v>25865</v>
          </cell>
          <cell r="W1104">
            <v>4000</v>
          </cell>
          <cell r="X1104">
            <v>1200</v>
          </cell>
          <cell r="Y1104">
            <v>37345</v>
          </cell>
          <cell r="Z1104">
            <v>5000</v>
          </cell>
          <cell r="AA1104">
            <v>1500</v>
          </cell>
          <cell r="AD1104">
            <v>2300</v>
          </cell>
        </row>
        <row r="1105">
          <cell r="A1105">
            <v>11.92</v>
          </cell>
          <cell r="B1105">
            <v>5000</v>
          </cell>
          <cell r="H1105">
            <v>3300</v>
          </cell>
          <cell r="I1105">
            <v>18345</v>
          </cell>
          <cell r="J1105">
            <v>2100</v>
          </cell>
          <cell r="K1105">
            <v>4100</v>
          </cell>
          <cell r="N1105">
            <v>6400</v>
          </cell>
          <cell r="O1105">
            <v>348325</v>
          </cell>
          <cell r="V1105">
            <v>25880</v>
          </cell>
          <cell r="W1105">
            <v>4000</v>
          </cell>
          <cell r="X1105">
            <v>1200</v>
          </cell>
          <cell r="Y1105">
            <v>37365</v>
          </cell>
          <cell r="Z1105">
            <v>5000</v>
          </cell>
          <cell r="AA1105">
            <v>1500</v>
          </cell>
          <cell r="AD1105">
            <v>2300</v>
          </cell>
        </row>
        <row r="1106">
          <cell r="A1106">
            <v>11.93</v>
          </cell>
          <cell r="B1106">
            <v>5000</v>
          </cell>
          <cell r="H1106">
            <v>3300</v>
          </cell>
          <cell r="I1106">
            <v>18355</v>
          </cell>
          <cell r="J1106">
            <v>2100</v>
          </cell>
          <cell r="K1106">
            <v>4100</v>
          </cell>
          <cell r="N1106">
            <v>6400</v>
          </cell>
          <cell r="O1106">
            <v>348650</v>
          </cell>
          <cell r="V1106">
            <v>25895</v>
          </cell>
          <cell r="W1106">
            <v>4000</v>
          </cell>
          <cell r="X1106">
            <v>1200</v>
          </cell>
          <cell r="Y1106">
            <v>37385</v>
          </cell>
          <cell r="Z1106">
            <v>5000</v>
          </cell>
          <cell r="AA1106">
            <v>1500</v>
          </cell>
          <cell r="AD1106">
            <v>2300</v>
          </cell>
        </row>
        <row r="1107">
          <cell r="A1107">
            <v>11.94</v>
          </cell>
          <cell r="B1107">
            <v>5000</v>
          </cell>
          <cell r="H1107">
            <v>3300</v>
          </cell>
          <cell r="I1107">
            <v>18365</v>
          </cell>
          <cell r="J1107">
            <v>2100</v>
          </cell>
          <cell r="K1107">
            <v>4100</v>
          </cell>
          <cell r="N1107">
            <v>6400</v>
          </cell>
          <cell r="O1107">
            <v>348975</v>
          </cell>
          <cell r="V1107">
            <v>25910</v>
          </cell>
          <cell r="W1107">
            <v>4000</v>
          </cell>
          <cell r="X1107">
            <v>1200</v>
          </cell>
          <cell r="Y1107">
            <v>37405</v>
          </cell>
          <cell r="Z1107">
            <v>5000</v>
          </cell>
          <cell r="AA1107">
            <v>1500</v>
          </cell>
          <cell r="AD1107">
            <v>2300</v>
          </cell>
        </row>
        <row r="1108">
          <cell r="A1108">
            <v>11.95</v>
          </cell>
          <cell r="B1108">
            <v>5000</v>
          </cell>
          <cell r="H1108">
            <v>3300</v>
          </cell>
          <cell r="I1108">
            <v>18375</v>
          </cell>
          <cell r="J1108">
            <v>2100</v>
          </cell>
          <cell r="K1108">
            <v>4100</v>
          </cell>
          <cell r="N1108">
            <v>6400</v>
          </cell>
          <cell r="O1108">
            <v>349300</v>
          </cell>
          <cell r="V1108">
            <v>25925</v>
          </cell>
          <cell r="W1108">
            <v>4000</v>
          </cell>
          <cell r="X1108">
            <v>1200</v>
          </cell>
          <cell r="Y1108">
            <v>37425</v>
          </cell>
          <cell r="Z1108">
            <v>5000</v>
          </cell>
          <cell r="AA1108">
            <v>1500</v>
          </cell>
          <cell r="AD1108">
            <v>2300</v>
          </cell>
        </row>
        <row r="1109">
          <cell r="A1109">
            <v>11.96</v>
          </cell>
          <cell r="B1109">
            <v>5000</v>
          </cell>
          <cell r="H1109">
            <v>3300</v>
          </cell>
          <cell r="I1109">
            <v>18385</v>
          </cell>
          <cell r="J1109">
            <v>2100</v>
          </cell>
          <cell r="K1109">
            <v>4100</v>
          </cell>
          <cell r="N1109">
            <v>6400</v>
          </cell>
          <cell r="O1109">
            <v>349625</v>
          </cell>
          <cell r="V1109">
            <v>25940</v>
          </cell>
          <cell r="W1109">
            <v>4000</v>
          </cell>
          <cell r="X1109">
            <v>1200</v>
          </cell>
          <cell r="Y1109">
            <v>37445</v>
          </cell>
          <cell r="Z1109">
            <v>5000</v>
          </cell>
          <cell r="AA1109">
            <v>1500</v>
          </cell>
          <cell r="AD1109">
            <v>2300</v>
          </cell>
        </row>
        <row r="1110">
          <cell r="A1110">
            <v>11.97</v>
          </cell>
          <cell r="B1110">
            <v>5000</v>
          </cell>
          <cell r="H1110">
            <v>3300</v>
          </cell>
          <cell r="I1110">
            <v>18395</v>
          </cell>
          <cell r="J1110">
            <v>2100</v>
          </cell>
          <cell r="K1110">
            <v>4100</v>
          </cell>
          <cell r="N1110">
            <v>6400</v>
          </cell>
          <cell r="O1110">
            <v>349950</v>
          </cell>
          <cell r="V1110">
            <v>25955</v>
          </cell>
          <cell r="W1110">
            <v>4000</v>
          </cell>
          <cell r="X1110">
            <v>1200</v>
          </cell>
          <cell r="Y1110">
            <v>37465</v>
          </cell>
          <cell r="Z1110">
            <v>5000</v>
          </cell>
          <cell r="AA1110">
            <v>1500</v>
          </cell>
          <cell r="AD1110">
            <v>2300</v>
          </cell>
        </row>
        <row r="1111">
          <cell r="A1111">
            <v>11.98</v>
          </cell>
          <cell r="B1111">
            <v>5000</v>
          </cell>
          <cell r="H1111">
            <v>3300</v>
          </cell>
          <cell r="I1111">
            <v>18405</v>
          </cell>
          <cell r="J1111">
            <v>2100</v>
          </cell>
          <cell r="K1111">
            <v>4100</v>
          </cell>
          <cell r="N1111">
            <v>6400</v>
          </cell>
          <cell r="O1111">
            <v>350275</v>
          </cell>
          <cell r="V1111">
            <v>25970</v>
          </cell>
          <cell r="W1111">
            <v>4000</v>
          </cell>
          <cell r="X1111">
            <v>1200</v>
          </cell>
          <cell r="Y1111">
            <v>37485</v>
          </cell>
          <cell r="Z1111">
            <v>5000</v>
          </cell>
          <cell r="AA1111">
            <v>1500</v>
          </cell>
          <cell r="AD1111">
            <v>2300</v>
          </cell>
        </row>
        <row r="1112">
          <cell r="A1112">
            <v>11.99</v>
          </cell>
          <cell r="B1112">
            <v>5000</v>
          </cell>
          <cell r="H1112">
            <v>3300</v>
          </cell>
          <cell r="I1112">
            <v>18415</v>
          </cell>
          <cell r="J1112">
            <v>2100</v>
          </cell>
          <cell r="K1112">
            <v>4100</v>
          </cell>
          <cell r="N1112">
            <v>6400</v>
          </cell>
          <cell r="O1112">
            <v>350600</v>
          </cell>
          <cell r="V1112">
            <v>25985</v>
          </cell>
          <cell r="W1112">
            <v>4000</v>
          </cell>
          <cell r="X1112">
            <v>1200</v>
          </cell>
          <cell r="Y1112">
            <v>37505</v>
          </cell>
          <cell r="Z1112">
            <v>5000</v>
          </cell>
          <cell r="AA1112">
            <v>1500</v>
          </cell>
          <cell r="AD1112">
            <v>2300</v>
          </cell>
        </row>
        <row r="1113">
          <cell r="A1113">
            <v>12</v>
          </cell>
          <cell r="B1113">
            <v>5000</v>
          </cell>
          <cell r="H1113">
            <v>3300</v>
          </cell>
          <cell r="I1113">
            <v>18425</v>
          </cell>
          <cell r="J1113">
            <v>2100</v>
          </cell>
          <cell r="K1113">
            <v>4100</v>
          </cell>
          <cell r="N1113">
            <v>6400</v>
          </cell>
          <cell r="O1113">
            <v>350925</v>
          </cell>
          <cell r="V1113">
            <v>26000</v>
          </cell>
          <cell r="W1113">
            <v>4000</v>
          </cell>
          <cell r="X1113">
            <v>1200</v>
          </cell>
          <cell r="Y1113">
            <v>37525</v>
          </cell>
          <cell r="Z1113">
            <v>5000</v>
          </cell>
          <cell r="AA1113">
            <v>1500</v>
          </cell>
          <cell r="AD1113">
            <v>2300</v>
          </cell>
        </row>
        <row r="1114">
          <cell r="A1114">
            <v>12.01</v>
          </cell>
          <cell r="B1114">
            <v>5000</v>
          </cell>
          <cell r="H1114">
            <v>3300</v>
          </cell>
          <cell r="I1114">
            <v>18435</v>
          </cell>
          <cell r="J1114">
            <v>2100</v>
          </cell>
          <cell r="K1114">
            <v>4100</v>
          </cell>
          <cell r="N1114">
            <v>6400</v>
          </cell>
          <cell r="O1114">
            <v>351250</v>
          </cell>
          <cell r="V1114">
            <v>26015</v>
          </cell>
          <cell r="W1114">
            <v>4000</v>
          </cell>
          <cell r="X1114">
            <v>1200</v>
          </cell>
          <cell r="Y1114">
            <v>37545</v>
          </cell>
          <cell r="Z1114">
            <v>5000</v>
          </cell>
          <cell r="AA1114">
            <v>1500</v>
          </cell>
          <cell r="AD1114">
            <v>2300</v>
          </cell>
        </row>
        <row r="1115">
          <cell r="A1115">
            <v>12.02</v>
          </cell>
          <cell r="B1115">
            <v>5000</v>
          </cell>
          <cell r="H1115">
            <v>3300</v>
          </cell>
          <cell r="I1115">
            <v>18445</v>
          </cell>
          <cell r="J1115">
            <v>2100</v>
          </cell>
          <cell r="K1115">
            <v>4100</v>
          </cell>
          <cell r="N1115">
            <v>6400</v>
          </cell>
          <cell r="O1115">
            <v>351575</v>
          </cell>
          <cell r="V1115">
            <v>26030</v>
          </cell>
          <cell r="W1115">
            <v>4000</v>
          </cell>
          <cell r="X1115">
            <v>1200</v>
          </cell>
          <cell r="Y1115">
            <v>37565</v>
          </cell>
          <cell r="Z1115">
            <v>5000</v>
          </cell>
          <cell r="AA1115">
            <v>1500</v>
          </cell>
          <cell r="AD1115">
            <v>2300</v>
          </cell>
        </row>
        <row r="1116">
          <cell r="A1116">
            <v>12.03</v>
          </cell>
          <cell r="B1116">
            <v>5000</v>
          </cell>
          <cell r="H1116">
            <v>3300</v>
          </cell>
          <cell r="I1116">
            <v>18455</v>
          </cell>
          <cell r="J1116">
            <v>2100</v>
          </cell>
          <cell r="K1116">
            <v>4100</v>
          </cell>
          <cell r="N1116">
            <v>6400</v>
          </cell>
          <cell r="O1116">
            <v>351900</v>
          </cell>
          <cell r="V1116">
            <v>26045</v>
          </cell>
          <cell r="W1116">
            <v>4000</v>
          </cell>
          <cell r="X1116">
            <v>1200</v>
          </cell>
          <cell r="Y1116">
            <v>37585</v>
          </cell>
          <cell r="Z1116">
            <v>5000</v>
          </cell>
          <cell r="AA1116">
            <v>1500</v>
          </cell>
          <cell r="AD1116">
            <v>2300</v>
          </cell>
        </row>
        <row r="1117">
          <cell r="A1117">
            <v>12.04</v>
          </cell>
          <cell r="B1117">
            <v>5000</v>
          </cell>
          <cell r="H1117">
            <v>3300</v>
          </cell>
          <cell r="I1117">
            <v>18465</v>
          </cell>
          <cell r="J1117">
            <v>2100</v>
          </cell>
          <cell r="K1117">
            <v>4100</v>
          </cell>
          <cell r="N1117">
            <v>6400</v>
          </cell>
          <cell r="O1117">
            <v>352225</v>
          </cell>
          <cell r="V1117">
            <v>26060</v>
          </cell>
          <cell r="W1117">
            <v>4000</v>
          </cell>
          <cell r="X1117">
            <v>1200</v>
          </cell>
          <cell r="Y1117">
            <v>37605</v>
          </cell>
          <cell r="Z1117">
            <v>5000</v>
          </cell>
          <cell r="AA1117">
            <v>1500</v>
          </cell>
          <cell r="AD1117">
            <v>2300</v>
          </cell>
        </row>
        <row r="1118">
          <cell r="A1118">
            <v>12.05</v>
          </cell>
          <cell r="B1118">
            <v>5000</v>
          </cell>
          <cell r="H1118">
            <v>3300</v>
          </cell>
          <cell r="I1118">
            <v>18475</v>
          </cell>
          <cell r="J1118">
            <v>2100</v>
          </cell>
          <cell r="K1118">
            <v>4100</v>
          </cell>
          <cell r="N1118">
            <v>6400</v>
          </cell>
          <cell r="O1118">
            <v>352550</v>
          </cell>
          <cell r="V1118">
            <v>26075</v>
          </cell>
          <cell r="W1118">
            <v>4000</v>
          </cell>
          <cell r="X1118">
            <v>1200</v>
          </cell>
          <cell r="Y1118">
            <v>37625</v>
          </cell>
          <cell r="Z1118">
            <v>5000</v>
          </cell>
          <cell r="AA1118">
            <v>1500</v>
          </cell>
          <cell r="AD1118">
            <v>2300</v>
          </cell>
        </row>
        <row r="1119">
          <cell r="A1119">
            <v>12.06</v>
          </cell>
          <cell r="B1119">
            <v>5000</v>
          </cell>
          <cell r="H1119">
            <v>3300</v>
          </cell>
          <cell r="I1119">
            <v>18485</v>
          </cell>
          <cell r="J1119">
            <v>2100</v>
          </cell>
          <cell r="K1119">
            <v>4100</v>
          </cell>
          <cell r="N1119">
            <v>6400</v>
          </cell>
          <cell r="O1119">
            <v>352875</v>
          </cell>
          <cell r="V1119">
            <v>26090</v>
          </cell>
          <cell r="W1119">
            <v>4000</v>
          </cell>
          <cell r="X1119">
            <v>1200</v>
          </cell>
          <cell r="Y1119">
            <v>37645</v>
          </cell>
          <cell r="Z1119">
            <v>5000</v>
          </cell>
          <cell r="AA1119">
            <v>1500</v>
          </cell>
          <cell r="AD1119">
            <v>2300</v>
          </cell>
        </row>
        <row r="1120">
          <cell r="A1120">
            <v>12.07</v>
          </cell>
          <cell r="B1120">
            <v>5000</v>
          </cell>
          <cell r="H1120">
            <v>3300</v>
          </cell>
          <cell r="I1120">
            <v>18495</v>
          </cell>
          <cell r="J1120">
            <v>2100</v>
          </cell>
          <cell r="K1120">
            <v>4100</v>
          </cell>
          <cell r="N1120">
            <v>6400</v>
          </cell>
          <cell r="O1120">
            <v>353200</v>
          </cell>
          <cell r="V1120">
            <v>26105</v>
          </cell>
          <cell r="W1120">
            <v>4000</v>
          </cell>
          <cell r="X1120">
            <v>1200</v>
          </cell>
          <cell r="Y1120">
            <v>37665</v>
          </cell>
          <cell r="Z1120">
            <v>5000</v>
          </cell>
          <cell r="AA1120">
            <v>1500</v>
          </cell>
          <cell r="AD1120">
            <v>2300</v>
          </cell>
        </row>
        <row r="1121">
          <cell r="A1121">
            <v>12.08</v>
          </cell>
          <cell r="B1121">
            <v>5000</v>
          </cell>
          <cell r="H1121">
            <v>3300</v>
          </cell>
          <cell r="I1121">
            <v>18505</v>
          </cell>
          <cell r="J1121">
            <v>2100</v>
          </cell>
          <cell r="K1121">
            <v>4100</v>
          </cell>
          <cell r="N1121">
            <v>6400</v>
          </cell>
          <cell r="O1121">
            <v>353525</v>
          </cell>
          <cell r="V1121">
            <v>26120</v>
          </cell>
          <cell r="W1121">
            <v>4000</v>
          </cell>
          <cell r="X1121">
            <v>1200</v>
          </cell>
          <cell r="Y1121">
            <v>37685</v>
          </cell>
          <cell r="Z1121">
            <v>5000</v>
          </cell>
          <cell r="AA1121">
            <v>1500</v>
          </cell>
          <cell r="AD1121">
            <v>2300</v>
          </cell>
        </row>
        <row r="1122">
          <cell r="A1122">
            <v>12.09</v>
          </cell>
          <cell r="B1122">
            <v>5000</v>
          </cell>
          <cell r="H1122">
            <v>3300</v>
          </cell>
          <cell r="I1122">
            <v>18515</v>
          </cell>
          <cell r="J1122">
            <v>2100</v>
          </cell>
          <cell r="K1122">
            <v>4100</v>
          </cell>
          <cell r="N1122">
            <v>6400</v>
          </cell>
          <cell r="O1122">
            <v>353850</v>
          </cell>
          <cell r="V1122">
            <v>26135</v>
          </cell>
          <cell r="W1122">
            <v>4000</v>
          </cell>
          <cell r="X1122">
            <v>1200</v>
          </cell>
          <cell r="Y1122">
            <v>37705</v>
          </cell>
          <cell r="Z1122">
            <v>5000</v>
          </cell>
          <cell r="AA1122">
            <v>1500</v>
          </cell>
          <cell r="AD1122">
            <v>2300</v>
          </cell>
        </row>
        <row r="1123">
          <cell r="A1123">
            <v>12.1</v>
          </cell>
          <cell r="B1123">
            <v>5000</v>
          </cell>
          <cell r="H1123">
            <v>3300</v>
          </cell>
          <cell r="I1123">
            <v>18525</v>
          </cell>
          <cell r="J1123">
            <v>2100</v>
          </cell>
          <cell r="K1123">
            <v>4100</v>
          </cell>
          <cell r="N1123">
            <v>6400</v>
          </cell>
          <cell r="O1123">
            <v>354175</v>
          </cell>
          <cell r="V1123">
            <v>26150</v>
          </cell>
          <cell r="W1123">
            <v>4000</v>
          </cell>
          <cell r="X1123">
            <v>1200</v>
          </cell>
          <cell r="Y1123">
            <v>37725</v>
          </cell>
          <cell r="Z1123">
            <v>5000</v>
          </cell>
          <cell r="AA1123">
            <v>1500</v>
          </cell>
          <cell r="AD1123">
            <v>2300</v>
          </cell>
        </row>
        <row r="1124">
          <cell r="A1124">
            <v>12.11</v>
          </cell>
          <cell r="B1124">
            <v>5000</v>
          </cell>
          <cell r="H1124">
            <v>3300</v>
          </cell>
          <cell r="I1124">
            <v>18535</v>
          </cell>
          <cell r="J1124">
            <v>2100</v>
          </cell>
          <cell r="K1124">
            <v>4100</v>
          </cell>
          <cell r="N1124">
            <v>6400</v>
          </cell>
          <cell r="O1124">
            <v>354500</v>
          </cell>
          <cell r="V1124">
            <v>26165</v>
          </cell>
          <cell r="W1124">
            <v>4000</v>
          </cell>
          <cell r="X1124">
            <v>1200</v>
          </cell>
          <cell r="Y1124">
            <v>37745</v>
          </cell>
          <cell r="Z1124">
            <v>5000</v>
          </cell>
          <cell r="AA1124">
            <v>1500</v>
          </cell>
          <cell r="AD1124">
            <v>2300</v>
          </cell>
        </row>
        <row r="1125">
          <cell r="A1125">
            <v>12.12</v>
          </cell>
          <cell r="B1125">
            <v>5000</v>
          </cell>
          <cell r="H1125">
            <v>3300</v>
          </cell>
          <cell r="I1125">
            <v>18545</v>
          </cell>
          <cell r="J1125">
            <v>2100</v>
          </cell>
          <cell r="K1125">
            <v>4100</v>
          </cell>
          <cell r="N1125">
            <v>6400</v>
          </cell>
          <cell r="O1125">
            <v>354825</v>
          </cell>
          <cell r="V1125">
            <v>26180</v>
          </cell>
          <cell r="W1125">
            <v>4000</v>
          </cell>
          <cell r="X1125">
            <v>1200</v>
          </cell>
          <cell r="Y1125">
            <v>37765</v>
          </cell>
          <cell r="Z1125">
            <v>5000</v>
          </cell>
          <cell r="AA1125">
            <v>1500</v>
          </cell>
          <cell r="AD1125">
            <v>2300</v>
          </cell>
        </row>
        <row r="1126">
          <cell r="A1126">
            <v>12.13</v>
          </cell>
          <cell r="B1126">
            <v>5000</v>
          </cell>
          <cell r="H1126">
            <v>3300</v>
          </cell>
          <cell r="I1126">
            <v>18555</v>
          </cell>
          <cell r="J1126">
            <v>2100</v>
          </cell>
          <cell r="K1126">
            <v>4100</v>
          </cell>
          <cell r="N1126">
            <v>6400</v>
          </cell>
          <cell r="O1126">
            <v>355150</v>
          </cell>
          <cell r="V1126">
            <v>26195</v>
          </cell>
          <cell r="W1126">
            <v>4000</v>
          </cell>
          <cell r="X1126">
            <v>1200</v>
          </cell>
          <cell r="Y1126">
            <v>37785</v>
          </cell>
          <cell r="Z1126">
            <v>5000</v>
          </cell>
          <cell r="AA1126">
            <v>1500</v>
          </cell>
          <cell r="AD1126">
            <v>2300</v>
          </cell>
        </row>
        <row r="1127">
          <cell r="A1127">
            <v>12.14</v>
          </cell>
          <cell r="B1127">
            <v>5000</v>
          </cell>
          <cell r="H1127">
            <v>3300</v>
          </cell>
          <cell r="I1127">
            <v>18565</v>
          </cell>
          <cell r="J1127">
            <v>2100</v>
          </cell>
          <cell r="K1127">
            <v>4100</v>
          </cell>
          <cell r="N1127">
            <v>6400</v>
          </cell>
          <cell r="O1127">
            <v>355475</v>
          </cell>
          <cell r="V1127">
            <v>26210</v>
          </cell>
          <cell r="W1127">
            <v>4000</v>
          </cell>
          <cell r="X1127">
            <v>1200</v>
          </cell>
          <cell r="Y1127">
            <v>37805</v>
          </cell>
          <cell r="Z1127">
            <v>5000</v>
          </cell>
          <cell r="AA1127">
            <v>1500</v>
          </cell>
          <cell r="AD1127">
            <v>2300</v>
          </cell>
        </row>
        <row r="1128">
          <cell r="A1128">
            <v>12.15</v>
          </cell>
          <cell r="B1128">
            <v>5000</v>
          </cell>
          <cell r="H1128">
            <v>3300</v>
          </cell>
          <cell r="I1128">
            <v>18575</v>
          </cell>
          <cell r="J1128">
            <v>2100</v>
          </cell>
          <cell r="K1128">
            <v>4100</v>
          </cell>
          <cell r="N1128">
            <v>6400</v>
          </cell>
          <cell r="O1128">
            <v>355800</v>
          </cell>
          <cell r="V1128">
            <v>26225</v>
          </cell>
          <cell r="W1128">
            <v>4000</v>
          </cell>
          <cell r="X1128">
            <v>1200</v>
          </cell>
          <cell r="Y1128">
            <v>37825</v>
          </cell>
          <cell r="Z1128">
            <v>5000</v>
          </cell>
          <cell r="AA1128">
            <v>1500</v>
          </cell>
          <cell r="AD1128">
            <v>2300</v>
          </cell>
        </row>
        <row r="1129">
          <cell r="A1129">
            <v>12.16</v>
          </cell>
          <cell r="B1129">
            <v>5000</v>
          </cell>
          <cell r="H1129">
            <v>3300</v>
          </cell>
          <cell r="I1129">
            <v>18585</v>
          </cell>
          <cell r="J1129">
            <v>2100</v>
          </cell>
          <cell r="K1129">
            <v>4100</v>
          </cell>
          <cell r="N1129">
            <v>6400</v>
          </cell>
          <cell r="O1129">
            <v>356125</v>
          </cell>
          <cell r="V1129">
            <v>26240</v>
          </cell>
          <cell r="W1129">
            <v>4000</v>
          </cell>
          <cell r="X1129">
            <v>1200</v>
          </cell>
          <cell r="Y1129">
            <v>37845</v>
          </cell>
          <cell r="Z1129">
            <v>5000</v>
          </cell>
          <cell r="AA1129">
            <v>1500</v>
          </cell>
          <cell r="AD1129">
            <v>2300</v>
          </cell>
        </row>
        <row r="1130">
          <cell r="A1130">
            <v>12.17</v>
          </cell>
          <cell r="B1130">
            <v>5000</v>
          </cell>
          <cell r="H1130">
            <v>3300</v>
          </cell>
          <cell r="I1130">
            <v>18595</v>
          </cell>
          <cell r="J1130">
            <v>2100</v>
          </cell>
          <cell r="K1130">
            <v>4100</v>
          </cell>
          <cell r="N1130">
            <v>6400</v>
          </cell>
          <cell r="O1130">
            <v>356450</v>
          </cell>
          <cell r="V1130">
            <v>26255</v>
          </cell>
          <cell r="W1130">
            <v>4000</v>
          </cell>
          <cell r="X1130">
            <v>1200</v>
          </cell>
          <cell r="Y1130">
            <v>37865</v>
          </cell>
          <cell r="Z1130">
            <v>5000</v>
          </cell>
          <cell r="AA1130">
            <v>1500</v>
          </cell>
          <cell r="AD1130">
            <v>2300</v>
          </cell>
        </row>
        <row r="1131">
          <cell r="A1131">
            <v>12.18</v>
          </cell>
          <cell r="B1131">
            <v>5000</v>
          </cell>
          <cell r="H1131">
            <v>3300</v>
          </cell>
          <cell r="I1131">
            <v>18605</v>
          </cell>
          <cell r="J1131">
            <v>2100</v>
          </cell>
          <cell r="K1131">
            <v>4100</v>
          </cell>
          <cell r="N1131">
            <v>6400</v>
          </cell>
          <cell r="O1131">
            <v>356775</v>
          </cell>
          <cell r="V1131">
            <v>26270</v>
          </cell>
          <cell r="W1131">
            <v>4000</v>
          </cell>
          <cell r="X1131">
            <v>1200</v>
          </cell>
          <cell r="Y1131">
            <v>37885</v>
          </cell>
          <cell r="Z1131">
            <v>5000</v>
          </cell>
          <cell r="AA1131">
            <v>1500</v>
          </cell>
          <cell r="AD1131">
            <v>2300</v>
          </cell>
        </row>
        <row r="1132">
          <cell r="A1132">
            <v>12.19</v>
          </cell>
          <cell r="B1132">
            <v>5000</v>
          </cell>
          <cell r="H1132">
            <v>3300</v>
          </cell>
          <cell r="I1132">
            <v>18615</v>
          </cell>
          <cell r="J1132">
            <v>2100</v>
          </cell>
          <cell r="K1132">
            <v>4100</v>
          </cell>
          <cell r="N1132">
            <v>6400</v>
          </cell>
          <cell r="O1132">
            <v>357100</v>
          </cell>
          <cell r="V1132">
            <v>26285</v>
          </cell>
          <cell r="W1132">
            <v>4000</v>
          </cell>
          <cell r="X1132">
            <v>1200</v>
          </cell>
          <cell r="Y1132">
            <v>37905</v>
          </cell>
          <cell r="Z1132">
            <v>5000</v>
          </cell>
          <cell r="AA1132">
            <v>1500</v>
          </cell>
          <cell r="AD1132">
            <v>2300</v>
          </cell>
        </row>
        <row r="1133">
          <cell r="A1133">
            <v>12.2</v>
          </cell>
          <cell r="B1133">
            <v>5000</v>
          </cell>
          <cell r="H1133">
            <v>3300</v>
          </cell>
          <cell r="I1133">
            <v>18625</v>
          </cell>
          <cell r="J1133">
            <v>2100</v>
          </cell>
          <cell r="K1133">
            <v>4100</v>
          </cell>
          <cell r="N1133">
            <v>6400</v>
          </cell>
          <cell r="O1133">
            <v>357425</v>
          </cell>
          <cell r="V1133">
            <v>26300</v>
          </cell>
          <cell r="W1133">
            <v>4000</v>
          </cell>
          <cell r="X1133">
            <v>1200</v>
          </cell>
          <cell r="Y1133">
            <v>37925</v>
          </cell>
          <cell r="Z1133">
            <v>5000</v>
          </cell>
          <cell r="AA1133">
            <v>1500</v>
          </cell>
          <cell r="AD1133">
            <v>2300</v>
          </cell>
        </row>
        <row r="1134">
          <cell r="A1134">
            <v>12.21</v>
          </cell>
          <cell r="B1134">
            <v>5000</v>
          </cell>
          <cell r="H1134">
            <v>3300</v>
          </cell>
          <cell r="I1134">
            <v>18635</v>
          </cell>
          <cell r="J1134">
            <v>2100</v>
          </cell>
          <cell r="K1134">
            <v>4100</v>
          </cell>
          <cell r="N1134">
            <v>6400</v>
          </cell>
          <cell r="O1134">
            <v>357750</v>
          </cell>
          <cell r="V1134">
            <v>26315</v>
          </cell>
          <cell r="W1134">
            <v>4000</v>
          </cell>
          <cell r="X1134">
            <v>1200</v>
          </cell>
          <cell r="Y1134">
            <v>37945</v>
          </cell>
          <cell r="Z1134">
            <v>5000</v>
          </cell>
          <cell r="AA1134">
            <v>1500</v>
          </cell>
          <cell r="AD1134">
            <v>2300</v>
          </cell>
        </row>
        <row r="1135">
          <cell r="A1135">
            <v>12.22</v>
          </cell>
          <cell r="B1135">
            <v>5000</v>
          </cell>
          <cell r="H1135">
            <v>3300</v>
          </cell>
          <cell r="I1135">
            <v>18645</v>
          </cell>
          <cell r="J1135">
            <v>2100</v>
          </cell>
          <cell r="K1135">
            <v>4100</v>
          </cell>
          <cell r="N1135">
            <v>6400</v>
          </cell>
          <cell r="O1135">
            <v>358075</v>
          </cell>
          <cell r="V1135">
            <v>26330</v>
          </cell>
          <cell r="W1135">
            <v>4000</v>
          </cell>
          <cell r="X1135">
            <v>1200</v>
          </cell>
          <cell r="Y1135">
            <v>37965</v>
          </cell>
          <cell r="Z1135">
            <v>5000</v>
          </cell>
          <cell r="AA1135">
            <v>1500</v>
          </cell>
          <cell r="AD1135">
            <v>2300</v>
          </cell>
        </row>
        <row r="1136">
          <cell r="A1136">
            <v>12.23</v>
          </cell>
          <cell r="B1136">
            <v>5000</v>
          </cell>
          <cell r="H1136">
            <v>3300</v>
          </cell>
          <cell r="I1136">
            <v>18655</v>
          </cell>
          <cell r="J1136">
            <v>2100</v>
          </cell>
          <cell r="K1136">
            <v>4100</v>
          </cell>
          <cell r="N1136">
            <v>6400</v>
          </cell>
          <cell r="O1136">
            <v>358400</v>
          </cell>
          <cell r="V1136">
            <v>26345</v>
          </cell>
          <cell r="W1136">
            <v>4000</v>
          </cell>
          <cell r="X1136">
            <v>1200</v>
          </cell>
          <cell r="Y1136">
            <v>37985</v>
          </cell>
          <cell r="Z1136">
            <v>5000</v>
          </cell>
          <cell r="AA1136">
            <v>1500</v>
          </cell>
          <cell r="AD1136">
            <v>2300</v>
          </cell>
        </row>
        <row r="1137">
          <cell r="A1137">
            <v>12.24</v>
          </cell>
          <cell r="B1137">
            <v>5000</v>
          </cell>
          <cell r="H1137">
            <v>3300</v>
          </cell>
          <cell r="I1137">
            <v>18665</v>
          </cell>
          <cell r="J1137">
            <v>2100</v>
          </cell>
          <cell r="K1137">
            <v>4100</v>
          </cell>
          <cell r="N1137">
            <v>6400</v>
          </cell>
          <cell r="O1137">
            <v>358725</v>
          </cell>
          <cell r="V1137">
            <v>26360</v>
          </cell>
          <cell r="W1137">
            <v>4000</v>
          </cell>
          <cell r="X1137">
            <v>1200</v>
          </cell>
          <cell r="Y1137">
            <v>38005</v>
          </cell>
          <cell r="Z1137">
            <v>5000</v>
          </cell>
          <cell r="AA1137">
            <v>1500</v>
          </cell>
          <cell r="AD1137">
            <v>2300</v>
          </cell>
        </row>
        <row r="1138">
          <cell r="A1138">
            <v>12.25</v>
          </cell>
          <cell r="B1138">
            <v>5000</v>
          </cell>
          <cell r="H1138">
            <v>3300</v>
          </cell>
          <cell r="I1138">
            <v>18675</v>
          </cell>
          <cell r="J1138">
            <v>2100</v>
          </cell>
          <cell r="K1138">
            <v>4100</v>
          </cell>
          <cell r="N1138">
            <v>6400</v>
          </cell>
          <cell r="O1138">
            <v>359050</v>
          </cell>
          <cell r="V1138">
            <v>26375</v>
          </cell>
          <cell r="W1138">
            <v>4000</v>
          </cell>
          <cell r="X1138">
            <v>1200</v>
          </cell>
          <cell r="Y1138">
            <v>38025</v>
          </cell>
          <cell r="Z1138">
            <v>5000</v>
          </cell>
          <cell r="AA1138">
            <v>1500</v>
          </cell>
          <cell r="AD1138">
            <v>2300</v>
          </cell>
        </row>
        <row r="1139">
          <cell r="A1139">
            <v>12.26</v>
          </cell>
          <cell r="B1139">
            <v>5000</v>
          </cell>
          <cell r="H1139">
            <v>3300</v>
          </cell>
          <cell r="I1139">
            <v>18685</v>
          </cell>
          <cell r="J1139">
            <v>2100</v>
          </cell>
          <cell r="K1139">
            <v>4100</v>
          </cell>
          <cell r="N1139">
            <v>6400</v>
          </cell>
          <cell r="O1139">
            <v>359375</v>
          </cell>
          <cell r="V1139">
            <v>26390</v>
          </cell>
          <cell r="W1139">
            <v>4000</v>
          </cell>
          <cell r="X1139">
            <v>1200</v>
          </cell>
          <cell r="Y1139">
            <v>38045</v>
          </cell>
          <cell r="Z1139">
            <v>5000</v>
          </cell>
          <cell r="AA1139">
            <v>1500</v>
          </cell>
          <cell r="AD1139">
            <v>2300</v>
          </cell>
        </row>
        <row r="1140">
          <cell r="A1140">
            <v>12.27</v>
          </cell>
          <cell r="B1140">
            <v>5000</v>
          </cell>
          <cell r="H1140">
            <v>3300</v>
          </cell>
          <cell r="I1140">
            <v>18695</v>
          </cell>
          <cell r="J1140">
            <v>2100</v>
          </cell>
          <cell r="K1140">
            <v>4100</v>
          </cell>
          <cell r="N1140">
            <v>6400</v>
          </cell>
          <cell r="O1140">
            <v>359700</v>
          </cell>
          <cell r="V1140">
            <v>26405</v>
          </cell>
          <cell r="W1140">
            <v>4000</v>
          </cell>
          <cell r="X1140">
            <v>1200</v>
          </cell>
          <cell r="Y1140">
            <v>38065</v>
          </cell>
          <cell r="Z1140">
            <v>5000</v>
          </cell>
          <cell r="AA1140">
            <v>1500</v>
          </cell>
          <cell r="AD1140">
            <v>2300</v>
          </cell>
        </row>
        <row r="1141">
          <cell r="A1141">
            <v>12.28</v>
          </cell>
          <cell r="B1141">
            <v>5000</v>
          </cell>
          <cell r="H1141">
            <v>3300</v>
          </cell>
          <cell r="I1141">
            <v>18705</v>
          </cell>
          <cell r="J1141">
            <v>2100</v>
          </cell>
          <cell r="K1141">
            <v>4100</v>
          </cell>
          <cell r="N1141">
            <v>6400</v>
          </cell>
          <cell r="O1141">
            <v>360025</v>
          </cell>
          <cell r="V1141">
            <v>26420</v>
          </cell>
          <cell r="W1141">
            <v>4000</v>
          </cell>
          <cell r="X1141">
            <v>1200</v>
          </cell>
          <cell r="Y1141">
            <v>38085</v>
          </cell>
          <cell r="Z1141">
            <v>5000</v>
          </cell>
          <cell r="AA1141">
            <v>1500</v>
          </cell>
          <cell r="AD1141">
            <v>2300</v>
          </cell>
        </row>
        <row r="1142">
          <cell r="A1142">
            <v>12.29</v>
          </cell>
          <cell r="B1142">
            <v>5000</v>
          </cell>
          <cell r="H1142">
            <v>3300</v>
          </cell>
          <cell r="I1142">
            <v>18715</v>
          </cell>
          <cell r="J1142">
            <v>2100</v>
          </cell>
          <cell r="K1142">
            <v>4100</v>
          </cell>
          <cell r="N1142">
            <v>6400</v>
          </cell>
          <cell r="O1142">
            <v>360350</v>
          </cell>
          <cell r="V1142">
            <v>26435</v>
          </cell>
          <cell r="W1142">
            <v>4000</v>
          </cell>
          <cell r="X1142">
            <v>1200</v>
          </cell>
          <cell r="Y1142">
            <v>38105</v>
          </cell>
          <cell r="Z1142">
            <v>5000</v>
          </cell>
          <cell r="AA1142">
            <v>1500</v>
          </cell>
          <cell r="AD1142">
            <v>2300</v>
          </cell>
        </row>
        <row r="1143">
          <cell r="A1143">
            <v>12.3</v>
          </cell>
          <cell r="B1143">
            <v>5000</v>
          </cell>
          <cell r="H1143">
            <v>3300</v>
          </cell>
          <cell r="I1143">
            <v>18725</v>
          </cell>
          <cell r="J1143">
            <v>2100</v>
          </cell>
          <cell r="K1143">
            <v>4100</v>
          </cell>
          <cell r="N1143">
            <v>6400</v>
          </cell>
          <cell r="O1143">
            <v>360675</v>
          </cell>
          <cell r="V1143">
            <v>26450</v>
          </cell>
          <cell r="W1143">
            <v>4000</v>
          </cell>
          <cell r="X1143">
            <v>1200</v>
          </cell>
          <cell r="Y1143">
            <v>38125</v>
          </cell>
          <cell r="Z1143">
            <v>5000</v>
          </cell>
          <cell r="AA1143">
            <v>1500</v>
          </cell>
          <cell r="AD1143">
            <v>2300</v>
          </cell>
        </row>
        <row r="1144">
          <cell r="A1144">
            <v>12.31</v>
          </cell>
          <cell r="B1144">
            <v>5000</v>
          </cell>
          <cell r="H1144">
            <v>3300</v>
          </cell>
          <cell r="I1144">
            <v>18735</v>
          </cell>
          <cell r="J1144">
            <v>2100</v>
          </cell>
          <cell r="K1144">
            <v>4100</v>
          </cell>
          <cell r="N1144">
            <v>6400</v>
          </cell>
          <cell r="O1144">
            <v>361000</v>
          </cell>
          <cell r="V1144">
            <v>26465</v>
          </cell>
          <cell r="W1144">
            <v>4000</v>
          </cell>
          <cell r="X1144">
            <v>1200</v>
          </cell>
          <cell r="Y1144">
            <v>38145</v>
          </cell>
          <cell r="Z1144">
            <v>5000</v>
          </cell>
          <cell r="AA1144">
            <v>1500</v>
          </cell>
          <cell r="AD1144">
            <v>2300</v>
          </cell>
        </row>
        <row r="1145">
          <cell r="A1145">
            <v>12.32</v>
          </cell>
          <cell r="B1145">
            <v>5000</v>
          </cell>
          <cell r="H1145">
            <v>3300</v>
          </cell>
          <cell r="I1145">
            <v>18745</v>
          </cell>
          <cell r="J1145">
            <v>2100</v>
          </cell>
          <cell r="K1145">
            <v>4100</v>
          </cell>
          <cell r="N1145">
            <v>6400</v>
          </cell>
          <cell r="O1145">
            <v>361325</v>
          </cell>
          <cell r="V1145">
            <v>26480</v>
          </cell>
          <cell r="W1145">
            <v>4000</v>
          </cell>
          <cell r="X1145">
            <v>1200</v>
          </cell>
          <cell r="Y1145">
            <v>38165</v>
          </cell>
          <cell r="Z1145">
            <v>5000</v>
          </cell>
          <cell r="AA1145">
            <v>1500</v>
          </cell>
          <cell r="AD1145">
            <v>2300</v>
          </cell>
        </row>
        <row r="1146">
          <cell r="A1146">
            <v>12.33</v>
          </cell>
          <cell r="B1146">
            <v>5000</v>
          </cell>
          <cell r="H1146">
            <v>3300</v>
          </cell>
          <cell r="I1146">
            <v>18755</v>
          </cell>
          <cell r="J1146">
            <v>2100</v>
          </cell>
          <cell r="K1146">
            <v>4100</v>
          </cell>
          <cell r="N1146">
            <v>6400</v>
          </cell>
          <cell r="O1146">
            <v>361650</v>
          </cell>
          <cell r="V1146">
            <v>26495</v>
          </cell>
          <cell r="W1146">
            <v>4000</v>
          </cell>
          <cell r="X1146">
            <v>1200</v>
          </cell>
          <cell r="Y1146">
            <v>38185</v>
          </cell>
          <cell r="Z1146">
            <v>5000</v>
          </cell>
          <cell r="AA1146">
            <v>1500</v>
          </cell>
          <cell r="AD1146">
            <v>2300</v>
          </cell>
        </row>
        <row r="1147">
          <cell r="A1147">
            <v>12.34</v>
          </cell>
          <cell r="B1147">
            <v>5000</v>
          </cell>
          <cell r="H1147">
            <v>3300</v>
          </cell>
          <cell r="I1147">
            <v>18765</v>
          </cell>
          <cell r="J1147">
            <v>2100</v>
          </cell>
          <cell r="K1147">
            <v>4100</v>
          </cell>
          <cell r="N1147">
            <v>6400</v>
          </cell>
          <cell r="O1147">
            <v>361975</v>
          </cell>
          <cell r="V1147">
            <v>26510</v>
          </cell>
          <cell r="W1147">
            <v>4000</v>
          </cell>
          <cell r="X1147">
            <v>1200</v>
          </cell>
          <cell r="Y1147">
            <v>38205</v>
          </cell>
          <cell r="Z1147">
            <v>5000</v>
          </cell>
          <cell r="AA1147">
            <v>1500</v>
          </cell>
          <cell r="AD1147">
            <v>2300</v>
          </cell>
        </row>
        <row r="1148">
          <cell r="A1148">
            <v>12.35</v>
          </cell>
          <cell r="B1148">
            <v>5000</v>
          </cell>
          <cell r="H1148">
            <v>3300</v>
          </cell>
          <cell r="I1148">
            <v>18775</v>
          </cell>
          <cell r="J1148">
            <v>2100</v>
          </cell>
          <cell r="K1148">
            <v>4100</v>
          </cell>
          <cell r="N1148">
            <v>6400</v>
          </cell>
          <cell r="O1148">
            <v>362300</v>
          </cell>
          <cell r="V1148">
            <v>26525</v>
          </cell>
          <cell r="W1148">
            <v>4000</v>
          </cell>
          <cell r="X1148">
            <v>1200</v>
          </cell>
          <cell r="Y1148">
            <v>38225</v>
          </cell>
          <cell r="Z1148">
            <v>5000</v>
          </cell>
          <cell r="AA1148">
            <v>1500</v>
          </cell>
          <cell r="AD1148">
            <v>2300</v>
          </cell>
        </row>
        <row r="1149">
          <cell r="A1149">
            <v>12.36</v>
          </cell>
          <cell r="B1149">
            <v>5000</v>
          </cell>
          <cell r="H1149">
            <v>3300</v>
          </cell>
          <cell r="I1149">
            <v>18785</v>
          </cell>
          <cell r="J1149">
            <v>2100</v>
          </cell>
          <cell r="K1149">
            <v>4100</v>
          </cell>
          <cell r="N1149">
            <v>6400</v>
          </cell>
          <cell r="O1149">
            <v>362625</v>
          </cell>
          <cell r="V1149">
            <v>26540</v>
          </cell>
          <cell r="W1149">
            <v>4000</v>
          </cell>
          <cell r="X1149">
            <v>1200</v>
          </cell>
          <cell r="Y1149">
            <v>38245</v>
          </cell>
          <cell r="Z1149">
            <v>5000</v>
          </cell>
          <cell r="AA1149">
            <v>1500</v>
          </cell>
          <cell r="AD1149">
            <v>2300</v>
          </cell>
        </row>
        <row r="1150">
          <cell r="A1150">
            <v>12.37</v>
          </cell>
          <cell r="B1150">
            <v>5000</v>
          </cell>
          <cell r="H1150">
            <v>3300</v>
          </cell>
          <cell r="I1150">
            <v>18795</v>
          </cell>
          <cell r="J1150">
            <v>2100</v>
          </cell>
          <cell r="K1150">
            <v>4100</v>
          </cell>
          <cell r="N1150">
            <v>6400</v>
          </cell>
          <cell r="O1150">
            <v>362950</v>
          </cell>
          <cell r="V1150">
            <v>26555</v>
          </cell>
          <cell r="W1150">
            <v>4000</v>
          </cell>
          <cell r="X1150">
            <v>1200</v>
          </cell>
          <cell r="Y1150">
            <v>38265</v>
          </cell>
          <cell r="Z1150">
            <v>5000</v>
          </cell>
          <cell r="AA1150">
            <v>1500</v>
          </cell>
          <cell r="AD1150">
            <v>2300</v>
          </cell>
        </row>
        <row r="1151">
          <cell r="A1151">
            <v>12.38</v>
          </cell>
          <cell r="B1151">
            <v>5000</v>
          </cell>
          <cell r="H1151">
            <v>3300</v>
          </cell>
          <cell r="I1151">
            <v>18805</v>
          </cell>
          <cell r="J1151">
            <v>2100</v>
          </cell>
          <cell r="K1151">
            <v>4100</v>
          </cell>
          <cell r="N1151">
            <v>6400</v>
          </cell>
          <cell r="O1151">
            <v>363275</v>
          </cell>
          <cell r="V1151">
            <v>26570</v>
          </cell>
          <cell r="W1151">
            <v>4000</v>
          </cell>
          <cell r="X1151">
            <v>1200</v>
          </cell>
          <cell r="Y1151">
            <v>38285</v>
          </cell>
          <cell r="Z1151">
            <v>5000</v>
          </cell>
          <cell r="AA1151">
            <v>1500</v>
          </cell>
          <cell r="AD1151">
            <v>2300</v>
          </cell>
        </row>
        <row r="1152">
          <cell r="A1152">
            <v>12.39</v>
          </cell>
          <cell r="B1152">
            <v>5000</v>
          </cell>
          <cell r="H1152">
            <v>3300</v>
          </cell>
          <cell r="I1152">
            <v>18815</v>
          </cell>
          <cell r="J1152">
            <v>2100</v>
          </cell>
          <cell r="K1152">
            <v>4100</v>
          </cell>
          <cell r="N1152">
            <v>6400</v>
          </cell>
          <cell r="O1152">
            <v>363600</v>
          </cell>
          <cell r="V1152">
            <v>26585</v>
          </cell>
          <cell r="W1152">
            <v>4000</v>
          </cell>
          <cell r="X1152">
            <v>1200</v>
          </cell>
          <cell r="Y1152">
            <v>38305</v>
          </cell>
          <cell r="Z1152">
            <v>5000</v>
          </cell>
          <cell r="AA1152">
            <v>1500</v>
          </cell>
          <cell r="AD1152">
            <v>2300</v>
          </cell>
        </row>
        <row r="1153">
          <cell r="A1153">
            <v>12.4</v>
          </cell>
          <cell r="B1153">
            <v>5000</v>
          </cell>
          <cell r="H1153">
            <v>3300</v>
          </cell>
          <cell r="I1153">
            <v>18825</v>
          </cell>
          <cell r="J1153">
            <v>2100</v>
          </cell>
          <cell r="K1153">
            <v>4100</v>
          </cell>
          <cell r="N1153">
            <v>6400</v>
          </cell>
          <cell r="O1153">
            <v>363925</v>
          </cell>
          <cell r="V1153">
            <v>26600</v>
          </cell>
          <cell r="W1153">
            <v>4000</v>
          </cell>
          <cell r="X1153">
            <v>1200</v>
          </cell>
          <cell r="Y1153">
            <v>38325</v>
          </cell>
          <cell r="Z1153">
            <v>5000</v>
          </cell>
          <cell r="AA1153">
            <v>1500</v>
          </cell>
          <cell r="AD1153">
            <v>2300</v>
          </cell>
        </row>
        <row r="1154">
          <cell r="A1154">
            <v>12.41</v>
          </cell>
          <cell r="B1154">
            <v>5000</v>
          </cell>
          <cell r="H1154">
            <v>3300</v>
          </cell>
          <cell r="I1154">
            <v>18835</v>
          </cell>
          <cell r="J1154">
            <v>2100</v>
          </cell>
          <cell r="K1154">
            <v>4100</v>
          </cell>
          <cell r="N1154">
            <v>6400</v>
          </cell>
          <cell r="O1154">
            <v>364250</v>
          </cell>
          <cell r="V1154">
            <v>26615</v>
          </cell>
          <cell r="W1154">
            <v>4000</v>
          </cell>
          <cell r="X1154">
            <v>1200</v>
          </cell>
          <cell r="Y1154">
            <v>38345</v>
          </cell>
          <cell r="Z1154">
            <v>5000</v>
          </cell>
          <cell r="AA1154">
            <v>1500</v>
          </cell>
          <cell r="AD1154">
            <v>2300</v>
          </cell>
        </row>
        <row r="1155">
          <cell r="A1155">
            <v>12.42</v>
          </cell>
          <cell r="B1155">
            <v>5000</v>
          </cell>
          <cell r="H1155">
            <v>3300</v>
          </cell>
          <cell r="I1155">
            <v>18845</v>
          </cell>
          <cell r="J1155">
            <v>2100</v>
          </cell>
          <cell r="K1155">
            <v>4100</v>
          </cell>
          <cell r="N1155">
            <v>6400</v>
          </cell>
          <cell r="O1155">
            <v>364575</v>
          </cell>
          <cell r="V1155">
            <v>26630</v>
          </cell>
          <cell r="W1155">
            <v>4000</v>
          </cell>
          <cell r="X1155">
            <v>1200</v>
          </cell>
          <cell r="Y1155">
            <v>38365</v>
          </cell>
          <cell r="Z1155">
            <v>5000</v>
          </cell>
          <cell r="AA1155">
            <v>1500</v>
          </cell>
          <cell r="AD1155">
            <v>2300</v>
          </cell>
        </row>
        <row r="1156">
          <cell r="A1156">
            <v>12.43</v>
          </cell>
          <cell r="B1156">
            <v>5000</v>
          </cell>
          <cell r="H1156">
            <v>3300</v>
          </cell>
          <cell r="I1156">
            <v>18855</v>
          </cell>
          <cell r="J1156">
            <v>2100</v>
          </cell>
          <cell r="K1156">
            <v>4100</v>
          </cell>
          <cell r="N1156">
            <v>6400</v>
          </cell>
          <cell r="O1156">
            <v>364900</v>
          </cell>
          <cell r="V1156">
            <v>26645</v>
          </cell>
          <cell r="W1156">
            <v>4000</v>
          </cell>
          <cell r="X1156">
            <v>1200</v>
          </cell>
          <cell r="Y1156">
            <v>38385</v>
          </cell>
          <cell r="Z1156">
            <v>5000</v>
          </cell>
          <cell r="AA1156">
            <v>1500</v>
          </cell>
          <cell r="AD1156">
            <v>2300</v>
          </cell>
        </row>
        <row r="1157">
          <cell r="A1157">
            <v>12.44</v>
          </cell>
          <cell r="B1157">
            <v>5000</v>
          </cell>
          <cell r="H1157">
            <v>3300</v>
          </cell>
          <cell r="I1157">
            <v>18865</v>
          </cell>
          <cell r="J1157">
            <v>2100</v>
          </cell>
          <cell r="K1157">
            <v>4100</v>
          </cell>
          <cell r="N1157">
            <v>6400</v>
          </cell>
          <cell r="O1157">
            <v>365225</v>
          </cell>
          <cell r="V1157">
            <v>26660</v>
          </cell>
          <cell r="W1157">
            <v>4000</v>
          </cell>
          <cell r="X1157">
            <v>1200</v>
          </cell>
          <cell r="Y1157">
            <v>38405</v>
          </cell>
          <cell r="Z1157">
            <v>5000</v>
          </cell>
          <cell r="AA1157">
            <v>1500</v>
          </cell>
          <cell r="AD1157">
            <v>2300</v>
          </cell>
        </row>
        <row r="1158">
          <cell r="A1158">
            <v>12.45</v>
          </cell>
          <cell r="B1158">
            <v>5000</v>
          </cell>
          <cell r="H1158">
            <v>3300</v>
          </cell>
          <cell r="I1158">
            <v>18875</v>
          </cell>
          <cell r="J1158">
            <v>2100</v>
          </cell>
          <cell r="K1158">
            <v>4100</v>
          </cell>
          <cell r="N1158">
            <v>6400</v>
          </cell>
          <cell r="O1158">
            <v>365550</v>
          </cell>
          <cell r="V1158">
            <v>26675</v>
          </cell>
          <cell r="W1158">
            <v>4000</v>
          </cell>
          <cell r="X1158">
            <v>1200</v>
          </cell>
          <cell r="Y1158">
            <v>38425</v>
          </cell>
          <cell r="Z1158">
            <v>5000</v>
          </cell>
          <cell r="AA1158">
            <v>1500</v>
          </cell>
          <cell r="AD1158">
            <v>2300</v>
          </cell>
        </row>
        <row r="1159">
          <cell r="A1159">
            <v>12.46</v>
          </cell>
          <cell r="B1159">
            <v>5000</v>
          </cell>
          <cell r="H1159">
            <v>3300</v>
          </cell>
          <cell r="I1159">
            <v>18885</v>
          </cell>
          <cell r="J1159">
            <v>2100</v>
          </cell>
          <cell r="K1159">
            <v>4100</v>
          </cell>
          <cell r="N1159">
            <v>6400</v>
          </cell>
          <cell r="O1159">
            <v>365875</v>
          </cell>
          <cell r="V1159">
            <v>26690</v>
          </cell>
          <cell r="W1159">
            <v>4000</v>
          </cell>
          <cell r="X1159">
            <v>1200</v>
          </cell>
          <cell r="Y1159">
            <v>38445</v>
          </cell>
          <cell r="Z1159">
            <v>5000</v>
          </cell>
          <cell r="AA1159">
            <v>1500</v>
          </cell>
          <cell r="AD1159">
            <v>2300</v>
          </cell>
        </row>
        <row r="1160">
          <cell r="A1160">
            <v>12.47</v>
          </cell>
          <cell r="B1160">
            <v>5000</v>
          </cell>
          <cell r="H1160">
            <v>3300</v>
          </cell>
          <cell r="I1160">
            <v>18895</v>
          </cell>
          <cell r="J1160">
            <v>2100</v>
          </cell>
          <cell r="K1160">
            <v>4100</v>
          </cell>
          <cell r="N1160">
            <v>6400</v>
          </cell>
          <cell r="O1160">
            <v>366200</v>
          </cell>
          <cell r="V1160">
            <v>26705</v>
          </cell>
          <cell r="W1160">
            <v>4000</v>
          </cell>
          <cell r="X1160">
            <v>1200</v>
          </cell>
          <cell r="Y1160">
            <v>38465</v>
          </cell>
          <cell r="Z1160">
            <v>5000</v>
          </cell>
          <cell r="AA1160">
            <v>1500</v>
          </cell>
          <cell r="AD1160">
            <v>2300</v>
          </cell>
        </row>
        <row r="1161">
          <cell r="A1161">
            <v>12.48</v>
          </cell>
          <cell r="B1161">
            <v>5000</v>
          </cell>
          <cell r="H1161">
            <v>3300</v>
          </cell>
          <cell r="I1161">
            <v>18905</v>
          </cell>
          <cell r="J1161">
            <v>2100</v>
          </cell>
          <cell r="K1161">
            <v>4100</v>
          </cell>
          <cell r="N1161">
            <v>6400</v>
          </cell>
          <cell r="O1161">
            <v>366525</v>
          </cell>
          <cell r="V1161">
            <v>26720</v>
          </cell>
          <cell r="W1161">
            <v>4000</v>
          </cell>
          <cell r="X1161">
            <v>1200</v>
          </cell>
          <cell r="Y1161">
            <v>38485</v>
          </cell>
          <cell r="Z1161">
            <v>5000</v>
          </cell>
          <cell r="AA1161">
            <v>1500</v>
          </cell>
          <cell r="AD1161">
            <v>2300</v>
          </cell>
        </row>
        <row r="1162">
          <cell r="A1162">
            <v>12.49</v>
          </cell>
          <cell r="B1162">
            <v>5000</v>
          </cell>
          <cell r="H1162">
            <v>3300</v>
          </cell>
          <cell r="I1162">
            <v>18915</v>
          </cell>
          <cell r="J1162">
            <v>2100</v>
          </cell>
          <cell r="K1162">
            <v>4100</v>
          </cell>
          <cell r="N1162">
            <v>6400</v>
          </cell>
          <cell r="O1162">
            <v>366850</v>
          </cell>
          <cell r="V1162">
            <v>26735</v>
          </cell>
          <cell r="W1162">
            <v>4000</v>
          </cell>
          <cell r="X1162">
            <v>1200</v>
          </cell>
          <cell r="Y1162">
            <v>38505</v>
          </cell>
          <cell r="Z1162">
            <v>5000</v>
          </cell>
          <cell r="AA1162">
            <v>1500</v>
          </cell>
          <cell r="AD1162">
            <v>2300</v>
          </cell>
        </row>
        <row r="1163">
          <cell r="A1163">
            <v>12.5</v>
          </cell>
          <cell r="B1163">
            <v>5000</v>
          </cell>
          <cell r="H1163">
            <v>3300</v>
          </cell>
          <cell r="I1163">
            <v>18925</v>
          </cell>
          <cell r="J1163">
            <v>2100</v>
          </cell>
          <cell r="K1163">
            <v>4100</v>
          </cell>
          <cell r="N1163">
            <v>6400</v>
          </cell>
          <cell r="O1163">
            <v>367175</v>
          </cell>
          <cell r="V1163">
            <v>26750</v>
          </cell>
          <cell r="W1163">
            <v>4000</v>
          </cell>
          <cell r="X1163">
            <v>1200</v>
          </cell>
          <cell r="Y1163">
            <v>38525</v>
          </cell>
          <cell r="Z1163">
            <v>5000</v>
          </cell>
          <cell r="AA1163">
            <v>1500</v>
          </cell>
          <cell r="AD1163">
            <v>2300</v>
          </cell>
        </row>
        <row r="1164">
          <cell r="A1164">
            <v>12.51</v>
          </cell>
          <cell r="B1164">
            <v>5000</v>
          </cell>
          <cell r="H1164">
            <v>3300</v>
          </cell>
          <cell r="I1164">
            <v>18935</v>
          </cell>
          <cell r="J1164">
            <v>2100</v>
          </cell>
          <cell r="K1164">
            <v>4100</v>
          </cell>
          <cell r="N1164">
            <v>6400</v>
          </cell>
          <cell r="O1164">
            <v>367500</v>
          </cell>
          <cell r="V1164">
            <v>26765</v>
          </cell>
          <cell r="W1164">
            <v>4000</v>
          </cell>
          <cell r="X1164">
            <v>1200</v>
          </cell>
          <cell r="Y1164">
            <v>38545</v>
          </cell>
          <cell r="Z1164">
            <v>5000</v>
          </cell>
          <cell r="AA1164">
            <v>1500</v>
          </cell>
          <cell r="AD1164">
            <v>2300</v>
          </cell>
        </row>
        <row r="1165">
          <cell r="A1165">
            <v>12.52</v>
          </cell>
          <cell r="B1165">
            <v>5000</v>
          </cell>
          <cell r="H1165">
            <v>3300</v>
          </cell>
          <cell r="I1165">
            <v>18945</v>
          </cell>
          <cell r="J1165">
            <v>2100</v>
          </cell>
          <cell r="K1165">
            <v>4100</v>
          </cell>
          <cell r="N1165">
            <v>6400</v>
          </cell>
          <cell r="O1165">
            <v>367825</v>
          </cell>
          <cell r="V1165">
            <v>26780</v>
          </cell>
          <cell r="W1165">
            <v>4000</v>
          </cell>
          <cell r="X1165">
            <v>1200</v>
          </cell>
          <cell r="Y1165">
            <v>38565</v>
          </cell>
          <cell r="Z1165">
            <v>5000</v>
          </cell>
          <cell r="AA1165">
            <v>1500</v>
          </cell>
          <cell r="AD1165">
            <v>2300</v>
          </cell>
        </row>
        <row r="1166">
          <cell r="A1166">
            <v>12.53</v>
          </cell>
          <cell r="B1166">
            <v>5000</v>
          </cell>
          <cell r="H1166">
            <v>3300</v>
          </cell>
          <cell r="I1166">
            <v>18955</v>
          </cell>
          <cell r="J1166">
            <v>2100</v>
          </cell>
          <cell r="K1166">
            <v>4100</v>
          </cell>
          <cell r="N1166">
            <v>6400</v>
          </cell>
          <cell r="O1166">
            <v>368150</v>
          </cell>
          <cell r="V1166">
            <v>26795</v>
          </cell>
          <cell r="W1166">
            <v>4000</v>
          </cell>
          <cell r="X1166">
            <v>1200</v>
          </cell>
          <cell r="Y1166">
            <v>38585</v>
          </cell>
          <cell r="Z1166">
            <v>5000</v>
          </cell>
          <cell r="AA1166">
            <v>1500</v>
          </cell>
          <cell r="AD1166">
            <v>2300</v>
          </cell>
        </row>
        <row r="1167">
          <cell r="A1167">
            <v>12.54</v>
          </cell>
          <cell r="B1167">
            <v>5000</v>
          </cell>
          <cell r="H1167">
            <v>3300</v>
          </cell>
          <cell r="I1167">
            <v>18965</v>
          </cell>
          <cell r="J1167">
            <v>2100</v>
          </cell>
          <cell r="K1167">
            <v>4100</v>
          </cell>
          <cell r="N1167">
            <v>6400</v>
          </cell>
          <cell r="O1167">
            <v>368475</v>
          </cell>
          <cell r="V1167">
            <v>26810</v>
          </cell>
          <cell r="W1167">
            <v>4000</v>
          </cell>
          <cell r="X1167">
            <v>1200</v>
          </cell>
          <cell r="Y1167">
            <v>38605</v>
          </cell>
          <cell r="Z1167">
            <v>5000</v>
          </cell>
          <cell r="AA1167">
            <v>1500</v>
          </cell>
          <cell r="AD1167">
            <v>2300</v>
          </cell>
        </row>
        <row r="1168">
          <cell r="A1168">
            <v>12.55</v>
          </cell>
          <cell r="B1168">
            <v>5000</v>
          </cell>
          <cell r="H1168">
            <v>3300</v>
          </cell>
          <cell r="I1168">
            <v>18975</v>
          </cell>
          <cell r="J1168">
            <v>2100</v>
          </cell>
          <cell r="K1168">
            <v>4100</v>
          </cell>
          <cell r="N1168">
            <v>6400</v>
          </cell>
          <cell r="O1168">
            <v>368800</v>
          </cell>
          <cell r="V1168">
            <v>26825</v>
          </cell>
          <cell r="W1168">
            <v>4000</v>
          </cell>
          <cell r="X1168">
            <v>1200</v>
          </cell>
          <cell r="Y1168">
            <v>38625</v>
          </cell>
          <cell r="Z1168">
            <v>5000</v>
          </cell>
          <cell r="AA1168">
            <v>1500</v>
          </cell>
          <cell r="AD1168">
            <v>2300</v>
          </cell>
        </row>
        <row r="1169">
          <cell r="A1169">
            <v>12.56</v>
          </cell>
          <cell r="B1169">
            <v>5000</v>
          </cell>
          <cell r="H1169">
            <v>3300</v>
          </cell>
          <cell r="I1169">
            <v>18985</v>
          </cell>
          <cell r="J1169">
            <v>2100</v>
          </cell>
          <cell r="K1169">
            <v>4100</v>
          </cell>
          <cell r="N1169">
            <v>6400</v>
          </cell>
          <cell r="O1169">
            <v>369125</v>
          </cell>
          <cell r="V1169">
            <v>26840</v>
          </cell>
          <cell r="W1169">
            <v>4000</v>
          </cell>
          <cell r="X1169">
            <v>1200</v>
          </cell>
          <cell r="Y1169">
            <v>38645</v>
          </cell>
          <cell r="Z1169">
            <v>5000</v>
          </cell>
          <cell r="AA1169">
            <v>1500</v>
          </cell>
          <cell r="AD1169">
            <v>2300</v>
          </cell>
        </row>
        <row r="1170">
          <cell r="A1170">
            <v>12.57</v>
          </cell>
          <cell r="B1170">
            <v>5000</v>
          </cell>
          <cell r="H1170">
            <v>3300</v>
          </cell>
          <cell r="I1170">
            <v>18995</v>
          </cell>
          <cell r="J1170">
            <v>2100</v>
          </cell>
          <cell r="K1170">
            <v>4100</v>
          </cell>
          <cell r="N1170">
            <v>6400</v>
          </cell>
          <cell r="O1170">
            <v>369450</v>
          </cell>
          <cell r="V1170">
            <v>26855</v>
          </cell>
          <cell r="W1170">
            <v>4000</v>
          </cell>
          <cell r="X1170">
            <v>1200</v>
          </cell>
          <cell r="Y1170">
            <v>38665</v>
          </cell>
          <cell r="Z1170">
            <v>5000</v>
          </cell>
          <cell r="AA1170">
            <v>1500</v>
          </cell>
          <cell r="AD1170">
            <v>2300</v>
          </cell>
        </row>
        <row r="1171">
          <cell r="A1171">
            <v>12.58</v>
          </cell>
          <cell r="B1171">
            <v>5000</v>
          </cell>
          <cell r="H1171">
            <v>3300</v>
          </cell>
          <cell r="I1171">
            <v>19005</v>
          </cell>
          <cell r="J1171">
            <v>2100</v>
          </cell>
          <cell r="K1171">
            <v>4100</v>
          </cell>
          <cell r="N1171">
            <v>6400</v>
          </cell>
          <cell r="O1171">
            <v>369775</v>
          </cell>
          <cell r="V1171">
            <v>26870</v>
          </cell>
          <cell r="W1171">
            <v>4000</v>
          </cell>
          <cell r="X1171">
            <v>1200</v>
          </cell>
          <cell r="Y1171">
            <v>38685</v>
          </cell>
          <cell r="Z1171">
            <v>5000</v>
          </cell>
          <cell r="AA1171">
            <v>1500</v>
          </cell>
          <cell r="AD1171">
            <v>2300</v>
          </cell>
        </row>
        <row r="1172">
          <cell r="A1172">
            <v>12.59</v>
          </cell>
          <cell r="B1172">
            <v>5000</v>
          </cell>
          <cell r="H1172">
            <v>3300</v>
          </cell>
          <cell r="I1172">
            <v>19015</v>
          </cell>
          <cell r="J1172">
            <v>2100</v>
          </cell>
          <cell r="K1172">
            <v>4100</v>
          </cell>
          <cell r="N1172">
            <v>6400</v>
          </cell>
          <cell r="O1172">
            <v>370100</v>
          </cell>
          <cell r="V1172">
            <v>26885</v>
          </cell>
          <cell r="W1172">
            <v>4000</v>
          </cell>
          <cell r="X1172">
            <v>1200</v>
          </cell>
          <cell r="Y1172">
            <v>38705</v>
          </cell>
          <cell r="Z1172">
            <v>5000</v>
          </cell>
          <cell r="AA1172">
            <v>1500</v>
          </cell>
          <cell r="AD1172">
            <v>2300</v>
          </cell>
        </row>
        <row r="1173">
          <cell r="A1173">
            <v>12.6</v>
          </cell>
          <cell r="B1173">
            <v>5000</v>
          </cell>
          <cell r="H1173">
            <v>3300</v>
          </cell>
          <cell r="I1173">
            <v>19025</v>
          </cell>
          <cell r="J1173">
            <v>2100</v>
          </cell>
          <cell r="K1173">
            <v>4100</v>
          </cell>
          <cell r="N1173">
            <v>6400</v>
          </cell>
          <cell r="O1173">
            <v>370425</v>
          </cell>
          <cell r="V1173">
            <v>26900</v>
          </cell>
          <cell r="W1173">
            <v>4000</v>
          </cell>
          <cell r="X1173">
            <v>1200</v>
          </cell>
          <cell r="Y1173">
            <v>38725</v>
          </cell>
          <cell r="Z1173">
            <v>5000</v>
          </cell>
          <cell r="AA1173">
            <v>1500</v>
          </cell>
          <cell r="AD1173">
            <v>2300</v>
          </cell>
        </row>
        <row r="1174">
          <cell r="A1174">
            <v>12.61</v>
          </cell>
          <cell r="B1174">
            <v>5000</v>
          </cell>
          <cell r="H1174">
            <v>3300</v>
          </cell>
          <cell r="I1174">
            <v>19035</v>
          </cell>
          <cell r="J1174">
            <v>2100</v>
          </cell>
          <cell r="K1174">
            <v>4100</v>
          </cell>
          <cell r="N1174">
            <v>6400</v>
          </cell>
          <cell r="O1174">
            <v>370750</v>
          </cell>
          <cell r="V1174">
            <v>26915</v>
          </cell>
          <cell r="W1174">
            <v>4000</v>
          </cell>
          <cell r="X1174">
            <v>1200</v>
          </cell>
          <cell r="Y1174">
            <v>38745</v>
          </cell>
          <cell r="Z1174">
            <v>5000</v>
          </cell>
          <cell r="AA1174">
            <v>1500</v>
          </cell>
          <cell r="AD1174">
            <v>2300</v>
          </cell>
        </row>
        <row r="1175">
          <cell r="A1175">
            <v>12.62</v>
          </cell>
          <cell r="B1175">
            <v>5000</v>
          </cell>
          <cell r="H1175">
            <v>3300</v>
          </cell>
          <cell r="I1175">
            <v>19045</v>
          </cell>
          <cell r="J1175">
            <v>2100</v>
          </cell>
          <cell r="K1175">
            <v>4100</v>
          </cell>
          <cell r="N1175">
            <v>6400</v>
          </cell>
          <cell r="O1175">
            <v>371075</v>
          </cell>
          <cell r="V1175">
            <v>26930</v>
          </cell>
          <cell r="W1175">
            <v>4000</v>
          </cell>
          <cell r="X1175">
            <v>1200</v>
          </cell>
          <cell r="Y1175">
            <v>38765</v>
          </cell>
          <cell r="Z1175">
            <v>5000</v>
          </cell>
          <cell r="AA1175">
            <v>1500</v>
          </cell>
          <cell r="AD1175">
            <v>2300</v>
          </cell>
        </row>
        <row r="1176">
          <cell r="A1176">
            <v>12.63</v>
          </cell>
          <cell r="B1176">
            <v>5000</v>
          </cell>
          <cell r="H1176">
            <v>3300</v>
          </cell>
          <cell r="I1176">
            <v>19055</v>
          </cell>
          <cell r="J1176">
            <v>2100</v>
          </cell>
          <cell r="K1176">
            <v>4100</v>
          </cell>
          <cell r="N1176">
            <v>6400</v>
          </cell>
          <cell r="O1176">
            <v>371400</v>
          </cell>
          <cell r="V1176">
            <v>26945</v>
          </cell>
          <cell r="W1176">
            <v>4000</v>
          </cell>
          <cell r="X1176">
            <v>1200</v>
          </cell>
          <cell r="Y1176">
            <v>38785</v>
          </cell>
          <cell r="Z1176">
            <v>5000</v>
          </cell>
          <cell r="AA1176">
            <v>1500</v>
          </cell>
          <cell r="AD1176">
            <v>2300</v>
          </cell>
        </row>
        <row r="1177">
          <cell r="A1177">
            <v>12.64</v>
          </cell>
          <cell r="B1177">
            <v>5000</v>
          </cell>
          <cell r="H1177">
            <v>3300</v>
          </cell>
          <cell r="I1177">
            <v>19065</v>
          </cell>
          <cell r="J1177">
            <v>2100</v>
          </cell>
          <cell r="K1177">
            <v>4100</v>
          </cell>
          <cell r="N1177">
            <v>6400</v>
          </cell>
          <cell r="O1177">
            <v>371725</v>
          </cell>
          <cell r="V1177">
            <v>26960</v>
          </cell>
          <cell r="W1177">
            <v>4000</v>
          </cell>
          <cell r="X1177">
            <v>1200</v>
          </cell>
          <cell r="Y1177">
            <v>38805</v>
          </cell>
          <cell r="Z1177">
            <v>5000</v>
          </cell>
          <cell r="AA1177">
            <v>1500</v>
          </cell>
          <cell r="AD1177">
            <v>2300</v>
          </cell>
        </row>
        <row r="1178">
          <cell r="A1178">
            <v>12.65</v>
          </cell>
          <cell r="B1178">
            <v>5000</v>
          </cell>
          <cell r="H1178">
            <v>3300</v>
          </cell>
          <cell r="I1178">
            <v>19075</v>
          </cell>
          <cell r="J1178">
            <v>2100</v>
          </cell>
          <cell r="K1178">
            <v>4100</v>
          </cell>
          <cell r="N1178">
            <v>6400</v>
          </cell>
          <cell r="O1178">
            <v>372050</v>
          </cell>
          <cell r="V1178">
            <v>26975</v>
          </cell>
          <cell r="W1178">
            <v>4000</v>
          </cell>
          <cell r="X1178">
            <v>1200</v>
          </cell>
          <cell r="Y1178">
            <v>38825</v>
          </cell>
          <cell r="Z1178">
            <v>5000</v>
          </cell>
          <cell r="AA1178">
            <v>1500</v>
          </cell>
          <cell r="AD1178">
            <v>2300</v>
          </cell>
        </row>
        <row r="1179">
          <cell r="A1179">
            <v>12.66</v>
          </cell>
          <cell r="B1179">
            <v>5000</v>
          </cell>
          <cell r="H1179">
            <v>3300</v>
          </cell>
          <cell r="I1179">
            <v>19085</v>
          </cell>
          <cell r="J1179">
            <v>2100</v>
          </cell>
          <cell r="K1179">
            <v>4100</v>
          </cell>
          <cell r="N1179">
            <v>6400</v>
          </cell>
          <cell r="O1179">
            <v>372375</v>
          </cell>
          <cell r="V1179">
            <v>26990</v>
          </cell>
          <cell r="W1179">
            <v>4000</v>
          </cell>
          <cell r="X1179">
            <v>1200</v>
          </cell>
          <cell r="Y1179">
            <v>38845</v>
          </cell>
          <cell r="Z1179">
            <v>5000</v>
          </cell>
          <cell r="AA1179">
            <v>1500</v>
          </cell>
          <cell r="AD1179">
            <v>2300</v>
          </cell>
        </row>
        <row r="1180">
          <cell r="A1180">
            <v>12.67</v>
          </cell>
          <cell r="B1180">
            <v>5000</v>
          </cell>
          <cell r="H1180">
            <v>3300</v>
          </cell>
          <cell r="I1180">
            <v>19095</v>
          </cell>
          <cell r="J1180">
            <v>2100</v>
          </cell>
          <cell r="K1180">
            <v>4100</v>
          </cell>
          <cell r="N1180">
            <v>6400</v>
          </cell>
          <cell r="O1180">
            <v>372700</v>
          </cell>
          <cell r="V1180">
            <v>27005</v>
          </cell>
          <cell r="W1180">
            <v>4000</v>
          </cell>
          <cell r="X1180">
            <v>1200</v>
          </cell>
          <cell r="Y1180">
            <v>38865</v>
          </cell>
          <cell r="Z1180">
            <v>5000</v>
          </cell>
          <cell r="AA1180">
            <v>1500</v>
          </cell>
          <cell r="AD1180">
            <v>2300</v>
          </cell>
        </row>
        <row r="1181">
          <cell r="A1181">
            <v>12.68</v>
          </cell>
          <cell r="B1181">
            <v>5000</v>
          </cell>
          <cell r="H1181">
            <v>3300</v>
          </cell>
          <cell r="I1181">
            <v>19105</v>
          </cell>
          <cell r="J1181">
            <v>2100</v>
          </cell>
          <cell r="K1181">
            <v>4100</v>
          </cell>
          <cell r="N1181">
            <v>6400</v>
          </cell>
          <cell r="O1181">
            <v>373025</v>
          </cell>
          <cell r="V1181">
            <v>27020</v>
          </cell>
          <cell r="W1181">
            <v>4000</v>
          </cell>
          <cell r="X1181">
            <v>1200</v>
          </cell>
          <cell r="Y1181">
            <v>38885</v>
          </cell>
          <cell r="Z1181">
            <v>5000</v>
          </cell>
          <cell r="AA1181">
            <v>1500</v>
          </cell>
          <cell r="AD1181">
            <v>2300</v>
          </cell>
        </row>
        <row r="1182">
          <cell r="A1182">
            <v>12.69</v>
          </cell>
          <cell r="B1182">
            <v>5000</v>
          </cell>
          <cell r="H1182">
            <v>3300</v>
          </cell>
          <cell r="I1182">
            <v>19115</v>
          </cell>
          <cell r="J1182">
            <v>2100</v>
          </cell>
          <cell r="K1182">
            <v>4100</v>
          </cell>
          <cell r="N1182">
            <v>6400</v>
          </cell>
          <cell r="O1182">
            <v>373350</v>
          </cell>
          <cell r="V1182">
            <v>27035</v>
          </cell>
          <cell r="W1182">
            <v>4000</v>
          </cell>
          <cell r="X1182">
            <v>1200</v>
          </cell>
          <cell r="Y1182">
            <v>38905</v>
          </cell>
          <cell r="Z1182">
            <v>5000</v>
          </cell>
          <cell r="AA1182">
            <v>1500</v>
          </cell>
          <cell r="AD1182">
            <v>2300</v>
          </cell>
        </row>
        <row r="1183">
          <cell r="A1183">
            <v>12.7</v>
          </cell>
          <cell r="B1183">
            <v>5000</v>
          </cell>
          <cell r="H1183">
            <v>3300</v>
          </cell>
          <cell r="I1183">
            <v>19125</v>
          </cell>
          <cell r="J1183">
            <v>2100</v>
          </cell>
          <cell r="K1183">
            <v>4100</v>
          </cell>
          <cell r="N1183">
            <v>6400</v>
          </cell>
          <cell r="O1183">
            <v>373675</v>
          </cell>
          <cell r="V1183">
            <v>27050</v>
          </cell>
          <cell r="W1183">
            <v>4000</v>
          </cell>
          <cell r="X1183">
            <v>1200</v>
          </cell>
          <cell r="Y1183">
            <v>38925</v>
          </cell>
          <cell r="Z1183">
            <v>5000</v>
          </cell>
          <cell r="AA1183">
            <v>1500</v>
          </cell>
          <cell r="AD1183">
            <v>2300</v>
          </cell>
        </row>
        <row r="1184">
          <cell r="A1184">
            <v>12.71</v>
          </cell>
          <cell r="B1184">
            <v>5000</v>
          </cell>
          <cell r="H1184">
            <v>3300</v>
          </cell>
          <cell r="I1184">
            <v>19135</v>
          </cell>
          <cell r="J1184">
            <v>2100</v>
          </cell>
          <cell r="K1184">
            <v>4100</v>
          </cell>
          <cell r="N1184">
            <v>6400</v>
          </cell>
          <cell r="O1184">
            <v>374000</v>
          </cell>
          <cell r="V1184">
            <v>27065</v>
          </cell>
          <cell r="W1184">
            <v>4000</v>
          </cell>
          <cell r="X1184">
            <v>1200</v>
          </cell>
          <cell r="Y1184">
            <v>38945</v>
          </cell>
          <cell r="Z1184">
            <v>5000</v>
          </cell>
          <cell r="AA1184">
            <v>1500</v>
          </cell>
          <cell r="AD1184">
            <v>2300</v>
          </cell>
        </row>
        <row r="1185">
          <cell r="A1185">
            <v>12.72</v>
          </cell>
          <cell r="B1185">
            <v>5000</v>
          </cell>
          <cell r="H1185">
            <v>3300</v>
          </cell>
          <cell r="I1185">
            <v>19145</v>
          </cell>
          <cell r="J1185">
            <v>2100</v>
          </cell>
          <cell r="K1185">
            <v>4100</v>
          </cell>
          <cell r="N1185">
            <v>6400</v>
          </cell>
          <cell r="O1185">
            <v>374325</v>
          </cell>
          <cell r="V1185">
            <v>27080</v>
          </cell>
          <cell r="W1185">
            <v>4000</v>
          </cell>
          <cell r="X1185">
            <v>1200</v>
          </cell>
          <cell r="Y1185">
            <v>38965</v>
          </cell>
          <cell r="Z1185">
            <v>5000</v>
          </cell>
          <cell r="AA1185">
            <v>1500</v>
          </cell>
          <cell r="AD1185">
            <v>2300</v>
          </cell>
        </row>
        <row r="1186">
          <cell r="A1186">
            <v>12.73</v>
          </cell>
          <cell r="B1186">
            <v>5000</v>
          </cell>
          <cell r="H1186">
            <v>3300</v>
          </cell>
          <cell r="I1186">
            <v>19155</v>
          </cell>
          <cell r="J1186">
            <v>2100</v>
          </cell>
          <cell r="K1186">
            <v>4100</v>
          </cell>
          <cell r="N1186">
            <v>6400</v>
          </cell>
          <cell r="O1186">
            <v>374650</v>
          </cell>
          <cell r="V1186">
            <v>27095</v>
          </cell>
          <cell r="W1186">
            <v>4000</v>
          </cell>
          <cell r="X1186">
            <v>1200</v>
          </cell>
          <cell r="Y1186">
            <v>38985</v>
          </cell>
          <cell r="Z1186">
            <v>5000</v>
          </cell>
          <cell r="AA1186">
            <v>1500</v>
          </cell>
          <cell r="AD1186">
            <v>2300</v>
          </cell>
        </row>
        <row r="1187">
          <cell r="A1187">
            <v>12.74</v>
          </cell>
          <cell r="B1187">
            <v>5000</v>
          </cell>
          <cell r="H1187">
            <v>3300</v>
          </cell>
          <cell r="I1187">
            <v>19165</v>
          </cell>
          <cell r="J1187">
            <v>2100</v>
          </cell>
          <cell r="K1187">
            <v>4100</v>
          </cell>
          <cell r="N1187">
            <v>6400</v>
          </cell>
          <cell r="O1187">
            <v>374975</v>
          </cell>
          <cell r="V1187">
            <v>27110</v>
          </cell>
          <cell r="W1187">
            <v>4000</v>
          </cell>
          <cell r="X1187">
            <v>1200</v>
          </cell>
          <cell r="Y1187">
            <v>39005</v>
          </cell>
          <cell r="Z1187">
            <v>5000</v>
          </cell>
          <cell r="AA1187">
            <v>1500</v>
          </cell>
          <cell r="AD1187">
            <v>2300</v>
          </cell>
        </row>
        <row r="1188">
          <cell r="A1188">
            <v>12.75</v>
          </cell>
          <cell r="B1188">
            <v>5000</v>
          </cell>
          <cell r="H1188">
            <v>3300</v>
          </cell>
          <cell r="I1188">
            <v>19175</v>
          </cell>
          <cell r="J1188">
            <v>2100</v>
          </cell>
          <cell r="K1188">
            <v>4100</v>
          </cell>
          <cell r="N1188">
            <v>6400</v>
          </cell>
          <cell r="O1188">
            <v>375300</v>
          </cell>
          <cell r="V1188">
            <v>27125</v>
          </cell>
          <cell r="W1188">
            <v>4000</v>
          </cell>
          <cell r="X1188">
            <v>1200</v>
          </cell>
          <cell r="Y1188">
            <v>39025</v>
          </cell>
          <cell r="Z1188">
            <v>5000</v>
          </cell>
          <cell r="AA1188">
            <v>1500</v>
          </cell>
          <cell r="AD1188">
            <v>2300</v>
          </cell>
        </row>
        <row r="1189">
          <cell r="A1189">
            <v>12.76</v>
          </cell>
          <cell r="B1189">
            <v>5000</v>
          </cell>
          <cell r="H1189">
            <v>3300</v>
          </cell>
          <cell r="I1189">
            <v>19185</v>
          </cell>
          <cell r="J1189">
            <v>2100</v>
          </cell>
          <cell r="K1189">
            <v>4100</v>
          </cell>
          <cell r="N1189">
            <v>6400</v>
          </cell>
          <cell r="O1189">
            <v>375625</v>
          </cell>
          <cell r="V1189">
            <v>27140</v>
          </cell>
          <cell r="W1189">
            <v>4000</v>
          </cell>
          <cell r="X1189">
            <v>1200</v>
          </cell>
          <cell r="Y1189">
            <v>39045</v>
          </cell>
          <cell r="Z1189">
            <v>5000</v>
          </cell>
          <cell r="AA1189">
            <v>1500</v>
          </cell>
          <cell r="AD1189">
            <v>2300</v>
          </cell>
        </row>
        <row r="1190">
          <cell r="A1190">
            <v>12.77</v>
          </cell>
          <cell r="B1190">
            <v>5000</v>
          </cell>
          <cell r="H1190">
            <v>3300</v>
          </cell>
          <cell r="I1190">
            <v>19195</v>
          </cell>
          <cell r="J1190">
            <v>2100</v>
          </cell>
          <cell r="K1190">
            <v>4100</v>
          </cell>
          <cell r="N1190">
            <v>6400</v>
          </cell>
          <cell r="O1190">
            <v>375950</v>
          </cell>
          <cell r="V1190">
            <v>27155</v>
          </cell>
          <cell r="W1190">
            <v>4000</v>
          </cell>
          <cell r="X1190">
            <v>1200</v>
          </cell>
          <cell r="Y1190">
            <v>39065</v>
          </cell>
          <cell r="Z1190">
            <v>5000</v>
          </cell>
          <cell r="AA1190">
            <v>1500</v>
          </cell>
          <cell r="AD1190">
            <v>2300</v>
          </cell>
        </row>
        <row r="1191">
          <cell r="A1191">
            <v>12.78</v>
          </cell>
          <cell r="B1191">
            <v>5000</v>
          </cell>
          <cell r="H1191">
            <v>3300</v>
          </cell>
          <cell r="I1191">
            <v>19205</v>
          </cell>
          <cell r="J1191">
            <v>2100</v>
          </cell>
          <cell r="K1191">
            <v>4100</v>
          </cell>
          <cell r="N1191">
            <v>6400</v>
          </cell>
          <cell r="O1191">
            <v>376275</v>
          </cell>
          <cell r="V1191">
            <v>27170</v>
          </cell>
          <cell r="W1191">
            <v>4000</v>
          </cell>
          <cell r="X1191">
            <v>1200</v>
          </cell>
          <cell r="Y1191">
            <v>39085</v>
          </cell>
          <cell r="Z1191">
            <v>5000</v>
          </cell>
          <cell r="AA1191">
            <v>1500</v>
          </cell>
          <cell r="AD1191">
            <v>2300</v>
          </cell>
        </row>
        <row r="1192">
          <cell r="A1192">
            <v>12.79</v>
          </cell>
          <cell r="B1192">
            <v>5000</v>
          </cell>
          <cell r="H1192">
            <v>3300</v>
          </cell>
          <cell r="I1192">
            <v>19215</v>
          </cell>
          <cell r="J1192">
            <v>2100</v>
          </cell>
          <cell r="K1192">
            <v>4100</v>
          </cell>
          <cell r="N1192">
            <v>6400</v>
          </cell>
          <cell r="O1192">
            <v>376600</v>
          </cell>
          <cell r="V1192">
            <v>27185</v>
          </cell>
          <cell r="W1192">
            <v>4000</v>
          </cell>
          <cell r="X1192">
            <v>1200</v>
          </cell>
          <cell r="Y1192">
            <v>39105</v>
          </cell>
          <cell r="Z1192">
            <v>5000</v>
          </cell>
          <cell r="AA1192">
            <v>1500</v>
          </cell>
          <cell r="AD1192">
            <v>2300</v>
          </cell>
        </row>
        <row r="1193">
          <cell r="A1193">
            <v>12.8</v>
          </cell>
          <cell r="B1193">
            <v>5000</v>
          </cell>
          <cell r="H1193">
            <v>3300</v>
          </cell>
          <cell r="I1193">
            <v>19225</v>
          </cell>
          <cell r="J1193">
            <v>2100</v>
          </cell>
          <cell r="K1193">
            <v>4100</v>
          </cell>
          <cell r="N1193">
            <v>6400</v>
          </cell>
          <cell r="O1193">
            <v>376925</v>
          </cell>
          <cell r="V1193">
            <v>27200</v>
          </cell>
          <cell r="W1193">
            <v>4000</v>
          </cell>
          <cell r="X1193">
            <v>1200</v>
          </cell>
          <cell r="Y1193">
            <v>39125</v>
          </cell>
          <cell r="Z1193">
            <v>5000</v>
          </cell>
          <cell r="AA1193">
            <v>1500</v>
          </cell>
          <cell r="AD1193">
            <v>2300</v>
          </cell>
        </row>
        <row r="1194">
          <cell r="A1194">
            <v>12.81</v>
          </cell>
          <cell r="B1194">
            <v>5000</v>
          </cell>
          <cell r="H1194">
            <v>3300</v>
          </cell>
          <cell r="I1194">
            <v>19235</v>
          </cell>
          <cell r="J1194">
            <v>2100</v>
          </cell>
          <cell r="K1194">
            <v>4100</v>
          </cell>
          <cell r="N1194">
            <v>6400</v>
          </cell>
          <cell r="O1194">
            <v>377250</v>
          </cell>
          <cell r="V1194">
            <v>27215</v>
          </cell>
          <cell r="W1194">
            <v>4000</v>
          </cell>
          <cell r="X1194">
            <v>1200</v>
          </cell>
          <cell r="Y1194">
            <v>39145</v>
          </cell>
          <cell r="Z1194">
            <v>5000</v>
          </cell>
          <cell r="AA1194">
            <v>1500</v>
          </cell>
          <cell r="AD1194">
            <v>2300</v>
          </cell>
        </row>
        <row r="1195">
          <cell r="A1195">
            <v>12.82</v>
          </cell>
          <cell r="B1195">
            <v>5000</v>
          </cell>
          <cell r="H1195">
            <v>3300</v>
          </cell>
          <cell r="I1195">
            <v>19245</v>
          </cell>
          <cell r="J1195">
            <v>2100</v>
          </cell>
          <cell r="K1195">
            <v>4100</v>
          </cell>
          <cell r="N1195">
            <v>6400</v>
          </cell>
          <cell r="O1195">
            <v>377575</v>
          </cell>
          <cell r="V1195">
            <v>27230</v>
          </cell>
          <cell r="W1195">
            <v>4000</v>
          </cell>
          <cell r="X1195">
            <v>1200</v>
          </cell>
          <cell r="Y1195">
            <v>39165</v>
          </cell>
          <cell r="Z1195">
            <v>5000</v>
          </cell>
          <cell r="AA1195">
            <v>1500</v>
          </cell>
          <cell r="AD1195">
            <v>2300</v>
          </cell>
        </row>
        <row r="1196">
          <cell r="A1196">
            <v>12.83</v>
          </cell>
          <cell r="B1196">
            <v>5000</v>
          </cell>
          <cell r="H1196">
            <v>3300</v>
          </cell>
          <cell r="I1196">
            <v>19255</v>
          </cell>
          <cell r="J1196">
            <v>2100</v>
          </cell>
          <cell r="K1196">
            <v>4100</v>
          </cell>
          <cell r="N1196">
            <v>6400</v>
          </cell>
          <cell r="O1196">
            <v>377900</v>
          </cell>
          <cell r="V1196">
            <v>27245</v>
          </cell>
          <cell r="W1196">
            <v>4000</v>
          </cell>
          <cell r="X1196">
            <v>1200</v>
          </cell>
          <cell r="Y1196">
            <v>39185</v>
          </cell>
          <cell r="Z1196">
            <v>5000</v>
          </cell>
          <cell r="AA1196">
            <v>1500</v>
          </cell>
          <cell r="AD1196">
            <v>2300</v>
          </cell>
        </row>
        <row r="1197">
          <cell r="A1197">
            <v>12.84</v>
          </cell>
          <cell r="B1197">
            <v>5000</v>
          </cell>
          <cell r="H1197">
            <v>3300</v>
          </cell>
          <cell r="I1197">
            <v>19265</v>
          </cell>
          <cell r="J1197">
            <v>2100</v>
          </cell>
          <cell r="K1197">
            <v>4100</v>
          </cell>
          <cell r="N1197">
            <v>6400</v>
          </cell>
          <cell r="O1197">
            <v>378225</v>
          </cell>
          <cell r="V1197">
            <v>27260</v>
          </cell>
          <cell r="W1197">
            <v>4000</v>
          </cell>
          <cell r="X1197">
            <v>1200</v>
          </cell>
          <cell r="Y1197">
            <v>39205</v>
          </cell>
          <cell r="Z1197">
            <v>5000</v>
          </cell>
          <cell r="AA1197">
            <v>1500</v>
          </cell>
          <cell r="AD1197">
            <v>2300</v>
          </cell>
        </row>
        <row r="1198">
          <cell r="A1198">
            <v>12.85</v>
          </cell>
          <cell r="B1198">
            <v>5000</v>
          </cell>
          <cell r="H1198">
            <v>3300</v>
          </cell>
          <cell r="I1198">
            <v>19275</v>
          </cell>
          <cell r="J1198">
            <v>2100</v>
          </cell>
          <cell r="K1198">
            <v>4100</v>
          </cell>
          <cell r="N1198">
            <v>6400</v>
          </cell>
          <cell r="O1198">
            <v>378550</v>
          </cell>
          <cell r="V1198">
            <v>27275</v>
          </cell>
          <cell r="W1198">
            <v>4000</v>
          </cell>
          <cell r="X1198">
            <v>1200</v>
          </cell>
          <cell r="Y1198">
            <v>39225</v>
          </cell>
          <cell r="Z1198">
            <v>5000</v>
          </cell>
          <cell r="AA1198">
            <v>1500</v>
          </cell>
          <cell r="AD1198">
            <v>2300</v>
          </cell>
        </row>
        <row r="1199">
          <cell r="A1199">
            <v>12.86</v>
          </cell>
          <cell r="B1199">
            <v>5000</v>
          </cell>
          <cell r="H1199">
            <v>3300</v>
          </cell>
          <cell r="I1199">
            <v>19285</v>
          </cell>
          <cell r="J1199">
            <v>2100</v>
          </cell>
          <cell r="K1199">
            <v>4100</v>
          </cell>
          <cell r="N1199">
            <v>6400</v>
          </cell>
          <cell r="O1199">
            <v>378875</v>
          </cell>
          <cell r="V1199">
            <v>27290</v>
          </cell>
          <cell r="W1199">
            <v>4000</v>
          </cell>
          <cell r="X1199">
            <v>1200</v>
          </cell>
          <cell r="Y1199">
            <v>39245</v>
          </cell>
          <cell r="Z1199">
            <v>5000</v>
          </cell>
          <cell r="AA1199">
            <v>1500</v>
          </cell>
          <cell r="AD1199">
            <v>2300</v>
          </cell>
        </row>
        <row r="1200">
          <cell r="A1200">
            <v>12.87</v>
          </cell>
          <cell r="B1200">
            <v>5000</v>
          </cell>
          <cell r="H1200">
            <v>3300</v>
          </cell>
          <cell r="I1200">
            <v>19295</v>
          </cell>
          <cell r="J1200">
            <v>2100</v>
          </cell>
          <cell r="K1200">
            <v>4100</v>
          </cell>
          <cell r="N1200">
            <v>6400</v>
          </cell>
          <cell r="O1200">
            <v>379200</v>
          </cell>
          <cell r="V1200">
            <v>27305</v>
          </cell>
          <cell r="W1200">
            <v>4000</v>
          </cell>
          <cell r="X1200">
            <v>1200</v>
          </cell>
          <cell r="Y1200">
            <v>39265</v>
          </cell>
          <cell r="Z1200">
            <v>5000</v>
          </cell>
          <cell r="AA1200">
            <v>1500</v>
          </cell>
          <cell r="AD1200">
            <v>2300</v>
          </cell>
        </row>
        <row r="1201">
          <cell r="A1201">
            <v>12.88</v>
          </cell>
          <cell r="B1201">
            <v>5000</v>
          </cell>
          <cell r="H1201">
            <v>3300</v>
          </cell>
          <cell r="I1201">
            <v>19305</v>
          </cell>
          <cell r="J1201">
            <v>2100</v>
          </cell>
          <cell r="K1201">
            <v>4100</v>
          </cell>
          <cell r="N1201">
            <v>6400</v>
          </cell>
          <cell r="O1201">
            <v>379525</v>
          </cell>
          <cell r="V1201">
            <v>27320</v>
          </cell>
          <cell r="W1201">
            <v>4000</v>
          </cell>
          <cell r="X1201">
            <v>1200</v>
          </cell>
          <cell r="Y1201">
            <v>39285</v>
          </cell>
          <cell r="Z1201">
            <v>5000</v>
          </cell>
          <cell r="AA1201">
            <v>1500</v>
          </cell>
          <cell r="AD1201">
            <v>2300</v>
          </cell>
        </row>
        <row r="1202">
          <cell r="A1202">
            <v>12.89</v>
          </cell>
          <cell r="B1202">
            <v>5000</v>
          </cell>
          <cell r="H1202">
            <v>3300</v>
          </cell>
          <cell r="I1202">
            <v>19315</v>
          </cell>
          <cell r="J1202">
            <v>2100</v>
          </cell>
          <cell r="K1202">
            <v>4100</v>
          </cell>
          <cell r="N1202">
            <v>6400</v>
          </cell>
          <cell r="O1202">
            <v>379850</v>
          </cell>
          <cell r="V1202">
            <v>27335</v>
          </cell>
          <cell r="W1202">
            <v>4000</v>
          </cell>
          <cell r="X1202">
            <v>1200</v>
          </cell>
          <cell r="Y1202">
            <v>39305</v>
          </cell>
          <cell r="Z1202">
            <v>5000</v>
          </cell>
          <cell r="AA1202">
            <v>1500</v>
          </cell>
          <cell r="AD1202">
            <v>2300</v>
          </cell>
        </row>
        <row r="1203">
          <cell r="A1203">
            <v>12.9</v>
          </cell>
          <cell r="B1203">
            <v>5000</v>
          </cell>
          <cell r="H1203">
            <v>3300</v>
          </cell>
          <cell r="I1203">
            <v>19325</v>
          </cell>
          <cell r="J1203">
            <v>2100</v>
          </cell>
          <cell r="K1203">
            <v>4100</v>
          </cell>
          <cell r="N1203">
            <v>6400</v>
          </cell>
          <cell r="O1203">
            <v>380175</v>
          </cell>
          <cell r="V1203">
            <v>27350</v>
          </cell>
          <cell r="W1203">
            <v>4000</v>
          </cell>
          <cell r="X1203">
            <v>1200</v>
          </cell>
          <cell r="Y1203">
            <v>39325</v>
          </cell>
          <cell r="Z1203">
            <v>5000</v>
          </cell>
          <cell r="AA1203">
            <v>1500</v>
          </cell>
          <cell r="AD1203">
            <v>2300</v>
          </cell>
        </row>
        <row r="1204">
          <cell r="A1204">
            <v>12.91</v>
          </cell>
          <cell r="B1204">
            <v>5000</v>
          </cell>
          <cell r="H1204">
            <v>3300</v>
          </cell>
          <cell r="I1204">
            <v>19335</v>
          </cell>
          <cell r="J1204">
            <v>2100</v>
          </cell>
          <cell r="K1204">
            <v>4100</v>
          </cell>
          <cell r="N1204">
            <v>6400</v>
          </cell>
          <cell r="O1204">
            <v>380500</v>
          </cell>
          <cell r="V1204">
            <v>27365</v>
          </cell>
          <cell r="W1204">
            <v>4000</v>
          </cell>
          <cell r="X1204">
            <v>1200</v>
          </cell>
          <cell r="Y1204">
            <v>39345</v>
          </cell>
          <cell r="Z1204">
            <v>5000</v>
          </cell>
          <cell r="AA1204">
            <v>1500</v>
          </cell>
          <cell r="AD1204">
            <v>2300</v>
          </cell>
        </row>
        <row r="1205">
          <cell r="A1205">
            <v>12.92</v>
          </cell>
          <cell r="B1205">
            <v>5000</v>
          </cell>
          <cell r="H1205">
            <v>3300</v>
          </cell>
          <cell r="I1205">
            <v>19345</v>
          </cell>
          <cell r="J1205">
            <v>2100</v>
          </cell>
          <cell r="K1205">
            <v>4100</v>
          </cell>
          <cell r="N1205">
            <v>6400</v>
          </cell>
          <cell r="O1205">
            <v>380825</v>
          </cell>
          <cell r="V1205">
            <v>27380</v>
          </cell>
          <cell r="W1205">
            <v>4000</v>
          </cell>
          <cell r="X1205">
            <v>1200</v>
          </cell>
          <cell r="Y1205">
            <v>39365</v>
          </cell>
          <cell r="Z1205">
            <v>5000</v>
          </cell>
          <cell r="AA1205">
            <v>1500</v>
          </cell>
          <cell r="AD1205">
            <v>2300</v>
          </cell>
        </row>
        <row r="1206">
          <cell r="A1206">
            <v>12.93</v>
          </cell>
          <cell r="B1206">
            <v>5000</v>
          </cell>
          <cell r="H1206">
            <v>3300</v>
          </cell>
          <cell r="I1206">
            <v>19355</v>
          </cell>
          <cell r="J1206">
            <v>2100</v>
          </cell>
          <cell r="K1206">
            <v>4100</v>
          </cell>
          <cell r="N1206">
            <v>6400</v>
          </cell>
          <cell r="O1206">
            <v>381150</v>
          </cell>
          <cell r="V1206">
            <v>27395</v>
          </cell>
          <cell r="W1206">
            <v>4000</v>
          </cell>
          <cell r="X1206">
            <v>1200</v>
          </cell>
          <cell r="Y1206">
            <v>39385</v>
          </cell>
          <cell r="Z1206">
            <v>5000</v>
          </cell>
          <cell r="AA1206">
            <v>1500</v>
          </cell>
          <cell r="AD1206">
            <v>2300</v>
          </cell>
        </row>
        <row r="1207">
          <cell r="A1207">
            <v>12.94</v>
          </cell>
          <cell r="B1207">
            <v>5000</v>
          </cell>
          <cell r="H1207">
            <v>3300</v>
          </cell>
          <cell r="I1207">
            <v>19365</v>
          </cell>
          <cell r="J1207">
            <v>2100</v>
          </cell>
          <cell r="K1207">
            <v>4100</v>
          </cell>
          <cell r="N1207">
            <v>6400</v>
          </cell>
          <cell r="O1207">
            <v>381475</v>
          </cell>
          <cell r="V1207">
            <v>27410</v>
          </cell>
          <cell r="W1207">
            <v>4000</v>
          </cell>
          <cell r="X1207">
            <v>1200</v>
          </cell>
          <cell r="Y1207">
            <v>39405</v>
          </cell>
          <cell r="Z1207">
            <v>5000</v>
          </cell>
          <cell r="AA1207">
            <v>1500</v>
          </cell>
          <cell r="AD1207">
            <v>2300</v>
          </cell>
        </row>
        <row r="1208">
          <cell r="A1208">
            <v>12.95</v>
          </cell>
          <cell r="B1208">
            <v>5000</v>
          </cell>
          <cell r="H1208">
            <v>3300</v>
          </cell>
          <cell r="I1208">
            <v>19375</v>
          </cell>
          <cell r="J1208">
            <v>2100</v>
          </cell>
          <cell r="K1208">
            <v>4100</v>
          </cell>
          <cell r="N1208">
            <v>6400</v>
          </cell>
          <cell r="O1208">
            <v>381800</v>
          </cell>
          <cell r="V1208">
            <v>27425</v>
          </cell>
          <cell r="W1208">
            <v>4000</v>
          </cell>
          <cell r="X1208">
            <v>1200</v>
          </cell>
          <cell r="Y1208">
            <v>39425</v>
          </cell>
          <cell r="Z1208">
            <v>5000</v>
          </cell>
          <cell r="AA1208">
            <v>1500</v>
          </cell>
          <cell r="AD1208">
            <v>2300</v>
          </cell>
        </row>
        <row r="1209">
          <cell r="A1209">
            <v>12.96</v>
          </cell>
          <cell r="B1209">
            <v>5000</v>
          </cell>
          <cell r="H1209">
            <v>3300</v>
          </cell>
          <cell r="I1209">
            <v>19385</v>
          </cell>
          <cell r="J1209">
            <v>2100</v>
          </cell>
          <cell r="K1209">
            <v>4100</v>
          </cell>
          <cell r="N1209">
            <v>6400</v>
          </cell>
          <cell r="O1209">
            <v>382125</v>
          </cell>
          <cell r="V1209">
            <v>27440</v>
          </cell>
          <cell r="W1209">
            <v>4000</v>
          </cell>
          <cell r="X1209">
            <v>1200</v>
          </cell>
          <cell r="Y1209">
            <v>39445</v>
          </cell>
          <cell r="Z1209">
            <v>5000</v>
          </cell>
          <cell r="AA1209">
            <v>1500</v>
          </cell>
          <cell r="AD1209">
            <v>2300</v>
          </cell>
        </row>
        <row r="1210">
          <cell r="A1210">
            <v>12.97</v>
          </cell>
          <cell r="B1210">
            <v>5000</v>
          </cell>
          <cell r="H1210">
            <v>3300</v>
          </cell>
          <cell r="I1210">
            <v>19395</v>
          </cell>
          <cell r="J1210">
            <v>2100</v>
          </cell>
          <cell r="K1210">
            <v>4100</v>
          </cell>
          <cell r="N1210">
            <v>6400</v>
          </cell>
          <cell r="O1210">
            <v>382450</v>
          </cell>
          <cell r="V1210">
            <v>27455</v>
          </cell>
          <cell r="W1210">
            <v>4000</v>
          </cell>
          <cell r="X1210">
            <v>1200</v>
          </cell>
          <cell r="Y1210">
            <v>39465</v>
          </cell>
          <cell r="Z1210">
            <v>5000</v>
          </cell>
          <cell r="AA1210">
            <v>1500</v>
          </cell>
          <cell r="AD1210">
            <v>2300</v>
          </cell>
        </row>
        <row r="1211">
          <cell r="A1211">
            <v>12.98</v>
          </cell>
          <cell r="B1211">
            <v>5000</v>
          </cell>
          <cell r="H1211">
            <v>3300</v>
          </cell>
          <cell r="I1211">
            <v>19405</v>
          </cell>
          <cell r="J1211">
            <v>2100</v>
          </cell>
          <cell r="K1211">
            <v>4100</v>
          </cell>
          <cell r="N1211">
            <v>6400</v>
          </cell>
          <cell r="O1211">
            <v>382775</v>
          </cell>
          <cell r="V1211">
            <v>27470</v>
          </cell>
          <cell r="W1211">
            <v>4000</v>
          </cell>
          <cell r="X1211">
            <v>1200</v>
          </cell>
          <cell r="Y1211">
            <v>39485</v>
          </cell>
          <cell r="Z1211">
            <v>5000</v>
          </cell>
          <cell r="AA1211">
            <v>1500</v>
          </cell>
          <cell r="AD1211">
            <v>2300</v>
          </cell>
        </row>
        <row r="1212">
          <cell r="A1212">
            <v>12.99</v>
          </cell>
          <cell r="B1212">
            <v>5000</v>
          </cell>
          <cell r="H1212">
            <v>3300</v>
          </cell>
          <cell r="I1212">
            <v>19415</v>
          </cell>
          <cell r="J1212">
            <v>2100</v>
          </cell>
          <cell r="K1212">
            <v>4100</v>
          </cell>
          <cell r="N1212">
            <v>6400</v>
          </cell>
          <cell r="O1212">
            <v>383100</v>
          </cell>
          <cell r="V1212">
            <v>27485</v>
          </cell>
          <cell r="W1212">
            <v>4000</v>
          </cell>
          <cell r="X1212">
            <v>1200</v>
          </cell>
          <cell r="Y1212">
            <v>39505</v>
          </cell>
          <cell r="Z1212">
            <v>5000</v>
          </cell>
          <cell r="AA1212">
            <v>1500</v>
          </cell>
          <cell r="AD1212">
            <v>2300</v>
          </cell>
        </row>
        <row r="1213">
          <cell r="A1213">
            <v>13</v>
          </cell>
          <cell r="B1213">
            <v>5000</v>
          </cell>
          <cell r="H1213">
            <v>3300</v>
          </cell>
          <cell r="I1213">
            <v>19425</v>
          </cell>
          <cell r="J1213">
            <v>2100</v>
          </cell>
          <cell r="K1213">
            <v>4100</v>
          </cell>
          <cell r="N1213">
            <v>6400</v>
          </cell>
          <cell r="O1213">
            <v>383425</v>
          </cell>
          <cell r="V1213">
            <v>27500</v>
          </cell>
          <cell r="W1213">
            <v>4000</v>
          </cell>
          <cell r="X1213">
            <v>1200</v>
          </cell>
          <cell r="Y1213">
            <v>39525</v>
          </cell>
          <cell r="Z1213">
            <v>5000</v>
          </cell>
          <cell r="AA1213">
            <v>1500</v>
          </cell>
          <cell r="AD1213">
            <v>2300</v>
          </cell>
        </row>
        <row r="1214">
          <cell r="A1214">
            <v>13.01</v>
          </cell>
          <cell r="B1214">
            <v>5000</v>
          </cell>
          <cell r="H1214">
            <v>3300</v>
          </cell>
          <cell r="I1214">
            <v>19435</v>
          </cell>
          <cell r="J1214">
            <v>2100</v>
          </cell>
          <cell r="K1214">
            <v>4100</v>
          </cell>
          <cell r="N1214">
            <v>6400</v>
          </cell>
          <cell r="O1214">
            <v>383750</v>
          </cell>
          <cell r="V1214">
            <v>27515</v>
          </cell>
          <cell r="W1214">
            <v>4000</v>
          </cell>
          <cell r="X1214">
            <v>1200</v>
          </cell>
          <cell r="Y1214">
            <v>39545</v>
          </cell>
          <cell r="Z1214">
            <v>5000</v>
          </cell>
          <cell r="AA1214">
            <v>1500</v>
          </cell>
          <cell r="AD1214">
            <v>2300</v>
          </cell>
        </row>
        <row r="1215">
          <cell r="A1215">
            <v>13.02</v>
          </cell>
          <cell r="B1215">
            <v>5000</v>
          </cell>
          <cell r="H1215">
            <v>3300</v>
          </cell>
          <cell r="I1215">
            <v>19445</v>
          </cell>
          <cell r="J1215">
            <v>2100</v>
          </cell>
          <cell r="K1215">
            <v>4100</v>
          </cell>
          <cell r="N1215">
            <v>6400</v>
          </cell>
          <cell r="O1215">
            <v>384075</v>
          </cell>
          <cell r="V1215">
            <v>27530</v>
          </cell>
          <cell r="W1215">
            <v>4000</v>
          </cell>
          <cell r="X1215">
            <v>1200</v>
          </cell>
          <cell r="Y1215">
            <v>39565</v>
          </cell>
          <cell r="Z1215">
            <v>5000</v>
          </cell>
          <cell r="AA1215">
            <v>1500</v>
          </cell>
          <cell r="AD1215">
            <v>2300</v>
          </cell>
        </row>
        <row r="1216">
          <cell r="A1216">
            <v>13.03</v>
          </cell>
          <cell r="B1216">
            <v>5000</v>
          </cell>
          <cell r="H1216">
            <v>3300</v>
          </cell>
          <cell r="I1216">
            <v>19455</v>
          </cell>
          <cell r="J1216">
            <v>2100</v>
          </cell>
          <cell r="K1216">
            <v>4100</v>
          </cell>
          <cell r="N1216">
            <v>6400</v>
          </cell>
          <cell r="O1216">
            <v>384400</v>
          </cell>
          <cell r="V1216">
            <v>27545</v>
          </cell>
          <cell r="W1216">
            <v>4000</v>
          </cell>
          <cell r="X1216">
            <v>1200</v>
          </cell>
          <cell r="Y1216">
            <v>39585</v>
          </cell>
          <cell r="Z1216">
            <v>5000</v>
          </cell>
          <cell r="AA1216">
            <v>1500</v>
          </cell>
          <cell r="AD1216">
            <v>2300</v>
          </cell>
        </row>
        <row r="1217">
          <cell r="A1217">
            <v>13.04</v>
          </cell>
          <cell r="B1217">
            <v>5000</v>
          </cell>
          <cell r="H1217">
            <v>3300</v>
          </cell>
          <cell r="I1217">
            <v>19465</v>
          </cell>
          <cell r="J1217">
            <v>2100</v>
          </cell>
          <cell r="K1217">
            <v>4100</v>
          </cell>
          <cell r="N1217">
            <v>6400</v>
          </cell>
          <cell r="O1217">
            <v>384725</v>
          </cell>
          <cell r="V1217">
            <v>27560</v>
          </cell>
          <cell r="W1217">
            <v>4000</v>
          </cell>
          <cell r="X1217">
            <v>1200</v>
          </cell>
          <cell r="Y1217">
            <v>39605</v>
          </cell>
          <cell r="Z1217">
            <v>5000</v>
          </cell>
          <cell r="AA1217">
            <v>1500</v>
          </cell>
          <cell r="AD1217">
            <v>2300</v>
          </cell>
        </row>
        <row r="1218">
          <cell r="A1218">
            <v>13.05</v>
          </cell>
          <cell r="B1218">
            <v>5000</v>
          </cell>
          <cell r="H1218">
            <v>3300</v>
          </cell>
          <cell r="I1218">
            <v>19475</v>
          </cell>
          <cell r="J1218">
            <v>2100</v>
          </cell>
          <cell r="K1218">
            <v>4100</v>
          </cell>
          <cell r="N1218">
            <v>6400</v>
          </cell>
          <cell r="O1218">
            <v>385050</v>
          </cell>
          <cell r="V1218">
            <v>27575</v>
          </cell>
          <cell r="W1218">
            <v>4000</v>
          </cell>
          <cell r="X1218">
            <v>1200</v>
          </cell>
          <cell r="Y1218">
            <v>39625</v>
          </cell>
          <cell r="Z1218">
            <v>5000</v>
          </cell>
          <cell r="AA1218">
            <v>1500</v>
          </cell>
          <cell r="AD1218">
            <v>2300</v>
          </cell>
        </row>
        <row r="1219">
          <cell r="A1219">
            <v>13.06</v>
          </cell>
          <cell r="B1219">
            <v>5000</v>
          </cell>
          <cell r="H1219">
            <v>3300</v>
          </cell>
          <cell r="I1219">
            <v>19485</v>
          </cell>
          <cell r="J1219">
            <v>2100</v>
          </cell>
          <cell r="K1219">
            <v>4100</v>
          </cell>
          <cell r="N1219">
            <v>6400</v>
          </cell>
          <cell r="O1219">
            <v>385375</v>
          </cell>
          <cell r="V1219">
            <v>27590</v>
          </cell>
          <cell r="W1219">
            <v>4000</v>
          </cell>
          <cell r="X1219">
            <v>1200</v>
          </cell>
          <cell r="Y1219">
            <v>39645</v>
          </cell>
          <cell r="Z1219">
            <v>5000</v>
          </cell>
          <cell r="AA1219">
            <v>1500</v>
          </cell>
          <cell r="AD1219">
            <v>2300</v>
          </cell>
        </row>
        <row r="1220">
          <cell r="A1220">
            <v>13.07</v>
          </cell>
          <cell r="B1220">
            <v>5000</v>
          </cell>
          <cell r="H1220">
            <v>3300</v>
          </cell>
          <cell r="I1220">
            <v>19495</v>
          </cell>
          <cell r="J1220">
            <v>2100</v>
          </cell>
          <cell r="K1220">
            <v>4100</v>
          </cell>
          <cell r="N1220">
            <v>6400</v>
          </cell>
          <cell r="O1220">
            <v>385700</v>
          </cell>
          <cell r="V1220">
            <v>27605</v>
          </cell>
          <cell r="W1220">
            <v>4000</v>
          </cell>
          <cell r="X1220">
            <v>1200</v>
          </cell>
          <cell r="Y1220">
            <v>39665</v>
          </cell>
          <cell r="Z1220">
            <v>5000</v>
          </cell>
          <cell r="AA1220">
            <v>1500</v>
          </cell>
          <cell r="AD1220">
            <v>2300</v>
          </cell>
        </row>
        <row r="1221">
          <cell r="A1221">
            <v>13.08</v>
          </cell>
          <cell r="B1221">
            <v>5000</v>
          </cell>
          <cell r="H1221">
            <v>3300</v>
          </cell>
          <cell r="I1221">
            <v>19505</v>
          </cell>
          <cell r="J1221">
            <v>2100</v>
          </cell>
          <cell r="K1221">
            <v>4100</v>
          </cell>
          <cell r="N1221">
            <v>6400</v>
          </cell>
          <cell r="O1221">
            <v>386025</v>
          </cell>
          <cell r="V1221">
            <v>27620</v>
          </cell>
          <cell r="W1221">
            <v>4000</v>
          </cell>
          <cell r="X1221">
            <v>1200</v>
          </cell>
          <cell r="Y1221">
            <v>39685</v>
          </cell>
          <cell r="Z1221">
            <v>5000</v>
          </cell>
          <cell r="AA1221">
            <v>1500</v>
          </cell>
          <cell r="AD1221">
            <v>2300</v>
          </cell>
        </row>
        <row r="1222">
          <cell r="A1222">
            <v>13.09</v>
          </cell>
          <cell r="B1222">
            <v>5000</v>
          </cell>
          <cell r="H1222">
            <v>3300</v>
          </cell>
          <cell r="I1222">
            <v>19515</v>
          </cell>
          <cell r="J1222">
            <v>2100</v>
          </cell>
          <cell r="K1222">
            <v>4100</v>
          </cell>
          <cell r="N1222">
            <v>6400</v>
          </cell>
          <cell r="O1222">
            <v>386350</v>
          </cell>
          <cell r="V1222">
            <v>27635</v>
          </cell>
          <cell r="W1222">
            <v>4000</v>
          </cell>
          <cell r="X1222">
            <v>1200</v>
          </cell>
          <cell r="Y1222">
            <v>39705</v>
          </cell>
          <cell r="Z1222">
            <v>5000</v>
          </cell>
          <cell r="AA1222">
            <v>1500</v>
          </cell>
          <cell r="AD1222">
            <v>2300</v>
          </cell>
        </row>
        <row r="1223">
          <cell r="A1223">
            <v>13.1</v>
          </cell>
          <cell r="B1223">
            <v>5000</v>
          </cell>
          <cell r="H1223">
            <v>3300</v>
          </cell>
          <cell r="I1223">
            <v>19525</v>
          </cell>
          <cell r="J1223">
            <v>2100</v>
          </cell>
          <cell r="K1223">
            <v>4100</v>
          </cell>
          <cell r="N1223">
            <v>6400</v>
          </cell>
          <cell r="O1223">
            <v>386675</v>
          </cell>
          <cell r="V1223">
            <v>27650</v>
          </cell>
          <cell r="W1223">
            <v>4000</v>
          </cell>
          <cell r="X1223">
            <v>1200</v>
          </cell>
          <cell r="Y1223">
            <v>39725</v>
          </cell>
          <cell r="Z1223">
            <v>5000</v>
          </cell>
          <cell r="AA1223">
            <v>1500</v>
          </cell>
          <cell r="AD1223">
            <v>2300</v>
          </cell>
        </row>
        <row r="1224">
          <cell r="A1224">
            <v>13.11</v>
          </cell>
          <cell r="B1224">
            <v>5000</v>
          </cell>
          <cell r="H1224">
            <v>3300</v>
          </cell>
          <cell r="I1224">
            <v>19535</v>
          </cell>
          <cell r="J1224">
            <v>2100</v>
          </cell>
          <cell r="K1224">
            <v>4100</v>
          </cell>
          <cell r="N1224">
            <v>6400</v>
          </cell>
          <cell r="O1224">
            <v>387000</v>
          </cell>
          <cell r="V1224">
            <v>27665</v>
          </cell>
          <cell r="W1224">
            <v>4000</v>
          </cell>
          <cell r="X1224">
            <v>1200</v>
          </cell>
          <cell r="Y1224">
            <v>39745</v>
          </cell>
          <cell r="Z1224">
            <v>5000</v>
          </cell>
          <cell r="AA1224">
            <v>1500</v>
          </cell>
          <cell r="AD1224">
            <v>2300</v>
          </cell>
        </row>
        <row r="1225">
          <cell r="A1225">
            <v>13.12</v>
          </cell>
          <cell r="B1225">
            <v>5000</v>
          </cell>
          <cell r="H1225">
            <v>3300</v>
          </cell>
          <cell r="I1225">
            <v>19545</v>
          </cell>
          <cell r="J1225">
            <v>2100</v>
          </cell>
          <cell r="K1225">
            <v>4100</v>
          </cell>
          <cell r="N1225">
            <v>6400</v>
          </cell>
          <cell r="O1225">
            <v>387325</v>
          </cell>
          <cell r="V1225">
            <v>27680</v>
          </cell>
          <cell r="W1225">
            <v>4000</v>
          </cell>
          <cell r="X1225">
            <v>1200</v>
          </cell>
          <cell r="Y1225">
            <v>39765</v>
          </cell>
          <cell r="Z1225">
            <v>5000</v>
          </cell>
          <cell r="AA1225">
            <v>1500</v>
          </cell>
          <cell r="AD1225">
            <v>2300</v>
          </cell>
        </row>
        <row r="1226">
          <cell r="A1226">
            <v>13.13</v>
          </cell>
          <cell r="B1226">
            <v>5000</v>
          </cell>
          <cell r="H1226">
            <v>3300</v>
          </cell>
          <cell r="I1226">
            <v>19555</v>
          </cell>
          <cell r="J1226">
            <v>2100</v>
          </cell>
          <cell r="K1226">
            <v>4100</v>
          </cell>
          <cell r="N1226">
            <v>6400</v>
          </cell>
          <cell r="O1226">
            <v>387650</v>
          </cell>
          <cell r="V1226">
            <v>27695</v>
          </cell>
          <cell r="W1226">
            <v>4000</v>
          </cell>
          <cell r="X1226">
            <v>1200</v>
          </cell>
          <cell r="Y1226">
            <v>39785</v>
          </cell>
          <cell r="Z1226">
            <v>5000</v>
          </cell>
          <cell r="AA1226">
            <v>1500</v>
          </cell>
          <cell r="AD1226">
            <v>2300</v>
          </cell>
        </row>
        <row r="1227">
          <cell r="A1227">
            <v>13.14</v>
          </cell>
          <cell r="B1227">
            <v>5000</v>
          </cell>
          <cell r="H1227">
            <v>3300</v>
          </cell>
          <cell r="I1227">
            <v>19565</v>
          </cell>
          <cell r="J1227">
            <v>2100</v>
          </cell>
          <cell r="K1227">
            <v>4100</v>
          </cell>
          <cell r="N1227">
            <v>6400</v>
          </cell>
          <cell r="O1227">
            <v>387975</v>
          </cell>
          <cell r="V1227">
            <v>27710</v>
          </cell>
          <cell r="W1227">
            <v>4000</v>
          </cell>
          <cell r="X1227">
            <v>1200</v>
          </cell>
          <cell r="Y1227">
            <v>39805</v>
          </cell>
          <cell r="Z1227">
            <v>5000</v>
          </cell>
          <cell r="AA1227">
            <v>1500</v>
          </cell>
          <cell r="AD1227">
            <v>2300</v>
          </cell>
        </row>
        <row r="1228">
          <cell r="A1228">
            <v>13.15</v>
          </cell>
          <cell r="B1228">
            <v>5000</v>
          </cell>
          <cell r="H1228">
            <v>3300</v>
          </cell>
          <cell r="I1228">
            <v>19575</v>
          </cell>
          <cell r="J1228">
            <v>2100</v>
          </cell>
          <cell r="K1228">
            <v>4100</v>
          </cell>
          <cell r="N1228">
            <v>6400</v>
          </cell>
          <cell r="O1228">
            <v>388300</v>
          </cell>
          <cell r="V1228">
            <v>27725</v>
          </cell>
          <cell r="W1228">
            <v>4000</v>
          </cell>
          <cell r="X1228">
            <v>1200</v>
          </cell>
          <cell r="Y1228">
            <v>39825</v>
          </cell>
          <cell r="Z1228">
            <v>5000</v>
          </cell>
          <cell r="AA1228">
            <v>1500</v>
          </cell>
          <cell r="AD1228">
            <v>2300</v>
          </cell>
        </row>
        <row r="1229">
          <cell r="A1229">
            <v>13.16</v>
          </cell>
          <cell r="B1229">
            <v>5000</v>
          </cell>
          <cell r="H1229">
            <v>3300</v>
          </cell>
          <cell r="I1229">
            <v>19585</v>
          </cell>
          <cell r="J1229">
            <v>2100</v>
          </cell>
          <cell r="K1229">
            <v>4100</v>
          </cell>
          <cell r="N1229">
            <v>6400</v>
          </cell>
          <cell r="O1229">
            <v>388625</v>
          </cell>
          <cell r="V1229">
            <v>27740</v>
          </cell>
          <cell r="W1229">
            <v>4000</v>
          </cell>
          <cell r="X1229">
            <v>1200</v>
          </cell>
          <cell r="Y1229">
            <v>39845</v>
          </cell>
          <cell r="Z1229">
            <v>5000</v>
          </cell>
          <cell r="AA1229">
            <v>1500</v>
          </cell>
          <cell r="AD1229">
            <v>2300</v>
          </cell>
        </row>
        <row r="1230">
          <cell r="A1230">
            <v>13.17</v>
          </cell>
          <cell r="B1230">
            <v>5000</v>
          </cell>
          <cell r="H1230">
            <v>3300</v>
          </cell>
          <cell r="I1230">
            <v>19595</v>
          </cell>
          <cell r="J1230">
            <v>2100</v>
          </cell>
          <cell r="K1230">
            <v>4100</v>
          </cell>
          <cell r="N1230">
            <v>6400</v>
          </cell>
          <cell r="O1230">
            <v>388950</v>
          </cell>
          <cell r="V1230">
            <v>27755</v>
          </cell>
          <cell r="W1230">
            <v>4000</v>
          </cell>
          <cell r="X1230">
            <v>1200</v>
          </cell>
          <cell r="Y1230">
            <v>39865</v>
          </cell>
          <cell r="Z1230">
            <v>5000</v>
          </cell>
          <cell r="AA1230">
            <v>1500</v>
          </cell>
          <cell r="AD1230">
            <v>2300</v>
          </cell>
        </row>
        <row r="1231">
          <cell r="A1231">
            <v>13.18</v>
          </cell>
          <cell r="B1231">
            <v>5000</v>
          </cell>
          <cell r="H1231">
            <v>3300</v>
          </cell>
          <cell r="I1231">
            <v>19605</v>
          </cell>
          <cell r="J1231">
            <v>2100</v>
          </cell>
          <cell r="K1231">
            <v>4100</v>
          </cell>
          <cell r="N1231">
            <v>6400</v>
          </cell>
          <cell r="O1231">
            <v>389275</v>
          </cell>
          <cell r="V1231">
            <v>27770</v>
          </cell>
          <cell r="W1231">
            <v>4000</v>
          </cell>
          <cell r="X1231">
            <v>1200</v>
          </cell>
          <cell r="Y1231">
            <v>39885</v>
          </cell>
          <cell r="Z1231">
            <v>5000</v>
          </cell>
          <cell r="AA1231">
            <v>1500</v>
          </cell>
          <cell r="AD1231">
            <v>2300</v>
          </cell>
        </row>
        <row r="1232">
          <cell r="A1232">
            <v>13.19</v>
          </cell>
          <cell r="B1232">
            <v>5000</v>
          </cell>
          <cell r="H1232">
            <v>3300</v>
          </cell>
          <cell r="I1232">
            <v>19615</v>
          </cell>
          <cell r="J1232">
            <v>2100</v>
          </cell>
          <cell r="K1232">
            <v>4100</v>
          </cell>
          <cell r="N1232">
            <v>6400</v>
          </cell>
          <cell r="O1232">
            <v>389600</v>
          </cell>
          <cell r="V1232">
            <v>27785</v>
          </cell>
          <cell r="W1232">
            <v>4000</v>
          </cell>
          <cell r="X1232">
            <v>1200</v>
          </cell>
          <cell r="Y1232">
            <v>39905</v>
          </cell>
          <cell r="Z1232">
            <v>5000</v>
          </cell>
          <cell r="AA1232">
            <v>1500</v>
          </cell>
          <cell r="AD1232">
            <v>2300</v>
          </cell>
        </row>
        <row r="1233">
          <cell r="A1233">
            <v>13.2</v>
          </cell>
          <cell r="B1233">
            <v>5000</v>
          </cell>
          <cell r="H1233">
            <v>3300</v>
          </cell>
          <cell r="I1233">
            <v>19625</v>
          </cell>
          <cell r="J1233">
            <v>2100</v>
          </cell>
          <cell r="K1233">
            <v>4100</v>
          </cell>
          <cell r="N1233">
            <v>6400</v>
          </cell>
          <cell r="O1233">
            <v>389925</v>
          </cell>
          <cell r="V1233">
            <v>27800</v>
          </cell>
          <cell r="W1233">
            <v>4000</v>
          </cell>
          <cell r="X1233">
            <v>1200</v>
          </cell>
          <cell r="Y1233">
            <v>39925</v>
          </cell>
          <cell r="Z1233">
            <v>5000</v>
          </cell>
          <cell r="AA1233">
            <v>1500</v>
          </cell>
          <cell r="AD1233">
            <v>2300</v>
          </cell>
        </row>
        <row r="1234">
          <cell r="A1234">
            <v>13.21</v>
          </cell>
          <cell r="B1234">
            <v>5000</v>
          </cell>
          <cell r="H1234">
            <v>3300</v>
          </cell>
          <cell r="I1234">
            <v>19635</v>
          </cell>
          <cell r="J1234">
            <v>2100</v>
          </cell>
          <cell r="K1234">
            <v>4100</v>
          </cell>
          <cell r="N1234">
            <v>6400</v>
          </cell>
          <cell r="O1234">
            <v>390250</v>
          </cell>
          <cell r="V1234">
            <v>27815</v>
          </cell>
          <cell r="W1234">
            <v>4000</v>
          </cell>
          <cell r="X1234">
            <v>1200</v>
          </cell>
          <cell r="Y1234">
            <v>39945</v>
          </cell>
          <cell r="Z1234">
            <v>5000</v>
          </cell>
          <cell r="AA1234">
            <v>1500</v>
          </cell>
          <cell r="AD1234">
            <v>2300</v>
          </cell>
        </row>
        <row r="1235">
          <cell r="A1235">
            <v>13.22</v>
          </cell>
          <cell r="B1235">
            <v>5000</v>
          </cell>
          <cell r="H1235">
            <v>3300</v>
          </cell>
          <cell r="I1235">
            <v>19645</v>
          </cell>
          <cell r="J1235">
            <v>2100</v>
          </cell>
          <cell r="K1235">
            <v>4100</v>
          </cell>
          <cell r="N1235">
            <v>6400</v>
          </cell>
          <cell r="O1235">
            <v>390575</v>
          </cell>
          <cell r="V1235">
            <v>27830</v>
          </cell>
          <cell r="W1235">
            <v>4000</v>
          </cell>
          <cell r="X1235">
            <v>1200</v>
          </cell>
          <cell r="Y1235">
            <v>39965</v>
          </cell>
          <cell r="Z1235">
            <v>5000</v>
          </cell>
          <cell r="AA1235">
            <v>1500</v>
          </cell>
          <cell r="AD1235">
            <v>2300</v>
          </cell>
        </row>
        <row r="1236">
          <cell r="A1236">
            <v>13.23</v>
          </cell>
          <cell r="B1236">
            <v>5000</v>
          </cell>
          <cell r="H1236">
            <v>3300</v>
          </cell>
          <cell r="I1236">
            <v>19655</v>
          </cell>
          <cell r="J1236">
            <v>2100</v>
          </cell>
          <cell r="K1236">
            <v>4100</v>
          </cell>
          <cell r="N1236">
            <v>6400</v>
          </cell>
          <cell r="O1236">
            <v>390900</v>
          </cell>
          <cell r="V1236">
            <v>27845</v>
          </cell>
          <cell r="W1236">
            <v>4000</v>
          </cell>
          <cell r="X1236">
            <v>1200</v>
          </cell>
          <cell r="Y1236">
            <v>39985</v>
          </cell>
          <cell r="Z1236">
            <v>5000</v>
          </cell>
          <cell r="AA1236">
            <v>1500</v>
          </cell>
          <cell r="AD1236">
            <v>2300</v>
          </cell>
        </row>
        <row r="1237">
          <cell r="A1237">
            <v>13.24</v>
          </cell>
          <cell r="B1237">
            <v>5000</v>
          </cell>
          <cell r="H1237">
            <v>3300</v>
          </cell>
          <cell r="I1237">
            <v>19665</v>
          </cell>
          <cell r="J1237">
            <v>2100</v>
          </cell>
          <cell r="K1237">
            <v>4100</v>
          </cell>
          <cell r="N1237">
            <v>6400</v>
          </cell>
          <cell r="O1237">
            <v>391225</v>
          </cell>
          <cell r="V1237">
            <v>27860</v>
          </cell>
          <cell r="W1237">
            <v>4000</v>
          </cell>
          <cell r="X1237">
            <v>1200</v>
          </cell>
          <cell r="Y1237">
            <v>40005</v>
          </cell>
          <cell r="Z1237">
            <v>5000</v>
          </cell>
          <cell r="AA1237">
            <v>1500</v>
          </cell>
          <cell r="AD1237">
            <v>2300</v>
          </cell>
        </row>
        <row r="1238">
          <cell r="A1238">
            <v>13.25</v>
          </cell>
          <cell r="B1238">
            <v>5000</v>
          </cell>
          <cell r="H1238">
            <v>3300</v>
          </cell>
          <cell r="I1238">
            <v>19675</v>
          </cell>
          <cell r="J1238">
            <v>2100</v>
          </cell>
          <cell r="K1238">
            <v>4100</v>
          </cell>
          <cell r="N1238">
            <v>6400</v>
          </cell>
          <cell r="O1238">
            <v>391550</v>
          </cell>
          <cell r="V1238">
            <v>27875</v>
          </cell>
          <cell r="W1238">
            <v>4000</v>
          </cell>
          <cell r="X1238">
            <v>1200</v>
          </cell>
          <cell r="Y1238">
            <v>40025</v>
          </cell>
          <cell r="Z1238">
            <v>5000</v>
          </cell>
          <cell r="AA1238">
            <v>1500</v>
          </cell>
          <cell r="AD1238">
            <v>2300</v>
          </cell>
        </row>
        <row r="1239">
          <cell r="A1239">
            <v>13.26</v>
          </cell>
          <cell r="B1239">
            <v>5000</v>
          </cell>
          <cell r="H1239">
            <v>3300</v>
          </cell>
          <cell r="I1239">
            <v>19685</v>
          </cell>
          <cell r="J1239">
            <v>2100</v>
          </cell>
          <cell r="K1239">
            <v>4100</v>
          </cell>
          <cell r="N1239">
            <v>6400</v>
          </cell>
          <cell r="O1239">
            <v>391875</v>
          </cell>
          <cell r="V1239">
            <v>27890</v>
          </cell>
          <cell r="W1239">
            <v>4000</v>
          </cell>
          <cell r="X1239">
            <v>1200</v>
          </cell>
          <cell r="Y1239">
            <v>40045</v>
          </cell>
          <cell r="Z1239">
            <v>5000</v>
          </cell>
          <cell r="AA1239">
            <v>1500</v>
          </cell>
          <cell r="AD1239">
            <v>2300</v>
          </cell>
        </row>
        <row r="1240">
          <cell r="A1240">
            <v>13.27</v>
          </cell>
          <cell r="B1240">
            <v>5000</v>
          </cell>
          <cell r="H1240">
            <v>3300</v>
          </cell>
          <cell r="I1240">
            <v>19695</v>
          </cell>
          <cell r="J1240">
            <v>2100</v>
          </cell>
          <cell r="K1240">
            <v>4100</v>
          </cell>
          <cell r="N1240">
            <v>6400</v>
          </cell>
          <cell r="O1240">
            <v>392200</v>
          </cell>
          <cell r="V1240">
            <v>27905</v>
          </cell>
          <cell r="W1240">
            <v>4000</v>
          </cell>
          <cell r="X1240">
            <v>1200</v>
          </cell>
          <cell r="Y1240">
            <v>40065</v>
          </cell>
          <cell r="Z1240">
            <v>5000</v>
          </cell>
          <cell r="AA1240">
            <v>1500</v>
          </cell>
          <cell r="AD1240">
            <v>2300</v>
          </cell>
        </row>
        <row r="1241">
          <cell r="A1241">
            <v>13.28</v>
          </cell>
          <cell r="B1241">
            <v>5000</v>
          </cell>
          <cell r="H1241">
            <v>3300</v>
          </cell>
          <cell r="I1241">
            <v>19705</v>
          </cell>
          <cell r="J1241">
            <v>2100</v>
          </cell>
          <cell r="K1241">
            <v>4100</v>
          </cell>
          <cell r="N1241">
            <v>6400</v>
          </cell>
          <cell r="O1241">
            <v>392525</v>
          </cell>
          <cell r="V1241">
            <v>27920</v>
          </cell>
          <cell r="W1241">
            <v>4000</v>
          </cell>
          <cell r="X1241">
            <v>1200</v>
          </cell>
          <cell r="Y1241">
            <v>40085</v>
          </cell>
          <cell r="Z1241">
            <v>5000</v>
          </cell>
          <cell r="AA1241">
            <v>1500</v>
          </cell>
          <cell r="AD1241">
            <v>2300</v>
          </cell>
        </row>
        <row r="1242">
          <cell r="A1242">
            <v>13.29</v>
          </cell>
          <cell r="B1242">
            <v>5000</v>
          </cell>
          <cell r="H1242">
            <v>3300</v>
          </cell>
          <cell r="I1242">
            <v>19715</v>
          </cell>
          <cell r="J1242">
            <v>2100</v>
          </cell>
          <cell r="K1242">
            <v>4100</v>
          </cell>
          <cell r="N1242">
            <v>6400</v>
          </cell>
          <cell r="O1242">
            <v>392850</v>
          </cell>
          <cell r="V1242">
            <v>27935</v>
          </cell>
          <cell r="W1242">
            <v>4000</v>
          </cell>
          <cell r="X1242">
            <v>1200</v>
          </cell>
          <cell r="Y1242">
            <v>40105</v>
          </cell>
          <cell r="Z1242">
            <v>5000</v>
          </cell>
          <cell r="AA1242">
            <v>1500</v>
          </cell>
          <cell r="AD1242">
            <v>2300</v>
          </cell>
        </row>
        <row r="1243">
          <cell r="A1243">
            <v>13.3</v>
          </cell>
          <cell r="B1243">
            <v>5000</v>
          </cell>
          <cell r="H1243">
            <v>3300</v>
          </cell>
          <cell r="I1243">
            <v>19725</v>
          </cell>
          <cell r="J1243">
            <v>2100</v>
          </cell>
          <cell r="K1243">
            <v>4100</v>
          </cell>
          <cell r="N1243">
            <v>6400</v>
          </cell>
          <cell r="O1243">
            <v>393175</v>
          </cell>
          <cell r="V1243">
            <v>27950</v>
          </cell>
          <cell r="W1243">
            <v>4000</v>
          </cell>
          <cell r="X1243">
            <v>1200</v>
          </cell>
          <cell r="Y1243">
            <v>40125</v>
          </cell>
          <cell r="Z1243">
            <v>5000</v>
          </cell>
          <cell r="AA1243">
            <v>1500</v>
          </cell>
          <cell r="AD1243">
            <v>2300</v>
          </cell>
        </row>
        <row r="1244">
          <cell r="A1244">
            <v>13.31</v>
          </cell>
          <cell r="B1244">
            <v>5000</v>
          </cell>
          <cell r="H1244">
            <v>3300</v>
          </cell>
          <cell r="I1244">
            <v>19735</v>
          </cell>
          <cell r="J1244">
            <v>2100</v>
          </cell>
          <cell r="K1244">
            <v>4100</v>
          </cell>
          <cell r="N1244">
            <v>6400</v>
          </cell>
          <cell r="O1244">
            <v>393500</v>
          </cell>
          <cell r="V1244">
            <v>27965</v>
          </cell>
          <cell r="W1244">
            <v>4000</v>
          </cell>
          <cell r="X1244">
            <v>1200</v>
          </cell>
          <cell r="Y1244">
            <v>40145</v>
          </cell>
          <cell r="Z1244">
            <v>5000</v>
          </cell>
          <cell r="AA1244">
            <v>1500</v>
          </cell>
          <cell r="AD1244">
            <v>2300</v>
          </cell>
        </row>
        <row r="1245">
          <cell r="A1245">
            <v>13.32</v>
          </cell>
          <cell r="B1245">
            <v>5000</v>
          </cell>
          <cell r="H1245">
            <v>3300</v>
          </cell>
          <cell r="I1245">
            <v>19745</v>
          </cell>
          <cell r="J1245">
            <v>2100</v>
          </cell>
          <cell r="K1245">
            <v>4100</v>
          </cell>
          <cell r="N1245">
            <v>6400</v>
          </cell>
          <cell r="O1245">
            <v>393825</v>
          </cell>
          <cell r="V1245">
            <v>27980</v>
          </cell>
          <cell r="W1245">
            <v>4000</v>
          </cell>
          <cell r="X1245">
            <v>1200</v>
          </cell>
          <cell r="Y1245">
            <v>40165</v>
          </cell>
          <cell r="Z1245">
            <v>5000</v>
          </cell>
          <cell r="AA1245">
            <v>1500</v>
          </cell>
          <cell r="AD1245">
            <v>2300</v>
          </cell>
        </row>
        <row r="1246">
          <cell r="A1246">
            <v>13.33</v>
          </cell>
          <cell r="B1246">
            <v>5000</v>
          </cell>
          <cell r="H1246">
            <v>3300</v>
          </cell>
          <cell r="I1246">
            <v>19755</v>
          </cell>
          <cell r="J1246">
            <v>2100</v>
          </cell>
          <cell r="K1246">
            <v>4100</v>
          </cell>
          <cell r="N1246">
            <v>6400</v>
          </cell>
          <cell r="O1246">
            <v>394150</v>
          </cell>
          <cell r="V1246">
            <v>27995</v>
          </cell>
          <cell r="W1246">
            <v>4000</v>
          </cell>
          <cell r="X1246">
            <v>1200</v>
          </cell>
          <cell r="Y1246">
            <v>40185</v>
          </cell>
          <cell r="Z1246">
            <v>5000</v>
          </cell>
          <cell r="AA1246">
            <v>1500</v>
          </cell>
          <cell r="AD1246">
            <v>2300</v>
          </cell>
        </row>
        <row r="1247">
          <cell r="A1247">
            <v>13.34</v>
          </cell>
          <cell r="B1247">
            <v>5000</v>
          </cell>
          <cell r="H1247">
            <v>3300</v>
          </cell>
          <cell r="I1247">
            <v>19765</v>
          </cell>
          <cell r="J1247">
            <v>2100</v>
          </cell>
          <cell r="K1247">
            <v>4100</v>
          </cell>
          <cell r="N1247">
            <v>6400</v>
          </cell>
          <cell r="O1247">
            <v>394475</v>
          </cell>
          <cell r="V1247">
            <v>28010</v>
          </cell>
          <cell r="W1247">
            <v>4000</v>
          </cell>
          <cell r="X1247">
            <v>1200</v>
          </cell>
          <cell r="Y1247">
            <v>40205</v>
          </cell>
          <cell r="Z1247">
            <v>5000</v>
          </cell>
          <cell r="AA1247">
            <v>1500</v>
          </cell>
          <cell r="AD1247">
            <v>2300</v>
          </cell>
        </row>
        <row r="1248">
          <cell r="A1248">
            <v>13.35</v>
          </cell>
          <cell r="B1248">
            <v>5000</v>
          </cell>
          <cell r="H1248">
            <v>3300</v>
          </cell>
          <cell r="I1248">
            <v>19775</v>
          </cell>
          <cell r="J1248">
            <v>2100</v>
          </cell>
          <cell r="K1248">
            <v>4100</v>
          </cell>
          <cell r="N1248">
            <v>6400</v>
          </cell>
          <cell r="O1248">
            <v>394800</v>
          </cell>
          <cell r="V1248">
            <v>28025</v>
          </cell>
          <cell r="W1248">
            <v>4000</v>
          </cell>
          <cell r="X1248">
            <v>1200</v>
          </cell>
          <cell r="Y1248">
            <v>40225</v>
          </cell>
          <cell r="Z1248">
            <v>5000</v>
          </cell>
          <cell r="AA1248">
            <v>1500</v>
          </cell>
          <cell r="AD1248">
            <v>2300</v>
          </cell>
        </row>
        <row r="1249">
          <cell r="A1249">
            <v>13.36</v>
          </cell>
          <cell r="B1249">
            <v>5000</v>
          </cell>
          <cell r="H1249">
            <v>3300</v>
          </cell>
          <cell r="I1249">
            <v>19785</v>
          </cell>
          <cell r="J1249">
            <v>2100</v>
          </cell>
          <cell r="K1249">
            <v>4100</v>
          </cell>
          <cell r="N1249">
            <v>6400</v>
          </cell>
          <cell r="O1249">
            <v>395125</v>
          </cell>
          <cell r="V1249">
            <v>28040</v>
          </cell>
          <cell r="W1249">
            <v>4000</v>
          </cell>
          <cell r="X1249">
            <v>1200</v>
          </cell>
          <cell r="Y1249">
            <v>40245</v>
          </cell>
          <cell r="Z1249">
            <v>5000</v>
          </cell>
          <cell r="AA1249">
            <v>1500</v>
          </cell>
          <cell r="AD1249">
            <v>2300</v>
          </cell>
        </row>
        <row r="1250">
          <cell r="A1250">
            <v>13.37</v>
          </cell>
          <cell r="B1250">
            <v>5000</v>
          </cell>
          <cell r="H1250">
            <v>3300</v>
          </cell>
          <cell r="I1250">
            <v>19795</v>
          </cell>
          <cell r="J1250">
            <v>2100</v>
          </cell>
          <cell r="K1250">
            <v>4100</v>
          </cell>
          <cell r="N1250">
            <v>6400</v>
          </cell>
          <cell r="O1250">
            <v>395450</v>
          </cell>
          <cell r="V1250">
            <v>28055</v>
          </cell>
          <cell r="W1250">
            <v>4000</v>
          </cell>
          <cell r="X1250">
            <v>1200</v>
          </cell>
          <cell r="Y1250">
            <v>40265</v>
          </cell>
          <cell r="Z1250">
            <v>5000</v>
          </cell>
          <cell r="AA1250">
            <v>1500</v>
          </cell>
          <cell r="AD1250">
            <v>2300</v>
          </cell>
        </row>
        <row r="1251">
          <cell r="A1251">
            <v>13.38</v>
          </cell>
          <cell r="B1251">
            <v>5000</v>
          </cell>
          <cell r="H1251">
            <v>3300</v>
          </cell>
          <cell r="I1251">
            <v>19805</v>
          </cell>
          <cell r="J1251">
            <v>2100</v>
          </cell>
          <cell r="K1251">
            <v>4100</v>
          </cell>
          <cell r="N1251">
            <v>6400</v>
          </cell>
          <cell r="O1251">
            <v>395775</v>
          </cell>
          <cell r="V1251">
            <v>28070</v>
          </cell>
          <cell r="W1251">
            <v>4000</v>
          </cell>
          <cell r="X1251">
            <v>1200</v>
          </cell>
          <cell r="Y1251">
            <v>40285</v>
          </cell>
          <cell r="Z1251">
            <v>5000</v>
          </cell>
          <cell r="AA1251">
            <v>1500</v>
          </cell>
          <cell r="AD1251">
            <v>2300</v>
          </cell>
        </row>
        <row r="1252">
          <cell r="A1252">
            <v>13.39</v>
          </cell>
          <cell r="B1252">
            <v>5000</v>
          </cell>
          <cell r="H1252">
            <v>3300</v>
          </cell>
          <cell r="I1252">
            <v>19815</v>
          </cell>
          <cell r="J1252">
            <v>2100</v>
          </cell>
          <cell r="K1252">
            <v>4100</v>
          </cell>
          <cell r="N1252">
            <v>6400</v>
          </cell>
          <cell r="O1252">
            <v>396100</v>
          </cell>
          <cell r="V1252">
            <v>28085</v>
          </cell>
          <cell r="W1252">
            <v>4000</v>
          </cell>
          <cell r="X1252">
            <v>1200</v>
          </cell>
          <cell r="Y1252">
            <v>40305</v>
          </cell>
          <cell r="Z1252">
            <v>5000</v>
          </cell>
          <cell r="AA1252">
            <v>1500</v>
          </cell>
          <cell r="AD1252">
            <v>2300</v>
          </cell>
        </row>
        <row r="1253">
          <cell r="A1253">
            <v>13.4</v>
          </cell>
          <cell r="B1253">
            <v>5000</v>
          </cell>
          <cell r="H1253">
            <v>3300</v>
          </cell>
          <cell r="I1253">
            <v>19825</v>
          </cell>
          <cell r="J1253">
            <v>2100</v>
          </cell>
          <cell r="K1253">
            <v>4100</v>
          </cell>
          <cell r="N1253">
            <v>6400</v>
          </cell>
          <cell r="O1253">
            <v>396425</v>
          </cell>
          <cell r="V1253">
            <v>28100</v>
          </cell>
          <cell r="W1253">
            <v>4000</v>
          </cell>
          <cell r="X1253">
            <v>1200</v>
          </cell>
          <cell r="Y1253">
            <v>40325</v>
          </cell>
          <cell r="Z1253">
            <v>5000</v>
          </cell>
          <cell r="AA1253">
            <v>1500</v>
          </cell>
          <cell r="AD1253">
            <v>2300</v>
          </cell>
        </row>
        <row r="1254">
          <cell r="A1254">
            <v>13.41</v>
          </cell>
          <cell r="B1254">
            <v>5000</v>
          </cell>
          <cell r="H1254">
            <v>3300</v>
          </cell>
          <cell r="I1254">
            <v>19835</v>
          </cell>
          <cell r="J1254">
            <v>2100</v>
          </cell>
          <cell r="K1254">
            <v>4100</v>
          </cell>
          <cell r="N1254">
            <v>6400</v>
          </cell>
          <cell r="O1254">
            <v>396750</v>
          </cell>
          <cell r="V1254">
            <v>28115</v>
          </cell>
          <cell r="W1254">
            <v>4000</v>
          </cell>
          <cell r="X1254">
            <v>1200</v>
          </cell>
          <cell r="Y1254">
            <v>40345</v>
          </cell>
          <cell r="Z1254">
            <v>5000</v>
          </cell>
          <cell r="AA1254">
            <v>1500</v>
          </cell>
          <cell r="AD1254">
            <v>2300</v>
          </cell>
        </row>
        <row r="1255">
          <cell r="A1255">
            <v>13.42</v>
          </cell>
          <cell r="B1255">
            <v>5000</v>
          </cell>
          <cell r="H1255">
            <v>3300</v>
          </cell>
          <cell r="I1255">
            <v>19845</v>
          </cell>
          <cell r="J1255">
            <v>2100</v>
          </cell>
          <cell r="K1255">
            <v>4100</v>
          </cell>
          <cell r="N1255">
            <v>6400</v>
          </cell>
          <cell r="O1255">
            <v>397075</v>
          </cell>
          <cell r="V1255">
            <v>28130</v>
          </cell>
          <cell r="W1255">
            <v>4000</v>
          </cell>
          <cell r="X1255">
            <v>1200</v>
          </cell>
          <cell r="Y1255">
            <v>40365</v>
          </cell>
          <cell r="Z1255">
            <v>5000</v>
          </cell>
          <cell r="AA1255">
            <v>1500</v>
          </cell>
          <cell r="AD1255">
            <v>2300</v>
          </cell>
        </row>
        <row r="1256">
          <cell r="A1256">
            <v>13.43</v>
          </cell>
          <cell r="B1256">
            <v>5000</v>
          </cell>
          <cell r="H1256">
            <v>3300</v>
          </cell>
          <cell r="I1256">
            <v>19855</v>
          </cell>
          <cell r="J1256">
            <v>2100</v>
          </cell>
          <cell r="K1256">
            <v>4100</v>
          </cell>
          <cell r="N1256">
            <v>6400</v>
          </cell>
          <cell r="O1256">
            <v>397400</v>
          </cell>
          <cell r="V1256">
            <v>28145</v>
          </cell>
          <cell r="W1256">
            <v>4000</v>
          </cell>
          <cell r="X1256">
            <v>1200</v>
          </cell>
          <cell r="Y1256">
            <v>40385</v>
          </cell>
          <cell r="Z1256">
            <v>5000</v>
          </cell>
          <cell r="AA1256">
            <v>1500</v>
          </cell>
          <cell r="AD1256">
            <v>2300</v>
          </cell>
        </row>
        <row r="1257">
          <cell r="A1257">
            <v>13.44</v>
          </cell>
          <cell r="B1257">
            <v>5000</v>
          </cell>
          <cell r="H1257">
            <v>3300</v>
          </cell>
          <cell r="I1257">
            <v>19865</v>
          </cell>
          <cell r="J1257">
            <v>2100</v>
          </cell>
          <cell r="K1257">
            <v>4100</v>
          </cell>
          <cell r="N1257">
            <v>6400</v>
          </cell>
          <cell r="O1257">
            <v>397725</v>
          </cell>
          <cell r="V1257">
            <v>28160</v>
          </cell>
          <cell r="W1257">
            <v>4000</v>
          </cell>
          <cell r="X1257">
            <v>1200</v>
          </cell>
          <cell r="Y1257">
            <v>40405</v>
          </cell>
          <cell r="Z1257">
            <v>5000</v>
          </cell>
          <cell r="AA1257">
            <v>1500</v>
          </cell>
          <cell r="AD1257">
            <v>2300</v>
          </cell>
        </row>
        <row r="1258">
          <cell r="A1258">
            <v>13.45</v>
          </cell>
          <cell r="B1258">
            <v>5000</v>
          </cell>
          <cell r="H1258">
            <v>3300</v>
          </cell>
          <cell r="I1258">
            <v>19875</v>
          </cell>
          <cell r="J1258">
            <v>2100</v>
          </cell>
          <cell r="K1258">
            <v>4100</v>
          </cell>
          <cell r="N1258">
            <v>6400</v>
          </cell>
          <cell r="O1258">
            <v>398050</v>
          </cell>
          <cell r="V1258">
            <v>28175</v>
          </cell>
          <cell r="W1258">
            <v>4000</v>
          </cell>
          <cell r="X1258">
            <v>1200</v>
          </cell>
          <cell r="Y1258">
            <v>40425</v>
          </cell>
          <cell r="Z1258">
            <v>5000</v>
          </cell>
          <cell r="AA1258">
            <v>1500</v>
          </cell>
          <cell r="AD1258">
            <v>2300</v>
          </cell>
        </row>
        <row r="1259">
          <cell r="A1259">
            <v>13.46</v>
          </cell>
          <cell r="B1259">
            <v>5000</v>
          </cell>
          <cell r="H1259">
            <v>3300</v>
          </cell>
          <cell r="I1259">
            <v>19885</v>
          </cell>
          <cell r="J1259">
            <v>2100</v>
          </cell>
          <cell r="K1259">
            <v>4100</v>
          </cell>
          <cell r="N1259">
            <v>6400</v>
          </cell>
          <cell r="O1259">
            <v>398375</v>
          </cell>
          <cell r="V1259">
            <v>28190</v>
          </cell>
          <cell r="W1259">
            <v>4000</v>
          </cell>
          <cell r="X1259">
            <v>1200</v>
          </cell>
          <cell r="Y1259">
            <v>40445</v>
          </cell>
          <cell r="Z1259">
            <v>5000</v>
          </cell>
          <cell r="AA1259">
            <v>1500</v>
          </cell>
          <cell r="AD1259">
            <v>2300</v>
          </cell>
        </row>
        <row r="1260">
          <cell r="A1260">
            <v>13.47</v>
          </cell>
          <cell r="B1260">
            <v>5000</v>
          </cell>
          <cell r="H1260">
            <v>3300</v>
          </cell>
          <cell r="I1260">
            <v>19895</v>
          </cell>
          <cell r="J1260">
            <v>2100</v>
          </cell>
          <cell r="K1260">
            <v>4100</v>
          </cell>
          <cell r="N1260">
            <v>6400</v>
          </cell>
          <cell r="O1260">
            <v>398700</v>
          </cell>
          <cell r="V1260">
            <v>28205</v>
          </cell>
          <cell r="W1260">
            <v>4000</v>
          </cell>
          <cell r="X1260">
            <v>1200</v>
          </cell>
          <cell r="Y1260">
            <v>40465</v>
          </cell>
          <cell r="Z1260">
            <v>5000</v>
          </cell>
          <cell r="AA1260">
            <v>1500</v>
          </cell>
          <cell r="AD1260">
            <v>2300</v>
          </cell>
        </row>
        <row r="1261">
          <cell r="A1261">
            <v>13.48</v>
          </cell>
          <cell r="B1261">
            <v>5000</v>
          </cell>
          <cell r="H1261">
            <v>3300</v>
          </cell>
          <cell r="I1261">
            <v>19905</v>
          </cell>
          <cell r="J1261">
            <v>2100</v>
          </cell>
          <cell r="K1261">
            <v>4100</v>
          </cell>
          <cell r="N1261">
            <v>6400</v>
          </cell>
          <cell r="O1261">
            <v>399025</v>
          </cell>
          <cell r="V1261">
            <v>28220</v>
          </cell>
          <cell r="W1261">
            <v>4000</v>
          </cell>
          <cell r="X1261">
            <v>1200</v>
          </cell>
          <cell r="Y1261">
            <v>40485</v>
          </cell>
          <cell r="Z1261">
            <v>5000</v>
          </cell>
          <cell r="AA1261">
            <v>1500</v>
          </cell>
          <cell r="AD1261">
            <v>2300</v>
          </cell>
        </row>
        <row r="1262">
          <cell r="A1262">
            <v>13.49</v>
          </cell>
          <cell r="B1262">
            <v>5000</v>
          </cell>
          <cell r="H1262">
            <v>3300</v>
          </cell>
          <cell r="I1262">
            <v>19915</v>
          </cell>
          <cell r="J1262">
            <v>2100</v>
          </cell>
          <cell r="K1262">
            <v>4100</v>
          </cell>
          <cell r="N1262">
            <v>6400</v>
          </cell>
          <cell r="O1262">
            <v>399350</v>
          </cell>
          <cell r="V1262">
            <v>28235</v>
          </cell>
          <cell r="W1262">
            <v>4000</v>
          </cell>
          <cell r="X1262">
            <v>1200</v>
          </cell>
          <cell r="Y1262">
            <v>40505</v>
          </cell>
          <cell r="Z1262">
            <v>5000</v>
          </cell>
          <cell r="AA1262">
            <v>1500</v>
          </cell>
          <cell r="AD1262">
            <v>2300</v>
          </cell>
        </row>
        <row r="1263">
          <cell r="A1263">
            <v>13.5</v>
          </cell>
          <cell r="B1263">
            <v>5000</v>
          </cell>
          <cell r="H1263">
            <v>3300</v>
          </cell>
          <cell r="I1263">
            <v>19925</v>
          </cell>
          <cell r="J1263">
            <v>2100</v>
          </cell>
          <cell r="K1263">
            <v>4100</v>
          </cell>
          <cell r="N1263">
            <v>6400</v>
          </cell>
          <cell r="O1263">
            <v>399675</v>
          </cell>
          <cell r="V1263">
            <v>28250</v>
          </cell>
          <cell r="W1263">
            <v>4000</v>
          </cell>
          <cell r="X1263">
            <v>1200</v>
          </cell>
          <cell r="Y1263">
            <v>40525</v>
          </cell>
          <cell r="Z1263">
            <v>5000</v>
          </cell>
          <cell r="AA1263">
            <v>1500</v>
          </cell>
          <cell r="AD1263">
            <v>2300</v>
          </cell>
        </row>
        <row r="1264">
          <cell r="A1264">
            <v>13.51</v>
          </cell>
          <cell r="B1264">
            <v>5000</v>
          </cell>
          <cell r="H1264">
            <v>3300</v>
          </cell>
          <cell r="I1264">
            <v>19935</v>
          </cell>
          <cell r="J1264">
            <v>2100</v>
          </cell>
          <cell r="K1264">
            <v>4100</v>
          </cell>
          <cell r="N1264">
            <v>6400</v>
          </cell>
          <cell r="O1264">
            <v>400000</v>
          </cell>
          <cell r="V1264">
            <v>28265</v>
          </cell>
          <cell r="W1264">
            <v>4000</v>
          </cell>
          <cell r="X1264">
            <v>1200</v>
          </cell>
          <cell r="Y1264">
            <v>40545</v>
          </cell>
          <cell r="Z1264">
            <v>5000</v>
          </cell>
          <cell r="AA1264">
            <v>1500</v>
          </cell>
          <cell r="AD1264">
            <v>2300</v>
          </cell>
        </row>
        <row r="1265">
          <cell r="A1265">
            <v>13.52</v>
          </cell>
          <cell r="B1265">
            <v>5000</v>
          </cell>
          <cell r="H1265">
            <v>3300</v>
          </cell>
          <cell r="I1265">
            <v>19945</v>
          </cell>
          <cell r="J1265">
            <v>2100</v>
          </cell>
          <cell r="K1265">
            <v>4100</v>
          </cell>
          <cell r="N1265">
            <v>6400</v>
          </cell>
          <cell r="O1265">
            <v>400325</v>
          </cell>
          <cell r="V1265">
            <v>28280</v>
          </cell>
          <cell r="W1265">
            <v>4000</v>
          </cell>
          <cell r="X1265">
            <v>1200</v>
          </cell>
          <cell r="Y1265">
            <v>40565</v>
          </cell>
          <cell r="Z1265">
            <v>5000</v>
          </cell>
          <cell r="AA1265">
            <v>1500</v>
          </cell>
          <cell r="AD1265">
            <v>2300</v>
          </cell>
        </row>
        <row r="1266">
          <cell r="A1266">
            <v>13.53</v>
          </cell>
          <cell r="B1266">
            <v>5000</v>
          </cell>
          <cell r="H1266">
            <v>3300</v>
          </cell>
          <cell r="I1266">
            <v>19955</v>
          </cell>
          <cell r="J1266">
            <v>2100</v>
          </cell>
          <cell r="K1266">
            <v>4100</v>
          </cell>
          <cell r="N1266">
            <v>6400</v>
          </cell>
          <cell r="O1266">
            <v>400650</v>
          </cell>
          <cell r="V1266">
            <v>28295</v>
          </cell>
          <cell r="W1266">
            <v>4000</v>
          </cell>
          <cell r="X1266">
            <v>1200</v>
          </cell>
          <cell r="Y1266">
            <v>40585</v>
          </cell>
          <cell r="Z1266">
            <v>5000</v>
          </cell>
          <cell r="AA1266">
            <v>1500</v>
          </cell>
          <cell r="AD1266">
            <v>2300</v>
          </cell>
        </row>
        <row r="1267">
          <cell r="A1267">
            <v>13.54</v>
          </cell>
          <cell r="B1267">
            <v>5000</v>
          </cell>
          <cell r="H1267">
            <v>3300</v>
          </cell>
          <cell r="I1267">
            <v>19965</v>
          </cell>
          <cell r="J1267">
            <v>2100</v>
          </cell>
          <cell r="K1267">
            <v>4100</v>
          </cell>
          <cell r="N1267">
            <v>6400</v>
          </cell>
          <cell r="O1267">
            <v>400975</v>
          </cell>
          <cell r="V1267">
            <v>28310</v>
          </cell>
          <cell r="W1267">
            <v>4000</v>
          </cell>
          <cell r="X1267">
            <v>1200</v>
          </cell>
          <cell r="Y1267">
            <v>40605</v>
          </cell>
          <cell r="Z1267">
            <v>5000</v>
          </cell>
          <cell r="AA1267">
            <v>1500</v>
          </cell>
          <cell r="AD1267">
            <v>2300</v>
          </cell>
        </row>
        <row r="1268">
          <cell r="A1268">
            <v>13.55</v>
          </cell>
          <cell r="B1268">
            <v>5000</v>
          </cell>
          <cell r="H1268">
            <v>3300</v>
          </cell>
          <cell r="I1268">
            <v>19975</v>
          </cell>
          <cell r="J1268">
            <v>2100</v>
          </cell>
          <cell r="K1268">
            <v>4100</v>
          </cell>
          <cell r="N1268">
            <v>6400</v>
          </cell>
          <cell r="O1268">
            <v>401300</v>
          </cell>
          <cell r="V1268">
            <v>28325</v>
          </cell>
          <cell r="W1268">
            <v>4000</v>
          </cell>
          <cell r="X1268">
            <v>1200</v>
          </cell>
          <cell r="Y1268">
            <v>40625</v>
          </cell>
          <cell r="Z1268">
            <v>5000</v>
          </cell>
          <cell r="AA1268">
            <v>1500</v>
          </cell>
          <cell r="AD1268">
            <v>2300</v>
          </cell>
        </row>
        <row r="1269">
          <cell r="A1269">
            <v>13.56</v>
          </cell>
          <cell r="B1269">
            <v>5000</v>
          </cell>
          <cell r="H1269">
            <v>3300</v>
          </cell>
          <cell r="I1269">
            <v>19985</v>
          </cell>
          <cell r="J1269">
            <v>2100</v>
          </cell>
          <cell r="K1269">
            <v>4100</v>
          </cell>
          <cell r="N1269">
            <v>6400</v>
          </cell>
          <cell r="O1269">
            <v>401625</v>
          </cell>
          <cell r="V1269">
            <v>28340</v>
          </cell>
          <cell r="W1269">
            <v>4000</v>
          </cell>
          <cell r="X1269">
            <v>1200</v>
          </cell>
          <cell r="Y1269">
            <v>40645</v>
          </cell>
          <cell r="Z1269">
            <v>5000</v>
          </cell>
          <cell r="AA1269">
            <v>1500</v>
          </cell>
          <cell r="AD1269">
            <v>2300</v>
          </cell>
        </row>
        <row r="1270">
          <cell r="A1270">
            <v>13.57</v>
          </cell>
          <cell r="B1270">
            <v>5000</v>
          </cell>
          <cell r="H1270">
            <v>3300</v>
          </cell>
          <cell r="I1270">
            <v>19995</v>
          </cell>
          <cell r="J1270">
            <v>2100</v>
          </cell>
          <cell r="K1270">
            <v>4100</v>
          </cell>
          <cell r="N1270">
            <v>6400</v>
          </cell>
          <cell r="O1270">
            <v>401950</v>
          </cell>
          <cell r="V1270">
            <v>28355</v>
          </cell>
          <cell r="W1270">
            <v>4000</v>
          </cell>
          <cell r="X1270">
            <v>1200</v>
          </cell>
          <cell r="Y1270">
            <v>40665</v>
          </cell>
          <cell r="Z1270">
            <v>5000</v>
          </cell>
          <cell r="AA1270">
            <v>1500</v>
          </cell>
          <cell r="AD1270">
            <v>2300</v>
          </cell>
        </row>
        <row r="1271">
          <cell r="A1271">
            <v>13.58</v>
          </cell>
          <cell r="B1271">
            <v>5000</v>
          </cell>
          <cell r="H1271">
            <v>3300</v>
          </cell>
          <cell r="I1271">
            <v>20005</v>
          </cell>
          <cell r="J1271">
            <v>2100</v>
          </cell>
          <cell r="K1271">
            <v>4100</v>
          </cell>
          <cell r="N1271">
            <v>6400</v>
          </cell>
          <cell r="O1271">
            <v>402275</v>
          </cell>
          <cell r="V1271">
            <v>28370</v>
          </cell>
          <cell r="W1271">
            <v>4000</v>
          </cell>
          <cell r="X1271">
            <v>1200</v>
          </cell>
          <cell r="Y1271">
            <v>40685</v>
          </cell>
          <cell r="Z1271">
            <v>5000</v>
          </cell>
          <cell r="AA1271">
            <v>1500</v>
          </cell>
          <cell r="AD1271">
            <v>2300</v>
          </cell>
        </row>
        <row r="1272">
          <cell r="A1272">
            <v>13.59</v>
          </cell>
          <cell r="B1272">
            <v>5000</v>
          </cell>
          <cell r="H1272">
            <v>3300</v>
          </cell>
          <cell r="I1272">
            <v>20015</v>
          </cell>
          <cell r="J1272">
            <v>2100</v>
          </cell>
          <cell r="K1272">
            <v>4100</v>
          </cell>
          <cell r="N1272">
            <v>6400</v>
          </cell>
          <cell r="O1272">
            <v>402600</v>
          </cell>
          <cell r="V1272">
            <v>28385</v>
          </cell>
          <cell r="W1272">
            <v>4000</v>
          </cell>
          <cell r="X1272">
            <v>1200</v>
          </cell>
          <cell r="Y1272">
            <v>40705</v>
          </cell>
          <cell r="Z1272">
            <v>5000</v>
          </cell>
          <cell r="AA1272">
            <v>1500</v>
          </cell>
          <cell r="AD1272">
            <v>2300</v>
          </cell>
        </row>
        <row r="1273">
          <cell r="A1273">
            <v>13.6</v>
          </cell>
          <cell r="B1273">
            <v>5000</v>
          </cell>
          <cell r="H1273">
            <v>3300</v>
          </cell>
          <cell r="I1273">
            <v>20025</v>
          </cell>
          <cell r="J1273">
            <v>2100</v>
          </cell>
          <cell r="K1273">
            <v>4100</v>
          </cell>
          <cell r="N1273">
            <v>6400</v>
          </cell>
          <cell r="O1273">
            <v>402925</v>
          </cell>
          <cell r="V1273">
            <v>28400</v>
          </cell>
          <cell r="W1273">
            <v>4000</v>
          </cell>
          <cell r="X1273">
            <v>1200</v>
          </cell>
          <cell r="Y1273">
            <v>40725</v>
          </cell>
          <cell r="Z1273">
            <v>5000</v>
          </cell>
          <cell r="AA1273">
            <v>1500</v>
          </cell>
          <cell r="AD1273">
            <v>2300</v>
          </cell>
        </row>
        <row r="1274">
          <cell r="A1274">
            <v>13.61</v>
          </cell>
          <cell r="B1274">
            <v>5000</v>
          </cell>
          <cell r="H1274">
            <v>3300</v>
          </cell>
          <cell r="I1274">
            <v>20035</v>
          </cell>
          <cell r="J1274">
            <v>2100</v>
          </cell>
          <cell r="K1274">
            <v>4100</v>
          </cell>
          <cell r="N1274">
            <v>6400</v>
          </cell>
          <cell r="O1274">
            <v>403250</v>
          </cell>
          <cell r="V1274">
            <v>28415</v>
          </cell>
          <cell r="W1274">
            <v>4000</v>
          </cell>
          <cell r="X1274">
            <v>1200</v>
          </cell>
          <cell r="Y1274">
            <v>40745</v>
          </cell>
          <cell r="Z1274">
            <v>5000</v>
          </cell>
          <cell r="AA1274">
            <v>1500</v>
          </cell>
          <cell r="AD1274">
            <v>2300</v>
          </cell>
        </row>
        <row r="1275">
          <cell r="A1275">
            <v>13.62</v>
          </cell>
          <cell r="B1275">
            <v>5000</v>
          </cell>
          <cell r="H1275">
            <v>3300</v>
          </cell>
          <cell r="I1275">
            <v>20045</v>
          </cell>
          <cell r="J1275">
            <v>2100</v>
          </cell>
          <cell r="K1275">
            <v>4100</v>
          </cell>
          <cell r="N1275">
            <v>6400</v>
          </cell>
          <cell r="O1275">
            <v>403575</v>
          </cell>
          <cell r="V1275">
            <v>28430</v>
          </cell>
          <cell r="W1275">
            <v>4000</v>
          </cell>
          <cell r="X1275">
            <v>1200</v>
          </cell>
          <cell r="Y1275">
            <v>40765</v>
          </cell>
          <cell r="Z1275">
            <v>5000</v>
          </cell>
          <cell r="AA1275">
            <v>1500</v>
          </cell>
          <cell r="AD1275">
            <v>2300</v>
          </cell>
        </row>
        <row r="1276">
          <cell r="A1276">
            <v>13.63</v>
          </cell>
          <cell r="B1276">
            <v>5000</v>
          </cell>
          <cell r="H1276">
            <v>3300</v>
          </cell>
          <cell r="I1276">
            <v>20055</v>
          </cell>
          <cell r="J1276">
            <v>2100</v>
          </cell>
          <cell r="K1276">
            <v>4100</v>
          </cell>
          <cell r="N1276">
            <v>6400</v>
          </cell>
          <cell r="O1276">
            <v>403900</v>
          </cell>
          <cell r="V1276">
            <v>28445</v>
          </cell>
          <cell r="W1276">
            <v>4000</v>
          </cell>
          <cell r="X1276">
            <v>1200</v>
          </cell>
          <cell r="Y1276">
            <v>40785</v>
          </cell>
          <cell r="Z1276">
            <v>5000</v>
          </cell>
          <cell r="AA1276">
            <v>1500</v>
          </cell>
          <cell r="AD1276">
            <v>2300</v>
          </cell>
        </row>
        <row r="1277">
          <cell r="A1277">
            <v>13.64</v>
          </cell>
          <cell r="B1277">
            <v>5000</v>
          </cell>
          <cell r="H1277">
            <v>3300</v>
          </cell>
          <cell r="I1277">
            <v>20065</v>
          </cell>
          <cell r="J1277">
            <v>2100</v>
          </cell>
          <cell r="K1277">
            <v>4100</v>
          </cell>
          <cell r="N1277">
            <v>6400</v>
          </cell>
          <cell r="O1277">
            <v>404225</v>
          </cell>
          <cell r="V1277">
            <v>28460</v>
          </cell>
          <cell r="W1277">
            <v>4000</v>
          </cell>
          <cell r="X1277">
            <v>1200</v>
          </cell>
          <cell r="Y1277">
            <v>40805</v>
          </cell>
          <cell r="Z1277">
            <v>5000</v>
          </cell>
          <cell r="AA1277">
            <v>1500</v>
          </cell>
          <cell r="AD1277">
            <v>2300</v>
          </cell>
        </row>
        <row r="1278">
          <cell r="A1278">
            <v>13.65</v>
          </cell>
          <cell r="B1278">
            <v>5000</v>
          </cell>
          <cell r="H1278">
            <v>3300</v>
          </cell>
          <cell r="I1278">
            <v>20075</v>
          </cell>
          <cell r="J1278">
            <v>2100</v>
          </cell>
          <cell r="K1278">
            <v>4100</v>
          </cell>
          <cell r="N1278">
            <v>6400</v>
          </cell>
          <cell r="O1278">
            <v>404550</v>
          </cell>
          <cell r="V1278">
            <v>28475</v>
          </cell>
          <cell r="W1278">
            <v>4000</v>
          </cell>
          <cell r="X1278">
            <v>1200</v>
          </cell>
          <cell r="Y1278">
            <v>40825</v>
          </cell>
          <cell r="Z1278">
            <v>5000</v>
          </cell>
          <cell r="AA1278">
            <v>1500</v>
          </cell>
          <cell r="AD1278">
            <v>2300</v>
          </cell>
        </row>
        <row r="1279">
          <cell r="A1279">
            <v>13.66</v>
          </cell>
          <cell r="B1279">
            <v>5000</v>
          </cell>
          <cell r="H1279">
            <v>3300</v>
          </cell>
          <cell r="I1279">
            <v>20085</v>
          </cell>
          <cell r="J1279">
            <v>2100</v>
          </cell>
          <cell r="K1279">
            <v>4100</v>
          </cell>
          <cell r="N1279">
            <v>6400</v>
          </cell>
          <cell r="O1279">
            <v>404875</v>
          </cell>
          <cell r="V1279">
            <v>28490</v>
          </cell>
          <cell r="W1279">
            <v>4000</v>
          </cell>
          <cell r="X1279">
            <v>1200</v>
          </cell>
          <cell r="Y1279">
            <v>40845</v>
          </cell>
          <cell r="Z1279">
            <v>5000</v>
          </cell>
          <cell r="AA1279">
            <v>1500</v>
          </cell>
          <cell r="AD1279">
            <v>2300</v>
          </cell>
        </row>
        <row r="1280">
          <cell r="A1280">
            <v>13.67</v>
          </cell>
          <cell r="B1280">
            <v>5000</v>
          </cell>
          <cell r="H1280">
            <v>3300</v>
          </cell>
          <cell r="I1280">
            <v>20095</v>
          </cell>
          <cell r="J1280">
            <v>2100</v>
          </cell>
          <cell r="K1280">
            <v>4100</v>
          </cell>
          <cell r="N1280">
            <v>6400</v>
          </cell>
          <cell r="O1280">
            <v>405200</v>
          </cell>
          <cell r="V1280">
            <v>28505</v>
          </cell>
          <cell r="W1280">
            <v>4000</v>
          </cell>
          <cell r="X1280">
            <v>1200</v>
          </cell>
          <cell r="Y1280">
            <v>40865</v>
          </cell>
          <cell r="Z1280">
            <v>5000</v>
          </cell>
          <cell r="AA1280">
            <v>1500</v>
          </cell>
          <cell r="AD1280">
            <v>2300</v>
          </cell>
        </row>
        <row r="1281">
          <cell r="A1281">
            <v>13.68</v>
          </cell>
          <cell r="B1281">
            <v>5000</v>
          </cell>
          <cell r="H1281">
            <v>3300</v>
          </cell>
          <cell r="I1281">
            <v>20105</v>
          </cell>
          <cell r="J1281">
            <v>2100</v>
          </cell>
          <cell r="K1281">
            <v>4100</v>
          </cell>
          <cell r="N1281">
            <v>6400</v>
          </cell>
          <cell r="O1281">
            <v>405525</v>
          </cell>
          <cell r="V1281">
            <v>28520</v>
          </cell>
          <cell r="W1281">
            <v>4000</v>
          </cell>
          <cell r="X1281">
            <v>1200</v>
          </cell>
          <cell r="Y1281">
            <v>40885</v>
          </cell>
          <cell r="Z1281">
            <v>5000</v>
          </cell>
          <cell r="AA1281">
            <v>1500</v>
          </cell>
          <cell r="AD1281">
            <v>2300</v>
          </cell>
        </row>
        <row r="1282">
          <cell r="A1282">
            <v>13.69</v>
          </cell>
          <cell r="B1282">
            <v>5000</v>
          </cell>
          <cell r="H1282">
            <v>3300</v>
          </cell>
          <cell r="I1282">
            <v>20115</v>
          </cell>
          <cell r="J1282">
            <v>2100</v>
          </cell>
          <cell r="K1282">
            <v>4100</v>
          </cell>
          <cell r="N1282">
            <v>6400</v>
          </cell>
          <cell r="O1282">
            <v>405850</v>
          </cell>
          <cell r="V1282">
            <v>28535</v>
          </cell>
          <cell r="W1282">
            <v>4000</v>
          </cell>
          <cell r="X1282">
            <v>1200</v>
          </cell>
          <cell r="Y1282">
            <v>40905</v>
          </cell>
          <cell r="Z1282">
            <v>5000</v>
          </cell>
          <cell r="AA1282">
            <v>1500</v>
          </cell>
          <cell r="AD1282">
            <v>2300</v>
          </cell>
        </row>
        <row r="1283">
          <cell r="A1283">
            <v>13.7</v>
          </cell>
          <cell r="B1283">
            <v>5000</v>
          </cell>
          <cell r="H1283">
            <v>3300</v>
          </cell>
          <cell r="I1283">
            <v>20125</v>
          </cell>
          <cell r="J1283">
            <v>2100</v>
          </cell>
          <cell r="K1283">
            <v>4100</v>
          </cell>
          <cell r="N1283">
            <v>6400</v>
          </cell>
          <cell r="O1283">
            <v>406175</v>
          </cell>
          <cell r="V1283">
            <v>28550</v>
          </cell>
          <cell r="W1283">
            <v>4000</v>
          </cell>
          <cell r="X1283">
            <v>1200</v>
          </cell>
          <cell r="Y1283">
            <v>40925</v>
          </cell>
          <cell r="Z1283">
            <v>5000</v>
          </cell>
          <cell r="AA1283">
            <v>1500</v>
          </cell>
          <cell r="AD1283">
            <v>2300</v>
          </cell>
        </row>
        <row r="1284">
          <cell r="A1284">
            <v>13.71</v>
          </cell>
          <cell r="B1284">
            <v>5000</v>
          </cell>
          <cell r="H1284">
            <v>3300</v>
          </cell>
          <cell r="I1284">
            <v>20135</v>
          </cell>
          <cell r="J1284">
            <v>2100</v>
          </cell>
          <cell r="K1284">
            <v>4100</v>
          </cell>
          <cell r="N1284">
            <v>6400</v>
          </cell>
          <cell r="O1284">
            <v>406500</v>
          </cell>
          <cell r="V1284">
            <v>28565</v>
          </cell>
          <cell r="W1284">
            <v>4000</v>
          </cell>
          <cell r="X1284">
            <v>1200</v>
          </cell>
          <cell r="Y1284">
            <v>40945</v>
          </cell>
          <cell r="Z1284">
            <v>5000</v>
          </cell>
          <cell r="AA1284">
            <v>1500</v>
          </cell>
          <cell r="AD1284">
            <v>2300</v>
          </cell>
        </row>
        <row r="1285">
          <cell r="A1285">
            <v>13.72</v>
          </cell>
          <cell r="B1285">
            <v>5000</v>
          </cell>
          <cell r="H1285">
            <v>3300</v>
          </cell>
          <cell r="I1285">
            <v>20145</v>
          </cell>
          <cell r="J1285">
            <v>2100</v>
          </cell>
          <cell r="K1285">
            <v>4100</v>
          </cell>
          <cell r="N1285">
            <v>6400</v>
          </cell>
          <cell r="O1285">
            <v>406825</v>
          </cell>
          <cell r="V1285">
            <v>28580</v>
          </cell>
          <cell r="W1285">
            <v>4000</v>
          </cell>
          <cell r="X1285">
            <v>1200</v>
          </cell>
          <cell r="Y1285">
            <v>40965</v>
          </cell>
          <cell r="Z1285">
            <v>5000</v>
          </cell>
          <cell r="AA1285">
            <v>1500</v>
          </cell>
          <cell r="AD1285">
            <v>2300</v>
          </cell>
        </row>
        <row r="1286">
          <cell r="A1286">
            <v>13.73</v>
          </cell>
          <cell r="B1286">
            <v>5000</v>
          </cell>
          <cell r="H1286">
            <v>3300</v>
          </cell>
          <cell r="I1286">
            <v>20155</v>
          </cell>
          <cell r="J1286">
            <v>2100</v>
          </cell>
          <cell r="K1286">
            <v>4100</v>
          </cell>
          <cell r="N1286">
            <v>6400</v>
          </cell>
          <cell r="O1286">
            <v>407150</v>
          </cell>
          <cell r="V1286">
            <v>28595</v>
          </cell>
          <cell r="W1286">
            <v>4000</v>
          </cell>
          <cell r="X1286">
            <v>1200</v>
          </cell>
          <cell r="Y1286">
            <v>40985</v>
          </cell>
          <cell r="Z1286">
            <v>5000</v>
          </cell>
          <cell r="AA1286">
            <v>1500</v>
          </cell>
          <cell r="AD1286">
            <v>2300</v>
          </cell>
        </row>
        <row r="1287">
          <cell r="A1287">
            <v>13.74</v>
          </cell>
          <cell r="B1287">
            <v>5000</v>
          </cell>
          <cell r="H1287">
            <v>3300</v>
          </cell>
          <cell r="I1287">
            <v>20165</v>
          </cell>
          <cell r="J1287">
            <v>2100</v>
          </cell>
          <cell r="K1287">
            <v>4100</v>
          </cell>
          <cell r="N1287">
            <v>6400</v>
          </cell>
          <cell r="O1287">
            <v>407475</v>
          </cell>
          <cell r="V1287">
            <v>28610</v>
          </cell>
          <cell r="W1287">
            <v>4000</v>
          </cell>
          <cell r="X1287">
            <v>1200</v>
          </cell>
          <cell r="Y1287">
            <v>41005</v>
          </cell>
          <cell r="Z1287">
            <v>5000</v>
          </cell>
          <cell r="AA1287">
            <v>1500</v>
          </cell>
          <cell r="AD1287">
            <v>2300</v>
          </cell>
        </row>
        <row r="1288">
          <cell r="A1288">
            <v>13.75</v>
          </cell>
          <cell r="B1288">
            <v>5000</v>
          </cell>
          <cell r="H1288">
            <v>3300</v>
          </cell>
          <cell r="I1288">
            <v>20175</v>
          </cell>
          <cell r="J1288">
            <v>2100</v>
          </cell>
          <cell r="K1288">
            <v>4100</v>
          </cell>
          <cell r="N1288">
            <v>6400</v>
          </cell>
          <cell r="O1288">
            <v>407800</v>
          </cell>
          <cell r="V1288">
            <v>28625</v>
          </cell>
          <cell r="W1288">
            <v>4000</v>
          </cell>
          <cell r="X1288">
            <v>1200</v>
          </cell>
          <cell r="Y1288">
            <v>41025</v>
          </cell>
          <cell r="Z1288">
            <v>5000</v>
          </cell>
          <cell r="AA1288">
            <v>1500</v>
          </cell>
          <cell r="AD1288">
            <v>2300</v>
          </cell>
        </row>
        <row r="1289">
          <cell r="A1289">
            <v>13.76</v>
          </cell>
          <cell r="B1289">
            <v>5000</v>
          </cell>
          <cell r="H1289">
            <v>3300</v>
          </cell>
          <cell r="I1289">
            <v>20185</v>
          </cell>
          <cell r="J1289">
            <v>2100</v>
          </cell>
          <cell r="K1289">
            <v>4100</v>
          </cell>
          <cell r="N1289">
            <v>6400</v>
          </cell>
          <cell r="O1289">
            <v>408125</v>
          </cell>
          <cell r="V1289">
            <v>28640</v>
          </cell>
          <cell r="W1289">
            <v>4000</v>
          </cell>
          <cell r="X1289">
            <v>1200</v>
          </cell>
          <cell r="Y1289">
            <v>41045</v>
          </cell>
          <cell r="Z1289">
            <v>5000</v>
          </cell>
          <cell r="AA1289">
            <v>1500</v>
          </cell>
          <cell r="AD1289">
            <v>2300</v>
          </cell>
        </row>
        <row r="1290">
          <cell r="A1290">
            <v>13.77</v>
          </cell>
          <cell r="B1290">
            <v>5000</v>
          </cell>
          <cell r="H1290">
            <v>3300</v>
          </cell>
          <cell r="I1290">
            <v>20195</v>
          </cell>
          <cell r="J1290">
            <v>2100</v>
          </cell>
          <cell r="K1290">
            <v>4100</v>
          </cell>
          <cell r="N1290">
            <v>6400</v>
          </cell>
          <cell r="O1290">
            <v>408450</v>
          </cell>
          <cell r="V1290">
            <v>28655</v>
          </cell>
          <cell r="W1290">
            <v>4000</v>
          </cell>
          <cell r="X1290">
            <v>1200</v>
          </cell>
          <cell r="Y1290">
            <v>41065</v>
          </cell>
          <cell r="Z1290">
            <v>5000</v>
          </cell>
          <cell r="AA1290">
            <v>1500</v>
          </cell>
          <cell r="AD1290">
            <v>2300</v>
          </cell>
        </row>
        <row r="1291">
          <cell r="A1291">
            <v>13.78</v>
          </cell>
          <cell r="B1291">
            <v>5000</v>
          </cell>
          <cell r="H1291">
            <v>3300</v>
          </cell>
          <cell r="I1291">
            <v>20205</v>
          </cell>
          <cell r="J1291">
            <v>2100</v>
          </cell>
          <cell r="K1291">
            <v>4100</v>
          </cell>
          <cell r="N1291">
            <v>6400</v>
          </cell>
          <cell r="O1291">
            <v>408775</v>
          </cell>
          <cell r="V1291">
            <v>28670</v>
          </cell>
          <cell r="W1291">
            <v>4000</v>
          </cell>
          <cell r="X1291">
            <v>1200</v>
          </cell>
          <cell r="Y1291">
            <v>41085</v>
          </cell>
          <cell r="Z1291">
            <v>5000</v>
          </cell>
          <cell r="AA1291">
            <v>1500</v>
          </cell>
          <cell r="AD1291">
            <v>2300</v>
          </cell>
        </row>
        <row r="1292">
          <cell r="A1292">
            <v>13.79</v>
          </cell>
          <cell r="B1292">
            <v>5000</v>
          </cell>
          <cell r="H1292">
            <v>3300</v>
          </cell>
          <cell r="I1292">
            <v>20215</v>
          </cell>
          <cell r="J1292">
            <v>2100</v>
          </cell>
          <cell r="K1292">
            <v>4100</v>
          </cell>
          <cell r="N1292">
            <v>6400</v>
          </cell>
          <cell r="O1292">
            <v>409100</v>
          </cell>
          <cell r="V1292">
            <v>28685</v>
          </cell>
          <cell r="W1292">
            <v>4000</v>
          </cell>
          <cell r="X1292">
            <v>1200</v>
          </cell>
          <cell r="Y1292">
            <v>41105</v>
          </cell>
          <cell r="Z1292">
            <v>5000</v>
          </cell>
          <cell r="AA1292">
            <v>1500</v>
          </cell>
          <cell r="AD1292">
            <v>2300</v>
          </cell>
        </row>
        <row r="1293">
          <cell r="A1293">
            <v>13.8</v>
          </cell>
          <cell r="B1293">
            <v>5000</v>
          </cell>
          <cell r="H1293">
            <v>3300</v>
          </cell>
          <cell r="I1293">
            <v>20225</v>
          </cell>
          <cell r="J1293">
            <v>2100</v>
          </cell>
          <cell r="K1293">
            <v>4100</v>
          </cell>
          <cell r="N1293">
            <v>6400</v>
          </cell>
          <cell r="O1293">
            <v>409425</v>
          </cell>
          <cell r="V1293">
            <v>28700</v>
          </cell>
          <cell r="W1293">
            <v>4000</v>
          </cell>
          <cell r="X1293">
            <v>1200</v>
          </cell>
          <cell r="Y1293">
            <v>41125</v>
          </cell>
          <cell r="Z1293">
            <v>5000</v>
          </cell>
          <cell r="AA1293">
            <v>1500</v>
          </cell>
          <cell r="AD1293">
            <v>2300</v>
          </cell>
        </row>
        <row r="1294">
          <cell r="A1294">
            <v>13.81</v>
          </cell>
          <cell r="B1294">
            <v>5000</v>
          </cell>
          <cell r="H1294">
            <v>3300</v>
          </cell>
          <cell r="I1294">
            <v>20235</v>
          </cell>
          <cell r="J1294">
            <v>2100</v>
          </cell>
          <cell r="K1294">
            <v>4100</v>
          </cell>
          <cell r="N1294">
            <v>6400</v>
          </cell>
          <cell r="O1294">
            <v>409750</v>
          </cell>
          <cell r="V1294">
            <v>28715</v>
          </cell>
          <cell r="W1294">
            <v>4000</v>
          </cell>
          <cell r="X1294">
            <v>1200</v>
          </cell>
          <cell r="Y1294">
            <v>41145</v>
          </cell>
          <cell r="Z1294">
            <v>5000</v>
          </cell>
          <cell r="AA1294">
            <v>1500</v>
          </cell>
          <cell r="AD1294">
            <v>2300</v>
          </cell>
        </row>
        <row r="1295">
          <cell r="A1295">
            <v>13.82</v>
          </cell>
          <cell r="B1295">
            <v>5000</v>
          </cell>
          <cell r="H1295">
            <v>3300</v>
          </cell>
          <cell r="I1295">
            <v>20245</v>
          </cell>
          <cell r="J1295">
            <v>2100</v>
          </cell>
          <cell r="K1295">
            <v>4100</v>
          </cell>
          <cell r="N1295">
            <v>6400</v>
          </cell>
          <cell r="O1295">
            <v>410075</v>
          </cell>
          <cell r="V1295">
            <v>28730</v>
          </cell>
          <cell r="W1295">
            <v>4000</v>
          </cell>
          <cell r="X1295">
            <v>1200</v>
          </cell>
          <cell r="Y1295">
            <v>41165</v>
          </cell>
          <cell r="Z1295">
            <v>5000</v>
          </cell>
          <cell r="AA1295">
            <v>1500</v>
          </cell>
          <cell r="AD1295">
            <v>2300</v>
          </cell>
        </row>
        <row r="1296">
          <cell r="A1296">
            <v>13.83</v>
          </cell>
          <cell r="B1296">
            <v>5000</v>
          </cell>
          <cell r="H1296">
            <v>3300</v>
          </cell>
          <cell r="I1296">
            <v>20255</v>
          </cell>
          <cell r="J1296">
            <v>2100</v>
          </cell>
          <cell r="K1296">
            <v>4100</v>
          </cell>
          <cell r="N1296">
            <v>6400</v>
          </cell>
          <cell r="O1296">
            <v>410400</v>
          </cell>
          <cell r="V1296">
            <v>28745</v>
          </cell>
          <cell r="W1296">
            <v>4000</v>
          </cell>
          <cell r="X1296">
            <v>1200</v>
          </cell>
          <cell r="Y1296">
            <v>41185</v>
          </cell>
          <cell r="Z1296">
            <v>5000</v>
          </cell>
          <cell r="AA1296">
            <v>1500</v>
          </cell>
          <cell r="AD1296">
            <v>2300</v>
          </cell>
        </row>
        <row r="1297">
          <cell r="A1297">
            <v>13.84</v>
          </cell>
          <cell r="B1297">
            <v>5000</v>
          </cell>
          <cell r="H1297">
            <v>3300</v>
          </cell>
          <cell r="I1297">
            <v>20265</v>
          </cell>
          <cell r="J1297">
            <v>2100</v>
          </cell>
          <cell r="K1297">
            <v>4100</v>
          </cell>
          <cell r="N1297">
            <v>6400</v>
          </cell>
          <cell r="O1297">
            <v>410725</v>
          </cell>
          <cell r="V1297">
            <v>28760</v>
          </cell>
          <cell r="W1297">
            <v>4000</v>
          </cell>
          <cell r="X1297">
            <v>1200</v>
          </cell>
          <cell r="Y1297">
            <v>41205</v>
          </cell>
          <cell r="Z1297">
            <v>5000</v>
          </cell>
          <cell r="AA1297">
            <v>1500</v>
          </cell>
          <cell r="AD1297">
            <v>2300</v>
          </cell>
        </row>
        <row r="1298">
          <cell r="A1298">
            <v>13.85</v>
          </cell>
          <cell r="B1298">
            <v>5000</v>
          </cell>
          <cell r="H1298">
            <v>3300</v>
          </cell>
          <cell r="I1298">
            <v>20275</v>
          </cell>
          <cell r="J1298">
            <v>2100</v>
          </cell>
          <cell r="K1298">
            <v>4100</v>
          </cell>
          <cell r="N1298">
            <v>6400</v>
          </cell>
          <cell r="O1298">
            <v>411050</v>
          </cell>
          <cell r="V1298">
            <v>28775</v>
          </cell>
          <cell r="W1298">
            <v>4000</v>
          </cell>
          <cell r="X1298">
            <v>1200</v>
          </cell>
          <cell r="Y1298">
            <v>41225</v>
          </cell>
          <cell r="Z1298">
            <v>5000</v>
          </cell>
          <cell r="AA1298">
            <v>1500</v>
          </cell>
          <cell r="AD1298">
            <v>2300</v>
          </cell>
        </row>
        <row r="1299">
          <cell r="A1299">
            <v>13.86</v>
          </cell>
          <cell r="B1299">
            <v>5000</v>
          </cell>
          <cell r="H1299">
            <v>3300</v>
          </cell>
          <cell r="I1299">
            <v>20285</v>
          </cell>
          <cell r="J1299">
            <v>2100</v>
          </cell>
          <cell r="K1299">
            <v>4100</v>
          </cell>
          <cell r="N1299">
            <v>6400</v>
          </cell>
          <cell r="O1299">
            <v>411375</v>
          </cell>
          <cell r="V1299">
            <v>28790</v>
          </cell>
          <cell r="W1299">
            <v>4000</v>
          </cell>
          <cell r="X1299">
            <v>1200</v>
          </cell>
          <cell r="Y1299">
            <v>41245</v>
          </cell>
          <cell r="Z1299">
            <v>5000</v>
          </cell>
          <cell r="AA1299">
            <v>1500</v>
          </cell>
          <cell r="AD1299">
            <v>2300</v>
          </cell>
        </row>
        <row r="1300">
          <cell r="A1300">
            <v>13.87</v>
          </cell>
          <cell r="B1300">
            <v>5000</v>
          </cell>
          <cell r="H1300">
            <v>3300</v>
          </cell>
          <cell r="I1300">
            <v>20295</v>
          </cell>
          <cell r="J1300">
            <v>2100</v>
          </cell>
          <cell r="K1300">
            <v>4100</v>
          </cell>
          <cell r="N1300">
            <v>6400</v>
          </cell>
          <cell r="O1300">
            <v>411700</v>
          </cell>
          <cell r="V1300">
            <v>28805</v>
          </cell>
          <cell r="W1300">
            <v>4000</v>
          </cell>
          <cell r="X1300">
            <v>1200</v>
          </cell>
          <cell r="Y1300">
            <v>41265</v>
          </cell>
          <cell r="Z1300">
            <v>5000</v>
          </cell>
          <cell r="AA1300">
            <v>1500</v>
          </cell>
          <cell r="AD1300">
            <v>2300</v>
          </cell>
        </row>
        <row r="1301">
          <cell r="A1301">
            <v>13.88</v>
          </cell>
          <cell r="B1301">
            <v>5000</v>
          </cell>
          <cell r="H1301">
            <v>3300</v>
          </cell>
          <cell r="I1301">
            <v>20305</v>
          </cell>
          <cell r="J1301">
            <v>2100</v>
          </cell>
          <cell r="K1301">
            <v>4100</v>
          </cell>
          <cell r="N1301">
            <v>6400</v>
          </cell>
          <cell r="O1301">
            <v>412025</v>
          </cell>
          <cell r="V1301">
            <v>28820</v>
          </cell>
          <cell r="W1301">
            <v>4000</v>
          </cell>
          <cell r="X1301">
            <v>1200</v>
          </cell>
          <cell r="Y1301">
            <v>41285</v>
          </cell>
          <cell r="Z1301">
            <v>5000</v>
          </cell>
          <cell r="AA1301">
            <v>1500</v>
          </cell>
          <cell r="AD1301">
            <v>2300</v>
          </cell>
        </row>
        <row r="1302">
          <cell r="A1302">
            <v>13.89</v>
          </cell>
          <cell r="B1302">
            <v>5000</v>
          </cell>
          <cell r="H1302">
            <v>3300</v>
          </cell>
          <cell r="I1302">
            <v>20315</v>
          </cell>
          <cell r="J1302">
            <v>2100</v>
          </cell>
          <cell r="K1302">
            <v>4100</v>
          </cell>
          <cell r="N1302">
            <v>6400</v>
          </cell>
          <cell r="O1302">
            <v>412350</v>
          </cell>
          <cell r="V1302">
            <v>28835</v>
          </cell>
          <cell r="W1302">
            <v>4000</v>
          </cell>
          <cell r="X1302">
            <v>1200</v>
          </cell>
          <cell r="Y1302">
            <v>41305</v>
          </cell>
          <cell r="Z1302">
            <v>5000</v>
          </cell>
          <cell r="AA1302">
            <v>1500</v>
          </cell>
          <cell r="AD1302">
            <v>2300</v>
          </cell>
        </row>
        <row r="1303">
          <cell r="A1303">
            <v>13.9</v>
          </cell>
          <cell r="B1303">
            <v>5000</v>
          </cell>
          <cell r="H1303">
            <v>3300</v>
          </cell>
          <cell r="I1303">
            <v>20325</v>
          </cell>
          <cell r="J1303">
            <v>2100</v>
          </cell>
          <cell r="K1303">
            <v>4100</v>
          </cell>
          <cell r="N1303">
            <v>6400</v>
          </cell>
          <cell r="O1303">
            <v>412675</v>
          </cell>
          <cell r="V1303">
            <v>28850</v>
          </cell>
          <cell r="W1303">
            <v>4000</v>
          </cell>
          <cell r="X1303">
            <v>1200</v>
          </cell>
          <cell r="Y1303">
            <v>41325</v>
          </cell>
          <cell r="Z1303">
            <v>5000</v>
          </cell>
          <cell r="AA1303">
            <v>1500</v>
          </cell>
          <cell r="AD1303">
            <v>2300</v>
          </cell>
        </row>
        <row r="1304">
          <cell r="A1304">
            <v>13.91</v>
          </cell>
          <cell r="B1304">
            <v>5000</v>
          </cell>
          <cell r="H1304">
            <v>3300</v>
          </cell>
          <cell r="I1304">
            <v>20335</v>
          </cell>
          <cell r="J1304">
            <v>2100</v>
          </cell>
          <cell r="K1304">
            <v>4100</v>
          </cell>
          <cell r="N1304">
            <v>6400</v>
          </cell>
          <cell r="O1304">
            <v>413000</v>
          </cell>
          <cell r="V1304">
            <v>28865</v>
          </cell>
          <cell r="W1304">
            <v>4000</v>
          </cell>
          <cell r="X1304">
            <v>1200</v>
          </cell>
          <cell r="Y1304">
            <v>41345</v>
          </cell>
          <cell r="Z1304">
            <v>5000</v>
          </cell>
          <cell r="AA1304">
            <v>1500</v>
          </cell>
          <cell r="AD1304">
            <v>2300</v>
          </cell>
        </row>
        <row r="1305">
          <cell r="A1305">
            <v>13.92</v>
          </cell>
          <cell r="B1305">
            <v>5000</v>
          </cell>
          <cell r="H1305">
            <v>3300</v>
          </cell>
          <cell r="I1305">
            <v>20345</v>
          </cell>
          <cell r="J1305">
            <v>2100</v>
          </cell>
          <cell r="K1305">
            <v>4100</v>
          </cell>
          <cell r="N1305">
            <v>6400</v>
          </cell>
          <cell r="O1305">
            <v>413325</v>
          </cell>
          <cell r="V1305">
            <v>28880</v>
          </cell>
          <cell r="W1305">
            <v>4000</v>
          </cell>
          <cell r="X1305">
            <v>1200</v>
          </cell>
          <cell r="Y1305">
            <v>41365</v>
          </cell>
          <cell r="Z1305">
            <v>5000</v>
          </cell>
          <cell r="AA1305">
            <v>1500</v>
          </cell>
          <cell r="AD1305">
            <v>2300</v>
          </cell>
        </row>
        <row r="1306">
          <cell r="A1306">
            <v>13.93</v>
          </cell>
          <cell r="B1306">
            <v>5000</v>
          </cell>
          <cell r="H1306">
            <v>3300</v>
          </cell>
          <cell r="I1306">
            <v>20355</v>
          </cell>
          <cell r="J1306">
            <v>2100</v>
          </cell>
          <cell r="K1306">
            <v>4100</v>
          </cell>
          <cell r="N1306">
            <v>6400</v>
          </cell>
          <cell r="O1306">
            <v>413650</v>
          </cell>
          <cell r="V1306">
            <v>28895</v>
          </cell>
          <cell r="W1306">
            <v>4000</v>
          </cell>
          <cell r="X1306">
            <v>1200</v>
          </cell>
          <cell r="Y1306">
            <v>41385</v>
          </cell>
          <cell r="Z1306">
            <v>5000</v>
          </cell>
          <cell r="AA1306">
            <v>1500</v>
          </cell>
          <cell r="AD1306">
            <v>2300</v>
          </cell>
        </row>
        <row r="1307">
          <cell r="A1307">
            <v>13.94</v>
          </cell>
          <cell r="B1307">
            <v>5000</v>
          </cell>
          <cell r="H1307">
            <v>3300</v>
          </cell>
          <cell r="I1307">
            <v>20365</v>
          </cell>
          <cell r="J1307">
            <v>2100</v>
          </cell>
          <cell r="K1307">
            <v>4100</v>
          </cell>
          <cell r="N1307">
            <v>6400</v>
          </cell>
          <cell r="O1307">
            <v>413975</v>
          </cell>
          <cell r="V1307">
            <v>28910</v>
          </cell>
          <cell r="W1307">
            <v>4000</v>
          </cell>
          <cell r="X1307">
            <v>1200</v>
          </cell>
          <cell r="Y1307">
            <v>41405</v>
          </cell>
          <cell r="Z1307">
            <v>5000</v>
          </cell>
          <cell r="AA1307">
            <v>1500</v>
          </cell>
          <cell r="AD1307">
            <v>2300</v>
          </cell>
        </row>
        <row r="1308">
          <cell r="A1308">
            <v>13.95</v>
          </cell>
          <cell r="B1308">
            <v>5000</v>
          </cell>
          <cell r="H1308">
            <v>3300</v>
          </cell>
          <cell r="I1308">
            <v>20375</v>
          </cell>
          <cell r="J1308">
            <v>2100</v>
          </cell>
          <cell r="K1308">
            <v>4100</v>
          </cell>
          <cell r="N1308">
            <v>6400</v>
          </cell>
          <cell r="O1308">
            <v>414300</v>
          </cell>
          <cell r="V1308">
            <v>28925</v>
          </cell>
          <cell r="W1308">
            <v>4000</v>
          </cell>
          <cell r="X1308">
            <v>1200</v>
          </cell>
          <cell r="Y1308">
            <v>41425</v>
          </cell>
          <cell r="Z1308">
            <v>5000</v>
          </cell>
          <cell r="AA1308">
            <v>1500</v>
          </cell>
          <cell r="AD1308">
            <v>2300</v>
          </cell>
        </row>
        <row r="1309">
          <cell r="A1309">
            <v>13.96</v>
          </cell>
          <cell r="B1309">
            <v>5000</v>
          </cell>
          <cell r="H1309">
            <v>3300</v>
          </cell>
          <cell r="I1309">
            <v>20385</v>
          </cell>
          <cell r="J1309">
            <v>2100</v>
          </cell>
          <cell r="K1309">
            <v>4100</v>
          </cell>
          <cell r="N1309">
            <v>6400</v>
          </cell>
          <cell r="O1309">
            <v>414625</v>
          </cell>
          <cell r="V1309">
            <v>28940</v>
          </cell>
          <cell r="W1309">
            <v>4000</v>
          </cell>
          <cell r="X1309">
            <v>1200</v>
          </cell>
          <cell r="Y1309">
            <v>41445</v>
          </cell>
          <cell r="Z1309">
            <v>5000</v>
          </cell>
          <cell r="AA1309">
            <v>1500</v>
          </cell>
          <cell r="AD1309">
            <v>2300</v>
          </cell>
        </row>
        <row r="1310">
          <cell r="A1310">
            <v>13.97</v>
          </cell>
          <cell r="B1310">
            <v>5000</v>
          </cell>
          <cell r="H1310">
            <v>3300</v>
          </cell>
          <cell r="I1310">
            <v>20395</v>
          </cell>
          <cell r="J1310">
            <v>2100</v>
          </cell>
          <cell r="K1310">
            <v>4100</v>
          </cell>
          <cell r="N1310">
            <v>6400</v>
          </cell>
          <cell r="O1310">
            <v>414950</v>
          </cell>
          <cell r="V1310">
            <v>28955</v>
          </cell>
          <cell r="W1310">
            <v>4000</v>
          </cell>
          <cell r="X1310">
            <v>1200</v>
          </cell>
          <cell r="Y1310">
            <v>41465</v>
          </cell>
          <cell r="Z1310">
            <v>5000</v>
          </cell>
          <cell r="AA1310">
            <v>1500</v>
          </cell>
          <cell r="AD1310">
            <v>2300</v>
          </cell>
        </row>
        <row r="1311">
          <cell r="A1311">
            <v>13.98</v>
          </cell>
          <cell r="B1311">
            <v>5000</v>
          </cell>
          <cell r="H1311">
            <v>3300</v>
          </cell>
          <cell r="I1311">
            <v>20405</v>
          </cell>
          <cell r="J1311">
            <v>2100</v>
          </cell>
          <cell r="K1311">
            <v>4100</v>
          </cell>
          <cell r="N1311">
            <v>6400</v>
          </cell>
          <cell r="O1311">
            <v>415275</v>
          </cell>
          <cell r="V1311">
            <v>28970</v>
          </cell>
          <cell r="W1311">
            <v>4000</v>
          </cell>
          <cell r="X1311">
            <v>1200</v>
          </cell>
          <cell r="Y1311">
            <v>41485</v>
          </cell>
          <cell r="Z1311">
            <v>5000</v>
          </cell>
          <cell r="AA1311">
            <v>1500</v>
          </cell>
          <cell r="AD1311">
            <v>2300</v>
          </cell>
        </row>
        <row r="1312">
          <cell r="A1312">
            <v>13.99</v>
          </cell>
          <cell r="B1312">
            <v>5000</v>
          </cell>
          <cell r="H1312">
            <v>3300</v>
          </cell>
          <cell r="I1312">
            <v>20415</v>
          </cell>
          <cell r="J1312">
            <v>2100</v>
          </cell>
          <cell r="K1312">
            <v>4100</v>
          </cell>
          <cell r="N1312">
            <v>6400</v>
          </cell>
          <cell r="O1312">
            <v>415600</v>
          </cell>
          <cell r="V1312">
            <v>28985</v>
          </cell>
          <cell r="W1312">
            <v>4000</v>
          </cell>
          <cell r="X1312">
            <v>1200</v>
          </cell>
          <cell r="Y1312">
            <v>41505</v>
          </cell>
          <cell r="Z1312">
            <v>5000</v>
          </cell>
          <cell r="AA1312">
            <v>1500</v>
          </cell>
          <cell r="AD1312">
            <v>2300</v>
          </cell>
        </row>
        <row r="1313">
          <cell r="A1313">
            <v>14</v>
          </cell>
          <cell r="B1313">
            <v>5000</v>
          </cell>
          <cell r="H1313">
            <v>3300</v>
          </cell>
          <cell r="I1313">
            <v>20425</v>
          </cell>
          <cell r="J1313">
            <v>2100</v>
          </cell>
          <cell r="K1313">
            <v>4100</v>
          </cell>
          <cell r="N1313">
            <v>6400</v>
          </cell>
          <cell r="O1313">
            <v>415925</v>
          </cell>
          <cell r="V1313">
            <v>29000</v>
          </cell>
          <cell r="W1313">
            <v>4000</v>
          </cell>
          <cell r="X1313">
            <v>1200</v>
          </cell>
          <cell r="Y1313">
            <v>41525</v>
          </cell>
          <cell r="Z1313">
            <v>5000</v>
          </cell>
          <cell r="AA1313">
            <v>1500</v>
          </cell>
          <cell r="AD1313">
            <v>2300</v>
          </cell>
        </row>
        <row r="1314">
          <cell r="A1314">
            <v>14.01</v>
          </cell>
          <cell r="B1314">
            <v>5000</v>
          </cell>
          <cell r="H1314">
            <v>3300</v>
          </cell>
          <cell r="I1314">
            <v>20435</v>
          </cell>
          <cell r="J1314">
            <v>2100</v>
          </cell>
          <cell r="K1314">
            <v>4100</v>
          </cell>
          <cell r="N1314">
            <v>6400</v>
          </cell>
          <cell r="O1314">
            <v>416250</v>
          </cell>
          <cell r="V1314">
            <v>29015</v>
          </cell>
          <cell r="W1314">
            <v>4000</v>
          </cell>
          <cell r="X1314">
            <v>1200</v>
          </cell>
          <cell r="Y1314">
            <v>41545</v>
          </cell>
          <cell r="Z1314">
            <v>5000</v>
          </cell>
          <cell r="AA1314">
            <v>1500</v>
          </cell>
          <cell r="AD1314">
            <v>2300</v>
          </cell>
        </row>
        <row r="1315">
          <cell r="A1315">
            <v>14.02</v>
          </cell>
          <cell r="B1315">
            <v>5000</v>
          </cell>
          <cell r="H1315">
            <v>3300</v>
          </cell>
          <cell r="I1315">
            <v>20445</v>
          </cell>
          <cell r="J1315">
            <v>2100</v>
          </cell>
          <cell r="K1315">
            <v>4100</v>
          </cell>
          <cell r="N1315">
            <v>6400</v>
          </cell>
          <cell r="O1315">
            <v>416575</v>
          </cell>
          <cell r="V1315">
            <v>29030</v>
          </cell>
          <cell r="W1315">
            <v>4000</v>
          </cell>
          <cell r="X1315">
            <v>1200</v>
          </cell>
          <cell r="Y1315">
            <v>41565</v>
          </cell>
          <cell r="Z1315">
            <v>5000</v>
          </cell>
          <cell r="AA1315">
            <v>1500</v>
          </cell>
          <cell r="AD1315">
            <v>2300</v>
          </cell>
        </row>
        <row r="1316">
          <cell r="A1316">
            <v>14.03</v>
          </cell>
          <cell r="B1316">
            <v>5000</v>
          </cell>
          <cell r="H1316">
            <v>3300</v>
          </cell>
          <cell r="I1316">
            <v>20455</v>
          </cell>
          <cell r="J1316">
            <v>2100</v>
          </cell>
          <cell r="K1316">
            <v>4100</v>
          </cell>
          <cell r="N1316">
            <v>6400</v>
          </cell>
          <cell r="O1316">
            <v>416900</v>
          </cell>
          <cell r="V1316">
            <v>29045</v>
          </cell>
          <cell r="W1316">
            <v>4000</v>
          </cell>
          <cell r="X1316">
            <v>1200</v>
          </cell>
          <cell r="Y1316">
            <v>41585</v>
          </cell>
          <cell r="Z1316">
            <v>5000</v>
          </cell>
          <cell r="AA1316">
            <v>1500</v>
          </cell>
          <cell r="AD1316">
            <v>2300</v>
          </cell>
        </row>
        <row r="1317">
          <cell r="A1317">
            <v>14.04</v>
          </cell>
          <cell r="B1317">
            <v>5000</v>
          </cell>
          <cell r="H1317">
            <v>3300</v>
          </cell>
          <cell r="I1317">
            <v>20465</v>
          </cell>
          <cell r="J1317">
            <v>2100</v>
          </cell>
          <cell r="K1317">
            <v>4100</v>
          </cell>
          <cell r="N1317">
            <v>6400</v>
          </cell>
          <cell r="O1317">
            <v>417225</v>
          </cell>
          <cell r="V1317">
            <v>29060</v>
          </cell>
          <cell r="W1317">
            <v>4000</v>
          </cell>
          <cell r="X1317">
            <v>1200</v>
          </cell>
          <cell r="Y1317">
            <v>41605</v>
          </cell>
          <cell r="Z1317">
            <v>5000</v>
          </cell>
          <cell r="AA1317">
            <v>1500</v>
          </cell>
          <cell r="AD1317">
            <v>2300</v>
          </cell>
        </row>
        <row r="1318">
          <cell r="A1318">
            <v>14.05</v>
          </cell>
          <cell r="B1318">
            <v>5000</v>
          </cell>
          <cell r="H1318">
            <v>3300</v>
          </cell>
          <cell r="I1318">
            <v>20475</v>
          </cell>
          <cell r="J1318">
            <v>2100</v>
          </cell>
          <cell r="K1318">
            <v>4100</v>
          </cell>
          <cell r="N1318">
            <v>6400</v>
          </cell>
          <cell r="O1318">
            <v>417550</v>
          </cell>
          <cell r="V1318">
            <v>29075</v>
          </cell>
          <cell r="W1318">
            <v>4000</v>
          </cell>
          <cell r="X1318">
            <v>1200</v>
          </cell>
          <cell r="Y1318">
            <v>41625</v>
          </cell>
          <cell r="Z1318">
            <v>5000</v>
          </cell>
          <cell r="AA1318">
            <v>1500</v>
          </cell>
          <cell r="AD1318">
            <v>2300</v>
          </cell>
        </row>
        <row r="1319">
          <cell r="A1319">
            <v>14.06</v>
          </cell>
          <cell r="B1319">
            <v>5000</v>
          </cell>
          <cell r="H1319">
            <v>3300</v>
          </cell>
          <cell r="I1319">
            <v>20485</v>
          </cell>
          <cell r="J1319">
            <v>2100</v>
          </cell>
          <cell r="K1319">
            <v>4100</v>
          </cell>
          <cell r="N1319">
            <v>6400</v>
          </cell>
          <cell r="O1319">
            <v>417875</v>
          </cell>
          <cell r="V1319">
            <v>29090</v>
          </cell>
          <cell r="W1319">
            <v>4000</v>
          </cell>
          <cell r="X1319">
            <v>1200</v>
          </cell>
          <cell r="Y1319">
            <v>41645</v>
          </cell>
          <cell r="Z1319">
            <v>5000</v>
          </cell>
          <cell r="AA1319">
            <v>1500</v>
          </cell>
          <cell r="AD1319">
            <v>2300</v>
          </cell>
        </row>
        <row r="1320">
          <cell r="A1320">
            <v>14.07</v>
          </cell>
          <cell r="B1320">
            <v>5000</v>
          </cell>
          <cell r="H1320">
            <v>3300</v>
          </cell>
          <cell r="I1320">
            <v>20495</v>
          </cell>
          <cell r="J1320">
            <v>2100</v>
          </cell>
          <cell r="K1320">
            <v>4100</v>
          </cell>
          <cell r="N1320">
            <v>6400</v>
          </cell>
          <cell r="O1320">
            <v>418200</v>
          </cell>
          <cell r="V1320">
            <v>29105</v>
          </cell>
          <cell r="W1320">
            <v>4000</v>
          </cell>
          <cell r="X1320">
            <v>1200</v>
          </cell>
          <cell r="Y1320">
            <v>41665</v>
          </cell>
          <cell r="Z1320">
            <v>5000</v>
          </cell>
          <cell r="AA1320">
            <v>1500</v>
          </cell>
          <cell r="AD1320">
            <v>2300</v>
          </cell>
        </row>
        <row r="1321">
          <cell r="A1321">
            <v>14.08</v>
          </cell>
          <cell r="B1321">
            <v>5000</v>
          </cell>
          <cell r="H1321">
            <v>3300</v>
          </cell>
          <cell r="I1321">
            <v>20505</v>
          </cell>
          <cell r="J1321">
            <v>2100</v>
          </cell>
          <cell r="K1321">
            <v>4100</v>
          </cell>
          <cell r="N1321">
            <v>6400</v>
          </cell>
          <cell r="O1321">
            <v>418525</v>
          </cell>
          <cell r="V1321">
            <v>29120</v>
          </cell>
          <cell r="W1321">
            <v>4000</v>
          </cell>
          <cell r="X1321">
            <v>1200</v>
          </cell>
          <cell r="Y1321">
            <v>41685</v>
          </cell>
          <cell r="Z1321">
            <v>5000</v>
          </cell>
          <cell r="AA1321">
            <v>1500</v>
          </cell>
          <cell r="AD1321">
            <v>2300</v>
          </cell>
        </row>
        <row r="1322">
          <cell r="A1322">
            <v>14.09</v>
          </cell>
          <cell r="B1322">
            <v>5000</v>
          </cell>
          <cell r="H1322">
            <v>3300</v>
          </cell>
          <cell r="I1322">
            <v>20515</v>
          </cell>
          <cell r="J1322">
            <v>2100</v>
          </cell>
          <cell r="K1322">
            <v>4100</v>
          </cell>
          <cell r="N1322">
            <v>6400</v>
          </cell>
          <cell r="O1322">
            <v>418850</v>
          </cell>
          <cell r="V1322">
            <v>29135</v>
          </cell>
          <cell r="W1322">
            <v>4000</v>
          </cell>
          <cell r="X1322">
            <v>1200</v>
          </cell>
          <cell r="Y1322">
            <v>41705</v>
          </cell>
          <cell r="Z1322">
            <v>5000</v>
          </cell>
          <cell r="AA1322">
            <v>1500</v>
          </cell>
          <cell r="AD1322">
            <v>2300</v>
          </cell>
        </row>
        <row r="1323">
          <cell r="A1323">
            <v>14.1</v>
          </cell>
          <cell r="B1323">
            <v>5000</v>
          </cell>
          <cell r="H1323">
            <v>3300</v>
          </cell>
          <cell r="I1323">
            <v>20525</v>
          </cell>
          <cell r="J1323">
            <v>2100</v>
          </cell>
          <cell r="K1323">
            <v>4100</v>
          </cell>
          <cell r="N1323">
            <v>6400</v>
          </cell>
          <cell r="O1323">
            <v>419175</v>
          </cell>
          <cell r="V1323">
            <v>29150</v>
          </cell>
          <cell r="W1323">
            <v>4000</v>
          </cell>
          <cell r="X1323">
            <v>1200</v>
          </cell>
          <cell r="Y1323">
            <v>41725</v>
          </cell>
          <cell r="Z1323">
            <v>5000</v>
          </cell>
          <cell r="AA1323">
            <v>1500</v>
          </cell>
          <cell r="AD1323">
            <v>2300</v>
          </cell>
        </row>
        <row r="1324">
          <cell r="A1324">
            <v>14.11</v>
          </cell>
          <cell r="B1324">
            <v>5000</v>
          </cell>
          <cell r="H1324">
            <v>3300</v>
          </cell>
          <cell r="I1324">
            <v>20535</v>
          </cell>
          <cell r="J1324">
            <v>2100</v>
          </cell>
          <cell r="K1324">
            <v>4100</v>
          </cell>
          <cell r="N1324">
            <v>6400</v>
          </cell>
          <cell r="O1324">
            <v>419500</v>
          </cell>
          <cell r="V1324">
            <v>29165</v>
          </cell>
          <cell r="W1324">
            <v>4000</v>
          </cell>
          <cell r="X1324">
            <v>1200</v>
          </cell>
          <cell r="Y1324">
            <v>41745</v>
          </cell>
          <cell r="Z1324">
            <v>5000</v>
          </cell>
          <cell r="AA1324">
            <v>1500</v>
          </cell>
          <cell r="AD1324">
            <v>2300</v>
          </cell>
        </row>
        <row r="1325">
          <cell r="A1325">
            <v>14.12</v>
          </cell>
          <cell r="B1325">
            <v>5000</v>
          </cell>
          <cell r="H1325">
            <v>3300</v>
          </cell>
          <cell r="I1325">
            <v>20545</v>
          </cell>
          <cell r="J1325">
            <v>2100</v>
          </cell>
          <cell r="K1325">
            <v>4100</v>
          </cell>
          <cell r="N1325">
            <v>6400</v>
          </cell>
          <cell r="O1325">
            <v>419825</v>
          </cell>
          <cell r="V1325">
            <v>29180</v>
          </cell>
          <cell r="W1325">
            <v>4000</v>
          </cell>
          <cell r="X1325">
            <v>1200</v>
          </cell>
          <cell r="Y1325">
            <v>41765</v>
          </cell>
          <cell r="Z1325">
            <v>5000</v>
          </cell>
          <cell r="AA1325">
            <v>1500</v>
          </cell>
          <cell r="AD1325">
            <v>2300</v>
          </cell>
        </row>
        <row r="1326">
          <cell r="A1326">
            <v>14.13</v>
          </cell>
          <cell r="B1326">
            <v>5000</v>
          </cell>
          <cell r="H1326">
            <v>3300</v>
          </cell>
          <cell r="I1326">
            <v>20555</v>
          </cell>
          <cell r="J1326">
            <v>2100</v>
          </cell>
          <cell r="K1326">
            <v>4100</v>
          </cell>
          <cell r="N1326">
            <v>6400</v>
          </cell>
          <cell r="O1326">
            <v>420150</v>
          </cell>
          <cell r="V1326">
            <v>29195</v>
          </cell>
          <cell r="W1326">
            <v>4000</v>
          </cell>
          <cell r="X1326">
            <v>1200</v>
          </cell>
          <cell r="Y1326">
            <v>41785</v>
          </cell>
          <cell r="Z1326">
            <v>5000</v>
          </cell>
          <cell r="AA1326">
            <v>1500</v>
          </cell>
          <cell r="AD1326">
            <v>2300</v>
          </cell>
        </row>
        <row r="1327">
          <cell r="A1327">
            <v>14.14</v>
          </cell>
          <cell r="B1327">
            <v>5000</v>
          </cell>
          <cell r="H1327">
            <v>3300</v>
          </cell>
          <cell r="I1327">
            <v>20565</v>
          </cell>
          <cell r="J1327">
            <v>2100</v>
          </cell>
          <cell r="K1327">
            <v>4100</v>
          </cell>
          <cell r="N1327">
            <v>6400</v>
          </cell>
          <cell r="O1327">
            <v>420475</v>
          </cell>
          <cell r="V1327">
            <v>29210</v>
          </cell>
          <cell r="W1327">
            <v>4000</v>
          </cell>
          <cell r="X1327">
            <v>1200</v>
          </cell>
          <cell r="Y1327">
            <v>41805</v>
          </cell>
          <cell r="Z1327">
            <v>5000</v>
          </cell>
          <cell r="AA1327">
            <v>1500</v>
          </cell>
          <cell r="AD1327">
            <v>2300</v>
          </cell>
        </row>
        <row r="1328">
          <cell r="A1328">
            <v>14.15</v>
          </cell>
          <cell r="B1328">
            <v>5000</v>
          </cell>
          <cell r="H1328">
            <v>3300</v>
          </cell>
          <cell r="I1328">
            <v>20575</v>
          </cell>
          <cell r="J1328">
            <v>2100</v>
          </cell>
          <cell r="K1328">
            <v>4100</v>
          </cell>
          <cell r="N1328">
            <v>6400</v>
          </cell>
          <cell r="O1328">
            <v>420800</v>
          </cell>
          <cell r="V1328">
            <v>29225</v>
          </cell>
          <cell r="W1328">
            <v>4000</v>
          </cell>
          <cell r="X1328">
            <v>1200</v>
          </cell>
          <cell r="Y1328">
            <v>41825</v>
          </cell>
          <cell r="Z1328">
            <v>5000</v>
          </cell>
          <cell r="AA1328">
            <v>1500</v>
          </cell>
          <cell r="AD1328">
            <v>2300</v>
          </cell>
        </row>
        <row r="1329">
          <cell r="A1329">
            <v>14.16</v>
          </cell>
          <cell r="B1329">
            <v>5000</v>
          </cell>
          <cell r="H1329">
            <v>3300</v>
          </cell>
          <cell r="I1329">
            <v>20585</v>
          </cell>
          <cell r="J1329">
            <v>2100</v>
          </cell>
          <cell r="K1329">
            <v>4100</v>
          </cell>
          <cell r="N1329">
            <v>6400</v>
          </cell>
          <cell r="O1329">
            <v>421125</v>
          </cell>
          <cell r="V1329">
            <v>29240</v>
          </cell>
          <cell r="W1329">
            <v>4000</v>
          </cell>
          <cell r="X1329">
            <v>1200</v>
          </cell>
          <cell r="Y1329">
            <v>41845</v>
          </cell>
          <cell r="Z1329">
            <v>5000</v>
          </cell>
          <cell r="AA1329">
            <v>1500</v>
          </cell>
          <cell r="AD1329">
            <v>2300</v>
          </cell>
        </row>
        <row r="1330">
          <cell r="A1330">
            <v>14.17</v>
          </cell>
          <cell r="B1330">
            <v>5000</v>
          </cell>
          <cell r="H1330">
            <v>3300</v>
          </cell>
          <cell r="I1330">
            <v>20595</v>
          </cell>
          <cell r="J1330">
            <v>2100</v>
          </cell>
          <cell r="K1330">
            <v>4100</v>
          </cell>
          <cell r="N1330">
            <v>6400</v>
          </cell>
          <cell r="O1330">
            <v>421450</v>
          </cell>
          <cell r="V1330">
            <v>29255</v>
          </cell>
          <cell r="W1330">
            <v>4000</v>
          </cell>
          <cell r="X1330">
            <v>1200</v>
          </cell>
          <cell r="Y1330">
            <v>41865</v>
          </cell>
          <cell r="Z1330">
            <v>5000</v>
          </cell>
          <cell r="AA1330">
            <v>1500</v>
          </cell>
          <cell r="AD1330">
            <v>2300</v>
          </cell>
        </row>
        <row r="1331">
          <cell r="A1331">
            <v>14.18</v>
          </cell>
          <cell r="B1331">
            <v>5000</v>
          </cell>
          <cell r="H1331">
            <v>3300</v>
          </cell>
          <cell r="I1331">
            <v>20605</v>
          </cell>
          <cell r="J1331">
            <v>2100</v>
          </cell>
          <cell r="K1331">
            <v>4100</v>
          </cell>
          <cell r="N1331">
            <v>6400</v>
          </cell>
          <cell r="O1331">
            <v>421775</v>
          </cell>
          <cell r="V1331">
            <v>29270</v>
          </cell>
          <cell r="W1331">
            <v>4000</v>
          </cell>
          <cell r="X1331">
            <v>1200</v>
          </cell>
          <cell r="Y1331">
            <v>41885</v>
          </cell>
          <cell r="Z1331">
            <v>5000</v>
          </cell>
          <cell r="AA1331">
            <v>1500</v>
          </cell>
          <cell r="AD1331">
            <v>2300</v>
          </cell>
        </row>
        <row r="1332">
          <cell r="A1332">
            <v>14.19</v>
          </cell>
          <cell r="B1332">
            <v>5000</v>
          </cell>
          <cell r="H1332">
            <v>3300</v>
          </cell>
          <cell r="I1332">
            <v>20615</v>
          </cell>
          <cell r="J1332">
            <v>2100</v>
          </cell>
          <cell r="K1332">
            <v>4100</v>
          </cell>
          <cell r="N1332">
            <v>6400</v>
          </cell>
          <cell r="O1332">
            <v>422100</v>
          </cell>
          <cell r="V1332">
            <v>29285</v>
          </cell>
          <cell r="W1332">
            <v>4000</v>
          </cell>
          <cell r="X1332">
            <v>1200</v>
          </cell>
          <cell r="Y1332">
            <v>41905</v>
          </cell>
          <cell r="Z1332">
            <v>5000</v>
          </cell>
          <cell r="AA1332">
            <v>1500</v>
          </cell>
          <cell r="AD1332">
            <v>2300</v>
          </cell>
        </row>
        <row r="1333">
          <cell r="A1333">
            <v>14.2</v>
          </cell>
          <cell r="B1333">
            <v>5000</v>
          </cell>
          <cell r="H1333">
            <v>3300</v>
          </cell>
          <cell r="I1333">
            <v>20625</v>
          </cell>
          <cell r="J1333">
            <v>2100</v>
          </cell>
          <cell r="K1333">
            <v>4100</v>
          </cell>
          <cell r="N1333">
            <v>6400</v>
          </cell>
          <cell r="O1333">
            <v>422425</v>
          </cell>
          <cell r="V1333">
            <v>29300</v>
          </cell>
          <cell r="W1333">
            <v>4000</v>
          </cell>
          <cell r="X1333">
            <v>1200</v>
          </cell>
          <cell r="Y1333">
            <v>41925</v>
          </cell>
          <cell r="Z1333">
            <v>5000</v>
          </cell>
          <cell r="AA1333">
            <v>1500</v>
          </cell>
          <cell r="AD1333">
            <v>2300</v>
          </cell>
        </row>
        <row r="1334">
          <cell r="A1334">
            <v>14.21</v>
          </cell>
          <cell r="B1334">
            <v>5000</v>
          </cell>
          <cell r="H1334">
            <v>3300</v>
          </cell>
          <cell r="I1334">
            <v>20635</v>
          </cell>
          <cell r="J1334">
            <v>2100</v>
          </cell>
          <cell r="K1334">
            <v>4100</v>
          </cell>
          <cell r="N1334">
            <v>6400</v>
          </cell>
          <cell r="O1334">
            <v>422750</v>
          </cell>
          <cell r="V1334">
            <v>29315</v>
          </cell>
          <cell r="W1334">
            <v>4000</v>
          </cell>
          <cell r="X1334">
            <v>1200</v>
          </cell>
          <cell r="Y1334">
            <v>41945</v>
          </cell>
          <cell r="Z1334">
            <v>5000</v>
          </cell>
          <cell r="AA1334">
            <v>1500</v>
          </cell>
          <cell r="AD1334">
            <v>2300</v>
          </cell>
        </row>
        <row r="1335">
          <cell r="A1335">
            <v>14.22</v>
          </cell>
          <cell r="B1335">
            <v>5000</v>
          </cell>
          <cell r="H1335">
            <v>3300</v>
          </cell>
          <cell r="I1335">
            <v>20645</v>
          </cell>
          <cell r="J1335">
            <v>2100</v>
          </cell>
          <cell r="K1335">
            <v>4100</v>
          </cell>
          <cell r="N1335">
            <v>6400</v>
          </cell>
          <cell r="O1335">
            <v>423075</v>
          </cell>
          <cell r="V1335">
            <v>29330</v>
          </cell>
          <cell r="W1335">
            <v>4000</v>
          </cell>
          <cell r="X1335">
            <v>1200</v>
          </cell>
          <cell r="Y1335">
            <v>41965</v>
          </cell>
          <cell r="Z1335">
            <v>5000</v>
          </cell>
          <cell r="AA1335">
            <v>1500</v>
          </cell>
          <cell r="AD1335">
            <v>2300</v>
          </cell>
        </row>
        <row r="1336">
          <cell r="A1336">
            <v>14.23</v>
          </cell>
          <cell r="B1336">
            <v>5000</v>
          </cell>
          <cell r="H1336">
            <v>3300</v>
          </cell>
          <cell r="I1336">
            <v>20655</v>
          </cell>
          <cell r="J1336">
            <v>2100</v>
          </cell>
          <cell r="K1336">
            <v>4100</v>
          </cell>
          <cell r="N1336">
            <v>6400</v>
          </cell>
          <cell r="O1336">
            <v>423400</v>
          </cell>
          <cell r="V1336">
            <v>29345</v>
          </cell>
          <cell r="W1336">
            <v>4000</v>
          </cell>
          <cell r="X1336">
            <v>1200</v>
          </cell>
          <cell r="Y1336">
            <v>41985</v>
          </cell>
          <cell r="Z1336">
            <v>5000</v>
          </cell>
          <cell r="AA1336">
            <v>1500</v>
          </cell>
          <cell r="AD1336">
            <v>2300</v>
          </cell>
        </row>
        <row r="1337">
          <cell r="A1337">
            <v>14.24</v>
          </cell>
          <cell r="B1337">
            <v>5000</v>
          </cell>
          <cell r="H1337">
            <v>3300</v>
          </cell>
          <cell r="I1337">
            <v>20665</v>
          </cell>
          <cell r="J1337">
            <v>2100</v>
          </cell>
          <cell r="K1337">
            <v>4100</v>
          </cell>
          <cell r="N1337">
            <v>6400</v>
          </cell>
          <cell r="O1337">
            <v>423725</v>
          </cell>
          <cell r="V1337">
            <v>29360</v>
          </cell>
          <cell r="W1337">
            <v>4000</v>
          </cell>
          <cell r="X1337">
            <v>1200</v>
          </cell>
          <cell r="Y1337">
            <v>42005</v>
          </cell>
          <cell r="Z1337">
            <v>5000</v>
          </cell>
          <cell r="AA1337">
            <v>1500</v>
          </cell>
          <cell r="AD1337">
            <v>2300</v>
          </cell>
        </row>
        <row r="1338">
          <cell r="A1338">
            <v>14.25</v>
          </cell>
          <cell r="B1338">
            <v>5000</v>
          </cell>
          <cell r="H1338">
            <v>3300</v>
          </cell>
          <cell r="I1338">
            <v>20675</v>
          </cell>
          <cell r="J1338">
            <v>2100</v>
          </cell>
          <cell r="K1338">
            <v>4100</v>
          </cell>
          <cell r="N1338">
            <v>6400</v>
          </cell>
          <cell r="O1338">
            <v>424050</v>
          </cell>
          <cell r="V1338">
            <v>29375</v>
          </cell>
          <cell r="W1338">
            <v>4000</v>
          </cell>
          <cell r="X1338">
            <v>1200</v>
          </cell>
          <cell r="Y1338">
            <v>42025</v>
          </cell>
          <cell r="Z1338">
            <v>5000</v>
          </cell>
          <cell r="AA1338">
            <v>1500</v>
          </cell>
          <cell r="AD1338">
            <v>2300</v>
          </cell>
        </row>
        <row r="1339">
          <cell r="A1339">
            <v>14.26</v>
          </cell>
          <cell r="B1339">
            <v>5000</v>
          </cell>
          <cell r="H1339">
            <v>3300</v>
          </cell>
          <cell r="I1339">
            <v>20685</v>
          </cell>
          <cell r="J1339">
            <v>2100</v>
          </cell>
          <cell r="K1339">
            <v>4100</v>
          </cell>
          <cell r="N1339">
            <v>6400</v>
          </cell>
          <cell r="O1339">
            <v>424375</v>
          </cell>
          <cell r="V1339">
            <v>29390</v>
          </cell>
          <cell r="W1339">
            <v>4000</v>
          </cell>
          <cell r="X1339">
            <v>1200</v>
          </cell>
          <cell r="Y1339">
            <v>42045</v>
          </cell>
          <cell r="Z1339">
            <v>5000</v>
          </cell>
          <cell r="AA1339">
            <v>1500</v>
          </cell>
          <cell r="AD1339">
            <v>2300</v>
          </cell>
        </row>
        <row r="1340">
          <cell r="A1340">
            <v>14.27</v>
          </cell>
          <cell r="B1340">
            <v>5000</v>
          </cell>
          <cell r="H1340">
            <v>3300</v>
          </cell>
          <cell r="I1340">
            <v>20695</v>
          </cell>
          <cell r="J1340">
            <v>2100</v>
          </cell>
          <cell r="K1340">
            <v>4100</v>
          </cell>
          <cell r="N1340">
            <v>6400</v>
          </cell>
          <cell r="O1340">
            <v>424700</v>
          </cell>
          <cell r="V1340">
            <v>29405</v>
          </cell>
          <cell r="W1340">
            <v>4000</v>
          </cell>
          <cell r="X1340">
            <v>1200</v>
          </cell>
          <cell r="Y1340">
            <v>42065</v>
          </cell>
          <cell r="Z1340">
            <v>5000</v>
          </cell>
          <cell r="AA1340">
            <v>1500</v>
          </cell>
          <cell r="AD1340">
            <v>2300</v>
          </cell>
        </row>
        <row r="1341">
          <cell r="A1341">
            <v>14.28</v>
          </cell>
          <cell r="B1341">
            <v>5000</v>
          </cell>
          <cell r="H1341">
            <v>3300</v>
          </cell>
          <cell r="I1341">
            <v>20705</v>
          </cell>
          <cell r="J1341">
            <v>2100</v>
          </cell>
          <cell r="K1341">
            <v>4100</v>
          </cell>
          <cell r="N1341">
            <v>6400</v>
          </cell>
          <cell r="O1341">
            <v>425025</v>
          </cell>
          <cell r="V1341">
            <v>29420</v>
          </cell>
          <cell r="W1341">
            <v>4000</v>
          </cell>
          <cell r="X1341">
            <v>1200</v>
          </cell>
          <cell r="Y1341">
            <v>42085</v>
          </cell>
          <cell r="Z1341">
            <v>5000</v>
          </cell>
          <cell r="AA1341">
            <v>1500</v>
          </cell>
          <cell r="AD1341">
            <v>2300</v>
          </cell>
        </row>
        <row r="1342">
          <cell r="A1342">
            <v>14.29</v>
          </cell>
          <cell r="B1342">
            <v>5000</v>
          </cell>
          <cell r="H1342">
            <v>3300</v>
          </cell>
          <cell r="I1342">
            <v>20715</v>
          </cell>
          <cell r="J1342">
            <v>2100</v>
          </cell>
          <cell r="K1342">
            <v>4100</v>
          </cell>
          <cell r="N1342">
            <v>6400</v>
          </cell>
          <cell r="O1342">
            <v>425350</v>
          </cell>
          <cell r="V1342">
            <v>29435</v>
          </cell>
          <cell r="W1342">
            <v>4000</v>
          </cell>
          <cell r="X1342">
            <v>1200</v>
          </cell>
          <cell r="Y1342">
            <v>42105</v>
          </cell>
          <cell r="Z1342">
            <v>5000</v>
          </cell>
          <cell r="AA1342">
            <v>1500</v>
          </cell>
          <cell r="AD1342">
            <v>2300</v>
          </cell>
        </row>
        <row r="1343">
          <cell r="A1343">
            <v>14.3</v>
          </cell>
          <cell r="B1343">
            <v>5000</v>
          </cell>
          <cell r="H1343">
            <v>3300</v>
          </cell>
          <cell r="I1343">
            <v>20725</v>
          </cell>
          <cell r="J1343">
            <v>2100</v>
          </cell>
          <cell r="K1343">
            <v>4100</v>
          </cell>
          <cell r="N1343">
            <v>6400</v>
          </cell>
          <cell r="O1343">
            <v>425675</v>
          </cell>
          <cell r="V1343">
            <v>29450</v>
          </cell>
          <cell r="W1343">
            <v>4000</v>
          </cell>
          <cell r="X1343">
            <v>1200</v>
          </cell>
          <cell r="Y1343">
            <v>42125</v>
          </cell>
          <cell r="Z1343">
            <v>5000</v>
          </cell>
          <cell r="AA1343">
            <v>1500</v>
          </cell>
          <cell r="AD1343">
            <v>2300</v>
          </cell>
        </row>
        <row r="1344">
          <cell r="A1344">
            <v>14.31</v>
          </cell>
          <cell r="B1344">
            <v>5000</v>
          </cell>
          <cell r="H1344">
            <v>3300</v>
          </cell>
          <cell r="I1344">
            <v>20735</v>
          </cell>
          <cell r="J1344">
            <v>2100</v>
          </cell>
          <cell r="K1344">
            <v>4100</v>
          </cell>
          <cell r="N1344">
            <v>6400</v>
          </cell>
          <cell r="O1344">
            <v>426000</v>
          </cell>
          <cell r="V1344">
            <v>29465</v>
          </cell>
          <cell r="W1344">
            <v>4000</v>
          </cell>
          <cell r="X1344">
            <v>1200</v>
          </cell>
          <cell r="Y1344">
            <v>42145</v>
          </cell>
          <cell r="Z1344">
            <v>5000</v>
          </cell>
          <cell r="AA1344">
            <v>1500</v>
          </cell>
          <cell r="AD1344">
            <v>2300</v>
          </cell>
        </row>
        <row r="1345">
          <cell r="A1345">
            <v>14.32</v>
          </cell>
          <cell r="B1345">
            <v>5000</v>
          </cell>
          <cell r="H1345">
            <v>3300</v>
          </cell>
          <cell r="I1345">
            <v>20745</v>
          </cell>
          <cell r="J1345">
            <v>2100</v>
          </cell>
          <cell r="K1345">
            <v>4100</v>
          </cell>
          <cell r="N1345">
            <v>6400</v>
          </cell>
          <cell r="O1345">
            <v>426325</v>
          </cell>
          <cell r="V1345">
            <v>29480</v>
          </cell>
          <cell r="W1345">
            <v>4000</v>
          </cell>
          <cell r="X1345">
            <v>1200</v>
          </cell>
          <cell r="Y1345">
            <v>42165</v>
          </cell>
          <cell r="Z1345">
            <v>5000</v>
          </cell>
          <cell r="AA1345">
            <v>1500</v>
          </cell>
          <cell r="AD1345">
            <v>2300</v>
          </cell>
        </row>
        <row r="1346">
          <cell r="A1346">
            <v>14.33</v>
          </cell>
          <cell r="B1346">
            <v>5000</v>
          </cell>
          <cell r="H1346">
            <v>3300</v>
          </cell>
          <cell r="I1346">
            <v>20755</v>
          </cell>
          <cell r="J1346">
            <v>2100</v>
          </cell>
          <cell r="K1346">
            <v>4100</v>
          </cell>
          <cell r="N1346">
            <v>6400</v>
          </cell>
          <cell r="O1346">
            <v>426650</v>
          </cell>
          <cell r="V1346">
            <v>29495</v>
          </cell>
          <cell r="W1346">
            <v>4000</v>
          </cell>
          <cell r="X1346">
            <v>1200</v>
          </cell>
          <cell r="Y1346">
            <v>42185</v>
          </cell>
          <cell r="Z1346">
            <v>5000</v>
          </cell>
          <cell r="AA1346">
            <v>1500</v>
          </cell>
          <cell r="AD1346">
            <v>2300</v>
          </cell>
        </row>
        <row r="1347">
          <cell r="A1347">
            <v>14.34</v>
          </cell>
          <cell r="B1347">
            <v>5000</v>
          </cell>
          <cell r="H1347">
            <v>3300</v>
          </cell>
          <cell r="I1347">
            <v>20765</v>
          </cell>
          <cell r="J1347">
            <v>2100</v>
          </cell>
          <cell r="K1347">
            <v>4100</v>
          </cell>
          <cell r="N1347">
            <v>6400</v>
          </cell>
          <cell r="O1347">
            <v>426975</v>
          </cell>
          <cell r="V1347">
            <v>29510</v>
          </cell>
          <cell r="W1347">
            <v>4000</v>
          </cell>
          <cell r="X1347">
            <v>1200</v>
          </cell>
          <cell r="Y1347">
            <v>42205</v>
          </cell>
          <cell r="Z1347">
            <v>5000</v>
          </cell>
          <cell r="AA1347">
            <v>1500</v>
          </cell>
          <cell r="AD1347">
            <v>2300</v>
          </cell>
        </row>
        <row r="1348">
          <cell r="A1348">
            <v>14.35</v>
          </cell>
          <cell r="B1348">
            <v>5000</v>
          </cell>
          <cell r="H1348">
            <v>3300</v>
          </cell>
          <cell r="I1348">
            <v>20775</v>
          </cell>
          <cell r="J1348">
            <v>2100</v>
          </cell>
          <cell r="K1348">
            <v>4100</v>
          </cell>
          <cell r="N1348">
            <v>6400</v>
          </cell>
          <cell r="O1348">
            <v>427300</v>
          </cell>
          <cell r="V1348">
            <v>29525</v>
          </cell>
          <cell r="W1348">
            <v>4000</v>
          </cell>
          <cell r="X1348">
            <v>1200</v>
          </cell>
          <cell r="Y1348">
            <v>42225</v>
          </cell>
          <cell r="Z1348">
            <v>5000</v>
          </cell>
          <cell r="AA1348">
            <v>1500</v>
          </cell>
          <cell r="AD1348">
            <v>2300</v>
          </cell>
        </row>
        <row r="1349">
          <cell r="A1349">
            <v>14.36</v>
          </cell>
          <cell r="B1349">
            <v>5000</v>
          </cell>
          <cell r="H1349">
            <v>3300</v>
          </cell>
          <cell r="I1349">
            <v>20785</v>
          </cell>
          <cell r="J1349">
            <v>2100</v>
          </cell>
          <cell r="K1349">
            <v>4100</v>
          </cell>
          <cell r="N1349">
            <v>6400</v>
          </cell>
          <cell r="O1349">
            <v>427625</v>
          </cell>
          <cell r="V1349">
            <v>29540</v>
          </cell>
          <cell r="W1349">
            <v>4000</v>
          </cell>
          <cell r="X1349">
            <v>1200</v>
          </cell>
          <cell r="Y1349">
            <v>42245</v>
          </cell>
          <cell r="Z1349">
            <v>5000</v>
          </cell>
          <cell r="AA1349">
            <v>1500</v>
          </cell>
          <cell r="AD1349">
            <v>2300</v>
          </cell>
        </row>
        <row r="1350">
          <cell r="A1350">
            <v>14.37</v>
          </cell>
          <cell r="B1350">
            <v>5000</v>
          </cell>
          <cell r="H1350">
            <v>3300</v>
          </cell>
          <cell r="I1350">
            <v>20795</v>
          </cell>
          <cell r="J1350">
            <v>2100</v>
          </cell>
          <cell r="K1350">
            <v>4100</v>
          </cell>
          <cell r="N1350">
            <v>6400</v>
          </cell>
          <cell r="O1350">
            <v>427950</v>
          </cell>
          <cell r="V1350">
            <v>29555</v>
          </cell>
          <cell r="W1350">
            <v>4000</v>
          </cell>
          <cell r="X1350">
            <v>1200</v>
          </cell>
          <cell r="Y1350">
            <v>42265</v>
          </cell>
          <cell r="Z1350">
            <v>5000</v>
          </cell>
          <cell r="AA1350">
            <v>1500</v>
          </cell>
          <cell r="AD1350">
            <v>2300</v>
          </cell>
        </row>
        <row r="1351">
          <cell r="A1351">
            <v>14.38</v>
          </cell>
          <cell r="B1351">
            <v>5000</v>
          </cell>
          <cell r="H1351">
            <v>3300</v>
          </cell>
          <cell r="I1351">
            <v>20805</v>
          </cell>
          <cell r="J1351">
            <v>2100</v>
          </cell>
          <cell r="K1351">
            <v>4100</v>
          </cell>
          <cell r="N1351">
            <v>6400</v>
          </cell>
          <cell r="O1351">
            <v>428275</v>
          </cell>
          <cell r="V1351">
            <v>29570</v>
          </cell>
          <cell r="W1351">
            <v>4000</v>
          </cell>
          <cell r="X1351">
            <v>1200</v>
          </cell>
          <cell r="Y1351">
            <v>42285</v>
          </cell>
          <cell r="Z1351">
            <v>5000</v>
          </cell>
          <cell r="AA1351">
            <v>1500</v>
          </cell>
          <cell r="AD1351">
            <v>2300</v>
          </cell>
        </row>
        <row r="1352">
          <cell r="A1352">
            <v>14.39</v>
          </cell>
          <cell r="B1352">
            <v>5000</v>
          </cell>
          <cell r="H1352">
            <v>3300</v>
          </cell>
          <cell r="I1352">
            <v>20815</v>
          </cell>
          <cell r="J1352">
            <v>2100</v>
          </cell>
          <cell r="K1352">
            <v>4100</v>
          </cell>
          <cell r="N1352">
            <v>6400</v>
          </cell>
          <cell r="O1352">
            <v>428600</v>
          </cell>
          <cell r="V1352">
            <v>29585</v>
          </cell>
          <cell r="W1352">
            <v>4000</v>
          </cell>
          <cell r="X1352">
            <v>1200</v>
          </cell>
          <cell r="Y1352">
            <v>42305</v>
          </cell>
          <cell r="Z1352">
            <v>5000</v>
          </cell>
          <cell r="AA1352">
            <v>1500</v>
          </cell>
          <cell r="AD1352">
            <v>2300</v>
          </cell>
        </row>
        <row r="1353">
          <cell r="A1353">
            <v>14.4</v>
          </cell>
          <cell r="B1353">
            <v>5000</v>
          </cell>
          <cell r="H1353">
            <v>3300</v>
          </cell>
          <cell r="I1353">
            <v>20825</v>
          </cell>
          <cell r="J1353">
            <v>2100</v>
          </cell>
          <cell r="K1353">
            <v>4100</v>
          </cell>
          <cell r="N1353">
            <v>6400</v>
          </cell>
          <cell r="O1353">
            <v>428925</v>
          </cell>
          <cell r="V1353">
            <v>29600</v>
          </cell>
          <cell r="W1353">
            <v>4000</v>
          </cell>
          <cell r="X1353">
            <v>1200</v>
          </cell>
          <cell r="Y1353">
            <v>42325</v>
          </cell>
          <cell r="Z1353">
            <v>5000</v>
          </cell>
          <cell r="AA1353">
            <v>1500</v>
          </cell>
          <cell r="AD1353">
            <v>2300</v>
          </cell>
        </row>
        <row r="1354">
          <cell r="A1354">
            <v>14.41</v>
          </cell>
          <cell r="B1354">
            <v>5000</v>
          </cell>
          <cell r="H1354">
            <v>3300</v>
          </cell>
          <cell r="I1354">
            <v>20835</v>
          </cell>
          <cell r="J1354">
            <v>2100</v>
          </cell>
          <cell r="K1354">
            <v>4100</v>
          </cell>
          <cell r="N1354">
            <v>6400</v>
          </cell>
          <cell r="O1354">
            <v>429250</v>
          </cell>
          <cell r="V1354">
            <v>29615</v>
          </cell>
          <cell r="W1354">
            <v>4000</v>
          </cell>
          <cell r="X1354">
            <v>1200</v>
          </cell>
          <cell r="Y1354">
            <v>42345</v>
          </cell>
          <cell r="Z1354">
            <v>5000</v>
          </cell>
          <cell r="AA1354">
            <v>1500</v>
          </cell>
          <cell r="AD1354">
            <v>2300</v>
          </cell>
        </row>
        <row r="1355">
          <cell r="A1355">
            <v>14.42</v>
          </cell>
          <cell r="B1355">
            <v>5000</v>
          </cell>
          <cell r="H1355">
            <v>3300</v>
          </cell>
          <cell r="I1355">
            <v>20845</v>
          </cell>
          <cell r="J1355">
            <v>2100</v>
          </cell>
          <cell r="K1355">
            <v>4100</v>
          </cell>
          <cell r="N1355">
            <v>6400</v>
          </cell>
          <cell r="O1355">
            <v>429575</v>
          </cell>
          <cell r="V1355">
            <v>29630</v>
          </cell>
          <cell r="W1355">
            <v>4000</v>
          </cell>
          <cell r="X1355">
            <v>1200</v>
          </cell>
          <cell r="Y1355">
            <v>42365</v>
          </cell>
          <cell r="Z1355">
            <v>5000</v>
          </cell>
          <cell r="AA1355">
            <v>1500</v>
          </cell>
          <cell r="AD1355">
            <v>2300</v>
          </cell>
        </row>
        <row r="1356">
          <cell r="A1356">
            <v>14.43</v>
          </cell>
          <cell r="B1356">
            <v>5000</v>
          </cell>
          <cell r="H1356">
            <v>3300</v>
          </cell>
          <cell r="I1356">
            <v>20855</v>
          </cell>
          <cell r="J1356">
            <v>2100</v>
          </cell>
          <cell r="K1356">
            <v>4100</v>
          </cell>
          <cell r="N1356">
            <v>6400</v>
          </cell>
          <cell r="O1356">
            <v>429900</v>
          </cell>
          <cell r="V1356">
            <v>29645</v>
          </cell>
          <cell r="W1356">
            <v>4000</v>
          </cell>
          <cell r="X1356">
            <v>1200</v>
          </cell>
          <cell r="Y1356">
            <v>42385</v>
          </cell>
          <cell r="Z1356">
            <v>5000</v>
          </cell>
          <cell r="AA1356">
            <v>1500</v>
          </cell>
          <cell r="AD1356">
            <v>2300</v>
          </cell>
        </row>
        <row r="1357">
          <cell r="A1357">
            <v>14.44</v>
          </cell>
          <cell r="B1357">
            <v>5000</v>
          </cell>
          <cell r="H1357">
            <v>3300</v>
          </cell>
          <cell r="I1357">
            <v>20865</v>
          </cell>
          <cell r="J1357">
            <v>2100</v>
          </cell>
          <cell r="K1357">
            <v>4100</v>
          </cell>
          <cell r="N1357">
            <v>6400</v>
          </cell>
          <cell r="O1357">
            <v>430225</v>
          </cell>
          <cell r="V1357">
            <v>29660</v>
          </cell>
          <cell r="W1357">
            <v>4000</v>
          </cell>
          <cell r="X1357">
            <v>1200</v>
          </cell>
          <cell r="Y1357">
            <v>42405</v>
          </cell>
          <cell r="Z1357">
            <v>5000</v>
          </cell>
          <cell r="AA1357">
            <v>1500</v>
          </cell>
          <cell r="AD1357">
            <v>2300</v>
          </cell>
        </row>
        <row r="1358">
          <cell r="A1358">
            <v>14.45</v>
          </cell>
          <cell r="B1358">
            <v>5000</v>
          </cell>
          <cell r="H1358">
            <v>3300</v>
          </cell>
          <cell r="I1358">
            <v>20875</v>
          </cell>
          <cell r="J1358">
            <v>2100</v>
          </cell>
          <cell r="K1358">
            <v>4100</v>
          </cell>
          <cell r="N1358">
            <v>6400</v>
          </cell>
          <cell r="O1358">
            <v>430550</v>
          </cell>
          <cell r="V1358">
            <v>29675</v>
          </cell>
          <cell r="W1358">
            <v>4000</v>
          </cell>
          <cell r="X1358">
            <v>1200</v>
          </cell>
          <cell r="Y1358">
            <v>42425</v>
          </cell>
          <cell r="Z1358">
            <v>5000</v>
          </cell>
          <cell r="AA1358">
            <v>1500</v>
          </cell>
          <cell r="AD1358">
            <v>2300</v>
          </cell>
        </row>
        <row r="1359">
          <cell r="A1359">
            <v>14.46</v>
          </cell>
          <cell r="B1359">
            <v>5000</v>
          </cell>
          <cell r="H1359">
            <v>3300</v>
          </cell>
          <cell r="I1359">
            <v>20885</v>
          </cell>
          <cell r="J1359">
            <v>2100</v>
          </cell>
          <cell r="K1359">
            <v>4100</v>
          </cell>
          <cell r="N1359">
            <v>6400</v>
          </cell>
          <cell r="O1359">
            <v>430875</v>
          </cell>
          <cell r="V1359">
            <v>29690</v>
          </cell>
          <cell r="W1359">
            <v>4000</v>
          </cell>
          <cell r="X1359">
            <v>1200</v>
          </cell>
          <cell r="Y1359">
            <v>42445</v>
          </cell>
          <cell r="Z1359">
            <v>5000</v>
          </cell>
          <cell r="AA1359">
            <v>1500</v>
          </cell>
          <cell r="AD1359">
            <v>2300</v>
          </cell>
        </row>
        <row r="1360">
          <cell r="A1360">
            <v>14.47</v>
          </cell>
          <cell r="B1360">
            <v>5000</v>
          </cell>
          <cell r="H1360">
            <v>3300</v>
          </cell>
          <cell r="I1360">
            <v>20895</v>
          </cell>
          <cell r="J1360">
            <v>2100</v>
          </cell>
          <cell r="K1360">
            <v>4100</v>
          </cell>
          <cell r="N1360">
            <v>6400</v>
          </cell>
          <cell r="O1360">
            <v>431200</v>
          </cell>
          <cell r="V1360">
            <v>29705</v>
          </cell>
          <cell r="W1360">
            <v>4000</v>
          </cell>
          <cell r="X1360">
            <v>1200</v>
          </cell>
          <cell r="Y1360">
            <v>42465</v>
          </cell>
          <cell r="Z1360">
            <v>5000</v>
          </cell>
          <cell r="AA1360">
            <v>1500</v>
          </cell>
          <cell r="AD1360">
            <v>2300</v>
          </cell>
        </row>
        <row r="1361">
          <cell r="A1361">
            <v>14.48</v>
          </cell>
          <cell r="B1361">
            <v>5000</v>
          </cell>
          <cell r="H1361">
            <v>3300</v>
          </cell>
          <cell r="I1361">
            <v>20905</v>
          </cell>
          <cell r="J1361">
            <v>2100</v>
          </cell>
          <cell r="K1361">
            <v>4100</v>
          </cell>
          <cell r="N1361">
            <v>6400</v>
          </cell>
          <cell r="O1361">
            <v>431525</v>
          </cell>
          <cell r="V1361">
            <v>29720</v>
          </cell>
          <cell r="W1361">
            <v>4000</v>
          </cell>
          <cell r="X1361">
            <v>1200</v>
          </cell>
          <cell r="Y1361">
            <v>42485</v>
          </cell>
          <cell r="Z1361">
            <v>5000</v>
          </cell>
          <cell r="AA1361">
            <v>1500</v>
          </cell>
          <cell r="AD1361">
            <v>2300</v>
          </cell>
        </row>
        <row r="1362">
          <cell r="A1362">
            <v>14.49</v>
          </cell>
          <cell r="B1362">
            <v>5000</v>
          </cell>
          <cell r="H1362">
            <v>3300</v>
          </cell>
          <cell r="I1362">
            <v>20915</v>
          </cell>
          <cell r="J1362">
            <v>2100</v>
          </cell>
          <cell r="K1362">
            <v>4100</v>
          </cell>
          <cell r="N1362">
            <v>6400</v>
          </cell>
          <cell r="O1362">
            <v>431850</v>
          </cell>
          <cell r="V1362">
            <v>29735</v>
          </cell>
          <cell r="W1362">
            <v>4000</v>
          </cell>
          <cell r="X1362">
            <v>1200</v>
          </cell>
          <cell r="Y1362">
            <v>42505</v>
          </cell>
          <cell r="Z1362">
            <v>5000</v>
          </cell>
          <cell r="AA1362">
            <v>1500</v>
          </cell>
          <cell r="AD1362">
            <v>2300</v>
          </cell>
        </row>
        <row r="1363">
          <cell r="A1363">
            <v>14.5</v>
          </cell>
          <cell r="B1363">
            <v>5000</v>
          </cell>
          <cell r="H1363">
            <v>3300</v>
          </cell>
          <cell r="I1363">
            <v>20925</v>
          </cell>
          <cell r="J1363">
            <v>2100</v>
          </cell>
          <cell r="K1363">
            <v>4100</v>
          </cell>
          <cell r="N1363">
            <v>6400</v>
          </cell>
          <cell r="O1363">
            <v>432175</v>
          </cell>
          <cell r="V1363">
            <v>29750</v>
          </cell>
          <cell r="W1363">
            <v>4000</v>
          </cell>
          <cell r="X1363">
            <v>1200</v>
          </cell>
          <cell r="Y1363">
            <v>42525</v>
          </cell>
          <cell r="Z1363">
            <v>5000</v>
          </cell>
          <cell r="AA1363">
            <v>1500</v>
          </cell>
          <cell r="AD1363">
            <v>2300</v>
          </cell>
        </row>
        <row r="1364">
          <cell r="A1364">
            <v>14.51</v>
          </cell>
          <cell r="B1364">
            <v>5000</v>
          </cell>
          <cell r="H1364">
            <v>3300</v>
          </cell>
          <cell r="I1364">
            <v>20935</v>
          </cell>
          <cell r="J1364">
            <v>2100</v>
          </cell>
          <cell r="K1364">
            <v>4100</v>
          </cell>
          <cell r="N1364">
            <v>6400</v>
          </cell>
          <cell r="O1364">
            <v>432500</v>
          </cell>
          <cell r="V1364">
            <v>29765</v>
          </cell>
          <cell r="W1364">
            <v>4000</v>
          </cell>
          <cell r="X1364">
            <v>1200</v>
          </cell>
          <cell r="Y1364">
            <v>42545</v>
          </cell>
          <cell r="Z1364">
            <v>5000</v>
          </cell>
          <cell r="AA1364">
            <v>1500</v>
          </cell>
          <cell r="AD1364">
            <v>2300</v>
          </cell>
        </row>
        <row r="1365">
          <cell r="A1365">
            <v>14.52</v>
          </cell>
          <cell r="B1365">
            <v>5000</v>
          </cell>
          <cell r="H1365">
            <v>3300</v>
          </cell>
          <cell r="I1365">
            <v>20945</v>
          </cell>
          <cell r="J1365">
            <v>2100</v>
          </cell>
          <cell r="K1365">
            <v>4100</v>
          </cell>
          <cell r="N1365">
            <v>6400</v>
          </cell>
          <cell r="O1365">
            <v>432825</v>
          </cell>
          <cell r="V1365">
            <v>29780</v>
          </cell>
          <cell r="W1365">
            <v>4000</v>
          </cell>
          <cell r="X1365">
            <v>1200</v>
          </cell>
          <cell r="Y1365">
            <v>42565</v>
          </cell>
          <cell r="Z1365">
            <v>5000</v>
          </cell>
          <cell r="AA1365">
            <v>1500</v>
          </cell>
          <cell r="AD1365">
            <v>2300</v>
          </cell>
        </row>
        <row r="1366">
          <cell r="A1366">
            <v>14.53</v>
          </cell>
          <cell r="B1366">
            <v>5000</v>
          </cell>
          <cell r="H1366">
            <v>3300</v>
          </cell>
          <cell r="I1366">
            <v>20955</v>
          </cell>
          <cell r="J1366">
            <v>2100</v>
          </cell>
          <cell r="K1366">
            <v>4100</v>
          </cell>
          <cell r="N1366">
            <v>6400</v>
          </cell>
          <cell r="O1366">
            <v>433150</v>
          </cell>
          <cell r="V1366">
            <v>29795</v>
          </cell>
          <cell r="W1366">
            <v>4000</v>
          </cell>
          <cell r="X1366">
            <v>1200</v>
          </cell>
          <cell r="Y1366">
            <v>42585</v>
          </cell>
          <cell r="Z1366">
            <v>5000</v>
          </cell>
          <cell r="AA1366">
            <v>1500</v>
          </cell>
          <cell r="AD1366">
            <v>2300</v>
          </cell>
        </row>
        <row r="1367">
          <cell r="A1367">
            <v>14.54</v>
          </cell>
          <cell r="B1367">
            <v>5000</v>
          </cell>
          <cell r="H1367">
            <v>3300</v>
          </cell>
          <cell r="I1367">
            <v>20965</v>
          </cell>
          <cell r="J1367">
            <v>2100</v>
          </cell>
          <cell r="K1367">
            <v>4100</v>
          </cell>
          <cell r="N1367">
            <v>6400</v>
          </cell>
          <cell r="O1367">
            <v>433475</v>
          </cell>
          <cell r="V1367">
            <v>29810</v>
          </cell>
          <cell r="W1367">
            <v>4000</v>
          </cell>
          <cell r="X1367">
            <v>1200</v>
          </cell>
          <cell r="Y1367">
            <v>42605</v>
          </cell>
          <cell r="Z1367">
            <v>5000</v>
          </cell>
          <cell r="AA1367">
            <v>1500</v>
          </cell>
          <cell r="AD1367">
            <v>2300</v>
          </cell>
        </row>
        <row r="1368">
          <cell r="A1368">
            <v>14.55</v>
          </cell>
          <cell r="B1368">
            <v>5000</v>
          </cell>
          <cell r="H1368">
            <v>3300</v>
          </cell>
          <cell r="I1368">
            <v>20975</v>
          </cell>
          <cell r="J1368">
            <v>2100</v>
          </cell>
          <cell r="K1368">
            <v>4100</v>
          </cell>
          <cell r="N1368">
            <v>6400</v>
          </cell>
          <cell r="O1368">
            <v>433800</v>
          </cell>
          <cell r="V1368">
            <v>29825</v>
          </cell>
          <cell r="W1368">
            <v>4000</v>
          </cell>
          <cell r="X1368">
            <v>1200</v>
          </cell>
          <cell r="Y1368">
            <v>42625</v>
          </cell>
          <cell r="Z1368">
            <v>5000</v>
          </cell>
          <cell r="AA1368">
            <v>1500</v>
          </cell>
          <cell r="AD1368">
            <v>2300</v>
          </cell>
        </row>
        <row r="1369">
          <cell r="A1369">
            <v>14.56</v>
          </cell>
          <cell r="B1369">
            <v>5000</v>
          </cell>
          <cell r="H1369">
            <v>3300</v>
          </cell>
          <cell r="I1369">
            <v>20985</v>
          </cell>
          <cell r="J1369">
            <v>2100</v>
          </cell>
          <cell r="K1369">
            <v>4100</v>
          </cell>
          <cell r="N1369">
            <v>6400</v>
          </cell>
          <cell r="O1369">
            <v>434125</v>
          </cell>
          <cell r="V1369">
            <v>29840</v>
          </cell>
          <cell r="W1369">
            <v>4000</v>
          </cell>
          <cell r="X1369">
            <v>1200</v>
          </cell>
          <cell r="Y1369">
            <v>42645</v>
          </cell>
          <cell r="Z1369">
            <v>5000</v>
          </cell>
          <cell r="AA1369">
            <v>1500</v>
          </cell>
          <cell r="AD1369">
            <v>2300</v>
          </cell>
        </row>
        <row r="1370">
          <cell r="A1370">
            <v>14.57</v>
          </cell>
          <cell r="B1370">
            <v>5000</v>
          </cell>
          <cell r="H1370">
            <v>3300</v>
          </cell>
          <cell r="I1370">
            <v>20995</v>
          </cell>
          <cell r="J1370">
            <v>2100</v>
          </cell>
          <cell r="K1370">
            <v>4100</v>
          </cell>
          <cell r="N1370">
            <v>6400</v>
          </cell>
          <cell r="O1370">
            <v>434450</v>
          </cell>
          <cell r="V1370">
            <v>29855</v>
          </cell>
          <cell r="W1370">
            <v>4000</v>
          </cell>
          <cell r="X1370">
            <v>1200</v>
          </cell>
          <cell r="Y1370">
            <v>42665</v>
          </cell>
          <cell r="Z1370">
            <v>5000</v>
          </cell>
          <cell r="AA1370">
            <v>1500</v>
          </cell>
          <cell r="AD1370">
            <v>2300</v>
          </cell>
        </row>
        <row r="1371">
          <cell r="A1371">
            <v>14.58</v>
          </cell>
          <cell r="B1371">
            <v>5000</v>
          </cell>
          <cell r="H1371">
            <v>3300</v>
          </cell>
          <cell r="I1371">
            <v>21005</v>
          </cell>
          <cell r="J1371">
            <v>2100</v>
          </cell>
          <cell r="K1371">
            <v>4100</v>
          </cell>
          <cell r="N1371">
            <v>6400</v>
          </cell>
          <cell r="O1371">
            <v>434775</v>
          </cell>
          <cell r="V1371">
            <v>29870</v>
          </cell>
          <cell r="W1371">
            <v>4000</v>
          </cell>
          <cell r="X1371">
            <v>1200</v>
          </cell>
          <cell r="Y1371">
            <v>42685</v>
          </cell>
          <cell r="Z1371">
            <v>5000</v>
          </cell>
          <cell r="AA1371">
            <v>1500</v>
          </cell>
          <cell r="AD1371">
            <v>2300</v>
          </cell>
        </row>
        <row r="1372">
          <cell r="A1372">
            <v>14.59</v>
          </cell>
          <cell r="B1372">
            <v>5000</v>
          </cell>
          <cell r="H1372">
            <v>3300</v>
          </cell>
          <cell r="I1372">
            <v>21015</v>
          </cell>
          <cell r="J1372">
            <v>2100</v>
          </cell>
          <cell r="K1372">
            <v>4100</v>
          </cell>
          <cell r="N1372">
            <v>6400</v>
          </cell>
          <cell r="O1372">
            <v>435100</v>
          </cell>
          <cell r="V1372">
            <v>29885</v>
          </cell>
          <cell r="W1372">
            <v>4000</v>
          </cell>
          <cell r="X1372">
            <v>1200</v>
          </cell>
          <cell r="Y1372">
            <v>42705</v>
          </cell>
          <cell r="Z1372">
            <v>5000</v>
          </cell>
          <cell r="AA1372">
            <v>1500</v>
          </cell>
          <cell r="AD1372">
            <v>2300</v>
          </cell>
        </row>
        <row r="1373">
          <cell r="A1373">
            <v>14.6</v>
          </cell>
          <cell r="B1373">
            <v>5000</v>
          </cell>
          <cell r="H1373">
            <v>3300</v>
          </cell>
          <cell r="I1373">
            <v>21025</v>
          </cell>
          <cell r="J1373">
            <v>2100</v>
          </cell>
          <cell r="K1373">
            <v>4100</v>
          </cell>
          <cell r="N1373">
            <v>6400</v>
          </cell>
          <cell r="O1373">
            <v>435425</v>
          </cell>
          <cell r="V1373">
            <v>29900</v>
          </cell>
          <cell r="W1373">
            <v>4000</v>
          </cell>
          <cell r="X1373">
            <v>1200</v>
          </cell>
          <cell r="Y1373">
            <v>42725</v>
          </cell>
          <cell r="Z1373">
            <v>5000</v>
          </cell>
          <cell r="AA1373">
            <v>1500</v>
          </cell>
          <cell r="AD1373">
            <v>2300</v>
          </cell>
        </row>
        <row r="1374">
          <cell r="A1374">
            <v>14.61</v>
          </cell>
          <cell r="B1374">
            <v>5000</v>
          </cell>
          <cell r="H1374">
            <v>3300</v>
          </cell>
          <cell r="I1374">
            <v>21035</v>
          </cell>
          <cell r="J1374">
            <v>2100</v>
          </cell>
          <cell r="K1374">
            <v>4100</v>
          </cell>
          <cell r="N1374">
            <v>6400</v>
          </cell>
          <cell r="O1374">
            <v>435750</v>
          </cell>
          <cell r="V1374">
            <v>29915</v>
          </cell>
          <cell r="W1374">
            <v>4000</v>
          </cell>
          <cell r="X1374">
            <v>1200</v>
          </cell>
          <cell r="Y1374">
            <v>42745</v>
          </cell>
          <cell r="Z1374">
            <v>5000</v>
          </cell>
          <cell r="AA1374">
            <v>1500</v>
          </cell>
          <cell r="AD1374">
            <v>2300</v>
          </cell>
        </row>
        <row r="1375">
          <cell r="A1375">
            <v>14.62</v>
          </cell>
          <cell r="B1375">
            <v>5000</v>
          </cell>
          <cell r="H1375">
            <v>3300</v>
          </cell>
          <cell r="I1375">
            <v>21045</v>
          </cell>
          <cell r="J1375">
            <v>2100</v>
          </cell>
          <cell r="K1375">
            <v>4100</v>
          </cell>
          <cell r="N1375">
            <v>6400</v>
          </cell>
          <cell r="O1375">
            <v>436075</v>
          </cell>
          <cell r="V1375">
            <v>29930</v>
          </cell>
          <cell r="W1375">
            <v>4000</v>
          </cell>
          <cell r="X1375">
            <v>1200</v>
          </cell>
          <cell r="Y1375">
            <v>42765</v>
          </cell>
          <cell r="Z1375">
            <v>5000</v>
          </cell>
          <cell r="AA1375">
            <v>1500</v>
          </cell>
          <cell r="AD1375">
            <v>2300</v>
          </cell>
        </row>
        <row r="1376">
          <cell r="A1376">
            <v>14.63</v>
          </cell>
          <cell r="B1376">
            <v>5000</v>
          </cell>
          <cell r="H1376">
            <v>3300</v>
          </cell>
          <cell r="I1376">
            <v>21055</v>
          </cell>
          <cell r="J1376">
            <v>2100</v>
          </cell>
          <cell r="K1376">
            <v>4100</v>
          </cell>
          <cell r="N1376">
            <v>6400</v>
          </cell>
          <cell r="O1376">
            <v>436400</v>
          </cell>
          <cell r="V1376">
            <v>29945</v>
          </cell>
          <cell r="W1376">
            <v>4000</v>
          </cell>
          <cell r="X1376">
            <v>1200</v>
          </cell>
          <cell r="Y1376">
            <v>42785</v>
          </cell>
          <cell r="Z1376">
            <v>5000</v>
          </cell>
          <cell r="AA1376">
            <v>1500</v>
          </cell>
          <cell r="AD1376">
            <v>2300</v>
          </cell>
        </row>
        <row r="1377">
          <cell r="A1377">
            <v>14.64</v>
          </cell>
          <cell r="B1377">
            <v>5000</v>
          </cell>
          <cell r="H1377">
            <v>3300</v>
          </cell>
          <cell r="I1377">
            <v>21065</v>
          </cell>
          <cell r="J1377">
            <v>2100</v>
          </cell>
          <cell r="K1377">
            <v>4100</v>
          </cell>
          <cell r="N1377">
            <v>6400</v>
          </cell>
          <cell r="O1377">
            <v>436725</v>
          </cell>
          <cell r="V1377">
            <v>29960</v>
          </cell>
          <cell r="W1377">
            <v>4000</v>
          </cell>
          <cell r="X1377">
            <v>1200</v>
          </cell>
          <cell r="Y1377">
            <v>42805</v>
          </cell>
          <cell r="Z1377">
            <v>5000</v>
          </cell>
          <cell r="AA1377">
            <v>1500</v>
          </cell>
          <cell r="AD1377">
            <v>2300</v>
          </cell>
        </row>
        <row r="1378">
          <cell r="A1378">
            <v>14.65</v>
          </cell>
          <cell r="B1378">
            <v>5000</v>
          </cell>
          <cell r="H1378">
            <v>3300</v>
          </cell>
          <cell r="I1378">
            <v>21075</v>
          </cell>
          <cell r="J1378">
            <v>2100</v>
          </cell>
          <cell r="K1378">
            <v>4100</v>
          </cell>
          <cell r="N1378">
            <v>6400</v>
          </cell>
          <cell r="O1378">
            <v>437050</v>
          </cell>
          <cell r="V1378">
            <v>29975</v>
          </cell>
          <cell r="W1378">
            <v>4000</v>
          </cell>
          <cell r="X1378">
            <v>1200</v>
          </cell>
          <cell r="Y1378">
            <v>42825</v>
          </cell>
          <cell r="Z1378">
            <v>5000</v>
          </cell>
          <cell r="AA1378">
            <v>1500</v>
          </cell>
          <cell r="AD1378">
            <v>2300</v>
          </cell>
        </row>
        <row r="1379">
          <cell r="A1379">
            <v>14.66</v>
          </cell>
          <cell r="B1379">
            <v>5000</v>
          </cell>
          <cell r="H1379">
            <v>3300</v>
          </cell>
          <cell r="I1379">
            <v>21085</v>
          </cell>
          <cell r="J1379">
            <v>2100</v>
          </cell>
          <cell r="K1379">
            <v>4100</v>
          </cell>
          <cell r="N1379">
            <v>6400</v>
          </cell>
          <cell r="O1379">
            <v>437375</v>
          </cell>
          <cell r="V1379">
            <v>29990</v>
          </cell>
          <cell r="W1379">
            <v>4000</v>
          </cell>
          <cell r="X1379">
            <v>1200</v>
          </cell>
          <cell r="Y1379">
            <v>42845</v>
          </cell>
          <cell r="Z1379">
            <v>5000</v>
          </cell>
          <cell r="AA1379">
            <v>1500</v>
          </cell>
          <cell r="AD1379">
            <v>2300</v>
          </cell>
        </row>
        <row r="1380">
          <cell r="A1380">
            <v>14.67</v>
          </cell>
          <cell r="B1380">
            <v>5000</v>
          </cell>
          <cell r="H1380">
            <v>3300</v>
          </cell>
          <cell r="I1380">
            <v>21095</v>
          </cell>
          <cell r="J1380">
            <v>2100</v>
          </cell>
          <cell r="K1380">
            <v>4100</v>
          </cell>
          <cell r="N1380">
            <v>6400</v>
          </cell>
          <cell r="O1380">
            <v>437700</v>
          </cell>
          <cell r="V1380">
            <v>30005</v>
          </cell>
          <cell r="W1380">
            <v>4000</v>
          </cell>
          <cell r="X1380">
            <v>1200</v>
          </cell>
          <cell r="Y1380">
            <v>42865</v>
          </cell>
          <cell r="Z1380">
            <v>5000</v>
          </cell>
          <cell r="AA1380">
            <v>1500</v>
          </cell>
          <cell r="AD1380">
            <v>2300</v>
          </cell>
        </row>
        <row r="1381">
          <cell r="A1381">
            <v>14.68</v>
          </cell>
          <cell r="B1381">
            <v>5000</v>
          </cell>
          <cell r="H1381">
            <v>3300</v>
          </cell>
          <cell r="I1381">
            <v>21105</v>
          </cell>
          <cell r="J1381">
            <v>2100</v>
          </cell>
          <cell r="K1381">
            <v>4100</v>
          </cell>
          <cell r="N1381">
            <v>6400</v>
          </cell>
          <cell r="O1381">
            <v>438025</v>
          </cell>
          <cell r="V1381">
            <v>30020</v>
          </cell>
          <cell r="W1381">
            <v>4000</v>
          </cell>
          <cell r="X1381">
            <v>1200</v>
          </cell>
          <cell r="Y1381">
            <v>42885</v>
          </cell>
          <cell r="Z1381">
            <v>5000</v>
          </cell>
          <cell r="AA1381">
            <v>1500</v>
          </cell>
          <cell r="AD1381">
            <v>2300</v>
          </cell>
        </row>
        <row r="1382">
          <cell r="A1382">
            <v>14.69</v>
          </cell>
          <cell r="B1382">
            <v>5000</v>
          </cell>
          <cell r="H1382">
            <v>3300</v>
          </cell>
          <cell r="I1382">
            <v>21115</v>
          </cell>
          <cell r="J1382">
            <v>2100</v>
          </cell>
          <cell r="K1382">
            <v>4100</v>
          </cell>
          <cell r="N1382">
            <v>6400</v>
          </cell>
          <cell r="O1382">
            <v>438350</v>
          </cell>
          <cell r="V1382">
            <v>30035</v>
          </cell>
          <cell r="W1382">
            <v>4000</v>
          </cell>
          <cell r="X1382">
            <v>1200</v>
          </cell>
          <cell r="Y1382">
            <v>42905</v>
          </cell>
          <cell r="Z1382">
            <v>5000</v>
          </cell>
          <cell r="AA1382">
            <v>1500</v>
          </cell>
          <cell r="AD1382">
            <v>2300</v>
          </cell>
        </row>
        <row r="1383">
          <cell r="A1383">
            <v>14.7</v>
          </cell>
          <cell r="B1383">
            <v>5000</v>
          </cell>
          <cell r="H1383">
            <v>3300</v>
          </cell>
          <cell r="I1383">
            <v>21125</v>
          </cell>
          <cell r="J1383">
            <v>2100</v>
          </cell>
          <cell r="K1383">
            <v>4100</v>
          </cell>
          <cell r="N1383">
            <v>6400</v>
          </cell>
          <cell r="O1383">
            <v>438675</v>
          </cell>
          <cell r="V1383">
            <v>30050</v>
          </cell>
          <cell r="W1383">
            <v>4000</v>
          </cell>
          <cell r="X1383">
            <v>1200</v>
          </cell>
          <cell r="Y1383">
            <v>42925</v>
          </cell>
          <cell r="Z1383">
            <v>5000</v>
          </cell>
          <cell r="AA1383">
            <v>1500</v>
          </cell>
          <cell r="AD1383">
            <v>2300</v>
          </cell>
        </row>
        <row r="1384">
          <cell r="A1384">
            <v>14.71</v>
          </cell>
          <cell r="B1384">
            <v>5000</v>
          </cell>
          <cell r="H1384">
            <v>3300</v>
          </cell>
          <cell r="I1384">
            <v>21135</v>
          </cell>
          <cell r="J1384">
            <v>2100</v>
          </cell>
          <cell r="K1384">
            <v>4100</v>
          </cell>
          <cell r="N1384">
            <v>6400</v>
          </cell>
          <cell r="O1384">
            <v>439000</v>
          </cell>
          <cell r="V1384">
            <v>30065</v>
          </cell>
          <cell r="W1384">
            <v>4000</v>
          </cell>
          <cell r="X1384">
            <v>1200</v>
          </cell>
          <cell r="Y1384">
            <v>42945</v>
          </cell>
          <cell r="Z1384">
            <v>5000</v>
          </cell>
          <cell r="AA1384">
            <v>1500</v>
          </cell>
          <cell r="AD1384">
            <v>2300</v>
          </cell>
        </row>
        <row r="1385">
          <cell r="A1385">
            <v>14.72</v>
          </cell>
          <cell r="B1385">
            <v>5000</v>
          </cell>
          <cell r="H1385">
            <v>3300</v>
          </cell>
          <cell r="I1385">
            <v>21145</v>
          </cell>
          <cell r="J1385">
            <v>2100</v>
          </cell>
          <cell r="K1385">
            <v>4100</v>
          </cell>
          <cell r="N1385">
            <v>6400</v>
          </cell>
          <cell r="O1385">
            <v>439325</v>
          </cell>
          <cell r="V1385">
            <v>30080</v>
          </cell>
          <cell r="W1385">
            <v>4000</v>
          </cell>
          <cell r="X1385">
            <v>1200</v>
          </cell>
          <cell r="Y1385">
            <v>42965</v>
          </cell>
          <cell r="Z1385">
            <v>5000</v>
          </cell>
          <cell r="AA1385">
            <v>1500</v>
          </cell>
          <cell r="AD1385">
            <v>2300</v>
          </cell>
        </row>
        <row r="1386">
          <cell r="A1386">
            <v>14.73</v>
          </cell>
          <cell r="B1386">
            <v>5000</v>
          </cell>
          <cell r="H1386">
            <v>3300</v>
          </cell>
          <cell r="I1386">
            <v>21155</v>
          </cell>
          <cell r="J1386">
            <v>2100</v>
          </cell>
          <cell r="K1386">
            <v>4100</v>
          </cell>
          <cell r="N1386">
            <v>6400</v>
          </cell>
          <cell r="O1386">
            <v>439650</v>
          </cell>
          <cell r="V1386">
            <v>30095</v>
          </cell>
          <cell r="W1386">
            <v>4000</v>
          </cell>
          <cell r="X1386">
            <v>1200</v>
          </cell>
          <cell r="Y1386">
            <v>42985</v>
          </cell>
          <cell r="Z1386">
            <v>5000</v>
          </cell>
          <cell r="AA1386">
            <v>1500</v>
          </cell>
          <cell r="AD1386">
            <v>2300</v>
          </cell>
        </row>
        <row r="1387">
          <cell r="A1387">
            <v>14.74</v>
          </cell>
          <cell r="B1387">
            <v>5000</v>
          </cell>
          <cell r="H1387">
            <v>3300</v>
          </cell>
          <cell r="I1387">
            <v>21165</v>
          </cell>
          <cell r="J1387">
            <v>2100</v>
          </cell>
          <cell r="K1387">
            <v>4100</v>
          </cell>
          <cell r="N1387">
            <v>6400</v>
          </cell>
          <cell r="O1387">
            <v>439975</v>
          </cell>
          <cell r="V1387">
            <v>30110</v>
          </cell>
          <cell r="W1387">
            <v>4000</v>
          </cell>
          <cell r="X1387">
            <v>1200</v>
          </cell>
          <cell r="Y1387">
            <v>43005</v>
          </cell>
          <cell r="Z1387">
            <v>5000</v>
          </cell>
          <cell r="AA1387">
            <v>1500</v>
          </cell>
          <cell r="AD1387">
            <v>2300</v>
          </cell>
        </row>
        <row r="1388">
          <cell r="A1388">
            <v>14.75</v>
          </cell>
          <cell r="B1388">
            <v>5000</v>
          </cell>
          <cell r="H1388">
            <v>3300</v>
          </cell>
          <cell r="I1388">
            <v>21175</v>
          </cell>
          <cell r="J1388">
            <v>2100</v>
          </cell>
          <cell r="K1388">
            <v>4100</v>
          </cell>
          <cell r="N1388">
            <v>6400</v>
          </cell>
          <cell r="O1388">
            <v>440300</v>
          </cell>
          <cell r="V1388">
            <v>30125</v>
          </cell>
          <cell r="W1388">
            <v>4000</v>
          </cell>
          <cell r="X1388">
            <v>1200</v>
          </cell>
          <cell r="Y1388">
            <v>43025</v>
          </cell>
          <cell r="Z1388">
            <v>5000</v>
          </cell>
          <cell r="AA1388">
            <v>1500</v>
          </cell>
          <cell r="AD1388">
            <v>2300</v>
          </cell>
        </row>
        <row r="1389">
          <cell r="A1389">
            <v>14.76</v>
          </cell>
          <cell r="B1389">
            <v>5000</v>
          </cell>
          <cell r="H1389">
            <v>3300</v>
          </cell>
          <cell r="I1389">
            <v>21185</v>
          </cell>
          <cell r="J1389">
            <v>2100</v>
          </cell>
          <cell r="K1389">
            <v>4100</v>
          </cell>
          <cell r="N1389">
            <v>6400</v>
          </cell>
          <cell r="O1389">
            <v>440625</v>
          </cell>
          <cell r="V1389">
            <v>30140</v>
          </cell>
          <cell r="W1389">
            <v>4000</v>
          </cell>
          <cell r="X1389">
            <v>1200</v>
          </cell>
          <cell r="Y1389">
            <v>43045</v>
          </cell>
          <cell r="Z1389">
            <v>5000</v>
          </cell>
          <cell r="AA1389">
            <v>1500</v>
          </cell>
          <cell r="AD1389">
            <v>2300</v>
          </cell>
        </row>
        <row r="1390">
          <cell r="A1390">
            <v>14.77</v>
          </cell>
          <cell r="B1390">
            <v>5000</v>
          </cell>
          <cell r="H1390">
            <v>3300</v>
          </cell>
          <cell r="I1390">
            <v>21195</v>
          </cell>
          <cell r="J1390">
            <v>2100</v>
          </cell>
          <cell r="K1390">
            <v>4100</v>
          </cell>
          <cell r="N1390">
            <v>6400</v>
          </cell>
          <cell r="O1390">
            <v>440950</v>
          </cell>
          <cell r="V1390">
            <v>30155</v>
          </cell>
          <cell r="W1390">
            <v>4000</v>
          </cell>
          <cell r="X1390">
            <v>1200</v>
          </cell>
          <cell r="Y1390">
            <v>43065</v>
          </cell>
          <cell r="Z1390">
            <v>5000</v>
          </cell>
          <cell r="AA1390">
            <v>1500</v>
          </cell>
          <cell r="AD1390">
            <v>2300</v>
          </cell>
        </row>
        <row r="1391">
          <cell r="A1391">
            <v>14.78</v>
          </cell>
          <cell r="B1391">
            <v>5000</v>
          </cell>
          <cell r="H1391">
            <v>3300</v>
          </cell>
          <cell r="I1391">
            <v>21205</v>
          </cell>
          <cell r="J1391">
            <v>2100</v>
          </cell>
          <cell r="K1391">
            <v>4100</v>
          </cell>
          <cell r="N1391">
            <v>6400</v>
          </cell>
          <cell r="O1391">
            <v>441275</v>
          </cell>
          <cell r="V1391">
            <v>30170</v>
          </cell>
          <cell r="W1391">
            <v>4000</v>
          </cell>
          <cell r="X1391">
            <v>1200</v>
          </cell>
          <cell r="Y1391">
            <v>43085</v>
          </cell>
          <cell r="Z1391">
            <v>5000</v>
          </cell>
          <cell r="AA1391">
            <v>1500</v>
          </cell>
          <cell r="AD1391">
            <v>2300</v>
          </cell>
        </row>
        <row r="1392">
          <cell r="A1392">
            <v>14.79</v>
          </cell>
          <cell r="B1392">
            <v>5000</v>
          </cell>
          <cell r="H1392">
            <v>3300</v>
          </cell>
          <cell r="I1392">
            <v>21215</v>
          </cell>
          <cell r="J1392">
            <v>2100</v>
          </cell>
          <cell r="K1392">
            <v>4100</v>
          </cell>
          <cell r="N1392">
            <v>6400</v>
          </cell>
          <cell r="O1392">
            <v>441600</v>
          </cell>
          <cell r="V1392">
            <v>30185</v>
          </cell>
          <cell r="W1392">
            <v>4000</v>
          </cell>
          <cell r="X1392">
            <v>1200</v>
          </cell>
          <cell r="Y1392">
            <v>43105</v>
          </cell>
          <cell r="Z1392">
            <v>5000</v>
          </cell>
          <cell r="AA1392">
            <v>1500</v>
          </cell>
          <cell r="AD1392">
            <v>2300</v>
          </cell>
        </row>
        <row r="1393">
          <cell r="A1393">
            <v>14.8</v>
          </cell>
          <cell r="B1393">
            <v>5000</v>
          </cell>
          <cell r="H1393">
            <v>3300</v>
          </cell>
          <cell r="I1393">
            <v>21225</v>
          </cell>
          <cell r="J1393">
            <v>2100</v>
          </cell>
          <cell r="K1393">
            <v>4100</v>
          </cell>
          <cell r="N1393">
            <v>6400</v>
          </cell>
          <cell r="O1393">
            <v>441925</v>
          </cell>
          <cell r="V1393">
            <v>30200</v>
          </cell>
          <cell r="W1393">
            <v>4000</v>
          </cell>
          <cell r="X1393">
            <v>1200</v>
          </cell>
          <cell r="Y1393">
            <v>43125</v>
          </cell>
          <cell r="Z1393">
            <v>5000</v>
          </cell>
          <cell r="AA1393">
            <v>1500</v>
          </cell>
          <cell r="AD1393">
            <v>2300</v>
          </cell>
        </row>
        <row r="1394">
          <cell r="A1394">
            <v>14.81</v>
          </cell>
          <cell r="B1394">
            <v>5000</v>
          </cell>
          <cell r="H1394">
            <v>3300</v>
          </cell>
          <cell r="I1394">
            <v>21235</v>
          </cell>
          <cell r="J1394">
            <v>2100</v>
          </cell>
          <cell r="K1394">
            <v>4100</v>
          </cell>
          <cell r="N1394">
            <v>6400</v>
          </cell>
          <cell r="O1394">
            <v>442250</v>
          </cell>
          <cell r="V1394">
            <v>30215</v>
          </cell>
          <cell r="W1394">
            <v>4000</v>
          </cell>
          <cell r="X1394">
            <v>1200</v>
          </cell>
          <cell r="Y1394">
            <v>43145</v>
          </cell>
          <cell r="Z1394">
            <v>5000</v>
          </cell>
          <cell r="AA1394">
            <v>1500</v>
          </cell>
          <cell r="AD1394">
            <v>2300</v>
          </cell>
        </row>
        <row r="1395">
          <cell r="A1395">
            <v>14.82</v>
          </cell>
          <cell r="B1395">
            <v>5000</v>
          </cell>
          <cell r="H1395">
            <v>3300</v>
          </cell>
          <cell r="I1395">
            <v>21245</v>
          </cell>
          <cell r="J1395">
            <v>2100</v>
          </cell>
          <cell r="K1395">
            <v>4100</v>
          </cell>
          <cell r="N1395">
            <v>6400</v>
          </cell>
          <cell r="O1395">
            <v>442575</v>
          </cell>
          <cell r="V1395">
            <v>30230</v>
          </cell>
          <cell r="W1395">
            <v>4000</v>
          </cell>
          <cell r="X1395">
            <v>1200</v>
          </cell>
          <cell r="Y1395">
            <v>43165</v>
          </cell>
          <cell r="Z1395">
            <v>5000</v>
          </cell>
          <cell r="AA1395">
            <v>1500</v>
          </cell>
          <cell r="AD1395">
            <v>2300</v>
          </cell>
        </row>
        <row r="1396">
          <cell r="A1396">
            <v>14.83</v>
          </cell>
          <cell r="B1396">
            <v>5000</v>
          </cell>
          <cell r="H1396">
            <v>3300</v>
          </cell>
          <cell r="I1396">
            <v>21255</v>
          </cell>
          <cell r="J1396">
            <v>2100</v>
          </cell>
          <cell r="K1396">
            <v>4100</v>
          </cell>
          <cell r="N1396">
            <v>6400</v>
          </cell>
          <cell r="O1396">
            <v>442900</v>
          </cell>
          <cell r="V1396">
            <v>30245</v>
          </cell>
          <cell r="W1396">
            <v>4000</v>
          </cell>
          <cell r="X1396">
            <v>1200</v>
          </cell>
          <cell r="Y1396">
            <v>43185</v>
          </cell>
          <cell r="Z1396">
            <v>5000</v>
          </cell>
          <cell r="AA1396">
            <v>1500</v>
          </cell>
          <cell r="AD1396">
            <v>2300</v>
          </cell>
        </row>
        <row r="1397">
          <cell r="A1397">
            <v>14.84</v>
          </cell>
          <cell r="B1397">
            <v>5000</v>
          </cell>
          <cell r="H1397">
            <v>3300</v>
          </cell>
          <cell r="I1397">
            <v>21265</v>
          </cell>
          <cell r="J1397">
            <v>2100</v>
          </cell>
          <cell r="K1397">
            <v>4100</v>
          </cell>
          <cell r="N1397">
            <v>6400</v>
          </cell>
          <cell r="O1397">
            <v>443225</v>
          </cell>
          <cell r="V1397">
            <v>30260</v>
          </cell>
          <cell r="W1397">
            <v>4000</v>
          </cell>
          <cell r="X1397">
            <v>1200</v>
          </cell>
          <cell r="Y1397">
            <v>43205</v>
          </cell>
          <cell r="Z1397">
            <v>5000</v>
          </cell>
          <cell r="AA1397">
            <v>1500</v>
          </cell>
          <cell r="AD1397">
            <v>2300</v>
          </cell>
        </row>
        <row r="1398">
          <cell r="A1398">
            <v>14.85</v>
          </cell>
          <cell r="B1398">
            <v>5000</v>
          </cell>
          <cell r="H1398">
            <v>3300</v>
          </cell>
          <cell r="I1398">
            <v>21275</v>
          </cell>
          <cell r="J1398">
            <v>2100</v>
          </cell>
          <cell r="K1398">
            <v>4100</v>
          </cell>
          <cell r="N1398">
            <v>6400</v>
          </cell>
          <cell r="O1398">
            <v>443550</v>
          </cell>
          <cell r="V1398">
            <v>30275</v>
          </cell>
          <cell r="W1398">
            <v>4000</v>
          </cell>
          <cell r="X1398">
            <v>1200</v>
          </cell>
          <cell r="Y1398">
            <v>43225</v>
          </cell>
          <cell r="Z1398">
            <v>5000</v>
          </cell>
          <cell r="AA1398">
            <v>1500</v>
          </cell>
          <cell r="AD1398">
            <v>2300</v>
          </cell>
        </row>
        <row r="1399">
          <cell r="A1399">
            <v>14.86</v>
          </cell>
          <cell r="B1399">
            <v>5000</v>
          </cell>
          <cell r="H1399">
            <v>3300</v>
          </cell>
          <cell r="I1399">
            <v>21285</v>
          </cell>
          <cell r="J1399">
            <v>2100</v>
          </cell>
          <cell r="K1399">
            <v>4100</v>
          </cell>
          <cell r="N1399">
            <v>6400</v>
          </cell>
          <cell r="O1399">
            <v>443875</v>
          </cell>
          <cell r="V1399">
            <v>30290</v>
          </cell>
          <cell r="W1399">
            <v>4000</v>
          </cell>
          <cell r="X1399">
            <v>1200</v>
          </cell>
          <cell r="Y1399">
            <v>43245</v>
          </cell>
          <cell r="Z1399">
            <v>5000</v>
          </cell>
          <cell r="AA1399">
            <v>1500</v>
          </cell>
          <cell r="AD1399">
            <v>2300</v>
          </cell>
        </row>
        <row r="1400">
          <cell r="A1400">
            <v>14.87</v>
          </cell>
          <cell r="B1400">
            <v>5000</v>
          </cell>
          <cell r="H1400">
            <v>3300</v>
          </cell>
          <cell r="I1400">
            <v>21295</v>
          </cell>
          <cell r="J1400">
            <v>2100</v>
          </cell>
          <cell r="K1400">
            <v>4100</v>
          </cell>
          <cell r="N1400">
            <v>6400</v>
          </cell>
          <cell r="O1400">
            <v>444200</v>
          </cell>
          <cell r="V1400">
            <v>30305</v>
          </cell>
          <cell r="W1400">
            <v>4000</v>
          </cell>
          <cell r="X1400">
            <v>1200</v>
          </cell>
          <cell r="Y1400">
            <v>43265</v>
          </cell>
          <cell r="Z1400">
            <v>5000</v>
          </cell>
          <cell r="AA1400">
            <v>1500</v>
          </cell>
          <cell r="AD1400">
            <v>2300</v>
          </cell>
        </row>
        <row r="1401">
          <cell r="A1401">
            <v>14.88</v>
          </cell>
          <cell r="B1401">
            <v>5000</v>
          </cell>
          <cell r="H1401">
            <v>3300</v>
          </cell>
          <cell r="I1401">
            <v>21305</v>
          </cell>
          <cell r="J1401">
            <v>2100</v>
          </cell>
          <cell r="K1401">
            <v>4100</v>
          </cell>
          <cell r="N1401">
            <v>6400</v>
          </cell>
          <cell r="O1401">
            <v>444525</v>
          </cell>
          <cell r="V1401">
            <v>30320</v>
          </cell>
          <cell r="W1401">
            <v>4000</v>
          </cell>
          <cell r="X1401">
            <v>1200</v>
          </cell>
          <cell r="Y1401">
            <v>43285</v>
          </cell>
          <cell r="Z1401">
            <v>5000</v>
          </cell>
          <cell r="AA1401">
            <v>1500</v>
          </cell>
          <cell r="AD1401">
            <v>2300</v>
          </cell>
        </row>
        <row r="1402">
          <cell r="A1402">
            <v>14.89</v>
          </cell>
          <cell r="B1402">
            <v>5000</v>
          </cell>
          <cell r="H1402">
            <v>3300</v>
          </cell>
          <cell r="I1402">
            <v>21315</v>
          </cell>
          <cell r="J1402">
            <v>2100</v>
          </cell>
          <cell r="K1402">
            <v>4100</v>
          </cell>
          <cell r="N1402">
            <v>6400</v>
          </cell>
          <cell r="O1402">
            <v>444850</v>
          </cell>
          <cell r="V1402">
            <v>30335</v>
          </cell>
          <cell r="W1402">
            <v>4000</v>
          </cell>
          <cell r="X1402">
            <v>1200</v>
          </cell>
          <cell r="Y1402">
            <v>43305</v>
          </cell>
          <cell r="Z1402">
            <v>5000</v>
          </cell>
          <cell r="AA1402">
            <v>1500</v>
          </cell>
          <cell r="AD1402">
            <v>2300</v>
          </cell>
        </row>
        <row r="1403">
          <cell r="A1403">
            <v>14.9</v>
          </cell>
          <cell r="B1403">
            <v>5000</v>
          </cell>
          <cell r="H1403">
            <v>3300</v>
          </cell>
          <cell r="I1403">
            <v>21325</v>
          </cell>
          <cell r="J1403">
            <v>2100</v>
          </cell>
          <cell r="K1403">
            <v>4100</v>
          </cell>
          <cell r="N1403">
            <v>6400</v>
          </cell>
          <cell r="O1403">
            <v>445175</v>
          </cell>
          <cell r="V1403">
            <v>30350</v>
          </cell>
          <cell r="W1403">
            <v>4000</v>
          </cell>
          <cell r="X1403">
            <v>1200</v>
          </cell>
          <cell r="Y1403">
            <v>43325</v>
          </cell>
          <cell r="Z1403">
            <v>5000</v>
          </cell>
          <cell r="AA1403">
            <v>1500</v>
          </cell>
          <cell r="AD1403">
            <v>2300</v>
          </cell>
        </row>
        <row r="1404">
          <cell r="A1404">
            <v>14.91</v>
          </cell>
          <cell r="B1404">
            <v>5000</v>
          </cell>
          <cell r="H1404">
            <v>3300</v>
          </cell>
          <cell r="I1404">
            <v>21335</v>
          </cell>
          <cell r="J1404">
            <v>2100</v>
          </cell>
          <cell r="K1404">
            <v>4100</v>
          </cell>
          <cell r="N1404">
            <v>6400</v>
          </cell>
          <cell r="O1404">
            <v>445500</v>
          </cell>
          <cell r="V1404">
            <v>30365</v>
          </cell>
          <cell r="W1404">
            <v>4000</v>
          </cell>
          <cell r="X1404">
            <v>1200</v>
          </cell>
          <cell r="Y1404">
            <v>43345</v>
          </cell>
          <cell r="Z1404">
            <v>5000</v>
          </cell>
          <cell r="AA1404">
            <v>1500</v>
          </cell>
          <cell r="AD1404">
            <v>2300</v>
          </cell>
        </row>
        <row r="1405">
          <cell r="A1405">
            <v>14.92</v>
          </cell>
          <cell r="B1405">
            <v>5000</v>
          </cell>
          <cell r="H1405">
            <v>3300</v>
          </cell>
          <cell r="I1405">
            <v>21345</v>
          </cell>
          <cell r="J1405">
            <v>2100</v>
          </cell>
          <cell r="K1405">
            <v>4100</v>
          </cell>
          <cell r="N1405">
            <v>6400</v>
          </cell>
          <cell r="O1405">
            <v>445825</v>
          </cell>
          <cell r="V1405">
            <v>30380</v>
          </cell>
          <cell r="W1405">
            <v>4000</v>
          </cell>
          <cell r="X1405">
            <v>1200</v>
          </cell>
          <cell r="Y1405">
            <v>43365</v>
          </cell>
          <cell r="Z1405">
            <v>5000</v>
          </cell>
          <cell r="AA1405">
            <v>1500</v>
          </cell>
          <cell r="AD1405">
            <v>2300</v>
          </cell>
        </row>
        <row r="1406">
          <cell r="A1406">
            <v>14.93</v>
          </cell>
          <cell r="B1406">
            <v>5000</v>
          </cell>
          <cell r="H1406">
            <v>3300</v>
          </cell>
          <cell r="I1406">
            <v>21355</v>
          </cell>
          <cell r="J1406">
            <v>2100</v>
          </cell>
          <cell r="K1406">
            <v>4100</v>
          </cell>
          <cell r="N1406">
            <v>6400</v>
          </cell>
          <cell r="O1406">
            <v>446150</v>
          </cell>
          <cell r="V1406">
            <v>30395</v>
          </cell>
          <cell r="W1406">
            <v>4000</v>
          </cell>
          <cell r="X1406">
            <v>1200</v>
          </cell>
          <cell r="Y1406">
            <v>43385</v>
          </cell>
          <cell r="Z1406">
            <v>5000</v>
          </cell>
          <cell r="AA1406">
            <v>1500</v>
          </cell>
          <cell r="AD1406">
            <v>2300</v>
          </cell>
        </row>
        <row r="1407">
          <cell r="A1407">
            <v>14.94</v>
          </cell>
          <cell r="B1407">
            <v>5000</v>
          </cell>
          <cell r="H1407">
            <v>3300</v>
          </cell>
          <cell r="I1407">
            <v>21365</v>
          </cell>
          <cell r="J1407">
            <v>2100</v>
          </cell>
          <cell r="K1407">
            <v>4100</v>
          </cell>
          <cell r="N1407">
            <v>6400</v>
          </cell>
          <cell r="O1407">
            <v>446475</v>
          </cell>
          <cell r="V1407">
            <v>30410</v>
          </cell>
          <cell r="W1407">
            <v>4000</v>
          </cell>
          <cell r="X1407">
            <v>1200</v>
          </cell>
          <cell r="Y1407">
            <v>43405</v>
          </cell>
          <cell r="Z1407">
            <v>5000</v>
          </cell>
          <cell r="AA1407">
            <v>1500</v>
          </cell>
          <cell r="AD1407">
            <v>2300</v>
          </cell>
        </row>
        <row r="1408">
          <cell r="A1408">
            <v>14.95</v>
          </cell>
          <cell r="B1408">
            <v>5000</v>
          </cell>
          <cell r="H1408">
            <v>3300</v>
          </cell>
          <cell r="I1408">
            <v>21375</v>
          </cell>
          <cell r="J1408">
            <v>2100</v>
          </cell>
          <cell r="K1408">
            <v>4100</v>
          </cell>
          <cell r="N1408">
            <v>6400</v>
          </cell>
          <cell r="O1408">
            <v>446800</v>
          </cell>
          <cell r="V1408">
            <v>30425</v>
          </cell>
          <cell r="W1408">
            <v>4000</v>
          </cell>
          <cell r="X1408">
            <v>1200</v>
          </cell>
          <cell r="Y1408">
            <v>43425</v>
          </cell>
          <cell r="Z1408">
            <v>5000</v>
          </cell>
          <cell r="AA1408">
            <v>1500</v>
          </cell>
          <cell r="AD1408">
            <v>2300</v>
          </cell>
        </row>
        <row r="1409">
          <cell r="A1409">
            <v>14.96</v>
          </cell>
          <cell r="B1409">
            <v>5000</v>
          </cell>
          <cell r="H1409">
            <v>3300</v>
          </cell>
          <cell r="I1409">
            <v>21385</v>
          </cell>
          <cell r="J1409">
            <v>2100</v>
          </cell>
          <cell r="K1409">
            <v>4100</v>
          </cell>
          <cell r="N1409">
            <v>6400</v>
          </cell>
          <cell r="O1409">
            <v>447125</v>
          </cell>
          <cell r="V1409">
            <v>30440</v>
          </cell>
          <cell r="W1409">
            <v>4000</v>
          </cell>
          <cell r="X1409">
            <v>1200</v>
          </cell>
          <cell r="Y1409">
            <v>43445</v>
          </cell>
          <cell r="Z1409">
            <v>5000</v>
          </cell>
          <cell r="AA1409">
            <v>1500</v>
          </cell>
          <cell r="AD1409">
            <v>2300</v>
          </cell>
        </row>
        <row r="1410">
          <cell r="A1410">
            <v>14.97</v>
          </cell>
          <cell r="B1410">
            <v>5000</v>
          </cell>
          <cell r="H1410">
            <v>3300</v>
          </cell>
          <cell r="I1410">
            <v>21395</v>
          </cell>
          <cell r="J1410">
            <v>2100</v>
          </cell>
          <cell r="K1410">
            <v>4100</v>
          </cell>
          <cell r="N1410">
            <v>6400</v>
          </cell>
          <cell r="O1410">
            <v>447450</v>
          </cell>
          <cell r="V1410">
            <v>30455</v>
          </cell>
          <cell r="W1410">
            <v>4000</v>
          </cell>
          <cell r="X1410">
            <v>1200</v>
          </cell>
          <cell r="Y1410">
            <v>43465</v>
          </cell>
          <cell r="Z1410">
            <v>5000</v>
          </cell>
          <cell r="AA1410">
            <v>1500</v>
          </cell>
          <cell r="AD1410">
            <v>2300</v>
          </cell>
        </row>
        <row r="1411">
          <cell r="A1411">
            <v>14.98</v>
          </cell>
          <cell r="B1411">
            <v>5000</v>
          </cell>
          <cell r="H1411">
            <v>3300</v>
          </cell>
          <cell r="I1411">
            <v>21405</v>
          </cell>
          <cell r="J1411">
            <v>2100</v>
          </cell>
          <cell r="K1411">
            <v>4100</v>
          </cell>
          <cell r="N1411">
            <v>6400</v>
          </cell>
          <cell r="O1411">
            <v>447775</v>
          </cell>
          <cell r="V1411">
            <v>30470</v>
          </cell>
          <cell r="W1411">
            <v>4000</v>
          </cell>
          <cell r="X1411">
            <v>1200</v>
          </cell>
          <cell r="Y1411">
            <v>43485</v>
          </cell>
          <cell r="Z1411">
            <v>5000</v>
          </cell>
          <cell r="AA1411">
            <v>1500</v>
          </cell>
          <cell r="AD1411">
            <v>2300</v>
          </cell>
        </row>
        <row r="1412">
          <cell r="A1412">
            <v>14.99</v>
          </cell>
          <cell r="B1412">
            <v>5000</v>
          </cell>
          <cell r="H1412">
            <v>3300</v>
          </cell>
          <cell r="I1412">
            <v>21415</v>
          </cell>
          <cell r="J1412">
            <v>2100</v>
          </cell>
          <cell r="K1412">
            <v>4100</v>
          </cell>
          <cell r="N1412">
            <v>6400</v>
          </cell>
          <cell r="O1412">
            <v>448100</v>
          </cell>
          <cell r="V1412">
            <v>30485</v>
          </cell>
          <cell r="W1412">
            <v>4000</v>
          </cell>
          <cell r="X1412">
            <v>1200</v>
          </cell>
          <cell r="Y1412">
            <v>43505</v>
          </cell>
          <cell r="Z1412">
            <v>5000</v>
          </cell>
          <cell r="AA1412">
            <v>1500</v>
          </cell>
          <cell r="AD1412">
            <v>2300</v>
          </cell>
        </row>
        <row r="1413">
          <cell r="A1413">
            <v>15</v>
          </cell>
          <cell r="B1413">
            <v>5000</v>
          </cell>
          <cell r="H1413">
            <v>3300</v>
          </cell>
          <cell r="I1413">
            <v>21425</v>
          </cell>
          <cell r="J1413">
            <v>2100</v>
          </cell>
          <cell r="K1413">
            <v>4100</v>
          </cell>
          <cell r="N1413">
            <v>6400</v>
          </cell>
          <cell r="O1413">
            <v>448425</v>
          </cell>
          <cell r="V1413">
            <v>30500</v>
          </cell>
          <cell r="W1413">
            <v>4000</v>
          </cell>
          <cell r="X1413">
            <v>1200</v>
          </cell>
          <cell r="Y1413">
            <v>43525</v>
          </cell>
          <cell r="Z1413">
            <v>5000</v>
          </cell>
          <cell r="AA1413">
            <v>1500</v>
          </cell>
          <cell r="AD1413">
            <v>2300</v>
          </cell>
        </row>
        <row r="1414">
          <cell r="A1414">
            <v>15.01</v>
          </cell>
          <cell r="B1414">
            <v>5000</v>
          </cell>
          <cell r="H1414">
            <v>3300</v>
          </cell>
          <cell r="I1414">
            <v>21435</v>
          </cell>
          <cell r="J1414">
            <v>2100</v>
          </cell>
          <cell r="K1414">
            <v>4100</v>
          </cell>
          <cell r="N1414">
            <v>6400</v>
          </cell>
          <cell r="O1414">
            <v>448750</v>
          </cell>
          <cell r="V1414">
            <v>30515</v>
          </cell>
          <cell r="W1414">
            <v>4000</v>
          </cell>
          <cell r="X1414">
            <v>1200</v>
          </cell>
          <cell r="Y1414">
            <v>43545</v>
          </cell>
          <cell r="Z1414">
            <v>5000</v>
          </cell>
          <cell r="AA1414">
            <v>1500</v>
          </cell>
          <cell r="AD1414">
            <v>2300</v>
          </cell>
        </row>
        <row r="1415">
          <cell r="A1415">
            <v>15.02</v>
          </cell>
          <cell r="B1415">
            <v>5000</v>
          </cell>
          <cell r="H1415">
            <v>3300</v>
          </cell>
          <cell r="I1415">
            <v>21445</v>
          </cell>
          <cell r="J1415">
            <v>2100</v>
          </cell>
          <cell r="K1415">
            <v>4100</v>
          </cell>
          <cell r="N1415">
            <v>6400</v>
          </cell>
          <cell r="O1415">
            <v>449075</v>
          </cell>
          <cell r="V1415">
            <v>30530</v>
          </cell>
          <cell r="W1415">
            <v>4000</v>
          </cell>
          <cell r="X1415">
            <v>1200</v>
          </cell>
          <cell r="Y1415">
            <v>43565</v>
          </cell>
          <cell r="Z1415">
            <v>5000</v>
          </cell>
          <cell r="AA1415">
            <v>1500</v>
          </cell>
          <cell r="AD1415">
            <v>2300</v>
          </cell>
        </row>
        <row r="1416">
          <cell r="A1416">
            <v>15.03</v>
          </cell>
          <cell r="B1416">
            <v>5000</v>
          </cell>
          <cell r="H1416">
            <v>3300</v>
          </cell>
          <cell r="I1416">
            <v>21455</v>
          </cell>
          <cell r="J1416">
            <v>2100</v>
          </cell>
          <cell r="K1416">
            <v>4100</v>
          </cell>
          <cell r="N1416">
            <v>6400</v>
          </cell>
          <cell r="O1416">
            <v>449400</v>
          </cell>
          <cell r="V1416">
            <v>30545</v>
          </cell>
          <cell r="W1416">
            <v>4000</v>
          </cell>
          <cell r="X1416">
            <v>1200</v>
          </cell>
          <cell r="Y1416">
            <v>43585</v>
          </cell>
          <cell r="Z1416">
            <v>5000</v>
          </cell>
          <cell r="AA1416">
            <v>1500</v>
          </cell>
          <cell r="AD1416">
            <v>2300</v>
          </cell>
        </row>
        <row r="1417">
          <cell r="A1417">
            <v>15.04</v>
          </cell>
          <cell r="B1417">
            <v>5000</v>
          </cell>
          <cell r="H1417">
            <v>3300</v>
          </cell>
          <cell r="I1417">
            <v>21465</v>
          </cell>
          <cell r="J1417">
            <v>2100</v>
          </cell>
          <cell r="K1417">
            <v>4100</v>
          </cell>
          <cell r="N1417">
            <v>6400</v>
          </cell>
          <cell r="O1417">
            <v>449725</v>
          </cell>
          <cell r="V1417">
            <v>30560</v>
          </cell>
          <cell r="W1417">
            <v>4000</v>
          </cell>
          <cell r="X1417">
            <v>1200</v>
          </cell>
          <cell r="Y1417">
            <v>43605</v>
          </cell>
          <cell r="Z1417">
            <v>5000</v>
          </cell>
          <cell r="AA1417">
            <v>1500</v>
          </cell>
          <cell r="AD1417">
            <v>2300</v>
          </cell>
        </row>
        <row r="1418">
          <cell r="A1418">
            <v>15.05</v>
          </cell>
          <cell r="B1418">
            <v>5000</v>
          </cell>
          <cell r="H1418">
            <v>3300</v>
          </cell>
          <cell r="I1418">
            <v>21475</v>
          </cell>
          <cell r="J1418">
            <v>2100</v>
          </cell>
          <cell r="K1418">
            <v>4100</v>
          </cell>
          <cell r="N1418">
            <v>6400</v>
          </cell>
          <cell r="O1418">
            <v>450050</v>
          </cell>
          <cell r="V1418">
            <v>30575</v>
          </cell>
          <cell r="W1418">
            <v>4000</v>
          </cell>
          <cell r="X1418">
            <v>1200</v>
          </cell>
          <cell r="Y1418">
            <v>43625</v>
          </cell>
          <cell r="Z1418">
            <v>5000</v>
          </cell>
          <cell r="AA1418">
            <v>1500</v>
          </cell>
          <cell r="AD1418">
            <v>2300</v>
          </cell>
        </row>
        <row r="1419">
          <cell r="A1419">
            <v>15.06</v>
          </cell>
          <cell r="B1419">
            <v>5000</v>
          </cell>
          <cell r="H1419">
            <v>3300</v>
          </cell>
          <cell r="I1419">
            <v>21485</v>
          </cell>
          <cell r="J1419">
            <v>2100</v>
          </cell>
          <cell r="K1419">
            <v>4100</v>
          </cell>
          <cell r="N1419">
            <v>6400</v>
          </cell>
          <cell r="O1419">
            <v>450375</v>
          </cell>
          <cell r="V1419">
            <v>30590</v>
          </cell>
          <cell r="W1419">
            <v>4000</v>
          </cell>
          <cell r="X1419">
            <v>1200</v>
          </cell>
          <cell r="Y1419">
            <v>43645</v>
          </cell>
          <cell r="Z1419">
            <v>5000</v>
          </cell>
          <cell r="AA1419">
            <v>1500</v>
          </cell>
          <cell r="AD1419">
            <v>2300</v>
          </cell>
        </row>
        <row r="1420">
          <cell r="A1420">
            <v>15.07</v>
          </cell>
          <cell r="B1420">
            <v>5000</v>
          </cell>
          <cell r="H1420">
            <v>3300</v>
          </cell>
          <cell r="I1420">
            <v>21495</v>
          </cell>
          <cell r="J1420">
            <v>2100</v>
          </cell>
          <cell r="K1420">
            <v>4100</v>
          </cell>
          <cell r="N1420">
            <v>6400</v>
          </cell>
          <cell r="O1420">
            <v>450700</v>
          </cell>
          <cell r="V1420">
            <v>30605</v>
          </cell>
          <cell r="W1420">
            <v>4000</v>
          </cell>
          <cell r="X1420">
            <v>1200</v>
          </cell>
          <cell r="Y1420">
            <v>43665</v>
          </cell>
          <cell r="Z1420">
            <v>5000</v>
          </cell>
          <cell r="AA1420">
            <v>1500</v>
          </cell>
          <cell r="AD1420">
            <v>2300</v>
          </cell>
        </row>
        <row r="1421">
          <cell r="A1421">
            <v>15.08</v>
          </cell>
          <cell r="B1421">
            <v>5000</v>
          </cell>
          <cell r="H1421">
            <v>3300</v>
          </cell>
          <cell r="I1421">
            <v>21505</v>
          </cell>
          <cell r="J1421">
            <v>2100</v>
          </cell>
          <cell r="K1421">
            <v>4100</v>
          </cell>
          <cell r="N1421">
            <v>6400</v>
          </cell>
          <cell r="O1421">
            <v>451025</v>
          </cell>
          <cell r="V1421">
            <v>30620</v>
          </cell>
          <cell r="W1421">
            <v>4000</v>
          </cell>
          <cell r="X1421">
            <v>1200</v>
          </cell>
          <cell r="Y1421">
            <v>43685</v>
          </cell>
          <cell r="Z1421">
            <v>5000</v>
          </cell>
          <cell r="AA1421">
            <v>1500</v>
          </cell>
          <cell r="AD1421">
            <v>2300</v>
          </cell>
        </row>
        <row r="1422">
          <cell r="A1422">
            <v>15.09</v>
          </cell>
          <cell r="B1422">
            <v>5000</v>
          </cell>
          <cell r="H1422">
            <v>3300</v>
          </cell>
          <cell r="I1422">
            <v>21515</v>
          </cell>
          <cell r="J1422">
            <v>2100</v>
          </cell>
          <cell r="K1422">
            <v>4100</v>
          </cell>
          <cell r="N1422">
            <v>6400</v>
          </cell>
          <cell r="O1422">
            <v>451350</v>
          </cell>
          <cell r="V1422">
            <v>30635</v>
          </cell>
          <cell r="W1422">
            <v>4000</v>
          </cell>
          <cell r="X1422">
            <v>1200</v>
          </cell>
          <cell r="Y1422">
            <v>43705</v>
          </cell>
          <cell r="Z1422">
            <v>5000</v>
          </cell>
          <cell r="AA1422">
            <v>1500</v>
          </cell>
          <cell r="AD1422">
            <v>2300</v>
          </cell>
        </row>
        <row r="1423">
          <cell r="A1423">
            <v>15.1</v>
          </cell>
          <cell r="B1423">
            <v>5000</v>
          </cell>
          <cell r="H1423">
            <v>3300</v>
          </cell>
          <cell r="I1423">
            <v>21525</v>
          </cell>
          <cell r="J1423">
            <v>2100</v>
          </cell>
          <cell r="K1423">
            <v>4100</v>
          </cell>
          <cell r="N1423">
            <v>6400</v>
          </cell>
          <cell r="O1423">
            <v>451675</v>
          </cell>
          <cell r="V1423">
            <v>30650</v>
          </cell>
          <cell r="W1423">
            <v>4000</v>
          </cell>
          <cell r="X1423">
            <v>1200</v>
          </cell>
          <cell r="Y1423">
            <v>43725</v>
          </cell>
          <cell r="Z1423">
            <v>5000</v>
          </cell>
          <cell r="AA1423">
            <v>1500</v>
          </cell>
          <cell r="AD1423">
            <v>2300</v>
          </cell>
        </row>
        <row r="1424">
          <cell r="A1424">
            <v>15.11</v>
          </cell>
          <cell r="B1424">
            <v>5000</v>
          </cell>
          <cell r="H1424">
            <v>3300</v>
          </cell>
          <cell r="I1424">
            <v>21535</v>
          </cell>
          <cell r="J1424">
            <v>2100</v>
          </cell>
          <cell r="K1424">
            <v>4100</v>
          </cell>
          <cell r="N1424">
            <v>6400</v>
          </cell>
          <cell r="O1424">
            <v>452000</v>
          </cell>
          <cell r="V1424">
            <v>30665</v>
          </cell>
          <cell r="W1424">
            <v>4000</v>
          </cell>
          <cell r="X1424">
            <v>1200</v>
          </cell>
          <cell r="Y1424">
            <v>43745</v>
          </cell>
          <cell r="Z1424">
            <v>5000</v>
          </cell>
          <cell r="AA1424">
            <v>1500</v>
          </cell>
          <cell r="AD1424">
            <v>2300</v>
          </cell>
        </row>
        <row r="1425">
          <cell r="A1425">
            <v>15.12</v>
          </cell>
          <cell r="B1425">
            <v>5000</v>
          </cell>
          <cell r="H1425">
            <v>3300</v>
          </cell>
          <cell r="I1425">
            <v>21545</v>
          </cell>
          <cell r="J1425">
            <v>2100</v>
          </cell>
          <cell r="K1425">
            <v>4100</v>
          </cell>
          <cell r="N1425">
            <v>6400</v>
          </cell>
          <cell r="O1425">
            <v>452325</v>
          </cell>
          <cell r="V1425">
            <v>30680</v>
          </cell>
          <cell r="W1425">
            <v>4000</v>
          </cell>
          <cell r="X1425">
            <v>1200</v>
          </cell>
          <cell r="Y1425">
            <v>43765</v>
          </cell>
          <cell r="Z1425">
            <v>5000</v>
          </cell>
          <cell r="AA1425">
            <v>1500</v>
          </cell>
          <cell r="AD1425">
            <v>2300</v>
          </cell>
        </row>
        <row r="1426">
          <cell r="A1426">
            <v>15.13</v>
          </cell>
          <cell r="B1426">
            <v>5000</v>
          </cell>
          <cell r="H1426">
            <v>3300</v>
          </cell>
          <cell r="I1426">
            <v>21555</v>
          </cell>
          <cell r="J1426">
            <v>2100</v>
          </cell>
          <cell r="K1426">
            <v>4100</v>
          </cell>
          <cell r="N1426">
            <v>6400</v>
          </cell>
          <cell r="O1426">
            <v>452650</v>
          </cell>
          <cell r="V1426">
            <v>30695</v>
          </cell>
          <cell r="W1426">
            <v>4000</v>
          </cell>
          <cell r="X1426">
            <v>1200</v>
          </cell>
          <cell r="Y1426">
            <v>43785</v>
          </cell>
          <cell r="Z1426">
            <v>5000</v>
          </cell>
          <cell r="AA1426">
            <v>1500</v>
          </cell>
          <cell r="AD1426">
            <v>2300</v>
          </cell>
        </row>
        <row r="1427">
          <cell r="A1427">
            <v>15.14</v>
          </cell>
          <cell r="B1427">
            <v>5000</v>
          </cell>
          <cell r="H1427">
            <v>3300</v>
          </cell>
          <cell r="I1427">
            <v>21565</v>
          </cell>
          <cell r="J1427">
            <v>2100</v>
          </cell>
          <cell r="K1427">
            <v>4100</v>
          </cell>
          <cell r="N1427">
            <v>6400</v>
          </cell>
          <cell r="O1427">
            <v>452975</v>
          </cell>
          <cell r="V1427">
            <v>30710</v>
          </cell>
          <cell r="W1427">
            <v>4000</v>
          </cell>
          <cell r="X1427">
            <v>1200</v>
          </cell>
          <cell r="Y1427">
            <v>43805</v>
          </cell>
          <cell r="Z1427">
            <v>5000</v>
          </cell>
          <cell r="AA1427">
            <v>1500</v>
          </cell>
          <cell r="AD1427">
            <v>2300</v>
          </cell>
        </row>
        <row r="1428">
          <cell r="A1428">
            <v>15.15</v>
          </cell>
          <cell r="B1428">
            <v>5000</v>
          </cell>
          <cell r="H1428">
            <v>3300</v>
          </cell>
          <cell r="I1428">
            <v>21575</v>
          </cell>
          <cell r="J1428">
            <v>2100</v>
          </cell>
          <cell r="K1428">
            <v>4100</v>
          </cell>
          <cell r="N1428">
            <v>6400</v>
          </cell>
          <cell r="O1428">
            <v>453300</v>
          </cell>
          <cell r="V1428">
            <v>30725</v>
          </cell>
          <cell r="W1428">
            <v>4000</v>
          </cell>
          <cell r="X1428">
            <v>1200</v>
          </cell>
          <cell r="Y1428">
            <v>43825</v>
          </cell>
          <cell r="Z1428">
            <v>5000</v>
          </cell>
          <cell r="AA1428">
            <v>1500</v>
          </cell>
          <cell r="AD1428">
            <v>2300</v>
          </cell>
        </row>
        <row r="1429">
          <cell r="A1429">
            <v>15.16</v>
          </cell>
          <cell r="B1429">
            <v>5000</v>
          </cell>
          <cell r="H1429">
            <v>3300</v>
          </cell>
          <cell r="I1429">
            <v>21585</v>
          </cell>
          <cell r="J1429">
            <v>2100</v>
          </cell>
          <cell r="K1429">
            <v>4100</v>
          </cell>
          <cell r="N1429">
            <v>6400</v>
          </cell>
          <cell r="O1429">
            <v>453625</v>
          </cell>
          <cell r="V1429">
            <v>30740</v>
          </cell>
          <cell r="W1429">
            <v>4000</v>
          </cell>
          <cell r="X1429">
            <v>1200</v>
          </cell>
          <cell r="Y1429">
            <v>43845</v>
          </cell>
          <cell r="Z1429">
            <v>5000</v>
          </cell>
          <cell r="AA1429">
            <v>1500</v>
          </cell>
          <cell r="AD1429">
            <v>2300</v>
          </cell>
        </row>
        <row r="1430">
          <cell r="A1430">
            <v>15.17</v>
          </cell>
          <cell r="B1430">
            <v>5000</v>
          </cell>
          <cell r="H1430">
            <v>3300</v>
          </cell>
          <cell r="I1430">
            <v>21595</v>
          </cell>
          <cell r="J1430">
            <v>2100</v>
          </cell>
          <cell r="K1430">
            <v>4100</v>
          </cell>
          <cell r="N1430">
            <v>6400</v>
          </cell>
          <cell r="O1430">
            <v>453950</v>
          </cell>
          <cell r="V1430">
            <v>30755</v>
          </cell>
          <cell r="W1430">
            <v>4000</v>
          </cell>
          <cell r="X1430">
            <v>1200</v>
          </cell>
          <cell r="Y1430">
            <v>43865</v>
          </cell>
          <cell r="Z1430">
            <v>5000</v>
          </cell>
          <cell r="AA1430">
            <v>1500</v>
          </cell>
          <cell r="AD1430">
            <v>2300</v>
          </cell>
        </row>
        <row r="1431">
          <cell r="A1431">
            <v>15.18</v>
          </cell>
          <cell r="B1431">
            <v>5000</v>
          </cell>
          <cell r="H1431">
            <v>3300</v>
          </cell>
          <cell r="I1431">
            <v>21605</v>
          </cell>
          <cell r="J1431">
            <v>2100</v>
          </cell>
          <cell r="K1431">
            <v>4100</v>
          </cell>
          <cell r="N1431">
            <v>6400</v>
          </cell>
          <cell r="O1431">
            <v>454275</v>
          </cell>
          <cell r="V1431">
            <v>30770</v>
          </cell>
          <cell r="W1431">
            <v>4000</v>
          </cell>
          <cell r="X1431">
            <v>1200</v>
          </cell>
          <cell r="Y1431">
            <v>43885</v>
          </cell>
          <cell r="Z1431">
            <v>5000</v>
          </cell>
          <cell r="AA1431">
            <v>1500</v>
          </cell>
          <cell r="AD1431">
            <v>2300</v>
          </cell>
        </row>
        <row r="1432">
          <cell r="A1432">
            <v>15.19</v>
          </cell>
          <cell r="B1432">
            <v>5000</v>
          </cell>
          <cell r="H1432">
            <v>3300</v>
          </cell>
          <cell r="I1432">
            <v>21615</v>
          </cell>
          <cell r="J1432">
            <v>2100</v>
          </cell>
          <cell r="K1432">
            <v>4100</v>
          </cell>
          <cell r="N1432">
            <v>6400</v>
          </cell>
          <cell r="O1432">
            <v>454600</v>
          </cell>
          <cell r="V1432">
            <v>30785</v>
          </cell>
          <cell r="W1432">
            <v>4000</v>
          </cell>
          <cell r="X1432">
            <v>1200</v>
          </cell>
          <cell r="Y1432">
            <v>43905</v>
          </cell>
          <cell r="Z1432">
            <v>5000</v>
          </cell>
          <cell r="AA1432">
            <v>1500</v>
          </cell>
          <cell r="AD1432">
            <v>2300</v>
          </cell>
        </row>
        <row r="1433">
          <cell r="A1433">
            <v>15.2</v>
          </cell>
          <cell r="B1433">
            <v>5000</v>
          </cell>
          <cell r="H1433">
            <v>3300</v>
          </cell>
          <cell r="I1433">
            <v>21625</v>
          </cell>
          <cell r="J1433">
            <v>2100</v>
          </cell>
          <cell r="K1433">
            <v>4100</v>
          </cell>
          <cell r="N1433">
            <v>6400</v>
          </cell>
          <cell r="O1433">
            <v>454925</v>
          </cell>
          <cell r="V1433">
            <v>30800</v>
          </cell>
          <cell r="W1433">
            <v>4000</v>
          </cell>
          <cell r="X1433">
            <v>1200</v>
          </cell>
          <cell r="Y1433">
            <v>43925</v>
          </cell>
          <cell r="Z1433">
            <v>5000</v>
          </cell>
          <cell r="AA1433">
            <v>1500</v>
          </cell>
          <cell r="AD1433">
            <v>2300</v>
          </cell>
        </row>
        <row r="1434">
          <cell r="A1434">
            <v>15.21</v>
          </cell>
          <cell r="B1434">
            <v>5000</v>
          </cell>
          <cell r="H1434">
            <v>3300</v>
          </cell>
          <cell r="I1434">
            <v>21635</v>
          </cell>
          <cell r="J1434">
            <v>2100</v>
          </cell>
          <cell r="K1434">
            <v>4100</v>
          </cell>
          <cell r="N1434">
            <v>6400</v>
          </cell>
          <cell r="O1434">
            <v>455250</v>
          </cell>
          <cell r="V1434">
            <v>30815</v>
          </cell>
          <cell r="W1434">
            <v>4000</v>
          </cell>
          <cell r="X1434">
            <v>1200</v>
          </cell>
          <cell r="Y1434">
            <v>43945</v>
          </cell>
          <cell r="Z1434">
            <v>5000</v>
          </cell>
          <cell r="AA1434">
            <v>1500</v>
          </cell>
          <cell r="AD1434">
            <v>2300</v>
          </cell>
        </row>
        <row r="1435">
          <cell r="A1435">
            <v>15.22</v>
          </cell>
          <cell r="B1435">
            <v>5000</v>
          </cell>
          <cell r="H1435">
            <v>3300</v>
          </cell>
          <cell r="I1435">
            <v>21645</v>
          </cell>
          <cell r="J1435">
            <v>2100</v>
          </cell>
          <cell r="K1435">
            <v>4100</v>
          </cell>
          <cell r="N1435">
            <v>6400</v>
          </cell>
          <cell r="O1435">
            <v>455575</v>
          </cell>
          <cell r="V1435">
            <v>30830</v>
          </cell>
          <cell r="W1435">
            <v>4000</v>
          </cell>
          <cell r="X1435">
            <v>1200</v>
          </cell>
          <cell r="Y1435">
            <v>43965</v>
          </cell>
          <cell r="Z1435">
            <v>5000</v>
          </cell>
          <cell r="AA1435">
            <v>1500</v>
          </cell>
          <cell r="AD1435">
            <v>2300</v>
          </cell>
        </row>
        <row r="1436">
          <cell r="A1436">
            <v>15.23</v>
          </cell>
          <cell r="B1436">
            <v>5000</v>
          </cell>
          <cell r="H1436">
            <v>3300</v>
          </cell>
          <cell r="I1436">
            <v>21655</v>
          </cell>
          <cell r="J1436">
            <v>2100</v>
          </cell>
          <cell r="K1436">
            <v>4100</v>
          </cell>
          <cell r="N1436">
            <v>6400</v>
          </cell>
          <cell r="O1436">
            <v>455900</v>
          </cell>
          <cell r="V1436">
            <v>30845</v>
          </cell>
          <cell r="W1436">
            <v>4000</v>
          </cell>
          <cell r="X1436">
            <v>1200</v>
          </cell>
          <cell r="Y1436">
            <v>43985</v>
          </cell>
          <cell r="Z1436">
            <v>5000</v>
          </cell>
          <cell r="AA1436">
            <v>1500</v>
          </cell>
          <cell r="AD1436">
            <v>2300</v>
          </cell>
        </row>
        <row r="1437">
          <cell r="A1437">
            <v>15.24</v>
          </cell>
          <cell r="B1437">
            <v>5000</v>
          </cell>
          <cell r="H1437">
            <v>3300</v>
          </cell>
          <cell r="I1437">
            <v>21665</v>
          </cell>
          <cell r="J1437">
            <v>2100</v>
          </cell>
          <cell r="K1437">
            <v>4100</v>
          </cell>
          <cell r="N1437">
            <v>6400</v>
          </cell>
          <cell r="O1437">
            <v>456225</v>
          </cell>
          <cell r="V1437">
            <v>30860</v>
          </cell>
          <cell r="W1437">
            <v>4000</v>
          </cell>
          <cell r="X1437">
            <v>1200</v>
          </cell>
          <cell r="Y1437">
            <v>44005</v>
          </cell>
          <cell r="Z1437">
            <v>5000</v>
          </cell>
          <cell r="AA1437">
            <v>1500</v>
          </cell>
          <cell r="AD1437">
            <v>2300</v>
          </cell>
        </row>
        <row r="1438">
          <cell r="A1438">
            <v>15.25</v>
          </cell>
          <cell r="B1438">
            <v>5000</v>
          </cell>
          <cell r="H1438">
            <v>3300</v>
          </cell>
          <cell r="I1438">
            <v>21675</v>
          </cell>
          <cell r="J1438">
            <v>2100</v>
          </cell>
          <cell r="K1438">
            <v>4100</v>
          </cell>
          <cell r="N1438">
            <v>6400</v>
          </cell>
          <cell r="O1438">
            <v>456550</v>
          </cell>
          <cell r="V1438">
            <v>30875</v>
          </cell>
          <cell r="W1438">
            <v>4000</v>
          </cell>
          <cell r="X1438">
            <v>1200</v>
          </cell>
          <cell r="Y1438">
            <v>44025</v>
          </cell>
          <cell r="Z1438">
            <v>5000</v>
          </cell>
          <cell r="AA1438">
            <v>1500</v>
          </cell>
          <cell r="AD1438">
            <v>2300</v>
          </cell>
        </row>
        <row r="1439">
          <cell r="A1439">
            <v>15.26</v>
          </cell>
          <cell r="B1439">
            <v>5000</v>
          </cell>
          <cell r="H1439">
            <v>3300</v>
          </cell>
          <cell r="I1439">
            <v>21685</v>
          </cell>
          <cell r="J1439">
            <v>2100</v>
          </cell>
          <cell r="K1439">
            <v>4100</v>
          </cell>
          <cell r="N1439">
            <v>6400</v>
          </cell>
          <cell r="O1439">
            <v>456875</v>
          </cell>
          <cell r="V1439">
            <v>30890</v>
          </cell>
          <cell r="W1439">
            <v>4000</v>
          </cell>
          <cell r="X1439">
            <v>1200</v>
          </cell>
          <cell r="Y1439">
            <v>44045</v>
          </cell>
          <cell r="Z1439">
            <v>5000</v>
          </cell>
          <cell r="AA1439">
            <v>1500</v>
          </cell>
          <cell r="AD1439">
            <v>2300</v>
          </cell>
        </row>
        <row r="1440">
          <cell r="A1440">
            <v>15.27</v>
          </cell>
          <cell r="B1440">
            <v>5000</v>
          </cell>
          <cell r="H1440">
            <v>3300</v>
          </cell>
          <cell r="I1440">
            <v>21695</v>
          </cell>
          <cell r="J1440">
            <v>2100</v>
          </cell>
          <cell r="K1440">
            <v>4100</v>
          </cell>
          <cell r="N1440">
            <v>6400</v>
          </cell>
          <cell r="O1440">
            <v>457200</v>
          </cell>
          <cell r="V1440">
            <v>30905</v>
          </cell>
          <cell r="W1440">
            <v>4000</v>
          </cell>
          <cell r="X1440">
            <v>1200</v>
          </cell>
          <cell r="Y1440">
            <v>44065</v>
          </cell>
          <cell r="Z1440">
            <v>5000</v>
          </cell>
          <cell r="AA1440">
            <v>1500</v>
          </cell>
          <cell r="AD1440">
            <v>2300</v>
          </cell>
        </row>
        <row r="1441">
          <cell r="A1441">
            <v>15.28</v>
          </cell>
          <cell r="B1441">
            <v>5000</v>
          </cell>
          <cell r="H1441">
            <v>3300</v>
          </cell>
          <cell r="I1441">
            <v>21705</v>
          </cell>
          <cell r="J1441">
            <v>2100</v>
          </cell>
          <cell r="K1441">
            <v>4100</v>
          </cell>
          <cell r="N1441">
            <v>6400</v>
          </cell>
          <cell r="O1441">
            <v>457525</v>
          </cell>
          <cell r="V1441">
            <v>30920</v>
          </cell>
          <cell r="W1441">
            <v>4000</v>
          </cell>
          <cell r="X1441">
            <v>1200</v>
          </cell>
          <cell r="Y1441">
            <v>44085</v>
          </cell>
          <cell r="Z1441">
            <v>5000</v>
          </cell>
          <cell r="AA1441">
            <v>1500</v>
          </cell>
          <cell r="AD1441">
            <v>2300</v>
          </cell>
        </row>
        <row r="1442">
          <cell r="A1442">
            <v>15.29</v>
          </cell>
          <cell r="B1442">
            <v>5000</v>
          </cell>
          <cell r="H1442">
            <v>3300</v>
          </cell>
          <cell r="I1442">
            <v>21715</v>
          </cell>
          <cell r="J1442">
            <v>2100</v>
          </cell>
          <cell r="K1442">
            <v>4100</v>
          </cell>
          <cell r="N1442">
            <v>6400</v>
          </cell>
          <cell r="O1442">
            <v>457850</v>
          </cell>
          <cell r="V1442">
            <v>30935</v>
          </cell>
          <cell r="W1442">
            <v>4000</v>
          </cell>
          <cell r="X1442">
            <v>1200</v>
          </cell>
          <cell r="Y1442">
            <v>44105</v>
          </cell>
          <cell r="Z1442">
            <v>5000</v>
          </cell>
          <cell r="AA1442">
            <v>1500</v>
          </cell>
          <cell r="AD1442">
            <v>2300</v>
          </cell>
        </row>
        <row r="1443">
          <cell r="A1443">
            <v>15.3</v>
          </cell>
          <cell r="B1443">
            <v>5000</v>
          </cell>
          <cell r="H1443">
            <v>3300</v>
          </cell>
          <cell r="I1443">
            <v>21725</v>
          </cell>
          <cell r="J1443">
            <v>2100</v>
          </cell>
          <cell r="K1443">
            <v>4100</v>
          </cell>
          <cell r="N1443">
            <v>6400</v>
          </cell>
          <cell r="O1443">
            <v>458175</v>
          </cell>
          <cell r="V1443">
            <v>30950</v>
          </cell>
          <cell r="W1443">
            <v>4000</v>
          </cell>
          <cell r="X1443">
            <v>1200</v>
          </cell>
          <cell r="Y1443">
            <v>44125</v>
          </cell>
          <cell r="Z1443">
            <v>5000</v>
          </cell>
          <cell r="AA1443">
            <v>1500</v>
          </cell>
          <cell r="AD1443">
            <v>2300</v>
          </cell>
        </row>
        <row r="1444">
          <cell r="A1444">
            <v>15.31</v>
          </cell>
          <cell r="B1444">
            <v>5000</v>
          </cell>
          <cell r="H1444">
            <v>3300</v>
          </cell>
          <cell r="I1444">
            <v>21735</v>
          </cell>
          <cell r="J1444">
            <v>2100</v>
          </cell>
          <cell r="K1444">
            <v>4100</v>
          </cell>
          <cell r="N1444">
            <v>6400</v>
          </cell>
          <cell r="O1444">
            <v>458500</v>
          </cell>
          <cell r="V1444">
            <v>30965</v>
          </cell>
          <cell r="W1444">
            <v>4000</v>
          </cell>
          <cell r="X1444">
            <v>1200</v>
          </cell>
          <cell r="Y1444">
            <v>44145</v>
          </cell>
          <cell r="Z1444">
            <v>5000</v>
          </cell>
          <cell r="AA1444">
            <v>1500</v>
          </cell>
          <cell r="AD1444">
            <v>2300</v>
          </cell>
        </row>
        <row r="1445">
          <cell r="A1445">
            <v>15.32</v>
          </cell>
          <cell r="B1445">
            <v>5000</v>
          </cell>
          <cell r="H1445">
            <v>3300</v>
          </cell>
          <cell r="I1445">
            <v>21745</v>
          </cell>
          <cell r="J1445">
            <v>2100</v>
          </cell>
          <cell r="K1445">
            <v>4100</v>
          </cell>
          <cell r="N1445">
            <v>6400</v>
          </cell>
          <cell r="O1445">
            <v>458825</v>
          </cell>
          <cell r="V1445">
            <v>30980</v>
          </cell>
          <cell r="W1445">
            <v>4000</v>
          </cell>
          <cell r="X1445">
            <v>1200</v>
          </cell>
          <cell r="Y1445">
            <v>44165</v>
          </cell>
          <cell r="Z1445">
            <v>5000</v>
          </cell>
          <cell r="AA1445">
            <v>1500</v>
          </cell>
          <cell r="AD1445">
            <v>2300</v>
          </cell>
        </row>
        <row r="1446">
          <cell r="A1446">
            <v>15.33</v>
          </cell>
          <cell r="B1446">
            <v>5000</v>
          </cell>
          <cell r="H1446">
            <v>3300</v>
          </cell>
          <cell r="I1446">
            <v>21755</v>
          </cell>
          <cell r="J1446">
            <v>2100</v>
          </cell>
          <cell r="K1446">
            <v>4100</v>
          </cell>
          <cell r="N1446">
            <v>6400</v>
          </cell>
          <cell r="O1446">
            <v>459150</v>
          </cell>
          <cell r="V1446">
            <v>30995</v>
          </cell>
          <cell r="W1446">
            <v>4000</v>
          </cell>
          <cell r="X1446">
            <v>1200</v>
          </cell>
          <cell r="Y1446">
            <v>44185</v>
          </cell>
          <cell r="Z1446">
            <v>5000</v>
          </cell>
          <cell r="AA1446">
            <v>1500</v>
          </cell>
          <cell r="AD1446">
            <v>2300</v>
          </cell>
        </row>
        <row r="1447">
          <cell r="A1447">
            <v>15.34</v>
          </cell>
          <cell r="B1447">
            <v>5000</v>
          </cell>
          <cell r="H1447">
            <v>3300</v>
          </cell>
          <cell r="I1447">
            <v>21765</v>
          </cell>
          <cell r="J1447">
            <v>2100</v>
          </cell>
          <cell r="K1447">
            <v>4100</v>
          </cell>
          <cell r="N1447">
            <v>6400</v>
          </cell>
          <cell r="O1447">
            <v>459475</v>
          </cell>
          <cell r="V1447">
            <v>31010</v>
          </cell>
          <cell r="W1447">
            <v>4000</v>
          </cell>
          <cell r="X1447">
            <v>1200</v>
          </cell>
          <cell r="Y1447">
            <v>44205</v>
          </cell>
          <cell r="Z1447">
            <v>5000</v>
          </cell>
          <cell r="AA1447">
            <v>1500</v>
          </cell>
          <cell r="AD1447">
            <v>2300</v>
          </cell>
        </row>
        <row r="1448">
          <cell r="A1448">
            <v>15.35</v>
          </cell>
          <cell r="B1448">
            <v>5000</v>
          </cell>
          <cell r="H1448">
            <v>3300</v>
          </cell>
          <cell r="I1448">
            <v>21775</v>
          </cell>
          <cell r="J1448">
            <v>2100</v>
          </cell>
          <cell r="K1448">
            <v>4100</v>
          </cell>
          <cell r="N1448">
            <v>6400</v>
          </cell>
          <cell r="O1448">
            <v>459800</v>
          </cell>
          <cell r="V1448">
            <v>31025</v>
          </cell>
          <cell r="W1448">
            <v>4000</v>
          </cell>
          <cell r="X1448">
            <v>1200</v>
          </cell>
          <cell r="Y1448">
            <v>44225</v>
          </cell>
          <cell r="Z1448">
            <v>5000</v>
          </cell>
          <cell r="AA1448">
            <v>1500</v>
          </cell>
          <cell r="AD1448">
            <v>2300</v>
          </cell>
        </row>
        <row r="1449">
          <cell r="A1449">
            <v>15.36</v>
          </cell>
          <cell r="B1449">
            <v>5000</v>
          </cell>
          <cell r="H1449">
            <v>3300</v>
          </cell>
          <cell r="I1449">
            <v>21785</v>
          </cell>
          <cell r="J1449">
            <v>2100</v>
          </cell>
          <cell r="K1449">
            <v>4100</v>
          </cell>
          <cell r="N1449">
            <v>6400</v>
          </cell>
          <cell r="O1449">
            <v>460125</v>
          </cell>
          <cell r="V1449">
            <v>31040</v>
          </cell>
          <cell r="W1449">
            <v>4000</v>
          </cell>
          <cell r="X1449">
            <v>1200</v>
          </cell>
          <cell r="Y1449">
            <v>44245</v>
          </cell>
          <cell r="Z1449">
            <v>5000</v>
          </cell>
          <cell r="AA1449">
            <v>1500</v>
          </cell>
          <cell r="AD1449">
            <v>2300</v>
          </cell>
        </row>
        <row r="1450">
          <cell r="A1450">
            <v>15.37</v>
          </cell>
          <cell r="B1450">
            <v>5000</v>
          </cell>
          <cell r="H1450">
            <v>3300</v>
          </cell>
          <cell r="I1450">
            <v>21795</v>
          </cell>
          <cell r="J1450">
            <v>2100</v>
          </cell>
          <cell r="K1450">
            <v>4100</v>
          </cell>
          <cell r="N1450">
            <v>6400</v>
          </cell>
          <cell r="O1450">
            <v>460450</v>
          </cell>
          <cell r="V1450">
            <v>31055</v>
          </cell>
          <cell r="W1450">
            <v>4000</v>
          </cell>
          <cell r="X1450">
            <v>1200</v>
          </cell>
          <cell r="Y1450">
            <v>44265</v>
          </cell>
          <cell r="Z1450">
            <v>5000</v>
          </cell>
          <cell r="AA1450">
            <v>1500</v>
          </cell>
          <cell r="AD1450">
            <v>2300</v>
          </cell>
        </row>
        <row r="1451">
          <cell r="A1451">
            <v>15.38</v>
          </cell>
          <cell r="B1451">
            <v>5000</v>
          </cell>
          <cell r="H1451">
            <v>3300</v>
          </cell>
          <cell r="I1451">
            <v>21805</v>
          </cell>
          <cell r="J1451">
            <v>2100</v>
          </cell>
          <cell r="K1451">
            <v>4100</v>
          </cell>
          <cell r="N1451">
            <v>6400</v>
          </cell>
          <cell r="O1451">
            <v>460775</v>
          </cell>
          <cell r="V1451">
            <v>31070</v>
          </cell>
          <cell r="W1451">
            <v>4000</v>
          </cell>
          <cell r="X1451">
            <v>1200</v>
          </cell>
          <cell r="Y1451">
            <v>44285</v>
          </cell>
          <cell r="Z1451">
            <v>5000</v>
          </cell>
          <cell r="AA1451">
            <v>1500</v>
          </cell>
          <cell r="AD1451">
            <v>2300</v>
          </cell>
        </row>
        <row r="1452">
          <cell r="A1452">
            <v>15.39</v>
          </cell>
          <cell r="B1452">
            <v>5000</v>
          </cell>
          <cell r="H1452">
            <v>3300</v>
          </cell>
          <cell r="I1452">
            <v>21815</v>
          </cell>
          <cell r="J1452">
            <v>2100</v>
          </cell>
          <cell r="K1452">
            <v>4100</v>
          </cell>
          <cell r="N1452">
            <v>6400</v>
          </cell>
          <cell r="O1452">
            <v>461100</v>
          </cell>
          <cell r="V1452">
            <v>31085</v>
          </cell>
          <cell r="W1452">
            <v>4000</v>
          </cell>
          <cell r="X1452">
            <v>1200</v>
          </cell>
          <cell r="Y1452">
            <v>44305</v>
          </cell>
          <cell r="Z1452">
            <v>5000</v>
          </cell>
          <cell r="AA1452">
            <v>1500</v>
          </cell>
          <cell r="AD1452">
            <v>2300</v>
          </cell>
        </row>
        <row r="1453">
          <cell r="A1453">
            <v>15.4</v>
          </cell>
          <cell r="B1453">
            <v>5000</v>
          </cell>
          <cell r="H1453">
            <v>3300</v>
          </cell>
          <cell r="I1453">
            <v>21825</v>
          </cell>
          <cell r="J1453">
            <v>2100</v>
          </cell>
          <cell r="K1453">
            <v>4100</v>
          </cell>
          <cell r="N1453">
            <v>6400</v>
          </cell>
          <cell r="O1453">
            <v>461425</v>
          </cell>
          <cell r="V1453">
            <v>31100</v>
          </cell>
          <cell r="W1453">
            <v>4000</v>
          </cell>
          <cell r="X1453">
            <v>1200</v>
          </cell>
          <cell r="Y1453">
            <v>44325</v>
          </cell>
          <cell r="Z1453">
            <v>5000</v>
          </cell>
          <cell r="AA1453">
            <v>1500</v>
          </cell>
          <cell r="AD1453">
            <v>2300</v>
          </cell>
        </row>
        <row r="1454">
          <cell r="A1454">
            <v>15.41</v>
          </cell>
          <cell r="B1454">
            <v>5000</v>
          </cell>
          <cell r="H1454">
            <v>3300</v>
          </cell>
          <cell r="I1454">
            <v>21835</v>
          </cell>
          <cell r="J1454">
            <v>2100</v>
          </cell>
          <cell r="K1454">
            <v>4100</v>
          </cell>
          <cell r="N1454">
            <v>6400</v>
          </cell>
          <cell r="O1454">
            <v>461750</v>
          </cell>
          <cell r="V1454">
            <v>31115</v>
          </cell>
          <cell r="W1454">
            <v>4000</v>
          </cell>
          <cell r="X1454">
            <v>1200</v>
          </cell>
          <cell r="Y1454">
            <v>44345</v>
          </cell>
          <cell r="Z1454">
            <v>5000</v>
          </cell>
          <cell r="AA1454">
            <v>1500</v>
          </cell>
          <cell r="AD1454">
            <v>2300</v>
          </cell>
        </row>
        <row r="1455">
          <cell r="A1455">
            <v>15.42</v>
          </cell>
          <cell r="B1455">
            <v>5000</v>
          </cell>
          <cell r="H1455">
            <v>3300</v>
          </cell>
          <cell r="I1455">
            <v>21845</v>
          </cell>
          <cell r="J1455">
            <v>2100</v>
          </cell>
          <cell r="K1455">
            <v>4100</v>
          </cell>
          <cell r="N1455">
            <v>6400</v>
          </cell>
          <cell r="O1455">
            <v>462075</v>
          </cell>
          <cell r="V1455">
            <v>31130</v>
          </cell>
          <cell r="W1455">
            <v>4000</v>
          </cell>
          <cell r="X1455">
            <v>1200</v>
          </cell>
          <cell r="Y1455">
            <v>44365</v>
          </cell>
          <cell r="Z1455">
            <v>5000</v>
          </cell>
          <cell r="AA1455">
            <v>1500</v>
          </cell>
          <cell r="AD1455">
            <v>2300</v>
          </cell>
        </row>
        <row r="1456">
          <cell r="A1456">
            <v>15.43</v>
          </cell>
          <cell r="B1456">
            <v>5000</v>
          </cell>
          <cell r="H1456">
            <v>3300</v>
          </cell>
          <cell r="I1456">
            <v>21855</v>
          </cell>
          <cell r="J1456">
            <v>2100</v>
          </cell>
          <cell r="K1456">
            <v>4100</v>
          </cell>
          <cell r="N1456">
            <v>6400</v>
          </cell>
          <cell r="O1456">
            <v>462400</v>
          </cell>
          <cell r="V1456">
            <v>31145</v>
          </cell>
          <cell r="W1456">
            <v>4000</v>
          </cell>
          <cell r="X1456">
            <v>1200</v>
          </cell>
          <cell r="Y1456">
            <v>44385</v>
          </cell>
          <cell r="Z1456">
            <v>5000</v>
          </cell>
          <cell r="AA1456">
            <v>1500</v>
          </cell>
          <cell r="AD1456">
            <v>2300</v>
          </cell>
        </row>
        <row r="1457">
          <cell r="A1457">
            <v>15.44</v>
          </cell>
          <cell r="B1457">
            <v>5000</v>
          </cell>
          <cell r="H1457">
            <v>3300</v>
          </cell>
          <cell r="I1457">
            <v>21865</v>
          </cell>
          <cell r="J1457">
            <v>2100</v>
          </cell>
          <cell r="K1457">
            <v>4100</v>
          </cell>
          <cell r="N1457">
            <v>6400</v>
          </cell>
          <cell r="O1457">
            <v>462725</v>
          </cell>
          <cell r="V1457">
            <v>31160</v>
          </cell>
          <cell r="W1457">
            <v>4000</v>
          </cell>
          <cell r="X1457">
            <v>1200</v>
          </cell>
          <cell r="Y1457">
            <v>44405</v>
          </cell>
          <cell r="Z1457">
            <v>5000</v>
          </cell>
          <cell r="AA1457">
            <v>1500</v>
          </cell>
          <cell r="AD1457">
            <v>2300</v>
          </cell>
        </row>
        <row r="1458">
          <cell r="A1458">
            <v>15.45</v>
          </cell>
          <cell r="B1458">
            <v>5000</v>
          </cell>
          <cell r="H1458">
            <v>3300</v>
          </cell>
          <cell r="I1458">
            <v>21875</v>
          </cell>
          <cell r="J1458">
            <v>2100</v>
          </cell>
          <cell r="K1458">
            <v>4100</v>
          </cell>
          <cell r="N1458">
            <v>6400</v>
          </cell>
          <cell r="O1458">
            <v>463050</v>
          </cell>
          <cell r="V1458">
            <v>31175</v>
          </cell>
          <cell r="W1458">
            <v>4000</v>
          </cell>
          <cell r="X1458">
            <v>1200</v>
          </cell>
          <cell r="Y1458">
            <v>44425</v>
          </cell>
          <cell r="Z1458">
            <v>5000</v>
          </cell>
          <cell r="AA1458">
            <v>1500</v>
          </cell>
          <cell r="AD1458">
            <v>2300</v>
          </cell>
        </row>
        <row r="1459">
          <cell r="A1459">
            <v>15.46</v>
          </cell>
          <cell r="B1459">
            <v>5000</v>
          </cell>
          <cell r="H1459">
            <v>3300</v>
          </cell>
          <cell r="I1459">
            <v>21885</v>
          </cell>
          <cell r="J1459">
            <v>2100</v>
          </cell>
          <cell r="K1459">
            <v>4100</v>
          </cell>
          <cell r="N1459">
            <v>6400</v>
          </cell>
          <cell r="O1459">
            <v>463375</v>
          </cell>
          <cell r="V1459">
            <v>31190</v>
          </cell>
          <cell r="W1459">
            <v>4000</v>
          </cell>
          <cell r="X1459">
            <v>1200</v>
          </cell>
          <cell r="Y1459">
            <v>44445</v>
          </cell>
          <cell r="Z1459">
            <v>5000</v>
          </cell>
          <cell r="AA1459">
            <v>1500</v>
          </cell>
          <cell r="AD1459">
            <v>2300</v>
          </cell>
        </row>
        <row r="1460">
          <cell r="A1460">
            <v>15.47</v>
          </cell>
          <cell r="B1460">
            <v>5000</v>
          </cell>
          <cell r="H1460">
            <v>3300</v>
          </cell>
          <cell r="I1460">
            <v>21895</v>
          </cell>
          <cell r="J1460">
            <v>2100</v>
          </cell>
          <cell r="K1460">
            <v>4100</v>
          </cell>
          <cell r="N1460">
            <v>6400</v>
          </cell>
          <cell r="O1460">
            <v>463700</v>
          </cell>
          <cell r="V1460">
            <v>31205</v>
          </cell>
          <cell r="W1460">
            <v>4000</v>
          </cell>
          <cell r="X1460">
            <v>1200</v>
          </cell>
          <cell r="Y1460">
            <v>44465</v>
          </cell>
          <cell r="Z1460">
            <v>5000</v>
          </cell>
          <cell r="AA1460">
            <v>1500</v>
          </cell>
          <cell r="AD1460">
            <v>2300</v>
          </cell>
        </row>
        <row r="1461">
          <cell r="A1461">
            <v>15.48</v>
          </cell>
          <cell r="B1461">
            <v>5000</v>
          </cell>
          <cell r="H1461">
            <v>3300</v>
          </cell>
          <cell r="I1461">
            <v>21905</v>
          </cell>
          <cell r="J1461">
            <v>2100</v>
          </cell>
          <cell r="K1461">
            <v>4100</v>
          </cell>
          <cell r="N1461">
            <v>6400</v>
          </cell>
          <cell r="O1461">
            <v>464025</v>
          </cell>
          <cell r="V1461">
            <v>31220</v>
          </cell>
          <cell r="W1461">
            <v>4000</v>
          </cell>
          <cell r="X1461">
            <v>1200</v>
          </cell>
          <cell r="Y1461">
            <v>44485</v>
          </cell>
          <cell r="Z1461">
            <v>5000</v>
          </cell>
          <cell r="AA1461">
            <v>1500</v>
          </cell>
          <cell r="AD1461">
            <v>2300</v>
          </cell>
        </row>
        <row r="1462">
          <cell r="A1462">
            <v>15.49</v>
          </cell>
          <cell r="B1462">
            <v>5000</v>
          </cell>
          <cell r="H1462">
            <v>3300</v>
          </cell>
          <cell r="I1462">
            <v>21915</v>
          </cell>
          <cell r="J1462">
            <v>2100</v>
          </cell>
          <cell r="K1462">
            <v>4100</v>
          </cell>
          <cell r="N1462">
            <v>6400</v>
          </cell>
          <cell r="O1462">
            <v>464350</v>
          </cell>
          <cell r="V1462">
            <v>31235</v>
          </cell>
          <cell r="W1462">
            <v>4000</v>
          </cell>
          <cell r="X1462">
            <v>1200</v>
          </cell>
          <cell r="Y1462">
            <v>44505</v>
          </cell>
          <cell r="Z1462">
            <v>5000</v>
          </cell>
          <cell r="AA1462">
            <v>1500</v>
          </cell>
          <cell r="AD1462">
            <v>2300</v>
          </cell>
        </row>
        <row r="1463">
          <cell r="A1463">
            <v>15.5</v>
          </cell>
          <cell r="B1463">
            <v>5000</v>
          </cell>
          <cell r="H1463">
            <v>3300</v>
          </cell>
          <cell r="I1463">
            <v>21925</v>
          </cell>
          <cell r="J1463">
            <v>2100</v>
          </cell>
          <cell r="K1463">
            <v>4100</v>
          </cell>
          <cell r="N1463">
            <v>6400</v>
          </cell>
          <cell r="O1463">
            <v>464675</v>
          </cell>
          <cell r="V1463">
            <v>31250</v>
          </cell>
          <cell r="W1463">
            <v>4000</v>
          </cell>
          <cell r="X1463">
            <v>1200</v>
          </cell>
          <cell r="Y1463">
            <v>44525</v>
          </cell>
          <cell r="Z1463">
            <v>5000</v>
          </cell>
          <cell r="AA1463">
            <v>1500</v>
          </cell>
          <cell r="AD1463">
            <v>2300</v>
          </cell>
        </row>
        <row r="1464">
          <cell r="A1464">
            <v>15.51</v>
          </cell>
          <cell r="B1464">
            <v>5000</v>
          </cell>
          <cell r="H1464">
            <v>3300</v>
          </cell>
          <cell r="I1464">
            <v>21935</v>
          </cell>
          <cell r="J1464">
            <v>2100</v>
          </cell>
          <cell r="K1464">
            <v>4100</v>
          </cell>
          <cell r="N1464">
            <v>6400</v>
          </cell>
          <cell r="O1464">
            <v>465000</v>
          </cell>
          <cell r="V1464">
            <v>31265</v>
          </cell>
          <cell r="W1464">
            <v>4000</v>
          </cell>
          <cell r="X1464">
            <v>1200</v>
          </cell>
          <cell r="Y1464">
            <v>44545</v>
          </cell>
          <cell r="Z1464">
            <v>5000</v>
          </cell>
          <cell r="AA1464">
            <v>1500</v>
          </cell>
          <cell r="AD1464">
            <v>2300</v>
          </cell>
        </row>
        <row r="1465">
          <cell r="A1465">
            <v>15.52</v>
          </cell>
          <cell r="B1465">
            <v>5000</v>
          </cell>
          <cell r="H1465">
            <v>3300</v>
          </cell>
          <cell r="I1465">
            <v>21945</v>
          </cell>
          <cell r="J1465">
            <v>2100</v>
          </cell>
          <cell r="K1465">
            <v>4100</v>
          </cell>
          <cell r="N1465">
            <v>6400</v>
          </cell>
          <cell r="O1465">
            <v>465325</v>
          </cell>
          <cell r="V1465">
            <v>31280</v>
          </cell>
          <cell r="W1465">
            <v>4000</v>
          </cell>
          <cell r="X1465">
            <v>1200</v>
          </cell>
          <cell r="Y1465">
            <v>44565</v>
          </cell>
          <cell r="Z1465">
            <v>5000</v>
          </cell>
          <cell r="AA1465">
            <v>1500</v>
          </cell>
          <cell r="AD1465">
            <v>2300</v>
          </cell>
        </row>
        <row r="1466">
          <cell r="A1466">
            <v>15.53</v>
          </cell>
          <cell r="B1466">
            <v>5000</v>
          </cell>
          <cell r="H1466">
            <v>3300</v>
          </cell>
          <cell r="I1466">
            <v>21955</v>
          </cell>
          <cell r="J1466">
            <v>2100</v>
          </cell>
          <cell r="K1466">
            <v>4100</v>
          </cell>
          <cell r="N1466">
            <v>6400</v>
          </cell>
          <cell r="O1466">
            <v>465650</v>
          </cell>
          <cell r="V1466">
            <v>31295</v>
          </cell>
          <cell r="W1466">
            <v>4000</v>
          </cell>
          <cell r="X1466">
            <v>1200</v>
          </cell>
          <cell r="Y1466">
            <v>44585</v>
          </cell>
          <cell r="Z1466">
            <v>5000</v>
          </cell>
          <cell r="AA1466">
            <v>1500</v>
          </cell>
          <cell r="AD1466">
            <v>2300</v>
          </cell>
        </row>
        <row r="1467">
          <cell r="A1467">
            <v>15.54</v>
          </cell>
          <cell r="B1467">
            <v>5000</v>
          </cell>
          <cell r="H1467">
            <v>3300</v>
          </cell>
          <cell r="I1467">
            <v>21965</v>
          </cell>
          <cell r="J1467">
            <v>2100</v>
          </cell>
          <cell r="K1467">
            <v>4100</v>
          </cell>
          <cell r="N1467">
            <v>6400</v>
          </cell>
          <cell r="O1467">
            <v>465975</v>
          </cell>
          <cell r="V1467">
            <v>31310</v>
          </cell>
          <cell r="W1467">
            <v>4000</v>
          </cell>
          <cell r="X1467">
            <v>1200</v>
          </cell>
          <cell r="Y1467">
            <v>44605</v>
          </cell>
          <cell r="Z1467">
            <v>5000</v>
          </cell>
          <cell r="AA1467">
            <v>1500</v>
          </cell>
          <cell r="AD1467">
            <v>2300</v>
          </cell>
        </row>
        <row r="1468">
          <cell r="A1468">
            <v>15.55</v>
          </cell>
          <cell r="B1468">
            <v>5000</v>
          </cell>
          <cell r="H1468">
            <v>3300</v>
          </cell>
          <cell r="I1468">
            <v>21975</v>
          </cell>
          <cell r="J1468">
            <v>2100</v>
          </cell>
          <cell r="K1468">
            <v>4100</v>
          </cell>
          <cell r="N1468">
            <v>6400</v>
          </cell>
          <cell r="O1468">
            <v>466300</v>
          </cell>
          <cell r="V1468">
            <v>31325</v>
          </cell>
          <cell r="W1468">
            <v>4000</v>
          </cell>
          <cell r="X1468">
            <v>1200</v>
          </cell>
          <cell r="Y1468">
            <v>44625</v>
          </cell>
          <cell r="Z1468">
            <v>5000</v>
          </cell>
          <cell r="AA1468">
            <v>1500</v>
          </cell>
          <cell r="AD1468">
            <v>2300</v>
          </cell>
        </row>
        <row r="1469">
          <cell r="A1469">
            <v>15.56</v>
          </cell>
          <cell r="B1469">
            <v>5000</v>
          </cell>
          <cell r="H1469">
            <v>3300</v>
          </cell>
          <cell r="I1469">
            <v>21985</v>
          </cell>
          <cell r="J1469">
            <v>2100</v>
          </cell>
          <cell r="K1469">
            <v>4100</v>
          </cell>
          <cell r="N1469">
            <v>6400</v>
          </cell>
          <cell r="O1469">
            <v>466625</v>
          </cell>
          <cell r="V1469">
            <v>31340</v>
          </cell>
          <cell r="W1469">
            <v>4000</v>
          </cell>
          <cell r="X1469">
            <v>1200</v>
          </cell>
          <cell r="Y1469">
            <v>44645</v>
          </cell>
          <cell r="Z1469">
            <v>5000</v>
          </cell>
          <cell r="AA1469">
            <v>1500</v>
          </cell>
          <cell r="AD1469">
            <v>2300</v>
          </cell>
        </row>
        <row r="1470">
          <cell r="A1470">
            <v>15.57</v>
          </cell>
          <cell r="B1470">
            <v>5000</v>
          </cell>
          <cell r="H1470">
            <v>3300</v>
          </cell>
          <cell r="I1470">
            <v>21995</v>
          </cell>
          <cell r="J1470">
            <v>2100</v>
          </cell>
          <cell r="K1470">
            <v>4100</v>
          </cell>
          <cell r="N1470">
            <v>6400</v>
          </cell>
          <cell r="O1470">
            <v>466950</v>
          </cell>
          <cell r="V1470">
            <v>31355</v>
          </cell>
          <cell r="W1470">
            <v>4000</v>
          </cell>
          <cell r="X1470">
            <v>1200</v>
          </cell>
          <cell r="Y1470">
            <v>44665</v>
          </cell>
          <cell r="Z1470">
            <v>5000</v>
          </cell>
          <cell r="AA1470">
            <v>1500</v>
          </cell>
          <cell r="AD1470">
            <v>2300</v>
          </cell>
        </row>
        <row r="1471">
          <cell r="A1471">
            <v>15.58</v>
          </cell>
          <cell r="B1471">
            <v>5000</v>
          </cell>
          <cell r="H1471">
            <v>3300</v>
          </cell>
          <cell r="I1471">
            <v>22005</v>
          </cell>
          <cell r="J1471">
            <v>2100</v>
          </cell>
          <cell r="K1471">
            <v>4100</v>
          </cell>
          <cell r="N1471">
            <v>6400</v>
          </cell>
          <cell r="O1471">
            <v>467275</v>
          </cell>
          <cell r="V1471">
            <v>31370</v>
          </cell>
          <cell r="W1471">
            <v>4000</v>
          </cell>
          <cell r="X1471">
            <v>1200</v>
          </cell>
          <cell r="Y1471">
            <v>44685</v>
          </cell>
          <cell r="Z1471">
            <v>5000</v>
          </cell>
          <cell r="AA1471">
            <v>1500</v>
          </cell>
          <cell r="AD1471">
            <v>2300</v>
          </cell>
        </row>
        <row r="1472">
          <cell r="A1472">
            <v>15.59</v>
          </cell>
          <cell r="B1472">
            <v>5000</v>
          </cell>
          <cell r="H1472">
            <v>3300</v>
          </cell>
          <cell r="I1472">
            <v>22015</v>
          </cell>
          <cell r="J1472">
            <v>2100</v>
          </cell>
          <cell r="K1472">
            <v>4100</v>
          </cell>
          <cell r="N1472">
            <v>6400</v>
          </cell>
          <cell r="O1472">
            <v>467600</v>
          </cell>
          <cell r="V1472">
            <v>31385</v>
          </cell>
          <cell r="W1472">
            <v>4000</v>
          </cell>
          <cell r="X1472">
            <v>1200</v>
          </cell>
          <cell r="Y1472">
            <v>44705</v>
          </cell>
          <cell r="Z1472">
            <v>5000</v>
          </cell>
          <cell r="AA1472">
            <v>1500</v>
          </cell>
          <cell r="AD1472">
            <v>2300</v>
          </cell>
        </row>
        <row r="1473">
          <cell r="A1473">
            <v>15.6</v>
          </cell>
          <cell r="B1473">
            <v>5000</v>
          </cell>
          <cell r="H1473">
            <v>3300</v>
          </cell>
          <cell r="I1473">
            <v>22025</v>
          </cell>
          <cell r="J1473">
            <v>2100</v>
          </cell>
          <cell r="K1473">
            <v>4100</v>
          </cell>
          <cell r="N1473">
            <v>6400</v>
          </cell>
          <cell r="O1473">
            <v>467925</v>
          </cell>
          <cell r="V1473">
            <v>31400</v>
          </cell>
          <cell r="W1473">
            <v>4000</v>
          </cell>
          <cell r="X1473">
            <v>1200</v>
          </cell>
          <cell r="Y1473">
            <v>44725</v>
          </cell>
          <cell r="Z1473">
            <v>5000</v>
          </cell>
          <cell r="AA1473">
            <v>1500</v>
          </cell>
          <cell r="AD1473">
            <v>2300</v>
          </cell>
        </row>
        <row r="1474">
          <cell r="A1474">
            <v>15.61</v>
          </cell>
          <cell r="B1474">
            <v>5000</v>
          </cell>
          <cell r="H1474">
            <v>3300</v>
          </cell>
          <cell r="I1474">
            <v>22035</v>
          </cell>
          <cell r="J1474">
            <v>2100</v>
          </cell>
          <cell r="K1474">
            <v>4100</v>
          </cell>
          <cell r="N1474">
            <v>6400</v>
          </cell>
          <cell r="O1474">
            <v>468250</v>
          </cell>
          <cell r="V1474">
            <v>31415</v>
          </cell>
          <cell r="W1474">
            <v>4000</v>
          </cell>
          <cell r="X1474">
            <v>1200</v>
          </cell>
          <cell r="Y1474">
            <v>44745</v>
          </cell>
          <cell r="Z1474">
            <v>5000</v>
          </cell>
          <cell r="AA1474">
            <v>1500</v>
          </cell>
          <cell r="AD1474">
            <v>2300</v>
          </cell>
        </row>
        <row r="1475">
          <cell r="A1475">
            <v>15.62</v>
          </cell>
          <cell r="B1475">
            <v>5000</v>
          </cell>
          <cell r="H1475">
            <v>3300</v>
          </cell>
          <cell r="I1475">
            <v>22045</v>
          </cell>
          <cell r="J1475">
            <v>2100</v>
          </cell>
          <cell r="K1475">
            <v>4100</v>
          </cell>
          <cell r="N1475">
            <v>6400</v>
          </cell>
          <cell r="O1475">
            <v>468575</v>
          </cell>
          <cell r="V1475">
            <v>31430</v>
          </cell>
          <cell r="W1475">
            <v>4000</v>
          </cell>
          <cell r="X1475">
            <v>1200</v>
          </cell>
          <cell r="Y1475">
            <v>44765</v>
          </cell>
          <cell r="Z1475">
            <v>5000</v>
          </cell>
          <cell r="AA1475">
            <v>1500</v>
          </cell>
          <cell r="AD1475">
            <v>2300</v>
          </cell>
        </row>
        <row r="1476">
          <cell r="A1476">
            <v>15.63</v>
          </cell>
          <cell r="B1476">
            <v>5000</v>
          </cell>
          <cell r="H1476">
            <v>3300</v>
          </cell>
          <cell r="I1476">
            <v>22055</v>
          </cell>
          <cell r="J1476">
            <v>2100</v>
          </cell>
          <cell r="K1476">
            <v>4100</v>
          </cell>
          <cell r="N1476">
            <v>6400</v>
          </cell>
          <cell r="O1476">
            <v>468900</v>
          </cell>
          <cell r="V1476">
            <v>31445</v>
          </cell>
          <cell r="W1476">
            <v>4000</v>
          </cell>
          <cell r="X1476">
            <v>1200</v>
          </cell>
          <cell r="Y1476">
            <v>44785</v>
          </cell>
          <cell r="Z1476">
            <v>5000</v>
          </cell>
          <cell r="AA1476">
            <v>1500</v>
          </cell>
          <cell r="AD1476">
            <v>2300</v>
          </cell>
        </row>
        <row r="1477">
          <cell r="A1477">
            <v>15.64</v>
          </cell>
          <cell r="B1477">
            <v>5000</v>
          </cell>
          <cell r="H1477">
            <v>3300</v>
          </cell>
          <cell r="I1477">
            <v>22065</v>
          </cell>
          <cell r="J1477">
            <v>2100</v>
          </cell>
          <cell r="K1477">
            <v>4100</v>
          </cell>
          <cell r="N1477">
            <v>6400</v>
          </cell>
          <cell r="O1477">
            <v>469225</v>
          </cell>
          <cell r="V1477">
            <v>31460</v>
          </cell>
          <cell r="W1477">
            <v>4000</v>
          </cell>
          <cell r="X1477">
            <v>1200</v>
          </cell>
          <cell r="Y1477">
            <v>44805</v>
          </cell>
          <cell r="Z1477">
            <v>5000</v>
          </cell>
          <cell r="AA1477">
            <v>1500</v>
          </cell>
          <cell r="AD1477">
            <v>2300</v>
          </cell>
        </row>
        <row r="1478">
          <cell r="A1478">
            <v>15.65</v>
          </cell>
          <cell r="B1478">
            <v>5000</v>
          </cell>
          <cell r="H1478">
            <v>3300</v>
          </cell>
          <cell r="I1478">
            <v>22075</v>
          </cell>
          <cell r="J1478">
            <v>2100</v>
          </cell>
          <cell r="K1478">
            <v>4100</v>
          </cell>
          <cell r="N1478">
            <v>6400</v>
          </cell>
          <cell r="O1478">
            <v>469550</v>
          </cell>
          <cell r="V1478">
            <v>31475</v>
          </cell>
          <cell r="W1478">
            <v>4000</v>
          </cell>
          <cell r="X1478">
            <v>1200</v>
          </cell>
          <cell r="Y1478">
            <v>44825</v>
          </cell>
          <cell r="Z1478">
            <v>5000</v>
          </cell>
          <cell r="AA1478">
            <v>1500</v>
          </cell>
          <cell r="AD1478">
            <v>2300</v>
          </cell>
        </row>
        <row r="1479">
          <cell r="A1479">
            <v>15.66</v>
          </cell>
          <cell r="B1479">
            <v>5000</v>
          </cell>
          <cell r="H1479">
            <v>3300</v>
          </cell>
          <cell r="I1479">
            <v>22085</v>
          </cell>
          <cell r="J1479">
            <v>2100</v>
          </cell>
          <cell r="K1479">
            <v>4100</v>
          </cell>
          <cell r="N1479">
            <v>6400</v>
          </cell>
          <cell r="O1479">
            <v>469875</v>
          </cell>
          <cell r="V1479">
            <v>31490</v>
          </cell>
          <cell r="W1479">
            <v>4000</v>
          </cell>
          <cell r="X1479">
            <v>1200</v>
          </cell>
          <cell r="Y1479">
            <v>44845</v>
          </cell>
          <cell r="Z1479">
            <v>5000</v>
          </cell>
          <cell r="AA1479">
            <v>1500</v>
          </cell>
          <cell r="AD1479">
            <v>2300</v>
          </cell>
        </row>
        <row r="1480">
          <cell r="A1480">
            <v>15.67</v>
          </cell>
          <cell r="B1480">
            <v>5000</v>
          </cell>
          <cell r="H1480">
            <v>3300</v>
          </cell>
          <cell r="I1480">
            <v>22095</v>
          </cell>
          <cell r="J1480">
            <v>2100</v>
          </cell>
          <cell r="K1480">
            <v>4100</v>
          </cell>
          <cell r="N1480">
            <v>6400</v>
          </cell>
          <cell r="O1480">
            <v>470200</v>
          </cell>
          <cell r="V1480">
            <v>31505</v>
          </cell>
          <cell r="W1480">
            <v>4000</v>
          </cell>
          <cell r="X1480">
            <v>1200</v>
          </cell>
          <cell r="Y1480">
            <v>44865</v>
          </cell>
          <cell r="Z1480">
            <v>5000</v>
          </cell>
          <cell r="AA1480">
            <v>1500</v>
          </cell>
          <cell r="AD1480">
            <v>2300</v>
          </cell>
        </row>
        <row r="1481">
          <cell r="A1481">
            <v>15.68</v>
          </cell>
          <cell r="B1481">
            <v>5000</v>
          </cell>
          <cell r="H1481">
            <v>3300</v>
          </cell>
          <cell r="I1481">
            <v>22105</v>
          </cell>
          <cell r="J1481">
            <v>2100</v>
          </cell>
          <cell r="K1481">
            <v>4100</v>
          </cell>
          <cell r="N1481">
            <v>6400</v>
          </cell>
          <cell r="O1481">
            <v>470525</v>
          </cell>
          <cell r="V1481">
            <v>31520</v>
          </cell>
          <cell r="W1481">
            <v>4000</v>
          </cell>
          <cell r="X1481">
            <v>1200</v>
          </cell>
          <cell r="Y1481">
            <v>44885</v>
          </cell>
          <cell r="Z1481">
            <v>5000</v>
          </cell>
          <cell r="AA1481">
            <v>1500</v>
          </cell>
          <cell r="AD1481">
            <v>2300</v>
          </cell>
        </row>
        <row r="1482">
          <cell r="A1482">
            <v>15.69</v>
          </cell>
          <cell r="B1482">
            <v>5000</v>
          </cell>
          <cell r="H1482">
            <v>3300</v>
          </cell>
          <cell r="I1482">
            <v>22115</v>
          </cell>
          <cell r="J1482">
            <v>2100</v>
          </cell>
          <cell r="K1482">
            <v>4100</v>
          </cell>
          <cell r="N1482">
            <v>6400</v>
          </cell>
          <cell r="O1482">
            <v>470850</v>
          </cell>
          <cell r="V1482">
            <v>31535</v>
          </cell>
          <cell r="W1482">
            <v>4000</v>
          </cell>
          <cell r="X1482">
            <v>1200</v>
          </cell>
          <cell r="Y1482">
            <v>44905</v>
          </cell>
          <cell r="Z1482">
            <v>5000</v>
          </cell>
          <cell r="AA1482">
            <v>1500</v>
          </cell>
          <cell r="AD1482">
            <v>2300</v>
          </cell>
        </row>
        <row r="1483">
          <cell r="A1483">
            <v>15.7</v>
          </cell>
          <cell r="B1483">
            <v>5000</v>
          </cell>
          <cell r="H1483">
            <v>3300</v>
          </cell>
          <cell r="I1483">
            <v>22125</v>
          </cell>
          <cell r="J1483">
            <v>2100</v>
          </cell>
          <cell r="K1483">
            <v>4100</v>
          </cell>
          <cell r="N1483">
            <v>6400</v>
          </cell>
          <cell r="O1483">
            <v>471175</v>
          </cell>
          <cell r="V1483">
            <v>31550</v>
          </cell>
          <cell r="W1483">
            <v>4000</v>
          </cell>
          <cell r="X1483">
            <v>1200</v>
          </cell>
          <cell r="Y1483">
            <v>44925</v>
          </cell>
          <cell r="Z1483">
            <v>5000</v>
          </cell>
          <cell r="AA1483">
            <v>1500</v>
          </cell>
          <cell r="AD1483">
            <v>2300</v>
          </cell>
        </row>
        <row r="1484">
          <cell r="A1484">
            <v>15.71</v>
          </cell>
          <cell r="B1484">
            <v>5000</v>
          </cell>
          <cell r="H1484">
            <v>3300</v>
          </cell>
          <cell r="I1484">
            <v>22135</v>
          </cell>
          <cell r="J1484">
            <v>2100</v>
          </cell>
          <cell r="K1484">
            <v>4100</v>
          </cell>
          <cell r="N1484">
            <v>6400</v>
          </cell>
          <cell r="O1484">
            <v>471500</v>
          </cell>
          <cell r="V1484">
            <v>31565</v>
          </cell>
          <cell r="W1484">
            <v>4000</v>
          </cell>
          <cell r="X1484">
            <v>1200</v>
          </cell>
          <cell r="Y1484">
            <v>44945</v>
          </cell>
          <cell r="Z1484">
            <v>5000</v>
          </cell>
          <cell r="AA1484">
            <v>1500</v>
          </cell>
          <cell r="AD1484">
            <v>2300</v>
          </cell>
        </row>
        <row r="1485">
          <cell r="A1485">
            <v>15.72</v>
          </cell>
          <cell r="B1485">
            <v>5000</v>
          </cell>
          <cell r="H1485">
            <v>3300</v>
          </cell>
          <cell r="I1485">
            <v>22145</v>
          </cell>
          <cell r="J1485">
            <v>2100</v>
          </cell>
          <cell r="K1485">
            <v>4100</v>
          </cell>
          <cell r="N1485">
            <v>6400</v>
          </cell>
          <cell r="O1485">
            <v>471825</v>
          </cell>
          <cell r="V1485">
            <v>31580</v>
          </cell>
          <cell r="W1485">
            <v>4000</v>
          </cell>
          <cell r="X1485">
            <v>1200</v>
          </cell>
          <cell r="Y1485">
            <v>44965</v>
          </cell>
          <cell r="Z1485">
            <v>5000</v>
          </cell>
          <cell r="AA1485">
            <v>1500</v>
          </cell>
          <cell r="AD1485">
            <v>2300</v>
          </cell>
        </row>
        <row r="1486">
          <cell r="A1486">
            <v>15.73</v>
          </cell>
          <cell r="B1486">
            <v>5000</v>
          </cell>
          <cell r="H1486">
            <v>3300</v>
          </cell>
          <cell r="I1486">
            <v>22155</v>
          </cell>
          <cell r="J1486">
            <v>2100</v>
          </cell>
          <cell r="K1486">
            <v>4100</v>
          </cell>
          <cell r="N1486">
            <v>6400</v>
          </cell>
          <cell r="O1486">
            <v>472150</v>
          </cell>
          <cell r="V1486">
            <v>31595</v>
          </cell>
          <cell r="W1486">
            <v>4000</v>
          </cell>
          <cell r="X1486">
            <v>1200</v>
          </cell>
          <cell r="Y1486">
            <v>44985</v>
          </cell>
          <cell r="Z1486">
            <v>5000</v>
          </cell>
          <cell r="AA1486">
            <v>1500</v>
          </cell>
          <cell r="AD1486">
            <v>2300</v>
          </cell>
        </row>
        <row r="1487">
          <cell r="A1487">
            <v>15.74</v>
          </cell>
          <cell r="B1487">
            <v>5000</v>
          </cell>
          <cell r="H1487">
            <v>3300</v>
          </cell>
          <cell r="I1487">
            <v>22165</v>
          </cell>
          <cell r="J1487">
            <v>2100</v>
          </cell>
          <cell r="K1487">
            <v>4100</v>
          </cell>
          <cell r="N1487">
            <v>6400</v>
          </cell>
          <cell r="O1487">
            <v>472475</v>
          </cell>
          <cell r="V1487">
            <v>31610</v>
          </cell>
          <cell r="W1487">
            <v>4000</v>
          </cell>
          <cell r="X1487">
            <v>1200</v>
          </cell>
          <cell r="Y1487">
            <v>45005</v>
          </cell>
          <cell r="Z1487">
            <v>5000</v>
          </cell>
          <cell r="AA1487">
            <v>1500</v>
          </cell>
          <cell r="AD1487">
            <v>2300</v>
          </cell>
        </row>
        <row r="1488">
          <cell r="A1488">
            <v>15.75</v>
          </cell>
          <cell r="B1488">
            <v>5000</v>
          </cell>
          <cell r="H1488">
            <v>3300</v>
          </cell>
          <cell r="I1488">
            <v>22175</v>
          </cell>
          <cell r="J1488">
            <v>2100</v>
          </cell>
          <cell r="K1488">
            <v>4100</v>
          </cell>
          <cell r="N1488">
            <v>6400</v>
          </cell>
          <cell r="O1488">
            <v>472800</v>
          </cell>
          <cell r="V1488">
            <v>31625</v>
          </cell>
          <cell r="W1488">
            <v>4000</v>
          </cell>
          <cell r="X1488">
            <v>1200</v>
          </cell>
          <cell r="Y1488">
            <v>45025</v>
          </cell>
          <cell r="Z1488">
            <v>5000</v>
          </cell>
          <cell r="AA1488">
            <v>1500</v>
          </cell>
          <cell r="AD1488">
            <v>2300</v>
          </cell>
        </row>
        <row r="1489">
          <cell r="A1489">
            <v>15.76</v>
          </cell>
          <cell r="B1489">
            <v>5000</v>
          </cell>
          <cell r="H1489">
            <v>3300</v>
          </cell>
          <cell r="I1489">
            <v>22185</v>
          </cell>
          <cell r="J1489">
            <v>2100</v>
          </cell>
          <cell r="K1489">
            <v>4100</v>
          </cell>
          <cell r="N1489">
            <v>6400</v>
          </cell>
          <cell r="O1489">
            <v>473125</v>
          </cell>
          <cell r="V1489">
            <v>31640</v>
          </cell>
          <cell r="W1489">
            <v>4000</v>
          </cell>
          <cell r="X1489">
            <v>1200</v>
          </cell>
          <cell r="Y1489">
            <v>45045</v>
          </cell>
          <cell r="Z1489">
            <v>5000</v>
          </cell>
          <cell r="AA1489">
            <v>1500</v>
          </cell>
          <cell r="AD1489">
            <v>2300</v>
          </cell>
        </row>
        <row r="1490">
          <cell r="A1490">
            <v>15.77</v>
          </cell>
          <cell r="B1490">
            <v>5000</v>
          </cell>
          <cell r="H1490">
            <v>3300</v>
          </cell>
          <cell r="I1490">
            <v>22195</v>
          </cell>
          <cell r="J1490">
            <v>2100</v>
          </cell>
          <cell r="K1490">
            <v>4100</v>
          </cell>
          <cell r="N1490">
            <v>6400</v>
          </cell>
          <cell r="O1490">
            <v>473450</v>
          </cell>
          <cell r="V1490">
            <v>31655</v>
          </cell>
          <cell r="W1490">
            <v>4000</v>
          </cell>
          <cell r="X1490">
            <v>1200</v>
          </cell>
          <cell r="Y1490">
            <v>45065</v>
          </cell>
          <cell r="Z1490">
            <v>5000</v>
          </cell>
          <cell r="AA1490">
            <v>1500</v>
          </cell>
          <cell r="AD1490">
            <v>2300</v>
          </cell>
        </row>
        <row r="1491">
          <cell r="A1491">
            <v>15.78</v>
          </cell>
          <cell r="B1491">
            <v>5000</v>
          </cell>
          <cell r="H1491">
            <v>3300</v>
          </cell>
          <cell r="I1491">
            <v>22205</v>
          </cell>
          <cell r="J1491">
            <v>2100</v>
          </cell>
          <cell r="K1491">
            <v>4100</v>
          </cell>
          <cell r="N1491">
            <v>6400</v>
          </cell>
          <cell r="O1491">
            <v>473775</v>
          </cell>
          <cell r="V1491">
            <v>31670</v>
          </cell>
          <cell r="W1491">
            <v>4000</v>
          </cell>
          <cell r="X1491">
            <v>1200</v>
          </cell>
          <cell r="Y1491">
            <v>45085</v>
          </cell>
          <cell r="Z1491">
            <v>5000</v>
          </cell>
          <cell r="AA1491">
            <v>1500</v>
          </cell>
          <cell r="AD1491">
            <v>2300</v>
          </cell>
        </row>
        <row r="1492">
          <cell r="A1492">
            <v>15.79</v>
          </cell>
          <cell r="B1492">
            <v>5000</v>
          </cell>
          <cell r="H1492">
            <v>3300</v>
          </cell>
          <cell r="I1492">
            <v>22215</v>
          </cell>
          <cell r="J1492">
            <v>2100</v>
          </cell>
          <cell r="K1492">
            <v>4100</v>
          </cell>
          <cell r="N1492">
            <v>6400</v>
          </cell>
          <cell r="O1492">
            <v>474100</v>
          </cell>
          <cell r="V1492">
            <v>31685</v>
          </cell>
          <cell r="W1492">
            <v>4000</v>
          </cell>
          <cell r="X1492">
            <v>1200</v>
          </cell>
          <cell r="Y1492">
            <v>45105</v>
          </cell>
          <cell r="Z1492">
            <v>5000</v>
          </cell>
          <cell r="AA1492">
            <v>1500</v>
          </cell>
          <cell r="AD1492">
            <v>2300</v>
          </cell>
        </row>
        <row r="1493">
          <cell r="A1493">
            <v>15.8</v>
          </cell>
          <cell r="B1493">
            <v>5000</v>
          </cell>
          <cell r="H1493">
            <v>3300</v>
          </cell>
          <cell r="I1493">
            <v>22225</v>
          </cell>
          <cell r="J1493">
            <v>2100</v>
          </cell>
          <cell r="K1493">
            <v>4100</v>
          </cell>
          <cell r="N1493">
            <v>6400</v>
          </cell>
          <cell r="O1493">
            <v>474425</v>
          </cell>
          <cell r="V1493">
            <v>31700</v>
          </cell>
          <cell r="W1493">
            <v>4000</v>
          </cell>
          <cell r="X1493">
            <v>1200</v>
          </cell>
          <cell r="Y1493">
            <v>45125</v>
          </cell>
          <cell r="Z1493">
            <v>5000</v>
          </cell>
          <cell r="AA1493">
            <v>1500</v>
          </cell>
          <cell r="AD1493">
            <v>2300</v>
          </cell>
        </row>
        <row r="1494">
          <cell r="A1494">
            <v>15.81</v>
          </cell>
          <cell r="B1494">
            <v>5000</v>
          </cell>
          <cell r="H1494">
            <v>3300</v>
          </cell>
          <cell r="I1494">
            <v>22235</v>
          </cell>
          <cell r="J1494">
            <v>2100</v>
          </cell>
          <cell r="K1494">
            <v>4100</v>
          </cell>
          <cell r="N1494">
            <v>6400</v>
          </cell>
          <cell r="O1494">
            <v>474750</v>
          </cell>
          <cell r="V1494">
            <v>31715</v>
          </cell>
          <cell r="W1494">
            <v>4000</v>
          </cell>
          <cell r="X1494">
            <v>1200</v>
          </cell>
          <cell r="Y1494">
            <v>45145</v>
          </cell>
          <cell r="Z1494">
            <v>5000</v>
          </cell>
          <cell r="AA1494">
            <v>1500</v>
          </cell>
          <cell r="AD1494">
            <v>2300</v>
          </cell>
        </row>
        <row r="1495">
          <cell r="A1495">
            <v>15.82</v>
          </cell>
          <cell r="B1495">
            <v>5000</v>
          </cell>
          <cell r="H1495">
            <v>3300</v>
          </cell>
          <cell r="I1495">
            <v>22245</v>
          </cell>
          <cell r="J1495">
            <v>2100</v>
          </cell>
          <cell r="K1495">
            <v>4100</v>
          </cell>
          <cell r="N1495">
            <v>6400</v>
          </cell>
          <cell r="O1495">
            <v>475075</v>
          </cell>
          <cell r="V1495">
            <v>31730</v>
          </cell>
          <cell r="W1495">
            <v>4000</v>
          </cell>
          <cell r="X1495">
            <v>1200</v>
          </cell>
          <cell r="Y1495">
            <v>45165</v>
          </cell>
          <cell r="Z1495">
            <v>5000</v>
          </cell>
          <cell r="AA1495">
            <v>1500</v>
          </cell>
          <cell r="AD1495">
            <v>2300</v>
          </cell>
        </row>
        <row r="1496">
          <cell r="A1496">
            <v>15.83</v>
          </cell>
          <cell r="B1496">
            <v>5000</v>
          </cell>
          <cell r="H1496">
            <v>3300</v>
          </cell>
          <cell r="I1496">
            <v>22255</v>
          </cell>
          <cell r="J1496">
            <v>2100</v>
          </cell>
          <cell r="K1496">
            <v>4100</v>
          </cell>
          <cell r="N1496">
            <v>6400</v>
          </cell>
          <cell r="O1496">
            <v>475400</v>
          </cell>
          <cell r="V1496">
            <v>31745</v>
          </cell>
          <cell r="W1496">
            <v>4000</v>
          </cell>
          <cell r="X1496">
            <v>1200</v>
          </cell>
          <cell r="Y1496">
            <v>45185</v>
          </cell>
          <cell r="Z1496">
            <v>5000</v>
          </cell>
          <cell r="AA1496">
            <v>1500</v>
          </cell>
          <cell r="AD1496">
            <v>2300</v>
          </cell>
        </row>
        <row r="1497">
          <cell r="A1497">
            <v>15.84</v>
          </cell>
          <cell r="B1497">
            <v>5000</v>
          </cell>
          <cell r="H1497">
            <v>3300</v>
          </cell>
          <cell r="I1497">
            <v>22265</v>
          </cell>
          <cell r="J1497">
            <v>2100</v>
          </cell>
          <cell r="K1497">
            <v>4100</v>
          </cell>
          <cell r="N1497">
            <v>6400</v>
          </cell>
          <cell r="O1497">
            <v>475725</v>
          </cell>
          <cell r="V1497">
            <v>31760</v>
          </cell>
          <cell r="W1497">
            <v>4000</v>
          </cell>
          <cell r="X1497">
            <v>1200</v>
          </cell>
          <cell r="Y1497">
            <v>45205</v>
          </cell>
          <cell r="Z1497">
            <v>5000</v>
          </cell>
          <cell r="AA1497">
            <v>1500</v>
          </cell>
          <cell r="AD1497">
            <v>2300</v>
          </cell>
        </row>
        <row r="1498">
          <cell r="A1498">
            <v>15.85</v>
          </cell>
          <cell r="B1498">
            <v>5000</v>
          </cell>
          <cell r="H1498">
            <v>3300</v>
          </cell>
          <cell r="I1498">
            <v>22275</v>
          </cell>
          <cell r="J1498">
            <v>2100</v>
          </cell>
          <cell r="K1498">
            <v>4100</v>
          </cell>
          <cell r="N1498">
            <v>6400</v>
          </cell>
          <cell r="O1498">
            <v>476050</v>
          </cell>
          <cell r="V1498">
            <v>31775</v>
          </cell>
          <cell r="W1498">
            <v>4000</v>
          </cell>
          <cell r="X1498">
            <v>1200</v>
          </cell>
          <cell r="Y1498">
            <v>45225</v>
          </cell>
          <cell r="Z1498">
            <v>5000</v>
          </cell>
          <cell r="AA1498">
            <v>1500</v>
          </cell>
          <cell r="AD1498">
            <v>2300</v>
          </cell>
        </row>
        <row r="1499">
          <cell r="A1499">
            <v>15.86</v>
          </cell>
          <cell r="B1499">
            <v>5000</v>
          </cell>
          <cell r="H1499">
            <v>3300</v>
          </cell>
          <cell r="I1499">
            <v>22285</v>
          </cell>
          <cell r="J1499">
            <v>2100</v>
          </cell>
          <cell r="K1499">
            <v>4100</v>
          </cell>
          <cell r="N1499">
            <v>6400</v>
          </cell>
          <cell r="O1499">
            <v>476375</v>
          </cell>
          <cell r="V1499">
            <v>31790</v>
          </cell>
          <cell r="W1499">
            <v>4000</v>
          </cell>
          <cell r="X1499">
            <v>1200</v>
          </cell>
          <cell r="Y1499">
            <v>45245</v>
          </cell>
          <cell r="Z1499">
            <v>5000</v>
          </cell>
          <cell r="AA1499">
            <v>1500</v>
          </cell>
          <cell r="AD1499">
            <v>2300</v>
          </cell>
        </row>
        <row r="1500">
          <cell r="A1500">
            <v>15.87</v>
          </cell>
          <cell r="B1500">
            <v>5000</v>
          </cell>
          <cell r="H1500">
            <v>3300</v>
          </cell>
          <cell r="I1500">
            <v>22295</v>
          </cell>
          <cell r="J1500">
            <v>2100</v>
          </cell>
          <cell r="K1500">
            <v>4100</v>
          </cell>
          <cell r="N1500">
            <v>6400</v>
          </cell>
          <cell r="O1500">
            <v>476700</v>
          </cell>
          <cell r="V1500">
            <v>31805</v>
          </cell>
          <cell r="W1500">
            <v>4000</v>
          </cell>
          <cell r="X1500">
            <v>1200</v>
          </cell>
          <cell r="Y1500">
            <v>45265</v>
          </cell>
          <cell r="Z1500">
            <v>5000</v>
          </cell>
          <cell r="AA1500">
            <v>1500</v>
          </cell>
          <cell r="AD1500">
            <v>2300</v>
          </cell>
        </row>
        <row r="1501">
          <cell r="A1501">
            <v>15.88</v>
          </cell>
          <cell r="B1501">
            <v>5000</v>
          </cell>
          <cell r="H1501">
            <v>3300</v>
          </cell>
          <cell r="I1501">
            <v>22305</v>
          </cell>
          <cell r="J1501">
            <v>2100</v>
          </cell>
          <cell r="K1501">
            <v>4100</v>
          </cell>
          <cell r="N1501">
            <v>6400</v>
          </cell>
          <cell r="O1501">
            <v>477025</v>
          </cell>
          <cell r="V1501">
            <v>31820</v>
          </cell>
          <cell r="W1501">
            <v>4000</v>
          </cell>
          <cell r="X1501">
            <v>1200</v>
          </cell>
          <cell r="Y1501">
            <v>45285</v>
          </cell>
          <cell r="Z1501">
            <v>5000</v>
          </cell>
          <cell r="AA1501">
            <v>1500</v>
          </cell>
          <cell r="AD1501">
            <v>2300</v>
          </cell>
        </row>
        <row r="1502">
          <cell r="A1502">
            <v>15.89</v>
          </cell>
          <cell r="B1502">
            <v>5000</v>
          </cell>
          <cell r="H1502">
            <v>3300</v>
          </cell>
          <cell r="I1502">
            <v>22315</v>
          </cell>
          <cell r="J1502">
            <v>2100</v>
          </cell>
          <cell r="K1502">
            <v>4100</v>
          </cell>
          <cell r="N1502">
            <v>6400</v>
          </cell>
          <cell r="O1502">
            <v>477350</v>
          </cell>
          <cell r="V1502">
            <v>31835</v>
          </cell>
          <cell r="W1502">
            <v>4000</v>
          </cell>
          <cell r="X1502">
            <v>1200</v>
          </cell>
          <cell r="Y1502">
            <v>45305</v>
          </cell>
          <cell r="Z1502">
            <v>5000</v>
          </cell>
          <cell r="AA1502">
            <v>1500</v>
          </cell>
          <cell r="AD1502">
            <v>2300</v>
          </cell>
        </row>
        <row r="1503">
          <cell r="A1503">
            <v>15.9</v>
          </cell>
          <cell r="B1503">
            <v>5000</v>
          </cell>
          <cell r="H1503">
            <v>3300</v>
          </cell>
          <cell r="I1503">
            <v>22325</v>
          </cell>
          <cell r="J1503">
            <v>2100</v>
          </cell>
          <cell r="K1503">
            <v>4100</v>
          </cell>
          <cell r="N1503">
            <v>6400</v>
          </cell>
          <cell r="O1503">
            <v>477675</v>
          </cell>
          <cell r="V1503">
            <v>31850</v>
          </cell>
          <cell r="W1503">
            <v>4000</v>
          </cell>
          <cell r="X1503">
            <v>1200</v>
          </cell>
          <cell r="Y1503">
            <v>45325</v>
          </cell>
          <cell r="Z1503">
            <v>5000</v>
          </cell>
          <cell r="AA1503">
            <v>1500</v>
          </cell>
          <cell r="AD1503">
            <v>2300</v>
          </cell>
        </row>
        <row r="1504">
          <cell r="A1504">
            <v>15.91</v>
          </cell>
          <cell r="B1504">
            <v>5000</v>
          </cell>
          <cell r="H1504">
            <v>3300</v>
          </cell>
          <cell r="I1504">
            <v>22335</v>
          </cell>
          <cell r="J1504">
            <v>2100</v>
          </cell>
          <cell r="K1504">
            <v>4100</v>
          </cell>
          <cell r="N1504">
            <v>6400</v>
          </cell>
          <cell r="O1504">
            <v>478000</v>
          </cell>
          <cell r="V1504">
            <v>31865</v>
          </cell>
          <cell r="W1504">
            <v>4000</v>
          </cell>
          <cell r="X1504">
            <v>1200</v>
          </cell>
          <cell r="Y1504">
            <v>45345</v>
          </cell>
          <cell r="Z1504">
            <v>5000</v>
          </cell>
          <cell r="AA1504">
            <v>1500</v>
          </cell>
          <cell r="AD1504">
            <v>2300</v>
          </cell>
        </row>
        <row r="1505">
          <cell r="A1505">
            <v>15.92</v>
          </cell>
          <cell r="B1505">
            <v>5000</v>
          </cell>
          <cell r="H1505">
            <v>3300</v>
          </cell>
          <cell r="I1505">
            <v>22345</v>
          </cell>
          <cell r="J1505">
            <v>2100</v>
          </cell>
          <cell r="K1505">
            <v>4100</v>
          </cell>
          <cell r="N1505">
            <v>6400</v>
          </cell>
          <cell r="O1505">
            <v>478325</v>
          </cell>
          <cell r="V1505">
            <v>31880</v>
          </cell>
          <cell r="W1505">
            <v>4000</v>
          </cell>
          <cell r="X1505">
            <v>1200</v>
          </cell>
          <cell r="Y1505">
            <v>45365</v>
          </cell>
          <cell r="Z1505">
            <v>5000</v>
          </cell>
          <cell r="AA1505">
            <v>1500</v>
          </cell>
          <cell r="AD1505">
            <v>2300</v>
          </cell>
        </row>
        <row r="1506">
          <cell r="A1506">
            <v>15.93</v>
          </cell>
          <cell r="B1506">
            <v>5000</v>
          </cell>
          <cell r="H1506">
            <v>3300</v>
          </cell>
          <cell r="I1506">
            <v>22355</v>
          </cell>
          <cell r="J1506">
            <v>2100</v>
          </cell>
          <cell r="K1506">
            <v>4100</v>
          </cell>
          <cell r="N1506">
            <v>6400</v>
          </cell>
          <cell r="O1506">
            <v>478650</v>
          </cell>
          <cell r="V1506">
            <v>31895</v>
          </cell>
          <cell r="W1506">
            <v>4000</v>
          </cell>
          <cell r="X1506">
            <v>1200</v>
          </cell>
          <cell r="Y1506">
            <v>45385</v>
          </cell>
          <cell r="Z1506">
            <v>5000</v>
          </cell>
          <cell r="AA1506">
            <v>1500</v>
          </cell>
          <cell r="AD1506">
            <v>2300</v>
          </cell>
        </row>
        <row r="1507">
          <cell r="A1507">
            <v>15.94</v>
          </cell>
          <cell r="B1507">
            <v>5000</v>
          </cell>
          <cell r="H1507">
            <v>3300</v>
          </cell>
          <cell r="I1507">
            <v>22365</v>
          </cell>
          <cell r="J1507">
            <v>2100</v>
          </cell>
          <cell r="K1507">
            <v>4100</v>
          </cell>
          <cell r="N1507">
            <v>6400</v>
          </cell>
          <cell r="O1507">
            <v>478975</v>
          </cell>
          <cell r="V1507">
            <v>31910</v>
          </cell>
          <cell r="W1507">
            <v>4000</v>
          </cell>
          <cell r="X1507">
            <v>1200</v>
          </cell>
          <cell r="Y1507">
            <v>45405</v>
          </cell>
          <cell r="Z1507">
            <v>5000</v>
          </cell>
          <cell r="AA1507">
            <v>1500</v>
          </cell>
          <cell r="AD1507">
            <v>2300</v>
          </cell>
        </row>
        <row r="1508">
          <cell r="A1508">
            <v>15.95</v>
          </cell>
          <cell r="B1508">
            <v>5000</v>
          </cell>
          <cell r="H1508">
            <v>3300</v>
          </cell>
          <cell r="I1508">
            <v>22375</v>
          </cell>
          <cell r="J1508">
            <v>2100</v>
          </cell>
          <cell r="K1508">
            <v>4100</v>
          </cell>
          <cell r="N1508">
            <v>6400</v>
          </cell>
          <cell r="O1508">
            <v>479300</v>
          </cell>
          <cell r="V1508">
            <v>31925</v>
          </cell>
          <cell r="W1508">
            <v>4000</v>
          </cell>
          <cell r="X1508">
            <v>1200</v>
          </cell>
          <cell r="Y1508">
            <v>45425</v>
          </cell>
          <cell r="Z1508">
            <v>5000</v>
          </cell>
          <cell r="AA1508">
            <v>1500</v>
          </cell>
          <cell r="AD1508">
            <v>2300</v>
          </cell>
        </row>
        <row r="1509">
          <cell r="A1509">
            <v>15.96</v>
          </cell>
          <cell r="B1509">
            <v>5000</v>
          </cell>
          <cell r="H1509">
            <v>3300</v>
          </cell>
          <cell r="I1509">
            <v>22385</v>
          </cell>
          <cell r="J1509">
            <v>2100</v>
          </cell>
          <cell r="K1509">
            <v>4100</v>
          </cell>
          <cell r="N1509">
            <v>6400</v>
          </cell>
          <cell r="O1509">
            <v>479625</v>
          </cell>
          <cell r="V1509">
            <v>31940</v>
          </cell>
          <cell r="W1509">
            <v>4000</v>
          </cell>
          <cell r="X1509">
            <v>1200</v>
          </cell>
          <cell r="Y1509">
            <v>45445</v>
          </cell>
          <cell r="Z1509">
            <v>5000</v>
          </cell>
          <cell r="AA1509">
            <v>1500</v>
          </cell>
          <cell r="AD1509">
            <v>2300</v>
          </cell>
        </row>
        <row r="1510">
          <cell r="A1510">
            <v>15.97</v>
          </cell>
          <cell r="B1510">
            <v>5000</v>
          </cell>
          <cell r="H1510">
            <v>3300</v>
          </cell>
          <cell r="I1510">
            <v>22395</v>
          </cell>
          <cell r="J1510">
            <v>2100</v>
          </cell>
          <cell r="K1510">
            <v>4100</v>
          </cell>
          <cell r="N1510">
            <v>6400</v>
          </cell>
          <cell r="O1510">
            <v>479950</v>
          </cell>
          <cell r="V1510">
            <v>31955</v>
          </cell>
          <cell r="W1510">
            <v>4000</v>
          </cell>
          <cell r="X1510">
            <v>1200</v>
          </cell>
          <cell r="Y1510">
            <v>45465</v>
          </cell>
          <cell r="Z1510">
            <v>5000</v>
          </cell>
          <cell r="AA1510">
            <v>1500</v>
          </cell>
          <cell r="AD1510">
            <v>2300</v>
          </cell>
        </row>
        <row r="1511">
          <cell r="A1511">
            <v>15.98</v>
          </cell>
          <cell r="B1511">
            <v>5000</v>
          </cell>
          <cell r="H1511">
            <v>3300</v>
          </cell>
          <cell r="I1511">
            <v>22405</v>
          </cell>
          <cell r="J1511">
            <v>2100</v>
          </cell>
          <cell r="K1511">
            <v>4100</v>
          </cell>
          <cell r="N1511">
            <v>6400</v>
          </cell>
          <cell r="O1511">
            <v>480275</v>
          </cell>
          <cell r="V1511">
            <v>31970</v>
          </cell>
          <cell r="W1511">
            <v>4000</v>
          </cell>
          <cell r="X1511">
            <v>1200</v>
          </cell>
          <cell r="Y1511">
            <v>45485</v>
          </cell>
          <cell r="Z1511">
            <v>5000</v>
          </cell>
          <cell r="AA1511">
            <v>1500</v>
          </cell>
          <cell r="AD1511">
            <v>2300</v>
          </cell>
        </row>
        <row r="1512">
          <cell r="A1512">
            <v>15.99</v>
          </cell>
          <cell r="B1512">
            <v>5000</v>
          </cell>
          <cell r="H1512">
            <v>3300</v>
          </cell>
          <cell r="I1512">
            <v>22415</v>
          </cell>
          <cell r="J1512">
            <v>2100</v>
          </cell>
          <cell r="K1512">
            <v>4100</v>
          </cell>
          <cell r="N1512">
            <v>6400</v>
          </cell>
          <cell r="O1512">
            <v>480600</v>
          </cell>
          <cell r="V1512">
            <v>31985</v>
          </cell>
          <cell r="W1512">
            <v>4000</v>
          </cell>
          <cell r="X1512">
            <v>1200</v>
          </cell>
          <cell r="Y1512">
            <v>45505</v>
          </cell>
          <cell r="Z1512">
            <v>5000</v>
          </cell>
          <cell r="AA1512">
            <v>1500</v>
          </cell>
          <cell r="AD1512">
            <v>2300</v>
          </cell>
        </row>
        <row r="1513">
          <cell r="A1513">
            <v>16</v>
          </cell>
          <cell r="B1513">
            <v>5000</v>
          </cell>
          <cell r="H1513">
            <v>3300</v>
          </cell>
          <cell r="I1513">
            <v>22425</v>
          </cell>
          <cell r="J1513">
            <v>2100</v>
          </cell>
          <cell r="K1513">
            <v>4100</v>
          </cell>
          <cell r="N1513">
            <v>6400</v>
          </cell>
          <cell r="O1513">
            <v>480925</v>
          </cell>
          <cell r="V1513">
            <v>32000</v>
          </cell>
          <cell r="W1513">
            <v>4000</v>
          </cell>
          <cell r="X1513">
            <v>1200</v>
          </cell>
          <cell r="Y1513">
            <v>45525</v>
          </cell>
          <cell r="Z1513">
            <v>5000</v>
          </cell>
          <cell r="AA1513">
            <v>1500</v>
          </cell>
          <cell r="AD1513">
            <v>2300</v>
          </cell>
        </row>
        <row r="1514">
          <cell r="A1514">
            <v>16.010000000000002</v>
          </cell>
          <cell r="B1514">
            <v>5000</v>
          </cell>
          <cell r="H1514">
            <v>3300</v>
          </cell>
          <cell r="I1514">
            <v>22435</v>
          </cell>
          <cell r="J1514">
            <v>2100</v>
          </cell>
          <cell r="K1514">
            <v>4100</v>
          </cell>
          <cell r="N1514">
            <v>6400</v>
          </cell>
          <cell r="O1514">
            <v>481250</v>
          </cell>
          <cell r="V1514">
            <v>32015</v>
          </cell>
          <cell r="W1514">
            <v>4000</v>
          </cell>
          <cell r="X1514">
            <v>1200</v>
          </cell>
          <cell r="Y1514">
            <v>45545</v>
          </cell>
          <cell r="Z1514">
            <v>5000</v>
          </cell>
          <cell r="AA1514">
            <v>1500</v>
          </cell>
          <cell r="AD1514">
            <v>2300</v>
          </cell>
        </row>
        <row r="1515">
          <cell r="A1515">
            <v>16.02</v>
          </cell>
          <cell r="B1515">
            <v>5000</v>
          </cell>
          <cell r="H1515">
            <v>3300</v>
          </cell>
          <cell r="I1515">
            <v>22445</v>
          </cell>
          <cell r="J1515">
            <v>2100</v>
          </cell>
          <cell r="K1515">
            <v>4100</v>
          </cell>
          <cell r="N1515">
            <v>6400</v>
          </cell>
          <cell r="O1515">
            <v>481575</v>
          </cell>
          <cell r="V1515">
            <v>32030</v>
          </cell>
          <cell r="W1515">
            <v>4000</v>
          </cell>
          <cell r="X1515">
            <v>1200</v>
          </cell>
          <cell r="Y1515">
            <v>45565</v>
          </cell>
          <cell r="Z1515">
            <v>5000</v>
          </cell>
          <cell r="AA1515">
            <v>1500</v>
          </cell>
          <cell r="AD1515">
            <v>2300</v>
          </cell>
        </row>
        <row r="1516">
          <cell r="A1516">
            <v>16.03</v>
          </cell>
          <cell r="B1516">
            <v>5000</v>
          </cell>
          <cell r="H1516">
            <v>3300</v>
          </cell>
          <cell r="I1516">
            <v>22455</v>
          </cell>
          <cell r="J1516">
            <v>2100</v>
          </cell>
          <cell r="K1516">
            <v>4100</v>
          </cell>
          <cell r="N1516">
            <v>6400</v>
          </cell>
          <cell r="O1516">
            <v>481900</v>
          </cell>
          <cell r="V1516">
            <v>32045</v>
          </cell>
          <cell r="W1516">
            <v>4000</v>
          </cell>
          <cell r="X1516">
            <v>1200</v>
          </cell>
          <cell r="Y1516">
            <v>45585</v>
          </cell>
          <cell r="Z1516">
            <v>5000</v>
          </cell>
          <cell r="AA1516">
            <v>1500</v>
          </cell>
          <cell r="AD1516">
            <v>2300</v>
          </cell>
        </row>
        <row r="1517">
          <cell r="A1517">
            <v>16.04</v>
          </cell>
          <cell r="B1517">
            <v>5000</v>
          </cell>
          <cell r="H1517">
            <v>3300</v>
          </cell>
          <cell r="I1517">
            <v>22465</v>
          </cell>
          <cell r="J1517">
            <v>2100</v>
          </cell>
          <cell r="K1517">
            <v>4100</v>
          </cell>
          <cell r="N1517">
            <v>6400</v>
          </cell>
          <cell r="O1517">
            <v>482225</v>
          </cell>
          <cell r="V1517">
            <v>32060</v>
          </cell>
          <cell r="W1517">
            <v>4000</v>
          </cell>
          <cell r="X1517">
            <v>1200</v>
          </cell>
          <cell r="Y1517">
            <v>45605</v>
          </cell>
          <cell r="Z1517">
            <v>5000</v>
          </cell>
          <cell r="AA1517">
            <v>1500</v>
          </cell>
          <cell r="AD1517">
            <v>2300</v>
          </cell>
        </row>
        <row r="1518">
          <cell r="A1518">
            <v>16.05</v>
          </cell>
          <cell r="B1518">
            <v>5000</v>
          </cell>
          <cell r="H1518">
            <v>3300</v>
          </cell>
          <cell r="I1518">
            <v>22475</v>
          </cell>
          <cell r="J1518">
            <v>2100</v>
          </cell>
          <cell r="K1518">
            <v>4100</v>
          </cell>
          <cell r="N1518">
            <v>6400</v>
          </cell>
          <cell r="O1518">
            <v>482550</v>
          </cell>
          <cell r="V1518">
            <v>32075</v>
          </cell>
          <cell r="W1518">
            <v>4000</v>
          </cell>
          <cell r="X1518">
            <v>1200</v>
          </cell>
          <cell r="Y1518">
            <v>45625</v>
          </cell>
          <cell r="Z1518">
            <v>5000</v>
          </cell>
          <cell r="AA1518">
            <v>1500</v>
          </cell>
          <cell r="AD1518">
            <v>2300</v>
          </cell>
        </row>
        <row r="1519">
          <cell r="A1519">
            <v>16.059999999999999</v>
          </cell>
          <cell r="B1519">
            <v>5000</v>
          </cell>
          <cell r="H1519">
            <v>3300</v>
          </cell>
          <cell r="I1519">
            <v>22485</v>
          </cell>
          <cell r="J1519">
            <v>2100</v>
          </cell>
          <cell r="K1519">
            <v>4100</v>
          </cell>
          <cell r="N1519">
            <v>6400</v>
          </cell>
          <cell r="O1519">
            <v>482875</v>
          </cell>
          <cell r="V1519">
            <v>32090</v>
          </cell>
          <cell r="W1519">
            <v>4000</v>
          </cell>
          <cell r="X1519">
            <v>1200</v>
          </cell>
          <cell r="Y1519">
            <v>45645</v>
          </cell>
          <cell r="Z1519">
            <v>5000</v>
          </cell>
          <cell r="AA1519">
            <v>1500</v>
          </cell>
          <cell r="AD1519">
            <v>2300</v>
          </cell>
        </row>
        <row r="1520">
          <cell r="A1520">
            <v>16.07</v>
          </cell>
          <cell r="B1520">
            <v>5000</v>
          </cell>
          <cell r="H1520">
            <v>3300</v>
          </cell>
          <cell r="I1520">
            <v>22495</v>
          </cell>
          <cell r="J1520">
            <v>2100</v>
          </cell>
          <cell r="K1520">
            <v>4100</v>
          </cell>
          <cell r="N1520">
            <v>6400</v>
          </cell>
          <cell r="O1520">
            <v>483200</v>
          </cell>
          <cell r="V1520">
            <v>32105</v>
          </cell>
          <cell r="W1520">
            <v>4000</v>
          </cell>
          <cell r="X1520">
            <v>1200</v>
          </cell>
          <cell r="Y1520">
            <v>45665</v>
          </cell>
          <cell r="Z1520">
            <v>5000</v>
          </cell>
          <cell r="AA1520">
            <v>1500</v>
          </cell>
          <cell r="AD1520">
            <v>2300</v>
          </cell>
        </row>
        <row r="1521">
          <cell r="A1521">
            <v>16.079999999999998</v>
          </cell>
          <cell r="B1521">
            <v>5000</v>
          </cell>
          <cell r="H1521">
            <v>3300</v>
          </cell>
          <cell r="I1521">
            <v>22505</v>
          </cell>
          <cell r="J1521">
            <v>2100</v>
          </cell>
          <cell r="K1521">
            <v>4100</v>
          </cell>
          <cell r="N1521">
            <v>6400</v>
          </cell>
          <cell r="O1521">
            <v>483525</v>
          </cell>
          <cell r="V1521">
            <v>32120</v>
          </cell>
          <cell r="W1521">
            <v>4000</v>
          </cell>
          <cell r="X1521">
            <v>1200</v>
          </cell>
          <cell r="Y1521">
            <v>45685</v>
          </cell>
          <cell r="Z1521">
            <v>5000</v>
          </cell>
          <cell r="AA1521">
            <v>1500</v>
          </cell>
          <cell r="AD1521">
            <v>2300</v>
          </cell>
        </row>
        <row r="1522">
          <cell r="A1522">
            <v>16.09</v>
          </cell>
          <cell r="B1522">
            <v>5000</v>
          </cell>
          <cell r="H1522">
            <v>3300</v>
          </cell>
          <cell r="I1522">
            <v>22515</v>
          </cell>
          <cell r="J1522">
            <v>2100</v>
          </cell>
          <cell r="K1522">
            <v>4100</v>
          </cell>
          <cell r="N1522">
            <v>6400</v>
          </cell>
          <cell r="O1522">
            <v>483850</v>
          </cell>
          <cell r="V1522">
            <v>32135</v>
          </cell>
          <cell r="W1522">
            <v>4000</v>
          </cell>
          <cell r="X1522">
            <v>1200</v>
          </cell>
          <cell r="Y1522">
            <v>45705</v>
          </cell>
          <cell r="Z1522">
            <v>5000</v>
          </cell>
          <cell r="AA1522">
            <v>1500</v>
          </cell>
          <cell r="AD1522">
            <v>2300</v>
          </cell>
        </row>
        <row r="1523">
          <cell r="A1523">
            <v>16.100000000000001</v>
          </cell>
          <cell r="B1523">
            <v>5000</v>
          </cell>
          <cell r="H1523">
            <v>3300</v>
          </cell>
          <cell r="I1523">
            <v>22525</v>
          </cell>
          <cell r="J1523">
            <v>2100</v>
          </cell>
          <cell r="K1523">
            <v>4100</v>
          </cell>
          <cell r="N1523">
            <v>6400</v>
          </cell>
          <cell r="O1523">
            <v>484175</v>
          </cell>
          <cell r="V1523">
            <v>32150</v>
          </cell>
          <cell r="W1523">
            <v>4000</v>
          </cell>
          <cell r="X1523">
            <v>1200</v>
          </cell>
          <cell r="Y1523">
            <v>45725</v>
          </cell>
          <cell r="Z1523">
            <v>5000</v>
          </cell>
          <cell r="AA1523">
            <v>1500</v>
          </cell>
          <cell r="AD1523">
            <v>2300</v>
          </cell>
        </row>
        <row r="1524">
          <cell r="A1524">
            <v>16.11</v>
          </cell>
          <cell r="B1524">
            <v>5000</v>
          </cell>
          <cell r="H1524">
            <v>3300</v>
          </cell>
          <cell r="I1524">
            <v>22535</v>
          </cell>
          <cell r="J1524">
            <v>2100</v>
          </cell>
          <cell r="K1524">
            <v>4100</v>
          </cell>
          <cell r="N1524">
            <v>6400</v>
          </cell>
          <cell r="O1524">
            <v>484500</v>
          </cell>
          <cell r="V1524">
            <v>32165</v>
          </cell>
          <cell r="W1524">
            <v>4000</v>
          </cell>
          <cell r="X1524">
            <v>1200</v>
          </cell>
          <cell r="Y1524">
            <v>45745</v>
          </cell>
          <cell r="Z1524">
            <v>5000</v>
          </cell>
          <cell r="AA1524">
            <v>1500</v>
          </cell>
          <cell r="AD1524">
            <v>2300</v>
          </cell>
        </row>
        <row r="1525">
          <cell r="A1525">
            <v>16.12</v>
          </cell>
          <cell r="B1525">
            <v>5000</v>
          </cell>
          <cell r="H1525">
            <v>3300</v>
          </cell>
          <cell r="I1525">
            <v>22545</v>
          </cell>
          <cell r="J1525">
            <v>2100</v>
          </cell>
          <cell r="K1525">
            <v>4100</v>
          </cell>
          <cell r="N1525">
            <v>6400</v>
          </cell>
          <cell r="O1525">
            <v>484825</v>
          </cell>
          <cell r="V1525">
            <v>32180</v>
          </cell>
          <cell r="W1525">
            <v>4000</v>
          </cell>
          <cell r="X1525">
            <v>1200</v>
          </cell>
          <cell r="Y1525">
            <v>45765</v>
          </cell>
          <cell r="Z1525">
            <v>5000</v>
          </cell>
          <cell r="AA1525">
            <v>1500</v>
          </cell>
          <cell r="AD1525">
            <v>2300</v>
          </cell>
        </row>
        <row r="1526">
          <cell r="A1526">
            <v>16.13</v>
          </cell>
          <cell r="B1526">
            <v>5000</v>
          </cell>
          <cell r="H1526">
            <v>3300</v>
          </cell>
          <cell r="I1526">
            <v>22555</v>
          </cell>
          <cell r="J1526">
            <v>2100</v>
          </cell>
          <cell r="K1526">
            <v>4100</v>
          </cell>
          <cell r="N1526">
            <v>6400</v>
          </cell>
          <cell r="O1526">
            <v>485150</v>
          </cell>
          <cell r="V1526">
            <v>32195</v>
          </cell>
          <cell r="W1526">
            <v>4000</v>
          </cell>
          <cell r="X1526">
            <v>1200</v>
          </cell>
          <cell r="Y1526">
            <v>45785</v>
          </cell>
          <cell r="Z1526">
            <v>5000</v>
          </cell>
          <cell r="AA1526">
            <v>1500</v>
          </cell>
          <cell r="AD1526">
            <v>2300</v>
          </cell>
        </row>
        <row r="1527">
          <cell r="A1527">
            <v>16.14</v>
          </cell>
          <cell r="B1527">
            <v>5000</v>
          </cell>
          <cell r="H1527">
            <v>3300</v>
          </cell>
          <cell r="I1527">
            <v>22565</v>
          </cell>
          <cell r="J1527">
            <v>2100</v>
          </cell>
          <cell r="K1527">
            <v>4100</v>
          </cell>
          <cell r="N1527">
            <v>6400</v>
          </cell>
          <cell r="O1527">
            <v>485475</v>
          </cell>
          <cell r="V1527">
            <v>32210</v>
          </cell>
          <cell r="W1527">
            <v>4000</v>
          </cell>
          <cell r="X1527">
            <v>1200</v>
          </cell>
          <cell r="Y1527">
            <v>45805</v>
          </cell>
          <cell r="Z1527">
            <v>5000</v>
          </cell>
          <cell r="AA1527">
            <v>1500</v>
          </cell>
          <cell r="AD1527">
            <v>2300</v>
          </cell>
        </row>
        <row r="1528">
          <cell r="A1528">
            <v>16.149999999999999</v>
          </cell>
          <cell r="B1528">
            <v>5000</v>
          </cell>
          <cell r="H1528">
            <v>3300</v>
          </cell>
          <cell r="I1528">
            <v>22575</v>
          </cell>
          <cell r="J1528">
            <v>2100</v>
          </cell>
          <cell r="K1528">
            <v>4100</v>
          </cell>
          <cell r="N1528">
            <v>6400</v>
          </cell>
          <cell r="O1528">
            <v>485800</v>
          </cell>
          <cell r="V1528">
            <v>32225</v>
          </cell>
          <cell r="W1528">
            <v>4000</v>
          </cell>
          <cell r="X1528">
            <v>1200</v>
          </cell>
          <cell r="Y1528">
            <v>45825</v>
          </cell>
          <cell r="Z1528">
            <v>5000</v>
          </cell>
          <cell r="AA1528">
            <v>1500</v>
          </cell>
          <cell r="AD1528">
            <v>2300</v>
          </cell>
        </row>
        <row r="1529">
          <cell r="A1529">
            <v>16.16</v>
          </cell>
          <cell r="B1529">
            <v>5000</v>
          </cell>
          <cell r="H1529">
            <v>3300</v>
          </cell>
          <cell r="I1529">
            <v>22585</v>
          </cell>
          <cell r="J1529">
            <v>2100</v>
          </cell>
          <cell r="K1529">
            <v>4100</v>
          </cell>
          <cell r="N1529">
            <v>6400</v>
          </cell>
          <cell r="O1529">
            <v>486125</v>
          </cell>
          <cell r="V1529">
            <v>32240</v>
          </cell>
          <cell r="W1529">
            <v>4000</v>
          </cell>
          <cell r="X1529">
            <v>1200</v>
          </cell>
          <cell r="Y1529">
            <v>45845</v>
          </cell>
          <cell r="Z1529">
            <v>5000</v>
          </cell>
          <cell r="AA1529">
            <v>1500</v>
          </cell>
          <cell r="AD1529">
            <v>2300</v>
          </cell>
        </row>
        <row r="1530">
          <cell r="A1530">
            <v>16.170000000000002</v>
          </cell>
          <cell r="B1530">
            <v>5000</v>
          </cell>
          <cell r="H1530">
            <v>3300</v>
          </cell>
          <cell r="I1530">
            <v>22595</v>
          </cell>
          <cell r="J1530">
            <v>2100</v>
          </cell>
          <cell r="K1530">
            <v>4100</v>
          </cell>
          <cell r="N1530">
            <v>6400</v>
          </cell>
          <cell r="O1530">
            <v>486450</v>
          </cell>
          <cell r="V1530">
            <v>32255</v>
          </cell>
          <cell r="W1530">
            <v>4000</v>
          </cell>
          <cell r="X1530">
            <v>1200</v>
          </cell>
          <cell r="Y1530">
            <v>45865</v>
          </cell>
          <cell r="Z1530">
            <v>5000</v>
          </cell>
          <cell r="AA1530">
            <v>1500</v>
          </cell>
          <cell r="AD1530">
            <v>2300</v>
          </cell>
        </row>
        <row r="1531">
          <cell r="A1531">
            <v>16.18</v>
          </cell>
          <cell r="B1531">
            <v>5000</v>
          </cell>
          <cell r="H1531">
            <v>3300</v>
          </cell>
          <cell r="I1531">
            <v>22605</v>
          </cell>
          <cell r="J1531">
            <v>2100</v>
          </cell>
          <cell r="K1531">
            <v>4100</v>
          </cell>
          <cell r="N1531">
            <v>6400</v>
          </cell>
          <cell r="O1531">
            <v>486775</v>
          </cell>
          <cell r="V1531">
            <v>32270</v>
          </cell>
          <cell r="W1531">
            <v>4000</v>
          </cell>
          <cell r="X1531">
            <v>1200</v>
          </cell>
          <cell r="Y1531">
            <v>45885</v>
          </cell>
          <cell r="Z1531">
            <v>5000</v>
          </cell>
          <cell r="AA1531">
            <v>1500</v>
          </cell>
          <cell r="AD1531">
            <v>2300</v>
          </cell>
        </row>
        <row r="1532">
          <cell r="A1532">
            <v>16.190000000000001</v>
          </cell>
          <cell r="B1532">
            <v>5000</v>
          </cell>
          <cell r="H1532">
            <v>3300</v>
          </cell>
          <cell r="I1532">
            <v>22615</v>
          </cell>
          <cell r="J1532">
            <v>2100</v>
          </cell>
          <cell r="K1532">
            <v>4100</v>
          </cell>
          <cell r="N1532">
            <v>6400</v>
          </cell>
          <cell r="O1532">
            <v>487100</v>
          </cell>
          <cell r="V1532">
            <v>32285</v>
          </cell>
          <cell r="W1532">
            <v>4000</v>
          </cell>
          <cell r="X1532">
            <v>1200</v>
          </cell>
          <cell r="Y1532">
            <v>45905</v>
          </cell>
          <cell r="Z1532">
            <v>5000</v>
          </cell>
          <cell r="AA1532">
            <v>1500</v>
          </cell>
          <cell r="AD1532">
            <v>2300</v>
          </cell>
        </row>
        <row r="1533">
          <cell r="A1533">
            <v>16.2</v>
          </cell>
          <cell r="B1533">
            <v>5000</v>
          </cell>
          <cell r="H1533">
            <v>3300</v>
          </cell>
          <cell r="I1533">
            <v>22625</v>
          </cell>
          <cell r="J1533">
            <v>2100</v>
          </cell>
          <cell r="K1533">
            <v>4100</v>
          </cell>
          <cell r="N1533">
            <v>6400</v>
          </cell>
          <cell r="O1533">
            <v>487425</v>
          </cell>
          <cell r="V1533">
            <v>32300</v>
          </cell>
          <cell r="W1533">
            <v>4000</v>
          </cell>
          <cell r="X1533">
            <v>1200</v>
          </cell>
          <cell r="Y1533">
            <v>45925</v>
          </cell>
          <cell r="Z1533">
            <v>5000</v>
          </cell>
          <cell r="AA1533">
            <v>1500</v>
          </cell>
          <cell r="AD1533">
            <v>2300</v>
          </cell>
        </row>
        <row r="1534">
          <cell r="A1534">
            <v>16.21</v>
          </cell>
          <cell r="B1534">
            <v>5000</v>
          </cell>
          <cell r="H1534">
            <v>3300</v>
          </cell>
          <cell r="I1534">
            <v>22635</v>
          </cell>
          <cell r="J1534">
            <v>2100</v>
          </cell>
          <cell r="K1534">
            <v>4100</v>
          </cell>
          <cell r="N1534">
            <v>6400</v>
          </cell>
          <cell r="O1534">
            <v>487750</v>
          </cell>
          <cell r="V1534">
            <v>32315</v>
          </cell>
          <cell r="W1534">
            <v>4000</v>
          </cell>
          <cell r="X1534">
            <v>1200</v>
          </cell>
          <cell r="Y1534">
            <v>45945</v>
          </cell>
          <cell r="Z1534">
            <v>5000</v>
          </cell>
          <cell r="AA1534">
            <v>1500</v>
          </cell>
          <cell r="AD1534">
            <v>2300</v>
          </cell>
        </row>
        <row r="1535">
          <cell r="A1535">
            <v>16.22</v>
          </cell>
          <cell r="B1535">
            <v>5000</v>
          </cell>
          <cell r="H1535">
            <v>3300</v>
          </cell>
          <cell r="I1535">
            <v>22645</v>
          </cell>
          <cell r="J1535">
            <v>2100</v>
          </cell>
          <cell r="K1535">
            <v>4100</v>
          </cell>
          <cell r="N1535">
            <v>6400</v>
          </cell>
          <cell r="O1535">
            <v>488075</v>
          </cell>
          <cell r="V1535">
            <v>32330</v>
          </cell>
          <cell r="W1535">
            <v>4000</v>
          </cell>
          <cell r="X1535">
            <v>1200</v>
          </cell>
          <cell r="Y1535">
            <v>45965</v>
          </cell>
          <cell r="Z1535">
            <v>5000</v>
          </cell>
          <cell r="AA1535">
            <v>1500</v>
          </cell>
          <cell r="AD1535">
            <v>2300</v>
          </cell>
        </row>
        <row r="1536">
          <cell r="A1536">
            <v>16.23</v>
          </cell>
          <cell r="B1536">
            <v>5000</v>
          </cell>
          <cell r="H1536">
            <v>3300</v>
          </cell>
          <cell r="I1536">
            <v>22655</v>
          </cell>
          <cell r="J1536">
            <v>2100</v>
          </cell>
          <cell r="K1536">
            <v>4100</v>
          </cell>
          <cell r="N1536">
            <v>6400</v>
          </cell>
          <cell r="O1536">
            <v>488400</v>
          </cell>
          <cell r="V1536">
            <v>32345</v>
          </cell>
          <cell r="W1536">
            <v>4000</v>
          </cell>
          <cell r="X1536">
            <v>1200</v>
          </cell>
          <cell r="Y1536">
            <v>45985</v>
          </cell>
          <cell r="Z1536">
            <v>5000</v>
          </cell>
          <cell r="AA1536">
            <v>1500</v>
          </cell>
          <cell r="AD1536">
            <v>2300</v>
          </cell>
        </row>
        <row r="1537">
          <cell r="A1537">
            <v>16.239999999999998</v>
          </cell>
          <cell r="B1537">
            <v>5000</v>
          </cell>
          <cell r="H1537">
            <v>3300</v>
          </cell>
          <cell r="I1537">
            <v>22665</v>
          </cell>
          <cell r="J1537">
            <v>2100</v>
          </cell>
          <cell r="K1537">
            <v>4100</v>
          </cell>
          <cell r="N1537">
            <v>6400</v>
          </cell>
          <cell r="O1537">
            <v>488725</v>
          </cell>
          <cell r="V1537">
            <v>32360</v>
          </cell>
          <cell r="W1537">
            <v>4000</v>
          </cell>
          <cell r="X1537">
            <v>1200</v>
          </cell>
          <cell r="Y1537">
            <v>46005</v>
          </cell>
          <cell r="Z1537">
            <v>5000</v>
          </cell>
          <cell r="AA1537">
            <v>1500</v>
          </cell>
          <cell r="AD1537">
            <v>2300</v>
          </cell>
        </row>
        <row r="1538">
          <cell r="A1538">
            <v>16.25</v>
          </cell>
          <cell r="B1538">
            <v>5000</v>
          </cell>
          <cell r="H1538">
            <v>3300</v>
          </cell>
          <cell r="I1538">
            <v>22675</v>
          </cell>
          <cell r="J1538">
            <v>2100</v>
          </cell>
          <cell r="K1538">
            <v>4100</v>
          </cell>
          <cell r="N1538">
            <v>6400</v>
          </cell>
          <cell r="O1538">
            <v>489050</v>
          </cell>
          <cell r="V1538">
            <v>32375</v>
          </cell>
          <cell r="W1538">
            <v>4000</v>
          </cell>
          <cell r="X1538">
            <v>1200</v>
          </cell>
          <cell r="Y1538">
            <v>46025</v>
          </cell>
          <cell r="Z1538">
            <v>5000</v>
          </cell>
          <cell r="AA1538">
            <v>1500</v>
          </cell>
          <cell r="AD1538">
            <v>2300</v>
          </cell>
        </row>
        <row r="1539">
          <cell r="A1539">
            <v>16.260000000000002</v>
          </cell>
          <cell r="B1539">
            <v>5000</v>
          </cell>
          <cell r="H1539">
            <v>3300</v>
          </cell>
          <cell r="I1539">
            <v>22685</v>
          </cell>
          <cell r="J1539">
            <v>2100</v>
          </cell>
          <cell r="K1539">
            <v>4100</v>
          </cell>
          <cell r="N1539">
            <v>6400</v>
          </cell>
          <cell r="O1539">
            <v>489375</v>
          </cell>
          <cell r="V1539">
            <v>32390</v>
          </cell>
          <cell r="W1539">
            <v>4000</v>
          </cell>
          <cell r="X1539">
            <v>1200</v>
          </cell>
          <cell r="Y1539">
            <v>46045</v>
          </cell>
          <cell r="Z1539">
            <v>5000</v>
          </cell>
          <cell r="AA1539">
            <v>1500</v>
          </cell>
          <cell r="AD1539">
            <v>2300</v>
          </cell>
        </row>
        <row r="1540">
          <cell r="A1540">
            <v>16.27</v>
          </cell>
          <cell r="B1540">
            <v>5000</v>
          </cell>
          <cell r="H1540">
            <v>3300</v>
          </cell>
          <cell r="I1540">
            <v>22695</v>
          </cell>
          <cell r="J1540">
            <v>2100</v>
          </cell>
          <cell r="K1540">
            <v>4100</v>
          </cell>
          <cell r="N1540">
            <v>6400</v>
          </cell>
          <cell r="O1540">
            <v>489700</v>
          </cell>
          <cell r="V1540">
            <v>32405</v>
          </cell>
          <cell r="W1540">
            <v>4000</v>
          </cell>
          <cell r="X1540">
            <v>1200</v>
          </cell>
          <cell r="Y1540">
            <v>46065</v>
          </cell>
          <cell r="Z1540">
            <v>5000</v>
          </cell>
          <cell r="AA1540">
            <v>1500</v>
          </cell>
          <cell r="AD1540">
            <v>2300</v>
          </cell>
        </row>
        <row r="1541">
          <cell r="A1541">
            <v>16.28</v>
          </cell>
          <cell r="B1541">
            <v>5000</v>
          </cell>
          <cell r="H1541">
            <v>3300</v>
          </cell>
          <cell r="I1541">
            <v>22705</v>
          </cell>
          <cell r="J1541">
            <v>2100</v>
          </cell>
          <cell r="K1541">
            <v>4100</v>
          </cell>
          <cell r="N1541">
            <v>6400</v>
          </cell>
          <cell r="O1541">
            <v>490025</v>
          </cell>
          <cell r="V1541">
            <v>32420</v>
          </cell>
          <cell r="W1541">
            <v>4000</v>
          </cell>
          <cell r="X1541">
            <v>1200</v>
          </cell>
          <cell r="Y1541">
            <v>46085</v>
          </cell>
          <cell r="Z1541">
            <v>5000</v>
          </cell>
          <cell r="AA1541">
            <v>1500</v>
          </cell>
          <cell r="AD1541">
            <v>2300</v>
          </cell>
        </row>
        <row r="1542">
          <cell r="A1542">
            <v>16.29</v>
          </cell>
          <cell r="B1542">
            <v>5000</v>
          </cell>
          <cell r="H1542">
            <v>3300</v>
          </cell>
          <cell r="I1542">
            <v>22715</v>
          </cell>
          <cell r="J1542">
            <v>2100</v>
          </cell>
          <cell r="K1542">
            <v>4100</v>
          </cell>
          <cell r="N1542">
            <v>6400</v>
          </cell>
          <cell r="O1542">
            <v>490350</v>
          </cell>
          <cell r="V1542">
            <v>32435</v>
          </cell>
          <cell r="W1542">
            <v>4000</v>
          </cell>
          <cell r="X1542">
            <v>1200</v>
          </cell>
          <cell r="Y1542">
            <v>46105</v>
          </cell>
          <cell r="Z1542">
            <v>5000</v>
          </cell>
          <cell r="AA1542">
            <v>1500</v>
          </cell>
          <cell r="AD1542">
            <v>2300</v>
          </cell>
        </row>
        <row r="1543">
          <cell r="A1543">
            <v>16.3</v>
          </cell>
          <cell r="B1543">
            <v>5000</v>
          </cell>
          <cell r="H1543">
            <v>3300</v>
          </cell>
          <cell r="I1543">
            <v>22725</v>
          </cell>
          <cell r="J1543">
            <v>2100</v>
          </cell>
          <cell r="K1543">
            <v>4100</v>
          </cell>
          <cell r="N1543">
            <v>6400</v>
          </cell>
          <cell r="O1543">
            <v>490675</v>
          </cell>
          <cell r="V1543">
            <v>32450</v>
          </cell>
          <cell r="W1543">
            <v>4000</v>
          </cell>
          <cell r="X1543">
            <v>1200</v>
          </cell>
          <cell r="Y1543">
            <v>46125</v>
          </cell>
          <cell r="Z1543">
            <v>5000</v>
          </cell>
          <cell r="AA1543">
            <v>1500</v>
          </cell>
          <cell r="AD1543">
            <v>2300</v>
          </cell>
        </row>
        <row r="1544">
          <cell r="A1544">
            <v>16.309999999999999</v>
          </cell>
          <cell r="B1544">
            <v>5000</v>
          </cell>
          <cell r="H1544">
            <v>3300</v>
          </cell>
          <cell r="I1544">
            <v>22735</v>
          </cell>
          <cell r="J1544">
            <v>2100</v>
          </cell>
          <cell r="K1544">
            <v>4100</v>
          </cell>
          <cell r="N1544">
            <v>6400</v>
          </cell>
          <cell r="O1544">
            <v>491000</v>
          </cell>
          <cell r="V1544">
            <v>32465</v>
          </cell>
          <cell r="W1544">
            <v>4000</v>
          </cell>
          <cell r="X1544">
            <v>1200</v>
          </cell>
          <cell r="Y1544">
            <v>46145</v>
          </cell>
          <cell r="Z1544">
            <v>5000</v>
          </cell>
          <cell r="AA1544">
            <v>1500</v>
          </cell>
          <cell r="AD1544">
            <v>2300</v>
          </cell>
        </row>
        <row r="1545">
          <cell r="A1545">
            <v>16.32</v>
          </cell>
          <cell r="B1545">
            <v>5000</v>
          </cell>
          <cell r="H1545">
            <v>3300</v>
          </cell>
          <cell r="I1545">
            <v>22745</v>
          </cell>
          <cell r="J1545">
            <v>2100</v>
          </cell>
          <cell r="K1545">
            <v>4100</v>
          </cell>
          <cell r="N1545">
            <v>6400</v>
          </cell>
          <cell r="O1545">
            <v>491325</v>
          </cell>
          <cell r="V1545">
            <v>32480</v>
          </cell>
          <cell r="W1545">
            <v>4000</v>
          </cell>
          <cell r="X1545">
            <v>1200</v>
          </cell>
          <cell r="Y1545">
            <v>46165</v>
          </cell>
          <cell r="Z1545">
            <v>5000</v>
          </cell>
          <cell r="AA1545">
            <v>1500</v>
          </cell>
          <cell r="AD1545">
            <v>2300</v>
          </cell>
        </row>
        <row r="1546">
          <cell r="A1546">
            <v>16.329999999999998</v>
          </cell>
          <cell r="B1546">
            <v>5000</v>
          </cell>
          <cell r="H1546">
            <v>3300</v>
          </cell>
          <cell r="I1546">
            <v>22755</v>
          </cell>
          <cell r="J1546">
            <v>2100</v>
          </cell>
          <cell r="K1546">
            <v>4100</v>
          </cell>
          <cell r="N1546">
            <v>6400</v>
          </cell>
          <cell r="O1546">
            <v>491650</v>
          </cell>
          <cell r="V1546">
            <v>32495</v>
          </cell>
          <cell r="W1546">
            <v>4000</v>
          </cell>
          <cell r="X1546">
            <v>1200</v>
          </cell>
          <cell r="Y1546">
            <v>46185</v>
          </cell>
          <cell r="Z1546">
            <v>5000</v>
          </cell>
          <cell r="AA1546">
            <v>1500</v>
          </cell>
          <cell r="AD1546">
            <v>2300</v>
          </cell>
        </row>
        <row r="1547">
          <cell r="A1547">
            <v>16.34</v>
          </cell>
          <cell r="B1547">
            <v>5000</v>
          </cell>
          <cell r="H1547">
            <v>3300</v>
          </cell>
          <cell r="I1547">
            <v>22765</v>
          </cell>
          <cell r="J1547">
            <v>2100</v>
          </cell>
          <cell r="K1547">
            <v>4100</v>
          </cell>
          <cell r="N1547">
            <v>6400</v>
          </cell>
          <cell r="O1547">
            <v>491975</v>
          </cell>
          <cell r="V1547">
            <v>32510</v>
          </cell>
          <cell r="W1547">
            <v>4000</v>
          </cell>
          <cell r="X1547">
            <v>1200</v>
          </cell>
          <cell r="Y1547">
            <v>46205</v>
          </cell>
          <cell r="Z1547">
            <v>5000</v>
          </cell>
          <cell r="AA1547">
            <v>1500</v>
          </cell>
          <cell r="AD1547">
            <v>2300</v>
          </cell>
        </row>
        <row r="1548">
          <cell r="A1548">
            <v>16.350000000000001</v>
          </cell>
          <cell r="B1548">
            <v>5000</v>
          </cell>
          <cell r="H1548">
            <v>3300</v>
          </cell>
          <cell r="I1548">
            <v>22775</v>
          </cell>
          <cell r="J1548">
            <v>2100</v>
          </cell>
          <cell r="K1548">
            <v>4100</v>
          </cell>
          <cell r="N1548">
            <v>6400</v>
          </cell>
          <cell r="O1548">
            <v>492300</v>
          </cell>
          <cell r="V1548">
            <v>32525</v>
          </cell>
          <cell r="W1548">
            <v>4000</v>
          </cell>
          <cell r="X1548">
            <v>1200</v>
          </cell>
          <cell r="Y1548">
            <v>46225</v>
          </cell>
          <cell r="Z1548">
            <v>5000</v>
          </cell>
          <cell r="AA1548">
            <v>1500</v>
          </cell>
          <cell r="AD1548">
            <v>2300</v>
          </cell>
        </row>
        <row r="1549">
          <cell r="A1549">
            <v>16.36</v>
          </cell>
          <cell r="B1549">
            <v>5000</v>
          </cell>
          <cell r="H1549">
            <v>3300</v>
          </cell>
          <cell r="I1549">
            <v>22785</v>
          </cell>
          <cell r="J1549">
            <v>2100</v>
          </cell>
          <cell r="K1549">
            <v>4100</v>
          </cell>
          <cell r="N1549">
            <v>6400</v>
          </cell>
          <cell r="O1549">
            <v>492625</v>
          </cell>
          <cell r="V1549">
            <v>32540</v>
          </cell>
          <cell r="W1549">
            <v>4000</v>
          </cell>
          <cell r="X1549">
            <v>1200</v>
          </cell>
          <cell r="Y1549">
            <v>46245</v>
          </cell>
          <cell r="Z1549">
            <v>5000</v>
          </cell>
          <cell r="AA1549">
            <v>1500</v>
          </cell>
          <cell r="AD1549">
            <v>2300</v>
          </cell>
        </row>
        <row r="1550">
          <cell r="A1550">
            <v>16.37</v>
          </cell>
          <cell r="B1550">
            <v>5000</v>
          </cell>
          <cell r="H1550">
            <v>3300</v>
          </cell>
          <cell r="I1550">
            <v>22795</v>
          </cell>
          <cell r="J1550">
            <v>2100</v>
          </cell>
          <cell r="K1550">
            <v>4100</v>
          </cell>
          <cell r="N1550">
            <v>6400</v>
          </cell>
          <cell r="O1550">
            <v>492950</v>
          </cell>
          <cell r="V1550">
            <v>32555</v>
          </cell>
          <cell r="W1550">
            <v>4000</v>
          </cell>
          <cell r="X1550">
            <v>1200</v>
          </cell>
          <cell r="Y1550">
            <v>46265</v>
          </cell>
          <cell r="Z1550">
            <v>5000</v>
          </cell>
          <cell r="AA1550">
            <v>1500</v>
          </cell>
          <cell r="AD1550">
            <v>2300</v>
          </cell>
        </row>
        <row r="1551">
          <cell r="A1551">
            <v>16.38</v>
          </cell>
          <cell r="B1551">
            <v>5000</v>
          </cell>
          <cell r="H1551">
            <v>3300</v>
          </cell>
          <cell r="I1551">
            <v>22805</v>
          </cell>
          <cell r="J1551">
            <v>2100</v>
          </cell>
          <cell r="K1551">
            <v>4100</v>
          </cell>
          <cell r="N1551">
            <v>6400</v>
          </cell>
          <cell r="O1551">
            <v>493275</v>
          </cell>
          <cell r="V1551">
            <v>32570</v>
          </cell>
          <cell r="W1551">
            <v>4000</v>
          </cell>
          <cell r="X1551">
            <v>1200</v>
          </cell>
          <cell r="Y1551">
            <v>46285</v>
          </cell>
          <cell r="Z1551">
            <v>5000</v>
          </cell>
          <cell r="AA1551">
            <v>1500</v>
          </cell>
          <cell r="AD1551">
            <v>2300</v>
          </cell>
        </row>
        <row r="1552">
          <cell r="A1552">
            <v>16.39</v>
          </cell>
          <cell r="B1552">
            <v>5000</v>
          </cell>
          <cell r="H1552">
            <v>3300</v>
          </cell>
          <cell r="I1552">
            <v>22815</v>
          </cell>
          <cell r="J1552">
            <v>2100</v>
          </cell>
          <cell r="K1552">
            <v>4100</v>
          </cell>
          <cell r="N1552">
            <v>6400</v>
          </cell>
          <cell r="O1552">
            <v>493600</v>
          </cell>
          <cell r="V1552">
            <v>32585</v>
          </cell>
          <cell r="W1552">
            <v>4000</v>
          </cell>
          <cell r="X1552">
            <v>1200</v>
          </cell>
          <cell r="Y1552">
            <v>46305</v>
          </cell>
          <cell r="Z1552">
            <v>5000</v>
          </cell>
          <cell r="AA1552">
            <v>1500</v>
          </cell>
          <cell r="AD1552">
            <v>2300</v>
          </cell>
        </row>
        <row r="1553">
          <cell r="A1553">
            <v>16.399999999999999</v>
          </cell>
          <cell r="B1553">
            <v>5000</v>
          </cell>
          <cell r="H1553">
            <v>3300</v>
          </cell>
          <cell r="I1553">
            <v>22825</v>
          </cell>
          <cell r="J1553">
            <v>2100</v>
          </cell>
          <cell r="K1553">
            <v>4100</v>
          </cell>
          <cell r="N1553">
            <v>6400</v>
          </cell>
          <cell r="O1553">
            <v>493925</v>
          </cell>
          <cell r="V1553">
            <v>32600</v>
          </cell>
          <cell r="W1553">
            <v>4000</v>
          </cell>
          <cell r="X1553">
            <v>1200</v>
          </cell>
          <cell r="Y1553">
            <v>46325</v>
          </cell>
          <cell r="Z1553">
            <v>5000</v>
          </cell>
          <cell r="AA1553">
            <v>1500</v>
          </cell>
          <cell r="AD1553">
            <v>2300</v>
          </cell>
        </row>
        <row r="1554">
          <cell r="A1554">
            <v>16.41</v>
          </cell>
          <cell r="B1554">
            <v>5000</v>
          </cell>
          <cell r="H1554">
            <v>3300</v>
          </cell>
          <cell r="I1554">
            <v>22835</v>
          </cell>
          <cell r="J1554">
            <v>2100</v>
          </cell>
          <cell r="K1554">
            <v>4100</v>
          </cell>
          <cell r="N1554">
            <v>6400</v>
          </cell>
          <cell r="O1554">
            <v>494250</v>
          </cell>
          <cell r="V1554">
            <v>32615</v>
          </cell>
          <cell r="W1554">
            <v>4000</v>
          </cell>
          <cell r="X1554">
            <v>1200</v>
          </cell>
          <cell r="Y1554">
            <v>46345</v>
          </cell>
          <cell r="Z1554">
            <v>5000</v>
          </cell>
          <cell r="AA1554">
            <v>1500</v>
          </cell>
          <cell r="AD1554">
            <v>2300</v>
          </cell>
        </row>
        <row r="1555">
          <cell r="A1555">
            <v>16.420000000000002</v>
          </cell>
          <cell r="B1555">
            <v>5000</v>
          </cell>
          <cell r="H1555">
            <v>3300</v>
          </cell>
          <cell r="I1555">
            <v>22845</v>
          </cell>
          <cell r="J1555">
            <v>2100</v>
          </cell>
          <cell r="K1555">
            <v>4100</v>
          </cell>
          <cell r="N1555">
            <v>6400</v>
          </cell>
          <cell r="O1555">
            <v>494575</v>
          </cell>
          <cell r="V1555">
            <v>32630</v>
          </cell>
          <cell r="W1555">
            <v>4000</v>
          </cell>
          <cell r="X1555">
            <v>1200</v>
          </cell>
          <cell r="Y1555">
            <v>46365</v>
          </cell>
          <cell r="Z1555">
            <v>5000</v>
          </cell>
          <cell r="AA1555">
            <v>1500</v>
          </cell>
          <cell r="AD1555">
            <v>2300</v>
          </cell>
        </row>
        <row r="1556">
          <cell r="A1556">
            <v>16.43</v>
          </cell>
          <cell r="B1556">
            <v>5000</v>
          </cell>
          <cell r="H1556">
            <v>3300</v>
          </cell>
          <cell r="I1556">
            <v>22855</v>
          </cell>
          <cell r="J1556">
            <v>2100</v>
          </cell>
          <cell r="K1556">
            <v>4100</v>
          </cell>
          <cell r="N1556">
            <v>6400</v>
          </cell>
          <cell r="O1556">
            <v>494900</v>
          </cell>
          <cell r="V1556">
            <v>32645</v>
          </cell>
          <cell r="W1556">
            <v>4000</v>
          </cell>
          <cell r="X1556">
            <v>1200</v>
          </cell>
          <cell r="Y1556">
            <v>46385</v>
          </cell>
          <cell r="Z1556">
            <v>5000</v>
          </cell>
          <cell r="AA1556">
            <v>1500</v>
          </cell>
          <cell r="AD1556">
            <v>2300</v>
          </cell>
        </row>
        <row r="1557">
          <cell r="A1557">
            <v>16.440000000000001</v>
          </cell>
          <cell r="B1557">
            <v>5000</v>
          </cell>
          <cell r="H1557">
            <v>3300</v>
          </cell>
          <cell r="I1557">
            <v>22865</v>
          </cell>
          <cell r="J1557">
            <v>2100</v>
          </cell>
          <cell r="K1557">
            <v>4100</v>
          </cell>
          <cell r="N1557">
            <v>6400</v>
          </cell>
          <cell r="O1557">
            <v>495225</v>
          </cell>
          <cell r="V1557">
            <v>32660</v>
          </cell>
          <cell r="W1557">
            <v>4000</v>
          </cell>
          <cell r="X1557">
            <v>1200</v>
          </cell>
          <cell r="Y1557">
            <v>46405</v>
          </cell>
          <cell r="Z1557">
            <v>5000</v>
          </cell>
          <cell r="AA1557">
            <v>1500</v>
          </cell>
          <cell r="AD1557">
            <v>2300</v>
          </cell>
        </row>
        <row r="1558">
          <cell r="A1558">
            <v>16.45</v>
          </cell>
          <cell r="B1558">
            <v>5000</v>
          </cell>
          <cell r="H1558">
            <v>3300</v>
          </cell>
          <cell r="I1558">
            <v>22875</v>
          </cell>
          <cell r="J1558">
            <v>2100</v>
          </cell>
          <cell r="K1558">
            <v>4100</v>
          </cell>
          <cell r="N1558">
            <v>6400</v>
          </cell>
          <cell r="O1558">
            <v>495550</v>
          </cell>
          <cell r="V1558">
            <v>32675</v>
          </cell>
          <cell r="W1558">
            <v>4000</v>
          </cell>
          <cell r="X1558">
            <v>1200</v>
          </cell>
          <cell r="Y1558">
            <v>46425</v>
          </cell>
          <cell r="Z1558">
            <v>5000</v>
          </cell>
          <cell r="AA1558">
            <v>1500</v>
          </cell>
          <cell r="AD1558">
            <v>2300</v>
          </cell>
        </row>
        <row r="1559">
          <cell r="A1559">
            <v>16.46</v>
          </cell>
          <cell r="B1559">
            <v>5000</v>
          </cell>
          <cell r="H1559">
            <v>3300</v>
          </cell>
          <cell r="I1559">
            <v>22885</v>
          </cell>
          <cell r="J1559">
            <v>2100</v>
          </cell>
          <cell r="K1559">
            <v>4100</v>
          </cell>
          <cell r="N1559">
            <v>6400</v>
          </cell>
          <cell r="O1559">
            <v>495875</v>
          </cell>
          <cell r="V1559">
            <v>32690</v>
          </cell>
          <cell r="W1559">
            <v>4000</v>
          </cell>
          <cell r="X1559">
            <v>1200</v>
          </cell>
          <cell r="Y1559">
            <v>46445</v>
          </cell>
          <cell r="Z1559">
            <v>5000</v>
          </cell>
          <cell r="AA1559">
            <v>1500</v>
          </cell>
          <cell r="AD1559">
            <v>2300</v>
          </cell>
        </row>
        <row r="1560">
          <cell r="A1560">
            <v>16.47</v>
          </cell>
          <cell r="B1560">
            <v>5000</v>
          </cell>
          <cell r="H1560">
            <v>3300</v>
          </cell>
          <cell r="I1560">
            <v>22895</v>
          </cell>
          <cell r="J1560">
            <v>2100</v>
          </cell>
          <cell r="K1560">
            <v>4100</v>
          </cell>
          <cell r="N1560">
            <v>6400</v>
          </cell>
          <cell r="O1560">
            <v>496200</v>
          </cell>
          <cell r="V1560">
            <v>32705</v>
          </cell>
          <cell r="W1560">
            <v>4000</v>
          </cell>
          <cell r="X1560">
            <v>1200</v>
          </cell>
          <cell r="Y1560">
            <v>46465</v>
          </cell>
          <cell r="Z1560">
            <v>5000</v>
          </cell>
          <cell r="AA1560">
            <v>1500</v>
          </cell>
          <cell r="AD1560">
            <v>2300</v>
          </cell>
        </row>
        <row r="1561">
          <cell r="A1561">
            <v>16.48</v>
          </cell>
          <cell r="B1561">
            <v>5000</v>
          </cell>
          <cell r="H1561">
            <v>3300</v>
          </cell>
          <cell r="I1561">
            <v>22905</v>
          </cell>
          <cell r="J1561">
            <v>2100</v>
          </cell>
          <cell r="K1561">
            <v>4100</v>
          </cell>
          <cell r="N1561">
            <v>6400</v>
          </cell>
          <cell r="O1561">
            <v>496525</v>
          </cell>
          <cell r="V1561">
            <v>32720</v>
          </cell>
          <cell r="W1561">
            <v>4000</v>
          </cell>
          <cell r="X1561">
            <v>1200</v>
          </cell>
          <cell r="Y1561">
            <v>46485</v>
          </cell>
          <cell r="Z1561">
            <v>5000</v>
          </cell>
          <cell r="AA1561">
            <v>1500</v>
          </cell>
          <cell r="AD1561">
            <v>2300</v>
          </cell>
        </row>
        <row r="1562">
          <cell r="A1562">
            <v>16.489999999999998</v>
          </cell>
          <cell r="B1562">
            <v>5000</v>
          </cell>
          <cell r="H1562">
            <v>3300</v>
          </cell>
          <cell r="I1562">
            <v>22915</v>
          </cell>
          <cell r="J1562">
            <v>2100</v>
          </cell>
          <cell r="K1562">
            <v>4100</v>
          </cell>
          <cell r="N1562">
            <v>6400</v>
          </cell>
          <cell r="O1562">
            <v>496850</v>
          </cell>
          <cell r="V1562">
            <v>32735</v>
          </cell>
          <cell r="W1562">
            <v>4000</v>
          </cell>
          <cell r="X1562">
            <v>1200</v>
          </cell>
          <cell r="Y1562">
            <v>46505</v>
          </cell>
          <cell r="Z1562">
            <v>5000</v>
          </cell>
          <cell r="AA1562">
            <v>1500</v>
          </cell>
          <cell r="AD1562">
            <v>2300</v>
          </cell>
        </row>
        <row r="1563">
          <cell r="A1563">
            <v>16.5</v>
          </cell>
          <cell r="B1563">
            <v>5000</v>
          </cell>
          <cell r="H1563">
            <v>3300</v>
          </cell>
          <cell r="I1563">
            <v>22925</v>
          </cell>
          <cell r="J1563">
            <v>2100</v>
          </cell>
          <cell r="K1563">
            <v>4100</v>
          </cell>
          <cell r="N1563">
            <v>6400</v>
          </cell>
          <cell r="O1563">
            <v>497175</v>
          </cell>
          <cell r="V1563">
            <v>32750</v>
          </cell>
          <cell r="W1563">
            <v>4000</v>
          </cell>
          <cell r="X1563">
            <v>1200</v>
          </cell>
          <cell r="Y1563">
            <v>46525</v>
          </cell>
          <cell r="Z1563">
            <v>5000</v>
          </cell>
          <cell r="AA1563">
            <v>1500</v>
          </cell>
          <cell r="AD1563">
            <v>2300</v>
          </cell>
        </row>
        <row r="1564">
          <cell r="A1564">
            <v>16.510000000000002</v>
          </cell>
          <cell r="B1564">
            <v>5000</v>
          </cell>
          <cell r="H1564">
            <v>3300</v>
          </cell>
          <cell r="I1564">
            <v>22935</v>
          </cell>
          <cell r="J1564">
            <v>2100</v>
          </cell>
          <cell r="K1564">
            <v>4100</v>
          </cell>
          <cell r="N1564">
            <v>6400</v>
          </cell>
          <cell r="O1564">
            <v>497500</v>
          </cell>
          <cell r="V1564">
            <v>32765</v>
          </cell>
          <cell r="W1564">
            <v>4000</v>
          </cell>
          <cell r="X1564">
            <v>1200</v>
          </cell>
          <cell r="Y1564">
            <v>46545</v>
          </cell>
          <cell r="Z1564">
            <v>5000</v>
          </cell>
          <cell r="AA1564">
            <v>1500</v>
          </cell>
          <cell r="AD1564">
            <v>2300</v>
          </cell>
        </row>
        <row r="1565">
          <cell r="A1565">
            <v>16.52</v>
          </cell>
          <cell r="B1565">
            <v>5000</v>
          </cell>
          <cell r="H1565">
            <v>3300</v>
          </cell>
          <cell r="I1565">
            <v>22945</v>
          </cell>
          <cell r="J1565">
            <v>2100</v>
          </cell>
          <cell r="K1565">
            <v>4100</v>
          </cell>
          <cell r="N1565">
            <v>6400</v>
          </cell>
          <cell r="O1565">
            <v>497825</v>
          </cell>
          <cell r="V1565">
            <v>32780</v>
          </cell>
          <cell r="W1565">
            <v>4000</v>
          </cell>
          <cell r="X1565">
            <v>1200</v>
          </cell>
          <cell r="Y1565">
            <v>46565</v>
          </cell>
          <cell r="Z1565">
            <v>5000</v>
          </cell>
          <cell r="AA1565">
            <v>1500</v>
          </cell>
          <cell r="AD1565">
            <v>2300</v>
          </cell>
        </row>
        <row r="1566">
          <cell r="A1566">
            <v>16.53</v>
          </cell>
          <cell r="B1566">
            <v>5000</v>
          </cell>
          <cell r="H1566">
            <v>3300</v>
          </cell>
          <cell r="I1566">
            <v>22955</v>
          </cell>
          <cell r="J1566">
            <v>2100</v>
          </cell>
          <cell r="K1566">
            <v>4100</v>
          </cell>
          <cell r="N1566">
            <v>6400</v>
          </cell>
          <cell r="O1566">
            <v>498150</v>
          </cell>
          <cell r="V1566">
            <v>32795</v>
          </cell>
          <cell r="W1566">
            <v>4000</v>
          </cell>
          <cell r="X1566">
            <v>1200</v>
          </cell>
          <cell r="Y1566">
            <v>46585</v>
          </cell>
          <cell r="Z1566">
            <v>5000</v>
          </cell>
          <cell r="AA1566">
            <v>1500</v>
          </cell>
          <cell r="AD1566">
            <v>2300</v>
          </cell>
        </row>
        <row r="1567">
          <cell r="A1567">
            <v>16.54</v>
          </cell>
          <cell r="B1567">
            <v>5000</v>
          </cell>
          <cell r="H1567">
            <v>3300</v>
          </cell>
          <cell r="I1567">
            <v>22965</v>
          </cell>
          <cell r="J1567">
            <v>2100</v>
          </cell>
          <cell r="K1567">
            <v>4100</v>
          </cell>
          <cell r="N1567">
            <v>6400</v>
          </cell>
          <cell r="O1567">
            <v>498475</v>
          </cell>
          <cell r="V1567">
            <v>32810</v>
          </cell>
          <cell r="W1567">
            <v>4000</v>
          </cell>
          <cell r="X1567">
            <v>1200</v>
          </cell>
          <cell r="Y1567">
            <v>46605</v>
          </cell>
          <cell r="Z1567">
            <v>5000</v>
          </cell>
          <cell r="AA1567">
            <v>1500</v>
          </cell>
          <cell r="AD1567">
            <v>2300</v>
          </cell>
        </row>
        <row r="1568">
          <cell r="A1568">
            <v>16.55</v>
          </cell>
          <cell r="B1568">
            <v>5000</v>
          </cell>
          <cell r="H1568">
            <v>3300</v>
          </cell>
          <cell r="I1568">
            <v>22975</v>
          </cell>
          <cell r="J1568">
            <v>2100</v>
          </cell>
          <cell r="K1568">
            <v>4100</v>
          </cell>
          <cell r="N1568">
            <v>6400</v>
          </cell>
          <cell r="O1568">
            <v>498800</v>
          </cell>
          <cell r="V1568">
            <v>32825</v>
          </cell>
          <cell r="W1568">
            <v>4000</v>
          </cell>
          <cell r="X1568">
            <v>1200</v>
          </cell>
          <cell r="Y1568">
            <v>46625</v>
          </cell>
          <cell r="Z1568">
            <v>5000</v>
          </cell>
          <cell r="AA1568">
            <v>1500</v>
          </cell>
          <cell r="AD1568">
            <v>2300</v>
          </cell>
        </row>
        <row r="1569">
          <cell r="A1569">
            <v>16.559999999999999</v>
          </cell>
          <cell r="B1569">
            <v>5000</v>
          </cell>
          <cell r="H1569">
            <v>3300</v>
          </cell>
          <cell r="I1569">
            <v>22985</v>
          </cell>
          <cell r="J1569">
            <v>2100</v>
          </cell>
          <cell r="K1569">
            <v>4100</v>
          </cell>
          <cell r="N1569">
            <v>6400</v>
          </cell>
          <cell r="O1569">
            <v>499125</v>
          </cell>
          <cell r="V1569">
            <v>32840</v>
          </cell>
          <cell r="W1569">
            <v>4000</v>
          </cell>
          <cell r="X1569">
            <v>1200</v>
          </cell>
          <cell r="Y1569">
            <v>46645</v>
          </cell>
          <cell r="Z1569">
            <v>5000</v>
          </cell>
          <cell r="AA1569">
            <v>1500</v>
          </cell>
          <cell r="AD1569">
            <v>2300</v>
          </cell>
        </row>
        <row r="1570">
          <cell r="A1570">
            <v>16.57</v>
          </cell>
          <cell r="B1570">
            <v>5000</v>
          </cell>
          <cell r="H1570">
            <v>3300</v>
          </cell>
          <cell r="I1570">
            <v>22995</v>
          </cell>
          <cell r="J1570">
            <v>2100</v>
          </cell>
          <cell r="K1570">
            <v>4100</v>
          </cell>
          <cell r="N1570">
            <v>6400</v>
          </cell>
          <cell r="O1570">
            <v>499450</v>
          </cell>
          <cell r="V1570">
            <v>32855</v>
          </cell>
          <cell r="W1570">
            <v>4000</v>
          </cell>
          <cell r="X1570">
            <v>1200</v>
          </cell>
          <cell r="Y1570">
            <v>46665</v>
          </cell>
          <cell r="Z1570">
            <v>5000</v>
          </cell>
          <cell r="AA1570">
            <v>1500</v>
          </cell>
          <cell r="AD1570">
            <v>2300</v>
          </cell>
        </row>
        <row r="1571">
          <cell r="A1571">
            <v>16.579999999999998</v>
          </cell>
          <cell r="B1571">
            <v>5000</v>
          </cell>
          <cell r="H1571">
            <v>3300</v>
          </cell>
          <cell r="I1571">
            <v>23005</v>
          </cell>
          <cell r="J1571">
            <v>2100</v>
          </cell>
          <cell r="K1571">
            <v>4100</v>
          </cell>
          <cell r="N1571">
            <v>6400</v>
          </cell>
          <cell r="O1571">
            <v>499775</v>
          </cell>
          <cell r="V1571">
            <v>32870</v>
          </cell>
          <cell r="W1571">
            <v>4000</v>
          </cell>
          <cell r="X1571">
            <v>1200</v>
          </cell>
          <cell r="Y1571">
            <v>46685</v>
          </cell>
          <cell r="Z1571">
            <v>5000</v>
          </cell>
          <cell r="AA1571">
            <v>1500</v>
          </cell>
          <cell r="AD1571">
            <v>2300</v>
          </cell>
        </row>
        <row r="1572">
          <cell r="A1572">
            <v>16.59</v>
          </cell>
          <cell r="B1572">
            <v>5000</v>
          </cell>
          <cell r="H1572">
            <v>3300</v>
          </cell>
          <cell r="I1572">
            <v>23015</v>
          </cell>
          <cell r="J1572">
            <v>2100</v>
          </cell>
          <cell r="K1572">
            <v>4100</v>
          </cell>
          <cell r="N1572">
            <v>6400</v>
          </cell>
          <cell r="O1572">
            <v>500100</v>
          </cell>
          <cell r="V1572">
            <v>32885</v>
          </cell>
          <cell r="W1572">
            <v>4000</v>
          </cell>
          <cell r="X1572">
            <v>1200</v>
          </cell>
          <cell r="Y1572">
            <v>46705</v>
          </cell>
          <cell r="Z1572">
            <v>5000</v>
          </cell>
          <cell r="AA1572">
            <v>1500</v>
          </cell>
          <cell r="AD1572">
            <v>2300</v>
          </cell>
        </row>
        <row r="1573">
          <cell r="A1573">
            <v>16.600000000000001</v>
          </cell>
          <cell r="B1573">
            <v>5000</v>
          </cell>
          <cell r="H1573">
            <v>3300</v>
          </cell>
          <cell r="I1573">
            <v>23025</v>
          </cell>
          <cell r="J1573">
            <v>2100</v>
          </cell>
          <cell r="K1573">
            <v>4100</v>
          </cell>
          <cell r="N1573">
            <v>6400</v>
          </cell>
          <cell r="O1573">
            <v>500425</v>
          </cell>
          <cell r="V1573">
            <v>32900</v>
          </cell>
          <cell r="W1573">
            <v>4000</v>
          </cell>
          <cell r="X1573">
            <v>1200</v>
          </cell>
          <cell r="Y1573">
            <v>46725</v>
          </cell>
          <cell r="Z1573">
            <v>5000</v>
          </cell>
          <cell r="AA1573">
            <v>1500</v>
          </cell>
          <cell r="AD1573">
            <v>2300</v>
          </cell>
        </row>
        <row r="1574">
          <cell r="A1574">
            <v>16.61</v>
          </cell>
          <cell r="B1574">
            <v>5000</v>
          </cell>
          <cell r="H1574">
            <v>3300</v>
          </cell>
          <cell r="I1574">
            <v>23035</v>
          </cell>
          <cell r="J1574">
            <v>2100</v>
          </cell>
          <cell r="K1574">
            <v>4100</v>
          </cell>
          <cell r="N1574">
            <v>6400</v>
          </cell>
          <cell r="O1574">
            <v>500750</v>
          </cell>
          <cell r="V1574">
            <v>32915</v>
          </cell>
          <cell r="W1574">
            <v>4000</v>
          </cell>
          <cell r="X1574">
            <v>1200</v>
          </cell>
          <cell r="Y1574">
            <v>46745</v>
          </cell>
          <cell r="Z1574">
            <v>5000</v>
          </cell>
          <cell r="AA1574">
            <v>1500</v>
          </cell>
          <cell r="AD1574">
            <v>2300</v>
          </cell>
        </row>
        <row r="1575">
          <cell r="A1575">
            <v>16.62</v>
          </cell>
          <cell r="B1575">
            <v>5000</v>
          </cell>
          <cell r="H1575">
            <v>3300</v>
          </cell>
          <cell r="I1575">
            <v>23045</v>
          </cell>
          <cell r="J1575">
            <v>2100</v>
          </cell>
          <cell r="K1575">
            <v>4100</v>
          </cell>
          <cell r="N1575">
            <v>6400</v>
          </cell>
          <cell r="O1575">
            <v>501075</v>
          </cell>
          <cell r="V1575">
            <v>32930</v>
          </cell>
          <cell r="W1575">
            <v>4000</v>
          </cell>
          <cell r="X1575">
            <v>1200</v>
          </cell>
          <cell r="Y1575">
            <v>46765</v>
          </cell>
          <cell r="Z1575">
            <v>5000</v>
          </cell>
          <cell r="AA1575">
            <v>1500</v>
          </cell>
          <cell r="AD1575">
            <v>2300</v>
          </cell>
        </row>
        <row r="1576">
          <cell r="A1576">
            <v>16.63</v>
          </cell>
          <cell r="B1576">
            <v>5000</v>
          </cell>
          <cell r="H1576">
            <v>3300</v>
          </cell>
          <cell r="I1576">
            <v>23055</v>
          </cell>
          <cell r="J1576">
            <v>2100</v>
          </cell>
          <cell r="K1576">
            <v>4100</v>
          </cell>
          <cell r="N1576">
            <v>6400</v>
          </cell>
          <cell r="O1576">
            <v>501400</v>
          </cell>
          <cell r="V1576">
            <v>32945</v>
          </cell>
          <cell r="W1576">
            <v>4000</v>
          </cell>
          <cell r="X1576">
            <v>1200</v>
          </cell>
          <cell r="Y1576">
            <v>46785</v>
          </cell>
          <cell r="Z1576">
            <v>5000</v>
          </cell>
          <cell r="AA1576">
            <v>1500</v>
          </cell>
          <cell r="AD1576">
            <v>2300</v>
          </cell>
        </row>
        <row r="1577">
          <cell r="A1577">
            <v>16.64</v>
          </cell>
          <cell r="B1577">
            <v>5000</v>
          </cell>
          <cell r="H1577">
            <v>3300</v>
          </cell>
          <cell r="I1577">
            <v>23065</v>
          </cell>
          <cell r="J1577">
            <v>2100</v>
          </cell>
          <cell r="K1577">
            <v>4100</v>
          </cell>
          <cell r="N1577">
            <v>6400</v>
          </cell>
          <cell r="O1577">
            <v>501725</v>
          </cell>
          <cell r="V1577">
            <v>32960</v>
          </cell>
          <cell r="W1577">
            <v>4000</v>
          </cell>
          <cell r="X1577">
            <v>1200</v>
          </cell>
          <cell r="Y1577">
            <v>46805</v>
          </cell>
          <cell r="Z1577">
            <v>5000</v>
          </cell>
          <cell r="AA1577">
            <v>1500</v>
          </cell>
          <cell r="AD1577">
            <v>2300</v>
          </cell>
        </row>
        <row r="1578">
          <cell r="A1578">
            <v>16.649999999999999</v>
          </cell>
          <cell r="B1578">
            <v>5000</v>
          </cell>
          <cell r="H1578">
            <v>3300</v>
          </cell>
          <cell r="I1578">
            <v>23075</v>
          </cell>
          <cell r="J1578">
            <v>2100</v>
          </cell>
          <cell r="K1578">
            <v>4100</v>
          </cell>
          <cell r="N1578">
            <v>6400</v>
          </cell>
          <cell r="O1578">
            <v>502050</v>
          </cell>
          <cell r="V1578">
            <v>32975</v>
          </cell>
          <cell r="W1578">
            <v>4000</v>
          </cell>
          <cell r="X1578">
            <v>1200</v>
          </cell>
          <cell r="Y1578">
            <v>46825</v>
          </cell>
          <cell r="Z1578">
            <v>5000</v>
          </cell>
          <cell r="AA1578">
            <v>1500</v>
          </cell>
          <cell r="AD1578">
            <v>2300</v>
          </cell>
        </row>
        <row r="1579">
          <cell r="A1579">
            <v>16.66</v>
          </cell>
          <cell r="B1579">
            <v>5000</v>
          </cell>
          <cell r="H1579">
            <v>3300</v>
          </cell>
          <cell r="I1579">
            <v>23085</v>
          </cell>
          <cell r="J1579">
            <v>2100</v>
          </cell>
          <cell r="K1579">
            <v>4100</v>
          </cell>
          <cell r="N1579">
            <v>6400</v>
          </cell>
          <cell r="O1579">
            <v>502375</v>
          </cell>
          <cell r="V1579">
            <v>32990</v>
          </cell>
          <cell r="W1579">
            <v>4000</v>
          </cell>
          <cell r="X1579">
            <v>1200</v>
          </cell>
          <cell r="Y1579">
            <v>46845</v>
          </cell>
          <cell r="Z1579">
            <v>5000</v>
          </cell>
          <cell r="AA1579">
            <v>1500</v>
          </cell>
          <cell r="AD1579">
            <v>2300</v>
          </cell>
        </row>
        <row r="1580">
          <cell r="A1580">
            <v>16.670000000000002</v>
          </cell>
          <cell r="B1580">
            <v>5000</v>
          </cell>
          <cell r="H1580">
            <v>3300</v>
          </cell>
          <cell r="I1580">
            <v>23095</v>
          </cell>
          <cell r="J1580">
            <v>2100</v>
          </cell>
          <cell r="K1580">
            <v>4100</v>
          </cell>
          <cell r="N1580">
            <v>6400</v>
          </cell>
          <cell r="O1580">
            <v>502700</v>
          </cell>
          <cell r="V1580">
            <v>33005</v>
          </cell>
          <cell r="W1580">
            <v>4000</v>
          </cell>
          <cell r="X1580">
            <v>1200</v>
          </cell>
          <cell r="Y1580">
            <v>46865</v>
          </cell>
          <cell r="Z1580">
            <v>5000</v>
          </cell>
          <cell r="AA1580">
            <v>1500</v>
          </cell>
          <cell r="AD1580">
            <v>2300</v>
          </cell>
        </row>
        <row r="1581">
          <cell r="A1581">
            <v>16.68</v>
          </cell>
          <cell r="B1581">
            <v>5000</v>
          </cell>
          <cell r="H1581">
            <v>3300</v>
          </cell>
          <cell r="I1581">
            <v>23105</v>
          </cell>
          <cell r="J1581">
            <v>2100</v>
          </cell>
          <cell r="K1581">
            <v>4100</v>
          </cell>
          <cell r="N1581">
            <v>6400</v>
          </cell>
          <cell r="O1581">
            <v>503025</v>
          </cell>
          <cell r="V1581">
            <v>33020</v>
          </cell>
          <cell r="W1581">
            <v>4000</v>
          </cell>
          <cell r="X1581">
            <v>1200</v>
          </cell>
          <cell r="Y1581">
            <v>46885</v>
          </cell>
          <cell r="Z1581">
            <v>5000</v>
          </cell>
          <cell r="AA1581">
            <v>1500</v>
          </cell>
          <cell r="AD1581">
            <v>2300</v>
          </cell>
        </row>
        <row r="1582">
          <cell r="A1582">
            <v>16.690000000000001</v>
          </cell>
          <cell r="B1582">
            <v>5000</v>
          </cell>
          <cell r="H1582">
            <v>3300</v>
          </cell>
          <cell r="I1582">
            <v>23115</v>
          </cell>
          <cell r="J1582">
            <v>2100</v>
          </cell>
          <cell r="K1582">
            <v>4100</v>
          </cell>
          <cell r="N1582">
            <v>6400</v>
          </cell>
          <cell r="O1582">
            <v>503350</v>
          </cell>
          <cell r="V1582">
            <v>33035</v>
          </cell>
          <cell r="W1582">
            <v>4000</v>
          </cell>
          <cell r="X1582">
            <v>1200</v>
          </cell>
          <cell r="Y1582">
            <v>46905</v>
          </cell>
          <cell r="Z1582">
            <v>5000</v>
          </cell>
          <cell r="AA1582">
            <v>1500</v>
          </cell>
          <cell r="AD1582">
            <v>2300</v>
          </cell>
        </row>
        <row r="1583">
          <cell r="A1583">
            <v>16.7</v>
          </cell>
          <cell r="B1583">
            <v>5000</v>
          </cell>
          <cell r="H1583">
            <v>3300</v>
          </cell>
          <cell r="I1583">
            <v>23125</v>
          </cell>
          <cell r="J1583">
            <v>2100</v>
          </cell>
          <cell r="K1583">
            <v>4100</v>
          </cell>
          <cell r="N1583">
            <v>6400</v>
          </cell>
          <cell r="O1583">
            <v>503675</v>
          </cell>
          <cell r="V1583">
            <v>33050</v>
          </cell>
          <cell r="W1583">
            <v>4000</v>
          </cell>
          <cell r="X1583">
            <v>1200</v>
          </cell>
          <cell r="Y1583">
            <v>46925</v>
          </cell>
          <cell r="Z1583">
            <v>5000</v>
          </cell>
          <cell r="AA1583">
            <v>1500</v>
          </cell>
          <cell r="AD1583">
            <v>2300</v>
          </cell>
        </row>
        <row r="1584">
          <cell r="A1584">
            <v>16.71</v>
          </cell>
          <cell r="B1584">
            <v>5000</v>
          </cell>
          <cell r="H1584">
            <v>3300</v>
          </cell>
          <cell r="I1584">
            <v>23135</v>
          </cell>
          <cell r="J1584">
            <v>2100</v>
          </cell>
          <cell r="K1584">
            <v>4100</v>
          </cell>
          <cell r="N1584">
            <v>6400</v>
          </cell>
          <cell r="O1584">
            <v>504000</v>
          </cell>
          <cell r="V1584">
            <v>33065</v>
          </cell>
          <cell r="W1584">
            <v>4000</v>
          </cell>
          <cell r="X1584">
            <v>1200</v>
          </cell>
          <cell r="Y1584">
            <v>46945</v>
          </cell>
          <cell r="Z1584">
            <v>5000</v>
          </cell>
          <cell r="AA1584">
            <v>1500</v>
          </cell>
          <cell r="AD1584">
            <v>2300</v>
          </cell>
        </row>
        <row r="1585">
          <cell r="A1585">
            <v>16.72</v>
          </cell>
          <cell r="B1585">
            <v>5000</v>
          </cell>
          <cell r="H1585">
            <v>3300</v>
          </cell>
          <cell r="I1585">
            <v>23145</v>
          </cell>
          <cell r="J1585">
            <v>2100</v>
          </cell>
          <cell r="K1585">
            <v>4100</v>
          </cell>
          <cell r="N1585">
            <v>6400</v>
          </cell>
          <cell r="O1585">
            <v>504325</v>
          </cell>
          <cell r="V1585">
            <v>33080</v>
          </cell>
          <cell r="W1585">
            <v>4000</v>
          </cell>
          <cell r="X1585">
            <v>1200</v>
          </cell>
          <cell r="Y1585">
            <v>46965</v>
          </cell>
          <cell r="Z1585">
            <v>5000</v>
          </cell>
          <cell r="AA1585">
            <v>1500</v>
          </cell>
          <cell r="AD1585">
            <v>2300</v>
          </cell>
        </row>
        <row r="1586">
          <cell r="A1586">
            <v>16.73</v>
          </cell>
          <cell r="B1586">
            <v>5000</v>
          </cell>
          <cell r="H1586">
            <v>3300</v>
          </cell>
          <cell r="I1586">
            <v>23155</v>
          </cell>
          <cell r="J1586">
            <v>2100</v>
          </cell>
          <cell r="K1586">
            <v>4100</v>
          </cell>
          <cell r="N1586">
            <v>6400</v>
          </cell>
          <cell r="O1586">
            <v>504650</v>
          </cell>
          <cell r="V1586">
            <v>33095</v>
          </cell>
          <cell r="W1586">
            <v>4000</v>
          </cell>
          <cell r="X1586">
            <v>1200</v>
          </cell>
          <cell r="Y1586">
            <v>46985</v>
          </cell>
          <cell r="Z1586">
            <v>5000</v>
          </cell>
          <cell r="AA1586">
            <v>1500</v>
          </cell>
          <cell r="AD1586">
            <v>2300</v>
          </cell>
        </row>
        <row r="1587">
          <cell r="A1587">
            <v>16.739999999999998</v>
          </cell>
          <cell r="B1587">
            <v>5000</v>
          </cell>
          <cell r="H1587">
            <v>3300</v>
          </cell>
          <cell r="I1587">
            <v>23165</v>
          </cell>
          <cell r="J1587">
            <v>2100</v>
          </cell>
          <cell r="K1587">
            <v>4100</v>
          </cell>
          <cell r="N1587">
            <v>6400</v>
          </cell>
          <cell r="O1587">
            <v>504975</v>
          </cell>
          <cell r="V1587">
            <v>33110</v>
          </cell>
          <cell r="W1587">
            <v>4000</v>
          </cell>
          <cell r="X1587">
            <v>1200</v>
          </cell>
          <cell r="Y1587">
            <v>47005</v>
          </cell>
          <cell r="Z1587">
            <v>5000</v>
          </cell>
          <cell r="AA1587">
            <v>1500</v>
          </cell>
          <cell r="AD1587">
            <v>2300</v>
          </cell>
        </row>
        <row r="1588">
          <cell r="A1588">
            <v>16.75</v>
          </cell>
          <cell r="B1588">
            <v>5000</v>
          </cell>
          <cell r="H1588">
            <v>3300</v>
          </cell>
          <cell r="I1588">
            <v>23175</v>
          </cell>
          <cell r="J1588">
            <v>2100</v>
          </cell>
          <cell r="K1588">
            <v>4100</v>
          </cell>
          <cell r="N1588">
            <v>6400</v>
          </cell>
          <cell r="O1588">
            <v>505300</v>
          </cell>
          <cell r="V1588">
            <v>33125</v>
          </cell>
          <cell r="W1588">
            <v>4000</v>
          </cell>
          <cell r="X1588">
            <v>1200</v>
          </cell>
          <cell r="Y1588">
            <v>47025</v>
          </cell>
          <cell r="Z1588">
            <v>5000</v>
          </cell>
          <cell r="AA1588">
            <v>1500</v>
          </cell>
          <cell r="AD1588">
            <v>2300</v>
          </cell>
        </row>
        <row r="1589">
          <cell r="A1589">
            <v>16.760000000000002</v>
          </cell>
          <cell r="B1589">
            <v>5000</v>
          </cell>
          <cell r="H1589">
            <v>3300</v>
          </cell>
          <cell r="I1589">
            <v>23185</v>
          </cell>
          <cell r="J1589">
            <v>2100</v>
          </cell>
          <cell r="K1589">
            <v>4100</v>
          </cell>
          <cell r="N1589">
            <v>6400</v>
          </cell>
          <cell r="O1589">
            <v>505625</v>
          </cell>
          <cell r="V1589">
            <v>33140</v>
          </cell>
          <cell r="W1589">
            <v>4000</v>
          </cell>
          <cell r="X1589">
            <v>1200</v>
          </cell>
          <cell r="Y1589">
            <v>47045</v>
          </cell>
          <cell r="Z1589">
            <v>5000</v>
          </cell>
          <cell r="AA1589">
            <v>1500</v>
          </cell>
          <cell r="AD1589">
            <v>2300</v>
          </cell>
        </row>
        <row r="1590">
          <cell r="A1590">
            <v>16.77</v>
          </cell>
          <cell r="B1590">
            <v>5000</v>
          </cell>
          <cell r="H1590">
            <v>3300</v>
          </cell>
          <cell r="I1590">
            <v>23195</v>
          </cell>
          <cell r="J1590">
            <v>2100</v>
          </cell>
          <cell r="K1590">
            <v>4100</v>
          </cell>
          <cell r="N1590">
            <v>6400</v>
          </cell>
          <cell r="O1590">
            <v>505950</v>
          </cell>
          <cell r="V1590">
            <v>33155</v>
          </cell>
          <cell r="W1590">
            <v>4000</v>
          </cell>
          <cell r="X1590">
            <v>1200</v>
          </cell>
          <cell r="Y1590">
            <v>47065</v>
          </cell>
          <cell r="Z1590">
            <v>5000</v>
          </cell>
          <cell r="AA1590">
            <v>1500</v>
          </cell>
          <cell r="AD1590">
            <v>2300</v>
          </cell>
        </row>
        <row r="1591">
          <cell r="A1591">
            <v>16.78</v>
          </cell>
          <cell r="B1591">
            <v>5000</v>
          </cell>
          <cell r="H1591">
            <v>3300</v>
          </cell>
          <cell r="I1591">
            <v>23205</v>
          </cell>
          <cell r="J1591">
            <v>2100</v>
          </cell>
          <cell r="K1591">
            <v>4100</v>
          </cell>
          <cell r="N1591">
            <v>6400</v>
          </cell>
          <cell r="O1591">
            <v>506275</v>
          </cell>
          <cell r="V1591">
            <v>33170</v>
          </cell>
          <cell r="W1591">
            <v>4000</v>
          </cell>
          <cell r="X1591">
            <v>1200</v>
          </cell>
          <cell r="Y1591">
            <v>47085</v>
          </cell>
          <cell r="Z1591">
            <v>5000</v>
          </cell>
          <cell r="AA1591">
            <v>1500</v>
          </cell>
          <cell r="AD1591">
            <v>2300</v>
          </cell>
        </row>
        <row r="1592">
          <cell r="A1592">
            <v>16.79</v>
          </cell>
          <cell r="B1592">
            <v>5000</v>
          </cell>
          <cell r="H1592">
            <v>3300</v>
          </cell>
          <cell r="I1592">
            <v>23215</v>
          </cell>
          <cell r="J1592">
            <v>2100</v>
          </cell>
          <cell r="K1592">
            <v>4100</v>
          </cell>
          <cell r="N1592">
            <v>6400</v>
          </cell>
          <cell r="O1592">
            <v>506600</v>
          </cell>
          <cell r="V1592">
            <v>33185</v>
          </cell>
          <cell r="W1592">
            <v>4000</v>
          </cell>
          <cell r="X1592">
            <v>1200</v>
          </cell>
          <cell r="Y1592">
            <v>47105</v>
          </cell>
          <cell r="Z1592">
            <v>5000</v>
          </cell>
          <cell r="AA1592">
            <v>1500</v>
          </cell>
          <cell r="AD1592">
            <v>2300</v>
          </cell>
        </row>
        <row r="1593">
          <cell r="A1593">
            <v>16.8</v>
          </cell>
          <cell r="B1593">
            <v>5000</v>
          </cell>
          <cell r="H1593">
            <v>3300</v>
          </cell>
          <cell r="I1593">
            <v>23225</v>
          </cell>
          <cell r="J1593">
            <v>2100</v>
          </cell>
          <cell r="K1593">
            <v>4100</v>
          </cell>
          <cell r="N1593">
            <v>6400</v>
          </cell>
          <cell r="O1593">
            <v>506925</v>
          </cell>
          <cell r="V1593">
            <v>33200</v>
          </cell>
          <cell r="W1593">
            <v>4000</v>
          </cell>
          <cell r="X1593">
            <v>1200</v>
          </cell>
          <cell r="Y1593">
            <v>47125</v>
          </cell>
          <cell r="Z1593">
            <v>5000</v>
          </cell>
          <cell r="AA1593">
            <v>1500</v>
          </cell>
          <cell r="AD1593">
            <v>2300</v>
          </cell>
        </row>
        <row r="1594">
          <cell r="A1594">
            <v>16.809999999999999</v>
          </cell>
          <cell r="B1594">
            <v>5000</v>
          </cell>
          <cell r="H1594">
            <v>3300</v>
          </cell>
          <cell r="I1594">
            <v>23235</v>
          </cell>
          <cell r="J1594">
            <v>2100</v>
          </cell>
          <cell r="K1594">
            <v>4100</v>
          </cell>
          <cell r="N1594">
            <v>6400</v>
          </cell>
          <cell r="O1594">
            <v>507250</v>
          </cell>
          <cell r="V1594">
            <v>33215</v>
          </cell>
          <cell r="W1594">
            <v>4000</v>
          </cell>
          <cell r="X1594">
            <v>1200</v>
          </cell>
          <cell r="Y1594">
            <v>47145</v>
          </cell>
          <cell r="Z1594">
            <v>5000</v>
          </cell>
          <cell r="AA1594">
            <v>1500</v>
          </cell>
          <cell r="AD1594">
            <v>2300</v>
          </cell>
        </row>
        <row r="1595">
          <cell r="A1595">
            <v>16.82</v>
          </cell>
          <cell r="B1595">
            <v>5000</v>
          </cell>
          <cell r="H1595">
            <v>3300</v>
          </cell>
          <cell r="I1595">
            <v>23245</v>
          </cell>
          <cell r="J1595">
            <v>2100</v>
          </cell>
          <cell r="K1595">
            <v>4100</v>
          </cell>
          <cell r="N1595">
            <v>6400</v>
          </cell>
          <cell r="O1595">
            <v>507575</v>
          </cell>
          <cell r="V1595">
            <v>33230</v>
          </cell>
          <cell r="W1595">
            <v>4000</v>
          </cell>
          <cell r="X1595">
            <v>1200</v>
          </cell>
          <cell r="Y1595">
            <v>47165</v>
          </cell>
          <cell r="Z1595">
            <v>5000</v>
          </cell>
          <cell r="AA1595">
            <v>1500</v>
          </cell>
          <cell r="AD1595">
            <v>2300</v>
          </cell>
        </row>
        <row r="1596">
          <cell r="A1596">
            <v>16.829999999999998</v>
          </cell>
          <cell r="B1596">
            <v>5000</v>
          </cell>
          <cell r="H1596">
            <v>3300</v>
          </cell>
          <cell r="I1596">
            <v>23255</v>
          </cell>
          <cell r="J1596">
            <v>2100</v>
          </cell>
          <cell r="K1596">
            <v>4100</v>
          </cell>
          <cell r="N1596">
            <v>6400</v>
          </cell>
          <cell r="O1596">
            <v>507900</v>
          </cell>
          <cell r="V1596">
            <v>33245</v>
          </cell>
          <cell r="W1596">
            <v>4000</v>
          </cell>
          <cell r="X1596">
            <v>1200</v>
          </cell>
          <cell r="Y1596">
            <v>47185</v>
          </cell>
          <cell r="Z1596">
            <v>5000</v>
          </cell>
          <cell r="AA1596">
            <v>1500</v>
          </cell>
          <cell r="AD1596">
            <v>2300</v>
          </cell>
        </row>
        <row r="1597">
          <cell r="A1597">
            <v>16.84</v>
          </cell>
          <cell r="B1597">
            <v>5000</v>
          </cell>
          <cell r="H1597">
            <v>3300</v>
          </cell>
          <cell r="I1597">
            <v>23265</v>
          </cell>
          <cell r="J1597">
            <v>2100</v>
          </cell>
          <cell r="K1597">
            <v>4100</v>
          </cell>
          <cell r="N1597">
            <v>6400</v>
          </cell>
          <cell r="O1597">
            <v>508225</v>
          </cell>
          <cell r="V1597">
            <v>33260</v>
          </cell>
          <cell r="W1597">
            <v>4000</v>
          </cell>
          <cell r="X1597">
            <v>1200</v>
          </cell>
          <cell r="Y1597">
            <v>47205</v>
          </cell>
          <cell r="Z1597">
            <v>5000</v>
          </cell>
          <cell r="AA1597">
            <v>1500</v>
          </cell>
          <cell r="AD1597">
            <v>2300</v>
          </cell>
        </row>
        <row r="1598">
          <cell r="A1598">
            <v>16.850000000000001</v>
          </cell>
          <cell r="B1598">
            <v>5000</v>
          </cell>
          <cell r="H1598">
            <v>3300</v>
          </cell>
          <cell r="I1598">
            <v>23275</v>
          </cell>
          <cell r="J1598">
            <v>2100</v>
          </cell>
          <cell r="K1598">
            <v>4100</v>
          </cell>
          <cell r="N1598">
            <v>6400</v>
          </cell>
          <cell r="O1598">
            <v>508550</v>
          </cell>
          <cell r="V1598">
            <v>33275</v>
          </cell>
          <cell r="W1598">
            <v>4000</v>
          </cell>
          <cell r="X1598">
            <v>1200</v>
          </cell>
          <cell r="Y1598">
            <v>47225</v>
          </cell>
          <cell r="Z1598">
            <v>5000</v>
          </cell>
          <cell r="AA1598">
            <v>1500</v>
          </cell>
          <cell r="AD1598">
            <v>2300</v>
          </cell>
        </row>
        <row r="1599">
          <cell r="A1599">
            <v>16.86</v>
          </cell>
          <cell r="B1599">
            <v>5000</v>
          </cell>
          <cell r="H1599">
            <v>3300</v>
          </cell>
          <cell r="I1599">
            <v>23285</v>
          </cell>
          <cell r="J1599">
            <v>2100</v>
          </cell>
          <cell r="K1599">
            <v>4100</v>
          </cell>
          <cell r="N1599">
            <v>6400</v>
          </cell>
          <cell r="O1599">
            <v>508875</v>
          </cell>
          <cell r="V1599">
            <v>33290</v>
          </cell>
          <cell r="W1599">
            <v>4000</v>
          </cell>
          <cell r="X1599">
            <v>1200</v>
          </cell>
          <cell r="Y1599">
            <v>47245</v>
          </cell>
          <cell r="Z1599">
            <v>5000</v>
          </cell>
          <cell r="AA1599">
            <v>1500</v>
          </cell>
          <cell r="AD1599">
            <v>2300</v>
          </cell>
        </row>
        <row r="1600">
          <cell r="A1600">
            <v>16.87</v>
          </cell>
          <cell r="B1600">
            <v>5000</v>
          </cell>
          <cell r="H1600">
            <v>3300</v>
          </cell>
          <cell r="I1600">
            <v>23295</v>
          </cell>
          <cell r="J1600">
            <v>2100</v>
          </cell>
          <cell r="K1600">
            <v>4100</v>
          </cell>
          <cell r="N1600">
            <v>6400</v>
          </cell>
          <cell r="O1600">
            <v>509200</v>
          </cell>
          <cell r="V1600">
            <v>33305</v>
          </cell>
          <cell r="W1600">
            <v>4000</v>
          </cell>
          <cell r="X1600">
            <v>1200</v>
          </cell>
          <cell r="Y1600">
            <v>47265</v>
          </cell>
          <cell r="Z1600">
            <v>5000</v>
          </cell>
          <cell r="AA1600">
            <v>1500</v>
          </cell>
          <cell r="AD1600">
            <v>2300</v>
          </cell>
        </row>
        <row r="1601">
          <cell r="A1601">
            <v>16.88</v>
          </cell>
          <cell r="B1601">
            <v>5000</v>
          </cell>
          <cell r="H1601">
            <v>3300</v>
          </cell>
          <cell r="I1601">
            <v>23305</v>
          </cell>
          <cell r="J1601">
            <v>2100</v>
          </cell>
          <cell r="K1601">
            <v>4100</v>
          </cell>
          <cell r="N1601">
            <v>6400</v>
          </cell>
          <cell r="O1601">
            <v>509525</v>
          </cell>
          <cell r="V1601">
            <v>33320</v>
          </cell>
          <cell r="W1601">
            <v>4000</v>
          </cell>
          <cell r="X1601">
            <v>1200</v>
          </cell>
          <cell r="Y1601">
            <v>47285</v>
          </cell>
          <cell r="Z1601">
            <v>5000</v>
          </cell>
          <cell r="AA1601">
            <v>1500</v>
          </cell>
          <cell r="AD1601">
            <v>2300</v>
          </cell>
        </row>
        <row r="1602">
          <cell r="A1602">
            <v>16.89</v>
          </cell>
          <cell r="B1602">
            <v>5000</v>
          </cell>
          <cell r="H1602">
            <v>3300</v>
          </cell>
          <cell r="I1602">
            <v>23315</v>
          </cell>
          <cell r="J1602">
            <v>2100</v>
          </cell>
          <cell r="K1602">
            <v>4100</v>
          </cell>
          <cell r="N1602">
            <v>6400</v>
          </cell>
          <cell r="O1602">
            <v>509850</v>
          </cell>
          <cell r="V1602">
            <v>33335</v>
          </cell>
          <cell r="W1602">
            <v>4000</v>
          </cell>
          <cell r="X1602">
            <v>1200</v>
          </cell>
          <cell r="Y1602">
            <v>47305</v>
          </cell>
          <cell r="Z1602">
            <v>5000</v>
          </cell>
          <cell r="AA1602">
            <v>1500</v>
          </cell>
          <cell r="AD1602">
            <v>2300</v>
          </cell>
        </row>
        <row r="1603">
          <cell r="A1603">
            <v>16.899999999999999</v>
          </cell>
          <cell r="B1603">
            <v>5000</v>
          </cell>
          <cell r="H1603">
            <v>3300</v>
          </cell>
          <cell r="I1603">
            <v>23325</v>
          </cell>
          <cell r="J1603">
            <v>2100</v>
          </cell>
          <cell r="K1603">
            <v>4100</v>
          </cell>
          <cell r="N1603">
            <v>6400</v>
          </cell>
          <cell r="O1603">
            <v>510175</v>
          </cell>
          <cell r="V1603">
            <v>33350</v>
          </cell>
          <cell r="W1603">
            <v>4000</v>
          </cell>
          <cell r="X1603">
            <v>1200</v>
          </cell>
          <cell r="Y1603">
            <v>47325</v>
          </cell>
          <cell r="Z1603">
            <v>5000</v>
          </cell>
          <cell r="AA1603">
            <v>1500</v>
          </cell>
          <cell r="AD1603">
            <v>2300</v>
          </cell>
        </row>
        <row r="1604">
          <cell r="A1604">
            <v>16.91</v>
          </cell>
          <cell r="B1604">
            <v>5000</v>
          </cell>
          <cell r="H1604">
            <v>3300</v>
          </cell>
          <cell r="I1604">
            <v>23335</v>
          </cell>
          <cell r="J1604">
            <v>2100</v>
          </cell>
          <cell r="K1604">
            <v>4100</v>
          </cell>
          <cell r="N1604">
            <v>6400</v>
          </cell>
          <cell r="O1604">
            <v>510500</v>
          </cell>
          <cell r="V1604">
            <v>33365</v>
          </cell>
          <cell r="W1604">
            <v>4000</v>
          </cell>
          <cell r="X1604">
            <v>1200</v>
          </cell>
          <cell r="Y1604">
            <v>47345</v>
          </cell>
          <cell r="Z1604">
            <v>5000</v>
          </cell>
          <cell r="AA1604">
            <v>1500</v>
          </cell>
          <cell r="AD1604">
            <v>2300</v>
          </cell>
        </row>
        <row r="1605">
          <cell r="A1605">
            <v>16.920000000000002</v>
          </cell>
          <cell r="B1605">
            <v>5000</v>
          </cell>
          <cell r="H1605">
            <v>3300</v>
          </cell>
          <cell r="I1605">
            <v>23345</v>
          </cell>
          <cell r="J1605">
            <v>2100</v>
          </cell>
          <cell r="K1605">
            <v>4100</v>
          </cell>
          <cell r="N1605">
            <v>6400</v>
          </cell>
          <cell r="O1605">
            <v>510825</v>
          </cell>
          <cell r="V1605">
            <v>33380</v>
          </cell>
          <cell r="W1605">
            <v>4000</v>
          </cell>
          <cell r="X1605">
            <v>1200</v>
          </cell>
          <cell r="Y1605">
            <v>47365</v>
          </cell>
          <cell r="Z1605">
            <v>5000</v>
          </cell>
          <cell r="AA1605">
            <v>1500</v>
          </cell>
          <cell r="AD1605">
            <v>2300</v>
          </cell>
        </row>
        <row r="1606">
          <cell r="A1606">
            <v>16.93</v>
          </cell>
          <cell r="B1606">
            <v>5000</v>
          </cell>
          <cell r="H1606">
            <v>3300</v>
          </cell>
          <cell r="I1606">
            <v>23355</v>
          </cell>
          <cell r="J1606">
            <v>2100</v>
          </cell>
          <cell r="K1606">
            <v>4100</v>
          </cell>
          <cell r="N1606">
            <v>6400</v>
          </cell>
          <cell r="O1606">
            <v>511150</v>
          </cell>
          <cell r="V1606">
            <v>33395</v>
          </cell>
          <cell r="W1606">
            <v>4000</v>
          </cell>
          <cell r="X1606">
            <v>1200</v>
          </cell>
          <cell r="Y1606">
            <v>47385</v>
          </cell>
          <cell r="Z1606">
            <v>5000</v>
          </cell>
          <cell r="AA1606">
            <v>1500</v>
          </cell>
          <cell r="AD1606">
            <v>2300</v>
          </cell>
        </row>
        <row r="1607">
          <cell r="A1607">
            <v>16.940000000000001</v>
          </cell>
          <cell r="B1607">
            <v>5000</v>
          </cell>
          <cell r="H1607">
            <v>3300</v>
          </cell>
          <cell r="I1607">
            <v>23365</v>
          </cell>
          <cell r="J1607">
            <v>2100</v>
          </cell>
          <cell r="K1607">
            <v>4100</v>
          </cell>
          <cell r="N1607">
            <v>6400</v>
          </cell>
          <cell r="O1607">
            <v>511475</v>
          </cell>
          <cell r="V1607">
            <v>33410</v>
          </cell>
          <cell r="W1607">
            <v>4000</v>
          </cell>
          <cell r="X1607">
            <v>1200</v>
          </cell>
          <cell r="Y1607">
            <v>47405</v>
          </cell>
          <cell r="Z1607">
            <v>5000</v>
          </cell>
          <cell r="AA1607">
            <v>1500</v>
          </cell>
          <cell r="AD1607">
            <v>2300</v>
          </cell>
        </row>
        <row r="1608">
          <cell r="A1608">
            <v>16.95</v>
          </cell>
          <cell r="B1608">
            <v>5000</v>
          </cell>
          <cell r="H1608">
            <v>3300</v>
          </cell>
          <cell r="I1608">
            <v>23375</v>
          </cell>
          <cell r="J1608">
            <v>2100</v>
          </cell>
          <cell r="K1608">
            <v>4100</v>
          </cell>
          <cell r="N1608">
            <v>6400</v>
          </cell>
          <cell r="O1608">
            <v>511800</v>
          </cell>
          <cell r="V1608">
            <v>33425</v>
          </cell>
          <cell r="W1608">
            <v>4000</v>
          </cell>
          <cell r="X1608">
            <v>1200</v>
          </cell>
          <cell r="Y1608">
            <v>47425</v>
          </cell>
          <cell r="Z1608">
            <v>5000</v>
          </cell>
          <cell r="AA1608">
            <v>1500</v>
          </cell>
          <cell r="AD1608">
            <v>2300</v>
          </cell>
        </row>
        <row r="1609">
          <cell r="A1609">
            <v>16.96</v>
          </cell>
          <cell r="B1609">
            <v>5000</v>
          </cell>
          <cell r="H1609">
            <v>3300</v>
          </cell>
          <cell r="I1609">
            <v>23385</v>
          </cell>
          <cell r="J1609">
            <v>2100</v>
          </cell>
          <cell r="K1609">
            <v>4100</v>
          </cell>
          <cell r="N1609">
            <v>6400</v>
          </cell>
          <cell r="O1609">
            <v>512125</v>
          </cell>
          <cell r="V1609">
            <v>33440</v>
          </cell>
          <cell r="W1609">
            <v>4000</v>
          </cell>
          <cell r="X1609">
            <v>1200</v>
          </cell>
          <cell r="Y1609">
            <v>47445</v>
          </cell>
          <cell r="Z1609">
            <v>5000</v>
          </cell>
          <cell r="AA1609">
            <v>1500</v>
          </cell>
          <cell r="AD1609">
            <v>2300</v>
          </cell>
        </row>
        <row r="1610">
          <cell r="A1610">
            <v>16.97</v>
          </cell>
          <cell r="B1610">
            <v>5000</v>
          </cell>
          <cell r="H1610">
            <v>3300</v>
          </cell>
          <cell r="I1610">
            <v>23395</v>
          </cell>
          <cell r="J1610">
            <v>2100</v>
          </cell>
          <cell r="K1610">
            <v>4100</v>
          </cell>
          <cell r="N1610">
            <v>6400</v>
          </cell>
          <cell r="O1610">
            <v>512450</v>
          </cell>
          <cell r="V1610">
            <v>33455</v>
          </cell>
          <cell r="W1610">
            <v>4000</v>
          </cell>
          <cell r="X1610">
            <v>1200</v>
          </cell>
          <cell r="Y1610">
            <v>47465</v>
          </cell>
          <cell r="Z1610">
            <v>5000</v>
          </cell>
          <cell r="AA1610">
            <v>1500</v>
          </cell>
          <cell r="AD1610">
            <v>2300</v>
          </cell>
        </row>
        <row r="1611">
          <cell r="A1611">
            <v>16.98</v>
          </cell>
          <cell r="B1611">
            <v>5000</v>
          </cell>
          <cell r="H1611">
            <v>3300</v>
          </cell>
          <cell r="I1611">
            <v>23405</v>
          </cell>
          <cell r="J1611">
            <v>2100</v>
          </cell>
          <cell r="K1611">
            <v>4100</v>
          </cell>
          <cell r="N1611">
            <v>6400</v>
          </cell>
          <cell r="O1611">
            <v>512775</v>
          </cell>
          <cell r="V1611">
            <v>33470</v>
          </cell>
          <cell r="W1611">
            <v>4000</v>
          </cell>
          <cell r="X1611">
            <v>1200</v>
          </cell>
          <cell r="Y1611">
            <v>47485</v>
          </cell>
          <cell r="Z1611">
            <v>5000</v>
          </cell>
          <cell r="AA1611">
            <v>1500</v>
          </cell>
          <cell r="AD1611">
            <v>2300</v>
          </cell>
        </row>
        <row r="1612">
          <cell r="A1612">
            <v>16.989999999999998</v>
          </cell>
          <cell r="B1612">
            <v>5000</v>
          </cell>
          <cell r="H1612">
            <v>3300</v>
          </cell>
          <cell r="I1612">
            <v>23415</v>
          </cell>
          <cell r="J1612">
            <v>2100</v>
          </cell>
          <cell r="K1612">
            <v>4100</v>
          </cell>
          <cell r="N1612">
            <v>6400</v>
          </cell>
          <cell r="O1612">
            <v>513100</v>
          </cell>
          <cell r="V1612">
            <v>33485</v>
          </cell>
          <cell r="W1612">
            <v>4000</v>
          </cell>
          <cell r="X1612">
            <v>1200</v>
          </cell>
          <cell r="Y1612">
            <v>47505</v>
          </cell>
          <cell r="Z1612">
            <v>5000</v>
          </cell>
          <cell r="AA1612">
            <v>1500</v>
          </cell>
          <cell r="AD1612">
            <v>2300</v>
          </cell>
        </row>
        <row r="1613">
          <cell r="A1613">
            <v>17</v>
          </cell>
          <cell r="B1613">
            <v>5000</v>
          </cell>
          <cell r="H1613">
            <v>3300</v>
          </cell>
          <cell r="I1613">
            <v>23425</v>
          </cell>
          <cell r="J1613">
            <v>2100</v>
          </cell>
          <cell r="K1613">
            <v>4100</v>
          </cell>
          <cell r="N1613">
            <v>6400</v>
          </cell>
          <cell r="O1613">
            <v>513425</v>
          </cell>
          <cell r="V1613">
            <v>33500</v>
          </cell>
          <cell r="W1613">
            <v>4000</v>
          </cell>
          <cell r="X1613">
            <v>1200</v>
          </cell>
          <cell r="Y1613">
            <v>47525</v>
          </cell>
          <cell r="Z1613">
            <v>5000</v>
          </cell>
          <cell r="AA1613">
            <v>1500</v>
          </cell>
          <cell r="AD1613">
            <v>2300</v>
          </cell>
        </row>
        <row r="1614">
          <cell r="A1614">
            <v>17.010000000000002</v>
          </cell>
          <cell r="B1614">
            <v>5000</v>
          </cell>
          <cell r="H1614">
            <v>3300</v>
          </cell>
          <cell r="I1614">
            <v>23435</v>
          </cell>
          <cell r="J1614">
            <v>2100</v>
          </cell>
          <cell r="K1614">
            <v>4100</v>
          </cell>
          <cell r="N1614">
            <v>6400</v>
          </cell>
          <cell r="O1614">
            <v>513750</v>
          </cell>
          <cell r="V1614">
            <v>33515</v>
          </cell>
          <cell r="W1614">
            <v>4000</v>
          </cell>
          <cell r="X1614">
            <v>1200</v>
          </cell>
          <cell r="Y1614">
            <v>47545</v>
          </cell>
          <cell r="Z1614">
            <v>5000</v>
          </cell>
          <cell r="AA1614">
            <v>1500</v>
          </cell>
          <cell r="AD1614">
            <v>2300</v>
          </cell>
        </row>
        <row r="1615">
          <cell r="A1615">
            <v>17.02</v>
          </cell>
          <cell r="B1615">
            <v>5000</v>
          </cell>
          <cell r="H1615">
            <v>3300</v>
          </cell>
          <cell r="I1615">
            <v>23445</v>
          </cell>
          <cell r="J1615">
            <v>2100</v>
          </cell>
          <cell r="K1615">
            <v>4100</v>
          </cell>
          <cell r="N1615">
            <v>6400</v>
          </cell>
          <cell r="O1615">
            <v>514075</v>
          </cell>
          <cell r="V1615">
            <v>33530</v>
          </cell>
          <cell r="W1615">
            <v>4000</v>
          </cell>
          <cell r="X1615">
            <v>1200</v>
          </cell>
          <cell r="Y1615">
            <v>47565</v>
          </cell>
          <cell r="Z1615">
            <v>5000</v>
          </cell>
          <cell r="AA1615">
            <v>1500</v>
          </cell>
          <cell r="AD1615">
            <v>2300</v>
          </cell>
        </row>
        <row r="1616">
          <cell r="A1616">
            <v>17.03</v>
          </cell>
          <cell r="B1616">
            <v>5000</v>
          </cell>
          <cell r="H1616">
            <v>3300</v>
          </cell>
          <cell r="I1616">
            <v>23455</v>
          </cell>
          <cell r="J1616">
            <v>2100</v>
          </cell>
          <cell r="K1616">
            <v>4100</v>
          </cell>
          <cell r="N1616">
            <v>6400</v>
          </cell>
          <cell r="O1616">
            <v>514400</v>
          </cell>
          <cell r="V1616">
            <v>33545</v>
          </cell>
          <cell r="W1616">
            <v>4000</v>
          </cell>
          <cell r="X1616">
            <v>1200</v>
          </cell>
          <cell r="Y1616">
            <v>47585</v>
          </cell>
          <cell r="Z1616">
            <v>5000</v>
          </cell>
          <cell r="AA1616">
            <v>1500</v>
          </cell>
          <cell r="AD1616">
            <v>2300</v>
          </cell>
        </row>
        <row r="1617">
          <cell r="A1617">
            <v>17.04</v>
          </cell>
          <cell r="B1617">
            <v>5000</v>
          </cell>
          <cell r="H1617">
            <v>3300</v>
          </cell>
          <cell r="I1617">
            <v>23465</v>
          </cell>
          <cell r="J1617">
            <v>2100</v>
          </cell>
          <cell r="K1617">
            <v>4100</v>
          </cell>
          <cell r="N1617">
            <v>6400</v>
          </cell>
          <cell r="O1617">
            <v>514725</v>
          </cell>
          <cell r="V1617">
            <v>33560</v>
          </cell>
          <cell r="W1617">
            <v>4000</v>
          </cell>
          <cell r="X1617">
            <v>1200</v>
          </cell>
          <cell r="Y1617">
            <v>47605</v>
          </cell>
          <cell r="Z1617">
            <v>5000</v>
          </cell>
          <cell r="AA1617">
            <v>1500</v>
          </cell>
          <cell r="AD1617">
            <v>2300</v>
          </cell>
        </row>
        <row r="1618">
          <cell r="A1618">
            <v>17.05</v>
          </cell>
          <cell r="B1618">
            <v>5000</v>
          </cell>
          <cell r="H1618">
            <v>3300</v>
          </cell>
          <cell r="I1618">
            <v>23475</v>
          </cell>
          <cell r="J1618">
            <v>2100</v>
          </cell>
          <cell r="K1618">
            <v>4100</v>
          </cell>
          <cell r="N1618">
            <v>6400</v>
          </cell>
          <cell r="O1618">
            <v>515050</v>
          </cell>
          <cell r="V1618">
            <v>33575</v>
          </cell>
          <cell r="W1618">
            <v>4000</v>
          </cell>
          <cell r="X1618">
            <v>1200</v>
          </cell>
          <cell r="Y1618">
            <v>47625</v>
          </cell>
          <cell r="Z1618">
            <v>5000</v>
          </cell>
          <cell r="AA1618">
            <v>1500</v>
          </cell>
          <cell r="AD1618">
            <v>2300</v>
          </cell>
        </row>
        <row r="1619">
          <cell r="A1619">
            <v>17.059999999999999</v>
          </cell>
          <cell r="B1619">
            <v>5000</v>
          </cell>
          <cell r="H1619">
            <v>3300</v>
          </cell>
          <cell r="I1619">
            <v>23485</v>
          </cell>
          <cell r="J1619">
            <v>2100</v>
          </cell>
          <cell r="K1619">
            <v>4100</v>
          </cell>
          <cell r="N1619">
            <v>6400</v>
          </cell>
          <cell r="O1619">
            <v>515375</v>
          </cell>
          <cell r="V1619">
            <v>33590</v>
          </cell>
          <cell r="W1619">
            <v>4000</v>
          </cell>
          <cell r="X1619">
            <v>1200</v>
          </cell>
          <cell r="Y1619">
            <v>47645</v>
          </cell>
          <cell r="Z1619">
            <v>5000</v>
          </cell>
          <cell r="AA1619">
            <v>1500</v>
          </cell>
          <cell r="AD1619">
            <v>2300</v>
          </cell>
        </row>
        <row r="1620">
          <cell r="A1620">
            <v>17.07</v>
          </cell>
          <cell r="B1620">
            <v>5000</v>
          </cell>
          <cell r="H1620">
            <v>3300</v>
          </cell>
          <cell r="I1620">
            <v>23495</v>
          </cell>
          <cell r="J1620">
            <v>2100</v>
          </cell>
          <cell r="K1620">
            <v>4100</v>
          </cell>
          <cell r="N1620">
            <v>6400</v>
          </cell>
          <cell r="O1620">
            <v>515700</v>
          </cell>
          <cell r="V1620">
            <v>33605</v>
          </cell>
          <cell r="W1620">
            <v>4000</v>
          </cell>
          <cell r="X1620">
            <v>1200</v>
          </cell>
          <cell r="Y1620">
            <v>47665</v>
          </cell>
          <cell r="Z1620">
            <v>5000</v>
          </cell>
          <cell r="AA1620">
            <v>1500</v>
          </cell>
          <cell r="AD1620">
            <v>2300</v>
          </cell>
        </row>
        <row r="1621">
          <cell r="A1621">
            <v>17.079999999999998</v>
          </cell>
          <cell r="B1621">
            <v>5000</v>
          </cell>
          <cell r="H1621">
            <v>3300</v>
          </cell>
          <cell r="I1621">
            <v>23505</v>
          </cell>
          <cell r="J1621">
            <v>2100</v>
          </cell>
          <cell r="K1621">
            <v>4100</v>
          </cell>
          <cell r="N1621">
            <v>6400</v>
          </cell>
          <cell r="O1621">
            <v>516025</v>
          </cell>
          <cell r="V1621">
            <v>33620</v>
          </cell>
          <cell r="W1621">
            <v>4000</v>
          </cell>
          <cell r="X1621">
            <v>1200</v>
          </cell>
          <cell r="Y1621">
            <v>47685</v>
          </cell>
          <cell r="Z1621">
            <v>5000</v>
          </cell>
          <cell r="AA1621">
            <v>1500</v>
          </cell>
          <cell r="AD1621">
            <v>2300</v>
          </cell>
        </row>
        <row r="1622">
          <cell r="A1622">
            <v>17.09</v>
          </cell>
          <cell r="B1622">
            <v>5000</v>
          </cell>
          <cell r="H1622">
            <v>3300</v>
          </cell>
          <cell r="I1622">
            <v>23515</v>
          </cell>
          <cell r="J1622">
            <v>2100</v>
          </cell>
          <cell r="K1622">
            <v>4100</v>
          </cell>
          <cell r="N1622">
            <v>6400</v>
          </cell>
          <cell r="O1622">
            <v>516350</v>
          </cell>
          <cell r="V1622">
            <v>33635</v>
          </cell>
          <cell r="W1622">
            <v>4000</v>
          </cell>
          <cell r="X1622">
            <v>1200</v>
          </cell>
          <cell r="Y1622">
            <v>47705</v>
          </cell>
          <cell r="Z1622">
            <v>5000</v>
          </cell>
          <cell r="AA1622">
            <v>1500</v>
          </cell>
          <cell r="AD1622">
            <v>2300</v>
          </cell>
        </row>
        <row r="1623">
          <cell r="A1623">
            <v>17.100000000000001</v>
          </cell>
          <cell r="B1623">
            <v>5000</v>
          </cell>
          <cell r="H1623">
            <v>3300</v>
          </cell>
          <cell r="I1623">
            <v>23525</v>
          </cell>
          <cell r="J1623">
            <v>2100</v>
          </cell>
          <cell r="K1623">
            <v>4100</v>
          </cell>
          <cell r="N1623">
            <v>6400</v>
          </cell>
          <cell r="O1623">
            <v>516675</v>
          </cell>
          <cell r="V1623">
            <v>33650</v>
          </cell>
          <cell r="W1623">
            <v>4000</v>
          </cell>
          <cell r="X1623">
            <v>1200</v>
          </cell>
          <cell r="Y1623">
            <v>47725</v>
          </cell>
          <cell r="Z1623">
            <v>5000</v>
          </cell>
          <cell r="AA1623">
            <v>1500</v>
          </cell>
          <cell r="AD1623">
            <v>2300</v>
          </cell>
        </row>
        <row r="1624">
          <cell r="A1624">
            <v>17.11</v>
          </cell>
          <cell r="B1624">
            <v>5000</v>
          </cell>
          <cell r="H1624">
            <v>3300</v>
          </cell>
          <cell r="I1624">
            <v>23535</v>
          </cell>
          <cell r="J1624">
            <v>2100</v>
          </cell>
          <cell r="K1624">
            <v>4100</v>
          </cell>
          <cell r="N1624">
            <v>6400</v>
          </cell>
          <cell r="O1624">
            <v>517000</v>
          </cell>
          <cell r="V1624">
            <v>33665</v>
          </cell>
          <cell r="W1624">
            <v>4000</v>
          </cell>
          <cell r="X1624">
            <v>1200</v>
          </cell>
          <cell r="Y1624">
            <v>47745</v>
          </cell>
          <cell r="Z1624">
            <v>5000</v>
          </cell>
          <cell r="AA1624">
            <v>1500</v>
          </cell>
          <cell r="AD1624">
            <v>2300</v>
          </cell>
        </row>
        <row r="1625">
          <cell r="A1625">
            <v>17.12</v>
          </cell>
          <cell r="B1625">
            <v>5000</v>
          </cell>
          <cell r="H1625">
            <v>3300</v>
          </cell>
          <cell r="I1625">
            <v>23545</v>
          </cell>
          <cell r="J1625">
            <v>2100</v>
          </cell>
          <cell r="K1625">
            <v>4100</v>
          </cell>
          <cell r="N1625">
            <v>6400</v>
          </cell>
          <cell r="O1625">
            <v>517325</v>
          </cell>
          <cell r="V1625">
            <v>33680</v>
          </cell>
          <cell r="W1625">
            <v>4000</v>
          </cell>
          <cell r="X1625">
            <v>1200</v>
          </cell>
          <cell r="Y1625">
            <v>47765</v>
          </cell>
          <cell r="Z1625">
            <v>5000</v>
          </cell>
          <cell r="AA1625">
            <v>1500</v>
          </cell>
          <cell r="AD1625">
            <v>2300</v>
          </cell>
        </row>
        <row r="1626">
          <cell r="A1626">
            <v>17.13</v>
          </cell>
          <cell r="B1626">
            <v>5000</v>
          </cell>
          <cell r="H1626">
            <v>3300</v>
          </cell>
          <cell r="I1626">
            <v>23555</v>
          </cell>
          <cell r="J1626">
            <v>2100</v>
          </cell>
          <cell r="K1626">
            <v>4100</v>
          </cell>
          <cell r="N1626">
            <v>6400</v>
          </cell>
          <cell r="O1626">
            <v>517650</v>
          </cell>
          <cell r="V1626">
            <v>33695</v>
          </cell>
          <cell r="W1626">
            <v>4000</v>
          </cell>
          <cell r="X1626">
            <v>1200</v>
          </cell>
          <cell r="Y1626">
            <v>47785</v>
          </cell>
          <cell r="Z1626">
            <v>5000</v>
          </cell>
          <cell r="AA1626">
            <v>1500</v>
          </cell>
          <cell r="AD1626">
            <v>2300</v>
          </cell>
        </row>
        <row r="1627">
          <cell r="A1627">
            <v>17.14</v>
          </cell>
          <cell r="B1627">
            <v>5000</v>
          </cell>
          <cell r="H1627">
            <v>3300</v>
          </cell>
          <cell r="I1627">
            <v>23565</v>
          </cell>
          <cell r="J1627">
            <v>2100</v>
          </cell>
          <cell r="K1627">
            <v>4100</v>
          </cell>
          <cell r="N1627">
            <v>6400</v>
          </cell>
          <cell r="O1627">
            <v>517975</v>
          </cell>
          <cell r="V1627">
            <v>33710</v>
          </cell>
          <cell r="W1627">
            <v>4000</v>
          </cell>
          <cell r="X1627">
            <v>1200</v>
          </cell>
          <cell r="Y1627">
            <v>47805</v>
          </cell>
          <cell r="Z1627">
            <v>5000</v>
          </cell>
          <cell r="AA1627">
            <v>1500</v>
          </cell>
          <cell r="AD1627">
            <v>2300</v>
          </cell>
        </row>
        <row r="1628">
          <cell r="A1628">
            <v>17.149999999999999</v>
          </cell>
          <cell r="B1628">
            <v>5000</v>
          </cell>
          <cell r="H1628">
            <v>3300</v>
          </cell>
          <cell r="I1628">
            <v>23575</v>
          </cell>
          <cell r="J1628">
            <v>2100</v>
          </cell>
          <cell r="K1628">
            <v>4100</v>
          </cell>
          <cell r="N1628">
            <v>6400</v>
          </cell>
          <cell r="O1628">
            <v>518300</v>
          </cell>
          <cell r="V1628">
            <v>33725</v>
          </cell>
          <cell r="W1628">
            <v>4000</v>
          </cell>
          <cell r="X1628">
            <v>1200</v>
          </cell>
          <cell r="Y1628">
            <v>47825</v>
          </cell>
          <cell r="Z1628">
            <v>5000</v>
          </cell>
          <cell r="AA1628">
            <v>1500</v>
          </cell>
          <cell r="AD1628">
            <v>2300</v>
          </cell>
        </row>
        <row r="1629">
          <cell r="A1629">
            <v>17.16</v>
          </cell>
          <cell r="B1629">
            <v>5000</v>
          </cell>
          <cell r="H1629">
            <v>3300</v>
          </cell>
          <cell r="I1629">
            <v>23585</v>
          </cell>
          <cell r="J1629">
            <v>2100</v>
          </cell>
          <cell r="K1629">
            <v>4100</v>
          </cell>
          <cell r="N1629">
            <v>6400</v>
          </cell>
          <cell r="O1629">
            <v>518625</v>
          </cell>
          <cell r="V1629">
            <v>33740</v>
          </cell>
          <cell r="W1629">
            <v>4000</v>
          </cell>
          <cell r="X1629">
            <v>1200</v>
          </cell>
          <cell r="Y1629">
            <v>47845</v>
          </cell>
          <cell r="Z1629">
            <v>5000</v>
          </cell>
          <cell r="AA1629">
            <v>1500</v>
          </cell>
          <cell r="AD1629">
            <v>2300</v>
          </cell>
        </row>
        <row r="1630">
          <cell r="A1630">
            <v>17.170000000000002</v>
          </cell>
          <cell r="B1630">
            <v>5000</v>
          </cell>
          <cell r="H1630">
            <v>3300</v>
          </cell>
          <cell r="I1630">
            <v>23595</v>
          </cell>
          <cell r="J1630">
            <v>2100</v>
          </cell>
          <cell r="K1630">
            <v>4100</v>
          </cell>
          <cell r="N1630">
            <v>6400</v>
          </cell>
          <cell r="O1630">
            <v>518950</v>
          </cell>
          <cell r="V1630">
            <v>33755</v>
          </cell>
          <cell r="W1630">
            <v>4000</v>
          </cell>
          <cell r="X1630">
            <v>1200</v>
          </cell>
          <cell r="Y1630">
            <v>47865</v>
          </cell>
          <cell r="Z1630">
            <v>5000</v>
          </cell>
          <cell r="AA1630">
            <v>1500</v>
          </cell>
          <cell r="AD1630">
            <v>2300</v>
          </cell>
        </row>
        <row r="1631">
          <cell r="A1631">
            <v>17.18</v>
          </cell>
          <cell r="B1631">
            <v>5000</v>
          </cell>
          <cell r="H1631">
            <v>3300</v>
          </cell>
          <cell r="I1631">
            <v>23605</v>
          </cell>
          <cell r="J1631">
            <v>2100</v>
          </cell>
          <cell r="K1631">
            <v>4100</v>
          </cell>
          <cell r="N1631">
            <v>6400</v>
          </cell>
          <cell r="O1631">
            <v>519275</v>
          </cell>
          <cell r="V1631">
            <v>33770</v>
          </cell>
          <cell r="W1631">
            <v>4000</v>
          </cell>
          <cell r="X1631">
            <v>1200</v>
          </cell>
          <cell r="Y1631">
            <v>47885</v>
          </cell>
          <cell r="Z1631">
            <v>5000</v>
          </cell>
          <cell r="AA1631">
            <v>1500</v>
          </cell>
          <cell r="AD1631">
            <v>2300</v>
          </cell>
        </row>
        <row r="1632">
          <cell r="A1632">
            <v>17.190000000000001</v>
          </cell>
          <cell r="B1632">
            <v>5000</v>
          </cell>
          <cell r="H1632">
            <v>3300</v>
          </cell>
          <cell r="I1632">
            <v>23615</v>
          </cell>
          <cell r="J1632">
            <v>2100</v>
          </cell>
          <cell r="K1632">
            <v>4100</v>
          </cell>
          <cell r="N1632">
            <v>6400</v>
          </cell>
          <cell r="O1632">
            <v>519600</v>
          </cell>
          <cell r="V1632">
            <v>33785</v>
          </cell>
          <cell r="W1632">
            <v>4000</v>
          </cell>
          <cell r="X1632">
            <v>1200</v>
          </cell>
          <cell r="Y1632">
            <v>47905</v>
          </cell>
          <cell r="Z1632">
            <v>5000</v>
          </cell>
          <cell r="AA1632">
            <v>1500</v>
          </cell>
          <cell r="AD1632">
            <v>2300</v>
          </cell>
        </row>
        <row r="1633">
          <cell r="A1633">
            <v>17.2</v>
          </cell>
          <cell r="B1633">
            <v>5000</v>
          </cell>
          <cell r="H1633">
            <v>3300</v>
          </cell>
          <cell r="I1633">
            <v>23625</v>
          </cell>
          <cell r="J1633">
            <v>2100</v>
          </cell>
          <cell r="K1633">
            <v>4100</v>
          </cell>
          <cell r="N1633">
            <v>6400</v>
          </cell>
          <cell r="O1633">
            <v>519925</v>
          </cell>
          <cell r="V1633">
            <v>33800</v>
          </cell>
          <cell r="W1633">
            <v>4000</v>
          </cell>
          <cell r="X1633">
            <v>1200</v>
          </cell>
          <cell r="Y1633">
            <v>47925</v>
          </cell>
          <cell r="Z1633">
            <v>5000</v>
          </cell>
          <cell r="AA1633">
            <v>1500</v>
          </cell>
          <cell r="AD1633">
            <v>2300</v>
          </cell>
        </row>
        <row r="1634">
          <cell r="A1634">
            <v>17.21</v>
          </cell>
          <cell r="B1634">
            <v>5000</v>
          </cell>
          <cell r="H1634">
            <v>3300</v>
          </cell>
          <cell r="I1634">
            <v>23635</v>
          </cell>
          <cell r="J1634">
            <v>2100</v>
          </cell>
          <cell r="K1634">
            <v>4100</v>
          </cell>
          <cell r="N1634">
            <v>6400</v>
          </cell>
          <cell r="O1634">
            <v>520250</v>
          </cell>
          <cell r="V1634">
            <v>33815</v>
          </cell>
          <cell r="W1634">
            <v>4000</v>
          </cell>
          <cell r="X1634">
            <v>1200</v>
          </cell>
          <cell r="Y1634">
            <v>47945</v>
          </cell>
          <cell r="Z1634">
            <v>5000</v>
          </cell>
          <cell r="AA1634">
            <v>1500</v>
          </cell>
          <cell r="AD1634">
            <v>2300</v>
          </cell>
        </row>
        <row r="1635">
          <cell r="A1635">
            <v>17.22</v>
          </cell>
          <cell r="B1635">
            <v>5000</v>
          </cell>
          <cell r="H1635">
            <v>3300</v>
          </cell>
          <cell r="I1635">
            <v>23645</v>
          </cell>
          <cell r="J1635">
            <v>2100</v>
          </cell>
          <cell r="K1635">
            <v>4100</v>
          </cell>
          <cell r="N1635">
            <v>6400</v>
          </cell>
          <cell r="O1635">
            <v>520575</v>
          </cell>
          <cell r="V1635">
            <v>33830</v>
          </cell>
          <cell r="W1635">
            <v>4000</v>
          </cell>
          <cell r="X1635">
            <v>1200</v>
          </cell>
          <cell r="Y1635">
            <v>47965</v>
          </cell>
          <cell r="Z1635">
            <v>5000</v>
          </cell>
          <cell r="AA1635">
            <v>1500</v>
          </cell>
          <cell r="AD1635">
            <v>2300</v>
          </cell>
        </row>
        <row r="1636">
          <cell r="A1636">
            <v>17.23</v>
          </cell>
          <cell r="B1636">
            <v>5000</v>
          </cell>
          <cell r="H1636">
            <v>3300</v>
          </cell>
          <cell r="I1636">
            <v>23655</v>
          </cell>
          <cell r="J1636">
            <v>2100</v>
          </cell>
          <cell r="K1636">
            <v>4100</v>
          </cell>
          <cell r="N1636">
            <v>6400</v>
          </cell>
          <cell r="O1636">
            <v>520900</v>
          </cell>
          <cell r="V1636">
            <v>33845</v>
          </cell>
          <cell r="W1636">
            <v>4000</v>
          </cell>
          <cell r="X1636">
            <v>1200</v>
          </cell>
          <cell r="Y1636">
            <v>47985</v>
          </cell>
          <cell r="Z1636">
            <v>5000</v>
          </cell>
          <cell r="AA1636">
            <v>1500</v>
          </cell>
          <cell r="AD1636">
            <v>2300</v>
          </cell>
        </row>
        <row r="1637">
          <cell r="A1637">
            <v>17.239999999999998</v>
          </cell>
          <cell r="B1637">
            <v>5000</v>
          </cell>
          <cell r="H1637">
            <v>3300</v>
          </cell>
          <cell r="I1637">
            <v>23665</v>
          </cell>
          <cell r="J1637">
            <v>2100</v>
          </cell>
          <cell r="K1637">
            <v>4100</v>
          </cell>
          <cell r="N1637">
            <v>6400</v>
          </cell>
          <cell r="O1637">
            <v>521225</v>
          </cell>
          <cell r="V1637">
            <v>33860</v>
          </cell>
          <cell r="W1637">
            <v>4000</v>
          </cell>
          <cell r="X1637">
            <v>1200</v>
          </cell>
          <cell r="Y1637">
            <v>48005</v>
          </cell>
          <cell r="Z1637">
            <v>5000</v>
          </cell>
          <cell r="AA1637">
            <v>1500</v>
          </cell>
          <cell r="AD1637">
            <v>2300</v>
          </cell>
        </row>
        <row r="1638">
          <cell r="A1638">
            <v>17.25</v>
          </cell>
          <cell r="B1638">
            <v>5000</v>
          </cell>
          <cell r="H1638">
            <v>3300</v>
          </cell>
          <cell r="I1638">
            <v>23675</v>
          </cell>
          <cell r="J1638">
            <v>2100</v>
          </cell>
          <cell r="K1638">
            <v>4100</v>
          </cell>
          <cell r="N1638">
            <v>6400</v>
          </cell>
          <cell r="O1638">
            <v>521550</v>
          </cell>
          <cell r="V1638">
            <v>33875</v>
          </cell>
          <cell r="W1638">
            <v>4000</v>
          </cell>
          <cell r="X1638">
            <v>1200</v>
          </cell>
          <cell r="Y1638">
            <v>48025</v>
          </cell>
          <cell r="Z1638">
            <v>5000</v>
          </cell>
          <cell r="AA1638">
            <v>1500</v>
          </cell>
          <cell r="AD1638">
            <v>2300</v>
          </cell>
        </row>
        <row r="1639">
          <cell r="A1639">
            <v>17.260000000000002</v>
          </cell>
          <cell r="B1639">
            <v>5000</v>
          </cell>
          <cell r="H1639">
            <v>3300</v>
          </cell>
          <cell r="I1639">
            <v>23685</v>
          </cell>
          <cell r="J1639">
            <v>2100</v>
          </cell>
          <cell r="K1639">
            <v>4100</v>
          </cell>
          <cell r="N1639">
            <v>6400</v>
          </cell>
          <cell r="O1639">
            <v>521875</v>
          </cell>
          <cell r="V1639">
            <v>33890</v>
          </cell>
          <cell r="W1639">
            <v>4000</v>
          </cell>
          <cell r="X1639">
            <v>1200</v>
          </cell>
          <cell r="Y1639">
            <v>48045</v>
          </cell>
          <cell r="Z1639">
            <v>5000</v>
          </cell>
          <cell r="AA1639">
            <v>1500</v>
          </cell>
          <cell r="AD1639">
            <v>2300</v>
          </cell>
        </row>
        <row r="1640">
          <cell r="A1640">
            <v>17.27</v>
          </cell>
          <cell r="B1640">
            <v>5000</v>
          </cell>
          <cell r="H1640">
            <v>3300</v>
          </cell>
          <cell r="I1640">
            <v>23695</v>
          </cell>
          <cell r="J1640">
            <v>2100</v>
          </cell>
          <cell r="K1640">
            <v>4100</v>
          </cell>
          <cell r="N1640">
            <v>6400</v>
          </cell>
          <cell r="O1640">
            <v>522200</v>
          </cell>
          <cell r="V1640">
            <v>33905</v>
          </cell>
          <cell r="W1640">
            <v>4000</v>
          </cell>
          <cell r="X1640">
            <v>1200</v>
          </cell>
          <cell r="Y1640">
            <v>48065</v>
          </cell>
          <cell r="Z1640">
            <v>5000</v>
          </cell>
          <cell r="AA1640">
            <v>1500</v>
          </cell>
          <cell r="AD1640">
            <v>2300</v>
          </cell>
        </row>
        <row r="1641">
          <cell r="A1641">
            <v>17.28</v>
          </cell>
          <cell r="B1641">
            <v>5000</v>
          </cell>
          <cell r="H1641">
            <v>3300</v>
          </cell>
          <cell r="I1641">
            <v>23705</v>
          </cell>
          <cell r="J1641">
            <v>2100</v>
          </cell>
          <cell r="K1641">
            <v>4100</v>
          </cell>
          <cell r="N1641">
            <v>6400</v>
          </cell>
          <cell r="O1641">
            <v>522525</v>
          </cell>
          <cell r="V1641">
            <v>33920</v>
          </cell>
          <cell r="W1641">
            <v>4000</v>
          </cell>
          <cell r="X1641">
            <v>1200</v>
          </cell>
          <cell r="Y1641">
            <v>48085</v>
          </cell>
          <cell r="Z1641">
            <v>5000</v>
          </cell>
          <cell r="AA1641">
            <v>1500</v>
          </cell>
          <cell r="AD1641">
            <v>2300</v>
          </cell>
        </row>
        <row r="1642">
          <cell r="A1642">
            <v>17.29</v>
          </cell>
          <cell r="B1642">
            <v>5000</v>
          </cell>
          <cell r="H1642">
            <v>3300</v>
          </cell>
          <cell r="I1642">
            <v>23715</v>
          </cell>
          <cell r="J1642">
            <v>2100</v>
          </cell>
          <cell r="K1642">
            <v>4100</v>
          </cell>
          <cell r="N1642">
            <v>6400</v>
          </cell>
          <cell r="O1642">
            <v>522850</v>
          </cell>
          <cell r="V1642">
            <v>33935</v>
          </cell>
          <cell r="W1642">
            <v>4000</v>
          </cell>
          <cell r="X1642">
            <v>1200</v>
          </cell>
          <cell r="Y1642">
            <v>48105</v>
          </cell>
          <cell r="Z1642">
            <v>5000</v>
          </cell>
          <cell r="AA1642">
            <v>1500</v>
          </cell>
          <cell r="AD1642">
            <v>2300</v>
          </cell>
        </row>
        <row r="1643">
          <cell r="A1643">
            <v>17.3</v>
          </cell>
          <cell r="B1643">
            <v>5000</v>
          </cell>
          <cell r="H1643">
            <v>3300</v>
          </cell>
          <cell r="I1643">
            <v>23725</v>
          </cell>
          <cell r="J1643">
            <v>2100</v>
          </cell>
          <cell r="K1643">
            <v>4100</v>
          </cell>
          <cell r="N1643">
            <v>6400</v>
          </cell>
          <cell r="O1643">
            <v>523175</v>
          </cell>
          <cell r="V1643">
            <v>33950</v>
          </cell>
          <cell r="W1643">
            <v>4000</v>
          </cell>
          <cell r="X1643">
            <v>1200</v>
          </cell>
          <cell r="Y1643">
            <v>48125</v>
          </cell>
          <cell r="Z1643">
            <v>5000</v>
          </cell>
          <cell r="AA1643">
            <v>1500</v>
          </cell>
          <cell r="AD1643">
            <v>2300</v>
          </cell>
        </row>
        <row r="1644">
          <cell r="A1644">
            <v>17.309999999999999</v>
          </cell>
          <cell r="B1644">
            <v>5000</v>
          </cell>
          <cell r="H1644">
            <v>3300</v>
          </cell>
          <cell r="I1644">
            <v>23735</v>
          </cell>
          <cell r="J1644">
            <v>2100</v>
          </cell>
          <cell r="K1644">
            <v>4100</v>
          </cell>
          <cell r="N1644">
            <v>6400</v>
          </cell>
          <cell r="O1644">
            <v>523500</v>
          </cell>
          <cell r="V1644">
            <v>33965</v>
          </cell>
          <cell r="W1644">
            <v>4000</v>
          </cell>
          <cell r="X1644">
            <v>1200</v>
          </cell>
          <cell r="Y1644">
            <v>48145</v>
          </cell>
          <cell r="Z1644">
            <v>5000</v>
          </cell>
          <cell r="AA1644">
            <v>1500</v>
          </cell>
          <cell r="AD1644">
            <v>2300</v>
          </cell>
        </row>
        <row r="1645">
          <cell r="A1645">
            <v>17.32</v>
          </cell>
          <cell r="B1645">
            <v>5000</v>
          </cell>
          <cell r="H1645">
            <v>3300</v>
          </cell>
          <cell r="I1645">
            <v>23745</v>
          </cell>
          <cell r="J1645">
            <v>2100</v>
          </cell>
          <cell r="K1645">
            <v>4100</v>
          </cell>
          <cell r="N1645">
            <v>6400</v>
          </cell>
          <cell r="O1645">
            <v>523825</v>
          </cell>
          <cell r="V1645">
            <v>33980</v>
          </cell>
          <cell r="W1645">
            <v>4000</v>
          </cell>
          <cell r="X1645">
            <v>1200</v>
          </cell>
          <cell r="Y1645">
            <v>48165</v>
          </cell>
          <cell r="Z1645">
            <v>5000</v>
          </cell>
          <cell r="AA1645">
            <v>1500</v>
          </cell>
          <cell r="AD1645">
            <v>2300</v>
          </cell>
        </row>
        <row r="1646">
          <cell r="A1646">
            <v>17.329999999999998</v>
          </cell>
          <cell r="B1646">
            <v>5000</v>
          </cell>
          <cell r="H1646">
            <v>3300</v>
          </cell>
          <cell r="I1646">
            <v>23755</v>
          </cell>
          <cell r="J1646">
            <v>2100</v>
          </cell>
          <cell r="K1646">
            <v>4100</v>
          </cell>
          <cell r="N1646">
            <v>6400</v>
          </cell>
          <cell r="O1646">
            <v>524150</v>
          </cell>
          <cell r="V1646">
            <v>33995</v>
          </cell>
          <cell r="W1646">
            <v>4000</v>
          </cell>
          <cell r="X1646">
            <v>1200</v>
          </cell>
          <cell r="Y1646">
            <v>48185</v>
          </cell>
          <cell r="Z1646">
            <v>5000</v>
          </cell>
          <cell r="AA1646">
            <v>1500</v>
          </cell>
          <cell r="AD1646">
            <v>2300</v>
          </cell>
        </row>
        <row r="1647">
          <cell r="A1647">
            <v>17.34</v>
          </cell>
          <cell r="B1647">
            <v>5000</v>
          </cell>
          <cell r="H1647">
            <v>3300</v>
          </cell>
          <cell r="I1647">
            <v>23765</v>
          </cell>
          <cell r="J1647">
            <v>2100</v>
          </cell>
          <cell r="K1647">
            <v>4100</v>
          </cell>
          <cell r="N1647">
            <v>6400</v>
          </cell>
          <cell r="O1647">
            <v>524475</v>
          </cell>
          <cell r="V1647">
            <v>34010</v>
          </cell>
          <cell r="W1647">
            <v>4000</v>
          </cell>
          <cell r="X1647">
            <v>1200</v>
          </cell>
          <cell r="Y1647">
            <v>48205</v>
          </cell>
          <cell r="Z1647">
            <v>5000</v>
          </cell>
          <cell r="AA1647">
            <v>1500</v>
          </cell>
          <cell r="AD1647">
            <v>2300</v>
          </cell>
        </row>
        <row r="1648">
          <cell r="A1648">
            <v>17.350000000000001</v>
          </cell>
          <cell r="B1648">
            <v>5000</v>
          </cell>
          <cell r="H1648">
            <v>3300</v>
          </cell>
          <cell r="I1648">
            <v>23775</v>
          </cell>
          <cell r="J1648">
            <v>2100</v>
          </cell>
          <cell r="K1648">
            <v>4100</v>
          </cell>
          <cell r="N1648">
            <v>6400</v>
          </cell>
          <cell r="O1648">
            <v>524800</v>
          </cell>
          <cell r="V1648">
            <v>34025</v>
          </cell>
          <cell r="W1648">
            <v>4000</v>
          </cell>
          <cell r="X1648">
            <v>1200</v>
          </cell>
          <cell r="Y1648">
            <v>48225</v>
          </cell>
          <cell r="Z1648">
            <v>5000</v>
          </cell>
          <cell r="AA1648">
            <v>1500</v>
          </cell>
          <cell r="AD1648">
            <v>2300</v>
          </cell>
        </row>
        <row r="1649">
          <cell r="A1649">
            <v>17.36</v>
          </cell>
          <cell r="B1649">
            <v>5000</v>
          </cell>
          <cell r="H1649">
            <v>3300</v>
          </cell>
          <cell r="I1649">
            <v>23785</v>
          </cell>
          <cell r="J1649">
            <v>2100</v>
          </cell>
          <cell r="K1649">
            <v>4100</v>
          </cell>
          <cell r="N1649">
            <v>6400</v>
          </cell>
          <cell r="O1649">
            <v>525125</v>
          </cell>
          <cell r="V1649">
            <v>34040</v>
          </cell>
          <cell r="W1649">
            <v>4000</v>
          </cell>
          <cell r="X1649">
            <v>1200</v>
          </cell>
          <cell r="Y1649">
            <v>48245</v>
          </cell>
          <cell r="Z1649">
            <v>5000</v>
          </cell>
          <cell r="AA1649">
            <v>1500</v>
          </cell>
          <cell r="AD1649">
            <v>2300</v>
          </cell>
        </row>
        <row r="1650">
          <cell r="A1650">
            <v>17.37</v>
          </cell>
          <cell r="B1650">
            <v>5000</v>
          </cell>
          <cell r="H1650">
            <v>3300</v>
          </cell>
          <cell r="I1650">
            <v>23795</v>
          </cell>
          <cell r="J1650">
            <v>2100</v>
          </cell>
          <cell r="K1650">
            <v>4100</v>
          </cell>
          <cell r="N1650">
            <v>6400</v>
          </cell>
          <cell r="O1650">
            <v>525450</v>
          </cell>
          <cell r="V1650">
            <v>34055</v>
          </cell>
          <cell r="W1650">
            <v>4000</v>
          </cell>
          <cell r="X1650">
            <v>1200</v>
          </cell>
          <cell r="Y1650">
            <v>48265</v>
          </cell>
          <cell r="Z1650">
            <v>5000</v>
          </cell>
          <cell r="AA1650">
            <v>1500</v>
          </cell>
          <cell r="AD1650">
            <v>2300</v>
          </cell>
        </row>
        <row r="1651">
          <cell r="A1651">
            <v>17.38</v>
          </cell>
          <cell r="B1651">
            <v>5000</v>
          </cell>
          <cell r="H1651">
            <v>3300</v>
          </cell>
          <cell r="I1651">
            <v>23805</v>
          </cell>
          <cell r="J1651">
            <v>2100</v>
          </cell>
          <cell r="K1651">
            <v>4100</v>
          </cell>
          <cell r="N1651">
            <v>6400</v>
          </cell>
          <cell r="O1651">
            <v>525775</v>
          </cell>
          <cell r="V1651">
            <v>34070</v>
          </cell>
          <cell r="W1651">
            <v>4000</v>
          </cell>
          <cell r="X1651">
            <v>1200</v>
          </cell>
          <cell r="Y1651">
            <v>48285</v>
          </cell>
          <cell r="Z1651">
            <v>5000</v>
          </cell>
          <cell r="AA1651">
            <v>1500</v>
          </cell>
          <cell r="AD1651">
            <v>2300</v>
          </cell>
        </row>
        <row r="1652">
          <cell r="A1652">
            <v>17.39</v>
          </cell>
          <cell r="B1652">
            <v>5000</v>
          </cell>
          <cell r="H1652">
            <v>3300</v>
          </cell>
          <cell r="I1652">
            <v>23815</v>
          </cell>
          <cell r="J1652">
            <v>2100</v>
          </cell>
          <cell r="K1652">
            <v>4100</v>
          </cell>
          <cell r="N1652">
            <v>6400</v>
          </cell>
          <cell r="O1652">
            <v>526100</v>
          </cell>
          <cell r="V1652">
            <v>34085</v>
          </cell>
          <cell r="W1652">
            <v>4000</v>
          </cell>
          <cell r="X1652">
            <v>1200</v>
          </cell>
          <cell r="Y1652">
            <v>48305</v>
          </cell>
          <cell r="Z1652">
            <v>5000</v>
          </cell>
          <cell r="AA1652">
            <v>1500</v>
          </cell>
          <cell r="AD1652">
            <v>2300</v>
          </cell>
        </row>
        <row r="1653">
          <cell r="A1653">
            <v>17.399999999999999</v>
          </cell>
          <cell r="B1653">
            <v>5000</v>
          </cell>
          <cell r="H1653">
            <v>3300</v>
          </cell>
          <cell r="I1653">
            <v>23825</v>
          </cell>
          <cell r="J1653">
            <v>2100</v>
          </cell>
          <cell r="K1653">
            <v>4100</v>
          </cell>
          <cell r="N1653">
            <v>6400</v>
          </cell>
          <cell r="O1653">
            <v>526425</v>
          </cell>
          <cell r="V1653">
            <v>34100</v>
          </cell>
          <cell r="W1653">
            <v>4000</v>
          </cell>
          <cell r="X1653">
            <v>1200</v>
          </cell>
          <cell r="Y1653">
            <v>48325</v>
          </cell>
          <cell r="Z1653">
            <v>5000</v>
          </cell>
          <cell r="AA1653">
            <v>1500</v>
          </cell>
          <cell r="AD1653">
            <v>2300</v>
          </cell>
        </row>
        <row r="1654">
          <cell r="A1654">
            <v>17.41</v>
          </cell>
          <cell r="B1654">
            <v>5000</v>
          </cell>
          <cell r="H1654">
            <v>3300</v>
          </cell>
          <cell r="I1654">
            <v>23835</v>
          </cell>
          <cell r="J1654">
            <v>2100</v>
          </cell>
          <cell r="K1654">
            <v>4100</v>
          </cell>
          <cell r="N1654">
            <v>6400</v>
          </cell>
          <cell r="O1654">
            <v>526750</v>
          </cell>
          <cell r="V1654">
            <v>34115</v>
          </cell>
          <cell r="W1654">
            <v>4000</v>
          </cell>
          <cell r="X1654">
            <v>1200</v>
          </cell>
          <cell r="Y1654">
            <v>48345</v>
          </cell>
          <cell r="Z1654">
            <v>5000</v>
          </cell>
          <cell r="AA1654">
            <v>1500</v>
          </cell>
          <cell r="AD1654">
            <v>2300</v>
          </cell>
        </row>
        <row r="1655">
          <cell r="A1655">
            <v>17.420000000000002</v>
          </cell>
          <cell r="B1655">
            <v>5000</v>
          </cell>
          <cell r="H1655">
            <v>3300</v>
          </cell>
          <cell r="I1655">
            <v>23845</v>
          </cell>
          <cell r="J1655">
            <v>2100</v>
          </cell>
          <cell r="K1655">
            <v>4100</v>
          </cell>
          <cell r="N1655">
            <v>6400</v>
          </cell>
          <cell r="O1655">
            <v>527075</v>
          </cell>
          <cell r="V1655">
            <v>34130</v>
          </cell>
          <cell r="W1655">
            <v>4000</v>
          </cell>
          <cell r="X1655">
            <v>1200</v>
          </cell>
          <cell r="Y1655">
            <v>48365</v>
          </cell>
          <cell r="Z1655">
            <v>5000</v>
          </cell>
          <cell r="AA1655">
            <v>1500</v>
          </cell>
          <cell r="AD1655">
            <v>2300</v>
          </cell>
        </row>
        <row r="1656">
          <cell r="A1656">
            <v>17.43</v>
          </cell>
          <cell r="B1656">
            <v>5000</v>
          </cell>
          <cell r="H1656">
            <v>3300</v>
          </cell>
          <cell r="I1656">
            <v>23855</v>
          </cell>
          <cell r="J1656">
            <v>2100</v>
          </cell>
          <cell r="K1656">
            <v>4100</v>
          </cell>
          <cell r="N1656">
            <v>6400</v>
          </cell>
          <cell r="O1656">
            <v>527400</v>
          </cell>
          <cell r="V1656">
            <v>34145</v>
          </cell>
          <cell r="W1656">
            <v>4000</v>
          </cell>
          <cell r="X1656">
            <v>1200</v>
          </cell>
          <cell r="Y1656">
            <v>48385</v>
          </cell>
          <cell r="Z1656">
            <v>5000</v>
          </cell>
          <cell r="AA1656">
            <v>1500</v>
          </cell>
          <cell r="AD1656">
            <v>2300</v>
          </cell>
        </row>
        <row r="1657">
          <cell r="A1657">
            <v>17.440000000000001</v>
          </cell>
          <cell r="B1657">
            <v>5000</v>
          </cell>
          <cell r="H1657">
            <v>3300</v>
          </cell>
          <cell r="I1657">
            <v>23865</v>
          </cell>
          <cell r="J1657">
            <v>2100</v>
          </cell>
          <cell r="K1657">
            <v>4100</v>
          </cell>
          <cell r="N1657">
            <v>6400</v>
          </cell>
          <cell r="O1657">
            <v>527725</v>
          </cell>
          <cell r="V1657">
            <v>34160</v>
          </cell>
          <cell r="W1657">
            <v>4000</v>
          </cell>
          <cell r="X1657">
            <v>1200</v>
          </cell>
          <cell r="Y1657">
            <v>48405</v>
          </cell>
          <cell r="Z1657">
            <v>5000</v>
          </cell>
          <cell r="AA1657">
            <v>1500</v>
          </cell>
          <cell r="AD1657">
            <v>2300</v>
          </cell>
        </row>
        <row r="1658">
          <cell r="A1658">
            <v>17.45</v>
          </cell>
          <cell r="B1658">
            <v>5000</v>
          </cell>
          <cell r="H1658">
            <v>3300</v>
          </cell>
          <cell r="I1658">
            <v>23875</v>
          </cell>
          <cell r="J1658">
            <v>2100</v>
          </cell>
          <cell r="K1658">
            <v>4100</v>
          </cell>
          <cell r="N1658">
            <v>6400</v>
          </cell>
          <cell r="O1658">
            <v>528050</v>
          </cell>
          <cell r="V1658">
            <v>34175</v>
          </cell>
          <cell r="W1658">
            <v>4000</v>
          </cell>
          <cell r="X1658">
            <v>1200</v>
          </cell>
          <cell r="Y1658">
            <v>48425</v>
          </cell>
          <cell r="Z1658">
            <v>5000</v>
          </cell>
          <cell r="AA1658">
            <v>1500</v>
          </cell>
          <cell r="AD1658">
            <v>2300</v>
          </cell>
        </row>
        <row r="1659">
          <cell r="A1659">
            <v>17.46</v>
          </cell>
          <cell r="B1659">
            <v>5000</v>
          </cell>
          <cell r="H1659">
            <v>3300</v>
          </cell>
          <cell r="I1659">
            <v>23885</v>
          </cell>
          <cell r="J1659">
            <v>2100</v>
          </cell>
          <cell r="K1659">
            <v>4100</v>
          </cell>
          <cell r="N1659">
            <v>6400</v>
          </cell>
          <cell r="O1659">
            <v>528375</v>
          </cell>
          <cell r="V1659">
            <v>34190</v>
          </cell>
          <cell r="W1659">
            <v>4000</v>
          </cell>
          <cell r="X1659">
            <v>1200</v>
          </cell>
          <cell r="Y1659">
            <v>48445</v>
          </cell>
          <cell r="Z1659">
            <v>5000</v>
          </cell>
          <cell r="AA1659">
            <v>1500</v>
          </cell>
          <cell r="AD1659">
            <v>2300</v>
          </cell>
        </row>
        <row r="1660">
          <cell r="A1660">
            <v>17.47</v>
          </cell>
          <cell r="B1660">
            <v>5000</v>
          </cell>
          <cell r="H1660">
            <v>3300</v>
          </cell>
          <cell r="I1660">
            <v>23895</v>
          </cell>
          <cell r="J1660">
            <v>2100</v>
          </cell>
          <cell r="K1660">
            <v>4100</v>
          </cell>
          <cell r="N1660">
            <v>6400</v>
          </cell>
          <cell r="O1660">
            <v>528700</v>
          </cell>
          <cell r="V1660">
            <v>34205</v>
          </cell>
          <cell r="W1660">
            <v>4000</v>
          </cell>
          <cell r="X1660">
            <v>1200</v>
          </cell>
          <cell r="Y1660">
            <v>48465</v>
          </cell>
          <cell r="Z1660">
            <v>5000</v>
          </cell>
          <cell r="AA1660">
            <v>1500</v>
          </cell>
          <cell r="AD1660">
            <v>2300</v>
          </cell>
        </row>
        <row r="1661">
          <cell r="A1661">
            <v>17.48</v>
          </cell>
          <cell r="B1661">
            <v>5000</v>
          </cell>
          <cell r="H1661">
            <v>3300</v>
          </cell>
          <cell r="I1661">
            <v>23905</v>
          </cell>
          <cell r="J1661">
            <v>2100</v>
          </cell>
          <cell r="K1661">
            <v>4100</v>
          </cell>
          <cell r="N1661">
            <v>6400</v>
          </cell>
          <cell r="O1661">
            <v>529025</v>
          </cell>
          <cell r="V1661">
            <v>34220</v>
          </cell>
          <cell r="W1661">
            <v>4000</v>
          </cell>
          <cell r="X1661">
            <v>1200</v>
          </cell>
          <cell r="Y1661">
            <v>48485</v>
          </cell>
          <cell r="Z1661">
            <v>5000</v>
          </cell>
          <cell r="AA1661">
            <v>1500</v>
          </cell>
          <cell r="AD1661">
            <v>2300</v>
          </cell>
        </row>
        <row r="1662">
          <cell r="A1662">
            <v>17.489999999999998</v>
          </cell>
          <cell r="B1662">
            <v>5000</v>
          </cell>
          <cell r="H1662">
            <v>3300</v>
          </cell>
          <cell r="I1662">
            <v>23915</v>
          </cell>
          <cell r="J1662">
            <v>2100</v>
          </cell>
          <cell r="K1662">
            <v>4100</v>
          </cell>
          <cell r="N1662">
            <v>6400</v>
          </cell>
          <cell r="O1662">
            <v>529350</v>
          </cell>
          <cell r="V1662">
            <v>34235</v>
          </cell>
          <cell r="W1662">
            <v>4000</v>
          </cell>
          <cell r="X1662">
            <v>1200</v>
          </cell>
          <cell r="Y1662">
            <v>48505</v>
          </cell>
          <cell r="Z1662">
            <v>5000</v>
          </cell>
          <cell r="AA1662">
            <v>1500</v>
          </cell>
          <cell r="AD1662">
            <v>2300</v>
          </cell>
        </row>
        <row r="1663">
          <cell r="A1663">
            <v>17.5</v>
          </cell>
          <cell r="B1663">
            <v>5000</v>
          </cell>
          <cell r="H1663">
            <v>3300</v>
          </cell>
          <cell r="I1663">
            <v>23925</v>
          </cell>
          <cell r="J1663">
            <v>2100</v>
          </cell>
          <cell r="K1663">
            <v>4100</v>
          </cell>
          <cell r="N1663">
            <v>6400</v>
          </cell>
          <cell r="O1663">
            <v>529675</v>
          </cell>
          <cell r="V1663">
            <v>34250</v>
          </cell>
          <cell r="W1663">
            <v>4000</v>
          </cell>
          <cell r="X1663">
            <v>1200</v>
          </cell>
          <cell r="Y1663">
            <v>48525</v>
          </cell>
          <cell r="Z1663">
            <v>5000</v>
          </cell>
          <cell r="AA1663">
            <v>1500</v>
          </cell>
          <cell r="AD1663">
            <v>2300</v>
          </cell>
        </row>
        <row r="1664">
          <cell r="A1664">
            <v>17.510000000000002</v>
          </cell>
          <cell r="B1664">
            <v>5000</v>
          </cell>
          <cell r="H1664">
            <v>3300</v>
          </cell>
          <cell r="I1664">
            <v>23935</v>
          </cell>
          <cell r="J1664">
            <v>2100</v>
          </cell>
          <cell r="K1664">
            <v>4100</v>
          </cell>
          <cell r="N1664">
            <v>6400</v>
          </cell>
          <cell r="O1664">
            <v>530000</v>
          </cell>
          <cell r="V1664">
            <v>34265</v>
          </cell>
          <cell r="W1664">
            <v>4000</v>
          </cell>
          <cell r="X1664">
            <v>1200</v>
          </cell>
          <cell r="Y1664">
            <v>48545</v>
          </cell>
          <cell r="Z1664">
            <v>5000</v>
          </cell>
          <cell r="AA1664">
            <v>1500</v>
          </cell>
          <cell r="AD1664">
            <v>2300</v>
          </cell>
        </row>
        <row r="1665">
          <cell r="A1665">
            <v>17.52</v>
          </cell>
          <cell r="B1665">
            <v>5000</v>
          </cell>
          <cell r="H1665">
            <v>3300</v>
          </cell>
          <cell r="I1665">
            <v>23945</v>
          </cell>
          <cell r="J1665">
            <v>2100</v>
          </cell>
          <cell r="K1665">
            <v>4100</v>
          </cell>
          <cell r="N1665">
            <v>6400</v>
          </cell>
          <cell r="O1665">
            <v>530325</v>
          </cell>
          <cell r="V1665">
            <v>34280</v>
          </cell>
          <cell r="W1665">
            <v>4000</v>
          </cell>
          <cell r="X1665">
            <v>1200</v>
          </cell>
          <cell r="Y1665">
            <v>48565</v>
          </cell>
          <cell r="Z1665">
            <v>5000</v>
          </cell>
          <cell r="AA1665">
            <v>1500</v>
          </cell>
          <cell r="AD1665">
            <v>2300</v>
          </cell>
        </row>
        <row r="1666">
          <cell r="A1666">
            <v>17.53</v>
          </cell>
          <cell r="B1666">
            <v>5000</v>
          </cell>
          <cell r="H1666">
            <v>3300</v>
          </cell>
          <cell r="I1666">
            <v>23955</v>
          </cell>
          <cell r="J1666">
            <v>2100</v>
          </cell>
          <cell r="K1666">
            <v>4100</v>
          </cell>
          <cell r="N1666">
            <v>6400</v>
          </cell>
          <cell r="O1666">
            <v>530650</v>
          </cell>
          <cell r="V1666">
            <v>34295</v>
          </cell>
          <cell r="W1666">
            <v>4000</v>
          </cell>
          <cell r="X1666">
            <v>1200</v>
          </cell>
          <cell r="Y1666">
            <v>48585</v>
          </cell>
          <cell r="Z1666">
            <v>5000</v>
          </cell>
          <cell r="AA1666">
            <v>1500</v>
          </cell>
          <cell r="AD1666">
            <v>2300</v>
          </cell>
        </row>
        <row r="1667">
          <cell r="A1667">
            <v>17.54</v>
          </cell>
          <cell r="B1667">
            <v>5000</v>
          </cell>
          <cell r="H1667">
            <v>3300</v>
          </cell>
          <cell r="I1667">
            <v>23965</v>
          </cell>
          <cell r="J1667">
            <v>2100</v>
          </cell>
          <cell r="K1667">
            <v>4100</v>
          </cell>
          <cell r="N1667">
            <v>6400</v>
          </cell>
          <cell r="O1667">
            <v>530975</v>
          </cell>
          <cell r="V1667">
            <v>34310</v>
          </cell>
          <cell r="W1667">
            <v>4000</v>
          </cell>
          <cell r="X1667">
            <v>1200</v>
          </cell>
          <cell r="Y1667">
            <v>48605</v>
          </cell>
          <cell r="Z1667">
            <v>5000</v>
          </cell>
          <cell r="AA1667">
            <v>1500</v>
          </cell>
          <cell r="AD1667">
            <v>2300</v>
          </cell>
        </row>
        <row r="1668">
          <cell r="A1668">
            <v>17.55</v>
          </cell>
          <cell r="B1668">
            <v>5000</v>
          </cell>
          <cell r="H1668">
            <v>3300</v>
          </cell>
          <cell r="I1668">
            <v>23975</v>
          </cell>
          <cell r="J1668">
            <v>2100</v>
          </cell>
          <cell r="K1668">
            <v>4100</v>
          </cell>
          <cell r="N1668">
            <v>6400</v>
          </cell>
          <cell r="O1668">
            <v>531300</v>
          </cell>
          <cell r="V1668">
            <v>34325</v>
          </cell>
          <cell r="W1668">
            <v>4000</v>
          </cell>
          <cell r="X1668">
            <v>1200</v>
          </cell>
          <cell r="Y1668">
            <v>48625</v>
          </cell>
          <cell r="Z1668">
            <v>5000</v>
          </cell>
          <cell r="AA1668">
            <v>1500</v>
          </cell>
          <cell r="AD1668">
            <v>2300</v>
          </cell>
        </row>
        <row r="1669">
          <cell r="A1669">
            <v>17.559999999999999</v>
          </cell>
          <cell r="B1669">
            <v>5000</v>
          </cell>
          <cell r="H1669">
            <v>3300</v>
          </cell>
          <cell r="I1669">
            <v>23985</v>
          </cell>
          <cell r="J1669">
            <v>2100</v>
          </cell>
          <cell r="K1669">
            <v>4100</v>
          </cell>
          <cell r="N1669">
            <v>6400</v>
          </cell>
          <cell r="O1669">
            <v>531625</v>
          </cell>
          <cell r="V1669">
            <v>34340</v>
          </cell>
          <cell r="W1669">
            <v>4000</v>
          </cell>
          <cell r="X1669">
            <v>1200</v>
          </cell>
          <cell r="Y1669">
            <v>48645</v>
          </cell>
          <cell r="Z1669">
            <v>5000</v>
          </cell>
          <cell r="AA1669">
            <v>1500</v>
          </cell>
          <cell r="AD1669">
            <v>2300</v>
          </cell>
        </row>
        <row r="1670">
          <cell r="A1670">
            <v>17.57</v>
          </cell>
          <cell r="B1670">
            <v>5000</v>
          </cell>
          <cell r="H1670">
            <v>3300</v>
          </cell>
          <cell r="I1670">
            <v>23995</v>
          </cell>
          <cell r="J1670">
            <v>2100</v>
          </cell>
          <cell r="K1670">
            <v>4100</v>
          </cell>
          <cell r="N1670">
            <v>6400</v>
          </cell>
          <cell r="O1670">
            <v>531950</v>
          </cell>
          <cell r="V1670">
            <v>34355</v>
          </cell>
          <cell r="W1670">
            <v>4000</v>
          </cell>
          <cell r="X1670">
            <v>1200</v>
          </cell>
          <cell r="Y1670">
            <v>48665</v>
          </cell>
          <cell r="Z1670">
            <v>5000</v>
          </cell>
          <cell r="AA1670">
            <v>1500</v>
          </cell>
          <cell r="AD1670">
            <v>2300</v>
          </cell>
        </row>
        <row r="1671">
          <cell r="A1671">
            <v>17.579999999999998</v>
          </cell>
          <cell r="B1671">
            <v>5000</v>
          </cell>
          <cell r="H1671">
            <v>3300</v>
          </cell>
          <cell r="I1671">
            <v>24005</v>
          </cell>
          <cell r="J1671">
            <v>2100</v>
          </cell>
          <cell r="K1671">
            <v>4100</v>
          </cell>
          <cell r="N1671">
            <v>6400</v>
          </cell>
          <cell r="O1671">
            <v>532275</v>
          </cell>
          <cell r="V1671">
            <v>34370</v>
          </cell>
          <cell r="W1671">
            <v>4000</v>
          </cell>
          <cell r="X1671">
            <v>1200</v>
          </cell>
          <cell r="Y1671">
            <v>48685</v>
          </cell>
          <cell r="Z1671">
            <v>5000</v>
          </cell>
          <cell r="AA1671">
            <v>1500</v>
          </cell>
          <cell r="AD1671">
            <v>2300</v>
          </cell>
        </row>
        <row r="1672">
          <cell r="A1672">
            <v>17.59</v>
          </cell>
          <cell r="B1672">
            <v>5000</v>
          </cell>
          <cell r="H1672">
            <v>3300</v>
          </cell>
          <cell r="I1672">
            <v>24015</v>
          </cell>
          <cell r="J1672">
            <v>2100</v>
          </cell>
          <cell r="K1672">
            <v>4100</v>
          </cell>
          <cell r="N1672">
            <v>6400</v>
          </cell>
          <cell r="O1672">
            <v>532600</v>
          </cell>
          <cell r="V1672">
            <v>34385</v>
          </cell>
          <cell r="W1672">
            <v>4000</v>
          </cell>
          <cell r="X1672">
            <v>1200</v>
          </cell>
          <cell r="Y1672">
            <v>48705</v>
          </cell>
          <cell r="Z1672">
            <v>5000</v>
          </cell>
          <cell r="AA1672">
            <v>1500</v>
          </cell>
          <cell r="AD1672">
            <v>2300</v>
          </cell>
        </row>
        <row r="1673">
          <cell r="A1673">
            <v>17.600000000000001</v>
          </cell>
          <cell r="B1673">
            <v>5000</v>
          </cell>
          <cell r="H1673">
            <v>3300</v>
          </cell>
          <cell r="I1673">
            <v>24025</v>
          </cell>
          <cell r="J1673">
            <v>2100</v>
          </cell>
          <cell r="K1673">
            <v>4100</v>
          </cell>
          <cell r="N1673">
            <v>6400</v>
          </cell>
          <cell r="O1673">
            <v>532925</v>
          </cell>
          <cell r="V1673">
            <v>34400</v>
          </cell>
          <cell r="W1673">
            <v>4000</v>
          </cell>
          <cell r="X1673">
            <v>1200</v>
          </cell>
          <cell r="Y1673">
            <v>48725</v>
          </cell>
          <cell r="Z1673">
            <v>5000</v>
          </cell>
          <cell r="AA1673">
            <v>1500</v>
          </cell>
          <cell r="AD1673">
            <v>2300</v>
          </cell>
        </row>
        <row r="1674">
          <cell r="A1674">
            <v>17.61</v>
          </cell>
          <cell r="B1674">
            <v>5000</v>
          </cell>
          <cell r="H1674">
            <v>3300</v>
          </cell>
          <cell r="I1674">
            <v>24035</v>
          </cell>
          <cell r="J1674">
            <v>2100</v>
          </cell>
          <cell r="K1674">
            <v>4100</v>
          </cell>
          <cell r="N1674">
            <v>6400</v>
          </cell>
          <cell r="O1674">
            <v>533250</v>
          </cell>
          <cell r="V1674">
            <v>34415</v>
          </cell>
          <cell r="W1674">
            <v>4000</v>
          </cell>
          <cell r="X1674">
            <v>1200</v>
          </cell>
          <cell r="Y1674">
            <v>48745</v>
          </cell>
          <cell r="Z1674">
            <v>5000</v>
          </cell>
          <cell r="AA1674">
            <v>1500</v>
          </cell>
          <cell r="AD1674">
            <v>2300</v>
          </cell>
        </row>
        <row r="1675">
          <cell r="A1675">
            <v>17.62</v>
          </cell>
          <cell r="B1675">
            <v>5000</v>
          </cell>
          <cell r="H1675">
            <v>3300</v>
          </cell>
          <cell r="I1675">
            <v>24045</v>
          </cell>
          <cell r="J1675">
            <v>2100</v>
          </cell>
          <cell r="K1675">
            <v>4100</v>
          </cell>
          <cell r="N1675">
            <v>6400</v>
          </cell>
          <cell r="O1675">
            <v>533575</v>
          </cell>
          <cell r="V1675">
            <v>34430</v>
          </cell>
          <cell r="W1675">
            <v>4000</v>
          </cell>
          <cell r="X1675">
            <v>1200</v>
          </cell>
          <cell r="Y1675">
            <v>48765</v>
          </cell>
          <cell r="Z1675">
            <v>5000</v>
          </cell>
          <cell r="AA1675">
            <v>1500</v>
          </cell>
          <cell r="AD1675">
            <v>2300</v>
          </cell>
        </row>
        <row r="1676">
          <cell r="A1676">
            <v>17.63</v>
          </cell>
          <cell r="B1676">
            <v>5000</v>
          </cell>
          <cell r="H1676">
            <v>3300</v>
          </cell>
          <cell r="I1676">
            <v>24055</v>
          </cell>
          <cell r="J1676">
            <v>2100</v>
          </cell>
          <cell r="K1676">
            <v>4100</v>
          </cell>
          <cell r="N1676">
            <v>6400</v>
          </cell>
          <cell r="O1676">
            <v>533900</v>
          </cell>
          <cell r="V1676">
            <v>34445</v>
          </cell>
          <cell r="W1676">
            <v>4000</v>
          </cell>
          <cell r="X1676">
            <v>1200</v>
          </cell>
          <cell r="Y1676">
            <v>48785</v>
          </cell>
          <cell r="Z1676">
            <v>5000</v>
          </cell>
          <cell r="AA1676">
            <v>1500</v>
          </cell>
          <cell r="AD1676">
            <v>2300</v>
          </cell>
        </row>
        <row r="1677">
          <cell r="A1677">
            <v>17.64</v>
          </cell>
          <cell r="B1677">
            <v>5000</v>
          </cell>
          <cell r="H1677">
            <v>3300</v>
          </cell>
          <cell r="I1677">
            <v>24065</v>
          </cell>
          <cell r="J1677">
            <v>2100</v>
          </cell>
          <cell r="K1677">
            <v>4100</v>
          </cell>
          <cell r="N1677">
            <v>6400</v>
          </cell>
          <cell r="O1677">
            <v>534225</v>
          </cell>
          <cell r="V1677">
            <v>34460</v>
          </cell>
          <cell r="W1677">
            <v>4000</v>
          </cell>
          <cell r="X1677">
            <v>1200</v>
          </cell>
          <cell r="Y1677">
            <v>48805</v>
          </cell>
          <cell r="Z1677">
            <v>5000</v>
          </cell>
          <cell r="AA1677">
            <v>1500</v>
          </cell>
          <cell r="AD1677">
            <v>2300</v>
          </cell>
        </row>
        <row r="1678">
          <cell r="A1678">
            <v>17.649999999999999</v>
          </cell>
          <cell r="B1678">
            <v>5000</v>
          </cell>
          <cell r="H1678">
            <v>3300</v>
          </cell>
          <cell r="I1678">
            <v>24075</v>
          </cell>
          <cell r="J1678">
            <v>2100</v>
          </cell>
          <cell r="K1678">
            <v>4100</v>
          </cell>
          <cell r="N1678">
            <v>6400</v>
          </cell>
          <cell r="O1678">
            <v>534550</v>
          </cell>
          <cell r="V1678">
            <v>34475</v>
          </cell>
          <cell r="W1678">
            <v>4000</v>
          </cell>
          <cell r="X1678">
            <v>1200</v>
          </cell>
          <cell r="Y1678">
            <v>48825</v>
          </cell>
          <cell r="Z1678">
            <v>5000</v>
          </cell>
          <cell r="AA1678">
            <v>1500</v>
          </cell>
          <cell r="AD1678">
            <v>2300</v>
          </cell>
        </row>
        <row r="1679">
          <cell r="A1679">
            <v>17.66</v>
          </cell>
          <cell r="B1679">
            <v>5000</v>
          </cell>
          <cell r="H1679">
            <v>3300</v>
          </cell>
          <cell r="I1679">
            <v>24085</v>
          </cell>
          <cell r="J1679">
            <v>2100</v>
          </cell>
          <cell r="K1679">
            <v>4100</v>
          </cell>
          <cell r="N1679">
            <v>6400</v>
          </cell>
          <cell r="O1679">
            <v>534875</v>
          </cell>
          <cell r="V1679">
            <v>34490</v>
          </cell>
          <cell r="W1679">
            <v>4000</v>
          </cell>
          <cell r="X1679">
            <v>1200</v>
          </cell>
          <cell r="Y1679">
            <v>48845</v>
          </cell>
          <cell r="Z1679">
            <v>5000</v>
          </cell>
          <cell r="AA1679">
            <v>1500</v>
          </cell>
          <cell r="AD1679">
            <v>2300</v>
          </cell>
        </row>
        <row r="1680">
          <cell r="A1680">
            <v>17.670000000000002</v>
          </cell>
          <cell r="B1680">
            <v>5000</v>
          </cell>
          <cell r="H1680">
            <v>3300</v>
          </cell>
          <cell r="I1680">
            <v>24095</v>
          </cell>
          <cell r="J1680">
            <v>2100</v>
          </cell>
          <cell r="K1680">
            <v>4100</v>
          </cell>
          <cell r="N1680">
            <v>6400</v>
          </cell>
          <cell r="O1680">
            <v>535200</v>
          </cell>
          <cell r="V1680">
            <v>34505</v>
          </cell>
          <cell r="W1680">
            <v>4000</v>
          </cell>
          <cell r="X1680">
            <v>1200</v>
          </cell>
          <cell r="Y1680">
            <v>48865</v>
          </cell>
          <cell r="Z1680">
            <v>5000</v>
          </cell>
          <cell r="AA1680">
            <v>1500</v>
          </cell>
          <cell r="AD1680">
            <v>2300</v>
          </cell>
        </row>
        <row r="1681">
          <cell r="A1681">
            <v>17.68</v>
          </cell>
          <cell r="B1681">
            <v>5000</v>
          </cell>
          <cell r="H1681">
            <v>3300</v>
          </cell>
          <cell r="I1681">
            <v>24105</v>
          </cell>
          <cell r="J1681">
            <v>2100</v>
          </cell>
          <cell r="K1681">
            <v>4100</v>
          </cell>
          <cell r="N1681">
            <v>6400</v>
          </cell>
          <cell r="O1681">
            <v>535525</v>
          </cell>
          <cell r="V1681">
            <v>34520</v>
          </cell>
          <cell r="W1681">
            <v>4000</v>
          </cell>
          <cell r="X1681">
            <v>1200</v>
          </cell>
          <cell r="Y1681">
            <v>48885</v>
          </cell>
          <cell r="Z1681">
            <v>5000</v>
          </cell>
          <cell r="AA1681">
            <v>1500</v>
          </cell>
          <cell r="AD1681">
            <v>2300</v>
          </cell>
        </row>
        <row r="1682">
          <cell r="A1682">
            <v>17.690000000000001</v>
          </cell>
          <cell r="B1682">
            <v>5000</v>
          </cell>
          <cell r="H1682">
            <v>3300</v>
          </cell>
          <cell r="I1682">
            <v>24115</v>
          </cell>
          <cell r="J1682">
            <v>2100</v>
          </cell>
          <cell r="K1682">
            <v>4100</v>
          </cell>
          <cell r="N1682">
            <v>6400</v>
          </cell>
          <cell r="O1682">
            <v>535850</v>
          </cell>
          <cell r="V1682">
            <v>34535</v>
          </cell>
          <cell r="W1682">
            <v>4000</v>
          </cell>
          <cell r="X1682">
            <v>1200</v>
          </cell>
          <cell r="Y1682">
            <v>48905</v>
          </cell>
          <cell r="Z1682">
            <v>5000</v>
          </cell>
          <cell r="AA1682">
            <v>1500</v>
          </cell>
          <cell r="AD1682">
            <v>2300</v>
          </cell>
        </row>
        <row r="1683">
          <cell r="A1683">
            <v>17.7</v>
          </cell>
          <cell r="B1683">
            <v>5000</v>
          </cell>
          <cell r="H1683">
            <v>3300</v>
          </cell>
          <cell r="I1683">
            <v>24125</v>
          </cell>
          <cell r="J1683">
            <v>2100</v>
          </cell>
          <cell r="K1683">
            <v>4100</v>
          </cell>
          <cell r="N1683">
            <v>6400</v>
          </cell>
          <cell r="O1683">
            <v>536175</v>
          </cell>
          <cell r="V1683">
            <v>34550</v>
          </cell>
          <cell r="W1683">
            <v>4000</v>
          </cell>
          <cell r="X1683">
            <v>1200</v>
          </cell>
          <cell r="Y1683">
            <v>48925</v>
          </cell>
          <cell r="Z1683">
            <v>5000</v>
          </cell>
          <cell r="AA1683">
            <v>1500</v>
          </cell>
          <cell r="AD1683">
            <v>2300</v>
          </cell>
        </row>
        <row r="1684">
          <cell r="A1684">
            <v>17.71</v>
          </cell>
          <cell r="B1684">
            <v>5000</v>
          </cell>
          <cell r="H1684">
            <v>3300</v>
          </cell>
          <cell r="I1684">
            <v>24135</v>
          </cell>
          <cell r="J1684">
            <v>2100</v>
          </cell>
          <cell r="K1684">
            <v>4100</v>
          </cell>
          <cell r="N1684">
            <v>6400</v>
          </cell>
          <cell r="O1684">
            <v>536500</v>
          </cell>
          <cell r="V1684">
            <v>34565</v>
          </cell>
          <cell r="W1684">
            <v>4000</v>
          </cell>
          <cell r="X1684">
            <v>1200</v>
          </cell>
          <cell r="Y1684">
            <v>48945</v>
          </cell>
          <cell r="Z1684">
            <v>5000</v>
          </cell>
          <cell r="AA1684">
            <v>1500</v>
          </cell>
          <cell r="AD1684">
            <v>2300</v>
          </cell>
        </row>
        <row r="1685">
          <cell r="A1685">
            <v>17.72</v>
          </cell>
          <cell r="B1685">
            <v>5000</v>
          </cell>
          <cell r="H1685">
            <v>3300</v>
          </cell>
          <cell r="I1685">
            <v>24145</v>
          </cell>
          <cell r="J1685">
            <v>2100</v>
          </cell>
          <cell r="K1685">
            <v>4100</v>
          </cell>
          <cell r="N1685">
            <v>6400</v>
          </cell>
          <cell r="O1685">
            <v>536825</v>
          </cell>
          <cell r="V1685">
            <v>34580</v>
          </cell>
          <cell r="W1685">
            <v>4000</v>
          </cell>
          <cell r="X1685">
            <v>1200</v>
          </cell>
          <cell r="Y1685">
            <v>48965</v>
          </cell>
          <cell r="Z1685">
            <v>5000</v>
          </cell>
          <cell r="AA1685">
            <v>1500</v>
          </cell>
          <cell r="AD1685">
            <v>2300</v>
          </cell>
        </row>
        <row r="1686">
          <cell r="A1686">
            <v>17.73</v>
          </cell>
          <cell r="B1686">
            <v>5000</v>
          </cell>
          <cell r="H1686">
            <v>3300</v>
          </cell>
          <cell r="I1686">
            <v>24155</v>
          </cell>
          <cell r="J1686">
            <v>2100</v>
          </cell>
          <cell r="K1686">
            <v>4100</v>
          </cell>
          <cell r="N1686">
            <v>6400</v>
          </cell>
          <cell r="O1686">
            <v>537150</v>
          </cell>
          <cell r="V1686">
            <v>34595</v>
          </cell>
          <cell r="W1686">
            <v>4000</v>
          </cell>
          <cell r="X1686">
            <v>1200</v>
          </cell>
          <cell r="Y1686">
            <v>48985</v>
          </cell>
          <cell r="Z1686">
            <v>5000</v>
          </cell>
          <cell r="AA1686">
            <v>1500</v>
          </cell>
          <cell r="AD1686">
            <v>2300</v>
          </cell>
        </row>
        <row r="1687">
          <cell r="A1687">
            <v>17.739999999999998</v>
          </cell>
          <cell r="B1687">
            <v>5000</v>
          </cell>
          <cell r="H1687">
            <v>3300</v>
          </cell>
          <cell r="I1687">
            <v>24165</v>
          </cell>
          <cell r="J1687">
            <v>2100</v>
          </cell>
          <cell r="K1687">
            <v>4100</v>
          </cell>
          <cell r="N1687">
            <v>6400</v>
          </cell>
          <cell r="O1687">
            <v>537475</v>
          </cell>
          <cell r="V1687">
            <v>34610</v>
          </cell>
          <cell r="W1687">
            <v>4000</v>
          </cell>
          <cell r="X1687">
            <v>1200</v>
          </cell>
          <cell r="Y1687">
            <v>49005</v>
          </cell>
          <cell r="Z1687">
            <v>5000</v>
          </cell>
          <cell r="AA1687">
            <v>1500</v>
          </cell>
          <cell r="AD1687">
            <v>2300</v>
          </cell>
        </row>
        <row r="1688">
          <cell r="A1688">
            <v>17.75</v>
          </cell>
          <cell r="B1688">
            <v>5000</v>
          </cell>
          <cell r="H1688">
            <v>3300</v>
          </cell>
          <cell r="I1688">
            <v>24175</v>
          </cell>
          <cell r="J1688">
            <v>2100</v>
          </cell>
          <cell r="K1688">
            <v>4100</v>
          </cell>
          <cell r="N1688">
            <v>6400</v>
          </cell>
          <cell r="O1688">
            <v>537800</v>
          </cell>
          <cell r="V1688">
            <v>34625</v>
          </cell>
          <cell r="W1688">
            <v>4000</v>
          </cell>
          <cell r="X1688">
            <v>1200</v>
          </cell>
          <cell r="Y1688">
            <v>49025</v>
          </cell>
          <cell r="Z1688">
            <v>5000</v>
          </cell>
          <cell r="AA1688">
            <v>1500</v>
          </cell>
          <cell r="AD1688">
            <v>2300</v>
          </cell>
        </row>
        <row r="1689">
          <cell r="A1689">
            <v>17.760000000000002</v>
          </cell>
          <cell r="B1689">
            <v>5000</v>
          </cell>
          <cell r="H1689">
            <v>3300</v>
          </cell>
          <cell r="I1689">
            <v>24185</v>
          </cell>
          <cell r="J1689">
            <v>2100</v>
          </cell>
          <cell r="K1689">
            <v>4100</v>
          </cell>
          <cell r="N1689">
            <v>6400</v>
          </cell>
          <cell r="O1689">
            <v>538125</v>
          </cell>
          <cell r="V1689">
            <v>34640</v>
          </cell>
          <cell r="W1689">
            <v>4000</v>
          </cell>
          <cell r="X1689">
            <v>1200</v>
          </cell>
          <cell r="Y1689">
            <v>49045</v>
          </cell>
          <cell r="Z1689">
            <v>5000</v>
          </cell>
          <cell r="AA1689">
            <v>1500</v>
          </cell>
          <cell r="AD1689">
            <v>2300</v>
          </cell>
        </row>
        <row r="1690">
          <cell r="A1690">
            <v>17.77</v>
          </cell>
          <cell r="B1690">
            <v>5000</v>
          </cell>
          <cell r="H1690">
            <v>3300</v>
          </cell>
          <cell r="I1690">
            <v>24195</v>
          </cell>
          <cell r="J1690">
            <v>2100</v>
          </cell>
          <cell r="K1690">
            <v>4100</v>
          </cell>
          <cell r="N1690">
            <v>6400</v>
          </cell>
          <cell r="O1690">
            <v>538450</v>
          </cell>
          <cell r="V1690">
            <v>34655</v>
          </cell>
          <cell r="W1690">
            <v>4000</v>
          </cell>
          <cell r="X1690">
            <v>1200</v>
          </cell>
          <cell r="Y1690">
            <v>49065</v>
          </cell>
          <cell r="Z1690">
            <v>5000</v>
          </cell>
          <cell r="AA1690">
            <v>1500</v>
          </cell>
          <cell r="AD1690">
            <v>2300</v>
          </cell>
        </row>
        <row r="1691">
          <cell r="A1691">
            <v>17.78</v>
          </cell>
          <cell r="B1691">
            <v>5000</v>
          </cell>
          <cell r="H1691">
            <v>3300</v>
          </cell>
          <cell r="I1691">
            <v>24205</v>
          </cell>
          <cell r="J1691">
            <v>2100</v>
          </cell>
          <cell r="K1691">
            <v>4100</v>
          </cell>
          <cell r="N1691">
            <v>6400</v>
          </cell>
          <cell r="O1691">
            <v>538775</v>
          </cell>
          <cell r="V1691">
            <v>34670</v>
          </cell>
          <cell r="W1691">
            <v>4000</v>
          </cell>
          <cell r="X1691">
            <v>1200</v>
          </cell>
          <cell r="Y1691">
            <v>49085</v>
          </cell>
          <cell r="Z1691">
            <v>5000</v>
          </cell>
          <cell r="AA1691">
            <v>1500</v>
          </cell>
          <cell r="AD1691">
            <v>2300</v>
          </cell>
        </row>
        <row r="1692">
          <cell r="A1692">
            <v>17.79</v>
          </cell>
          <cell r="B1692">
            <v>5000</v>
          </cell>
          <cell r="H1692">
            <v>3300</v>
          </cell>
          <cell r="I1692">
            <v>24215</v>
          </cell>
          <cell r="J1692">
            <v>2100</v>
          </cell>
          <cell r="K1692">
            <v>4100</v>
          </cell>
          <cell r="N1692">
            <v>6400</v>
          </cell>
          <cell r="O1692">
            <v>539100</v>
          </cell>
          <cell r="V1692">
            <v>34685</v>
          </cell>
          <cell r="W1692">
            <v>4000</v>
          </cell>
          <cell r="X1692">
            <v>1200</v>
          </cell>
          <cell r="Y1692">
            <v>49105</v>
          </cell>
          <cell r="Z1692">
            <v>5000</v>
          </cell>
          <cell r="AA1692">
            <v>1500</v>
          </cell>
          <cell r="AD1692">
            <v>2300</v>
          </cell>
        </row>
        <row r="1693">
          <cell r="A1693">
            <v>17.8</v>
          </cell>
          <cell r="B1693">
            <v>5000</v>
          </cell>
          <cell r="H1693">
            <v>3300</v>
          </cell>
          <cell r="I1693">
            <v>24225</v>
          </cell>
          <cell r="J1693">
            <v>2100</v>
          </cell>
          <cell r="K1693">
            <v>4100</v>
          </cell>
          <cell r="N1693">
            <v>6400</v>
          </cell>
          <cell r="O1693">
            <v>539425</v>
          </cell>
          <cell r="V1693">
            <v>34700</v>
          </cell>
          <cell r="W1693">
            <v>4000</v>
          </cell>
          <cell r="X1693">
            <v>1200</v>
          </cell>
          <cell r="Y1693">
            <v>49125</v>
          </cell>
          <cell r="Z1693">
            <v>5000</v>
          </cell>
          <cell r="AA1693">
            <v>1500</v>
          </cell>
          <cell r="AD1693">
            <v>2300</v>
          </cell>
        </row>
        <row r="1694">
          <cell r="A1694">
            <v>17.809999999999999</v>
          </cell>
          <cell r="B1694">
            <v>5000</v>
          </cell>
          <cell r="H1694">
            <v>3300</v>
          </cell>
          <cell r="I1694">
            <v>24235</v>
          </cell>
          <cell r="J1694">
            <v>2100</v>
          </cell>
          <cell r="K1694">
            <v>4100</v>
          </cell>
          <cell r="N1694">
            <v>6400</v>
          </cell>
          <cell r="O1694">
            <v>539750</v>
          </cell>
          <cell r="V1694">
            <v>34715</v>
          </cell>
          <cell r="W1694">
            <v>4000</v>
          </cell>
          <cell r="X1694">
            <v>1200</v>
          </cell>
          <cell r="Y1694">
            <v>49145</v>
          </cell>
          <cell r="Z1694">
            <v>5000</v>
          </cell>
          <cell r="AA1694">
            <v>1500</v>
          </cell>
          <cell r="AD1694">
            <v>2300</v>
          </cell>
        </row>
        <row r="1695">
          <cell r="A1695">
            <v>17.82</v>
          </cell>
          <cell r="B1695">
            <v>5000</v>
          </cell>
          <cell r="H1695">
            <v>3300</v>
          </cell>
          <cell r="I1695">
            <v>24245</v>
          </cell>
          <cell r="J1695">
            <v>2100</v>
          </cell>
          <cell r="K1695">
            <v>4100</v>
          </cell>
          <cell r="N1695">
            <v>6400</v>
          </cell>
          <cell r="O1695">
            <v>540075</v>
          </cell>
          <cell r="V1695">
            <v>34730</v>
          </cell>
          <cell r="W1695">
            <v>4000</v>
          </cell>
          <cell r="X1695">
            <v>1200</v>
          </cell>
          <cell r="Y1695">
            <v>49165</v>
          </cell>
          <cell r="Z1695">
            <v>5000</v>
          </cell>
          <cell r="AA1695">
            <v>1500</v>
          </cell>
          <cell r="AD1695">
            <v>2300</v>
          </cell>
        </row>
        <row r="1696">
          <cell r="A1696">
            <v>17.829999999999998</v>
          </cell>
          <cell r="B1696">
            <v>5000</v>
          </cell>
          <cell r="H1696">
            <v>3300</v>
          </cell>
          <cell r="I1696">
            <v>24255</v>
          </cell>
          <cell r="J1696">
            <v>2100</v>
          </cell>
          <cell r="K1696">
            <v>4100</v>
          </cell>
          <cell r="N1696">
            <v>6400</v>
          </cell>
          <cell r="O1696">
            <v>540400</v>
          </cell>
          <cell r="V1696">
            <v>34745</v>
          </cell>
          <cell r="W1696">
            <v>4000</v>
          </cell>
          <cell r="X1696">
            <v>1200</v>
          </cell>
          <cell r="Y1696">
            <v>49185</v>
          </cell>
          <cell r="Z1696">
            <v>5000</v>
          </cell>
          <cell r="AA1696">
            <v>1500</v>
          </cell>
          <cell r="AD1696">
            <v>2300</v>
          </cell>
        </row>
        <row r="1697">
          <cell r="A1697">
            <v>17.84</v>
          </cell>
          <cell r="B1697">
            <v>5000</v>
          </cell>
          <cell r="H1697">
            <v>3300</v>
          </cell>
          <cell r="I1697">
            <v>24265</v>
          </cell>
          <cell r="J1697">
            <v>2100</v>
          </cell>
          <cell r="K1697">
            <v>4100</v>
          </cell>
          <cell r="N1697">
            <v>6400</v>
          </cell>
          <cell r="O1697">
            <v>540725</v>
          </cell>
          <cell r="V1697">
            <v>34760</v>
          </cell>
          <cell r="W1697">
            <v>4000</v>
          </cell>
          <cell r="X1697">
            <v>1200</v>
          </cell>
          <cell r="Y1697">
            <v>49205</v>
          </cell>
          <cell r="Z1697">
            <v>5000</v>
          </cell>
          <cell r="AA1697">
            <v>1500</v>
          </cell>
          <cell r="AD1697">
            <v>2300</v>
          </cell>
        </row>
        <row r="1698">
          <cell r="A1698">
            <v>17.850000000000001</v>
          </cell>
          <cell r="B1698">
            <v>5000</v>
          </cell>
          <cell r="H1698">
            <v>3300</v>
          </cell>
          <cell r="I1698">
            <v>24275</v>
          </cell>
          <cell r="J1698">
            <v>2100</v>
          </cell>
          <cell r="K1698">
            <v>4100</v>
          </cell>
          <cell r="N1698">
            <v>6400</v>
          </cell>
          <cell r="O1698">
            <v>541050</v>
          </cell>
          <cell r="V1698">
            <v>34775</v>
          </cell>
          <cell r="W1698">
            <v>4000</v>
          </cell>
          <cell r="X1698">
            <v>1200</v>
          </cell>
          <cell r="Y1698">
            <v>49225</v>
          </cell>
          <cell r="Z1698">
            <v>5000</v>
          </cell>
          <cell r="AA1698">
            <v>1500</v>
          </cell>
          <cell r="AD1698">
            <v>2300</v>
          </cell>
        </row>
        <row r="1699">
          <cell r="A1699">
            <v>17.86</v>
          </cell>
          <cell r="B1699">
            <v>5000</v>
          </cell>
          <cell r="H1699">
            <v>3300</v>
          </cell>
          <cell r="I1699">
            <v>24285</v>
          </cell>
          <cell r="J1699">
            <v>2100</v>
          </cell>
          <cell r="K1699">
            <v>4100</v>
          </cell>
          <cell r="N1699">
            <v>6400</v>
          </cell>
          <cell r="O1699">
            <v>541375</v>
          </cell>
          <cell r="V1699">
            <v>34790</v>
          </cell>
          <cell r="W1699">
            <v>4000</v>
          </cell>
          <cell r="X1699">
            <v>1200</v>
          </cell>
          <cell r="Y1699">
            <v>49245</v>
          </cell>
          <cell r="Z1699">
            <v>5000</v>
          </cell>
          <cell r="AA1699">
            <v>1500</v>
          </cell>
          <cell r="AD1699">
            <v>2300</v>
          </cell>
        </row>
        <row r="1700">
          <cell r="A1700">
            <v>17.87</v>
          </cell>
          <cell r="B1700">
            <v>5000</v>
          </cell>
          <cell r="H1700">
            <v>3300</v>
          </cell>
          <cell r="I1700">
            <v>24295</v>
          </cell>
          <cell r="J1700">
            <v>2100</v>
          </cell>
          <cell r="K1700">
            <v>4100</v>
          </cell>
          <cell r="N1700">
            <v>6400</v>
          </cell>
          <cell r="O1700">
            <v>541700</v>
          </cell>
          <cell r="V1700">
            <v>34805</v>
          </cell>
          <cell r="W1700">
            <v>4000</v>
          </cell>
          <cell r="X1700">
            <v>1200</v>
          </cell>
          <cell r="Y1700">
            <v>49265</v>
          </cell>
          <cell r="Z1700">
            <v>5000</v>
          </cell>
          <cell r="AA1700">
            <v>1500</v>
          </cell>
          <cell r="AD1700">
            <v>2300</v>
          </cell>
        </row>
        <row r="1701">
          <cell r="A1701">
            <v>17.88</v>
          </cell>
          <cell r="B1701">
            <v>5000</v>
          </cell>
          <cell r="H1701">
            <v>3300</v>
          </cell>
          <cell r="I1701">
            <v>24305</v>
          </cell>
          <cell r="J1701">
            <v>2100</v>
          </cell>
          <cell r="K1701">
            <v>4100</v>
          </cell>
          <cell r="N1701">
            <v>6400</v>
          </cell>
          <cell r="O1701">
            <v>542025</v>
          </cell>
          <cell r="V1701">
            <v>34820</v>
          </cell>
          <cell r="W1701">
            <v>4000</v>
          </cell>
          <cell r="X1701">
            <v>1200</v>
          </cell>
          <cell r="Y1701">
            <v>49285</v>
          </cell>
          <cell r="Z1701">
            <v>5000</v>
          </cell>
          <cell r="AA1701">
            <v>1500</v>
          </cell>
          <cell r="AD1701">
            <v>2300</v>
          </cell>
        </row>
        <row r="1702">
          <cell r="A1702">
            <v>17.89</v>
          </cell>
          <cell r="B1702">
            <v>5000</v>
          </cell>
          <cell r="H1702">
            <v>3300</v>
          </cell>
          <cell r="I1702">
            <v>24315</v>
          </cell>
          <cell r="J1702">
            <v>2100</v>
          </cell>
          <cell r="K1702">
            <v>4100</v>
          </cell>
          <cell r="N1702">
            <v>6400</v>
          </cell>
          <cell r="O1702">
            <v>542350</v>
          </cell>
          <cell r="V1702">
            <v>34835</v>
          </cell>
          <cell r="W1702">
            <v>4000</v>
          </cell>
          <cell r="X1702">
            <v>1200</v>
          </cell>
          <cell r="Y1702">
            <v>49305</v>
          </cell>
          <cell r="Z1702">
            <v>5000</v>
          </cell>
          <cell r="AA1702">
            <v>1500</v>
          </cell>
          <cell r="AD1702">
            <v>2300</v>
          </cell>
        </row>
        <row r="1703">
          <cell r="A1703">
            <v>17.899999999999999</v>
          </cell>
          <cell r="B1703">
            <v>5000</v>
          </cell>
          <cell r="H1703">
            <v>3300</v>
          </cell>
          <cell r="I1703">
            <v>24325</v>
          </cell>
          <cell r="J1703">
            <v>2100</v>
          </cell>
          <cell r="K1703">
            <v>4100</v>
          </cell>
          <cell r="N1703">
            <v>6400</v>
          </cell>
          <cell r="O1703">
            <v>542675</v>
          </cell>
          <cell r="V1703">
            <v>34850</v>
          </cell>
          <cell r="W1703">
            <v>4000</v>
          </cell>
          <cell r="X1703">
            <v>1200</v>
          </cell>
          <cell r="Y1703">
            <v>49325</v>
          </cell>
          <cell r="Z1703">
            <v>5000</v>
          </cell>
          <cell r="AA1703">
            <v>1500</v>
          </cell>
          <cell r="AD1703">
            <v>2300</v>
          </cell>
        </row>
        <row r="1704">
          <cell r="A1704">
            <v>17.91</v>
          </cell>
          <cell r="B1704">
            <v>5000</v>
          </cell>
          <cell r="H1704">
            <v>3300</v>
          </cell>
          <cell r="I1704">
            <v>24335</v>
          </cell>
          <cell r="J1704">
            <v>2100</v>
          </cell>
          <cell r="K1704">
            <v>4100</v>
          </cell>
          <cell r="N1704">
            <v>6400</v>
          </cell>
          <cell r="O1704">
            <v>543000</v>
          </cell>
          <cell r="V1704">
            <v>34865</v>
          </cell>
          <cell r="W1704">
            <v>4000</v>
          </cell>
          <cell r="X1704">
            <v>1200</v>
          </cell>
          <cell r="Y1704">
            <v>49345</v>
          </cell>
          <cell r="Z1704">
            <v>5000</v>
          </cell>
          <cell r="AA1704">
            <v>1500</v>
          </cell>
          <cell r="AD1704">
            <v>2300</v>
          </cell>
        </row>
        <row r="1705">
          <cell r="A1705">
            <v>17.920000000000002</v>
          </cell>
          <cell r="B1705">
            <v>5000</v>
          </cell>
          <cell r="H1705">
            <v>3300</v>
          </cell>
          <cell r="I1705">
            <v>24345</v>
          </cell>
          <cell r="J1705">
            <v>2100</v>
          </cell>
          <cell r="K1705">
            <v>4100</v>
          </cell>
          <cell r="N1705">
            <v>6400</v>
          </cell>
          <cell r="O1705">
            <v>543325</v>
          </cell>
          <cell r="V1705">
            <v>34880</v>
          </cell>
          <cell r="W1705">
            <v>4000</v>
          </cell>
          <cell r="X1705">
            <v>1200</v>
          </cell>
          <cell r="Y1705">
            <v>49365</v>
          </cell>
          <cell r="Z1705">
            <v>5000</v>
          </cell>
          <cell r="AA1705">
            <v>1500</v>
          </cell>
          <cell r="AD1705">
            <v>2300</v>
          </cell>
        </row>
        <row r="1706">
          <cell r="A1706">
            <v>17.93</v>
          </cell>
          <cell r="B1706">
            <v>5000</v>
          </cell>
          <cell r="H1706">
            <v>3300</v>
          </cell>
          <cell r="I1706">
            <v>24355</v>
          </cell>
          <cell r="J1706">
            <v>2100</v>
          </cell>
          <cell r="K1706">
            <v>4100</v>
          </cell>
          <cell r="N1706">
            <v>6400</v>
          </cell>
          <cell r="O1706">
            <v>543650</v>
          </cell>
          <cell r="V1706">
            <v>34895</v>
          </cell>
          <cell r="W1706">
            <v>4000</v>
          </cell>
          <cell r="X1706">
            <v>1200</v>
          </cell>
          <cell r="Y1706">
            <v>49385</v>
          </cell>
          <cell r="Z1706">
            <v>5000</v>
          </cell>
          <cell r="AA1706">
            <v>1500</v>
          </cell>
          <cell r="AD1706">
            <v>2300</v>
          </cell>
        </row>
        <row r="1707">
          <cell r="A1707">
            <v>17.940000000000001</v>
          </cell>
          <cell r="B1707">
            <v>5000</v>
          </cell>
          <cell r="H1707">
            <v>3300</v>
          </cell>
          <cell r="I1707">
            <v>24365</v>
          </cell>
          <cell r="J1707">
            <v>2100</v>
          </cell>
          <cell r="K1707">
            <v>4100</v>
          </cell>
          <cell r="N1707">
            <v>6400</v>
          </cell>
          <cell r="O1707">
            <v>543975</v>
          </cell>
          <cell r="V1707">
            <v>34910</v>
          </cell>
          <cell r="W1707">
            <v>4000</v>
          </cell>
          <cell r="X1707">
            <v>1200</v>
          </cell>
          <cell r="Y1707">
            <v>49405</v>
          </cell>
          <cell r="Z1707">
            <v>5000</v>
          </cell>
          <cell r="AA1707">
            <v>1500</v>
          </cell>
          <cell r="AD1707">
            <v>2300</v>
          </cell>
        </row>
        <row r="1708">
          <cell r="A1708">
            <v>17.95</v>
          </cell>
          <cell r="B1708">
            <v>5000</v>
          </cell>
          <cell r="H1708">
            <v>3300</v>
          </cell>
          <cell r="I1708">
            <v>24375</v>
          </cell>
          <cell r="J1708">
            <v>2100</v>
          </cell>
          <cell r="K1708">
            <v>4100</v>
          </cell>
          <cell r="N1708">
            <v>6400</v>
          </cell>
          <cell r="O1708">
            <v>544300</v>
          </cell>
          <cell r="V1708">
            <v>34925</v>
          </cell>
          <cell r="W1708">
            <v>4000</v>
          </cell>
          <cell r="X1708">
            <v>1200</v>
          </cell>
          <cell r="Y1708">
            <v>49425</v>
          </cell>
          <cell r="Z1708">
            <v>5000</v>
          </cell>
          <cell r="AA1708">
            <v>1500</v>
          </cell>
          <cell r="AD1708">
            <v>2300</v>
          </cell>
        </row>
        <row r="1709">
          <cell r="A1709">
            <v>17.96</v>
          </cell>
          <cell r="B1709">
            <v>5000</v>
          </cell>
          <cell r="H1709">
            <v>3300</v>
          </cell>
          <cell r="I1709">
            <v>24385</v>
          </cell>
          <cell r="J1709">
            <v>2100</v>
          </cell>
          <cell r="K1709">
            <v>4100</v>
          </cell>
          <cell r="N1709">
            <v>6400</v>
          </cell>
          <cell r="O1709">
            <v>544625</v>
          </cell>
          <cell r="V1709">
            <v>34940</v>
          </cell>
          <cell r="W1709">
            <v>4000</v>
          </cell>
          <cell r="X1709">
            <v>1200</v>
          </cell>
          <cell r="Y1709">
            <v>49445</v>
          </cell>
          <cell r="Z1709">
            <v>5000</v>
          </cell>
          <cell r="AA1709">
            <v>1500</v>
          </cell>
          <cell r="AD1709">
            <v>2300</v>
          </cell>
        </row>
        <row r="1710">
          <cell r="A1710">
            <v>17.97</v>
          </cell>
          <cell r="B1710">
            <v>5000</v>
          </cell>
          <cell r="H1710">
            <v>3300</v>
          </cell>
          <cell r="I1710">
            <v>24395</v>
          </cell>
          <cell r="J1710">
            <v>2100</v>
          </cell>
          <cell r="K1710">
            <v>4100</v>
          </cell>
          <cell r="N1710">
            <v>6400</v>
          </cell>
          <cell r="O1710">
            <v>544950</v>
          </cell>
          <cell r="V1710">
            <v>34955</v>
          </cell>
          <cell r="W1710">
            <v>4000</v>
          </cell>
          <cell r="X1710">
            <v>1200</v>
          </cell>
          <cell r="Y1710">
            <v>49465</v>
          </cell>
          <cell r="Z1710">
            <v>5000</v>
          </cell>
          <cell r="AA1710">
            <v>1500</v>
          </cell>
          <cell r="AD1710">
            <v>2300</v>
          </cell>
        </row>
        <row r="1711">
          <cell r="A1711">
            <v>17.98</v>
          </cell>
          <cell r="B1711">
            <v>5000</v>
          </cell>
          <cell r="H1711">
            <v>3300</v>
          </cell>
          <cell r="I1711">
            <v>24405</v>
          </cell>
          <cell r="J1711">
            <v>2100</v>
          </cell>
          <cell r="V1711">
            <v>34970</v>
          </cell>
          <cell r="W1711">
            <v>4000</v>
          </cell>
          <cell r="X1711">
            <v>1200</v>
          </cell>
          <cell r="Y1711">
            <v>49485</v>
          </cell>
          <cell r="Z1711">
            <v>5000</v>
          </cell>
          <cell r="AA1711">
            <v>1500</v>
          </cell>
          <cell r="AD1711">
            <v>2300</v>
          </cell>
        </row>
        <row r="1712">
          <cell r="A1712">
            <v>17.989999999999998</v>
          </cell>
          <cell r="B1712">
            <v>5000</v>
          </cell>
          <cell r="H1712">
            <v>3300</v>
          </cell>
          <cell r="I1712">
            <v>24415</v>
          </cell>
          <cell r="J1712">
            <v>2100</v>
          </cell>
          <cell r="V1712">
            <v>34985</v>
          </cell>
          <cell r="W1712">
            <v>4000</v>
          </cell>
          <cell r="X1712">
            <v>1200</v>
          </cell>
          <cell r="Y1712">
            <v>49505</v>
          </cell>
          <cell r="Z1712">
            <v>5000</v>
          </cell>
          <cell r="AA1712">
            <v>1500</v>
          </cell>
          <cell r="AD1712">
            <v>2300</v>
          </cell>
        </row>
        <row r="1713">
          <cell r="A1713">
            <v>18</v>
          </cell>
          <cell r="B1713">
            <v>5000</v>
          </cell>
          <cell r="H1713">
            <v>3300</v>
          </cell>
          <cell r="I1713">
            <v>24425</v>
          </cell>
          <cell r="J1713">
            <v>2100</v>
          </cell>
          <cell r="V1713">
            <v>35000</v>
          </cell>
          <cell r="W1713">
            <v>4000</v>
          </cell>
          <cell r="X1713">
            <v>1200</v>
          </cell>
          <cell r="Y1713">
            <v>49525</v>
          </cell>
          <cell r="Z1713">
            <v>5000</v>
          </cell>
          <cell r="AA1713">
            <v>1500</v>
          </cell>
          <cell r="AD1713">
            <v>2300</v>
          </cell>
        </row>
        <row r="1714">
          <cell r="A1714">
            <v>18.010000000000002</v>
          </cell>
          <cell r="B1714">
            <v>5000</v>
          </cell>
          <cell r="H1714">
            <v>3300</v>
          </cell>
          <cell r="I1714">
            <v>24435</v>
          </cell>
          <cell r="J1714">
            <v>2100</v>
          </cell>
          <cell r="V1714">
            <v>35015</v>
          </cell>
          <cell r="W1714">
            <v>4000</v>
          </cell>
          <cell r="X1714">
            <v>1200</v>
          </cell>
          <cell r="Y1714">
            <v>49545</v>
          </cell>
          <cell r="Z1714">
            <v>5000</v>
          </cell>
          <cell r="AA1714">
            <v>1500</v>
          </cell>
          <cell r="AD1714">
            <v>2300</v>
          </cell>
        </row>
        <row r="1715">
          <cell r="A1715">
            <v>18.02</v>
          </cell>
          <cell r="B1715">
            <v>5000</v>
          </cell>
          <cell r="H1715">
            <v>3300</v>
          </cell>
          <cell r="I1715">
            <v>24445</v>
          </cell>
          <cell r="J1715">
            <v>2100</v>
          </cell>
          <cell r="V1715">
            <v>35030</v>
          </cell>
          <cell r="W1715">
            <v>4000</v>
          </cell>
          <cell r="X1715">
            <v>1200</v>
          </cell>
          <cell r="Y1715">
            <v>49565</v>
          </cell>
          <cell r="Z1715">
            <v>5000</v>
          </cell>
          <cell r="AA1715">
            <v>1500</v>
          </cell>
          <cell r="AD1715">
            <v>2300</v>
          </cell>
        </row>
        <row r="1716">
          <cell r="A1716">
            <v>18.03</v>
          </cell>
          <cell r="B1716">
            <v>5000</v>
          </cell>
          <cell r="H1716">
            <v>3300</v>
          </cell>
          <cell r="I1716">
            <v>24455</v>
          </cell>
          <cell r="J1716">
            <v>2100</v>
          </cell>
          <cell r="V1716">
            <v>35045</v>
          </cell>
          <cell r="W1716">
            <v>4000</v>
          </cell>
          <cell r="X1716">
            <v>1200</v>
          </cell>
          <cell r="Y1716">
            <v>49585</v>
          </cell>
          <cell r="Z1716">
            <v>5000</v>
          </cell>
          <cell r="AA1716">
            <v>1500</v>
          </cell>
          <cell r="AD1716">
            <v>2300</v>
          </cell>
        </row>
        <row r="1717">
          <cell r="A1717">
            <v>18.04</v>
          </cell>
          <cell r="B1717">
            <v>5000</v>
          </cell>
          <cell r="H1717">
            <v>3300</v>
          </cell>
          <cell r="I1717">
            <v>24465</v>
          </cell>
          <cell r="J1717">
            <v>2100</v>
          </cell>
          <cell r="V1717">
            <v>35060</v>
          </cell>
          <cell r="W1717">
            <v>4000</v>
          </cell>
          <cell r="X1717">
            <v>1200</v>
          </cell>
          <cell r="Y1717">
            <v>49605</v>
          </cell>
          <cell r="Z1717">
            <v>5000</v>
          </cell>
          <cell r="AA1717">
            <v>1500</v>
          </cell>
          <cell r="AD1717">
            <v>2300</v>
          </cell>
        </row>
        <row r="1718">
          <cell r="A1718">
            <v>18.05</v>
          </cell>
          <cell r="B1718">
            <v>5000</v>
          </cell>
          <cell r="H1718">
            <v>3300</v>
          </cell>
          <cell r="I1718">
            <v>24475</v>
          </cell>
          <cell r="J1718">
            <v>2100</v>
          </cell>
          <cell r="V1718">
            <v>35075</v>
          </cell>
          <cell r="W1718">
            <v>4000</v>
          </cell>
          <cell r="X1718">
            <v>1200</v>
          </cell>
          <cell r="Y1718">
            <v>49625</v>
          </cell>
          <cell r="Z1718">
            <v>5000</v>
          </cell>
          <cell r="AA1718">
            <v>1500</v>
          </cell>
          <cell r="AD1718">
            <v>2300</v>
          </cell>
        </row>
        <row r="1719">
          <cell r="A1719">
            <v>18.059999999999999</v>
          </cell>
          <cell r="B1719">
            <v>5000</v>
          </cell>
          <cell r="H1719">
            <v>3300</v>
          </cell>
          <cell r="I1719">
            <v>24485</v>
          </cell>
          <cell r="J1719">
            <v>2100</v>
          </cell>
          <cell r="V1719">
            <v>35090</v>
          </cell>
          <cell r="W1719">
            <v>4000</v>
          </cell>
          <cell r="X1719">
            <v>1200</v>
          </cell>
          <cell r="Y1719">
            <v>49645</v>
          </cell>
          <cell r="Z1719">
            <v>5000</v>
          </cell>
          <cell r="AA1719">
            <v>1500</v>
          </cell>
          <cell r="AD1719">
            <v>2300</v>
          </cell>
        </row>
        <row r="1720">
          <cell r="A1720">
            <v>18.07</v>
          </cell>
          <cell r="B1720">
            <v>5000</v>
          </cell>
          <cell r="H1720">
            <v>3300</v>
          </cell>
          <cell r="I1720">
            <v>24495</v>
          </cell>
          <cell r="J1720">
            <v>2100</v>
          </cell>
          <cell r="V1720">
            <v>35105</v>
          </cell>
          <cell r="W1720">
            <v>4000</v>
          </cell>
          <cell r="X1720">
            <v>1200</v>
          </cell>
          <cell r="Y1720">
            <v>49665</v>
          </cell>
          <cell r="Z1720">
            <v>5000</v>
          </cell>
          <cell r="AA1720">
            <v>1500</v>
          </cell>
          <cell r="AD1720">
            <v>2300</v>
          </cell>
        </row>
        <row r="1721">
          <cell r="A1721">
            <v>18.079999999999998</v>
          </cell>
          <cell r="B1721">
            <v>5000</v>
          </cell>
          <cell r="H1721">
            <v>3300</v>
          </cell>
          <cell r="I1721">
            <v>24505</v>
          </cell>
          <cell r="J1721">
            <v>2100</v>
          </cell>
          <cell r="V1721">
            <v>35120</v>
          </cell>
          <cell r="W1721">
            <v>4000</v>
          </cell>
          <cell r="X1721">
            <v>1200</v>
          </cell>
          <cell r="Y1721">
            <v>49685</v>
          </cell>
          <cell r="Z1721">
            <v>5000</v>
          </cell>
          <cell r="AA1721">
            <v>1500</v>
          </cell>
          <cell r="AD1721">
            <v>2300</v>
          </cell>
        </row>
        <row r="1722">
          <cell r="A1722">
            <v>18.09</v>
          </cell>
          <cell r="B1722">
            <v>5000</v>
          </cell>
          <cell r="H1722">
            <v>3300</v>
          </cell>
          <cell r="I1722">
            <v>24515</v>
          </cell>
          <cell r="J1722">
            <v>2100</v>
          </cell>
          <cell r="V1722">
            <v>35135</v>
          </cell>
          <cell r="W1722">
            <v>4000</v>
          </cell>
          <cell r="X1722">
            <v>1200</v>
          </cell>
          <cell r="Y1722">
            <v>49705</v>
          </cell>
          <cell r="Z1722">
            <v>5000</v>
          </cell>
          <cell r="AA1722">
            <v>1500</v>
          </cell>
          <cell r="AD1722">
            <v>2300</v>
          </cell>
        </row>
        <row r="1723">
          <cell r="A1723">
            <v>18.100000000000001</v>
          </cell>
          <cell r="B1723">
            <v>5000</v>
          </cell>
          <cell r="H1723">
            <v>3300</v>
          </cell>
          <cell r="I1723">
            <v>24525</v>
          </cell>
          <cell r="J1723">
            <v>2100</v>
          </cell>
          <cell r="V1723">
            <v>35150</v>
          </cell>
          <cell r="W1723">
            <v>4000</v>
          </cell>
          <cell r="X1723">
            <v>1200</v>
          </cell>
          <cell r="Y1723">
            <v>49725</v>
          </cell>
          <cell r="Z1723">
            <v>5000</v>
          </cell>
          <cell r="AA1723">
            <v>1500</v>
          </cell>
          <cell r="AD1723">
            <v>2300</v>
          </cell>
        </row>
        <row r="1724">
          <cell r="A1724">
            <v>18.11</v>
          </cell>
          <cell r="B1724">
            <v>5000</v>
          </cell>
          <cell r="H1724">
            <v>3300</v>
          </cell>
          <cell r="I1724">
            <v>24535</v>
          </cell>
          <cell r="J1724">
            <v>2100</v>
          </cell>
          <cell r="V1724">
            <v>35165</v>
          </cell>
          <cell r="W1724">
            <v>4000</v>
          </cell>
          <cell r="X1724">
            <v>1200</v>
          </cell>
          <cell r="Y1724">
            <v>49745</v>
          </cell>
          <cell r="Z1724">
            <v>5000</v>
          </cell>
          <cell r="AA1724">
            <v>1500</v>
          </cell>
          <cell r="AD1724">
            <v>2300</v>
          </cell>
        </row>
        <row r="1725">
          <cell r="A1725">
            <v>18.12</v>
          </cell>
          <cell r="B1725">
            <v>5000</v>
          </cell>
          <cell r="H1725">
            <v>3300</v>
          </cell>
          <cell r="I1725">
            <v>24545</v>
          </cell>
          <cell r="J1725">
            <v>2100</v>
          </cell>
          <cell r="V1725">
            <v>35180</v>
          </cell>
          <cell r="W1725">
            <v>4000</v>
          </cell>
          <cell r="X1725">
            <v>1200</v>
          </cell>
          <cell r="Y1725">
            <v>49765</v>
          </cell>
          <cell r="Z1725">
            <v>5000</v>
          </cell>
          <cell r="AA1725">
            <v>1500</v>
          </cell>
          <cell r="AD1725">
            <v>2300</v>
          </cell>
        </row>
        <row r="1726">
          <cell r="A1726">
            <v>18.13</v>
          </cell>
          <cell r="B1726">
            <v>5000</v>
          </cell>
          <cell r="H1726">
            <v>3300</v>
          </cell>
          <cell r="I1726">
            <v>24555</v>
          </cell>
          <cell r="J1726">
            <v>2100</v>
          </cell>
          <cell r="V1726">
            <v>35195</v>
          </cell>
          <cell r="W1726">
            <v>4000</v>
          </cell>
          <cell r="X1726">
            <v>1200</v>
          </cell>
          <cell r="Y1726">
            <v>49785</v>
          </cell>
          <cell r="Z1726">
            <v>5000</v>
          </cell>
          <cell r="AA1726">
            <v>1500</v>
          </cell>
          <cell r="AD1726">
            <v>2300</v>
          </cell>
        </row>
        <row r="1727">
          <cell r="A1727">
            <v>18.14</v>
          </cell>
          <cell r="B1727">
            <v>5000</v>
          </cell>
          <cell r="H1727">
            <v>3300</v>
          </cell>
          <cell r="I1727">
            <v>24565</v>
          </cell>
          <cell r="J1727">
            <v>2100</v>
          </cell>
          <cell r="V1727">
            <v>35210</v>
          </cell>
          <cell r="W1727">
            <v>4000</v>
          </cell>
          <cell r="X1727">
            <v>1200</v>
          </cell>
          <cell r="Y1727">
            <v>49805</v>
          </cell>
          <cell r="Z1727">
            <v>5000</v>
          </cell>
          <cell r="AA1727">
            <v>1500</v>
          </cell>
          <cell r="AD1727">
            <v>2300</v>
          </cell>
        </row>
        <row r="1728">
          <cell r="A1728">
            <v>18.149999999999999</v>
          </cell>
          <cell r="B1728">
            <v>5000</v>
          </cell>
          <cell r="H1728">
            <v>3300</v>
          </cell>
          <cell r="I1728">
            <v>24575</v>
          </cell>
          <cell r="J1728">
            <v>2100</v>
          </cell>
          <cell r="V1728">
            <v>35225</v>
          </cell>
          <cell r="W1728">
            <v>4000</v>
          </cell>
          <cell r="X1728">
            <v>1200</v>
          </cell>
          <cell r="Y1728">
            <v>49825</v>
          </cell>
          <cell r="Z1728">
            <v>5000</v>
          </cell>
          <cell r="AA1728">
            <v>1500</v>
          </cell>
          <cell r="AD1728">
            <v>2300</v>
          </cell>
        </row>
        <row r="1729">
          <cell r="A1729">
            <v>18.16</v>
          </cell>
          <cell r="B1729">
            <v>5000</v>
          </cell>
          <cell r="H1729">
            <v>3300</v>
          </cell>
          <cell r="I1729">
            <v>24585</v>
          </cell>
          <cell r="J1729">
            <v>2100</v>
          </cell>
          <cell r="V1729">
            <v>35240</v>
          </cell>
          <cell r="W1729">
            <v>4000</v>
          </cell>
          <cell r="X1729">
            <v>1200</v>
          </cell>
          <cell r="Y1729">
            <v>49845</v>
          </cell>
          <cell r="Z1729">
            <v>5000</v>
          </cell>
          <cell r="AA1729">
            <v>1500</v>
          </cell>
          <cell r="AD1729">
            <v>2300</v>
          </cell>
        </row>
        <row r="1730">
          <cell r="A1730">
            <v>18.170000000000002</v>
          </cell>
          <cell r="B1730">
            <v>5000</v>
          </cell>
          <cell r="H1730">
            <v>3300</v>
          </cell>
          <cell r="I1730">
            <v>24595</v>
          </cell>
          <cell r="J1730">
            <v>2100</v>
          </cell>
          <cell r="V1730">
            <v>35255</v>
          </cell>
          <cell r="W1730">
            <v>4000</v>
          </cell>
          <cell r="X1730">
            <v>1200</v>
          </cell>
          <cell r="Y1730">
            <v>49865</v>
          </cell>
          <cell r="Z1730">
            <v>5000</v>
          </cell>
          <cell r="AA1730">
            <v>1500</v>
          </cell>
          <cell r="AD1730">
            <v>2300</v>
          </cell>
        </row>
        <row r="1731">
          <cell r="A1731">
            <v>18.18</v>
          </cell>
          <cell r="B1731">
            <v>5000</v>
          </cell>
          <cell r="H1731">
            <v>3300</v>
          </cell>
          <cell r="I1731">
            <v>24605</v>
          </cell>
          <cell r="J1731">
            <v>2100</v>
          </cell>
          <cell r="V1731">
            <v>35270</v>
          </cell>
          <cell r="W1731">
            <v>4000</v>
          </cell>
          <cell r="X1731">
            <v>1200</v>
          </cell>
          <cell r="Y1731">
            <v>49885</v>
          </cell>
          <cell r="Z1731">
            <v>5000</v>
          </cell>
          <cell r="AA1731">
            <v>1500</v>
          </cell>
          <cell r="AD1731">
            <v>2300</v>
          </cell>
        </row>
        <row r="1732">
          <cell r="A1732">
            <v>18.190000000000001</v>
          </cell>
          <cell r="B1732">
            <v>5000</v>
          </cell>
          <cell r="H1732">
            <v>3300</v>
          </cell>
          <cell r="I1732">
            <v>24615</v>
          </cell>
          <cell r="J1732">
            <v>2100</v>
          </cell>
          <cell r="V1732">
            <v>35285</v>
          </cell>
          <cell r="W1732">
            <v>4000</v>
          </cell>
          <cell r="X1732">
            <v>1200</v>
          </cell>
          <cell r="Y1732">
            <v>49905</v>
          </cell>
          <cell r="Z1732">
            <v>5000</v>
          </cell>
          <cell r="AA1732">
            <v>1500</v>
          </cell>
          <cell r="AD1732">
            <v>2300</v>
          </cell>
        </row>
        <row r="1733">
          <cell r="A1733">
            <v>18.2</v>
          </cell>
          <cell r="B1733">
            <v>5000</v>
          </cell>
          <cell r="H1733">
            <v>3300</v>
          </cell>
          <cell r="I1733">
            <v>24625</v>
          </cell>
          <cell r="J1733">
            <v>2100</v>
          </cell>
          <cell r="V1733">
            <v>35300</v>
          </cell>
          <cell r="W1733">
            <v>4000</v>
          </cell>
          <cell r="X1733">
            <v>1200</v>
          </cell>
          <cell r="Y1733">
            <v>49925</v>
          </cell>
          <cell r="Z1733">
            <v>5000</v>
          </cell>
          <cell r="AA1733">
            <v>1500</v>
          </cell>
          <cell r="AD1733">
            <v>2300</v>
          </cell>
        </row>
        <row r="1734">
          <cell r="A1734">
            <v>18.21</v>
          </cell>
          <cell r="B1734">
            <v>5000</v>
          </cell>
          <cell r="H1734">
            <v>3300</v>
          </cell>
          <cell r="I1734">
            <v>24635</v>
          </cell>
          <cell r="J1734">
            <v>2100</v>
          </cell>
          <cell r="V1734">
            <v>35315</v>
          </cell>
          <cell r="W1734">
            <v>4000</v>
          </cell>
          <cell r="X1734">
            <v>1200</v>
          </cell>
          <cell r="Y1734">
            <v>49945</v>
          </cell>
          <cell r="Z1734">
            <v>5000</v>
          </cell>
          <cell r="AA1734">
            <v>1500</v>
          </cell>
          <cell r="AD1734">
            <v>2300</v>
          </cell>
        </row>
        <row r="1735">
          <cell r="A1735">
            <v>18.22</v>
          </cell>
          <cell r="B1735">
            <v>5000</v>
          </cell>
          <cell r="H1735">
            <v>3300</v>
          </cell>
          <cell r="I1735">
            <v>24645</v>
          </cell>
          <cell r="J1735">
            <v>2100</v>
          </cell>
          <cell r="V1735">
            <v>35330</v>
          </cell>
          <cell r="W1735">
            <v>4000</v>
          </cell>
          <cell r="X1735">
            <v>1200</v>
          </cell>
          <cell r="Y1735">
            <v>49965</v>
          </cell>
          <cell r="Z1735">
            <v>5000</v>
          </cell>
          <cell r="AA1735">
            <v>1500</v>
          </cell>
          <cell r="AD1735">
            <v>2300</v>
          </cell>
        </row>
        <row r="1736">
          <cell r="A1736">
            <v>18.23</v>
          </cell>
          <cell r="B1736">
            <v>5000</v>
          </cell>
          <cell r="H1736">
            <v>3300</v>
          </cell>
          <cell r="I1736">
            <v>24655</v>
          </cell>
          <cell r="J1736">
            <v>2100</v>
          </cell>
          <cell r="V1736">
            <v>35345</v>
          </cell>
          <cell r="W1736">
            <v>4000</v>
          </cell>
          <cell r="X1736">
            <v>1200</v>
          </cell>
          <cell r="Y1736">
            <v>49985</v>
          </cell>
          <cell r="Z1736">
            <v>5000</v>
          </cell>
          <cell r="AA1736">
            <v>1500</v>
          </cell>
          <cell r="AD1736">
            <v>2300</v>
          </cell>
        </row>
        <row r="1737">
          <cell r="A1737">
            <v>18.239999999999998</v>
          </cell>
          <cell r="B1737">
            <v>5000</v>
          </cell>
          <cell r="H1737">
            <v>3300</v>
          </cell>
          <cell r="I1737">
            <v>24665</v>
          </cell>
          <cell r="J1737">
            <v>2100</v>
          </cell>
          <cell r="V1737">
            <v>35360</v>
          </cell>
          <cell r="W1737">
            <v>4000</v>
          </cell>
          <cell r="X1737">
            <v>1200</v>
          </cell>
          <cell r="Y1737">
            <v>50005</v>
          </cell>
          <cell r="Z1737">
            <v>5000</v>
          </cell>
          <cell r="AA1737">
            <v>1500</v>
          </cell>
          <cell r="AD1737">
            <v>2300</v>
          </cell>
        </row>
        <row r="1738">
          <cell r="A1738">
            <v>18.25</v>
          </cell>
          <cell r="B1738">
            <v>5000</v>
          </cell>
          <cell r="H1738">
            <v>3300</v>
          </cell>
          <cell r="I1738">
            <v>24675</v>
          </cell>
          <cell r="J1738">
            <v>2100</v>
          </cell>
          <cell r="V1738">
            <v>35375</v>
          </cell>
          <cell r="W1738">
            <v>4000</v>
          </cell>
          <cell r="X1738">
            <v>1200</v>
          </cell>
          <cell r="Y1738">
            <v>50025</v>
          </cell>
          <cell r="Z1738">
            <v>5000</v>
          </cell>
          <cell r="AA1738">
            <v>1500</v>
          </cell>
          <cell r="AD1738">
            <v>2300</v>
          </cell>
        </row>
        <row r="1739">
          <cell r="A1739">
            <v>18.260000000000002</v>
          </cell>
          <cell r="B1739">
            <v>5000</v>
          </cell>
          <cell r="H1739">
            <v>3300</v>
          </cell>
          <cell r="I1739">
            <v>24685</v>
          </cell>
          <cell r="J1739">
            <v>2100</v>
          </cell>
          <cell r="V1739">
            <v>35390</v>
          </cell>
          <cell r="W1739">
            <v>4000</v>
          </cell>
          <cell r="X1739">
            <v>1200</v>
          </cell>
          <cell r="Y1739">
            <v>50045</v>
          </cell>
          <cell r="Z1739">
            <v>5000</v>
          </cell>
          <cell r="AA1739">
            <v>1500</v>
          </cell>
          <cell r="AD1739">
            <v>2300</v>
          </cell>
        </row>
        <row r="1740">
          <cell r="A1740">
            <v>18.27</v>
          </cell>
          <cell r="B1740">
            <v>5000</v>
          </cell>
          <cell r="H1740">
            <v>3300</v>
          </cell>
          <cell r="I1740">
            <v>24695</v>
          </cell>
          <cell r="J1740">
            <v>2100</v>
          </cell>
          <cell r="V1740">
            <v>35405</v>
          </cell>
          <cell r="W1740">
            <v>4000</v>
          </cell>
          <cell r="X1740">
            <v>1200</v>
          </cell>
          <cell r="Y1740">
            <v>50065</v>
          </cell>
          <cell r="Z1740">
            <v>5000</v>
          </cell>
          <cell r="AA1740">
            <v>1500</v>
          </cell>
          <cell r="AD1740">
            <v>2300</v>
          </cell>
        </row>
        <row r="1741">
          <cell r="A1741">
            <v>18.28</v>
          </cell>
          <cell r="B1741">
            <v>5000</v>
          </cell>
          <cell r="H1741">
            <v>3300</v>
          </cell>
          <cell r="I1741">
            <v>24705</v>
          </cell>
          <cell r="J1741">
            <v>2100</v>
          </cell>
          <cell r="V1741">
            <v>35420</v>
          </cell>
          <cell r="W1741">
            <v>4000</v>
          </cell>
          <cell r="X1741">
            <v>1200</v>
          </cell>
          <cell r="Y1741">
            <v>50085</v>
          </cell>
          <cell r="Z1741">
            <v>5000</v>
          </cell>
          <cell r="AA1741">
            <v>1500</v>
          </cell>
          <cell r="AD1741">
            <v>2300</v>
          </cell>
        </row>
        <row r="1742">
          <cell r="A1742">
            <v>18.29</v>
          </cell>
          <cell r="B1742">
            <v>5000</v>
          </cell>
          <cell r="H1742">
            <v>3300</v>
          </cell>
          <cell r="I1742">
            <v>24715</v>
          </cell>
          <cell r="J1742">
            <v>2100</v>
          </cell>
          <cell r="V1742">
            <v>35435</v>
          </cell>
          <cell r="W1742">
            <v>4000</v>
          </cell>
          <cell r="X1742">
            <v>1200</v>
          </cell>
          <cell r="Y1742">
            <v>50105</v>
          </cell>
          <cell r="Z1742">
            <v>5000</v>
          </cell>
          <cell r="AA1742">
            <v>1500</v>
          </cell>
          <cell r="AD1742">
            <v>2300</v>
          </cell>
        </row>
        <row r="1743">
          <cell r="A1743">
            <v>18.3</v>
          </cell>
          <cell r="B1743">
            <v>5000</v>
          </cell>
          <cell r="H1743">
            <v>3300</v>
          </cell>
          <cell r="I1743">
            <v>24725</v>
          </cell>
          <cell r="J1743">
            <v>2100</v>
          </cell>
          <cell r="V1743">
            <v>35450</v>
          </cell>
          <cell r="W1743">
            <v>4000</v>
          </cell>
          <cell r="X1743">
            <v>1200</v>
          </cell>
          <cell r="Y1743">
            <v>50125</v>
          </cell>
          <cell r="Z1743">
            <v>5000</v>
          </cell>
          <cell r="AA1743">
            <v>1500</v>
          </cell>
          <cell r="AD1743">
            <v>2300</v>
          </cell>
        </row>
        <row r="1744">
          <cell r="A1744">
            <v>18.309999999999999</v>
          </cell>
          <cell r="B1744">
            <v>5000</v>
          </cell>
          <cell r="H1744">
            <v>3300</v>
          </cell>
          <cell r="I1744">
            <v>24735</v>
          </cell>
          <cell r="J1744">
            <v>2100</v>
          </cell>
          <cell r="V1744">
            <v>35465</v>
          </cell>
          <cell r="W1744">
            <v>4000</v>
          </cell>
          <cell r="X1744">
            <v>1200</v>
          </cell>
          <cell r="Y1744">
            <v>50145</v>
          </cell>
          <cell r="Z1744">
            <v>5000</v>
          </cell>
          <cell r="AA1744">
            <v>1500</v>
          </cell>
          <cell r="AD1744">
            <v>2300</v>
          </cell>
        </row>
        <row r="1745">
          <cell r="A1745">
            <v>18.32</v>
          </cell>
          <cell r="B1745">
            <v>5000</v>
          </cell>
          <cell r="H1745">
            <v>3300</v>
          </cell>
          <cell r="I1745">
            <v>24745</v>
          </cell>
          <cell r="J1745">
            <v>2100</v>
          </cell>
          <cell r="V1745">
            <v>35480</v>
          </cell>
          <cell r="W1745">
            <v>4000</v>
          </cell>
          <cell r="X1745">
            <v>1200</v>
          </cell>
          <cell r="Y1745">
            <v>50165</v>
          </cell>
          <cell r="Z1745">
            <v>5000</v>
          </cell>
          <cell r="AA1745">
            <v>1500</v>
          </cell>
          <cell r="AD1745">
            <v>2300</v>
          </cell>
        </row>
        <row r="1746">
          <cell r="A1746">
            <v>18.329999999999998</v>
          </cell>
          <cell r="B1746">
            <v>5000</v>
          </cell>
          <cell r="H1746">
            <v>3300</v>
          </cell>
          <cell r="I1746">
            <v>24755</v>
          </cell>
          <cell r="J1746">
            <v>2100</v>
          </cell>
          <cell r="V1746">
            <v>35495</v>
          </cell>
          <cell r="W1746">
            <v>4000</v>
          </cell>
          <cell r="X1746">
            <v>1200</v>
          </cell>
          <cell r="Y1746">
            <v>50185</v>
          </cell>
          <cell r="Z1746">
            <v>5000</v>
          </cell>
          <cell r="AA1746">
            <v>1500</v>
          </cell>
          <cell r="AD1746">
            <v>2300</v>
          </cell>
        </row>
        <row r="1747">
          <cell r="A1747">
            <v>18.34</v>
          </cell>
          <cell r="B1747">
            <v>5000</v>
          </cell>
          <cell r="H1747">
            <v>3300</v>
          </cell>
          <cell r="I1747">
            <v>24765</v>
          </cell>
          <cell r="J1747">
            <v>2100</v>
          </cell>
          <cell r="V1747">
            <v>35510</v>
          </cell>
          <cell r="W1747">
            <v>4000</v>
          </cell>
          <cell r="X1747">
            <v>1200</v>
          </cell>
          <cell r="Y1747">
            <v>50205</v>
          </cell>
          <cell r="Z1747">
            <v>5000</v>
          </cell>
          <cell r="AA1747">
            <v>1500</v>
          </cell>
          <cell r="AD1747">
            <v>2300</v>
          </cell>
        </row>
        <row r="1748">
          <cell r="A1748">
            <v>18.350000000000001</v>
          </cell>
          <cell r="B1748">
            <v>5000</v>
          </cell>
          <cell r="H1748">
            <v>3300</v>
          </cell>
          <cell r="I1748">
            <v>24775</v>
          </cell>
          <cell r="J1748">
            <v>2100</v>
          </cell>
          <cell r="V1748">
            <v>35525</v>
          </cell>
          <cell r="W1748">
            <v>4000</v>
          </cell>
          <cell r="X1748">
            <v>1200</v>
          </cell>
          <cell r="Y1748">
            <v>50225</v>
          </cell>
          <cell r="Z1748">
            <v>5000</v>
          </cell>
          <cell r="AA1748">
            <v>1500</v>
          </cell>
          <cell r="AD1748">
            <v>2300</v>
          </cell>
        </row>
        <row r="1749">
          <cell r="A1749">
            <v>18.36</v>
          </cell>
          <cell r="B1749">
            <v>5000</v>
          </cell>
          <cell r="H1749">
            <v>3300</v>
          </cell>
          <cell r="I1749">
            <v>24785</v>
          </cell>
          <cell r="J1749">
            <v>2100</v>
          </cell>
          <cell r="V1749">
            <v>35540</v>
          </cell>
          <cell r="W1749">
            <v>4000</v>
          </cell>
          <cell r="X1749">
            <v>1200</v>
          </cell>
          <cell r="Y1749">
            <v>50245</v>
          </cell>
          <cell r="Z1749">
            <v>5000</v>
          </cell>
          <cell r="AA1749">
            <v>1500</v>
          </cell>
          <cell r="AD1749">
            <v>2300</v>
          </cell>
        </row>
        <row r="1750">
          <cell r="A1750">
            <v>18.37</v>
          </cell>
          <cell r="B1750">
            <v>5000</v>
          </cell>
          <cell r="H1750">
            <v>3300</v>
          </cell>
          <cell r="I1750">
            <v>24795</v>
          </cell>
          <cell r="J1750">
            <v>2100</v>
          </cell>
          <cell r="V1750">
            <v>35555</v>
          </cell>
          <cell r="W1750">
            <v>4000</v>
          </cell>
          <cell r="X1750">
            <v>1200</v>
          </cell>
          <cell r="Y1750">
            <v>50265</v>
          </cell>
          <cell r="Z1750">
            <v>5000</v>
          </cell>
          <cell r="AA1750">
            <v>1500</v>
          </cell>
          <cell r="AD1750">
            <v>2300</v>
          </cell>
        </row>
        <row r="1751">
          <cell r="A1751">
            <v>18.38</v>
          </cell>
          <cell r="B1751">
            <v>5000</v>
          </cell>
          <cell r="H1751">
            <v>3300</v>
          </cell>
          <cell r="I1751">
            <v>24805</v>
          </cell>
          <cell r="J1751">
            <v>2100</v>
          </cell>
          <cell r="V1751">
            <v>35570</v>
          </cell>
          <cell r="W1751">
            <v>4000</v>
          </cell>
          <cell r="X1751">
            <v>1200</v>
          </cell>
          <cell r="Y1751">
            <v>50285</v>
          </cell>
          <cell r="Z1751">
            <v>5000</v>
          </cell>
          <cell r="AA1751">
            <v>1500</v>
          </cell>
          <cell r="AD1751">
            <v>2300</v>
          </cell>
        </row>
        <row r="1752">
          <cell r="A1752">
            <v>18.39</v>
          </cell>
          <cell r="B1752">
            <v>5000</v>
          </cell>
          <cell r="H1752">
            <v>3300</v>
          </cell>
          <cell r="I1752">
            <v>24815</v>
          </cell>
          <cell r="J1752">
            <v>2100</v>
          </cell>
          <cell r="V1752">
            <v>35585</v>
          </cell>
          <cell r="W1752">
            <v>4000</v>
          </cell>
          <cell r="X1752">
            <v>1200</v>
          </cell>
          <cell r="Y1752">
            <v>50305</v>
          </cell>
          <cell r="Z1752">
            <v>5000</v>
          </cell>
          <cell r="AA1752">
            <v>1500</v>
          </cell>
          <cell r="AD1752">
            <v>2300</v>
          </cell>
        </row>
        <row r="1753">
          <cell r="A1753">
            <v>18.399999999999999</v>
          </cell>
          <cell r="B1753">
            <v>5000</v>
          </cell>
          <cell r="H1753">
            <v>3300</v>
          </cell>
          <cell r="I1753">
            <v>24825</v>
          </cell>
          <cell r="J1753">
            <v>2100</v>
          </cell>
          <cell r="V1753">
            <v>35600</v>
          </cell>
          <cell r="W1753">
            <v>4000</v>
          </cell>
          <cell r="X1753">
            <v>1200</v>
          </cell>
          <cell r="Y1753">
            <v>50325</v>
          </cell>
          <cell r="Z1753">
            <v>5000</v>
          </cell>
          <cell r="AA1753">
            <v>1500</v>
          </cell>
          <cell r="AD1753">
            <v>2300</v>
          </cell>
        </row>
        <row r="1754">
          <cell r="A1754">
            <v>18.41</v>
          </cell>
          <cell r="B1754">
            <v>5000</v>
          </cell>
          <cell r="H1754">
            <v>3300</v>
          </cell>
          <cell r="I1754">
            <v>24835</v>
          </cell>
          <cell r="J1754">
            <v>2100</v>
          </cell>
          <cell r="V1754">
            <v>35615</v>
          </cell>
          <cell r="W1754">
            <v>4000</v>
          </cell>
          <cell r="X1754">
            <v>1200</v>
          </cell>
          <cell r="Y1754">
            <v>50345</v>
          </cell>
          <cell r="Z1754">
            <v>5000</v>
          </cell>
          <cell r="AA1754">
            <v>1500</v>
          </cell>
          <cell r="AD1754">
            <v>2300</v>
          </cell>
        </row>
        <row r="1755">
          <cell r="A1755">
            <v>18.420000000000002</v>
          </cell>
          <cell r="B1755">
            <v>5000</v>
          </cell>
          <cell r="H1755">
            <v>3300</v>
          </cell>
          <cell r="I1755">
            <v>24845</v>
          </cell>
          <cell r="J1755">
            <v>2100</v>
          </cell>
          <cell r="V1755">
            <v>35630</v>
          </cell>
          <cell r="W1755">
            <v>4000</v>
          </cell>
          <cell r="X1755">
            <v>1200</v>
          </cell>
          <cell r="Y1755">
            <v>50365</v>
          </cell>
          <cell r="Z1755">
            <v>5000</v>
          </cell>
          <cell r="AA1755">
            <v>1500</v>
          </cell>
          <cell r="AD1755">
            <v>2300</v>
          </cell>
        </row>
        <row r="1756">
          <cell r="A1756">
            <v>18.43</v>
          </cell>
          <cell r="B1756">
            <v>5000</v>
          </cell>
          <cell r="H1756">
            <v>3300</v>
          </cell>
          <cell r="I1756">
            <v>24855</v>
          </cell>
          <cell r="J1756">
            <v>2100</v>
          </cell>
          <cell r="V1756">
            <v>35645</v>
          </cell>
          <cell r="W1756">
            <v>4000</v>
          </cell>
          <cell r="X1756">
            <v>1200</v>
          </cell>
          <cell r="Y1756">
            <v>50385</v>
          </cell>
          <cell r="Z1756">
            <v>5000</v>
          </cell>
          <cell r="AA1756">
            <v>1500</v>
          </cell>
          <cell r="AD1756">
            <v>2300</v>
          </cell>
        </row>
        <row r="1757">
          <cell r="A1757">
            <v>18.440000000000001</v>
          </cell>
          <cell r="B1757">
            <v>5000</v>
          </cell>
          <cell r="H1757">
            <v>3300</v>
          </cell>
          <cell r="I1757">
            <v>24865</v>
          </cell>
          <cell r="J1757">
            <v>2100</v>
          </cell>
          <cell r="V1757">
            <v>35660</v>
          </cell>
          <cell r="W1757">
            <v>4000</v>
          </cell>
          <cell r="X1757">
            <v>1200</v>
          </cell>
          <cell r="Y1757">
            <v>50405</v>
          </cell>
          <cell r="Z1757">
            <v>5000</v>
          </cell>
          <cell r="AA1757">
            <v>1500</v>
          </cell>
          <cell r="AD1757">
            <v>2300</v>
          </cell>
        </row>
        <row r="1758">
          <cell r="A1758">
            <v>18.45</v>
          </cell>
          <cell r="B1758">
            <v>5000</v>
          </cell>
          <cell r="H1758">
            <v>3300</v>
          </cell>
          <cell r="I1758">
            <v>24875</v>
          </cell>
          <cell r="J1758">
            <v>2100</v>
          </cell>
          <cell r="V1758">
            <v>35675</v>
          </cell>
          <cell r="W1758">
            <v>4000</v>
          </cell>
          <cell r="X1758">
            <v>1200</v>
          </cell>
          <cell r="Y1758">
            <v>50425</v>
          </cell>
          <cell r="Z1758">
            <v>5000</v>
          </cell>
          <cell r="AA1758">
            <v>1500</v>
          </cell>
          <cell r="AD1758">
            <v>2300</v>
          </cell>
        </row>
        <row r="1759">
          <cell r="A1759">
            <v>18.46</v>
          </cell>
          <cell r="B1759">
            <v>5000</v>
          </cell>
          <cell r="H1759">
            <v>3300</v>
          </cell>
          <cell r="I1759">
            <v>24885</v>
          </cell>
          <cell r="J1759">
            <v>2100</v>
          </cell>
          <cell r="V1759">
            <v>35690</v>
          </cell>
          <cell r="W1759">
            <v>4000</v>
          </cell>
          <cell r="X1759">
            <v>1200</v>
          </cell>
          <cell r="Y1759">
            <v>50445</v>
          </cell>
          <cell r="Z1759">
            <v>5000</v>
          </cell>
          <cell r="AA1759">
            <v>1500</v>
          </cell>
          <cell r="AD1759">
            <v>2300</v>
          </cell>
        </row>
        <row r="1760">
          <cell r="A1760">
            <v>18.47</v>
          </cell>
          <cell r="B1760">
            <v>5000</v>
          </cell>
          <cell r="H1760">
            <v>3300</v>
          </cell>
          <cell r="I1760">
            <v>24895</v>
          </cell>
          <cell r="J1760">
            <v>2100</v>
          </cell>
          <cell r="V1760">
            <v>35705</v>
          </cell>
          <cell r="W1760">
            <v>4000</v>
          </cell>
          <cell r="X1760">
            <v>1200</v>
          </cell>
          <cell r="Y1760">
            <v>50465</v>
          </cell>
          <cell r="Z1760">
            <v>5000</v>
          </cell>
          <cell r="AA1760">
            <v>1500</v>
          </cell>
          <cell r="AD1760">
            <v>2300</v>
          </cell>
        </row>
        <row r="1761">
          <cell r="A1761">
            <v>18.48</v>
          </cell>
          <cell r="B1761">
            <v>5000</v>
          </cell>
          <cell r="H1761">
            <v>3300</v>
          </cell>
          <cell r="I1761">
            <v>24905</v>
          </cell>
          <cell r="J1761">
            <v>2100</v>
          </cell>
          <cell r="V1761">
            <v>35720</v>
          </cell>
          <cell r="W1761">
            <v>4000</v>
          </cell>
          <cell r="X1761">
            <v>1200</v>
          </cell>
          <cell r="Y1761">
            <v>50485</v>
          </cell>
          <cell r="Z1761">
            <v>5000</v>
          </cell>
          <cell r="AA1761">
            <v>1500</v>
          </cell>
          <cell r="AD1761">
            <v>2300</v>
          </cell>
        </row>
        <row r="1762">
          <cell r="A1762">
            <v>18.489999999999998</v>
          </cell>
          <cell r="B1762">
            <v>5000</v>
          </cell>
          <cell r="H1762">
            <v>3300</v>
          </cell>
          <cell r="I1762">
            <v>24915</v>
          </cell>
          <cell r="J1762">
            <v>2100</v>
          </cell>
          <cell r="V1762">
            <v>35735</v>
          </cell>
          <cell r="W1762">
            <v>4000</v>
          </cell>
          <cell r="X1762">
            <v>1200</v>
          </cell>
          <cell r="Y1762">
            <v>50505</v>
          </cell>
          <cell r="Z1762">
            <v>5000</v>
          </cell>
          <cell r="AA1762">
            <v>1500</v>
          </cell>
          <cell r="AD1762">
            <v>2300</v>
          </cell>
        </row>
        <row r="1763">
          <cell r="A1763">
            <v>18.5</v>
          </cell>
          <cell r="B1763">
            <v>5000</v>
          </cell>
          <cell r="H1763">
            <v>3300</v>
          </cell>
          <cell r="I1763">
            <v>24925</v>
          </cell>
          <cell r="J1763">
            <v>2100</v>
          </cell>
          <cell r="V1763">
            <v>35750</v>
          </cell>
          <cell r="W1763">
            <v>4000</v>
          </cell>
          <cell r="X1763">
            <v>1200</v>
          </cell>
          <cell r="Y1763">
            <v>50525</v>
          </cell>
          <cell r="Z1763">
            <v>5000</v>
          </cell>
          <cell r="AA1763">
            <v>1500</v>
          </cell>
          <cell r="AD1763">
            <v>2300</v>
          </cell>
        </row>
        <row r="1764">
          <cell r="A1764">
            <v>18.510000000000002</v>
          </cell>
          <cell r="B1764">
            <v>5000</v>
          </cell>
          <cell r="H1764">
            <v>3300</v>
          </cell>
          <cell r="I1764">
            <v>24935</v>
          </cell>
          <cell r="J1764">
            <v>2100</v>
          </cell>
          <cell r="V1764">
            <v>35765</v>
          </cell>
          <cell r="W1764">
            <v>4000</v>
          </cell>
          <cell r="X1764">
            <v>1200</v>
          </cell>
          <cell r="Y1764">
            <v>50545</v>
          </cell>
          <cell r="Z1764">
            <v>5000</v>
          </cell>
          <cell r="AA1764">
            <v>1500</v>
          </cell>
          <cell r="AD1764">
            <v>2300</v>
          </cell>
        </row>
        <row r="1765">
          <cell r="A1765">
            <v>18.52</v>
          </cell>
          <cell r="B1765">
            <v>5000</v>
          </cell>
          <cell r="H1765">
            <v>3300</v>
          </cell>
          <cell r="I1765">
            <v>24945</v>
          </cell>
          <cell r="J1765">
            <v>2100</v>
          </cell>
          <cell r="V1765">
            <v>35780</v>
          </cell>
          <cell r="W1765">
            <v>4000</v>
          </cell>
          <cell r="X1765">
            <v>1200</v>
          </cell>
          <cell r="Y1765">
            <v>50565</v>
          </cell>
          <cell r="Z1765">
            <v>5000</v>
          </cell>
          <cell r="AA1765">
            <v>1500</v>
          </cell>
          <cell r="AD1765">
            <v>2300</v>
          </cell>
        </row>
        <row r="1766">
          <cell r="A1766">
            <v>18.53</v>
          </cell>
          <cell r="B1766">
            <v>5000</v>
          </cell>
          <cell r="H1766">
            <v>3300</v>
          </cell>
          <cell r="I1766">
            <v>24955</v>
          </cell>
          <cell r="J1766">
            <v>2100</v>
          </cell>
          <cell r="V1766">
            <v>35795</v>
          </cell>
          <cell r="W1766">
            <v>4000</v>
          </cell>
          <cell r="X1766">
            <v>1200</v>
          </cell>
          <cell r="Y1766">
            <v>50585</v>
          </cell>
          <cell r="Z1766">
            <v>5000</v>
          </cell>
          <cell r="AA1766">
            <v>1500</v>
          </cell>
          <cell r="AD1766">
            <v>2300</v>
          </cell>
        </row>
        <row r="1767">
          <cell r="A1767">
            <v>18.54</v>
          </cell>
          <cell r="B1767">
            <v>5000</v>
          </cell>
          <cell r="H1767">
            <v>3300</v>
          </cell>
          <cell r="I1767">
            <v>24965</v>
          </cell>
          <cell r="J1767">
            <v>2100</v>
          </cell>
          <cell r="V1767">
            <v>35810</v>
          </cell>
          <cell r="W1767">
            <v>4000</v>
          </cell>
          <cell r="X1767">
            <v>1200</v>
          </cell>
          <cell r="Y1767">
            <v>50605</v>
          </cell>
          <cell r="Z1767">
            <v>5000</v>
          </cell>
          <cell r="AA1767">
            <v>1500</v>
          </cell>
          <cell r="AD1767">
            <v>2300</v>
          </cell>
        </row>
        <row r="1768">
          <cell r="A1768">
            <v>18.55</v>
          </cell>
          <cell r="B1768">
            <v>5000</v>
          </cell>
          <cell r="H1768">
            <v>3300</v>
          </cell>
          <cell r="I1768">
            <v>24975</v>
          </cell>
          <cell r="J1768">
            <v>2100</v>
          </cell>
          <cell r="V1768">
            <v>35825</v>
          </cell>
          <cell r="W1768">
            <v>4000</v>
          </cell>
          <cell r="X1768">
            <v>1200</v>
          </cell>
          <cell r="Y1768">
            <v>50625</v>
          </cell>
          <cell r="Z1768">
            <v>5000</v>
          </cell>
          <cell r="AA1768">
            <v>1500</v>
          </cell>
          <cell r="AD1768">
            <v>2300</v>
          </cell>
        </row>
        <row r="1769">
          <cell r="A1769">
            <v>18.559999999999999</v>
          </cell>
          <cell r="B1769">
            <v>5000</v>
          </cell>
          <cell r="H1769">
            <v>3300</v>
          </cell>
          <cell r="I1769">
            <v>24985</v>
          </cell>
          <cell r="J1769">
            <v>2100</v>
          </cell>
          <cell r="V1769">
            <v>35840</v>
          </cell>
          <cell r="W1769">
            <v>4000</v>
          </cell>
          <cell r="X1769">
            <v>1200</v>
          </cell>
          <cell r="Y1769">
            <v>50645</v>
          </cell>
          <cell r="Z1769">
            <v>5000</v>
          </cell>
          <cell r="AA1769">
            <v>1500</v>
          </cell>
          <cell r="AD1769">
            <v>2300</v>
          </cell>
        </row>
        <row r="1770">
          <cell r="A1770">
            <v>18.57</v>
          </cell>
          <cell r="B1770">
            <v>5000</v>
          </cell>
          <cell r="H1770">
            <v>3300</v>
          </cell>
          <cell r="I1770">
            <v>24995</v>
          </cell>
          <cell r="J1770">
            <v>2100</v>
          </cell>
          <cell r="V1770">
            <v>35855</v>
          </cell>
          <cell r="W1770">
            <v>4000</v>
          </cell>
          <cell r="X1770">
            <v>1200</v>
          </cell>
          <cell r="Y1770">
            <v>50665</v>
          </cell>
          <cell r="Z1770">
            <v>5000</v>
          </cell>
          <cell r="AA1770">
            <v>1500</v>
          </cell>
          <cell r="AD1770">
            <v>2300</v>
          </cell>
        </row>
        <row r="1771">
          <cell r="A1771">
            <v>18.579999999999998</v>
          </cell>
          <cell r="B1771">
            <v>5000</v>
          </cell>
          <cell r="H1771">
            <v>3300</v>
          </cell>
          <cell r="I1771">
            <v>25005</v>
          </cell>
          <cell r="J1771">
            <v>2100</v>
          </cell>
          <cell r="V1771">
            <v>35870</v>
          </cell>
          <cell r="W1771">
            <v>4000</v>
          </cell>
          <cell r="X1771">
            <v>1200</v>
          </cell>
          <cell r="Y1771">
            <v>50685</v>
          </cell>
          <cell r="Z1771">
            <v>5000</v>
          </cell>
          <cell r="AA1771">
            <v>1500</v>
          </cell>
          <cell r="AD1771">
            <v>2300</v>
          </cell>
        </row>
        <row r="1772">
          <cell r="A1772">
            <v>18.59</v>
          </cell>
          <cell r="B1772">
            <v>5000</v>
          </cell>
          <cell r="H1772">
            <v>3300</v>
          </cell>
          <cell r="I1772">
            <v>25015</v>
          </cell>
          <cell r="J1772">
            <v>2100</v>
          </cell>
          <cell r="V1772">
            <v>35885</v>
          </cell>
          <cell r="W1772">
            <v>4000</v>
          </cell>
          <cell r="X1772">
            <v>1200</v>
          </cell>
          <cell r="Y1772">
            <v>50705</v>
          </cell>
          <cell r="Z1772">
            <v>5000</v>
          </cell>
          <cell r="AA1772">
            <v>1500</v>
          </cell>
          <cell r="AD1772">
            <v>2300</v>
          </cell>
        </row>
        <row r="1773">
          <cell r="A1773">
            <v>18.600000000000001</v>
          </cell>
          <cell r="B1773">
            <v>5000</v>
          </cell>
          <cell r="H1773">
            <v>3300</v>
          </cell>
          <cell r="I1773">
            <v>25025</v>
          </cell>
          <cell r="J1773">
            <v>2100</v>
          </cell>
          <cell r="V1773">
            <v>35900</v>
          </cell>
          <cell r="W1773">
            <v>4000</v>
          </cell>
          <cell r="X1773">
            <v>1200</v>
          </cell>
          <cell r="Y1773">
            <v>50725</v>
          </cell>
          <cell r="Z1773">
            <v>5000</v>
          </cell>
          <cell r="AA1773">
            <v>1500</v>
          </cell>
          <cell r="AD1773">
            <v>2300</v>
          </cell>
        </row>
        <row r="1774">
          <cell r="A1774">
            <v>18.61</v>
          </cell>
          <cell r="B1774">
            <v>5000</v>
          </cell>
          <cell r="H1774">
            <v>3300</v>
          </cell>
          <cell r="I1774">
            <v>25035</v>
          </cell>
          <cell r="J1774">
            <v>2100</v>
          </cell>
          <cell r="V1774">
            <v>35915</v>
          </cell>
          <cell r="W1774">
            <v>4000</v>
          </cell>
          <cell r="X1774">
            <v>1200</v>
          </cell>
          <cell r="Y1774">
            <v>50745</v>
          </cell>
          <cell r="Z1774">
            <v>5000</v>
          </cell>
          <cell r="AA1774">
            <v>1500</v>
          </cell>
          <cell r="AD1774">
            <v>2300</v>
          </cell>
        </row>
        <row r="1775">
          <cell r="A1775">
            <v>18.62</v>
          </cell>
          <cell r="B1775">
            <v>5000</v>
          </cell>
          <cell r="H1775">
            <v>3300</v>
          </cell>
          <cell r="I1775">
            <v>25045</v>
          </cell>
          <cell r="J1775">
            <v>2100</v>
          </cell>
          <cell r="V1775">
            <v>35930</v>
          </cell>
          <cell r="W1775">
            <v>4000</v>
          </cell>
          <cell r="X1775">
            <v>1200</v>
          </cell>
          <cell r="Y1775">
            <v>50765</v>
          </cell>
          <cell r="Z1775">
            <v>5000</v>
          </cell>
          <cell r="AA1775">
            <v>1500</v>
          </cell>
          <cell r="AD1775">
            <v>2300</v>
          </cell>
        </row>
        <row r="1776">
          <cell r="A1776">
            <v>18.63</v>
          </cell>
          <cell r="B1776">
            <v>5000</v>
          </cell>
          <cell r="H1776">
            <v>3300</v>
          </cell>
          <cell r="I1776">
            <v>25055</v>
          </cell>
          <cell r="J1776">
            <v>2100</v>
          </cell>
          <cell r="V1776">
            <v>35945</v>
          </cell>
          <cell r="W1776">
            <v>4000</v>
          </cell>
          <cell r="X1776">
            <v>1200</v>
          </cell>
          <cell r="Y1776">
            <v>50785</v>
          </cell>
          <cell r="Z1776">
            <v>5000</v>
          </cell>
          <cell r="AA1776">
            <v>1500</v>
          </cell>
          <cell r="AD1776">
            <v>2300</v>
          </cell>
        </row>
        <row r="1777">
          <cell r="A1777">
            <v>18.64</v>
          </cell>
          <cell r="B1777">
            <v>5000</v>
          </cell>
          <cell r="H1777">
            <v>3300</v>
          </cell>
          <cell r="I1777">
            <v>25065</v>
          </cell>
          <cell r="J1777">
            <v>2100</v>
          </cell>
          <cell r="V1777">
            <v>35960</v>
          </cell>
          <cell r="W1777">
            <v>4000</v>
          </cell>
          <cell r="X1777">
            <v>1200</v>
          </cell>
          <cell r="Y1777">
            <v>50805</v>
          </cell>
          <cell r="Z1777">
            <v>5000</v>
          </cell>
          <cell r="AA1777">
            <v>1500</v>
          </cell>
          <cell r="AD1777">
            <v>2300</v>
          </cell>
        </row>
        <row r="1778">
          <cell r="A1778">
            <v>18.649999999999999</v>
          </cell>
          <cell r="B1778">
            <v>5000</v>
          </cell>
          <cell r="H1778">
            <v>3300</v>
          </cell>
          <cell r="I1778">
            <v>25075</v>
          </cell>
          <cell r="J1778">
            <v>2100</v>
          </cell>
          <cell r="V1778">
            <v>35975</v>
          </cell>
          <cell r="W1778">
            <v>4000</v>
          </cell>
          <cell r="X1778">
            <v>1200</v>
          </cell>
          <cell r="Y1778">
            <v>50825</v>
          </cell>
          <cell r="Z1778">
            <v>5000</v>
          </cell>
          <cell r="AA1778">
            <v>1500</v>
          </cell>
          <cell r="AD1778">
            <v>2300</v>
          </cell>
        </row>
        <row r="1779">
          <cell r="A1779">
            <v>18.66</v>
          </cell>
          <cell r="B1779">
            <v>5000</v>
          </cell>
          <cell r="H1779">
            <v>3300</v>
          </cell>
          <cell r="I1779">
            <v>25085</v>
          </cell>
          <cell r="J1779">
            <v>2100</v>
          </cell>
          <cell r="V1779">
            <v>35990</v>
          </cell>
          <cell r="W1779">
            <v>4000</v>
          </cell>
          <cell r="X1779">
            <v>1200</v>
          </cell>
          <cell r="Y1779">
            <v>50845</v>
          </cell>
          <cell r="Z1779">
            <v>5000</v>
          </cell>
          <cell r="AA1779">
            <v>1500</v>
          </cell>
          <cell r="AD1779">
            <v>2300</v>
          </cell>
        </row>
        <row r="1780">
          <cell r="A1780">
            <v>18.670000000000002</v>
          </cell>
          <cell r="B1780">
            <v>5000</v>
          </cell>
          <cell r="H1780">
            <v>3300</v>
          </cell>
          <cell r="I1780">
            <v>25095</v>
          </cell>
          <cell r="J1780">
            <v>2100</v>
          </cell>
          <cell r="V1780">
            <v>36005</v>
          </cell>
          <cell r="W1780">
            <v>4000</v>
          </cell>
          <cell r="X1780">
            <v>1200</v>
          </cell>
          <cell r="Y1780">
            <v>50865</v>
          </cell>
          <cell r="Z1780">
            <v>5000</v>
          </cell>
          <cell r="AA1780">
            <v>1500</v>
          </cell>
          <cell r="AD1780">
            <v>2300</v>
          </cell>
        </row>
        <row r="1781">
          <cell r="A1781">
            <v>18.68</v>
          </cell>
          <cell r="B1781">
            <v>5000</v>
          </cell>
          <cell r="H1781">
            <v>3300</v>
          </cell>
          <cell r="I1781">
            <v>25105</v>
          </cell>
          <cell r="J1781">
            <v>2100</v>
          </cell>
          <cell r="V1781">
            <v>36020</v>
          </cell>
          <cell r="W1781">
            <v>4000</v>
          </cell>
          <cell r="X1781">
            <v>1200</v>
          </cell>
          <cell r="Y1781">
            <v>50885</v>
          </cell>
          <cell r="Z1781">
            <v>5000</v>
          </cell>
          <cell r="AA1781">
            <v>1500</v>
          </cell>
          <cell r="AD1781">
            <v>2300</v>
          </cell>
        </row>
        <row r="1782">
          <cell r="A1782">
            <v>18.690000000000001</v>
          </cell>
          <cell r="B1782">
            <v>5000</v>
          </cell>
          <cell r="H1782">
            <v>3300</v>
          </cell>
          <cell r="I1782">
            <v>25115</v>
          </cell>
          <cell r="J1782">
            <v>2100</v>
          </cell>
          <cell r="V1782">
            <v>36035</v>
          </cell>
          <cell r="W1782">
            <v>4000</v>
          </cell>
          <cell r="X1782">
            <v>1200</v>
          </cell>
          <cell r="Y1782">
            <v>50905</v>
          </cell>
          <cell r="Z1782">
            <v>5000</v>
          </cell>
          <cell r="AA1782">
            <v>1500</v>
          </cell>
          <cell r="AD1782">
            <v>2300</v>
          </cell>
        </row>
        <row r="1783">
          <cell r="A1783">
            <v>18.7</v>
          </cell>
          <cell r="B1783">
            <v>5000</v>
          </cell>
          <cell r="H1783">
            <v>3300</v>
          </cell>
          <cell r="I1783">
            <v>25125</v>
          </cell>
          <cell r="J1783">
            <v>2100</v>
          </cell>
          <cell r="V1783">
            <v>36050</v>
          </cell>
          <cell r="W1783">
            <v>4000</v>
          </cell>
          <cell r="X1783">
            <v>1200</v>
          </cell>
          <cell r="Y1783">
            <v>50925</v>
          </cell>
          <cell r="Z1783">
            <v>5000</v>
          </cell>
          <cell r="AA1783">
            <v>1500</v>
          </cell>
          <cell r="AD1783">
            <v>2300</v>
          </cell>
        </row>
        <row r="1784">
          <cell r="A1784">
            <v>18.71</v>
          </cell>
          <cell r="B1784">
            <v>5000</v>
          </cell>
          <cell r="H1784">
            <v>3300</v>
          </cell>
          <cell r="I1784">
            <v>25135</v>
          </cell>
          <cell r="J1784">
            <v>2100</v>
          </cell>
          <cell r="V1784">
            <v>36065</v>
          </cell>
          <cell r="W1784">
            <v>4000</v>
          </cell>
          <cell r="X1784">
            <v>1200</v>
          </cell>
          <cell r="Y1784">
            <v>50945</v>
          </cell>
          <cell r="Z1784">
            <v>5000</v>
          </cell>
          <cell r="AA1784">
            <v>1500</v>
          </cell>
          <cell r="AD1784">
            <v>2300</v>
          </cell>
        </row>
        <row r="1785">
          <cell r="A1785">
            <v>18.72</v>
          </cell>
          <cell r="B1785">
            <v>5000</v>
          </cell>
          <cell r="H1785">
            <v>3300</v>
          </cell>
          <cell r="I1785">
            <v>25145</v>
          </cell>
          <cell r="J1785">
            <v>2100</v>
          </cell>
          <cell r="V1785">
            <v>36080</v>
          </cell>
          <cell r="W1785">
            <v>4000</v>
          </cell>
          <cell r="X1785">
            <v>1200</v>
          </cell>
          <cell r="Y1785">
            <v>50965</v>
          </cell>
          <cell r="Z1785">
            <v>5000</v>
          </cell>
          <cell r="AA1785">
            <v>1500</v>
          </cell>
          <cell r="AD1785">
            <v>2300</v>
          </cell>
        </row>
        <row r="1786">
          <cell r="A1786">
            <v>18.73</v>
          </cell>
          <cell r="B1786">
            <v>5000</v>
          </cell>
          <cell r="H1786">
            <v>3300</v>
          </cell>
          <cell r="I1786">
            <v>25155</v>
          </cell>
          <cell r="J1786">
            <v>2100</v>
          </cell>
          <cell r="V1786">
            <v>36095</v>
          </cell>
          <cell r="W1786">
            <v>4000</v>
          </cell>
          <cell r="X1786">
            <v>1200</v>
          </cell>
          <cell r="Y1786">
            <v>50985</v>
          </cell>
          <cell r="Z1786">
            <v>5000</v>
          </cell>
          <cell r="AA1786">
            <v>1500</v>
          </cell>
          <cell r="AD1786">
            <v>2300</v>
          </cell>
        </row>
        <row r="1787">
          <cell r="A1787">
            <v>18.739999999999998</v>
          </cell>
          <cell r="B1787">
            <v>5000</v>
          </cell>
          <cell r="H1787">
            <v>3300</v>
          </cell>
          <cell r="I1787">
            <v>25165</v>
          </cell>
          <cell r="J1787">
            <v>2100</v>
          </cell>
          <cell r="V1787">
            <v>36110</v>
          </cell>
          <cell r="W1787">
            <v>4000</v>
          </cell>
          <cell r="X1787">
            <v>1200</v>
          </cell>
          <cell r="Y1787">
            <v>51005</v>
          </cell>
          <cell r="Z1787">
            <v>5000</v>
          </cell>
          <cell r="AA1787">
            <v>1500</v>
          </cell>
          <cell r="AD1787">
            <v>2300</v>
          </cell>
        </row>
        <row r="1788">
          <cell r="A1788">
            <v>18.75</v>
          </cell>
          <cell r="B1788">
            <v>5000</v>
          </cell>
          <cell r="H1788">
            <v>3300</v>
          </cell>
          <cell r="I1788">
            <v>25175</v>
          </cell>
          <cell r="J1788">
            <v>2100</v>
          </cell>
          <cell r="V1788">
            <v>36125</v>
          </cell>
          <cell r="W1788">
            <v>4000</v>
          </cell>
          <cell r="X1788">
            <v>1200</v>
          </cell>
          <cell r="Y1788">
            <v>51025</v>
          </cell>
          <cell r="Z1788">
            <v>5000</v>
          </cell>
          <cell r="AA1788">
            <v>1500</v>
          </cell>
          <cell r="AD1788">
            <v>2300</v>
          </cell>
        </row>
        <row r="1789">
          <cell r="A1789">
            <v>18.760000000000002</v>
          </cell>
          <cell r="B1789">
            <v>5000</v>
          </cell>
          <cell r="H1789">
            <v>3300</v>
          </cell>
          <cell r="I1789">
            <v>25185</v>
          </cell>
          <cell r="J1789">
            <v>2100</v>
          </cell>
          <cell r="V1789">
            <v>36140</v>
          </cell>
          <cell r="W1789">
            <v>4000</v>
          </cell>
          <cell r="X1789">
            <v>1200</v>
          </cell>
          <cell r="Y1789">
            <v>51045</v>
          </cell>
          <cell r="Z1789">
            <v>5000</v>
          </cell>
          <cell r="AA1789">
            <v>1500</v>
          </cell>
          <cell r="AD1789">
            <v>2300</v>
          </cell>
        </row>
        <row r="1790">
          <cell r="A1790">
            <v>18.77</v>
          </cell>
          <cell r="B1790">
            <v>5000</v>
          </cell>
          <cell r="H1790">
            <v>3300</v>
          </cell>
          <cell r="I1790">
            <v>25195</v>
          </cell>
          <cell r="J1790">
            <v>2100</v>
          </cell>
          <cell r="V1790">
            <v>36155</v>
          </cell>
          <cell r="W1790">
            <v>4000</v>
          </cell>
          <cell r="X1790">
            <v>1200</v>
          </cell>
          <cell r="Y1790">
            <v>51065</v>
          </cell>
          <cell r="Z1790">
            <v>5000</v>
          </cell>
          <cell r="AA1790">
            <v>1500</v>
          </cell>
          <cell r="AD1790">
            <v>2300</v>
          </cell>
        </row>
        <row r="1791">
          <cell r="A1791">
            <v>18.78</v>
          </cell>
          <cell r="B1791">
            <v>5000</v>
          </cell>
          <cell r="H1791">
            <v>3300</v>
          </cell>
          <cell r="I1791">
            <v>25205</v>
          </cell>
          <cell r="J1791">
            <v>2100</v>
          </cell>
          <cell r="V1791">
            <v>36170</v>
          </cell>
          <cell r="W1791">
            <v>4000</v>
          </cell>
          <cell r="X1791">
            <v>1200</v>
          </cell>
          <cell r="Y1791">
            <v>51085</v>
          </cell>
          <cell r="Z1791">
            <v>5000</v>
          </cell>
          <cell r="AA1791">
            <v>1500</v>
          </cell>
          <cell r="AD1791">
            <v>2300</v>
          </cell>
        </row>
        <row r="1792">
          <cell r="A1792">
            <v>18.79</v>
          </cell>
          <cell r="B1792">
            <v>5000</v>
          </cell>
          <cell r="H1792">
            <v>3300</v>
          </cell>
          <cell r="I1792">
            <v>25215</v>
          </cell>
          <cell r="J1792">
            <v>2100</v>
          </cell>
          <cell r="V1792">
            <v>36185</v>
          </cell>
          <cell r="W1792">
            <v>4000</v>
          </cell>
          <cell r="X1792">
            <v>1200</v>
          </cell>
          <cell r="Y1792">
            <v>51105</v>
          </cell>
          <cell r="Z1792">
            <v>5000</v>
          </cell>
          <cell r="AA1792">
            <v>1500</v>
          </cell>
          <cell r="AD1792">
            <v>2300</v>
          </cell>
        </row>
        <row r="1793">
          <cell r="A1793">
            <v>18.8</v>
          </cell>
          <cell r="B1793">
            <v>5000</v>
          </cell>
          <cell r="H1793">
            <v>3300</v>
          </cell>
          <cell r="I1793">
            <v>25225</v>
          </cell>
          <cell r="J1793">
            <v>2100</v>
          </cell>
          <cell r="V1793">
            <v>36200</v>
          </cell>
          <cell r="W1793">
            <v>4000</v>
          </cell>
          <cell r="X1793">
            <v>1200</v>
          </cell>
          <cell r="Y1793">
            <v>51125</v>
          </cell>
          <cell r="Z1793">
            <v>5000</v>
          </cell>
          <cell r="AA1793">
            <v>1500</v>
          </cell>
          <cell r="AD1793">
            <v>2300</v>
          </cell>
        </row>
        <row r="1794">
          <cell r="A1794">
            <v>18.809999999999999</v>
          </cell>
          <cell r="B1794">
            <v>5000</v>
          </cell>
          <cell r="H1794">
            <v>3300</v>
          </cell>
          <cell r="I1794">
            <v>25235</v>
          </cell>
          <cell r="J1794">
            <v>2100</v>
          </cell>
          <cell r="V1794">
            <v>36215</v>
          </cell>
          <cell r="W1794">
            <v>4000</v>
          </cell>
          <cell r="X1794">
            <v>1200</v>
          </cell>
          <cell r="Y1794">
            <v>51145</v>
          </cell>
          <cell r="Z1794">
            <v>5000</v>
          </cell>
          <cell r="AA1794">
            <v>1500</v>
          </cell>
          <cell r="AD1794">
            <v>2300</v>
          </cell>
        </row>
        <row r="1795">
          <cell r="A1795">
            <v>18.82</v>
          </cell>
          <cell r="B1795">
            <v>5000</v>
          </cell>
          <cell r="H1795">
            <v>3300</v>
          </cell>
          <cell r="I1795">
            <v>25245</v>
          </cell>
          <cell r="J1795">
            <v>2100</v>
          </cell>
          <cell r="V1795">
            <v>36230</v>
          </cell>
          <cell r="W1795">
            <v>4000</v>
          </cell>
          <cell r="X1795">
            <v>1200</v>
          </cell>
          <cell r="Y1795">
            <v>51165</v>
          </cell>
          <cell r="Z1795">
            <v>5000</v>
          </cell>
          <cell r="AA1795">
            <v>1500</v>
          </cell>
          <cell r="AD1795">
            <v>2300</v>
          </cell>
        </row>
        <row r="1796">
          <cell r="A1796">
            <v>18.829999999999998</v>
          </cell>
          <cell r="B1796">
            <v>5000</v>
          </cell>
          <cell r="H1796">
            <v>3300</v>
          </cell>
          <cell r="I1796">
            <v>25255</v>
          </cell>
          <cell r="J1796">
            <v>2100</v>
          </cell>
          <cell r="V1796">
            <v>36245</v>
          </cell>
          <cell r="W1796">
            <v>4000</v>
          </cell>
          <cell r="X1796">
            <v>1200</v>
          </cell>
          <cell r="Y1796">
            <v>51185</v>
          </cell>
          <cell r="Z1796">
            <v>5000</v>
          </cell>
          <cell r="AA1796">
            <v>1500</v>
          </cell>
          <cell r="AD1796">
            <v>2300</v>
          </cell>
        </row>
        <row r="1797">
          <cell r="A1797">
            <v>18.84</v>
          </cell>
          <cell r="B1797">
            <v>5000</v>
          </cell>
          <cell r="H1797">
            <v>3300</v>
          </cell>
          <cell r="I1797">
            <v>25265</v>
          </cell>
          <cell r="J1797">
            <v>2100</v>
          </cell>
          <cell r="Q1797" t="str">
            <v>x</v>
          </cell>
          <cell r="R1797" t="str">
            <v>x</v>
          </cell>
          <cell r="S1797" t="str">
            <v>x</v>
          </cell>
          <cell r="T1797" t="str">
            <v>x</v>
          </cell>
          <cell r="U1797" t="str">
            <v>x</v>
          </cell>
          <cell r="V1797" t="str">
            <v>x</v>
          </cell>
          <cell r="W1797">
            <v>4000</v>
          </cell>
          <cell r="X1797">
            <v>1200</v>
          </cell>
          <cell r="Y1797">
            <v>51205</v>
          </cell>
          <cell r="Z1797">
            <v>5000</v>
          </cell>
          <cell r="AA1797">
            <v>1500</v>
          </cell>
          <cell r="AB1797" t="str">
            <v>x</v>
          </cell>
          <cell r="AC1797" t="str">
            <v>x</v>
          </cell>
          <cell r="AD1797">
            <v>2300</v>
          </cell>
          <cell r="AE1797" t="str">
            <v>x</v>
          </cell>
          <cell r="AF1797" t="str">
            <v>x</v>
          </cell>
        </row>
        <row r="1798">
          <cell r="A1798">
            <v>18.850000000000001</v>
          </cell>
          <cell r="B1798">
            <v>5000</v>
          </cell>
          <cell r="H1798">
            <v>3300</v>
          </cell>
          <cell r="I1798">
            <v>25275</v>
          </cell>
          <cell r="J1798">
            <v>2100</v>
          </cell>
          <cell r="W1798">
            <v>4000</v>
          </cell>
          <cell r="X1798">
            <v>1200</v>
          </cell>
          <cell r="AA1798">
            <v>1500</v>
          </cell>
          <cell r="AD1798">
            <v>2300</v>
          </cell>
        </row>
        <row r="1799">
          <cell r="A1799">
            <v>18.86</v>
          </cell>
          <cell r="B1799">
            <v>5000</v>
          </cell>
          <cell r="H1799">
            <v>3300</v>
          </cell>
          <cell r="I1799">
            <v>25285</v>
          </cell>
          <cell r="J1799">
            <v>2100</v>
          </cell>
          <cell r="W1799">
            <v>4000</v>
          </cell>
          <cell r="X1799">
            <v>1200</v>
          </cell>
          <cell r="AA1799">
            <v>1500</v>
          </cell>
          <cell r="AD1799">
            <v>2300</v>
          </cell>
        </row>
        <row r="1800">
          <cell r="A1800">
            <v>18.87</v>
          </cell>
          <cell r="B1800">
            <v>5000</v>
          </cell>
          <cell r="H1800">
            <v>3300</v>
          </cell>
          <cell r="I1800">
            <v>25295</v>
          </cell>
          <cell r="J1800">
            <v>2100</v>
          </cell>
          <cell r="W1800">
            <v>4000</v>
          </cell>
          <cell r="X1800">
            <v>1200</v>
          </cell>
          <cell r="AA1800">
            <v>1500</v>
          </cell>
          <cell r="AD1800">
            <v>2300</v>
          </cell>
        </row>
        <row r="1801">
          <cell r="A1801">
            <v>18.88</v>
          </cell>
          <cell r="B1801">
            <v>5000</v>
          </cell>
          <cell r="H1801">
            <v>3300</v>
          </cell>
          <cell r="I1801">
            <v>25305</v>
          </cell>
          <cell r="J1801">
            <v>2100</v>
          </cell>
          <cell r="W1801">
            <v>4000</v>
          </cell>
          <cell r="X1801">
            <v>1200</v>
          </cell>
          <cell r="AA1801">
            <v>1500</v>
          </cell>
          <cell r="AD1801">
            <v>2300</v>
          </cell>
        </row>
        <row r="1802">
          <cell r="A1802">
            <v>18.89</v>
          </cell>
          <cell r="B1802">
            <v>5000</v>
          </cell>
          <cell r="H1802">
            <v>3300</v>
          </cell>
          <cell r="I1802">
            <v>25315</v>
          </cell>
          <cell r="J1802">
            <v>2100</v>
          </cell>
          <cell r="W1802">
            <v>4000</v>
          </cell>
          <cell r="X1802">
            <v>1200</v>
          </cell>
          <cell r="AA1802">
            <v>1500</v>
          </cell>
          <cell r="AD1802">
            <v>2300</v>
          </cell>
        </row>
        <row r="1803">
          <cell r="A1803">
            <v>18.899999999999999</v>
          </cell>
          <cell r="B1803">
            <v>5000</v>
          </cell>
          <cell r="H1803">
            <v>3300</v>
          </cell>
          <cell r="I1803">
            <v>25325</v>
          </cell>
          <cell r="J1803">
            <v>2100</v>
          </cell>
          <cell r="W1803">
            <v>4000</v>
          </cell>
          <cell r="X1803">
            <v>1200</v>
          </cell>
          <cell r="AA1803">
            <v>1500</v>
          </cell>
          <cell r="AD1803">
            <v>2300</v>
          </cell>
        </row>
        <row r="1804">
          <cell r="A1804">
            <v>18.91</v>
          </cell>
          <cell r="B1804">
            <v>5000</v>
          </cell>
          <cell r="H1804">
            <v>3300</v>
          </cell>
          <cell r="I1804">
            <v>25335</v>
          </cell>
          <cell r="J1804">
            <v>2100</v>
          </cell>
          <cell r="W1804">
            <v>4000</v>
          </cell>
          <cell r="X1804">
            <v>1200</v>
          </cell>
          <cell r="AA1804">
            <v>1500</v>
          </cell>
          <cell r="AD1804">
            <v>2300</v>
          </cell>
        </row>
        <row r="1805">
          <cell r="A1805">
            <v>18.920000000000002</v>
          </cell>
          <cell r="B1805">
            <v>5000</v>
          </cell>
          <cell r="H1805">
            <v>3300</v>
          </cell>
          <cell r="I1805">
            <v>25345</v>
          </cell>
          <cell r="J1805">
            <v>2100</v>
          </cell>
          <cell r="W1805">
            <v>4000</v>
          </cell>
          <cell r="X1805">
            <v>1200</v>
          </cell>
          <cell r="AA1805">
            <v>1500</v>
          </cell>
          <cell r="AD1805">
            <v>2300</v>
          </cell>
        </row>
        <row r="1806">
          <cell r="A1806">
            <v>18.93</v>
          </cell>
          <cell r="B1806">
            <v>5000</v>
          </cell>
          <cell r="H1806">
            <v>3300</v>
          </cell>
          <cell r="I1806">
            <v>25355</v>
          </cell>
          <cell r="J1806">
            <v>2100</v>
          </cell>
          <cell r="W1806">
            <v>4000</v>
          </cell>
          <cell r="X1806">
            <v>1200</v>
          </cell>
          <cell r="AA1806">
            <v>1500</v>
          </cell>
          <cell r="AD1806">
            <v>2300</v>
          </cell>
        </row>
        <row r="1807">
          <cell r="A1807">
            <v>18.940000000000001</v>
          </cell>
          <cell r="B1807">
            <v>5000</v>
          </cell>
          <cell r="H1807">
            <v>3300</v>
          </cell>
          <cell r="I1807">
            <v>25365</v>
          </cell>
          <cell r="J1807">
            <v>2100</v>
          </cell>
          <cell r="W1807">
            <v>4000</v>
          </cell>
          <cell r="X1807">
            <v>1200</v>
          </cell>
          <cell r="AA1807">
            <v>1500</v>
          </cell>
          <cell r="AD1807">
            <v>2300</v>
          </cell>
        </row>
        <row r="1808">
          <cell r="A1808">
            <v>18.95</v>
          </cell>
          <cell r="B1808">
            <v>5000</v>
          </cell>
          <cell r="H1808">
            <v>3300</v>
          </cell>
          <cell r="I1808">
            <v>25375</v>
          </cell>
          <cell r="J1808">
            <v>2100</v>
          </cell>
          <cell r="W1808">
            <v>4000</v>
          </cell>
          <cell r="X1808">
            <v>1200</v>
          </cell>
          <cell r="AA1808">
            <v>1500</v>
          </cell>
          <cell r="AD1808">
            <v>2300</v>
          </cell>
        </row>
        <row r="1809">
          <cell r="A1809">
            <v>18.96</v>
          </cell>
          <cell r="B1809">
            <v>5000</v>
          </cell>
          <cell r="H1809">
            <v>3300</v>
          </cell>
          <cell r="I1809">
            <v>25385</v>
          </cell>
          <cell r="J1809">
            <v>2100</v>
          </cell>
          <cell r="W1809">
            <v>4000</v>
          </cell>
          <cell r="X1809">
            <v>1200</v>
          </cell>
          <cell r="AA1809">
            <v>1500</v>
          </cell>
          <cell r="AD1809">
            <v>2300</v>
          </cell>
        </row>
        <row r="1810">
          <cell r="A1810">
            <v>18.97</v>
          </cell>
          <cell r="B1810">
            <v>5000</v>
          </cell>
          <cell r="H1810">
            <v>3300</v>
          </cell>
          <cell r="I1810">
            <v>25395</v>
          </cell>
          <cell r="J1810">
            <v>2100</v>
          </cell>
          <cell r="W1810">
            <v>4000</v>
          </cell>
          <cell r="X1810">
            <v>1200</v>
          </cell>
          <cell r="AA1810">
            <v>1500</v>
          </cell>
          <cell r="AD1810">
            <v>2300</v>
          </cell>
        </row>
        <row r="1811">
          <cell r="A1811">
            <v>18.98</v>
          </cell>
          <cell r="B1811">
            <v>5000</v>
          </cell>
          <cell r="H1811">
            <v>3300</v>
          </cell>
          <cell r="I1811">
            <v>25405</v>
          </cell>
          <cell r="J1811">
            <v>2100</v>
          </cell>
          <cell r="W1811">
            <v>4000</v>
          </cell>
          <cell r="X1811">
            <v>1200</v>
          </cell>
          <cell r="AA1811">
            <v>1500</v>
          </cell>
          <cell r="AD1811">
            <v>2300</v>
          </cell>
        </row>
        <row r="1812">
          <cell r="A1812">
            <v>18.989999999999998</v>
          </cell>
          <cell r="B1812">
            <v>5000</v>
          </cell>
          <cell r="H1812">
            <v>3300</v>
          </cell>
          <cell r="I1812">
            <v>25415</v>
          </cell>
          <cell r="J1812">
            <v>2100</v>
          </cell>
          <cell r="W1812">
            <v>4000</v>
          </cell>
          <cell r="X1812">
            <v>1200</v>
          </cell>
          <cell r="AA1812">
            <v>1500</v>
          </cell>
          <cell r="AD1812">
            <v>2300</v>
          </cell>
        </row>
        <row r="1813">
          <cell r="A1813">
            <v>19</v>
          </cell>
          <cell r="B1813">
            <v>5000</v>
          </cell>
          <cell r="H1813">
            <v>3300</v>
          </cell>
          <cell r="I1813">
            <v>25425</v>
          </cell>
          <cell r="J1813">
            <v>2100</v>
          </cell>
          <cell r="W1813">
            <v>4000</v>
          </cell>
          <cell r="X1813">
            <v>1200</v>
          </cell>
          <cell r="AA1813">
            <v>1500</v>
          </cell>
          <cell r="AD1813">
            <v>2300</v>
          </cell>
        </row>
        <row r="1814">
          <cell r="A1814">
            <v>19.010000000000002</v>
          </cell>
          <cell r="B1814">
            <v>5000</v>
          </cell>
          <cell r="H1814">
            <v>3300</v>
          </cell>
          <cell r="I1814">
            <v>25435</v>
          </cell>
          <cell r="J1814">
            <v>2100</v>
          </cell>
          <cell r="W1814">
            <v>4000</v>
          </cell>
          <cell r="X1814">
            <v>1200</v>
          </cell>
          <cell r="AA1814">
            <v>1500</v>
          </cell>
          <cell r="AD1814">
            <v>2300</v>
          </cell>
        </row>
        <row r="1815">
          <cell r="A1815">
            <v>19.02</v>
          </cell>
          <cell r="B1815">
            <v>5000</v>
          </cell>
          <cell r="H1815">
            <v>3300</v>
          </cell>
          <cell r="I1815">
            <v>25445</v>
          </cell>
          <cell r="J1815">
            <v>2100</v>
          </cell>
          <cell r="W1815">
            <v>4000</v>
          </cell>
          <cell r="X1815">
            <v>1200</v>
          </cell>
          <cell r="AA1815">
            <v>1500</v>
          </cell>
          <cell r="AD1815">
            <v>2300</v>
          </cell>
        </row>
        <row r="1816">
          <cell r="A1816">
            <v>19.03</v>
          </cell>
          <cell r="B1816">
            <v>5000</v>
          </cell>
          <cell r="H1816">
            <v>3300</v>
          </cell>
          <cell r="I1816">
            <v>25455</v>
          </cell>
          <cell r="J1816">
            <v>2100</v>
          </cell>
          <cell r="W1816">
            <v>4000</v>
          </cell>
          <cell r="X1816">
            <v>1200</v>
          </cell>
          <cell r="AA1816">
            <v>1500</v>
          </cell>
          <cell r="AD1816">
            <v>2300</v>
          </cell>
        </row>
        <row r="1817">
          <cell r="A1817">
            <v>19.04</v>
          </cell>
          <cell r="B1817">
            <v>5000</v>
          </cell>
          <cell r="H1817">
            <v>3300</v>
          </cell>
          <cell r="I1817">
            <v>25465</v>
          </cell>
          <cell r="J1817">
            <v>2100</v>
          </cell>
          <cell r="W1817">
            <v>4000</v>
          </cell>
          <cell r="X1817">
            <v>1200</v>
          </cell>
          <cell r="AA1817">
            <v>1500</v>
          </cell>
          <cell r="AD1817">
            <v>2300</v>
          </cell>
        </row>
        <row r="1818">
          <cell r="A1818">
            <v>19.05</v>
          </cell>
          <cell r="B1818">
            <v>5000</v>
          </cell>
          <cell r="H1818">
            <v>3300</v>
          </cell>
          <cell r="I1818">
            <v>25475</v>
          </cell>
          <cell r="J1818">
            <v>2100</v>
          </cell>
          <cell r="W1818">
            <v>4000</v>
          </cell>
          <cell r="X1818">
            <v>1200</v>
          </cell>
          <cell r="AA1818">
            <v>1500</v>
          </cell>
          <cell r="AD1818">
            <v>2300</v>
          </cell>
        </row>
        <row r="1819">
          <cell r="A1819">
            <v>19.059999999999999</v>
          </cell>
          <cell r="B1819">
            <v>5000</v>
          </cell>
          <cell r="H1819">
            <v>3300</v>
          </cell>
          <cell r="I1819">
            <v>25485</v>
          </cell>
          <cell r="J1819">
            <v>2100</v>
          </cell>
          <cell r="W1819">
            <v>4000</v>
          </cell>
          <cell r="X1819">
            <v>1200</v>
          </cell>
          <cell r="AA1819">
            <v>1500</v>
          </cell>
          <cell r="AD1819">
            <v>2300</v>
          </cell>
        </row>
        <row r="1820">
          <cell r="A1820">
            <v>19.07</v>
          </cell>
          <cell r="B1820">
            <v>5000</v>
          </cell>
          <cell r="H1820">
            <v>3300</v>
          </cell>
          <cell r="I1820">
            <v>25495</v>
          </cell>
          <cell r="J1820">
            <v>2100</v>
          </cell>
          <cell r="W1820">
            <v>4000</v>
          </cell>
          <cell r="X1820">
            <v>1200</v>
          </cell>
          <cell r="AA1820">
            <v>1500</v>
          </cell>
          <cell r="AD1820">
            <v>2300</v>
          </cell>
        </row>
        <row r="1821">
          <cell r="A1821">
            <v>19.079999999999998</v>
          </cell>
          <cell r="B1821">
            <v>5000</v>
          </cell>
          <cell r="H1821">
            <v>3300</v>
          </cell>
          <cell r="I1821">
            <v>25505</v>
          </cell>
          <cell r="J1821">
            <v>2100</v>
          </cell>
          <cell r="W1821">
            <v>4000</v>
          </cell>
          <cell r="X1821">
            <v>1200</v>
          </cell>
          <cell r="AA1821">
            <v>1500</v>
          </cell>
          <cell r="AD1821">
            <v>2300</v>
          </cell>
        </row>
        <row r="1822">
          <cell r="A1822">
            <v>19.09</v>
          </cell>
          <cell r="B1822">
            <v>5000</v>
          </cell>
          <cell r="H1822">
            <v>3300</v>
          </cell>
          <cell r="I1822">
            <v>25515</v>
          </cell>
          <cell r="J1822">
            <v>2100</v>
          </cell>
          <cell r="W1822">
            <v>4000</v>
          </cell>
          <cell r="X1822">
            <v>1200</v>
          </cell>
          <cell r="AA1822">
            <v>1500</v>
          </cell>
          <cell r="AD1822">
            <v>2300</v>
          </cell>
        </row>
        <row r="1823">
          <cell r="A1823">
            <v>19.100000000000001</v>
          </cell>
          <cell r="B1823">
            <v>5000</v>
          </cell>
          <cell r="H1823">
            <v>3300</v>
          </cell>
          <cell r="I1823">
            <v>25525</v>
          </cell>
          <cell r="J1823">
            <v>2100</v>
          </cell>
          <cell r="W1823">
            <v>4000</v>
          </cell>
          <cell r="X1823">
            <v>1200</v>
          </cell>
          <cell r="AA1823">
            <v>1500</v>
          </cell>
          <cell r="AD1823">
            <v>2300</v>
          </cell>
        </row>
        <row r="1824">
          <cell r="A1824">
            <v>19.11</v>
          </cell>
          <cell r="B1824">
            <v>5000</v>
          </cell>
          <cell r="H1824">
            <v>3300</v>
          </cell>
          <cell r="I1824">
            <v>25535</v>
          </cell>
          <cell r="J1824">
            <v>2100</v>
          </cell>
          <cell r="W1824">
            <v>4000</v>
          </cell>
          <cell r="X1824">
            <v>1200</v>
          </cell>
          <cell r="AA1824">
            <v>1500</v>
          </cell>
          <cell r="AD1824">
            <v>2300</v>
          </cell>
        </row>
        <row r="1825">
          <cell r="A1825">
            <v>19.12</v>
          </cell>
          <cell r="B1825">
            <v>5000</v>
          </cell>
          <cell r="H1825">
            <v>3300</v>
          </cell>
          <cell r="I1825">
            <v>25545</v>
          </cell>
          <cell r="J1825">
            <v>2100</v>
          </cell>
          <cell r="W1825">
            <v>4000</v>
          </cell>
          <cell r="X1825">
            <v>1200</v>
          </cell>
          <cell r="AA1825">
            <v>1500</v>
          </cell>
          <cell r="AD1825">
            <v>2300</v>
          </cell>
        </row>
        <row r="1826">
          <cell r="A1826">
            <v>19.13</v>
          </cell>
          <cell r="B1826">
            <v>5000</v>
          </cell>
          <cell r="H1826">
            <v>3300</v>
          </cell>
          <cell r="I1826">
            <v>25555</v>
          </cell>
          <cell r="J1826">
            <v>2100</v>
          </cell>
          <cell r="W1826">
            <v>4000</v>
          </cell>
          <cell r="X1826">
            <v>1200</v>
          </cell>
          <cell r="AA1826">
            <v>1500</v>
          </cell>
          <cell r="AD1826">
            <v>2300</v>
          </cell>
        </row>
        <row r="1827">
          <cell r="A1827">
            <v>19.14</v>
          </cell>
          <cell r="B1827">
            <v>5000</v>
          </cell>
          <cell r="H1827">
            <v>3300</v>
          </cell>
          <cell r="I1827">
            <v>25565</v>
          </cell>
          <cell r="J1827">
            <v>2100</v>
          </cell>
          <cell r="W1827">
            <v>4000</v>
          </cell>
          <cell r="X1827">
            <v>1200</v>
          </cell>
          <cell r="AA1827">
            <v>1500</v>
          </cell>
          <cell r="AD1827">
            <v>2300</v>
          </cell>
        </row>
        <row r="1828">
          <cell r="A1828">
            <v>19.149999999999999</v>
          </cell>
          <cell r="B1828">
            <v>5000</v>
          </cell>
          <cell r="H1828">
            <v>3300</v>
          </cell>
          <cell r="I1828">
            <v>25575</v>
          </cell>
          <cell r="J1828">
            <v>2100</v>
          </cell>
          <cell r="W1828">
            <v>4000</v>
          </cell>
          <cell r="X1828">
            <v>1200</v>
          </cell>
          <cell r="AA1828">
            <v>1500</v>
          </cell>
          <cell r="AD1828">
            <v>2300</v>
          </cell>
        </row>
        <row r="1829">
          <cell r="A1829">
            <v>19.16</v>
          </cell>
          <cell r="B1829">
            <v>5000</v>
          </cell>
          <cell r="H1829">
            <v>3300</v>
          </cell>
          <cell r="I1829">
            <v>25585</v>
          </cell>
          <cell r="J1829">
            <v>2100</v>
          </cell>
          <cell r="W1829">
            <v>4000</v>
          </cell>
          <cell r="X1829">
            <v>1200</v>
          </cell>
          <cell r="AA1829">
            <v>1500</v>
          </cell>
          <cell r="AD1829">
            <v>2300</v>
          </cell>
        </row>
        <row r="1830">
          <cell r="A1830">
            <v>19.170000000000002</v>
          </cell>
          <cell r="B1830">
            <v>5000</v>
          </cell>
          <cell r="H1830">
            <v>3300</v>
          </cell>
          <cell r="I1830">
            <v>25595</v>
          </cell>
          <cell r="J1830">
            <v>2100</v>
          </cell>
          <cell r="W1830">
            <v>4000</v>
          </cell>
          <cell r="X1830">
            <v>1200</v>
          </cell>
          <cell r="AA1830">
            <v>1500</v>
          </cell>
          <cell r="AD1830">
            <v>2300</v>
          </cell>
        </row>
        <row r="1831">
          <cell r="A1831">
            <v>19.18</v>
          </cell>
          <cell r="B1831">
            <v>5000</v>
          </cell>
          <cell r="H1831">
            <v>3300</v>
          </cell>
          <cell r="I1831">
            <v>25605</v>
          </cell>
          <cell r="J1831">
            <v>2100</v>
          </cell>
          <cell r="W1831">
            <v>4000</v>
          </cell>
          <cell r="X1831">
            <v>1200</v>
          </cell>
          <cell r="AA1831">
            <v>1500</v>
          </cell>
          <cell r="AD1831">
            <v>2300</v>
          </cell>
        </row>
        <row r="1832">
          <cell r="A1832">
            <v>19.190000000000001</v>
          </cell>
          <cell r="B1832">
            <v>5000</v>
          </cell>
          <cell r="H1832">
            <v>3300</v>
          </cell>
          <cell r="I1832">
            <v>25615</v>
          </cell>
          <cell r="J1832">
            <v>2100</v>
          </cell>
          <cell r="W1832">
            <v>4000</v>
          </cell>
          <cell r="X1832">
            <v>1200</v>
          </cell>
          <cell r="AA1832">
            <v>1500</v>
          </cell>
          <cell r="AD1832">
            <v>2300</v>
          </cell>
        </row>
        <row r="1833">
          <cell r="A1833">
            <v>19.2</v>
          </cell>
          <cell r="B1833">
            <v>5000</v>
          </cell>
          <cell r="H1833">
            <v>3300</v>
          </cell>
          <cell r="I1833">
            <v>25625</v>
          </cell>
          <cell r="J1833">
            <v>2100</v>
          </cell>
          <cell r="W1833">
            <v>4000</v>
          </cell>
          <cell r="X1833">
            <v>1200</v>
          </cell>
          <cell r="AA1833">
            <v>1500</v>
          </cell>
          <cell r="AD1833">
            <v>2300</v>
          </cell>
        </row>
        <row r="1834">
          <cell r="A1834">
            <v>19.21</v>
          </cell>
          <cell r="B1834">
            <v>5000</v>
          </cell>
          <cell r="H1834">
            <v>3300</v>
          </cell>
          <cell r="I1834">
            <v>25635</v>
          </cell>
          <cell r="J1834">
            <v>2100</v>
          </cell>
          <cell r="W1834">
            <v>4000</v>
          </cell>
          <cell r="X1834">
            <v>1200</v>
          </cell>
          <cell r="AA1834">
            <v>1500</v>
          </cell>
          <cell r="AD1834">
            <v>2300</v>
          </cell>
        </row>
        <row r="1835">
          <cell r="A1835">
            <v>19.22</v>
          </cell>
          <cell r="B1835">
            <v>5000</v>
          </cell>
          <cell r="H1835">
            <v>3300</v>
          </cell>
          <cell r="I1835">
            <v>25645</v>
          </cell>
          <cell r="J1835">
            <v>2100</v>
          </cell>
          <cell r="W1835">
            <v>4000</v>
          </cell>
          <cell r="X1835">
            <v>1200</v>
          </cell>
          <cell r="AA1835">
            <v>1500</v>
          </cell>
          <cell r="AD1835">
            <v>2300</v>
          </cell>
        </row>
        <row r="1836">
          <cell r="A1836">
            <v>19.23</v>
          </cell>
          <cell r="B1836">
            <v>5000</v>
          </cell>
          <cell r="H1836">
            <v>3300</v>
          </cell>
          <cell r="I1836">
            <v>25655</v>
          </cell>
          <cell r="J1836">
            <v>2100</v>
          </cell>
          <cell r="W1836">
            <v>4000</v>
          </cell>
          <cell r="X1836">
            <v>1200</v>
          </cell>
          <cell r="AA1836">
            <v>1500</v>
          </cell>
          <cell r="AD1836">
            <v>2300</v>
          </cell>
        </row>
        <row r="1837">
          <cell r="A1837">
            <v>19.239999999999998</v>
          </cell>
          <cell r="B1837">
            <v>5000</v>
          </cell>
          <cell r="H1837">
            <v>3300</v>
          </cell>
          <cell r="I1837">
            <v>25665</v>
          </cell>
          <cell r="J1837">
            <v>2100</v>
          </cell>
          <cell r="W1837">
            <v>4000</v>
          </cell>
          <cell r="X1837">
            <v>1200</v>
          </cell>
          <cell r="AA1837">
            <v>1500</v>
          </cell>
          <cell r="AD1837">
            <v>2300</v>
          </cell>
        </row>
        <row r="1838">
          <cell r="A1838">
            <v>19.25</v>
          </cell>
          <cell r="B1838">
            <v>5000</v>
          </cell>
          <cell r="H1838">
            <v>3300</v>
          </cell>
          <cell r="I1838">
            <v>25675</v>
          </cell>
          <cell r="J1838">
            <v>2100</v>
          </cell>
          <cell r="W1838">
            <v>4000</v>
          </cell>
          <cell r="X1838">
            <v>1200</v>
          </cell>
          <cell r="AA1838">
            <v>1500</v>
          </cell>
          <cell r="AD1838">
            <v>2300</v>
          </cell>
        </row>
        <row r="1839">
          <cell r="A1839">
            <v>19.260000000000002</v>
          </cell>
          <cell r="B1839">
            <v>5000</v>
          </cell>
          <cell r="H1839">
            <v>3300</v>
          </cell>
          <cell r="I1839">
            <v>25685</v>
          </cell>
          <cell r="J1839">
            <v>2100</v>
          </cell>
          <cell r="W1839">
            <v>4000</v>
          </cell>
          <cell r="X1839">
            <v>1200</v>
          </cell>
          <cell r="AA1839">
            <v>1500</v>
          </cell>
          <cell r="AD1839">
            <v>2300</v>
          </cell>
        </row>
        <row r="1840">
          <cell r="A1840">
            <v>19.27</v>
          </cell>
          <cell r="B1840">
            <v>5000</v>
          </cell>
          <cell r="H1840">
            <v>3300</v>
          </cell>
          <cell r="I1840">
            <v>25695</v>
          </cell>
          <cell r="J1840">
            <v>2100</v>
          </cell>
          <cell r="W1840">
            <v>4000</v>
          </cell>
          <cell r="X1840">
            <v>1200</v>
          </cell>
          <cell r="AA1840">
            <v>1500</v>
          </cell>
          <cell r="AD1840">
            <v>2300</v>
          </cell>
        </row>
        <row r="1841">
          <cell r="A1841">
            <v>19.28</v>
          </cell>
          <cell r="B1841">
            <v>5000</v>
          </cell>
          <cell r="H1841">
            <v>3300</v>
          </cell>
          <cell r="I1841">
            <v>25705</v>
          </cell>
          <cell r="J1841">
            <v>2100</v>
          </cell>
          <cell r="W1841">
            <v>4000</v>
          </cell>
          <cell r="X1841">
            <v>1200</v>
          </cell>
          <cell r="AA1841">
            <v>1500</v>
          </cell>
          <cell r="AD1841">
            <v>2300</v>
          </cell>
        </row>
        <row r="1842">
          <cell r="A1842">
            <v>19.29</v>
          </cell>
          <cell r="B1842">
            <v>5000</v>
          </cell>
          <cell r="H1842">
            <v>3300</v>
          </cell>
          <cell r="I1842">
            <v>25715</v>
          </cell>
          <cell r="J1842">
            <v>2100</v>
          </cell>
          <cell r="W1842">
            <v>4000</v>
          </cell>
          <cell r="X1842">
            <v>1200</v>
          </cell>
          <cell r="AA1842">
            <v>1500</v>
          </cell>
          <cell r="AD1842">
            <v>2300</v>
          </cell>
        </row>
        <row r="1843">
          <cell r="A1843">
            <v>19.3</v>
          </cell>
          <cell r="B1843">
            <v>5000</v>
          </cell>
          <cell r="H1843">
            <v>3300</v>
          </cell>
          <cell r="I1843">
            <v>25725</v>
          </cell>
          <cell r="J1843">
            <v>2100</v>
          </cell>
          <cell r="W1843">
            <v>4000</v>
          </cell>
          <cell r="X1843">
            <v>1200</v>
          </cell>
          <cell r="AA1843">
            <v>1500</v>
          </cell>
          <cell r="AD1843">
            <v>2300</v>
          </cell>
        </row>
        <row r="1844">
          <cell r="A1844">
            <v>19.309999999999999</v>
          </cell>
          <cell r="B1844">
            <v>5000</v>
          </cell>
          <cell r="H1844">
            <v>3300</v>
          </cell>
          <cell r="I1844">
            <v>25735</v>
          </cell>
          <cell r="J1844">
            <v>2100</v>
          </cell>
          <cell r="W1844">
            <v>4000</v>
          </cell>
          <cell r="X1844">
            <v>1200</v>
          </cell>
          <cell r="AA1844">
            <v>1500</v>
          </cell>
          <cell r="AD1844">
            <v>2300</v>
          </cell>
        </row>
        <row r="1845">
          <cell r="A1845">
            <v>19.32</v>
          </cell>
          <cell r="B1845">
            <v>5000</v>
          </cell>
          <cell r="H1845">
            <v>3300</v>
          </cell>
          <cell r="I1845">
            <v>25745</v>
          </cell>
          <cell r="J1845">
            <v>2100</v>
          </cell>
          <cell r="W1845">
            <v>4000</v>
          </cell>
          <cell r="X1845">
            <v>1200</v>
          </cell>
          <cell r="AA1845">
            <v>1500</v>
          </cell>
          <cell r="AD1845">
            <v>2300</v>
          </cell>
        </row>
        <row r="1846">
          <cell r="A1846">
            <v>19.329999999999998</v>
          </cell>
          <cell r="B1846">
            <v>5000</v>
          </cell>
          <cell r="H1846">
            <v>3300</v>
          </cell>
          <cell r="I1846">
            <v>25755</v>
          </cell>
          <cell r="J1846">
            <v>2100</v>
          </cell>
          <cell r="W1846">
            <v>4000</v>
          </cell>
          <cell r="X1846">
            <v>1200</v>
          </cell>
          <cell r="AA1846">
            <v>1500</v>
          </cell>
          <cell r="AD1846">
            <v>2300</v>
          </cell>
        </row>
        <row r="1847">
          <cell r="A1847">
            <v>19.34</v>
          </cell>
          <cell r="B1847">
            <v>5000</v>
          </cell>
          <cell r="H1847">
            <v>3300</v>
          </cell>
          <cell r="I1847">
            <v>25765</v>
          </cell>
          <cell r="J1847">
            <v>2100</v>
          </cell>
          <cell r="W1847">
            <v>4000</v>
          </cell>
          <cell r="X1847">
            <v>1200</v>
          </cell>
          <cell r="AA1847">
            <v>1500</v>
          </cell>
          <cell r="AD1847">
            <v>2300</v>
          </cell>
        </row>
        <row r="1848">
          <cell r="A1848">
            <v>19.350000000000001</v>
          </cell>
          <cell r="B1848">
            <v>5000</v>
          </cell>
          <cell r="H1848">
            <v>3300</v>
          </cell>
          <cell r="I1848">
            <v>25775</v>
          </cell>
          <cell r="J1848">
            <v>2100</v>
          </cell>
          <cell r="W1848">
            <v>4000</v>
          </cell>
          <cell r="X1848">
            <v>1200</v>
          </cell>
          <cell r="AA1848">
            <v>1500</v>
          </cell>
          <cell r="AD1848">
            <v>2300</v>
          </cell>
        </row>
        <row r="1849">
          <cell r="A1849">
            <v>19.36</v>
          </cell>
          <cell r="B1849">
            <v>5000</v>
          </cell>
          <cell r="H1849">
            <v>3300</v>
          </cell>
          <cell r="I1849">
            <v>25785</v>
          </cell>
          <cell r="J1849">
            <v>2100</v>
          </cell>
          <cell r="W1849">
            <v>4000</v>
          </cell>
          <cell r="X1849">
            <v>1200</v>
          </cell>
          <cell r="AA1849">
            <v>1500</v>
          </cell>
          <cell r="AD1849">
            <v>2300</v>
          </cell>
        </row>
        <row r="1850">
          <cell r="A1850">
            <v>19.37</v>
          </cell>
          <cell r="B1850">
            <v>5000</v>
          </cell>
          <cell r="H1850">
            <v>3300</v>
          </cell>
          <cell r="I1850">
            <v>25795</v>
          </cell>
          <cell r="J1850">
            <v>2100</v>
          </cell>
          <cell r="W1850">
            <v>4000</v>
          </cell>
          <cell r="X1850">
            <v>1200</v>
          </cell>
          <cell r="AA1850">
            <v>1500</v>
          </cell>
          <cell r="AD1850">
            <v>2300</v>
          </cell>
        </row>
        <row r="1851">
          <cell r="A1851">
            <v>19.38</v>
          </cell>
          <cell r="B1851">
            <v>5000</v>
          </cell>
          <cell r="H1851">
            <v>3300</v>
          </cell>
          <cell r="I1851">
            <v>25805</v>
          </cell>
          <cell r="J1851">
            <v>2100</v>
          </cell>
          <cell r="W1851">
            <v>4000</v>
          </cell>
          <cell r="X1851">
            <v>1200</v>
          </cell>
          <cell r="AA1851">
            <v>1500</v>
          </cell>
          <cell r="AD1851">
            <v>2300</v>
          </cell>
        </row>
        <row r="1852">
          <cell r="A1852">
            <v>19.39</v>
          </cell>
          <cell r="B1852">
            <v>5000</v>
          </cell>
          <cell r="H1852">
            <v>3300</v>
          </cell>
          <cell r="I1852">
            <v>25815</v>
          </cell>
          <cell r="J1852">
            <v>2100</v>
          </cell>
          <cell r="W1852">
            <v>4000</v>
          </cell>
          <cell r="X1852">
            <v>1200</v>
          </cell>
          <cell r="AA1852">
            <v>1500</v>
          </cell>
          <cell r="AD1852">
            <v>2300</v>
          </cell>
        </row>
        <row r="1853">
          <cell r="A1853">
            <v>19.399999999999999</v>
          </cell>
          <cell r="B1853">
            <v>5000</v>
          </cell>
          <cell r="H1853">
            <v>3300</v>
          </cell>
          <cell r="I1853">
            <v>25825</v>
          </cell>
          <cell r="J1853">
            <v>2100</v>
          </cell>
          <cell r="W1853">
            <v>4000</v>
          </cell>
          <cell r="X1853">
            <v>1200</v>
          </cell>
          <cell r="AA1853">
            <v>1500</v>
          </cell>
          <cell r="AD1853">
            <v>2300</v>
          </cell>
        </row>
        <row r="1854">
          <cell r="A1854">
            <v>19.41</v>
          </cell>
          <cell r="B1854">
            <v>5000</v>
          </cell>
          <cell r="H1854">
            <v>3300</v>
          </cell>
          <cell r="I1854">
            <v>25835</v>
          </cell>
          <cell r="J1854">
            <v>2100</v>
          </cell>
          <cell r="W1854">
            <v>4000</v>
          </cell>
          <cell r="X1854">
            <v>1200</v>
          </cell>
          <cell r="AA1854">
            <v>1500</v>
          </cell>
          <cell r="AD1854">
            <v>2300</v>
          </cell>
        </row>
        <row r="1855">
          <cell r="A1855">
            <v>19.420000000000002</v>
          </cell>
          <cell r="B1855">
            <v>5000</v>
          </cell>
          <cell r="H1855">
            <v>3300</v>
          </cell>
          <cell r="I1855">
            <v>25845</v>
          </cell>
          <cell r="J1855">
            <v>2100</v>
          </cell>
          <cell r="W1855">
            <v>4000</v>
          </cell>
          <cell r="X1855">
            <v>1200</v>
          </cell>
          <cell r="AA1855">
            <v>1500</v>
          </cell>
          <cell r="AD1855">
            <v>2300</v>
          </cell>
        </row>
        <row r="1856">
          <cell r="A1856">
            <v>19.43</v>
          </cell>
          <cell r="B1856">
            <v>5000</v>
          </cell>
          <cell r="H1856">
            <v>3300</v>
          </cell>
          <cell r="I1856">
            <v>25855</v>
          </cell>
          <cell r="J1856">
            <v>2100</v>
          </cell>
          <cell r="W1856">
            <v>4000</v>
          </cell>
          <cell r="X1856">
            <v>1200</v>
          </cell>
          <cell r="AA1856">
            <v>1500</v>
          </cell>
          <cell r="AD1856">
            <v>2300</v>
          </cell>
        </row>
        <row r="1857">
          <cell r="A1857">
            <v>19.440000000000001</v>
          </cell>
          <cell r="B1857">
            <v>5000</v>
          </cell>
          <cell r="H1857">
            <v>3300</v>
          </cell>
          <cell r="I1857">
            <v>25865</v>
          </cell>
          <cell r="J1857">
            <v>2100</v>
          </cell>
          <cell r="W1857">
            <v>4000</v>
          </cell>
          <cell r="X1857">
            <v>1200</v>
          </cell>
          <cell r="AA1857">
            <v>1500</v>
          </cell>
          <cell r="AD1857">
            <v>2300</v>
          </cell>
        </row>
        <row r="1858">
          <cell r="A1858">
            <v>19.45</v>
          </cell>
          <cell r="B1858">
            <v>5000</v>
          </cell>
          <cell r="H1858">
            <v>3300</v>
          </cell>
          <cell r="I1858">
            <v>25875</v>
          </cell>
          <cell r="J1858">
            <v>2100</v>
          </cell>
          <cell r="W1858">
            <v>4000</v>
          </cell>
          <cell r="X1858">
            <v>1200</v>
          </cell>
          <cell r="AA1858">
            <v>1500</v>
          </cell>
          <cell r="AD1858">
            <v>2300</v>
          </cell>
        </row>
        <row r="1859">
          <cell r="A1859">
            <v>19.46</v>
          </cell>
          <cell r="B1859">
            <v>5000</v>
          </cell>
          <cell r="H1859">
            <v>3300</v>
          </cell>
          <cell r="I1859">
            <v>25885</v>
          </cell>
          <cell r="J1859">
            <v>2100</v>
          </cell>
          <cell r="W1859">
            <v>4000</v>
          </cell>
          <cell r="X1859">
            <v>1200</v>
          </cell>
          <cell r="AA1859">
            <v>1500</v>
          </cell>
          <cell r="AD1859">
            <v>2300</v>
          </cell>
        </row>
        <row r="1860">
          <cell r="A1860">
            <v>19.47</v>
          </cell>
          <cell r="B1860">
            <v>5000</v>
          </cell>
          <cell r="H1860">
            <v>3300</v>
          </cell>
          <cell r="I1860">
            <v>25895</v>
          </cell>
          <cell r="J1860">
            <v>2100</v>
          </cell>
          <cell r="W1860">
            <v>4000</v>
          </cell>
          <cell r="X1860">
            <v>1200</v>
          </cell>
          <cell r="AA1860">
            <v>1500</v>
          </cell>
          <cell r="AD1860">
            <v>2300</v>
          </cell>
        </row>
        <row r="1861">
          <cell r="A1861">
            <v>19.48</v>
          </cell>
          <cell r="B1861">
            <v>5000</v>
          </cell>
          <cell r="H1861">
            <v>3300</v>
          </cell>
          <cell r="I1861">
            <v>25905</v>
          </cell>
          <cell r="J1861">
            <v>2100</v>
          </cell>
          <cell r="W1861">
            <v>4000</v>
          </cell>
          <cell r="X1861">
            <v>1200</v>
          </cell>
          <cell r="AA1861">
            <v>1500</v>
          </cell>
          <cell r="AD1861">
            <v>2300</v>
          </cell>
        </row>
        <row r="1862">
          <cell r="A1862">
            <v>19.489999999999998</v>
          </cell>
          <cell r="B1862">
            <v>5000</v>
          </cell>
          <cell r="H1862">
            <v>3300</v>
          </cell>
          <cell r="I1862">
            <v>25915</v>
          </cell>
          <cell r="J1862">
            <v>2100</v>
          </cell>
          <cell r="W1862">
            <v>4000</v>
          </cell>
          <cell r="X1862">
            <v>1200</v>
          </cell>
          <cell r="AA1862">
            <v>1500</v>
          </cell>
          <cell r="AD1862">
            <v>2300</v>
          </cell>
        </row>
        <row r="1863">
          <cell r="A1863">
            <v>19.5</v>
          </cell>
          <cell r="B1863">
            <v>5000</v>
          </cell>
          <cell r="H1863">
            <v>3300</v>
          </cell>
          <cell r="I1863">
            <v>25925</v>
          </cell>
          <cell r="J1863">
            <v>2100</v>
          </cell>
          <cell r="W1863">
            <v>4000</v>
          </cell>
          <cell r="X1863">
            <v>1200</v>
          </cell>
          <cell r="AA1863">
            <v>1500</v>
          </cell>
          <cell r="AD1863">
            <v>2300</v>
          </cell>
        </row>
        <row r="1864">
          <cell r="A1864">
            <v>19.510000000000002</v>
          </cell>
          <cell r="B1864">
            <v>5000</v>
          </cell>
          <cell r="H1864">
            <v>3300</v>
          </cell>
          <cell r="I1864">
            <v>25935</v>
          </cell>
          <cell r="J1864">
            <v>2100</v>
          </cell>
          <cell r="W1864">
            <v>4000</v>
          </cell>
          <cell r="X1864">
            <v>1200</v>
          </cell>
          <cell r="AA1864">
            <v>1500</v>
          </cell>
          <cell r="AD1864">
            <v>2300</v>
          </cell>
        </row>
        <row r="1865">
          <cell r="A1865">
            <v>19.52</v>
          </cell>
          <cell r="B1865">
            <v>5000</v>
          </cell>
          <cell r="H1865">
            <v>3300</v>
          </cell>
          <cell r="I1865">
            <v>25945</v>
          </cell>
          <cell r="J1865">
            <v>2100</v>
          </cell>
          <cell r="W1865">
            <v>4000</v>
          </cell>
          <cell r="X1865">
            <v>1200</v>
          </cell>
          <cell r="AA1865">
            <v>1500</v>
          </cell>
          <cell r="AD1865">
            <v>2300</v>
          </cell>
        </row>
        <row r="1866">
          <cell r="A1866">
            <v>19.53</v>
          </cell>
          <cell r="B1866">
            <v>5000</v>
          </cell>
          <cell r="H1866">
            <v>3300</v>
          </cell>
          <cell r="I1866">
            <v>25955</v>
          </cell>
          <cell r="J1866">
            <v>2100</v>
          </cell>
          <cell r="W1866">
            <v>4000</v>
          </cell>
          <cell r="X1866">
            <v>1200</v>
          </cell>
          <cell r="AA1866">
            <v>1500</v>
          </cell>
          <cell r="AD1866">
            <v>2300</v>
          </cell>
        </row>
        <row r="1867">
          <cell r="A1867">
            <v>19.54</v>
          </cell>
          <cell r="B1867">
            <v>5000</v>
          </cell>
          <cell r="H1867">
            <v>3300</v>
          </cell>
          <cell r="I1867">
            <v>25965</v>
          </cell>
          <cell r="J1867">
            <v>2100</v>
          </cell>
          <cell r="W1867">
            <v>4000</v>
          </cell>
          <cell r="X1867">
            <v>1200</v>
          </cell>
          <cell r="AA1867">
            <v>1500</v>
          </cell>
          <cell r="AD1867">
            <v>2300</v>
          </cell>
        </row>
        <row r="1868">
          <cell r="A1868">
            <v>19.55</v>
          </cell>
          <cell r="B1868">
            <v>5000</v>
          </cell>
          <cell r="H1868">
            <v>3300</v>
          </cell>
          <cell r="I1868">
            <v>25975</v>
          </cell>
          <cell r="J1868">
            <v>2100</v>
          </cell>
          <cell r="W1868">
            <v>4000</v>
          </cell>
          <cell r="X1868">
            <v>1200</v>
          </cell>
          <cell r="AA1868">
            <v>1500</v>
          </cell>
          <cell r="AD1868">
            <v>2300</v>
          </cell>
        </row>
        <row r="1869">
          <cell r="A1869">
            <v>19.559999999999999</v>
          </cell>
          <cell r="B1869">
            <v>5000</v>
          </cell>
          <cell r="H1869">
            <v>3300</v>
          </cell>
          <cell r="I1869">
            <v>25985</v>
          </cell>
          <cell r="J1869">
            <v>2100</v>
          </cell>
          <cell r="W1869">
            <v>4000</v>
          </cell>
          <cell r="X1869">
            <v>1200</v>
          </cell>
          <cell r="AA1869">
            <v>1500</v>
          </cell>
          <cell r="AD1869">
            <v>2300</v>
          </cell>
        </row>
        <row r="1870">
          <cell r="A1870">
            <v>19.57</v>
          </cell>
          <cell r="B1870">
            <v>5000</v>
          </cell>
          <cell r="H1870">
            <v>3300</v>
          </cell>
          <cell r="I1870">
            <v>25995</v>
          </cell>
          <cell r="J1870">
            <v>2100</v>
          </cell>
          <cell r="W1870">
            <v>4000</v>
          </cell>
          <cell r="X1870">
            <v>1200</v>
          </cell>
          <cell r="AA1870">
            <v>1500</v>
          </cell>
          <cell r="AD1870">
            <v>2300</v>
          </cell>
        </row>
        <row r="1871">
          <cell r="A1871">
            <v>19.579999999999998</v>
          </cell>
          <cell r="B1871">
            <v>5000</v>
          </cell>
          <cell r="H1871">
            <v>3300</v>
          </cell>
          <cell r="I1871">
            <v>26005</v>
          </cell>
          <cell r="J1871">
            <v>2100</v>
          </cell>
          <cell r="W1871">
            <v>4000</v>
          </cell>
          <cell r="X1871">
            <v>1200</v>
          </cell>
          <cell r="AA1871">
            <v>1500</v>
          </cell>
          <cell r="AD1871">
            <v>2300</v>
          </cell>
        </row>
        <row r="1872">
          <cell r="A1872">
            <v>19.59</v>
          </cell>
          <cell r="B1872">
            <v>5000</v>
          </cell>
          <cell r="H1872">
            <v>3300</v>
          </cell>
          <cell r="I1872">
            <v>26015</v>
          </cell>
          <cell r="J1872">
            <v>2100</v>
          </cell>
          <cell r="W1872">
            <v>4000</v>
          </cell>
          <cell r="X1872">
            <v>1200</v>
          </cell>
          <cell r="AA1872">
            <v>1500</v>
          </cell>
          <cell r="AD1872">
            <v>2300</v>
          </cell>
        </row>
        <row r="1873">
          <cell r="A1873">
            <v>19.600000000000001</v>
          </cell>
          <cell r="B1873">
            <v>5000</v>
          </cell>
          <cell r="H1873">
            <v>3300</v>
          </cell>
          <cell r="I1873">
            <v>26025</v>
          </cell>
          <cell r="J1873">
            <v>2100</v>
          </cell>
          <cell r="W1873">
            <v>4000</v>
          </cell>
          <cell r="X1873">
            <v>1200</v>
          </cell>
          <cell r="AA1873">
            <v>1500</v>
          </cell>
          <cell r="AD1873">
            <v>2300</v>
          </cell>
        </row>
        <row r="1874">
          <cell r="A1874">
            <v>19.61</v>
          </cell>
          <cell r="B1874">
            <v>5000</v>
          </cell>
          <cell r="H1874">
            <v>3300</v>
          </cell>
          <cell r="I1874">
            <v>26035</v>
          </cell>
          <cell r="J1874">
            <v>2100</v>
          </cell>
          <cell r="W1874">
            <v>4000</v>
          </cell>
          <cell r="X1874">
            <v>1200</v>
          </cell>
          <cell r="AA1874">
            <v>1500</v>
          </cell>
          <cell r="AD1874">
            <v>2300</v>
          </cell>
        </row>
        <row r="1875">
          <cell r="A1875">
            <v>19.62</v>
          </cell>
          <cell r="B1875">
            <v>5000</v>
          </cell>
          <cell r="H1875">
            <v>3300</v>
          </cell>
          <cell r="I1875">
            <v>26045</v>
          </cell>
          <cell r="J1875">
            <v>2100</v>
          </cell>
          <cell r="W1875">
            <v>4000</v>
          </cell>
          <cell r="X1875">
            <v>1200</v>
          </cell>
          <cell r="AA1875">
            <v>1500</v>
          </cell>
          <cell r="AD1875">
            <v>2300</v>
          </cell>
        </row>
        <row r="1876">
          <cell r="A1876">
            <v>19.63</v>
          </cell>
          <cell r="B1876">
            <v>5000</v>
          </cell>
          <cell r="H1876">
            <v>3300</v>
          </cell>
          <cell r="I1876">
            <v>26055</v>
          </cell>
          <cell r="J1876">
            <v>2100</v>
          </cell>
          <cell r="W1876">
            <v>4000</v>
          </cell>
          <cell r="X1876">
            <v>1200</v>
          </cell>
          <cell r="AA1876">
            <v>1500</v>
          </cell>
          <cell r="AD1876">
            <v>2300</v>
          </cell>
        </row>
        <row r="1877">
          <cell r="A1877">
            <v>19.64</v>
          </cell>
          <cell r="B1877">
            <v>5000</v>
          </cell>
          <cell r="H1877">
            <v>3300</v>
          </cell>
          <cell r="I1877">
            <v>26065</v>
          </cell>
          <cell r="J1877">
            <v>2100</v>
          </cell>
          <cell r="W1877">
            <v>4000</v>
          </cell>
          <cell r="X1877">
            <v>1200</v>
          </cell>
          <cell r="AA1877">
            <v>1500</v>
          </cell>
          <cell r="AD1877">
            <v>2300</v>
          </cell>
        </row>
        <row r="1878">
          <cell r="A1878">
            <v>19.649999999999999</v>
          </cell>
          <cell r="B1878">
            <v>5000</v>
          </cell>
          <cell r="H1878">
            <v>3300</v>
          </cell>
          <cell r="I1878">
            <v>26075</v>
          </cell>
          <cell r="J1878">
            <v>2100</v>
          </cell>
          <cell r="W1878">
            <v>4000</v>
          </cell>
          <cell r="X1878">
            <v>1200</v>
          </cell>
          <cell r="AA1878">
            <v>1500</v>
          </cell>
          <cell r="AD1878">
            <v>2300</v>
          </cell>
        </row>
        <row r="1879">
          <cell r="A1879">
            <v>19.66</v>
          </cell>
          <cell r="B1879">
            <v>5000</v>
          </cell>
          <cell r="H1879">
            <v>3300</v>
          </cell>
          <cell r="I1879">
            <v>26085</v>
          </cell>
          <cell r="J1879">
            <v>2100</v>
          </cell>
          <cell r="W1879">
            <v>4000</v>
          </cell>
          <cell r="X1879">
            <v>1200</v>
          </cell>
          <cell r="AA1879">
            <v>1500</v>
          </cell>
          <cell r="AD1879">
            <v>2300</v>
          </cell>
        </row>
        <row r="1880">
          <cell r="A1880">
            <v>19.670000000000002</v>
          </cell>
          <cell r="B1880">
            <v>5000</v>
          </cell>
          <cell r="H1880">
            <v>3300</v>
          </cell>
          <cell r="I1880">
            <v>26095</v>
          </cell>
          <cell r="J1880">
            <v>2100</v>
          </cell>
          <cell r="W1880">
            <v>4000</v>
          </cell>
          <cell r="X1880">
            <v>1200</v>
          </cell>
          <cell r="AA1880">
            <v>1500</v>
          </cell>
          <cell r="AD1880">
            <v>2300</v>
          </cell>
        </row>
        <row r="1881">
          <cell r="A1881">
            <v>19.68</v>
          </cell>
          <cell r="B1881">
            <v>5000</v>
          </cell>
          <cell r="H1881">
            <v>3300</v>
          </cell>
          <cell r="I1881">
            <v>26105</v>
          </cell>
          <cell r="J1881">
            <v>2100</v>
          </cell>
          <cell r="W1881">
            <v>4000</v>
          </cell>
          <cell r="X1881">
            <v>1200</v>
          </cell>
          <cell r="AA1881">
            <v>1500</v>
          </cell>
          <cell r="AD1881">
            <v>2300</v>
          </cell>
        </row>
        <row r="1882">
          <cell r="A1882">
            <v>19.690000000000001</v>
          </cell>
          <cell r="B1882">
            <v>5000</v>
          </cell>
          <cell r="H1882">
            <v>3300</v>
          </cell>
          <cell r="I1882">
            <v>26115</v>
          </cell>
          <cell r="J1882">
            <v>2100</v>
          </cell>
          <cell r="W1882">
            <v>4000</v>
          </cell>
          <cell r="X1882">
            <v>1200</v>
          </cell>
          <cell r="AA1882">
            <v>1500</v>
          </cell>
          <cell r="AD1882">
            <v>2300</v>
          </cell>
        </row>
        <row r="1883">
          <cell r="A1883">
            <v>19.7</v>
          </cell>
          <cell r="B1883">
            <v>5000</v>
          </cell>
          <cell r="H1883">
            <v>3300</v>
          </cell>
          <cell r="I1883">
            <v>26125</v>
          </cell>
          <cell r="J1883">
            <v>2100</v>
          </cell>
          <cell r="W1883">
            <v>4000</v>
          </cell>
          <cell r="X1883">
            <v>1200</v>
          </cell>
          <cell r="AA1883">
            <v>1500</v>
          </cell>
          <cell r="AD1883">
            <v>2300</v>
          </cell>
        </row>
        <row r="1884">
          <cell r="A1884">
            <v>19.71</v>
          </cell>
          <cell r="B1884">
            <v>5000</v>
          </cell>
          <cell r="H1884">
            <v>3300</v>
          </cell>
          <cell r="I1884">
            <v>26135</v>
          </cell>
          <cell r="J1884">
            <v>2100</v>
          </cell>
          <cell r="W1884">
            <v>4000</v>
          </cell>
          <cell r="X1884">
            <v>1200</v>
          </cell>
          <cell r="AA1884">
            <v>1500</v>
          </cell>
          <cell r="AD1884">
            <v>2300</v>
          </cell>
        </row>
        <row r="1885">
          <cell r="A1885">
            <v>19.72</v>
          </cell>
          <cell r="B1885">
            <v>5000</v>
          </cell>
          <cell r="H1885">
            <v>3300</v>
          </cell>
          <cell r="I1885">
            <v>26145</v>
          </cell>
          <cell r="J1885">
            <v>2100</v>
          </cell>
          <cell r="W1885">
            <v>4000</v>
          </cell>
          <cell r="X1885">
            <v>1200</v>
          </cell>
          <cell r="AA1885">
            <v>1500</v>
          </cell>
          <cell r="AD1885">
            <v>2300</v>
          </cell>
        </row>
        <row r="1886">
          <cell r="A1886">
            <v>19.73</v>
          </cell>
          <cell r="B1886">
            <v>5000</v>
          </cell>
          <cell r="H1886">
            <v>3300</v>
          </cell>
          <cell r="I1886">
            <v>26155</v>
          </cell>
          <cell r="J1886">
            <v>2100</v>
          </cell>
          <cell r="W1886">
            <v>4000</v>
          </cell>
          <cell r="X1886">
            <v>1200</v>
          </cell>
          <cell r="AA1886">
            <v>1500</v>
          </cell>
          <cell r="AD1886">
            <v>2300</v>
          </cell>
        </row>
        <row r="1887">
          <cell r="A1887">
            <v>19.739999999999998</v>
          </cell>
          <cell r="B1887">
            <v>5000</v>
          </cell>
          <cell r="H1887">
            <v>3300</v>
          </cell>
          <cell r="I1887">
            <v>26165</v>
          </cell>
          <cell r="J1887">
            <v>2100</v>
          </cell>
          <cell r="W1887">
            <v>4000</v>
          </cell>
          <cell r="X1887">
            <v>1200</v>
          </cell>
          <cell r="AA1887">
            <v>1500</v>
          </cell>
          <cell r="AD1887">
            <v>2300</v>
          </cell>
        </row>
        <row r="1888">
          <cell r="A1888">
            <v>19.75</v>
          </cell>
          <cell r="B1888">
            <v>5000</v>
          </cell>
          <cell r="H1888">
            <v>3300</v>
          </cell>
          <cell r="I1888">
            <v>26175</v>
          </cell>
          <cell r="J1888">
            <v>2100</v>
          </cell>
          <cell r="W1888">
            <v>4000</v>
          </cell>
          <cell r="X1888">
            <v>1200</v>
          </cell>
          <cell r="AA1888">
            <v>1500</v>
          </cell>
          <cell r="AD1888">
            <v>2300</v>
          </cell>
        </row>
        <row r="1889">
          <cell r="A1889">
            <v>19.760000000000002</v>
          </cell>
          <cell r="B1889">
            <v>5000</v>
          </cell>
          <cell r="H1889">
            <v>3300</v>
          </cell>
          <cell r="I1889">
            <v>26185</v>
          </cell>
          <cell r="J1889">
            <v>2100</v>
          </cell>
          <cell r="W1889">
            <v>4000</v>
          </cell>
          <cell r="X1889">
            <v>1200</v>
          </cell>
          <cell r="AA1889">
            <v>1500</v>
          </cell>
          <cell r="AD1889">
            <v>2300</v>
          </cell>
        </row>
        <row r="1890">
          <cell r="A1890">
            <v>19.77</v>
          </cell>
          <cell r="B1890">
            <v>5000</v>
          </cell>
          <cell r="H1890">
            <v>3300</v>
          </cell>
          <cell r="I1890">
            <v>26195</v>
          </cell>
          <cell r="J1890">
            <v>2100</v>
          </cell>
          <cell r="W1890">
            <v>4000</v>
          </cell>
          <cell r="X1890">
            <v>1200</v>
          </cell>
          <cell r="AA1890">
            <v>1500</v>
          </cell>
          <cell r="AD1890">
            <v>2300</v>
          </cell>
        </row>
        <row r="1891">
          <cell r="A1891">
            <v>19.78</v>
          </cell>
          <cell r="B1891">
            <v>5000</v>
          </cell>
          <cell r="H1891">
            <v>3300</v>
          </cell>
          <cell r="I1891">
            <v>26205</v>
          </cell>
          <cell r="J1891">
            <v>2100</v>
          </cell>
          <cell r="W1891">
            <v>4000</v>
          </cell>
          <cell r="X1891">
            <v>1200</v>
          </cell>
          <cell r="AA1891">
            <v>1500</v>
          </cell>
          <cell r="AD1891">
            <v>2300</v>
          </cell>
        </row>
        <row r="1892">
          <cell r="A1892">
            <v>19.79</v>
          </cell>
          <cell r="B1892">
            <v>5000</v>
          </cell>
          <cell r="H1892">
            <v>3300</v>
          </cell>
          <cell r="I1892">
            <v>26215</v>
          </cell>
          <cell r="J1892">
            <v>2100</v>
          </cell>
          <cell r="W1892">
            <v>4000</v>
          </cell>
          <cell r="X1892">
            <v>1200</v>
          </cell>
          <cell r="AA1892">
            <v>1500</v>
          </cell>
          <cell r="AD1892">
            <v>2300</v>
          </cell>
        </row>
        <row r="1893">
          <cell r="A1893">
            <v>19.8</v>
          </cell>
          <cell r="B1893">
            <v>5000</v>
          </cell>
          <cell r="H1893">
            <v>3300</v>
          </cell>
          <cell r="I1893">
            <v>26225</v>
          </cell>
          <cell r="J1893">
            <v>2100</v>
          </cell>
          <cell r="W1893">
            <v>4000</v>
          </cell>
          <cell r="X1893">
            <v>1200</v>
          </cell>
          <cell r="AA1893">
            <v>1500</v>
          </cell>
          <cell r="AD1893">
            <v>2300</v>
          </cell>
        </row>
        <row r="1894">
          <cell r="A1894">
            <v>19.809999999999999</v>
          </cell>
          <cell r="B1894">
            <v>5000</v>
          </cell>
          <cell r="H1894">
            <v>3300</v>
          </cell>
          <cell r="I1894">
            <v>26235</v>
          </cell>
          <cell r="J1894">
            <v>2100</v>
          </cell>
          <cell r="W1894">
            <v>4000</v>
          </cell>
          <cell r="X1894">
            <v>1200</v>
          </cell>
          <cell r="AA1894">
            <v>1500</v>
          </cell>
          <cell r="AD1894">
            <v>2300</v>
          </cell>
        </row>
        <row r="1895">
          <cell r="A1895">
            <v>19.82</v>
          </cell>
          <cell r="B1895">
            <v>5000</v>
          </cell>
          <cell r="H1895">
            <v>3300</v>
          </cell>
          <cell r="I1895">
            <v>26245</v>
          </cell>
          <cell r="J1895">
            <v>2100</v>
          </cell>
          <cell r="W1895">
            <v>4000</v>
          </cell>
          <cell r="X1895">
            <v>1200</v>
          </cell>
          <cell r="AA1895">
            <v>1500</v>
          </cell>
          <cell r="AD1895">
            <v>2300</v>
          </cell>
        </row>
        <row r="1896">
          <cell r="A1896">
            <v>19.829999999999998</v>
          </cell>
          <cell r="B1896">
            <v>5000</v>
          </cell>
          <cell r="H1896">
            <v>3300</v>
          </cell>
          <cell r="I1896">
            <v>26255</v>
          </cell>
          <cell r="J1896">
            <v>2100</v>
          </cell>
          <cell r="W1896">
            <v>4000</v>
          </cell>
          <cell r="X1896">
            <v>1200</v>
          </cell>
          <cell r="AA1896">
            <v>1500</v>
          </cell>
          <cell r="AD1896">
            <v>2300</v>
          </cell>
        </row>
        <row r="1897">
          <cell r="A1897">
            <v>19.84</v>
          </cell>
          <cell r="B1897">
            <v>5000</v>
          </cell>
          <cell r="H1897">
            <v>3300</v>
          </cell>
          <cell r="I1897">
            <v>26265</v>
          </cell>
          <cell r="J1897">
            <v>2100</v>
          </cell>
          <cell r="W1897">
            <v>4000</v>
          </cell>
          <cell r="X1897">
            <v>1200</v>
          </cell>
          <cell r="AA1897">
            <v>1500</v>
          </cell>
          <cell r="AD1897">
            <v>2300</v>
          </cell>
        </row>
        <row r="1898">
          <cell r="A1898">
            <v>19.850000000000001</v>
          </cell>
          <cell r="B1898">
            <v>5000</v>
          </cell>
          <cell r="H1898">
            <v>3300</v>
          </cell>
          <cell r="I1898">
            <v>26275</v>
          </cell>
          <cell r="J1898">
            <v>2100</v>
          </cell>
          <cell r="W1898">
            <v>4000</v>
          </cell>
          <cell r="X1898">
            <v>1200</v>
          </cell>
          <cell r="AA1898">
            <v>1500</v>
          </cell>
          <cell r="AD1898">
            <v>2300</v>
          </cell>
        </row>
        <row r="1899">
          <cell r="A1899">
            <v>19.86</v>
          </cell>
          <cell r="B1899">
            <v>5000</v>
          </cell>
          <cell r="H1899">
            <v>3300</v>
          </cell>
          <cell r="I1899">
            <v>26285</v>
          </cell>
          <cell r="J1899">
            <v>2100</v>
          </cell>
          <cell r="W1899">
            <v>4000</v>
          </cell>
          <cell r="X1899">
            <v>1200</v>
          </cell>
          <cell r="AA1899">
            <v>1500</v>
          </cell>
          <cell r="AD1899">
            <v>2300</v>
          </cell>
        </row>
        <row r="1900">
          <cell r="A1900">
            <v>19.87</v>
          </cell>
          <cell r="B1900">
            <v>5000</v>
          </cell>
          <cell r="H1900">
            <v>3300</v>
          </cell>
          <cell r="I1900">
            <v>26295</v>
          </cell>
          <cell r="J1900">
            <v>2100</v>
          </cell>
          <cell r="W1900">
            <v>4000</v>
          </cell>
          <cell r="X1900">
            <v>1200</v>
          </cell>
          <cell r="AA1900">
            <v>1500</v>
          </cell>
          <cell r="AD1900">
            <v>2300</v>
          </cell>
        </row>
        <row r="1901">
          <cell r="A1901">
            <v>19.88</v>
          </cell>
          <cell r="B1901">
            <v>5000</v>
          </cell>
          <cell r="H1901">
            <v>3300</v>
          </cell>
          <cell r="I1901">
            <v>26305</v>
          </cell>
          <cell r="J1901">
            <v>2100</v>
          </cell>
          <cell r="W1901">
            <v>4000</v>
          </cell>
          <cell r="X1901">
            <v>1200</v>
          </cell>
          <cell r="AA1901">
            <v>1500</v>
          </cell>
          <cell r="AD1901">
            <v>2300</v>
          </cell>
        </row>
        <row r="1902">
          <cell r="A1902">
            <v>19.89</v>
          </cell>
          <cell r="B1902">
            <v>5000</v>
          </cell>
          <cell r="H1902">
            <v>3300</v>
          </cell>
          <cell r="I1902">
            <v>26315</v>
          </cell>
          <cell r="J1902">
            <v>2100</v>
          </cell>
          <cell r="W1902">
            <v>4000</v>
          </cell>
          <cell r="X1902">
            <v>1200</v>
          </cell>
          <cell r="AA1902">
            <v>1500</v>
          </cell>
          <cell r="AD1902">
            <v>2300</v>
          </cell>
        </row>
        <row r="1903">
          <cell r="A1903">
            <v>19.899999999999999</v>
          </cell>
          <cell r="B1903">
            <v>5000</v>
          </cell>
          <cell r="H1903">
            <v>3300</v>
          </cell>
          <cell r="I1903">
            <v>26325</v>
          </cell>
          <cell r="J1903">
            <v>2100</v>
          </cell>
          <cell r="W1903">
            <v>4000</v>
          </cell>
          <cell r="X1903">
            <v>1200</v>
          </cell>
          <cell r="AA1903">
            <v>1500</v>
          </cell>
          <cell r="AD1903">
            <v>2300</v>
          </cell>
        </row>
        <row r="1904">
          <cell r="A1904">
            <v>19.91</v>
          </cell>
          <cell r="B1904">
            <v>5000</v>
          </cell>
          <cell r="H1904">
            <v>3300</v>
          </cell>
          <cell r="I1904">
            <v>26335</v>
          </cell>
          <cell r="J1904">
            <v>2100</v>
          </cell>
          <cell r="W1904">
            <v>4000</v>
          </cell>
          <cell r="X1904">
            <v>1200</v>
          </cell>
          <cell r="AA1904">
            <v>1500</v>
          </cell>
          <cell r="AD1904">
            <v>2300</v>
          </cell>
        </row>
        <row r="1905">
          <cell r="A1905">
            <v>19.920000000000002</v>
          </cell>
          <cell r="B1905">
            <v>5000</v>
          </cell>
          <cell r="H1905">
            <v>3300</v>
          </cell>
          <cell r="I1905">
            <v>26345</v>
          </cell>
          <cell r="J1905">
            <v>2100</v>
          </cell>
          <cell r="W1905">
            <v>4000</v>
          </cell>
          <cell r="X1905">
            <v>1200</v>
          </cell>
          <cell r="AA1905">
            <v>1500</v>
          </cell>
          <cell r="AD1905">
            <v>2300</v>
          </cell>
        </row>
        <row r="1906">
          <cell r="A1906">
            <v>19.93</v>
          </cell>
          <cell r="B1906">
            <v>5000</v>
          </cell>
          <cell r="H1906">
            <v>3300</v>
          </cell>
          <cell r="I1906">
            <v>26355</v>
          </cell>
          <cell r="J1906">
            <v>2100</v>
          </cell>
          <cell r="W1906">
            <v>4000</v>
          </cell>
          <cell r="X1906">
            <v>1200</v>
          </cell>
          <cell r="AA1906">
            <v>1500</v>
          </cell>
          <cell r="AD1906">
            <v>2300</v>
          </cell>
        </row>
        <row r="1907">
          <cell r="A1907">
            <v>19.940000000000001</v>
          </cell>
          <cell r="B1907">
            <v>5000</v>
          </cell>
          <cell r="H1907">
            <v>3300</v>
          </cell>
          <cell r="I1907">
            <v>26365</v>
          </cell>
          <cell r="J1907">
            <v>2100</v>
          </cell>
          <cell r="W1907">
            <v>4000</v>
          </cell>
          <cell r="X1907">
            <v>1200</v>
          </cell>
          <cell r="AA1907">
            <v>1500</v>
          </cell>
          <cell r="AD1907">
            <v>2300</v>
          </cell>
        </row>
        <row r="1908">
          <cell r="A1908">
            <v>19.95</v>
          </cell>
          <cell r="B1908">
            <v>5000</v>
          </cell>
          <cell r="H1908">
            <v>3300</v>
          </cell>
          <cell r="I1908">
            <v>26375</v>
          </cell>
          <cell r="J1908">
            <v>2100</v>
          </cell>
          <cell r="W1908">
            <v>4000</v>
          </cell>
          <cell r="X1908">
            <v>1200</v>
          </cell>
          <cell r="AA1908">
            <v>1500</v>
          </cell>
          <cell r="AD1908">
            <v>2300</v>
          </cell>
        </row>
        <row r="1909">
          <cell r="A1909">
            <v>19.96</v>
          </cell>
          <cell r="B1909">
            <v>5000</v>
          </cell>
          <cell r="H1909">
            <v>3300</v>
          </cell>
          <cell r="I1909">
            <v>26385</v>
          </cell>
          <cell r="J1909">
            <v>2100</v>
          </cell>
          <cell r="W1909">
            <v>4000</v>
          </cell>
          <cell r="X1909">
            <v>1200</v>
          </cell>
          <cell r="AA1909">
            <v>1500</v>
          </cell>
          <cell r="AD1909">
            <v>2300</v>
          </cell>
        </row>
        <row r="1910">
          <cell r="A1910">
            <v>19.97</v>
          </cell>
          <cell r="B1910">
            <v>5000</v>
          </cell>
          <cell r="H1910">
            <v>3300</v>
          </cell>
          <cell r="I1910">
            <v>26395</v>
          </cell>
          <cell r="J1910">
            <v>2100</v>
          </cell>
          <cell r="W1910">
            <v>4000</v>
          </cell>
          <cell r="X1910">
            <v>1200</v>
          </cell>
          <cell r="AA1910">
            <v>1500</v>
          </cell>
          <cell r="AD1910">
            <v>2300</v>
          </cell>
        </row>
        <row r="1911">
          <cell r="A1911">
            <v>19.98</v>
          </cell>
          <cell r="B1911">
            <v>5000</v>
          </cell>
          <cell r="H1911">
            <v>3300</v>
          </cell>
          <cell r="I1911">
            <v>26405</v>
          </cell>
          <cell r="J1911">
            <v>2100</v>
          </cell>
          <cell r="W1911">
            <v>4000</v>
          </cell>
          <cell r="X1911">
            <v>1200</v>
          </cell>
          <cell r="AA1911">
            <v>1500</v>
          </cell>
          <cell r="AD1911">
            <v>2300</v>
          </cell>
        </row>
        <row r="1912">
          <cell r="A1912">
            <v>19.989999999999998</v>
          </cell>
          <cell r="B1912">
            <v>5000</v>
          </cell>
          <cell r="H1912">
            <v>3300</v>
          </cell>
          <cell r="I1912">
            <v>26415</v>
          </cell>
          <cell r="J1912">
            <v>2100</v>
          </cell>
          <cell r="W1912">
            <v>4000</v>
          </cell>
          <cell r="X1912">
            <v>1200</v>
          </cell>
          <cell r="AA1912">
            <v>1500</v>
          </cell>
          <cell r="AD1912">
            <v>2300</v>
          </cell>
        </row>
        <row r="1913">
          <cell r="A1913">
            <v>20</v>
          </cell>
          <cell r="B1913">
            <v>5000</v>
          </cell>
          <cell r="H1913">
            <v>3300</v>
          </cell>
          <cell r="I1913">
            <v>26425</v>
          </cell>
          <cell r="J1913">
            <v>2100</v>
          </cell>
          <cell r="W1913">
            <v>4000</v>
          </cell>
          <cell r="X1913">
            <v>1200</v>
          </cell>
          <cell r="AA1913">
            <v>1500</v>
          </cell>
          <cell r="AD1913">
            <v>2300</v>
          </cell>
        </row>
        <row r="1914">
          <cell r="A1914">
            <v>20.010000000000002</v>
          </cell>
          <cell r="B1914">
            <v>5000</v>
          </cell>
          <cell r="H1914">
            <v>3300</v>
          </cell>
          <cell r="I1914">
            <v>26435</v>
          </cell>
          <cell r="J1914">
            <v>2100</v>
          </cell>
          <cell r="W1914">
            <v>4000</v>
          </cell>
          <cell r="X1914">
            <v>1200</v>
          </cell>
          <cell r="AA1914">
            <v>1500</v>
          </cell>
          <cell r="AD1914">
            <v>2300</v>
          </cell>
        </row>
        <row r="1915">
          <cell r="A1915">
            <v>20.02</v>
          </cell>
          <cell r="B1915">
            <v>5000</v>
          </cell>
          <cell r="H1915">
            <v>3300</v>
          </cell>
          <cell r="I1915">
            <v>26445</v>
          </cell>
          <cell r="J1915">
            <v>2100</v>
          </cell>
          <cell r="W1915">
            <v>4000</v>
          </cell>
          <cell r="X1915">
            <v>1200</v>
          </cell>
          <cell r="AA1915">
            <v>1500</v>
          </cell>
          <cell r="AD1915">
            <v>2300</v>
          </cell>
        </row>
        <row r="1916">
          <cell r="A1916">
            <v>20.03</v>
          </cell>
          <cell r="B1916">
            <v>5000</v>
          </cell>
          <cell r="H1916">
            <v>3300</v>
          </cell>
          <cell r="I1916">
            <v>26455</v>
          </cell>
          <cell r="J1916">
            <v>2100</v>
          </cell>
          <cell r="W1916">
            <v>4000</v>
          </cell>
          <cell r="X1916">
            <v>1200</v>
          </cell>
          <cell r="AA1916">
            <v>1500</v>
          </cell>
          <cell r="AD1916">
            <v>2300</v>
          </cell>
        </row>
        <row r="1917">
          <cell r="A1917">
            <v>20.04</v>
          </cell>
          <cell r="B1917">
            <v>5000</v>
          </cell>
          <cell r="H1917">
            <v>3300</v>
          </cell>
          <cell r="I1917">
            <v>26465</v>
          </cell>
          <cell r="J1917">
            <v>2100</v>
          </cell>
          <cell r="W1917">
            <v>4000</v>
          </cell>
          <cell r="X1917">
            <v>1200</v>
          </cell>
          <cell r="AA1917">
            <v>1500</v>
          </cell>
          <cell r="AD1917">
            <v>2300</v>
          </cell>
        </row>
        <row r="1918">
          <cell r="A1918">
            <v>20.05</v>
          </cell>
          <cell r="B1918">
            <v>5000</v>
          </cell>
          <cell r="H1918">
            <v>3300</v>
          </cell>
          <cell r="I1918">
            <v>26475</v>
          </cell>
          <cell r="J1918">
            <v>2100</v>
          </cell>
          <cell r="W1918">
            <v>4000</v>
          </cell>
          <cell r="X1918">
            <v>1200</v>
          </cell>
          <cell r="AA1918">
            <v>1500</v>
          </cell>
          <cell r="AD1918">
            <v>2300</v>
          </cell>
        </row>
        <row r="1919">
          <cell r="A1919">
            <v>20.059999999999999</v>
          </cell>
          <cell r="B1919">
            <v>5000</v>
          </cell>
          <cell r="H1919">
            <v>3300</v>
          </cell>
          <cell r="I1919">
            <v>26485</v>
          </cell>
          <cell r="J1919">
            <v>2100</v>
          </cell>
          <cell r="W1919">
            <v>4000</v>
          </cell>
          <cell r="X1919">
            <v>1200</v>
          </cell>
          <cell r="AA1919">
            <v>1500</v>
          </cell>
          <cell r="AD1919">
            <v>2300</v>
          </cell>
        </row>
        <row r="1920">
          <cell r="A1920">
            <v>20.07</v>
          </cell>
          <cell r="B1920">
            <v>5000</v>
          </cell>
          <cell r="H1920">
            <v>3300</v>
          </cell>
          <cell r="I1920">
            <v>26495</v>
          </cell>
          <cell r="J1920">
            <v>2100</v>
          </cell>
          <cell r="W1920">
            <v>4000</v>
          </cell>
          <cell r="X1920">
            <v>1200</v>
          </cell>
          <cell r="AA1920">
            <v>1500</v>
          </cell>
          <cell r="AD1920">
            <v>2300</v>
          </cell>
        </row>
        <row r="1921">
          <cell r="A1921">
            <v>20.079999999999998</v>
          </cell>
          <cell r="B1921">
            <v>5000</v>
          </cell>
          <cell r="H1921">
            <v>3300</v>
          </cell>
          <cell r="I1921">
            <v>26505</v>
          </cell>
          <cell r="J1921">
            <v>2100</v>
          </cell>
          <cell r="W1921">
            <v>4000</v>
          </cell>
          <cell r="X1921">
            <v>1200</v>
          </cell>
          <cell r="AA1921">
            <v>1500</v>
          </cell>
          <cell r="AD1921">
            <v>2300</v>
          </cell>
        </row>
        <row r="1922">
          <cell r="A1922">
            <v>20.09</v>
          </cell>
          <cell r="B1922">
            <v>5000</v>
          </cell>
          <cell r="H1922">
            <v>3300</v>
          </cell>
          <cell r="I1922">
            <v>26515</v>
          </cell>
          <cell r="J1922">
            <v>2100</v>
          </cell>
          <cell r="W1922">
            <v>4000</v>
          </cell>
          <cell r="X1922">
            <v>1200</v>
          </cell>
          <cell r="AA1922">
            <v>1500</v>
          </cell>
          <cell r="AD1922">
            <v>2300</v>
          </cell>
        </row>
        <row r="1923">
          <cell r="A1923">
            <v>20.100000000000001</v>
          </cell>
          <cell r="B1923">
            <v>5000</v>
          </cell>
          <cell r="H1923">
            <v>3300</v>
          </cell>
          <cell r="I1923">
            <v>26525</v>
          </cell>
          <cell r="J1923">
            <v>2100</v>
          </cell>
          <cell r="W1923">
            <v>4000</v>
          </cell>
          <cell r="X1923">
            <v>1200</v>
          </cell>
          <cell r="AA1923">
            <v>1500</v>
          </cell>
          <cell r="AD1923">
            <v>2300</v>
          </cell>
        </row>
        <row r="1924">
          <cell r="A1924">
            <v>20.11</v>
          </cell>
          <cell r="B1924">
            <v>5000</v>
          </cell>
          <cell r="H1924">
            <v>3300</v>
          </cell>
          <cell r="I1924">
            <v>26535</v>
          </cell>
          <cell r="J1924">
            <v>2100</v>
          </cell>
          <cell r="W1924">
            <v>4000</v>
          </cell>
          <cell r="X1924">
            <v>1200</v>
          </cell>
          <cell r="AA1924">
            <v>1500</v>
          </cell>
          <cell r="AD1924">
            <v>2300</v>
          </cell>
        </row>
        <row r="1925">
          <cell r="A1925">
            <v>20.12</v>
          </cell>
          <cell r="B1925">
            <v>5000</v>
          </cell>
          <cell r="H1925">
            <v>3300</v>
          </cell>
          <cell r="I1925">
            <v>26545</v>
          </cell>
          <cell r="J1925">
            <v>2100</v>
          </cell>
          <cell r="W1925">
            <v>4000</v>
          </cell>
          <cell r="X1925">
            <v>1200</v>
          </cell>
          <cell r="AA1925">
            <v>1500</v>
          </cell>
          <cell r="AD1925">
            <v>2300</v>
          </cell>
        </row>
        <row r="1926">
          <cell r="A1926">
            <v>20.13</v>
          </cell>
          <cell r="B1926">
            <v>5000</v>
          </cell>
          <cell r="H1926">
            <v>3300</v>
          </cell>
          <cell r="I1926">
            <v>26555</v>
          </cell>
          <cell r="J1926">
            <v>2100</v>
          </cell>
          <cell r="W1926">
            <v>4000</v>
          </cell>
          <cell r="X1926">
            <v>1200</v>
          </cell>
          <cell r="AA1926">
            <v>1500</v>
          </cell>
          <cell r="AD1926">
            <v>2300</v>
          </cell>
        </row>
        <row r="1927">
          <cell r="A1927">
            <v>20.14</v>
          </cell>
          <cell r="B1927">
            <v>5000</v>
          </cell>
          <cell r="H1927">
            <v>3300</v>
          </cell>
          <cell r="I1927">
            <v>26565</v>
          </cell>
          <cell r="J1927">
            <v>2100</v>
          </cell>
          <cell r="W1927">
            <v>4000</v>
          </cell>
          <cell r="X1927">
            <v>1200</v>
          </cell>
          <cell r="AA1927">
            <v>1500</v>
          </cell>
          <cell r="AD1927">
            <v>2300</v>
          </cell>
        </row>
        <row r="1928">
          <cell r="A1928">
            <v>20.149999999999999</v>
          </cell>
          <cell r="B1928">
            <v>5000</v>
          </cell>
          <cell r="H1928">
            <v>3300</v>
          </cell>
          <cell r="I1928">
            <v>26575</v>
          </cell>
          <cell r="J1928">
            <v>2100</v>
          </cell>
          <cell r="W1928">
            <v>4000</v>
          </cell>
          <cell r="X1928">
            <v>1200</v>
          </cell>
          <cell r="AA1928">
            <v>1500</v>
          </cell>
          <cell r="AD1928">
            <v>2300</v>
          </cell>
        </row>
        <row r="1929">
          <cell r="A1929">
            <v>20.16</v>
          </cell>
          <cell r="B1929">
            <v>5000</v>
          </cell>
          <cell r="H1929">
            <v>3300</v>
          </cell>
          <cell r="I1929">
            <v>26585</v>
          </cell>
          <cell r="J1929">
            <v>2100</v>
          </cell>
          <cell r="W1929">
            <v>4000</v>
          </cell>
          <cell r="X1929">
            <v>1200</v>
          </cell>
          <cell r="AA1929">
            <v>1500</v>
          </cell>
          <cell r="AD1929">
            <v>2300</v>
          </cell>
        </row>
        <row r="1930">
          <cell r="A1930">
            <v>20.170000000000002</v>
          </cell>
          <cell r="B1930">
            <v>5000</v>
          </cell>
          <cell r="H1930">
            <v>3300</v>
          </cell>
          <cell r="I1930">
            <v>26595</v>
          </cell>
          <cell r="J1930">
            <v>2100</v>
          </cell>
          <cell r="W1930">
            <v>4000</v>
          </cell>
          <cell r="X1930">
            <v>1200</v>
          </cell>
          <cell r="AA1930">
            <v>1500</v>
          </cell>
          <cell r="AD1930">
            <v>2300</v>
          </cell>
        </row>
        <row r="1931">
          <cell r="A1931">
            <v>20.18</v>
          </cell>
          <cell r="B1931">
            <v>5000</v>
          </cell>
          <cell r="H1931">
            <v>3300</v>
          </cell>
          <cell r="I1931">
            <v>26605</v>
          </cell>
          <cell r="J1931">
            <v>2100</v>
          </cell>
          <cell r="W1931">
            <v>4000</v>
          </cell>
          <cell r="X1931">
            <v>1200</v>
          </cell>
          <cell r="AA1931">
            <v>1500</v>
          </cell>
          <cell r="AD1931">
            <v>2300</v>
          </cell>
        </row>
        <row r="1932">
          <cell r="A1932">
            <v>20.190000000000001</v>
          </cell>
          <cell r="B1932">
            <v>5000</v>
          </cell>
          <cell r="H1932">
            <v>3300</v>
          </cell>
          <cell r="I1932">
            <v>26615</v>
          </cell>
          <cell r="J1932">
            <v>2100</v>
          </cell>
          <cell r="W1932">
            <v>4000</v>
          </cell>
          <cell r="X1932">
            <v>1200</v>
          </cell>
          <cell r="AA1932">
            <v>1500</v>
          </cell>
          <cell r="AD1932">
            <v>2300</v>
          </cell>
        </row>
        <row r="1933">
          <cell r="A1933">
            <v>20.2</v>
          </cell>
          <cell r="B1933">
            <v>5000</v>
          </cell>
          <cell r="H1933">
            <v>3300</v>
          </cell>
          <cell r="I1933">
            <v>26625</v>
          </cell>
          <cell r="J1933">
            <v>2100</v>
          </cell>
          <cell r="W1933">
            <v>4000</v>
          </cell>
          <cell r="X1933">
            <v>1200</v>
          </cell>
          <cell r="AA1933">
            <v>1500</v>
          </cell>
          <cell r="AD1933">
            <v>2300</v>
          </cell>
        </row>
        <row r="1934">
          <cell r="A1934">
            <v>20.21</v>
          </cell>
          <cell r="B1934">
            <v>5000</v>
          </cell>
          <cell r="H1934">
            <v>3300</v>
          </cell>
          <cell r="I1934">
            <v>26635</v>
          </cell>
          <cell r="J1934">
            <v>2100</v>
          </cell>
          <cell r="W1934">
            <v>4000</v>
          </cell>
          <cell r="X1934">
            <v>1200</v>
          </cell>
          <cell r="AA1934">
            <v>1500</v>
          </cell>
          <cell r="AD1934">
            <v>2300</v>
          </cell>
        </row>
        <row r="1935">
          <cell r="A1935">
            <v>20.22</v>
          </cell>
          <cell r="B1935">
            <v>5000</v>
          </cell>
          <cell r="H1935">
            <v>3300</v>
          </cell>
          <cell r="I1935">
            <v>26645</v>
          </cell>
          <cell r="J1935">
            <v>2100</v>
          </cell>
          <cell r="W1935">
            <v>4000</v>
          </cell>
          <cell r="X1935">
            <v>1200</v>
          </cell>
          <cell r="AA1935">
            <v>1500</v>
          </cell>
          <cell r="AD1935">
            <v>2300</v>
          </cell>
        </row>
        <row r="1936">
          <cell r="A1936">
            <v>20.23</v>
          </cell>
          <cell r="B1936">
            <v>5000</v>
          </cell>
          <cell r="H1936">
            <v>3300</v>
          </cell>
          <cell r="I1936">
            <v>26655</v>
          </cell>
          <cell r="J1936">
            <v>2100</v>
          </cell>
          <cell r="W1936">
            <v>4000</v>
          </cell>
          <cell r="X1936">
            <v>1200</v>
          </cell>
          <cell r="AA1936">
            <v>1500</v>
          </cell>
          <cell r="AD1936">
            <v>2300</v>
          </cell>
        </row>
        <row r="1937">
          <cell r="A1937">
            <v>20.239999999999998</v>
          </cell>
          <cell r="B1937">
            <v>5000</v>
          </cell>
          <cell r="H1937">
            <v>3300</v>
          </cell>
          <cell r="I1937">
            <v>26665</v>
          </cell>
          <cell r="J1937">
            <v>2100</v>
          </cell>
          <cell r="W1937">
            <v>4000</v>
          </cell>
          <cell r="X1937">
            <v>1200</v>
          </cell>
          <cell r="AA1937">
            <v>1500</v>
          </cell>
          <cell r="AD1937">
            <v>2300</v>
          </cell>
        </row>
        <row r="1938">
          <cell r="A1938">
            <v>20.25</v>
          </cell>
          <cell r="B1938">
            <v>5000</v>
          </cell>
          <cell r="H1938">
            <v>3300</v>
          </cell>
          <cell r="I1938">
            <v>26675</v>
          </cell>
          <cell r="J1938">
            <v>2100</v>
          </cell>
          <cell r="W1938">
            <v>4000</v>
          </cell>
          <cell r="X1938">
            <v>1200</v>
          </cell>
          <cell r="AA1938">
            <v>1500</v>
          </cell>
          <cell r="AD1938">
            <v>2300</v>
          </cell>
        </row>
        <row r="1939">
          <cell r="A1939">
            <v>20.260000000000002</v>
          </cell>
          <cell r="B1939">
            <v>5000</v>
          </cell>
          <cell r="H1939">
            <v>3300</v>
          </cell>
          <cell r="I1939">
            <v>26685</v>
          </cell>
          <cell r="J1939">
            <v>2100</v>
          </cell>
          <cell r="W1939">
            <v>4000</v>
          </cell>
          <cell r="X1939">
            <v>1200</v>
          </cell>
          <cell r="AA1939">
            <v>1500</v>
          </cell>
          <cell r="AD1939">
            <v>2300</v>
          </cell>
        </row>
        <row r="1940">
          <cell r="A1940">
            <v>20.27</v>
          </cell>
          <cell r="B1940">
            <v>5000</v>
          </cell>
          <cell r="H1940">
            <v>3300</v>
          </cell>
          <cell r="I1940">
            <v>26695</v>
          </cell>
          <cell r="J1940">
            <v>2100</v>
          </cell>
          <cell r="W1940">
            <v>4000</v>
          </cell>
          <cell r="X1940">
            <v>1200</v>
          </cell>
          <cell r="AA1940">
            <v>1500</v>
          </cell>
          <cell r="AD1940">
            <v>2300</v>
          </cell>
        </row>
        <row r="1941">
          <cell r="A1941">
            <v>20.28</v>
          </cell>
          <cell r="B1941">
            <v>5000</v>
          </cell>
          <cell r="H1941">
            <v>3300</v>
          </cell>
          <cell r="I1941">
            <v>26705</v>
          </cell>
          <cell r="J1941">
            <v>2100</v>
          </cell>
          <cell r="W1941">
            <v>4000</v>
          </cell>
          <cell r="X1941">
            <v>1200</v>
          </cell>
          <cell r="AA1941">
            <v>1500</v>
          </cell>
          <cell r="AD1941">
            <v>2300</v>
          </cell>
        </row>
        <row r="1942">
          <cell r="A1942">
            <v>20.29</v>
          </cell>
          <cell r="B1942">
            <v>5000</v>
          </cell>
          <cell r="H1942">
            <v>3300</v>
          </cell>
          <cell r="I1942">
            <v>26715</v>
          </cell>
          <cell r="J1942">
            <v>2100</v>
          </cell>
          <cell r="W1942">
            <v>4000</v>
          </cell>
          <cell r="X1942">
            <v>1200</v>
          </cell>
          <cell r="AA1942">
            <v>1500</v>
          </cell>
          <cell r="AD1942">
            <v>2300</v>
          </cell>
        </row>
        <row r="1943">
          <cell r="A1943">
            <v>20.3</v>
          </cell>
          <cell r="B1943">
            <v>5000</v>
          </cell>
          <cell r="H1943">
            <v>3300</v>
          </cell>
          <cell r="I1943">
            <v>26725</v>
          </cell>
          <cell r="J1943">
            <v>2100</v>
          </cell>
          <cell r="W1943">
            <v>4000</v>
          </cell>
          <cell r="X1943">
            <v>1200</v>
          </cell>
          <cell r="AA1943">
            <v>1500</v>
          </cell>
          <cell r="AD1943">
            <v>2300</v>
          </cell>
        </row>
        <row r="1944">
          <cell r="A1944">
            <v>20.309999999999999</v>
          </cell>
          <cell r="B1944">
            <v>5000</v>
          </cell>
          <cell r="H1944">
            <v>3300</v>
          </cell>
          <cell r="I1944">
            <v>26735</v>
          </cell>
          <cell r="J1944">
            <v>2100</v>
          </cell>
          <cell r="W1944">
            <v>4000</v>
          </cell>
          <cell r="X1944">
            <v>1200</v>
          </cell>
          <cell r="AA1944">
            <v>1500</v>
          </cell>
          <cell r="AD1944">
            <v>2300</v>
          </cell>
        </row>
        <row r="1945">
          <cell r="A1945">
            <v>20.32</v>
          </cell>
          <cell r="B1945">
            <v>5000</v>
          </cell>
          <cell r="H1945">
            <v>3300</v>
          </cell>
          <cell r="I1945">
            <v>26745</v>
          </cell>
          <cell r="J1945">
            <v>2100</v>
          </cell>
          <cell r="W1945">
            <v>4000</v>
          </cell>
          <cell r="X1945">
            <v>1200</v>
          </cell>
          <cell r="AA1945">
            <v>1500</v>
          </cell>
          <cell r="AD1945">
            <v>2300</v>
          </cell>
        </row>
        <row r="1946">
          <cell r="A1946">
            <v>20.329999999999998</v>
          </cell>
          <cell r="B1946">
            <v>5000</v>
          </cell>
          <cell r="H1946">
            <v>3300</v>
          </cell>
          <cell r="I1946">
            <v>26755</v>
          </cell>
          <cell r="J1946">
            <v>2100</v>
          </cell>
          <cell r="W1946">
            <v>4000</v>
          </cell>
          <cell r="X1946">
            <v>1200</v>
          </cell>
          <cell r="AA1946">
            <v>1500</v>
          </cell>
          <cell r="AD1946">
            <v>2300</v>
          </cell>
        </row>
        <row r="1947">
          <cell r="A1947">
            <v>20.34</v>
          </cell>
          <cell r="B1947">
            <v>5000</v>
          </cell>
          <cell r="H1947">
            <v>3300</v>
          </cell>
          <cell r="I1947">
            <v>26765</v>
          </cell>
          <cell r="J1947">
            <v>2100</v>
          </cell>
          <cell r="W1947">
            <v>4000</v>
          </cell>
          <cell r="X1947">
            <v>1200</v>
          </cell>
          <cell r="AA1947">
            <v>1500</v>
          </cell>
          <cell r="AD1947">
            <v>2300</v>
          </cell>
        </row>
        <row r="1948">
          <cell r="A1948">
            <v>20.350000000000001</v>
          </cell>
          <cell r="B1948">
            <v>5000</v>
          </cell>
          <cell r="H1948">
            <v>3300</v>
          </cell>
          <cell r="I1948">
            <v>26775</v>
          </cell>
          <cell r="J1948">
            <v>2100</v>
          </cell>
          <cell r="W1948">
            <v>4000</v>
          </cell>
          <cell r="X1948">
            <v>1200</v>
          </cell>
          <cell r="AA1948">
            <v>1500</v>
          </cell>
          <cell r="AD1948">
            <v>2300</v>
          </cell>
        </row>
        <row r="1949">
          <cell r="A1949">
            <v>20.36</v>
          </cell>
          <cell r="B1949">
            <v>5000</v>
          </cell>
          <cell r="H1949">
            <v>3300</v>
          </cell>
          <cell r="I1949">
            <v>26785</v>
          </cell>
          <cell r="J1949">
            <v>2100</v>
          </cell>
          <cell r="W1949">
            <v>4000</v>
          </cell>
          <cell r="X1949">
            <v>1200</v>
          </cell>
          <cell r="AA1949">
            <v>1500</v>
          </cell>
          <cell r="AD1949">
            <v>2300</v>
          </cell>
        </row>
        <row r="1950">
          <cell r="A1950">
            <v>20.37</v>
          </cell>
          <cell r="B1950">
            <v>5000</v>
          </cell>
          <cell r="H1950">
            <v>3300</v>
          </cell>
          <cell r="I1950">
            <v>26795</v>
          </cell>
          <cell r="J1950">
            <v>2100</v>
          </cell>
          <cell r="W1950">
            <v>4000</v>
          </cell>
          <cell r="X1950">
            <v>1200</v>
          </cell>
          <cell r="AA1950">
            <v>1500</v>
          </cell>
          <cell r="AD1950">
            <v>2300</v>
          </cell>
        </row>
        <row r="1951">
          <cell r="A1951">
            <v>20.38</v>
          </cell>
          <cell r="B1951">
            <v>5000</v>
          </cell>
          <cell r="H1951">
            <v>3300</v>
          </cell>
          <cell r="I1951">
            <v>26805</v>
          </cell>
          <cell r="J1951">
            <v>2100</v>
          </cell>
          <cell r="W1951">
            <v>4000</v>
          </cell>
          <cell r="X1951">
            <v>1200</v>
          </cell>
          <cell r="AA1951">
            <v>1500</v>
          </cell>
          <cell r="AD1951">
            <v>2300</v>
          </cell>
        </row>
        <row r="1952">
          <cell r="A1952">
            <v>20.39</v>
          </cell>
          <cell r="B1952">
            <v>5000</v>
          </cell>
          <cell r="H1952">
            <v>3300</v>
          </cell>
          <cell r="I1952">
            <v>26815</v>
          </cell>
          <cell r="J1952">
            <v>2100</v>
          </cell>
          <cell r="W1952">
            <v>4000</v>
          </cell>
          <cell r="X1952">
            <v>1200</v>
          </cell>
          <cell r="AA1952">
            <v>1500</v>
          </cell>
          <cell r="AD1952">
            <v>2300</v>
          </cell>
        </row>
        <row r="1953">
          <cell r="A1953">
            <v>20.399999999999999</v>
          </cell>
          <cell r="B1953">
            <v>5000</v>
          </cell>
          <cell r="H1953">
            <v>3300</v>
          </cell>
          <cell r="I1953">
            <v>26825</v>
          </cell>
          <cell r="J1953">
            <v>2100</v>
          </cell>
          <cell r="W1953">
            <v>4000</v>
          </cell>
          <cell r="X1953">
            <v>1200</v>
          </cell>
          <cell r="AA1953">
            <v>1500</v>
          </cell>
          <cell r="AD1953">
            <v>2300</v>
          </cell>
        </row>
        <row r="1954">
          <cell r="A1954">
            <v>20.41</v>
          </cell>
          <cell r="B1954">
            <v>5000</v>
          </cell>
          <cell r="H1954">
            <v>3300</v>
          </cell>
          <cell r="I1954">
            <v>26835</v>
          </cell>
          <cell r="J1954">
            <v>2100</v>
          </cell>
          <cell r="W1954">
            <v>4000</v>
          </cell>
          <cell r="X1954">
            <v>1200</v>
          </cell>
          <cell r="AA1954">
            <v>1500</v>
          </cell>
          <cell r="AD1954">
            <v>2300</v>
          </cell>
        </row>
        <row r="1955">
          <cell r="A1955">
            <v>20.420000000000002</v>
          </cell>
          <cell r="B1955">
            <v>5000</v>
          </cell>
          <cell r="H1955">
            <v>3300</v>
          </cell>
          <cell r="I1955">
            <v>26845</v>
          </cell>
          <cell r="J1955">
            <v>2100</v>
          </cell>
          <cell r="W1955">
            <v>4000</v>
          </cell>
          <cell r="X1955">
            <v>1200</v>
          </cell>
          <cell r="AA1955">
            <v>1500</v>
          </cell>
          <cell r="AD1955">
            <v>2300</v>
          </cell>
        </row>
        <row r="1956">
          <cell r="A1956">
            <v>20.43</v>
          </cell>
          <cell r="B1956">
            <v>5000</v>
          </cell>
          <cell r="H1956">
            <v>3300</v>
          </cell>
          <cell r="I1956">
            <v>26855</v>
          </cell>
          <cell r="J1956">
            <v>2100</v>
          </cell>
          <cell r="W1956">
            <v>4000</v>
          </cell>
          <cell r="X1956">
            <v>1200</v>
          </cell>
          <cell r="AA1956">
            <v>1500</v>
          </cell>
          <cell r="AD1956">
            <v>2300</v>
          </cell>
        </row>
        <row r="1957">
          <cell r="A1957">
            <v>20.440000000000001</v>
          </cell>
          <cell r="B1957">
            <v>5000</v>
          </cell>
          <cell r="H1957">
            <v>3300</v>
          </cell>
          <cell r="I1957">
            <v>26865</v>
          </cell>
          <cell r="J1957">
            <v>2100</v>
          </cell>
          <cell r="W1957">
            <v>4000</v>
          </cell>
          <cell r="X1957">
            <v>1200</v>
          </cell>
          <cell r="AA1957">
            <v>1500</v>
          </cell>
          <cell r="AD1957">
            <v>2300</v>
          </cell>
        </row>
        <row r="1958">
          <cell r="A1958">
            <v>20.45</v>
          </cell>
          <cell r="B1958">
            <v>5000</v>
          </cell>
          <cell r="H1958">
            <v>3300</v>
          </cell>
          <cell r="I1958">
            <v>26875</v>
          </cell>
          <cell r="J1958">
            <v>2100</v>
          </cell>
          <cell r="W1958">
            <v>4000</v>
          </cell>
          <cell r="X1958">
            <v>1200</v>
          </cell>
          <cell r="AA1958">
            <v>1500</v>
          </cell>
          <cell r="AD1958">
            <v>2300</v>
          </cell>
        </row>
        <row r="1959">
          <cell r="A1959">
            <v>20.46</v>
          </cell>
          <cell r="B1959">
            <v>5000</v>
          </cell>
          <cell r="H1959">
            <v>3300</v>
          </cell>
          <cell r="I1959">
            <v>26885</v>
          </cell>
          <cell r="J1959">
            <v>2100</v>
          </cell>
          <cell r="W1959">
            <v>4000</v>
          </cell>
          <cell r="X1959">
            <v>1200</v>
          </cell>
          <cell r="AA1959">
            <v>1500</v>
          </cell>
          <cell r="AD1959">
            <v>2300</v>
          </cell>
        </row>
        <row r="1960">
          <cell r="A1960">
            <v>20.47</v>
          </cell>
          <cell r="B1960">
            <v>5000</v>
          </cell>
          <cell r="H1960">
            <v>3300</v>
          </cell>
          <cell r="I1960">
            <v>26895</v>
          </cell>
          <cell r="J1960">
            <v>2100</v>
          </cell>
          <cell r="W1960">
            <v>4000</v>
          </cell>
          <cell r="X1960">
            <v>1200</v>
          </cell>
          <cell r="AA1960">
            <v>1500</v>
          </cell>
          <cell r="AD1960">
            <v>2300</v>
          </cell>
        </row>
        <row r="1961">
          <cell r="A1961">
            <v>20.48</v>
          </cell>
          <cell r="B1961">
            <v>5000</v>
          </cell>
          <cell r="H1961">
            <v>3300</v>
          </cell>
          <cell r="I1961">
            <v>26905</v>
          </cell>
          <cell r="J1961">
            <v>2100</v>
          </cell>
          <cell r="W1961">
            <v>4000</v>
          </cell>
          <cell r="X1961">
            <v>1200</v>
          </cell>
          <cell r="AA1961">
            <v>1500</v>
          </cell>
          <cell r="AD1961">
            <v>2300</v>
          </cell>
        </row>
        <row r="1962">
          <cell r="A1962">
            <v>20.49</v>
          </cell>
          <cell r="B1962">
            <v>5000</v>
          </cell>
          <cell r="H1962">
            <v>3300</v>
          </cell>
          <cell r="I1962">
            <v>26915</v>
          </cell>
          <cell r="J1962">
            <v>2100</v>
          </cell>
          <cell r="W1962">
            <v>4000</v>
          </cell>
          <cell r="X1962">
            <v>1200</v>
          </cell>
          <cell r="AA1962">
            <v>1500</v>
          </cell>
          <cell r="AD1962">
            <v>2300</v>
          </cell>
        </row>
        <row r="1963">
          <cell r="A1963">
            <v>20.5</v>
          </cell>
          <cell r="B1963">
            <v>5000</v>
          </cell>
          <cell r="H1963">
            <v>3300</v>
          </cell>
          <cell r="I1963">
            <v>26925</v>
          </cell>
          <cell r="J1963">
            <v>2100</v>
          </cell>
          <cell r="W1963">
            <v>4000</v>
          </cell>
          <cell r="X1963">
            <v>1200</v>
          </cell>
          <cell r="AA1963">
            <v>1500</v>
          </cell>
          <cell r="AD1963">
            <v>2300</v>
          </cell>
        </row>
        <row r="1964">
          <cell r="A1964">
            <v>20.51</v>
          </cell>
          <cell r="B1964">
            <v>5000</v>
          </cell>
          <cell r="H1964">
            <v>3300</v>
          </cell>
          <cell r="I1964">
            <v>26935</v>
          </cell>
          <cell r="J1964">
            <v>2100</v>
          </cell>
          <cell r="W1964">
            <v>4000</v>
          </cell>
          <cell r="X1964">
            <v>1200</v>
          </cell>
          <cell r="AA1964">
            <v>1500</v>
          </cell>
          <cell r="AD1964">
            <v>2300</v>
          </cell>
        </row>
        <row r="1965">
          <cell r="A1965">
            <v>20.52</v>
          </cell>
          <cell r="B1965">
            <v>5000</v>
          </cell>
          <cell r="H1965">
            <v>3300</v>
          </cell>
          <cell r="I1965">
            <v>26945</v>
          </cell>
          <cell r="J1965">
            <v>2100</v>
          </cell>
          <cell r="W1965">
            <v>4000</v>
          </cell>
          <cell r="X1965">
            <v>1200</v>
          </cell>
          <cell r="AA1965">
            <v>1500</v>
          </cell>
          <cell r="AD1965">
            <v>2300</v>
          </cell>
        </row>
        <row r="1966">
          <cell r="A1966">
            <v>20.53</v>
          </cell>
          <cell r="B1966">
            <v>5000</v>
          </cell>
          <cell r="H1966">
            <v>3300</v>
          </cell>
          <cell r="I1966">
            <v>26955</v>
          </cell>
          <cell r="J1966">
            <v>2100</v>
          </cell>
          <cell r="W1966">
            <v>4000</v>
          </cell>
          <cell r="X1966">
            <v>1200</v>
          </cell>
          <cell r="AA1966">
            <v>1500</v>
          </cell>
          <cell r="AD1966">
            <v>2300</v>
          </cell>
        </row>
        <row r="1967">
          <cell r="A1967">
            <v>20.54</v>
          </cell>
          <cell r="B1967">
            <v>5000</v>
          </cell>
          <cell r="H1967">
            <v>3300</v>
          </cell>
          <cell r="I1967">
            <v>26965</v>
          </cell>
          <cell r="J1967">
            <v>2100</v>
          </cell>
          <cell r="W1967">
            <v>4000</v>
          </cell>
          <cell r="X1967">
            <v>1200</v>
          </cell>
          <cell r="AA1967">
            <v>1500</v>
          </cell>
          <cell r="AD1967">
            <v>2300</v>
          </cell>
        </row>
        <row r="1968">
          <cell r="A1968">
            <v>20.55</v>
          </cell>
          <cell r="B1968">
            <v>5000</v>
          </cell>
          <cell r="H1968">
            <v>3300</v>
          </cell>
          <cell r="I1968">
            <v>26975</v>
          </cell>
          <cell r="J1968">
            <v>2100</v>
          </cell>
          <cell r="W1968">
            <v>4000</v>
          </cell>
          <cell r="X1968">
            <v>1200</v>
          </cell>
          <cell r="AA1968">
            <v>1500</v>
          </cell>
          <cell r="AD1968">
            <v>2300</v>
          </cell>
        </row>
        <row r="1969">
          <cell r="A1969">
            <v>20.56</v>
          </cell>
          <cell r="B1969">
            <v>5000</v>
          </cell>
          <cell r="H1969">
            <v>3300</v>
          </cell>
          <cell r="I1969">
            <v>26985</v>
          </cell>
          <cell r="J1969">
            <v>2100</v>
          </cell>
          <cell r="W1969">
            <v>4000</v>
          </cell>
          <cell r="X1969">
            <v>1200</v>
          </cell>
          <cell r="AA1969">
            <v>1500</v>
          </cell>
          <cell r="AD1969">
            <v>2300</v>
          </cell>
        </row>
        <row r="1970">
          <cell r="A1970">
            <v>20.57</v>
          </cell>
          <cell r="B1970">
            <v>5000</v>
          </cell>
          <cell r="H1970">
            <v>3300</v>
          </cell>
          <cell r="I1970">
            <v>26995</v>
          </cell>
          <cell r="J1970">
            <v>2100</v>
          </cell>
          <cell r="W1970">
            <v>4000</v>
          </cell>
          <cell r="X1970">
            <v>1200</v>
          </cell>
          <cell r="AA1970">
            <v>1500</v>
          </cell>
          <cell r="AD1970">
            <v>2300</v>
          </cell>
        </row>
        <row r="1971">
          <cell r="A1971">
            <v>20.58</v>
          </cell>
          <cell r="B1971">
            <v>5000</v>
          </cell>
          <cell r="H1971">
            <v>3300</v>
          </cell>
          <cell r="I1971">
            <v>27005</v>
          </cell>
          <cell r="J1971">
            <v>2100</v>
          </cell>
          <cell r="W1971">
            <v>4000</v>
          </cell>
          <cell r="X1971">
            <v>1200</v>
          </cell>
          <cell r="AA1971">
            <v>1500</v>
          </cell>
          <cell r="AD1971">
            <v>2300</v>
          </cell>
        </row>
        <row r="1972">
          <cell r="A1972">
            <v>20.59</v>
          </cell>
          <cell r="B1972">
            <v>5000</v>
          </cell>
          <cell r="H1972">
            <v>3300</v>
          </cell>
          <cell r="I1972">
            <v>27015</v>
          </cell>
          <cell r="J1972">
            <v>2100</v>
          </cell>
          <cell r="W1972">
            <v>4000</v>
          </cell>
          <cell r="X1972">
            <v>1200</v>
          </cell>
          <cell r="AA1972">
            <v>1500</v>
          </cell>
          <cell r="AD1972">
            <v>2300</v>
          </cell>
        </row>
        <row r="1973">
          <cell r="A1973">
            <v>20.6</v>
          </cell>
          <cell r="B1973">
            <v>5000</v>
          </cell>
          <cell r="H1973">
            <v>3300</v>
          </cell>
          <cell r="I1973">
            <v>27025</v>
          </cell>
          <cell r="J1973">
            <v>2100</v>
          </cell>
          <cell r="W1973">
            <v>4000</v>
          </cell>
          <cell r="X1973">
            <v>1200</v>
          </cell>
          <cell r="AA1973">
            <v>1500</v>
          </cell>
          <cell r="AD1973">
            <v>2300</v>
          </cell>
        </row>
        <row r="1974">
          <cell r="A1974">
            <v>20.61</v>
          </cell>
          <cell r="B1974">
            <v>5000</v>
          </cell>
          <cell r="H1974">
            <v>3300</v>
          </cell>
          <cell r="I1974">
            <v>27035</v>
          </cell>
          <cell r="J1974">
            <v>2100</v>
          </cell>
          <cell r="W1974">
            <v>4000</v>
          </cell>
          <cell r="X1974">
            <v>1200</v>
          </cell>
          <cell r="AA1974">
            <v>1500</v>
          </cell>
          <cell r="AD1974">
            <v>2300</v>
          </cell>
        </row>
        <row r="1975">
          <cell r="A1975">
            <v>20.62</v>
          </cell>
          <cell r="B1975">
            <v>5000</v>
          </cell>
          <cell r="H1975">
            <v>3300</v>
          </cell>
          <cell r="I1975">
            <v>27045</v>
          </cell>
          <cell r="J1975">
            <v>2100</v>
          </cell>
          <cell r="W1975">
            <v>4000</v>
          </cell>
          <cell r="X1975">
            <v>1200</v>
          </cell>
          <cell r="AA1975">
            <v>1500</v>
          </cell>
          <cell r="AD1975">
            <v>2300</v>
          </cell>
        </row>
        <row r="1976">
          <cell r="A1976">
            <v>20.63</v>
          </cell>
          <cell r="B1976">
            <v>5000</v>
          </cell>
          <cell r="H1976">
            <v>3300</v>
          </cell>
          <cell r="I1976">
            <v>27055</v>
          </cell>
          <cell r="J1976">
            <v>2100</v>
          </cell>
          <cell r="W1976">
            <v>4000</v>
          </cell>
          <cell r="X1976">
            <v>1200</v>
          </cell>
          <cell r="AA1976">
            <v>1500</v>
          </cell>
          <cell r="AD1976">
            <v>2300</v>
          </cell>
        </row>
        <row r="1977">
          <cell r="A1977">
            <v>20.64</v>
          </cell>
          <cell r="B1977">
            <v>5000</v>
          </cell>
          <cell r="H1977">
            <v>3300</v>
          </cell>
          <cell r="I1977">
            <v>27065</v>
          </cell>
          <cell r="J1977">
            <v>2100</v>
          </cell>
          <cell r="W1977">
            <v>4000</v>
          </cell>
          <cell r="X1977">
            <v>1200</v>
          </cell>
          <cell r="AA1977">
            <v>1500</v>
          </cell>
          <cell r="AD1977">
            <v>2300</v>
          </cell>
        </row>
        <row r="1978">
          <cell r="A1978">
            <v>20.65</v>
          </cell>
          <cell r="B1978">
            <v>5000</v>
          </cell>
          <cell r="H1978">
            <v>3300</v>
          </cell>
          <cell r="I1978">
            <v>27075</v>
          </cell>
          <cell r="J1978">
            <v>2100</v>
          </cell>
          <cell r="W1978">
            <v>4000</v>
          </cell>
          <cell r="X1978">
            <v>1200</v>
          </cell>
          <cell r="AA1978">
            <v>1500</v>
          </cell>
          <cell r="AD1978">
            <v>2300</v>
          </cell>
        </row>
        <row r="1979">
          <cell r="A1979">
            <v>20.66</v>
          </cell>
          <cell r="B1979">
            <v>5000</v>
          </cell>
          <cell r="H1979">
            <v>3300</v>
          </cell>
          <cell r="I1979">
            <v>27085</v>
          </cell>
          <cell r="J1979">
            <v>2100</v>
          </cell>
          <cell r="W1979">
            <v>4000</v>
          </cell>
          <cell r="X1979">
            <v>1200</v>
          </cell>
          <cell r="AA1979">
            <v>1500</v>
          </cell>
          <cell r="AD1979">
            <v>2300</v>
          </cell>
        </row>
        <row r="1980">
          <cell r="A1980">
            <v>20.67</v>
          </cell>
          <cell r="B1980">
            <v>5000</v>
          </cell>
          <cell r="H1980">
            <v>3300</v>
          </cell>
          <cell r="I1980">
            <v>27095</v>
          </cell>
          <cell r="J1980">
            <v>2100</v>
          </cell>
          <cell r="W1980">
            <v>4000</v>
          </cell>
          <cell r="X1980">
            <v>1200</v>
          </cell>
          <cell r="AA1980">
            <v>1500</v>
          </cell>
          <cell r="AD1980">
            <v>2300</v>
          </cell>
        </row>
        <row r="1981">
          <cell r="A1981">
            <v>20.68</v>
          </cell>
          <cell r="B1981">
            <v>5000</v>
          </cell>
          <cell r="H1981">
            <v>3300</v>
          </cell>
          <cell r="I1981">
            <v>27105</v>
          </cell>
          <cell r="J1981">
            <v>2100</v>
          </cell>
          <cell r="W1981">
            <v>4000</v>
          </cell>
          <cell r="X1981">
            <v>1200</v>
          </cell>
          <cell r="AA1981">
            <v>1500</v>
          </cell>
          <cell r="AD1981">
            <v>2300</v>
          </cell>
        </row>
        <row r="1982">
          <cell r="A1982">
            <v>20.69</v>
          </cell>
          <cell r="B1982">
            <v>5000</v>
          </cell>
          <cell r="H1982">
            <v>3300</v>
          </cell>
          <cell r="I1982">
            <v>27115</v>
          </cell>
          <cell r="J1982">
            <v>2100</v>
          </cell>
          <cell r="W1982">
            <v>4000</v>
          </cell>
          <cell r="X1982">
            <v>1200</v>
          </cell>
          <cell r="AA1982">
            <v>1500</v>
          </cell>
          <cell r="AD1982">
            <v>2300</v>
          </cell>
        </row>
        <row r="1983">
          <cell r="A1983">
            <v>20.7</v>
          </cell>
          <cell r="B1983">
            <v>5000</v>
          </cell>
          <cell r="H1983">
            <v>3300</v>
          </cell>
          <cell r="I1983">
            <v>27125</v>
          </cell>
          <cell r="J1983">
            <v>2100</v>
          </cell>
          <cell r="W1983">
            <v>4000</v>
          </cell>
          <cell r="X1983">
            <v>1200</v>
          </cell>
          <cell r="AA1983">
            <v>1500</v>
          </cell>
          <cell r="AD1983">
            <v>2300</v>
          </cell>
        </row>
        <row r="1984">
          <cell r="A1984">
            <v>20.71</v>
          </cell>
          <cell r="B1984">
            <v>5000</v>
          </cell>
          <cell r="H1984">
            <v>3300</v>
          </cell>
          <cell r="I1984">
            <v>27135</v>
          </cell>
          <cell r="J1984">
            <v>2100</v>
          </cell>
          <cell r="W1984">
            <v>4000</v>
          </cell>
          <cell r="X1984">
            <v>1200</v>
          </cell>
          <cell r="AA1984">
            <v>1500</v>
          </cell>
          <cell r="AD1984">
            <v>2300</v>
          </cell>
        </row>
        <row r="1985">
          <cell r="A1985">
            <v>20.72</v>
          </cell>
          <cell r="B1985">
            <v>5000</v>
          </cell>
          <cell r="H1985">
            <v>3300</v>
          </cell>
          <cell r="I1985">
            <v>27145</v>
          </cell>
          <cell r="J1985">
            <v>2100</v>
          </cell>
          <cell r="W1985">
            <v>4000</v>
          </cell>
          <cell r="X1985">
            <v>1200</v>
          </cell>
          <cell r="AA1985">
            <v>1500</v>
          </cell>
          <cell r="AD1985">
            <v>2300</v>
          </cell>
        </row>
        <row r="1986">
          <cell r="A1986">
            <v>20.73</v>
          </cell>
          <cell r="B1986">
            <v>5000</v>
          </cell>
          <cell r="H1986">
            <v>3300</v>
          </cell>
          <cell r="I1986">
            <v>27155</v>
          </cell>
          <cell r="J1986">
            <v>2100</v>
          </cell>
          <cell r="W1986">
            <v>4000</v>
          </cell>
          <cell r="X1986">
            <v>1200</v>
          </cell>
          <cell r="AA1986">
            <v>1500</v>
          </cell>
          <cell r="AD1986">
            <v>2300</v>
          </cell>
        </row>
        <row r="1987">
          <cell r="A1987">
            <v>20.74</v>
          </cell>
          <cell r="B1987">
            <v>5000</v>
          </cell>
          <cell r="H1987">
            <v>3300</v>
          </cell>
          <cell r="I1987">
            <v>27165</v>
          </cell>
          <cell r="J1987">
            <v>2100</v>
          </cell>
          <cell r="W1987">
            <v>4000</v>
          </cell>
          <cell r="X1987">
            <v>1200</v>
          </cell>
          <cell r="AA1987">
            <v>1500</v>
          </cell>
          <cell r="AD1987">
            <v>2300</v>
          </cell>
        </row>
        <row r="1988">
          <cell r="A1988">
            <v>20.75</v>
          </cell>
          <cell r="B1988">
            <v>5000</v>
          </cell>
          <cell r="H1988">
            <v>3300</v>
          </cell>
          <cell r="I1988">
            <v>27175</v>
          </cell>
          <cell r="J1988">
            <v>2100</v>
          </cell>
          <cell r="W1988">
            <v>4000</v>
          </cell>
          <cell r="X1988">
            <v>1200</v>
          </cell>
          <cell r="AA1988">
            <v>1500</v>
          </cell>
          <cell r="AD1988">
            <v>2300</v>
          </cell>
        </row>
        <row r="1989">
          <cell r="A1989">
            <v>20.76</v>
          </cell>
          <cell r="B1989">
            <v>5000</v>
          </cell>
          <cell r="H1989">
            <v>3300</v>
          </cell>
          <cell r="I1989">
            <v>27185</v>
          </cell>
          <cell r="J1989">
            <v>2100</v>
          </cell>
          <cell r="W1989">
            <v>4000</v>
          </cell>
          <cell r="X1989">
            <v>1200</v>
          </cell>
          <cell r="AA1989">
            <v>1500</v>
          </cell>
          <cell r="AD1989">
            <v>2300</v>
          </cell>
        </row>
        <row r="1990">
          <cell r="A1990">
            <v>20.77</v>
          </cell>
          <cell r="B1990">
            <v>5000</v>
          </cell>
          <cell r="H1990">
            <v>3300</v>
          </cell>
          <cell r="I1990">
            <v>27195</v>
          </cell>
          <cell r="J1990">
            <v>2100</v>
          </cell>
          <cell r="W1990">
            <v>4000</v>
          </cell>
          <cell r="X1990">
            <v>1200</v>
          </cell>
          <cell r="AA1990">
            <v>1500</v>
          </cell>
          <cell r="AD1990">
            <v>2300</v>
          </cell>
        </row>
        <row r="1991">
          <cell r="A1991">
            <v>20.78</v>
          </cell>
          <cell r="B1991">
            <v>5000</v>
          </cell>
          <cell r="H1991">
            <v>3300</v>
          </cell>
          <cell r="I1991">
            <v>27205</v>
          </cell>
          <cell r="J1991">
            <v>2100</v>
          </cell>
          <cell r="W1991">
            <v>4000</v>
          </cell>
          <cell r="X1991">
            <v>1200</v>
          </cell>
          <cell r="AA1991">
            <v>1500</v>
          </cell>
          <cell r="AD1991">
            <v>2300</v>
          </cell>
        </row>
        <row r="1992">
          <cell r="A1992">
            <v>20.79</v>
          </cell>
          <cell r="B1992">
            <v>5000</v>
          </cell>
          <cell r="H1992">
            <v>3300</v>
          </cell>
          <cell r="I1992">
            <v>27215</v>
          </cell>
          <cell r="J1992">
            <v>2100</v>
          </cell>
          <cell r="W1992">
            <v>4000</v>
          </cell>
          <cell r="X1992">
            <v>1200</v>
          </cell>
          <cell r="AA1992">
            <v>1500</v>
          </cell>
          <cell r="AD1992">
            <v>2300</v>
          </cell>
        </row>
        <row r="1993">
          <cell r="A1993">
            <v>20.8</v>
          </cell>
          <cell r="B1993">
            <v>5000</v>
          </cell>
          <cell r="H1993">
            <v>3300</v>
          </cell>
          <cell r="I1993">
            <v>27225</v>
          </cell>
          <cell r="J1993">
            <v>2100</v>
          </cell>
          <cell r="W1993">
            <v>4000</v>
          </cell>
          <cell r="X1993">
            <v>1200</v>
          </cell>
          <cell r="AA1993">
            <v>1500</v>
          </cell>
          <cell r="AD1993">
            <v>2300</v>
          </cell>
        </row>
        <row r="1994">
          <cell r="A1994">
            <v>20.81</v>
          </cell>
          <cell r="B1994">
            <v>5000</v>
          </cell>
          <cell r="H1994">
            <v>3300</v>
          </cell>
          <cell r="I1994">
            <v>27235</v>
          </cell>
          <cell r="J1994">
            <v>2100</v>
          </cell>
          <cell r="W1994">
            <v>4000</v>
          </cell>
          <cell r="X1994">
            <v>1200</v>
          </cell>
          <cell r="AA1994">
            <v>1500</v>
          </cell>
          <cell r="AD1994">
            <v>2300</v>
          </cell>
        </row>
        <row r="1995">
          <cell r="A1995">
            <v>20.82</v>
          </cell>
          <cell r="B1995">
            <v>5000</v>
          </cell>
          <cell r="H1995">
            <v>3300</v>
          </cell>
          <cell r="I1995">
            <v>27245</v>
          </cell>
          <cell r="J1995">
            <v>2100</v>
          </cell>
          <cell r="W1995">
            <v>4000</v>
          </cell>
          <cell r="X1995">
            <v>1200</v>
          </cell>
          <cell r="AA1995">
            <v>1500</v>
          </cell>
          <cell r="AD1995">
            <v>2300</v>
          </cell>
        </row>
        <row r="1996">
          <cell r="A1996">
            <v>20.83</v>
          </cell>
          <cell r="B1996">
            <v>5000</v>
          </cell>
          <cell r="H1996">
            <v>3300</v>
          </cell>
          <cell r="I1996">
            <v>27255</v>
          </cell>
          <cell r="J1996">
            <v>2100</v>
          </cell>
          <cell r="W1996">
            <v>4000</v>
          </cell>
          <cell r="X1996">
            <v>1200</v>
          </cell>
          <cell r="AA1996">
            <v>1500</v>
          </cell>
          <cell r="AD1996">
            <v>2300</v>
          </cell>
        </row>
        <row r="1997">
          <cell r="A1997">
            <v>20.84</v>
          </cell>
          <cell r="B1997">
            <v>5000</v>
          </cell>
          <cell r="H1997">
            <v>3300</v>
          </cell>
          <cell r="I1997">
            <v>27265</v>
          </cell>
          <cell r="J1997">
            <v>2100</v>
          </cell>
          <cell r="W1997">
            <v>4000</v>
          </cell>
          <cell r="X1997">
            <v>1200</v>
          </cell>
          <cell r="AA1997">
            <v>1500</v>
          </cell>
          <cell r="AD1997">
            <v>2300</v>
          </cell>
        </row>
        <row r="1998">
          <cell r="A1998">
            <v>20.85</v>
          </cell>
          <cell r="B1998">
            <v>5000</v>
          </cell>
          <cell r="H1998">
            <v>3300</v>
          </cell>
          <cell r="I1998">
            <v>27275</v>
          </cell>
          <cell r="J1998">
            <v>2100</v>
          </cell>
          <cell r="W1998">
            <v>4000</v>
          </cell>
          <cell r="X1998">
            <v>1200</v>
          </cell>
          <cell r="AA1998">
            <v>1500</v>
          </cell>
          <cell r="AD1998">
            <v>2300</v>
          </cell>
        </row>
        <row r="1999">
          <cell r="A1999">
            <v>20.86</v>
          </cell>
          <cell r="B1999">
            <v>5000</v>
          </cell>
          <cell r="H1999">
            <v>3300</v>
          </cell>
          <cell r="I1999">
            <v>27285</v>
          </cell>
          <cell r="J1999">
            <v>2100</v>
          </cell>
          <cell r="W1999">
            <v>4000</v>
          </cell>
          <cell r="X1999">
            <v>1200</v>
          </cell>
          <cell r="AA1999">
            <v>1500</v>
          </cell>
          <cell r="AD1999">
            <v>2300</v>
          </cell>
        </row>
        <row r="2000">
          <cell r="A2000">
            <v>20.87</v>
          </cell>
          <cell r="B2000">
            <v>5000</v>
          </cell>
          <cell r="H2000">
            <v>3300</v>
          </cell>
          <cell r="I2000">
            <v>27295</v>
          </cell>
          <cell r="J2000">
            <v>2100</v>
          </cell>
          <cell r="W2000">
            <v>4000</v>
          </cell>
          <cell r="X2000">
            <v>1200</v>
          </cell>
          <cell r="AA2000">
            <v>1500</v>
          </cell>
          <cell r="AD2000">
            <v>2300</v>
          </cell>
        </row>
        <row r="2001">
          <cell r="A2001">
            <v>20.88</v>
          </cell>
          <cell r="B2001">
            <v>5000</v>
          </cell>
          <cell r="H2001">
            <v>3300</v>
          </cell>
          <cell r="I2001">
            <v>27305</v>
          </cell>
          <cell r="J2001">
            <v>2100</v>
          </cell>
          <cell r="W2001">
            <v>4000</v>
          </cell>
          <cell r="X2001">
            <v>1200</v>
          </cell>
          <cell r="AA2001">
            <v>1500</v>
          </cell>
          <cell r="AD2001">
            <v>2300</v>
          </cell>
        </row>
        <row r="2002">
          <cell r="A2002">
            <v>20.89</v>
          </cell>
          <cell r="B2002">
            <v>5000</v>
          </cell>
          <cell r="H2002">
            <v>3300</v>
          </cell>
          <cell r="I2002">
            <v>27315</v>
          </cell>
          <cell r="J2002">
            <v>2100</v>
          </cell>
          <cell r="W2002">
            <v>4000</v>
          </cell>
          <cell r="X2002">
            <v>1200</v>
          </cell>
          <cell r="AA2002">
            <v>1500</v>
          </cell>
          <cell r="AD2002">
            <v>2300</v>
          </cell>
        </row>
        <row r="2003">
          <cell r="A2003">
            <v>20.9</v>
          </cell>
          <cell r="B2003">
            <v>5000</v>
          </cell>
          <cell r="H2003">
            <v>3300</v>
          </cell>
          <cell r="I2003">
            <v>27325</v>
          </cell>
          <cell r="J2003">
            <v>2100</v>
          </cell>
          <cell r="W2003">
            <v>4000</v>
          </cell>
          <cell r="X2003">
            <v>1200</v>
          </cell>
          <cell r="AA2003">
            <v>1500</v>
          </cell>
          <cell r="AD2003">
            <v>2300</v>
          </cell>
        </row>
        <row r="2004">
          <cell r="A2004">
            <v>20.91</v>
          </cell>
          <cell r="B2004">
            <v>5000</v>
          </cell>
          <cell r="H2004">
            <v>3300</v>
          </cell>
          <cell r="I2004">
            <v>27335</v>
          </cell>
          <cell r="J2004">
            <v>2100</v>
          </cell>
          <cell r="W2004">
            <v>4000</v>
          </cell>
          <cell r="X2004">
            <v>1200</v>
          </cell>
          <cell r="AA2004">
            <v>1500</v>
          </cell>
          <cell r="AD2004">
            <v>2300</v>
          </cell>
        </row>
        <row r="2005">
          <cell r="A2005">
            <v>20.92</v>
          </cell>
          <cell r="B2005">
            <v>5000</v>
          </cell>
          <cell r="H2005">
            <v>3300</v>
          </cell>
          <cell r="I2005">
            <v>27345</v>
          </cell>
          <cell r="J2005">
            <v>2100</v>
          </cell>
          <cell r="W2005">
            <v>4000</v>
          </cell>
          <cell r="X2005">
            <v>1200</v>
          </cell>
          <cell r="AA2005">
            <v>1500</v>
          </cell>
          <cell r="AD2005">
            <v>2300</v>
          </cell>
        </row>
        <row r="2006">
          <cell r="A2006">
            <v>20.93</v>
          </cell>
          <cell r="B2006">
            <v>5000</v>
          </cell>
          <cell r="H2006">
            <v>3300</v>
          </cell>
          <cell r="I2006">
            <v>27355</v>
          </cell>
          <cell r="J2006">
            <v>2100</v>
          </cell>
          <cell r="W2006">
            <v>4000</v>
          </cell>
          <cell r="X2006">
            <v>1200</v>
          </cell>
          <cell r="AA2006">
            <v>1500</v>
          </cell>
          <cell r="AD2006">
            <v>2300</v>
          </cell>
        </row>
        <row r="2007">
          <cell r="A2007">
            <v>20.94</v>
          </cell>
          <cell r="B2007">
            <v>5000</v>
          </cell>
          <cell r="H2007">
            <v>3300</v>
          </cell>
          <cell r="I2007">
            <v>27365</v>
          </cell>
          <cell r="J2007">
            <v>2100</v>
          </cell>
          <cell r="W2007">
            <v>4000</v>
          </cell>
          <cell r="X2007">
            <v>1200</v>
          </cell>
          <cell r="AA2007">
            <v>1500</v>
          </cell>
          <cell r="AD2007">
            <v>2300</v>
          </cell>
        </row>
        <row r="2008">
          <cell r="A2008">
            <v>20.95</v>
          </cell>
          <cell r="B2008">
            <v>5000</v>
          </cell>
          <cell r="H2008">
            <v>3300</v>
          </cell>
          <cell r="I2008">
            <v>27375</v>
          </cell>
          <cell r="J2008">
            <v>2100</v>
          </cell>
          <cell r="W2008">
            <v>4000</v>
          </cell>
          <cell r="X2008">
            <v>1200</v>
          </cell>
          <cell r="AA2008">
            <v>1500</v>
          </cell>
          <cell r="AD2008">
            <v>2300</v>
          </cell>
        </row>
        <row r="2009">
          <cell r="A2009">
            <v>20.96</v>
          </cell>
          <cell r="B2009">
            <v>5000</v>
          </cell>
          <cell r="H2009">
            <v>3300</v>
          </cell>
          <cell r="I2009">
            <v>27385</v>
          </cell>
          <cell r="J2009">
            <v>2100</v>
          </cell>
          <cell r="W2009">
            <v>4000</v>
          </cell>
          <cell r="X2009">
            <v>1200</v>
          </cell>
          <cell r="AA2009">
            <v>1500</v>
          </cell>
          <cell r="AD2009">
            <v>2300</v>
          </cell>
        </row>
        <row r="2010">
          <cell r="A2010">
            <v>20.97</v>
          </cell>
          <cell r="B2010">
            <v>5000</v>
          </cell>
          <cell r="H2010">
            <v>3300</v>
          </cell>
          <cell r="I2010">
            <v>27395</v>
          </cell>
          <cell r="J2010">
            <v>2100</v>
          </cell>
          <cell r="W2010">
            <v>4000</v>
          </cell>
          <cell r="X2010">
            <v>1200</v>
          </cell>
          <cell r="AA2010">
            <v>1500</v>
          </cell>
          <cell r="AD2010">
            <v>2300</v>
          </cell>
        </row>
        <row r="2011">
          <cell r="A2011">
            <v>20.98</v>
          </cell>
          <cell r="B2011">
            <v>5000</v>
          </cell>
          <cell r="H2011">
            <v>3300</v>
          </cell>
          <cell r="I2011">
            <v>27405</v>
          </cell>
          <cell r="J2011">
            <v>2100</v>
          </cell>
          <cell r="W2011">
            <v>4000</v>
          </cell>
          <cell r="X2011">
            <v>1200</v>
          </cell>
          <cell r="AA2011">
            <v>1500</v>
          </cell>
          <cell r="AD2011">
            <v>2300</v>
          </cell>
        </row>
        <row r="2012">
          <cell r="A2012">
            <v>20.99</v>
          </cell>
          <cell r="B2012">
            <v>5000</v>
          </cell>
          <cell r="H2012">
            <v>3300</v>
          </cell>
          <cell r="I2012">
            <v>27415</v>
          </cell>
          <cell r="J2012">
            <v>2100</v>
          </cell>
          <cell r="W2012">
            <v>4000</v>
          </cell>
          <cell r="X2012">
            <v>1200</v>
          </cell>
          <cell r="AA2012">
            <v>1500</v>
          </cell>
          <cell r="AD2012">
            <v>2300</v>
          </cell>
        </row>
        <row r="2013">
          <cell r="A2013">
            <v>21</v>
          </cell>
          <cell r="B2013">
            <v>5000</v>
          </cell>
          <cell r="H2013">
            <v>3300</v>
          </cell>
          <cell r="I2013">
            <v>27425</v>
          </cell>
          <cell r="J2013">
            <v>2100</v>
          </cell>
          <cell r="W2013">
            <v>4000</v>
          </cell>
          <cell r="X2013">
            <v>1200</v>
          </cell>
          <cell r="AA2013">
            <v>1500</v>
          </cell>
          <cell r="AD2013">
            <v>2300</v>
          </cell>
        </row>
        <row r="2014">
          <cell r="A2014">
            <v>21.01</v>
          </cell>
          <cell r="B2014">
            <v>5000</v>
          </cell>
          <cell r="H2014">
            <v>3300</v>
          </cell>
          <cell r="I2014">
            <v>27435</v>
          </cell>
          <cell r="J2014">
            <v>2100</v>
          </cell>
          <cell r="W2014">
            <v>4000</v>
          </cell>
          <cell r="X2014">
            <v>1200</v>
          </cell>
          <cell r="AA2014">
            <v>1500</v>
          </cell>
          <cell r="AD2014">
            <v>2300</v>
          </cell>
        </row>
        <row r="2015">
          <cell r="A2015">
            <v>21.02</v>
          </cell>
          <cell r="B2015">
            <v>5000</v>
          </cell>
          <cell r="H2015">
            <v>3300</v>
          </cell>
          <cell r="I2015">
            <v>27445</v>
          </cell>
          <cell r="J2015">
            <v>2100</v>
          </cell>
          <cell r="W2015">
            <v>4000</v>
          </cell>
          <cell r="X2015">
            <v>1200</v>
          </cell>
          <cell r="AA2015">
            <v>1500</v>
          </cell>
          <cell r="AD2015">
            <v>2300</v>
          </cell>
        </row>
        <row r="2016">
          <cell r="A2016">
            <v>21.03</v>
          </cell>
          <cell r="B2016">
            <v>5000</v>
          </cell>
          <cell r="H2016">
            <v>3300</v>
          </cell>
          <cell r="I2016">
            <v>27455</v>
          </cell>
          <cell r="J2016">
            <v>2100</v>
          </cell>
          <cell r="W2016">
            <v>4000</v>
          </cell>
          <cell r="X2016">
            <v>1200</v>
          </cell>
          <cell r="AA2016">
            <v>1500</v>
          </cell>
          <cell r="AD2016">
            <v>2300</v>
          </cell>
        </row>
        <row r="2017">
          <cell r="A2017">
            <v>21.04</v>
          </cell>
          <cell r="B2017">
            <v>5000</v>
          </cell>
          <cell r="H2017">
            <v>3300</v>
          </cell>
          <cell r="I2017">
            <v>27465</v>
          </cell>
          <cell r="J2017">
            <v>2100</v>
          </cell>
          <cell r="W2017">
            <v>4000</v>
          </cell>
          <cell r="X2017">
            <v>1200</v>
          </cell>
          <cell r="AA2017">
            <v>1500</v>
          </cell>
          <cell r="AD2017">
            <v>2300</v>
          </cell>
        </row>
        <row r="2018">
          <cell r="A2018">
            <v>21.05</v>
          </cell>
          <cell r="B2018">
            <v>5000</v>
          </cell>
          <cell r="H2018">
            <v>3300</v>
          </cell>
          <cell r="I2018">
            <v>27475</v>
          </cell>
          <cell r="J2018">
            <v>2100</v>
          </cell>
          <cell r="W2018">
            <v>4000</v>
          </cell>
          <cell r="X2018">
            <v>1200</v>
          </cell>
          <cell r="AA2018">
            <v>1500</v>
          </cell>
          <cell r="AD2018">
            <v>2300</v>
          </cell>
        </row>
        <row r="2019">
          <cell r="A2019">
            <v>21.06</v>
          </cell>
          <cell r="B2019">
            <v>5000</v>
          </cell>
          <cell r="H2019">
            <v>3300</v>
          </cell>
          <cell r="I2019">
            <v>27485</v>
          </cell>
          <cell r="J2019">
            <v>2100</v>
          </cell>
          <cell r="W2019">
            <v>4000</v>
          </cell>
          <cell r="X2019">
            <v>1200</v>
          </cell>
          <cell r="AA2019">
            <v>1500</v>
          </cell>
          <cell r="AD2019">
            <v>2300</v>
          </cell>
        </row>
        <row r="2020">
          <cell r="A2020">
            <v>21.07</v>
          </cell>
          <cell r="B2020">
            <v>5000</v>
          </cell>
          <cell r="H2020">
            <v>3300</v>
          </cell>
          <cell r="I2020">
            <v>27495</v>
          </cell>
          <cell r="J2020">
            <v>2100</v>
          </cell>
          <cell r="W2020">
            <v>4000</v>
          </cell>
          <cell r="X2020">
            <v>1200</v>
          </cell>
          <cell r="AA2020">
            <v>1500</v>
          </cell>
          <cell r="AD2020">
            <v>2300</v>
          </cell>
        </row>
        <row r="2021">
          <cell r="A2021">
            <v>21.08</v>
          </cell>
          <cell r="B2021">
            <v>5000</v>
          </cell>
          <cell r="H2021">
            <v>3300</v>
          </cell>
          <cell r="I2021">
            <v>27505</v>
          </cell>
          <cell r="J2021">
            <v>2100</v>
          </cell>
          <cell r="W2021">
            <v>4000</v>
          </cell>
          <cell r="X2021">
            <v>1200</v>
          </cell>
          <cell r="AA2021">
            <v>1500</v>
          </cell>
          <cell r="AD2021">
            <v>2300</v>
          </cell>
        </row>
        <row r="2022">
          <cell r="A2022">
            <v>21.09</v>
          </cell>
          <cell r="B2022">
            <v>5000</v>
          </cell>
          <cell r="H2022">
            <v>3300</v>
          </cell>
          <cell r="I2022">
            <v>27515</v>
          </cell>
          <cell r="J2022">
            <v>2100</v>
          </cell>
          <cell r="W2022">
            <v>4000</v>
          </cell>
          <cell r="X2022">
            <v>1200</v>
          </cell>
          <cell r="AA2022">
            <v>1500</v>
          </cell>
          <cell r="AD2022">
            <v>2300</v>
          </cell>
        </row>
        <row r="2023">
          <cell r="A2023">
            <v>21.1</v>
          </cell>
          <cell r="B2023">
            <v>5000</v>
          </cell>
          <cell r="H2023">
            <v>3300</v>
          </cell>
          <cell r="I2023">
            <v>27525</v>
          </cell>
          <cell r="J2023">
            <v>2100</v>
          </cell>
          <cell r="W2023">
            <v>4000</v>
          </cell>
          <cell r="X2023">
            <v>1200</v>
          </cell>
          <cell r="AA2023">
            <v>1500</v>
          </cell>
          <cell r="AD2023">
            <v>2300</v>
          </cell>
        </row>
        <row r="2024">
          <cell r="A2024">
            <v>21.11</v>
          </cell>
          <cell r="B2024">
            <v>5000</v>
          </cell>
          <cell r="H2024">
            <v>3300</v>
          </cell>
          <cell r="I2024">
            <v>27535</v>
          </cell>
          <cell r="J2024">
            <v>2100</v>
          </cell>
          <cell r="W2024">
            <v>4000</v>
          </cell>
          <cell r="X2024">
            <v>1200</v>
          </cell>
          <cell r="AA2024">
            <v>1500</v>
          </cell>
          <cell r="AD2024">
            <v>2300</v>
          </cell>
        </row>
        <row r="2025">
          <cell r="A2025">
            <v>21.12</v>
          </cell>
          <cell r="B2025">
            <v>5000</v>
          </cell>
          <cell r="H2025">
            <v>3300</v>
          </cell>
          <cell r="I2025">
            <v>27545</v>
          </cell>
          <cell r="J2025">
            <v>2100</v>
          </cell>
          <cell r="W2025">
            <v>4000</v>
          </cell>
          <cell r="X2025">
            <v>1200</v>
          </cell>
          <cell r="AA2025">
            <v>1500</v>
          </cell>
          <cell r="AD2025">
            <v>2300</v>
          </cell>
        </row>
        <row r="2026">
          <cell r="A2026">
            <v>21.13</v>
          </cell>
          <cell r="B2026">
            <v>5000</v>
          </cell>
          <cell r="H2026">
            <v>3300</v>
          </cell>
          <cell r="I2026">
            <v>27555</v>
          </cell>
          <cell r="J2026">
            <v>2100</v>
          </cell>
          <cell r="W2026">
            <v>4000</v>
          </cell>
          <cell r="X2026">
            <v>1200</v>
          </cell>
          <cell r="AA2026">
            <v>1500</v>
          </cell>
          <cell r="AD2026">
            <v>2300</v>
          </cell>
        </row>
        <row r="2027">
          <cell r="A2027">
            <v>21.14</v>
          </cell>
          <cell r="B2027">
            <v>5000</v>
          </cell>
          <cell r="H2027">
            <v>3300</v>
          </cell>
          <cell r="I2027">
            <v>27565</v>
          </cell>
          <cell r="J2027">
            <v>2100</v>
          </cell>
          <cell r="W2027">
            <v>4000</v>
          </cell>
          <cell r="X2027">
            <v>1200</v>
          </cell>
          <cell r="AA2027">
            <v>1500</v>
          </cell>
          <cell r="AD2027">
            <v>2300</v>
          </cell>
        </row>
        <row r="2028">
          <cell r="A2028">
            <v>21.15</v>
          </cell>
          <cell r="B2028">
            <v>5000</v>
          </cell>
          <cell r="H2028">
            <v>3300</v>
          </cell>
          <cell r="I2028">
            <v>27575</v>
          </cell>
          <cell r="J2028">
            <v>2100</v>
          </cell>
          <cell r="W2028">
            <v>4000</v>
          </cell>
          <cell r="X2028">
            <v>1200</v>
          </cell>
          <cell r="AA2028">
            <v>1500</v>
          </cell>
          <cell r="AD2028">
            <v>2300</v>
          </cell>
        </row>
        <row r="2029">
          <cell r="A2029">
            <v>21.16</v>
          </cell>
          <cell r="B2029">
            <v>5000</v>
          </cell>
          <cell r="H2029">
            <v>3300</v>
          </cell>
          <cell r="I2029">
            <v>27585</v>
          </cell>
          <cell r="J2029">
            <v>2100</v>
          </cell>
          <cell r="W2029">
            <v>4000</v>
          </cell>
          <cell r="X2029">
            <v>1200</v>
          </cell>
          <cell r="AA2029">
            <v>1500</v>
          </cell>
          <cell r="AD2029">
            <v>2300</v>
          </cell>
        </row>
        <row r="2030">
          <cell r="A2030">
            <v>21.17</v>
          </cell>
          <cell r="B2030">
            <v>5000</v>
          </cell>
          <cell r="H2030">
            <v>3300</v>
          </cell>
          <cell r="I2030">
            <v>27595</v>
          </cell>
          <cell r="J2030">
            <v>2100</v>
          </cell>
          <cell r="W2030">
            <v>4000</v>
          </cell>
          <cell r="X2030">
            <v>1200</v>
          </cell>
          <cell r="AA2030">
            <v>1500</v>
          </cell>
          <cell r="AD2030">
            <v>2300</v>
          </cell>
        </row>
        <row r="2031">
          <cell r="A2031">
            <v>21.18</v>
          </cell>
          <cell r="B2031">
            <v>5000</v>
          </cell>
          <cell r="H2031">
            <v>3300</v>
          </cell>
          <cell r="I2031">
            <v>27605</v>
          </cell>
          <cell r="J2031">
            <v>2100</v>
          </cell>
          <cell r="W2031">
            <v>4000</v>
          </cell>
          <cell r="X2031">
            <v>1200</v>
          </cell>
          <cell r="AA2031">
            <v>1500</v>
          </cell>
          <cell r="AD2031">
            <v>2300</v>
          </cell>
        </row>
        <row r="2032">
          <cell r="A2032">
            <v>21.19</v>
          </cell>
          <cell r="B2032">
            <v>5000</v>
          </cell>
          <cell r="H2032">
            <v>3300</v>
          </cell>
          <cell r="I2032">
            <v>27615</v>
          </cell>
          <cell r="J2032">
            <v>2100</v>
          </cell>
          <cell r="W2032">
            <v>4000</v>
          </cell>
          <cell r="X2032">
            <v>1200</v>
          </cell>
          <cell r="AA2032">
            <v>1500</v>
          </cell>
          <cell r="AD2032">
            <v>2300</v>
          </cell>
        </row>
        <row r="2033">
          <cell r="A2033">
            <v>21.2</v>
          </cell>
          <cell r="B2033">
            <v>5000</v>
          </cell>
          <cell r="H2033">
            <v>3300</v>
          </cell>
          <cell r="I2033">
            <v>27625</v>
          </cell>
          <cell r="J2033">
            <v>2100</v>
          </cell>
          <cell r="W2033">
            <v>4000</v>
          </cell>
          <cell r="X2033">
            <v>1200</v>
          </cell>
          <cell r="AA2033">
            <v>1500</v>
          </cell>
          <cell r="AD2033">
            <v>2300</v>
          </cell>
        </row>
        <row r="2034">
          <cell r="A2034">
            <v>21.21</v>
          </cell>
          <cell r="B2034">
            <v>5000</v>
          </cell>
          <cell r="H2034">
            <v>3300</v>
          </cell>
          <cell r="I2034">
            <v>27635</v>
          </cell>
          <cell r="J2034">
            <v>2100</v>
          </cell>
          <cell r="W2034">
            <v>4000</v>
          </cell>
          <cell r="X2034">
            <v>1200</v>
          </cell>
          <cell r="AA2034">
            <v>1500</v>
          </cell>
          <cell r="AD2034">
            <v>2300</v>
          </cell>
        </row>
        <row r="2035">
          <cell r="A2035">
            <v>21.22</v>
          </cell>
          <cell r="B2035">
            <v>5000</v>
          </cell>
          <cell r="H2035">
            <v>3300</v>
          </cell>
          <cell r="I2035">
            <v>27645</v>
          </cell>
          <cell r="J2035">
            <v>2100</v>
          </cell>
          <cell r="W2035">
            <v>4000</v>
          </cell>
          <cell r="X2035">
            <v>1200</v>
          </cell>
          <cell r="AA2035">
            <v>1500</v>
          </cell>
          <cell r="AD2035">
            <v>2300</v>
          </cell>
        </row>
        <row r="2036">
          <cell r="A2036">
            <v>21.23</v>
          </cell>
          <cell r="B2036">
            <v>5000</v>
          </cell>
          <cell r="H2036">
            <v>3300</v>
          </cell>
          <cell r="I2036">
            <v>27655</v>
          </cell>
          <cell r="J2036">
            <v>2100</v>
          </cell>
          <cell r="W2036">
            <v>4000</v>
          </cell>
          <cell r="X2036">
            <v>1200</v>
          </cell>
          <cell r="AA2036">
            <v>1500</v>
          </cell>
          <cell r="AD2036">
            <v>2300</v>
          </cell>
        </row>
        <row r="2037">
          <cell r="A2037">
            <v>21.24</v>
          </cell>
          <cell r="B2037">
            <v>5000</v>
          </cell>
          <cell r="H2037">
            <v>3300</v>
          </cell>
          <cell r="I2037">
            <v>27665</v>
          </cell>
          <cell r="J2037">
            <v>2100</v>
          </cell>
          <cell r="W2037">
            <v>4000</v>
          </cell>
          <cell r="X2037">
            <v>1200</v>
          </cell>
          <cell r="AA2037">
            <v>1500</v>
          </cell>
          <cell r="AD2037">
            <v>2300</v>
          </cell>
        </row>
        <row r="2038">
          <cell r="A2038">
            <v>21.25</v>
          </cell>
          <cell r="B2038">
            <v>5000</v>
          </cell>
          <cell r="H2038">
            <v>3300</v>
          </cell>
          <cell r="I2038">
            <v>27675</v>
          </cell>
          <cell r="J2038">
            <v>2100</v>
          </cell>
          <cell r="W2038">
            <v>4000</v>
          </cell>
          <cell r="X2038">
            <v>1200</v>
          </cell>
          <cell r="AA2038">
            <v>1500</v>
          </cell>
          <cell r="AD2038">
            <v>2300</v>
          </cell>
        </row>
        <row r="2039">
          <cell r="A2039">
            <v>21.26</v>
          </cell>
          <cell r="B2039">
            <v>5000</v>
          </cell>
          <cell r="H2039">
            <v>3300</v>
          </cell>
          <cell r="I2039">
            <v>27685</v>
          </cell>
          <cell r="J2039">
            <v>2100</v>
          </cell>
          <cell r="W2039">
            <v>4000</v>
          </cell>
          <cell r="X2039">
            <v>1200</v>
          </cell>
          <cell r="AA2039">
            <v>1500</v>
          </cell>
          <cell r="AD2039">
            <v>2300</v>
          </cell>
        </row>
        <row r="2040">
          <cell r="A2040">
            <v>21.27</v>
          </cell>
          <cell r="B2040">
            <v>5000</v>
          </cell>
          <cell r="H2040">
            <v>3300</v>
          </cell>
          <cell r="I2040">
            <v>27695</v>
          </cell>
          <cell r="J2040">
            <v>2100</v>
          </cell>
          <cell r="W2040">
            <v>4000</v>
          </cell>
          <cell r="X2040">
            <v>1200</v>
          </cell>
          <cell r="AA2040">
            <v>1500</v>
          </cell>
          <cell r="AD2040">
            <v>2300</v>
          </cell>
        </row>
        <row r="2041">
          <cell r="A2041">
            <v>21.28</v>
          </cell>
          <cell r="B2041">
            <v>5000</v>
          </cell>
          <cell r="H2041">
            <v>3300</v>
          </cell>
          <cell r="I2041">
            <v>27705</v>
          </cell>
          <cell r="J2041">
            <v>2100</v>
          </cell>
          <cell r="W2041">
            <v>4000</v>
          </cell>
          <cell r="X2041">
            <v>1200</v>
          </cell>
          <cell r="AA2041">
            <v>1500</v>
          </cell>
          <cell r="AD2041">
            <v>2300</v>
          </cell>
        </row>
        <row r="2042">
          <cell r="A2042">
            <v>21.29</v>
          </cell>
          <cell r="B2042">
            <v>5000</v>
          </cell>
          <cell r="H2042">
            <v>3300</v>
          </cell>
          <cell r="I2042">
            <v>27715</v>
          </cell>
          <cell r="J2042">
            <v>2100</v>
          </cell>
          <cell r="W2042">
            <v>4000</v>
          </cell>
          <cell r="X2042">
            <v>1200</v>
          </cell>
          <cell r="AA2042">
            <v>1500</v>
          </cell>
          <cell r="AD2042">
            <v>2300</v>
          </cell>
        </row>
        <row r="2043">
          <cell r="A2043">
            <v>21.3</v>
          </cell>
          <cell r="B2043">
            <v>5000</v>
          </cell>
          <cell r="H2043">
            <v>3300</v>
          </cell>
          <cell r="I2043">
            <v>27725</v>
          </cell>
          <cell r="J2043">
            <v>2100</v>
          </cell>
          <cell r="W2043">
            <v>4000</v>
          </cell>
          <cell r="X2043">
            <v>1200</v>
          </cell>
          <cell r="AA2043">
            <v>1500</v>
          </cell>
          <cell r="AD2043">
            <v>2300</v>
          </cell>
        </row>
        <row r="2044">
          <cell r="A2044">
            <v>21.31</v>
          </cell>
          <cell r="B2044">
            <v>5000</v>
          </cell>
          <cell r="H2044">
            <v>3300</v>
          </cell>
          <cell r="I2044">
            <v>27735</v>
          </cell>
          <cell r="J2044">
            <v>2100</v>
          </cell>
          <cell r="W2044">
            <v>4000</v>
          </cell>
          <cell r="X2044">
            <v>1200</v>
          </cell>
          <cell r="AA2044">
            <v>1500</v>
          </cell>
          <cell r="AD2044">
            <v>2300</v>
          </cell>
        </row>
        <row r="2045">
          <cell r="A2045">
            <v>21.32</v>
          </cell>
          <cell r="B2045">
            <v>5000</v>
          </cell>
          <cell r="H2045">
            <v>3300</v>
          </cell>
          <cell r="I2045">
            <v>27745</v>
          </cell>
          <cell r="J2045">
            <v>2100</v>
          </cell>
          <cell r="W2045">
            <v>4000</v>
          </cell>
          <cell r="X2045">
            <v>1200</v>
          </cell>
          <cell r="AA2045">
            <v>1500</v>
          </cell>
          <cell r="AD2045">
            <v>2300</v>
          </cell>
        </row>
        <row r="2046">
          <cell r="A2046">
            <v>21.33</v>
          </cell>
          <cell r="B2046">
            <v>5000</v>
          </cell>
          <cell r="H2046">
            <v>3300</v>
          </cell>
          <cell r="I2046">
            <v>27755</v>
          </cell>
          <cell r="J2046">
            <v>2100</v>
          </cell>
          <cell r="W2046">
            <v>4000</v>
          </cell>
          <cell r="X2046">
            <v>1200</v>
          </cell>
          <cell r="AA2046">
            <v>1500</v>
          </cell>
          <cell r="AD2046">
            <v>2300</v>
          </cell>
        </row>
        <row r="2047">
          <cell r="A2047">
            <v>21.34</v>
          </cell>
          <cell r="B2047">
            <v>5000</v>
          </cell>
          <cell r="H2047">
            <v>3300</v>
          </cell>
          <cell r="I2047">
            <v>27765</v>
          </cell>
          <cell r="J2047">
            <v>2100</v>
          </cell>
          <cell r="W2047">
            <v>4000</v>
          </cell>
          <cell r="X2047">
            <v>1200</v>
          </cell>
          <cell r="AA2047">
            <v>1500</v>
          </cell>
          <cell r="AD2047">
            <v>2300</v>
          </cell>
        </row>
        <row r="2048">
          <cell r="A2048">
            <v>21.35</v>
          </cell>
          <cell r="B2048">
            <v>5000</v>
          </cell>
          <cell r="H2048">
            <v>3300</v>
          </cell>
          <cell r="I2048">
            <v>27775</v>
          </cell>
          <cell r="J2048">
            <v>2100</v>
          </cell>
          <cell r="W2048">
            <v>4000</v>
          </cell>
          <cell r="X2048">
            <v>1200</v>
          </cell>
          <cell r="AA2048">
            <v>1500</v>
          </cell>
          <cell r="AD2048">
            <v>2300</v>
          </cell>
        </row>
        <row r="2049">
          <cell r="A2049">
            <v>21.36</v>
          </cell>
          <cell r="B2049">
            <v>5000</v>
          </cell>
          <cell r="H2049">
            <v>3300</v>
          </cell>
          <cell r="I2049">
            <v>27785</v>
          </cell>
          <cell r="J2049">
            <v>2100</v>
          </cell>
          <cell r="W2049">
            <v>4000</v>
          </cell>
          <cell r="X2049">
            <v>1200</v>
          </cell>
          <cell r="AA2049">
            <v>1500</v>
          </cell>
          <cell r="AD2049">
            <v>2300</v>
          </cell>
        </row>
        <row r="2050">
          <cell r="A2050">
            <v>21.37</v>
          </cell>
          <cell r="B2050">
            <v>5000</v>
          </cell>
          <cell r="H2050">
            <v>3300</v>
          </cell>
          <cell r="I2050">
            <v>27795</v>
          </cell>
          <cell r="J2050">
            <v>2100</v>
          </cell>
          <cell r="W2050">
            <v>4000</v>
          </cell>
          <cell r="X2050">
            <v>1200</v>
          </cell>
          <cell r="AA2050">
            <v>1500</v>
          </cell>
          <cell r="AD2050">
            <v>2300</v>
          </cell>
        </row>
        <row r="2051">
          <cell r="A2051">
            <v>21.38</v>
          </cell>
          <cell r="B2051">
            <v>5000</v>
          </cell>
          <cell r="H2051">
            <v>3300</v>
          </cell>
          <cell r="I2051">
            <v>27805</v>
          </cell>
          <cell r="J2051">
            <v>2100</v>
          </cell>
          <cell r="W2051">
            <v>4000</v>
          </cell>
          <cell r="X2051">
            <v>1200</v>
          </cell>
          <cell r="AA2051">
            <v>1500</v>
          </cell>
          <cell r="AD2051">
            <v>2300</v>
          </cell>
        </row>
        <row r="2052">
          <cell r="A2052">
            <v>21.39</v>
          </cell>
          <cell r="B2052">
            <v>5000</v>
          </cell>
          <cell r="H2052">
            <v>3300</v>
          </cell>
          <cell r="I2052">
            <v>27815</v>
          </cell>
          <cell r="J2052">
            <v>2100</v>
          </cell>
          <cell r="W2052">
            <v>4000</v>
          </cell>
          <cell r="X2052">
            <v>1200</v>
          </cell>
          <cell r="AA2052">
            <v>1500</v>
          </cell>
          <cell r="AD2052">
            <v>2300</v>
          </cell>
        </row>
        <row r="2053">
          <cell r="A2053">
            <v>21.4</v>
          </cell>
          <cell r="B2053">
            <v>5000</v>
          </cell>
          <cell r="H2053">
            <v>3300</v>
          </cell>
          <cell r="I2053">
            <v>27825</v>
          </cell>
          <cell r="J2053">
            <v>2100</v>
          </cell>
          <cell r="W2053">
            <v>4000</v>
          </cell>
          <cell r="X2053">
            <v>1200</v>
          </cell>
          <cell r="AA2053">
            <v>1500</v>
          </cell>
          <cell r="AD2053">
            <v>2300</v>
          </cell>
        </row>
        <row r="2054">
          <cell r="A2054">
            <v>21.41</v>
          </cell>
          <cell r="B2054">
            <v>5000</v>
          </cell>
          <cell r="H2054">
            <v>3300</v>
          </cell>
          <cell r="I2054">
            <v>27835</v>
          </cell>
          <cell r="J2054">
            <v>2100</v>
          </cell>
          <cell r="W2054">
            <v>4000</v>
          </cell>
          <cell r="X2054">
            <v>1200</v>
          </cell>
          <cell r="AA2054">
            <v>1500</v>
          </cell>
          <cell r="AD2054">
            <v>2300</v>
          </cell>
        </row>
        <row r="2055">
          <cell r="A2055">
            <v>21.42</v>
          </cell>
          <cell r="B2055">
            <v>5000</v>
          </cell>
          <cell r="H2055">
            <v>3300</v>
          </cell>
          <cell r="I2055">
            <v>27845</v>
          </cell>
          <cell r="J2055">
            <v>2100</v>
          </cell>
          <cell r="W2055">
            <v>4000</v>
          </cell>
          <cell r="X2055">
            <v>1200</v>
          </cell>
          <cell r="AA2055">
            <v>1500</v>
          </cell>
          <cell r="AD2055">
            <v>2300</v>
          </cell>
        </row>
        <row r="2056">
          <cell r="A2056">
            <v>21.43</v>
          </cell>
          <cell r="B2056">
            <v>5000</v>
          </cell>
          <cell r="H2056">
            <v>3300</v>
          </cell>
          <cell r="I2056">
            <v>27855</v>
          </cell>
          <cell r="J2056">
            <v>2100</v>
          </cell>
          <cell r="W2056">
            <v>4000</v>
          </cell>
          <cell r="X2056">
            <v>1200</v>
          </cell>
          <cell r="AA2056">
            <v>1500</v>
          </cell>
          <cell r="AD2056">
            <v>2300</v>
          </cell>
        </row>
        <row r="2057">
          <cell r="A2057">
            <v>21.44</v>
          </cell>
          <cell r="B2057">
            <v>5000</v>
          </cell>
          <cell r="H2057">
            <v>3300</v>
          </cell>
          <cell r="I2057">
            <v>27865</v>
          </cell>
          <cell r="J2057">
            <v>2100</v>
          </cell>
          <cell r="W2057">
            <v>4000</v>
          </cell>
          <cell r="X2057">
            <v>1200</v>
          </cell>
          <cell r="AA2057">
            <v>1500</v>
          </cell>
          <cell r="AD2057">
            <v>2300</v>
          </cell>
        </row>
        <row r="2058">
          <cell r="A2058">
            <v>21.45</v>
          </cell>
          <cell r="B2058">
            <v>5000</v>
          </cell>
          <cell r="H2058">
            <v>3300</v>
          </cell>
          <cell r="I2058">
            <v>27875</v>
          </cell>
          <cell r="J2058">
            <v>2100</v>
          </cell>
          <cell r="W2058">
            <v>4000</v>
          </cell>
          <cell r="X2058">
            <v>1200</v>
          </cell>
          <cell r="AA2058">
            <v>1500</v>
          </cell>
          <cell r="AD2058">
            <v>2300</v>
          </cell>
        </row>
        <row r="2059">
          <cell r="A2059">
            <v>21.46</v>
          </cell>
          <cell r="B2059">
            <v>5000</v>
          </cell>
          <cell r="H2059">
            <v>3300</v>
          </cell>
          <cell r="I2059">
            <v>27885</v>
          </cell>
          <cell r="J2059">
            <v>2100</v>
          </cell>
          <cell r="W2059">
            <v>4000</v>
          </cell>
          <cell r="X2059">
            <v>1200</v>
          </cell>
          <cell r="AA2059">
            <v>1500</v>
          </cell>
          <cell r="AD2059">
            <v>2300</v>
          </cell>
        </row>
        <row r="2060">
          <cell r="A2060">
            <v>21.47</v>
          </cell>
          <cell r="B2060">
            <v>5000</v>
          </cell>
          <cell r="H2060">
            <v>3300</v>
          </cell>
          <cell r="I2060">
            <v>27895</v>
          </cell>
          <cell r="J2060">
            <v>2100</v>
          </cell>
          <cell r="W2060">
            <v>4000</v>
          </cell>
          <cell r="X2060">
            <v>1200</v>
          </cell>
          <cell r="AA2060">
            <v>1500</v>
          </cell>
          <cell r="AD2060">
            <v>2300</v>
          </cell>
        </row>
        <row r="2061">
          <cell r="A2061">
            <v>21.48</v>
          </cell>
          <cell r="B2061">
            <v>5000</v>
          </cell>
          <cell r="H2061">
            <v>3300</v>
          </cell>
          <cell r="I2061">
            <v>27905</v>
          </cell>
          <cell r="J2061">
            <v>2100</v>
          </cell>
          <cell r="W2061">
            <v>4000</v>
          </cell>
          <cell r="X2061">
            <v>1200</v>
          </cell>
          <cell r="AA2061">
            <v>1500</v>
          </cell>
          <cell r="AD2061">
            <v>2300</v>
          </cell>
        </row>
        <row r="2062">
          <cell r="A2062">
            <v>21.49</v>
          </cell>
          <cell r="B2062">
            <v>5000</v>
          </cell>
          <cell r="H2062">
            <v>3300</v>
          </cell>
          <cell r="I2062">
            <v>27915</v>
          </cell>
          <cell r="J2062">
            <v>2100</v>
          </cell>
          <cell r="W2062">
            <v>4000</v>
          </cell>
          <cell r="X2062">
            <v>1200</v>
          </cell>
          <cell r="AA2062">
            <v>1500</v>
          </cell>
          <cell r="AD2062">
            <v>2300</v>
          </cell>
        </row>
        <row r="2063">
          <cell r="A2063">
            <v>21.5</v>
          </cell>
          <cell r="B2063">
            <v>5000</v>
          </cell>
          <cell r="H2063">
            <v>3300</v>
          </cell>
          <cell r="I2063">
            <v>27925</v>
          </cell>
          <cell r="J2063">
            <v>2100</v>
          </cell>
          <cell r="W2063">
            <v>4000</v>
          </cell>
          <cell r="X2063">
            <v>1200</v>
          </cell>
          <cell r="AA2063">
            <v>1500</v>
          </cell>
          <cell r="AD2063">
            <v>2300</v>
          </cell>
        </row>
        <row r="2064">
          <cell r="A2064">
            <v>21.51</v>
          </cell>
          <cell r="B2064">
            <v>5000</v>
          </cell>
          <cell r="H2064">
            <v>3300</v>
          </cell>
          <cell r="I2064">
            <v>27935</v>
          </cell>
          <cell r="J2064">
            <v>2100</v>
          </cell>
          <cell r="W2064">
            <v>4000</v>
          </cell>
          <cell r="X2064">
            <v>1200</v>
          </cell>
          <cell r="AA2064">
            <v>1500</v>
          </cell>
          <cell r="AD2064">
            <v>2300</v>
          </cell>
        </row>
        <row r="2065">
          <cell r="A2065">
            <v>21.52</v>
          </cell>
          <cell r="B2065">
            <v>5000</v>
          </cell>
          <cell r="H2065">
            <v>3300</v>
          </cell>
          <cell r="I2065">
            <v>27945</v>
          </cell>
          <cell r="J2065">
            <v>2100</v>
          </cell>
          <cell r="W2065">
            <v>4000</v>
          </cell>
          <cell r="X2065">
            <v>1200</v>
          </cell>
          <cell r="AA2065">
            <v>1500</v>
          </cell>
          <cell r="AD2065">
            <v>2300</v>
          </cell>
        </row>
        <row r="2066">
          <cell r="A2066">
            <v>21.53</v>
          </cell>
          <cell r="B2066">
            <v>5000</v>
          </cell>
          <cell r="H2066">
            <v>3300</v>
          </cell>
          <cell r="I2066">
            <v>27955</v>
          </cell>
          <cell r="J2066">
            <v>2100</v>
          </cell>
          <cell r="W2066">
            <v>4000</v>
          </cell>
          <cell r="X2066">
            <v>1200</v>
          </cell>
          <cell r="AA2066">
            <v>1500</v>
          </cell>
          <cell r="AD2066">
            <v>2300</v>
          </cell>
        </row>
        <row r="2067">
          <cell r="A2067">
            <v>21.54</v>
          </cell>
          <cell r="B2067">
            <v>5000</v>
          </cell>
          <cell r="H2067">
            <v>3300</v>
          </cell>
          <cell r="I2067">
            <v>27965</v>
          </cell>
          <cell r="J2067">
            <v>2100</v>
          </cell>
          <cell r="W2067">
            <v>4000</v>
          </cell>
          <cell r="X2067">
            <v>1200</v>
          </cell>
          <cell r="AA2067">
            <v>1500</v>
          </cell>
          <cell r="AD2067">
            <v>2300</v>
          </cell>
        </row>
        <row r="2068">
          <cell r="A2068">
            <v>21.55</v>
          </cell>
          <cell r="B2068">
            <v>5000</v>
          </cell>
          <cell r="H2068">
            <v>3300</v>
          </cell>
          <cell r="I2068">
            <v>27975</v>
          </cell>
          <cell r="J2068">
            <v>2100</v>
          </cell>
          <cell r="W2068">
            <v>4000</v>
          </cell>
          <cell r="X2068">
            <v>1200</v>
          </cell>
          <cell r="AA2068">
            <v>1500</v>
          </cell>
          <cell r="AD2068">
            <v>2300</v>
          </cell>
        </row>
        <row r="2069">
          <cell r="A2069">
            <v>21.56</v>
          </cell>
          <cell r="B2069">
            <v>5000</v>
          </cell>
          <cell r="H2069">
            <v>3300</v>
          </cell>
          <cell r="I2069">
            <v>27985</v>
          </cell>
          <cell r="J2069">
            <v>2100</v>
          </cell>
          <cell r="W2069">
            <v>4000</v>
          </cell>
          <cell r="X2069">
            <v>1200</v>
          </cell>
          <cell r="AA2069">
            <v>1500</v>
          </cell>
          <cell r="AD2069">
            <v>2300</v>
          </cell>
        </row>
        <row r="2070">
          <cell r="A2070">
            <v>21.57</v>
          </cell>
          <cell r="B2070">
            <v>5000</v>
          </cell>
          <cell r="H2070">
            <v>3300</v>
          </cell>
          <cell r="I2070">
            <v>27995</v>
          </cell>
          <cell r="J2070">
            <v>2100</v>
          </cell>
          <cell r="W2070">
            <v>4000</v>
          </cell>
          <cell r="X2070">
            <v>1200</v>
          </cell>
          <cell r="AA2070">
            <v>1500</v>
          </cell>
          <cell r="AD2070">
            <v>2300</v>
          </cell>
        </row>
        <row r="2071">
          <cell r="A2071">
            <v>21.58</v>
          </cell>
          <cell r="B2071">
            <v>5000</v>
          </cell>
          <cell r="H2071">
            <v>3300</v>
          </cell>
          <cell r="I2071">
            <v>28005</v>
          </cell>
          <cell r="J2071">
            <v>2100</v>
          </cell>
          <cell r="W2071">
            <v>4000</v>
          </cell>
          <cell r="X2071">
            <v>1200</v>
          </cell>
          <cell r="AA2071">
            <v>1500</v>
          </cell>
          <cell r="AD2071">
            <v>2300</v>
          </cell>
        </row>
        <row r="2072">
          <cell r="A2072">
            <v>21.59</v>
          </cell>
          <cell r="B2072">
            <v>5000</v>
          </cell>
          <cell r="H2072">
            <v>3300</v>
          </cell>
          <cell r="I2072">
            <v>28015</v>
          </cell>
          <cell r="J2072">
            <v>2100</v>
          </cell>
          <cell r="W2072">
            <v>4000</v>
          </cell>
          <cell r="X2072">
            <v>1200</v>
          </cell>
          <cell r="AA2072">
            <v>1500</v>
          </cell>
          <cell r="AD2072">
            <v>2300</v>
          </cell>
        </row>
        <row r="2073">
          <cell r="A2073">
            <v>21.6</v>
          </cell>
          <cell r="B2073">
            <v>5000</v>
          </cell>
          <cell r="H2073">
            <v>3300</v>
          </cell>
          <cell r="I2073">
            <v>28025</v>
          </cell>
          <cell r="J2073">
            <v>2100</v>
          </cell>
          <cell r="W2073">
            <v>4000</v>
          </cell>
          <cell r="X2073">
            <v>1200</v>
          </cell>
          <cell r="AA2073">
            <v>1500</v>
          </cell>
          <cell r="AD2073">
            <v>2300</v>
          </cell>
        </row>
        <row r="2074">
          <cell r="A2074">
            <v>21.61</v>
          </cell>
          <cell r="B2074">
            <v>5000</v>
          </cell>
          <cell r="H2074">
            <v>3300</v>
          </cell>
          <cell r="I2074">
            <v>28035</v>
          </cell>
          <cell r="J2074">
            <v>2100</v>
          </cell>
          <cell r="W2074">
            <v>4000</v>
          </cell>
          <cell r="X2074">
            <v>1200</v>
          </cell>
          <cell r="AA2074">
            <v>1500</v>
          </cell>
          <cell r="AD2074">
            <v>2300</v>
          </cell>
        </row>
        <row r="2075">
          <cell r="A2075">
            <v>21.62</v>
          </cell>
          <cell r="B2075">
            <v>5000</v>
          </cell>
          <cell r="H2075">
            <v>3300</v>
          </cell>
          <cell r="I2075">
            <v>28045</v>
          </cell>
          <cell r="J2075">
            <v>2100</v>
          </cell>
          <cell r="W2075">
            <v>4000</v>
          </cell>
          <cell r="X2075">
            <v>1200</v>
          </cell>
          <cell r="AA2075">
            <v>1500</v>
          </cell>
          <cell r="AD2075">
            <v>2300</v>
          </cell>
        </row>
        <row r="2076">
          <cell r="A2076">
            <v>21.63</v>
          </cell>
          <cell r="B2076">
            <v>5000</v>
          </cell>
          <cell r="H2076">
            <v>3300</v>
          </cell>
          <cell r="I2076">
            <v>28055</v>
          </cell>
          <cell r="J2076">
            <v>2100</v>
          </cell>
          <cell r="W2076">
            <v>4000</v>
          </cell>
          <cell r="X2076">
            <v>1200</v>
          </cell>
          <cell r="AA2076">
            <v>1500</v>
          </cell>
          <cell r="AD2076">
            <v>2300</v>
          </cell>
        </row>
        <row r="2077">
          <cell r="A2077">
            <v>21.64</v>
          </cell>
          <cell r="B2077">
            <v>5000</v>
          </cell>
          <cell r="H2077">
            <v>3300</v>
          </cell>
          <cell r="I2077">
            <v>28065</v>
          </cell>
          <cell r="J2077">
            <v>2100</v>
          </cell>
          <cell r="W2077">
            <v>4000</v>
          </cell>
          <cell r="X2077">
            <v>1200</v>
          </cell>
          <cell r="AA2077">
            <v>1500</v>
          </cell>
          <cell r="AD2077">
            <v>2300</v>
          </cell>
        </row>
        <row r="2078">
          <cell r="A2078">
            <v>21.65</v>
          </cell>
          <cell r="B2078">
            <v>5000</v>
          </cell>
          <cell r="H2078">
            <v>3300</v>
          </cell>
          <cell r="I2078">
            <v>28075</v>
          </cell>
          <cell r="J2078">
            <v>2100</v>
          </cell>
          <cell r="W2078">
            <v>4000</v>
          </cell>
          <cell r="X2078">
            <v>1200</v>
          </cell>
          <cell r="AA2078">
            <v>1500</v>
          </cell>
          <cell r="AD2078">
            <v>2300</v>
          </cell>
        </row>
        <row r="2079">
          <cell r="A2079">
            <v>21.66</v>
          </cell>
          <cell r="B2079">
            <v>5000</v>
          </cell>
          <cell r="H2079">
            <v>3300</v>
          </cell>
          <cell r="I2079">
            <v>28085</v>
          </cell>
          <cell r="J2079">
            <v>2100</v>
          </cell>
          <cell r="W2079">
            <v>4000</v>
          </cell>
          <cell r="X2079">
            <v>1200</v>
          </cell>
          <cell r="AA2079">
            <v>1500</v>
          </cell>
          <cell r="AD2079">
            <v>2300</v>
          </cell>
        </row>
        <row r="2080">
          <cell r="A2080">
            <v>21.67</v>
          </cell>
          <cell r="B2080">
            <v>5000</v>
          </cell>
          <cell r="H2080">
            <v>3300</v>
          </cell>
          <cell r="I2080">
            <v>28095</v>
          </cell>
          <cell r="J2080">
            <v>2100</v>
          </cell>
          <cell r="W2080">
            <v>4000</v>
          </cell>
          <cell r="X2080">
            <v>1200</v>
          </cell>
          <cell r="AA2080">
            <v>1500</v>
          </cell>
          <cell r="AD2080">
            <v>2300</v>
          </cell>
        </row>
        <row r="2081">
          <cell r="A2081">
            <v>21.68</v>
          </cell>
          <cell r="B2081">
            <v>5000</v>
          </cell>
          <cell r="H2081">
            <v>3300</v>
          </cell>
          <cell r="I2081">
            <v>28105</v>
          </cell>
          <cell r="J2081">
            <v>2100</v>
          </cell>
          <cell r="W2081">
            <v>4000</v>
          </cell>
          <cell r="X2081">
            <v>1200</v>
          </cell>
          <cell r="AA2081">
            <v>1500</v>
          </cell>
          <cell r="AD2081">
            <v>2300</v>
          </cell>
        </row>
        <row r="2082">
          <cell r="A2082">
            <v>21.69</v>
          </cell>
          <cell r="B2082">
            <v>5000</v>
          </cell>
          <cell r="H2082">
            <v>3300</v>
          </cell>
          <cell r="I2082">
            <v>28115</v>
          </cell>
          <cell r="J2082">
            <v>2100</v>
          </cell>
          <cell r="W2082">
            <v>4000</v>
          </cell>
          <cell r="X2082">
            <v>1200</v>
          </cell>
          <cell r="AA2082">
            <v>1500</v>
          </cell>
          <cell r="AD2082">
            <v>2300</v>
          </cell>
        </row>
        <row r="2083">
          <cell r="A2083">
            <v>21.7</v>
          </cell>
          <cell r="B2083">
            <v>5000</v>
          </cell>
          <cell r="H2083">
            <v>3300</v>
          </cell>
          <cell r="I2083">
            <v>28125</v>
          </cell>
          <cell r="J2083">
            <v>2100</v>
          </cell>
          <cell r="W2083">
            <v>4000</v>
          </cell>
          <cell r="X2083">
            <v>1200</v>
          </cell>
          <cell r="AA2083">
            <v>1500</v>
          </cell>
          <cell r="AD2083">
            <v>2300</v>
          </cell>
        </row>
        <row r="2084">
          <cell r="A2084">
            <v>21.71</v>
          </cell>
          <cell r="B2084">
            <v>5000</v>
          </cell>
          <cell r="H2084">
            <v>3300</v>
          </cell>
          <cell r="I2084">
            <v>28135</v>
          </cell>
          <cell r="J2084">
            <v>2100</v>
          </cell>
          <cell r="W2084">
            <v>4000</v>
          </cell>
          <cell r="X2084">
            <v>1200</v>
          </cell>
          <cell r="AA2084">
            <v>1500</v>
          </cell>
          <cell r="AD2084">
            <v>2300</v>
          </cell>
        </row>
        <row r="2085">
          <cell r="A2085">
            <v>21.72</v>
          </cell>
          <cell r="B2085">
            <v>5000</v>
          </cell>
          <cell r="H2085">
            <v>3300</v>
          </cell>
          <cell r="I2085">
            <v>28145</v>
          </cell>
          <cell r="J2085">
            <v>2100</v>
          </cell>
          <cell r="W2085">
            <v>4000</v>
          </cell>
          <cell r="X2085">
            <v>1200</v>
          </cell>
          <cell r="AA2085">
            <v>1500</v>
          </cell>
          <cell r="AD2085">
            <v>2300</v>
          </cell>
        </row>
        <row r="2086">
          <cell r="A2086">
            <v>21.73</v>
          </cell>
          <cell r="B2086">
            <v>5000</v>
          </cell>
          <cell r="H2086">
            <v>3300</v>
          </cell>
          <cell r="I2086">
            <v>28155</v>
          </cell>
          <cell r="J2086">
            <v>2100</v>
          </cell>
          <cell r="W2086">
            <v>4000</v>
          </cell>
          <cell r="X2086">
            <v>1200</v>
          </cell>
          <cell r="AA2086">
            <v>1500</v>
          </cell>
          <cell r="AD2086">
            <v>2300</v>
          </cell>
        </row>
        <row r="2087">
          <cell r="A2087">
            <v>21.74</v>
          </cell>
          <cell r="B2087">
            <v>5000</v>
          </cell>
          <cell r="H2087">
            <v>3300</v>
          </cell>
          <cell r="I2087">
            <v>28165</v>
          </cell>
          <cell r="J2087">
            <v>2100</v>
          </cell>
          <cell r="W2087">
            <v>4000</v>
          </cell>
          <cell r="X2087">
            <v>1200</v>
          </cell>
          <cell r="AA2087">
            <v>1500</v>
          </cell>
          <cell r="AD2087">
            <v>2300</v>
          </cell>
        </row>
        <row r="2088">
          <cell r="A2088">
            <v>21.75</v>
          </cell>
          <cell r="B2088">
            <v>5000</v>
          </cell>
          <cell r="H2088">
            <v>3300</v>
          </cell>
          <cell r="I2088">
            <v>28175</v>
          </cell>
          <cell r="J2088">
            <v>2100</v>
          </cell>
          <cell r="W2088">
            <v>4000</v>
          </cell>
          <cell r="X2088">
            <v>1200</v>
          </cell>
          <cell r="AA2088">
            <v>1500</v>
          </cell>
          <cell r="AD2088">
            <v>2300</v>
          </cell>
        </row>
        <row r="2089">
          <cell r="A2089">
            <v>21.76</v>
          </cell>
          <cell r="B2089">
            <v>5000</v>
          </cell>
          <cell r="H2089">
            <v>3300</v>
          </cell>
          <cell r="I2089">
            <v>28185</v>
          </cell>
          <cell r="J2089">
            <v>2100</v>
          </cell>
          <cell r="W2089">
            <v>4000</v>
          </cell>
          <cell r="X2089">
            <v>1200</v>
          </cell>
          <cell r="AA2089">
            <v>1500</v>
          </cell>
          <cell r="AD2089">
            <v>2300</v>
          </cell>
        </row>
        <row r="2090">
          <cell r="A2090">
            <v>21.77</v>
          </cell>
          <cell r="B2090">
            <v>5000</v>
          </cell>
          <cell r="H2090">
            <v>3300</v>
          </cell>
          <cell r="I2090">
            <v>28195</v>
          </cell>
          <cell r="J2090">
            <v>2100</v>
          </cell>
          <cell r="W2090">
            <v>4000</v>
          </cell>
          <cell r="X2090">
            <v>1200</v>
          </cell>
          <cell r="AA2090">
            <v>1500</v>
          </cell>
          <cell r="AD2090">
            <v>2300</v>
          </cell>
        </row>
        <row r="2091">
          <cell r="A2091">
            <v>21.78</v>
          </cell>
          <cell r="B2091">
            <v>5000</v>
          </cell>
          <cell r="H2091">
            <v>3300</v>
          </cell>
          <cell r="I2091">
            <v>28205</v>
          </cell>
          <cell r="J2091">
            <v>2100</v>
          </cell>
          <cell r="W2091">
            <v>4000</v>
          </cell>
          <cell r="X2091">
            <v>1200</v>
          </cell>
          <cell r="AA2091">
            <v>1500</v>
          </cell>
          <cell r="AD2091">
            <v>2300</v>
          </cell>
        </row>
        <row r="2092">
          <cell r="A2092">
            <v>21.79</v>
          </cell>
          <cell r="B2092">
            <v>5000</v>
          </cell>
          <cell r="H2092">
            <v>3300</v>
          </cell>
          <cell r="I2092">
            <v>28215</v>
          </cell>
          <cell r="J2092">
            <v>2100</v>
          </cell>
          <cell r="W2092">
            <v>4000</v>
          </cell>
          <cell r="X2092">
            <v>1200</v>
          </cell>
          <cell r="AA2092">
            <v>1500</v>
          </cell>
          <cell r="AD2092">
            <v>2300</v>
          </cell>
        </row>
        <row r="2093">
          <cell r="A2093">
            <v>21.8</v>
          </cell>
          <cell r="B2093">
            <v>5000</v>
          </cell>
          <cell r="H2093">
            <v>3300</v>
          </cell>
          <cell r="I2093">
            <v>28225</v>
          </cell>
          <cell r="J2093">
            <v>2100</v>
          </cell>
          <cell r="W2093">
            <v>4000</v>
          </cell>
          <cell r="X2093">
            <v>1200</v>
          </cell>
          <cell r="AA2093">
            <v>1500</v>
          </cell>
          <cell r="AD2093">
            <v>2300</v>
          </cell>
        </row>
        <row r="2094">
          <cell r="A2094">
            <v>21.81</v>
          </cell>
          <cell r="B2094">
            <v>5000</v>
          </cell>
          <cell r="H2094">
            <v>3300</v>
          </cell>
          <cell r="I2094">
            <v>28235</v>
          </cell>
          <cell r="J2094">
            <v>2100</v>
          </cell>
          <cell r="W2094">
            <v>4000</v>
          </cell>
          <cell r="X2094">
            <v>1200</v>
          </cell>
          <cell r="AA2094">
            <v>1500</v>
          </cell>
          <cell r="AD2094">
            <v>2300</v>
          </cell>
        </row>
        <row r="2095">
          <cell r="A2095">
            <v>21.82</v>
          </cell>
          <cell r="B2095">
            <v>5000</v>
          </cell>
          <cell r="H2095">
            <v>3300</v>
          </cell>
          <cell r="I2095">
            <v>28245</v>
          </cell>
          <cell r="J2095">
            <v>2100</v>
          </cell>
          <cell r="W2095">
            <v>4000</v>
          </cell>
          <cell r="X2095">
            <v>1200</v>
          </cell>
          <cell r="AA2095">
            <v>1500</v>
          </cell>
          <cell r="AD2095">
            <v>2300</v>
          </cell>
        </row>
        <row r="2096">
          <cell r="A2096">
            <v>21.83</v>
          </cell>
          <cell r="B2096">
            <v>5000</v>
          </cell>
          <cell r="H2096">
            <v>3300</v>
          </cell>
          <cell r="I2096">
            <v>28255</v>
          </cell>
          <cell r="J2096">
            <v>2100</v>
          </cell>
          <cell r="W2096">
            <v>4000</v>
          </cell>
          <cell r="X2096">
            <v>1200</v>
          </cell>
          <cell r="AA2096">
            <v>1500</v>
          </cell>
          <cell r="AD2096">
            <v>2300</v>
          </cell>
        </row>
        <row r="2097">
          <cell r="A2097">
            <v>21.84</v>
          </cell>
          <cell r="B2097">
            <v>5000</v>
          </cell>
          <cell r="H2097">
            <v>3300</v>
          </cell>
          <cell r="I2097">
            <v>28265</v>
          </cell>
          <cell r="J2097">
            <v>2100</v>
          </cell>
          <cell r="W2097">
            <v>4000</v>
          </cell>
          <cell r="X2097">
            <v>1200</v>
          </cell>
          <cell r="AA2097">
            <v>1500</v>
          </cell>
          <cell r="AD2097">
            <v>2300</v>
          </cell>
        </row>
        <row r="2098">
          <cell r="A2098">
            <v>21.85</v>
          </cell>
          <cell r="B2098">
            <v>5000</v>
          </cell>
          <cell r="H2098">
            <v>3300</v>
          </cell>
          <cell r="I2098">
            <v>28275</v>
          </cell>
          <cell r="J2098">
            <v>2100</v>
          </cell>
          <cell r="W2098">
            <v>4000</v>
          </cell>
          <cell r="X2098">
            <v>1200</v>
          </cell>
          <cell r="AA2098">
            <v>1500</v>
          </cell>
          <cell r="AD2098">
            <v>2300</v>
          </cell>
        </row>
        <row r="2099">
          <cell r="A2099">
            <v>21.86</v>
          </cell>
          <cell r="B2099">
            <v>5000</v>
          </cell>
          <cell r="H2099">
            <v>3300</v>
          </cell>
          <cell r="I2099">
            <v>28285</v>
          </cell>
          <cell r="J2099">
            <v>2100</v>
          </cell>
          <cell r="W2099">
            <v>4000</v>
          </cell>
          <cell r="X2099">
            <v>1200</v>
          </cell>
          <cell r="AA2099">
            <v>1500</v>
          </cell>
          <cell r="AD2099">
            <v>2300</v>
          </cell>
        </row>
        <row r="2100">
          <cell r="A2100">
            <v>21.87</v>
          </cell>
          <cell r="B2100">
            <v>5000</v>
          </cell>
          <cell r="H2100">
            <v>3300</v>
          </cell>
          <cell r="I2100">
            <v>28295</v>
          </cell>
          <cell r="J2100">
            <v>2100</v>
          </cell>
          <cell r="W2100">
            <v>4000</v>
          </cell>
          <cell r="X2100">
            <v>1200</v>
          </cell>
          <cell r="AA2100">
            <v>1500</v>
          </cell>
          <cell r="AD2100">
            <v>2300</v>
          </cell>
        </row>
        <row r="2101">
          <cell r="A2101">
            <v>21.88</v>
          </cell>
          <cell r="B2101">
            <v>5000</v>
          </cell>
          <cell r="H2101">
            <v>3300</v>
          </cell>
          <cell r="I2101">
            <v>28305</v>
          </cell>
          <cell r="J2101">
            <v>2100</v>
          </cell>
          <cell r="W2101">
            <v>4000</v>
          </cell>
          <cell r="X2101">
            <v>1200</v>
          </cell>
          <cell r="AA2101">
            <v>1500</v>
          </cell>
          <cell r="AD2101">
            <v>2300</v>
          </cell>
        </row>
        <row r="2102">
          <cell r="A2102">
            <v>21.89</v>
          </cell>
          <cell r="B2102">
            <v>5000</v>
          </cell>
          <cell r="H2102">
            <v>3300</v>
          </cell>
          <cell r="I2102">
            <v>28315</v>
          </cell>
          <cell r="J2102">
            <v>2100</v>
          </cell>
          <cell r="W2102">
            <v>4000</v>
          </cell>
          <cell r="X2102">
            <v>1200</v>
          </cell>
          <cell r="AA2102">
            <v>1500</v>
          </cell>
          <cell r="AD2102">
            <v>2300</v>
          </cell>
        </row>
        <row r="2103">
          <cell r="A2103">
            <v>21.9</v>
          </cell>
          <cell r="B2103">
            <v>5000</v>
          </cell>
          <cell r="H2103">
            <v>3300</v>
          </cell>
          <cell r="I2103">
            <v>28325</v>
          </cell>
          <cell r="J2103">
            <v>2100</v>
          </cell>
          <cell r="W2103">
            <v>4000</v>
          </cell>
          <cell r="X2103">
            <v>1200</v>
          </cell>
          <cell r="AA2103">
            <v>1500</v>
          </cell>
          <cell r="AD2103">
            <v>2300</v>
          </cell>
        </row>
        <row r="2104">
          <cell r="A2104">
            <v>21.91</v>
          </cell>
          <cell r="B2104">
            <v>5000</v>
          </cell>
          <cell r="H2104">
            <v>3300</v>
          </cell>
          <cell r="I2104">
            <v>28335</v>
          </cell>
          <cell r="J2104">
            <v>2100</v>
          </cell>
          <cell r="W2104">
            <v>4000</v>
          </cell>
          <cell r="X2104">
            <v>1200</v>
          </cell>
          <cell r="AA2104">
            <v>1500</v>
          </cell>
          <cell r="AD2104">
            <v>2300</v>
          </cell>
        </row>
        <row r="2105">
          <cell r="A2105">
            <v>21.92</v>
          </cell>
          <cell r="B2105">
            <v>5000</v>
          </cell>
          <cell r="H2105">
            <v>3300</v>
          </cell>
          <cell r="I2105">
            <v>28345</v>
          </cell>
          <cell r="J2105">
            <v>2100</v>
          </cell>
          <cell r="W2105">
            <v>4000</v>
          </cell>
          <cell r="X2105">
            <v>1200</v>
          </cell>
          <cell r="AA2105">
            <v>1500</v>
          </cell>
          <cell r="AD2105">
            <v>2300</v>
          </cell>
        </row>
        <row r="2106">
          <cell r="A2106">
            <v>21.93</v>
          </cell>
          <cell r="B2106">
            <v>5000</v>
          </cell>
          <cell r="H2106">
            <v>3300</v>
          </cell>
          <cell r="I2106">
            <v>28355</v>
          </cell>
          <cell r="J2106">
            <v>2100</v>
          </cell>
          <cell r="W2106">
            <v>4000</v>
          </cell>
          <cell r="X2106">
            <v>1200</v>
          </cell>
          <cell r="AA2106">
            <v>1500</v>
          </cell>
          <cell r="AD2106">
            <v>2300</v>
          </cell>
        </row>
        <row r="2107">
          <cell r="A2107">
            <v>21.94</v>
          </cell>
          <cell r="B2107">
            <v>5000</v>
          </cell>
          <cell r="H2107">
            <v>3300</v>
          </cell>
          <cell r="I2107">
            <v>28365</v>
          </cell>
          <cell r="J2107">
            <v>2100</v>
          </cell>
          <cell r="W2107">
            <v>4000</v>
          </cell>
          <cell r="X2107">
            <v>1200</v>
          </cell>
          <cell r="AA2107">
            <v>1500</v>
          </cell>
          <cell r="AD2107">
            <v>2300</v>
          </cell>
        </row>
        <row r="2108">
          <cell r="A2108">
            <v>21.95</v>
          </cell>
          <cell r="B2108">
            <v>5000</v>
          </cell>
          <cell r="H2108">
            <v>3300</v>
          </cell>
          <cell r="I2108">
            <v>28375</v>
          </cell>
          <cell r="J2108">
            <v>2100</v>
          </cell>
          <cell r="W2108">
            <v>4000</v>
          </cell>
          <cell r="X2108">
            <v>1200</v>
          </cell>
          <cell r="AA2108">
            <v>1500</v>
          </cell>
          <cell r="AD2108">
            <v>2300</v>
          </cell>
        </row>
        <row r="2109">
          <cell r="A2109">
            <v>21.96</v>
          </cell>
          <cell r="B2109">
            <v>5000</v>
          </cell>
          <cell r="H2109">
            <v>3300</v>
          </cell>
          <cell r="I2109">
            <v>28385</v>
          </cell>
          <cell r="J2109">
            <v>2100</v>
          </cell>
          <cell r="W2109">
            <v>4000</v>
          </cell>
          <cell r="X2109">
            <v>1200</v>
          </cell>
          <cell r="AA2109">
            <v>1500</v>
          </cell>
          <cell r="AD2109">
            <v>2300</v>
          </cell>
        </row>
        <row r="2110">
          <cell r="A2110">
            <v>21.97</v>
          </cell>
          <cell r="B2110">
            <v>5000</v>
          </cell>
          <cell r="H2110">
            <v>3300</v>
          </cell>
          <cell r="I2110">
            <v>28395</v>
          </cell>
          <cell r="J2110">
            <v>2100</v>
          </cell>
          <cell r="W2110">
            <v>4000</v>
          </cell>
          <cell r="X2110">
            <v>1200</v>
          </cell>
          <cell r="AA2110">
            <v>1500</v>
          </cell>
          <cell r="AD2110">
            <v>2300</v>
          </cell>
        </row>
        <row r="2111">
          <cell r="A2111">
            <v>21.98</v>
          </cell>
          <cell r="B2111">
            <v>5000</v>
          </cell>
          <cell r="H2111">
            <v>3300</v>
          </cell>
          <cell r="I2111">
            <v>28405</v>
          </cell>
          <cell r="J2111">
            <v>2100</v>
          </cell>
          <cell r="W2111">
            <v>4000</v>
          </cell>
          <cell r="X2111">
            <v>1200</v>
          </cell>
          <cell r="AA2111">
            <v>1500</v>
          </cell>
          <cell r="AD2111">
            <v>2300</v>
          </cell>
        </row>
        <row r="2112">
          <cell r="A2112">
            <v>21.99</v>
          </cell>
          <cell r="B2112">
            <v>5000</v>
          </cell>
          <cell r="H2112">
            <v>3300</v>
          </cell>
          <cell r="I2112">
            <v>28415</v>
          </cell>
          <cell r="J2112">
            <v>2100</v>
          </cell>
          <cell r="W2112">
            <v>4000</v>
          </cell>
          <cell r="X2112">
            <v>1200</v>
          </cell>
          <cell r="AA2112">
            <v>1500</v>
          </cell>
          <cell r="AD2112">
            <v>2300</v>
          </cell>
        </row>
        <row r="2113">
          <cell r="A2113">
            <v>22</v>
          </cell>
          <cell r="B2113">
            <v>5000</v>
          </cell>
          <cell r="H2113">
            <v>3300</v>
          </cell>
          <cell r="I2113">
            <v>28425</v>
          </cell>
          <cell r="J2113">
            <v>2100</v>
          </cell>
          <cell r="W2113">
            <v>4000</v>
          </cell>
          <cell r="X2113">
            <v>1200</v>
          </cell>
          <cell r="AA2113">
            <v>1500</v>
          </cell>
          <cell r="AD2113">
            <v>2300</v>
          </cell>
        </row>
        <row r="2114">
          <cell r="A2114">
            <v>22.01</v>
          </cell>
          <cell r="B2114">
            <v>5000</v>
          </cell>
          <cell r="H2114">
            <v>3300</v>
          </cell>
          <cell r="I2114">
            <v>28435</v>
          </cell>
          <cell r="J2114">
            <v>2100</v>
          </cell>
          <cell r="W2114">
            <v>4000</v>
          </cell>
          <cell r="X2114">
            <v>1200</v>
          </cell>
          <cell r="AA2114">
            <v>1500</v>
          </cell>
          <cell r="AD2114">
            <v>2300</v>
          </cell>
        </row>
        <row r="2115">
          <cell r="A2115">
            <v>22.02</v>
          </cell>
          <cell r="B2115">
            <v>5000</v>
          </cell>
          <cell r="H2115">
            <v>3300</v>
          </cell>
          <cell r="I2115">
            <v>28445</v>
          </cell>
          <cell r="J2115">
            <v>2100</v>
          </cell>
          <cell r="W2115">
            <v>4000</v>
          </cell>
          <cell r="X2115">
            <v>1200</v>
          </cell>
          <cell r="AA2115">
            <v>1500</v>
          </cell>
          <cell r="AD2115">
            <v>2300</v>
          </cell>
        </row>
        <row r="2116">
          <cell r="A2116">
            <v>22.03</v>
          </cell>
          <cell r="B2116">
            <v>5000</v>
          </cell>
          <cell r="H2116">
            <v>3300</v>
          </cell>
          <cell r="I2116">
            <v>28455</v>
          </cell>
          <cell r="J2116">
            <v>2100</v>
          </cell>
          <cell r="W2116">
            <v>4000</v>
          </cell>
          <cell r="X2116">
            <v>1200</v>
          </cell>
          <cell r="AA2116">
            <v>1500</v>
          </cell>
          <cell r="AD2116">
            <v>2300</v>
          </cell>
        </row>
        <row r="2117">
          <cell r="A2117">
            <v>22.04</v>
          </cell>
          <cell r="B2117">
            <v>5000</v>
          </cell>
          <cell r="H2117">
            <v>3300</v>
          </cell>
          <cell r="I2117">
            <v>28465</v>
          </cell>
          <cell r="J2117">
            <v>2100</v>
          </cell>
          <cell r="W2117">
            <v>4000</v>
          </cell>
          <cell r="X2117">
            <v>1200</v>
          </cell>
          <cell r="AA2117">
            <v>1500</v>
          </cell>
          <cell r="AD2117">
            <v>2300</v>
          </cell>
        </row>
        <row r="2118">
          <cell r="A2118">
            <v>22.05</v>
          </cell>
          <cell r="B2118">
            <v>5000</v>
          </cell>
          <cell r="H2118">
            <v>3300</v>
          </cell>
          <cell r="I2118">
            <v>28475</v>
          </cell>
          <cell r="J2118">
            <v>2100</v>
          </cell>
          <cell r="W2118">
            <v>4000</v>
          </cell>
          <cell r="X2118">
            <v>1200</v>
          </cell>
          <cell r="AA2118">
            <v>1500</v>
          </cell>
          <cell r="AD2118">
            <v>2300</v>
          </cell>
        </row>
        <row r="2119">
          <cell r="A2119">
            <v>22.06</v>
          </cell>
          <cell r="B2119">
            <v>5000</v>
          </cell>
          <cell r="H2119">
            <v>3300</v>
          </cell>
          <cell r="I2119">
            <v>28485</v>
          </cell>
          <cell r="J2119">
            <v>2100</v>
          </cell>
          <cell r="W2119">
            <v>4000</v>
          </cell>
          <cell r="X2119">
            <v>1200</v>
          </cell>
          <cell r="AA2119">
            <v>1500</v>
          </cell>
          <cell r="AD2119">
            <v>2300</v>
          </cell>
        </row>
        <row r="2120">
          <cell r="A2120">
            <v>22.07</v>
          </cell>
          <cell r="B2120">
            <v>5000</v>
          </cell>
          <cell r="H2120">
            <v>3300</v>
          </cell>
          <cell r="I2120">
            <v>28495</v>
          </cell>
          <cell r="J2120">
            <v>2100</v>
          </cell>
          <cell r="W2120">
            <v>4000</v>
          </cell>
          <cell r="X2120">
            <v>1200</v>
          </cell>
          <cell r="AA2120">
            <v>1500</v>
          </cell>
          <cell r="AD2120">
            <v>2300</v>
          </cell>
        </row>
        <row r="2121">
          <cell r="A2121">
            <v>22.08</v>
          </cell>
          <cell r="B2121">
            <v>5000</v>
          </cell>
          <cell r="H2121">
            <v>3300</v>
          </cell>
          <cell r="I2121">
            <v>28505</v>
          </cell>
          <cell r="J2121">
            <v>2100</v>
          </cell>
          <cell r="W2121">
            <v>4000</v>
          </cell>
          <cell r="X2121">
            <v>1200</v>
          </cell>
          <cell r="AA2121">
            <v>1500</v>
          </cell>
          <cell r="AD2121">
            <v>2300</v>
          </cell>
        </row>
        <row r="2122">
          <cell r="A2122">
            <v>22.09</v>
          </cell>
          <cell r="B2122">
            <v>5000</v>
          </cell>
          <cell r="H2122">
            <v>3300</v>
          </cell>
          <cell r="I2122">
            <v>28515</v>
          </cell>
          <cell r="J2122">
            <v>2100</v>
          </cell>
          <cell r="W2122">
            <v>4000</v>
          </cell>
          <cell r="X2122">
            <v>1200</v>
          </cell>
          <cell r="AA2122">
            <v>1500</v>
          </cell>
          <cell r="AD2122">
            <v>2300</v>
          </cell>
        </row>
        <row r="2123">
          <cell r="A2123">
            <v>22.1</v>
          </cell>
          <cell r="B2123">
            <v>5000</v>
          </cell>
          <cell r="H2123">
            <v>3300</v>
          </cell>
          <cell r="I2123">
            <v>28525</v>
          </cell>
          <cell r="J2123">
            <v>2100</v>
          </cell>
          <cell r="W2123">
            <v>4000</v>
          </cell>
          <cell r="X2123">
            <v>1200</v>
          </cell>
          <cell r="AA2123">
            <v>1500</v>
          </cell>
          <cell r="AD2123">
            <v>2300</v>
          </cell>
        </row>
        <row r="2124">
          <cell r="A2124">
            <v>22.11</v>
          </cell>
          <cell r="B2124">
            <v>5000</v>
          </cell>
          <cell r="H2124">
            <v>3300</v>
          </cell>
          <cell r="I2124">
            <v>28535</v>
          </cell>
          <cell r="J2124">
            <v>2100</v>
          </cell>
          <cell r="W2124">
            <v>4000</v>
          </cell>
          <cell r="X2124">
            <v>1200</v>
          </cell>
          <cell r="AA2124">
            <v>1500</v>
          </cell>
          <cell r="AD2124">
            <v>2300</v>
          </cell>
        </row>
        <row r="2125">
          <cell r="A2125">
            <v>22.12</v>
          </cell>
          <cell r="B2125">
            <v>5000</v>
          </cell>
          <cell r="H2125">
            <v>3300</v>
          </cell>
          <cell r="I2125">
            <v>28545</v>
          </cell>
          <cell r="J2125">
            <v>2100</v>
          </cell>
          <cell r="W2125">
            <v>4000</v>
          </cell>
          <cell r="X2125">
            <v>1200</v>
          </cell>
          <cell r="AA2125">
            <v>1500</v>
          </cell>
          <cell r="AD2125">
            <v>2300</v>
          </cell>
        </row>
        <row r="2126">
          <cell r="A2126">
            <v>22.13</v>
          </cell>
          <cell r="B2126">
            <v>5000</v>
          </cell>
          <cell r="H2126">
            <v>3300</v>
          </cell>
          <cell r="I2126">
            <v>28555</v>
          </cell>
          <cell r="J2126">
            <v>2100</v>
          </cell>
          <cell r="W2126">
            <v>4000</v>
          </cell>
          <cell r="X2126">
            <v>1200</v>
          </cell>
          <cell r="AA2126">
            <v>1500</v>
          </cell>
          <cell r="AD2126">
            <v>2300</v>
          </cell>
        </row>
        <row r="2127">
          <cell r="A2127">
            <v>22.14</v>
          </cell>
          <cell r="B2127">
            <v>5000</v>
          </cell>
          <cell r="H2127">
            <v>3300</v>
          </cell>
          <cell r="I2127">
            <v>28565</v>
          </cell>
          <cell r="J2127">
            <v>2100</v>
          </cell>
          <cell r="W2127">
            <v>4000</v>
          </cell>
          <cell r="X2127">
            <v>1200</v>
          </cell>
          <cell r="AA2127">
            <v>1500</v>
          </cell>
          <cell r="AD2127">
            <v>2300</v>
          </cell>
        </row>
        <row r="2128">
          <cell r="A2128">
            <v>22.15</v>
          </cell>
          <cell r="B2128">
            <v>5000</v>
          </cell>
          <cell r="H2128">
            <v>3300</v>
          </cell>
          <cell r="I2128">
            <v>28575</v>
          </cell>
          <cell r="J2128">
            <v>2100</v>
          </cell>
          <cell r="W2128">
            <v>4000</v>
          </cell>
          <cell r="X2128">
            <v>1200</v>
          </cell>
          <cell r="AA2128">
            <v>1500</v>
          </cell>
          <cell r="AD2128">
            <v>2300</v>
          </cell>
        </row>
        <row r="2129">
          <cell r="A2129">
            <v>22.16</v>
          </cell>
          <cell r="B2129">
            <v>5000</v>
          </cell>
          <cell r="H2129">
            <v>3300</v>
          </cell>
          <cell r="I2129">
            <v>28585</v>
          </cell>
          <cell r="J2129">
            <v>2100</v>
          </cell>
          <cell r="W2129">
            <v>4000</v>
          </cell>
          <cell r="X2129">
            <v>1200</v>
          </cell>
          <cell r="AA2129">
            <v>1500</v>
          </cell>
          <cell r="AD2129">
            <v>2300</v>
          </cell>
        </row>
        <row r="2130">
          <cell r="A2130">
            <v>22.17</v>
          </cell>
          <cell r="B2130">
            <v>5000</v>
          </cell>
          <cell r="H2130">
            <v>3300</v>
          </cell>
          <cell r="I2130">
            <v>28595</v>
          </cell>
          <cell r="J2130">
            <v>2100</v>
          </cell>
          <cell r="W2130">
            <v>4000</v>
          </cell>
          <cell r="X2130">
            <v>1200</v>
          </cell>
          <cell r="AA2130">
            <v>1500</v>
          </cell>
          <cell r="AD2130">
            <v>2300</v>
          </cell>
        </row>
        <row r="2131">
          <cell r="A2131">
            <v>22.18</v>
          </cell>
          <cell r="B2131">
            <v>5000</v>
          </cell>
          <cell r="H2131">
            <v>3300</v>
          </cell>
          <cell r="I2131">
            <v>28605</v>
          </cell>
          <cell r="J2131">
            <v>2100</v>
          </cell>
          <cell r="W2131">
            <v>4000</v>
          </cell>
          <cell r="X2131">
            <v>1200</v>
          </cell>
          <cell r="AA2131">
            <v>1500</v>
          </cell>
          <cell r="AD2131">
            <v>2300</v>
          </cell>
        </row>
        <row r="2132">
          <cell r="A2132">
            <v>22.19</v>
          </cell>
          <cell r="B2132">
            <v>5000</v>
          </cell>
          <cell r="H2132">
            <v>3300</v>
          </cell>
          <cell r="I2132">
            <v>28615</v>
          </cell>
          <cell r="J2132">
            <v>2100</v>
          </cell>
          <cell r="W2132">
            <v>4000</v>
          </cell>
          <cell r="X2132">
            <v>1200</v>
          </cell>
          <cell r="AA2132">
            <v>1500</v>
          </cell>
          <cell r="AD2132">
            <v>2300</v>
          </cell>
        </row>
        <row r="2133">
          <cell r="A2133">
            <v>22.2</v>
          </cell>
          <cell r="B2133">
            <v>5000</v>
          </cell>
          <cell r="H2133">
            <v>3300</v>
          </cell>
          <cell r="I2133">
            <v>28625</v>
          </cell>
          <cell r="J2133">
            <v>2100</v>
          </cell>
          <cell r="W2133">
            <v>4000</v>
          </cell>
          <cell r="X2133">
            <v>1200</v>
          </cell>
          <cell r="AA2133">
            <v>1500</v>
          </cell>
          <cell r="AD2133">
            <v>2300</v>
          </cell>
        </row>
        <row r="2134">
          <cell r="A2134">
            <v>22.21</v>
          </cell>
          <cell r="B2134">
            <v>5000</v>
          </cell>
          <cell r="H2134">
            <v>3300</v>
          </cell>
          <cell r="I2134">
            <v>28635</v>
          </cell>
          <cell r="J2134">
            <v>2100</v>
          </cell>
          <cell r="W2134">
            <v>4000</v>
          </cell>
          <cell r="X2134">
            <v>1200</v>
          </cell>
          <cell r="AA2134">
            <v>1500</v>
          </cell>
          <cell r="AD2134">
            <v>2300</v>
          </cell>
        </row>
        <row r="2135">
          <cell r="A2135">
            <v>22.22</v>
          </cell>
          <cell r="B2135">
            <v>5000</v>
          </cell>
          <cell r="H2135">
            <v>3300</v>
          </cell>
          <cell r="I2135">
            <v>28645</v>
          </cell>
          <cell r="J2135">
            <v>2100</v>
          </cell>
          <cell r="W2135">
            <v>4000</v>
          </cell>
          <cell r="X2135">
            <v>1200</v>
          </cell>
          <cell r="AA2135">
            <v>1500</v>
          </cell>
          <cell r="AD2135">
            <v>2300</v>
          </cell>
        </row>
        <row r="2136">
          <cell r="A2136">
            <v>22.23</v>
          </cell>
          <cell r="B2136">
            <v>5000</v>
          </cell>
          <cell r="H2136">
            <v>3300</v>
          </cell>
          <cell r="I2136">
            <v>28655</v>
          </cell>
          <cell r="J2136">
            <v>2100</v>
          </cell>
          <cell r="W2136">
            <v>4000</v>
          </cell>
          <cell r="X2136">
            <v>1200</v>
          </cell>
          <cell r="AA2136">
            <v>1500</v>
          </cell>
          <cell r="AD2136">
            <v>2300</v>
          </cell>
        </row>
        <row r="2137">
          <cell r="A2137">
            <v>22.24</v>
          </cell>
          <cell r="B2137">
            <v>5000</v>
          </cell>
          <cell r="H2137">
            <v>3300</v>
          </cell>
          <cell r="I2137">
            <v>28665</v>
          </cell>
          <cell r="J2137">
            <v>2100</v>
          </cell>
          <cell r="W2137">
            <v>4000</v>
          </cell>
          <cell r="X2137">
            <v>1200</v>
          </cell>
          <cell r="AA2137">
            <v>1500</v>
          </cell>
          <cell r="AD2137">
            <v>2300</v>
          </cell>
        </row>
        <row r="2138">
          <cell r="A2138">
            <v>22.25</v>
          </cell>
          <cell r="B2138">
            <v>5000</v>
          </cell>
          <cell r="H2138">
            <v>3300</v>
          </cell>
          <cell r="I2138">
            <v>28675</v>
          </cell>
          <cell r="J2138">
            <v>2100</v>
          </cell>
          <cell r="W2138">
            <v>4000</v>
          </cell>
          <cell r="X2138">
            <v>1200</v>
          </cell>
          <cell r="AA2138">
            <v>1500</v>
          </cell>
          <cell r="AD2138">
            <v>2300</v>
          </cell>
        </row>
        <row r="2139">
          <cell r="A2139">
            <v>22.26</v>
          </cell>
          <cell r="B2139">
            <v>5000</v>
          </cell>
          <cell r="H2139">
            <v>3300</v>
          </cell>
          <cell r="I2139">
            <v>28685</v>
          </cell>
          <cell r="J2139">
            <v>2100</v>
          </cell>
          <cell r="W2139">
            <v>4000</v>
          </cell>
          <cell r="X2139">
            <v>1200</v>
          </cell>
          <cell r="AA2139">
            <v>1500</v>
          </cell>
          <cell r="AD2139">
            <v>2300</v>
          </cell>
        </row>
        <row r="2140">
          <cell r="A2140">
            <v>22.27</v>
          </cell>
          <cell r="B2140">
            <v>5000</v>
          </cell>
          <cell r="H2140">
            <v>3300</v>
          </cell>
          <cell r="I2140">
            <v>28695</v>
          </cell>
          <cell r="J2140">
            <v>2100</v>
          </cell>
          <cell r="W2140">
            <v>4000</v>
          </cell>
          <cell r="X2140">
            <v>1200</v>
          </cell>
          <cell r="AA2140">
            <v>1500</v>
          </cell>
          <cell r="AD2140">
            <v>2300</v>
          </cell>
        </row>
        <row r="2141">
          <cell r="A2141">
            <v>22.28</v>
          </cell>
          <cell r="B2141">
            <v>5000</v>
          </cell>
          <cell r="H2141">
            <v>3300</v>
          </cell>
          <cell r="I2141">
            <v>28705</v>
          </cell>
          <cell r="J2141">
            <v>2100</v>
          </cell>
          <cell r="W2141">
            <v>4000</v>
          </cell>
          <cell r="X2141">
            <v>1200</v>
          </cell>
          <cell r="AA2141">
            <v>1500</v>
          </cell>
          <cell r="AD2141">
            <v>2300</v>
          </cell>
        </row>
        <row r="2142">
          <cell r="A2142">
            <v>22.29</v>
          </cell>
          <cell r="B2142">
            <v>5000</v>
          </cell>
          <cell r="H2142">
            <v>3300</v>
          </cell>
          <cell r="I2142">
            <v>28715</v>
          </cell>
          <cell r="J2142">
            <v>2100</v>
          </cell>
          <cell r="W2142">
            <v>4000</v>
          </cell>
          <cell r="X2142">
            <v>1200</v>
          </cell>
          <cell r="AA2142">
            <v>1500</v>
          </cell>
          <cell r="AD2142">
            <v>2300</v>
          </cell>
        </row>
        <row r="2143">
          <cell r="A2143">
            <v>22.3</v>
          </cell>
          <cell r="B2143">
            <v>5000</v>
          </cell>
          <cell r="H2143">
            <v>3300</v>
          </cell>
          <cell r="I2143">
            <v>28725</v>
          </cell>
          <cell r="J2143">
            <v>2100</v>
          </cell>
          <cell r="W2143">
            <v>4000</v>
          </cell>
          <cell r="X2143">
            <v>1200</v>
          </cell>
          <cell r="AA2143">
            <v>1500</v>
          </cell>
          <cell r="AD2143">
            <v>2300</v>
          </cell>
        </row>
        <row r="2144">
          <cell r="A2144">
            <v>22.31</v>
          </cell>
          <cell r="B2144">
            <v>5000</v>
          </cell>
          <cell r="H2144">
            <v>3300</v>
          </cell>
          <cell r="I2144">
            <v>28735</v>
          </cell>
          <cell r="J2144">
            <v>2100</v>
          </cell>
          <cell r="W2144">
            <v>4000</v>
          </cell>
          <cell r="X2144">
            <v>1200</v>
          </cell>
          <cell r="AA2144">
            <v>1500</v>
          </cell>
          <cell r="AD2144">
            <v>2300</v>
          </cell>
        </row>
        <row r="2145">
          <cell r="A2145">
            <v>22.32</v>
          </cell>
          <cell r="B2145">
            <v>5000</v>
          </cell>
          <cell r="H2145">
            <v>3300</v>
          </cell>
          <cell r="I2145">
            <v>28745</v>
          </cell>
          <cell r="J2145">
            <v>2100</v>
          </cell>
          <cell r="W2145">
            <v>4000</v>
          </cell>
          <cell r="X2145">
            <v>1200</v>
          </cell>
          <cell r="AA2145">
            <v>1500</v>
          </cell>
          <cell r="AD2145">
            <v>2300</v>
          </cell>
        </row>
        <row r="2146">
          <cell r="A2146">
            <v>22.33</v>
          </cell>
          <cell r="B2146">
            <v>5000</v>
          </cell>
          <cell r="H2146">
            <v>3300</v>
          </cell>
          <cell r="I2146">
            <v>28755</v>
          </cell>
          <cell r="J2146">
            <v>2100</v>
          </cell>
          <cell r="W2146">
            <v>4000</v>
          </cell>
          <cell r="X2146">
            <v>1200</v>
          </cell>
          <cell r="AA2146">
            <v>1500</v>
          </cell>
          <cell r="AD2146">
            <v>2300</v>
          </cell>
        </row>
        <row r="2147">
          <cell r="A2147">
            <v>22.34</v>
          </cell>
          <cell r="B2147">
            <v>5000</v>
          </cell>
          <cell r="H2147">
            <v>3300</v>
          </cell>
          <cell r="I2147">
            <v>28765</v>
          </cell>
          <cell r="J2147">
            <v>2100</v>
          </cell>
          <cell r="W2147">
            <v>4000</v>
          </cell>
          <cell r="X2147">
            <v>1200</v>
          </cell>
          <cell r="AA2147">
            <v>1500</v>
          </cell>
          <cell r="AD2147">
            <v>2300</v>
          </cell>
        </row>
        <row r="2148">
          <cell r="A2148">
            <v>22.35</v>
          </cell>
          <cell r="B2148">
            <v>5000</v>
          </cell>
          <cell r="H2148">
            <v>3300</v>
          </cell>
          <cell r="I2148">
            <v>28775</v>
          </cell>
          <cell r="J2148">
            <v>2100</v>
          </cell>
          <cell r="W2148">
            <v>4000</v>
          </cell>
          <cell r="X2148">
            <v>1200</v>
          </cell>
          <cell r="AA2148">
            <v>1500</v>
          </cell>
          <cell r="AD2148">
            <v>2300</v>
          </cell>
        </row>
        <row r="2149">
          <cell r="A2149">
            <v>22.36</v>
          </cell>
          <cell r="B2149">
            <v>5000</v>
          </cell>
          <cell r="H2149">
            <v>3300</v>
          </cell>
          <cell r="I2149">
            <v>28785</v>
          </cell>
          <cell r="J2149">
            <v>2100</v>
          </cell>
          <cell r="W2149">
            <v>4000</v>
          </cell>
          <cell r="X2149">
            <v>1200</v>
          </cell>
          <cell r="AA2149">
            <v>1500</v>
          </cell>
          <cell r="AD2149">
            <v>2300</v>
          </cell>
        </row>
        <row r="2150">
          <cell r="A2150">
            <v>22.37</v>
          </cell>
          <cell r="B2150">
            <v>5000</v>
          </cell>
          <cell r="H2150">
            <v>3300</v>
          </cell>
          <cell r="I2150">
            <v>28795</v>
          </cell>
          <cell r="J2150">
            <v>2100</v>
          </cell>
          <cell r="W2150">
            <v>4000</v>
          </cell>
          <cell r="X2150">
            <v>1200</v>
          </cell>
          <cell r="AA2150">
            <v>1500</v>
          </cell>
          <cell r="AD2150">
            <v>2300</v>
          </cell>
        </row>
        <row r="2151">
          <cell r="A2151">
            <v>22.38</v>
          </cell>
          <cell r="B2151">
            <v>5000</v>
          </cell>
          <cell r="H2151">
            <v>3300</v>
          </cell>
          <cell r="I2151">
            <v>28805</v>
          </cell>
          <cell r="J2151">
            <v>2100</v>
          </cell>
          <cell r="W2151">
            <v>4000</v>
          </cell>
          <cell r="X2151">
            <v>1200</v>
          </cell>
          <cell r="AA2151">
            <v>1500</v>
          </cell>
          <cell r="AD2151">
            <v>2300</v>
          </cell>
        </row>
        <row r="2152">
          <cell r="A2152">
            <v>22.39</v>
          </cell>
          <cell r="B2152">
            <v>5000</v>
          </cell>
          <cell r="H2152">
            <v>3300</v>
          </cell>
          <cell r="I2152">
            <v>28815</v>
          </cell>
          <cell r="J2152">
            <v>2100</v>
          </cell>
          <cell r="W2152">
            <v>4000</v>
          </cell>
          <cell r="X2152">
            <v>1200</v>
          </cell>
          <cell r="AA2152">
            <v>1500</v>
          </cell>
          <cell r="AD2152">
            <v>2300</v>
          </cell>
        </row>
        <row r="2153">
          <cell r="A2153">
            <v>22.4</v>
          </cell>
          <cell r="B2153">
            <v>5000</v>
          </cell>
          <cell r="H2153">
            <v>3300</v>
          </cell>
          <cell r="I2153">
            <v>28825</v>
          </cell>
          <cell r="J2153">
            <v>2100</v>
          </cell>
          <cell r="W2153">
            <v>4000</v>
          </cell>
          <cell r="X2153">
            <v>1200</v>
          </cell>
          <cell r="AA2153">
            <v>1500</v>
          </cell>
          <cell r="AD2153">
            <v>2300</v>
          </cell>
        </row>
        <row r="2154">
          <cell r="A2154">
            <v>22.41</v>
          </cell>
          <cell r="B2154">
            <v>5000</v>
          </cell>
          <cell r="H2154">
            <v>3300</v>
          </cell>
          <cell r="I2154">
            <v>28835</v>
          </cell>
          <cell r="J2154">
            <v>2100</v>
          </cell>
          <cell r="W2154">
            <v>4000</v>
          </cell>
          <cell r="X2154">
            <v>1200</v>
          </cell>
          <cell r="AA2154">
            <v>1500</v>
          </cell>
          <cell r="AD2154">
            <v>2300</v>
          </cell>
        </row>
        <row r="2155">
          <cell r="A2155">
            <v>22.42</v>
          </cell>
          <cell r="B2155">
            <v>5000</v>
          </cell>
          <cell r="H2155">
            <v>3300</v>
          </cell>
          <cell r="I2155">
            <v>28845</v>
          </cell>
          <cell r="J2155">
            <v>2100</v>
          </cell>
          <cell r="W2155">
            <v>4000</v>
          </cell>
          <cell r="X2155">
            <v>1200</v>
          </cell>
          <cell r="AA2155">
            <v>1500</v>
          </cell>
          <cell r="AD2155">
            <v>2300</v>
          </cell>
        </row>
        <row r="2156">
          <cell r="A2156">
            <v>22.43</v>
          </cell>
          <cell r="B2156">
            <v>5000</v>
          </cell>
          <cell r="H2156">
            <v>3300</v>
          </cell>
          <cell r="I2156">
            <v>28855</v>
          </cell>
          <cell r="J2156">
            <v>2100</v>
          </cell>
          <cell r="W2156">
            <v>4000</v>
          </cell>
          <cell r="X2156">
            <v>1200</v>
          </cell>
          <cell r="AA2156">
            <v>1500</v>
          </cell>
          <cell r="AD2156">
            <v>2300</v>
          </cell>
        </row>
        <row r="2157">
          <cell r="A2157">
            <v>22.44</v>
          </cell>
          <cell r="B2157">
            <v>5000</v>
          </cell>
          <cell r="H2157">
            <v>3300</v>
          </cell>
          <cell r="I2157">
            <v>28865</v>
          </cell>
          <cell r="J2157">
            <v>2100</v>
          </cell>
          <cell r="W2157">
            <v>4000</v>
          </cell>
          <cell r="X2157">
            <v>1200</v>
          </cell>
          <cell r="AA2157">
            <v>1500</v>
          </cell>
          <cell r="AD2157">
            <v>2300</v>
          </cell>
        </row>
        <row r="2158">
          <cell r="A2158">
            <v>22.45</v>
          </cell>
          <cell r="B2158">
            <v>5000</v>
          </cell>
          <cell r="H2158">
            <v>3300</v>
          </cell>
          <cell r="I2158">
            <v>28875</v>
          </cell>
          <cell r="J2158">
            <v>2100</v>
          </cell>
          <cell r="W2158">
            <v>4000</v>
          </cell>
          <cell r="X2158">
            <v>1200</v>
          </cell>
          <cell r="AA2158">
            <v>1500</v>
          </cell>
          <cell r="AD2158">
            <v>2300</v>
          </cell>
        </row>
        <row r="2159">
          <cell r="A2159">
            <v>22.46</v>
          </cell>
          <cell r="B2159">
            <v>5000</v>
          </cell>
          <cell r="H2159">
            <v>3300</v>
          </cell>
          <cell r="I2159">
            <v>28885</v>
          </cell>
          <cell r="J2159">
            <v>2100</v>
          </cell>
          <cell r="W2159">
            <v>4000</v>
          </cell>
          <cell r="X2159">
            <v>1200</v>
          </cell>
          <cell r="AA2159">
            <v>1500</v>
          </cell>
          <cell r="AD2159">
            <v>2300</v>
          </cell>
        </row>
        <row r="2160">
          <cell r="A2160">
            <v>22.47</v>
          </cell>
          <cell r="B2160">
            <v>5000</v>
          </cell>
          <cell r="H2160">
            <v>3300</v>
          </cell>
          <cell r="I2160">
            <v>28895</v>
          </cell>
          <cell r="J2160">
            <v>2100</v>
          </cell>
          <cell r="W2160">
            <v>4000</v>
          </cell>
          <cell r="X2160">
            <v>1200</v>
          </cell>
          <cell r="AA2160">
            <v>1500</v>
          </cell>
          <cell r="AD2160">
            <v>2300</v>
          </cell>
        </row>
        <row r="2161">
          <cell r="A2161">
            <v>22.48</v>
          </cell>
          <cell r="B2161">
            <v>5000</v>
          </cell>
          <cell r="H2161">
            <v>3300</v>
          </cell>
          <cell r="I2161">
            <v>28905</v>
          </cell>
          <cell r="J2161">
            <v>2100</v>
          </cell>
          <cell r="W2161">
            <v>4000</v>
          </cell>
          <cell r="X2161">
            <v>1200</v>
          </cell>
          <cell r="AA2161">
            <v>1500</v>
          </cell>
          <cell r="AD2161">
            <v>2300</v>
          </cell>
        </row>
        <row r="2162">
          <cell r="A2162">
            <v>22.49</v>
          </cell>
          <cell r="B2162">
            <v>5000</v>
          </cell>
          <cell r="H2162">
            <v>3300</v>
          </cell>
          <cell r="I2162">
            <v>28915</v>
          </cell>
          <cell r="J2162">
            <v>2100</v>
          </cell>
          <cell r="W2162">
            <v>4000</v>
          </cell>
          <cell r="X2162">
            <v>1200</v>
          </cell>
          <cell r="AA2162">
            <v>1500</v>
          </cell>
          <cell r="AD2162">
            <v>2300</v>
          </cell>
        </row>
        <row r="2163">
          <cell r="A2163">
            <v>22.5</v>
          </cell>
          <cell r="B2163">
            <v>5000</v>
          </cell>
          <cell r="H2163">
            <v>3300</v>
          </cell>
          <cell r="I2163">
            <v>28925</v>
          </cell>
          <cell r="J2163">
            <v>2100</v>
          </cell>
          <cell r="W2163">
            <v>4000</v>
          </cell>
          <cell r="X2163">
            <v>1200</v>
          </cell>
          <cell r="AA2163">
            <v>1500</v>
          </cell>
          <cell r="AD2163">
            <v>2300</v>
          </cell>
        </row>
        <row r="2164">
          <cell r="A2164">
            <v>22.51</v>
          </cell>
          <cell r="B2164">
            <v>5000</v>
          </cell>
          <cell r="H2164">
            <v>3300</v>
          </cell>
          <cell r="I2164">
            <v>28935</v>
          </cell>
          <cell r="J2164">
            <v>2100</v>
          </cell>
          <cell r="W2164">
            <v>4000</v>
          </cell>
          <cell r="X2164">
            <v>1200</v>
          </cell>
          <cell r="AA2164">
            <v>1500</v>
          </cell>
          <cell r="AD2164">
            <v>2300</v>
          </cell>
        </row>
        <row r="2165">
          <cell r="A2165">
            <v>22.52</v>
          </cell>
          <cell r="B2165">
            <v>5000</v>
          </cell>
          <cell r="H2165">
            <v>3300</v>
          </cell>
          <cell r="I2165">
            <v>28945</v>
          </cell>
          <cell r="J2165">
            <v>2100</v>
          </cell>
          <cell r="W2165">
            <v>4000</v>
          </cell>
          <cell r="X2165">
            <v>1200</v>
          </cell>
          <cell r="AA2165">
            <v>1500</v>
          </cell>
          <cell r="AD2165">
            <v>2300</v>
          </cell>
        </row>
        <row r="2166">
          <cell r="A2166">
            <v>22.53</v>
          </cell>
          <cell r="B2166">
            <v>5000</v>
          </cell>
          <cell r="H2166">
            <v>3300</v>
          </cell>
          <cell r="I2166">
            <v>28955</v>
          </cell>
          <cell r="J2166">
            <v>2100</v>
          </cell>
          <cell r="W2166">
            <v>4000</v>
          </cell>
          <cell r="X2166">
            <v>1200</v>
          </cell>
          <cell r="AA2166">
            <v>1500</v>
          </cell>
          <cell r="AD2166">
            <v>2300</v>
          </cell>
        </row>
        <row r="2167">
          <cell r="A2167">
            <v>22.54</v>
          </cell>
          <cell r="B2167">
            <v>5000</v>
          </cell>
          <cell r="H2167">
            <v>3300</v>
          </cell>
          <cell r="I2167">
            <v>28965</v>
          </cell>
          <cell r="J2167">
            <v>2100</v>
          </cell>
          <cell r="W2167">
            <v>4000</v>
          </cell>
          <cell r="X2167">
            <v>1200</v>
          </cell>
          <cell r="AA2167">
            <v>1500</v>
          </cell>
          <cell r="AD2167">
            <v>2300</v>
          </cell>
        </row>
        <row r="2168">
          <cell r="A2168">
            <v>22.55</v>
          </cell>
          <cell r="B2168">
            <v>5000</v>
          </cell>
          <cell r="H2168">
            <v>3300</v>
          </cell>
          <cell r="I2168">
            <v>28975</v>
          </cell>
          <cell r="J2168">
            <v>2100</v>
          </cell>
          <cell r="W2168">
            <v>4000</v>
          </cell>
          <cell r="X2168">
            <v>1200</v>
          </cell>
          <cell r="AA2168">
            <v>1500</v>
          </cell>
          <cell r="AD2168">
            <v>2300</v>
          </cell>
        </row>
        <row r="2169">
          <cell r="A2169">
            <v>22.56</v>
          </cell>
          <cell r="B2169">
            <v>5000</v>
          </cell>
          <cell r="H2169">
            <v>3300</v>
          </cell>
          <cell r="I2169">
            <v>28985</v>
          </cell>
          <cell r="J2169">
            <v>2100</v>
          </cell>
          <cell r="W2169">
            <v>4000</v>
          </cell>
          <cell r="X2169">
            <v>1200</v>
          </cell>
          <cell r="AA2169">
            <v>1500</v>
          </cell>
          <cell r="AD2169">
            <v>2300</v>
          </cell>
        </row>
        <row r="2170">
          <cell r="A2170">
            <v>22.57</v>
          </cell>
          <cell r="B2170">
            <v>5000</v>
          </cell>
          <cell r="H2170">
            <v>3300</v>
          </cell>
          <cell r="I2170">
            <v>28995</v>
          </cell>
          <cell r="J2170">
            <v>2100</v>
          </cell>
          <cell r="W2170">
            <v>4000</v>
          </cell>
          <cell r="X2170">
            <v>1200</v>
          </cell>
          <cell r="AA2170">
            <v>1500</v>
          </cell>
          <cell r="AD2170">
            <v>2300</v>
          </cell>
        </row>
        <row r="2171">
          <cell r="A2171">
            <v>22.58</v>
          </cell>
          <cell r="B2171">
            <v>5000</v>
          </cell>
          <cell r="H2171">
            <v>3300</v>
          </cell>
          <cell r="I2171">
            <v>29005</v>
          </cell>
          <cell r="J2171">
            <v>2100</v>
          </cell>
          <cell r="W2171">
            <v>4000</v>
          </cell>
          <cell r="X2171">
            <v>1200</v>
          </cell>
          <cell r="AA2171">
            <v>1500</v>
          </cell>
          <cell r="AD2171">
            <v>2300</v>
          </cell>
        </row>
        <row r="2172">
          <cell r="A2172">
            <v>22.59</v>
          </cell>
          <cell r="B2172">
            <v>5000</v>
          </cell>
          <cell r="H2172">
            <v>3300</v>
          </cell>
          <cell r="I2172">
            <v>29015</v>
          </cell>
          <cell r="J2172">
            <v>2100</v>
          </cell>
          <cell r="W2172">
            <v>4000</v>
          </cell>
          <cell r="X2172">
            <v>1200</v>
          </cell>
          <cell r="AA2172">
            <v>1500</v>
          </cell>
          <cell r="AD2172">
            <v>2300</v>
          </cell>
        </row>
        <row r="2173">
          <cell r="A2173">
            <v>22.6</v>
          </cell>
          <cell r="B2173">
            <v>5000</v>
          </cell>
          <cell r="H2173">
            <v>3300</v>
          </cell>
          <cell r="I2173">
            <v>29025</v>
          </cell>
          <cell r="J2173">
            <v>2100</v>
          </cell>
          <cell r="W2173">
            <v>4000</v>
          </cell>
          <cell r="X2173">
            <v>1200</v>
          </cell>
          <cell r="AA2173">
            <v>1500</v>
          </cell>
          <cell r="AD2173">
            <v>2300</v>
          </cell>
        </row>
        <row r="2174">
          <cell r="A2174">
            <v>22.61</v>
          </cell>
          <cell r="B2174">
            <v>5000</v>
          </cell>
          <cell r="H2174">
            <v>3300</v>
          </cell>
          <cell r="I2174">
            <v>29035</v>
          </cell>
          <cell r="J2174">
            <v>2100</v>
          </cell>
          <cell r="W2174">
            <v>4000</v>
          </cell>
          <cell r="X2174">
            <v>1200</v>
          </cell>
          <cell r="AA2174">
            <v>1500</v>
          </cell>
          <cell r="AD2174">
            <v>2300</v>
          </cell>
        </row>
        <row r="2175">
          <cell r="A2175">
            <v>22.62</v>
          </cell>
          <cell r="B2175">
            <v>5000</v>
          </cell>
          <cell r="H2175">
            <v>3300</v>
          </cell>
          <cell r="I2175">
            <v>29045</v>
          </cell>
          <cell r="J2175">
            <v>2100</v>
          </cell>
          <cell r="W2175">
            <v>4000</v>
          </cell>
          <cell r="X2175">
            <v>1200</v>
          </cell>
          <cell r="AA2175">
            <v>1500</v>
          </cell>
          <cell r="AD2175">
            <v>2300</v>
          </cell>
        </row>
        <row r="2176">
          <cell r="A2176">
            <v>22.63</v>
          </cell>
          <cell r="B2176">
            <v>5000</v>
          </cell>
          <cell r="H2176">
            <v>3300</v>
          </cell>
          <cell r="I2176">
            <v>29055</v>
          </cell>
          <cell r="J2176">
            <v>2100</v>
          </cell>
          <cell r="W2176">
            <v>4000</v>
          </cell>
          <cell r="X2176">
            <v>1200</v>
          </cell>
          <cell r="AA2176">
            <v>1500</v>
          </cell>
          <cell r="AD2176">
            <v>2300</v>
          </cell>
        </row>
        <row r="2177">
          <cell r="A2177">
            <v>22.64</v>
          </cell>
          <cell r="B2177">
            <v>5000</v>
          </cell>
          <cell r="H2177">
            <v>3300</v>
          </cell>
          <cell r="I2177">
            <v>29065</v>
          </cell>
          <cell r="J2177">
            <v>2100</v>
          </cell>
          <cell r="W2177">
            <v>4000</v>
          </cell>
          <cell r="X2177">
            <v>1200</v>
          </cell>
          <cell r="AA2177">
            <v>1500</v>
          </cell>
          <cell r="AD2177">
            <v>2300</v>
          </cell>
        </row>
        <row r="2178">
          <cell r="A2178">
            <v>22.65</v>
          </cell>
          <cell r="B2178">
            <v>5000</v>
          </cell>
          <cell r="H2178">
            <v>3300</v>
          </cell>
          <cell r="I2178">
            <v>29075</v>
          </cell>
          <cell r="J2178">
            <v>2100</v>
          </cell>
          <cell r="W2178">
            <v>4000</v>
          </cell>
          <cell r="X2178">
            <v>1200</v>
          </cell>
          <cell r="AA2178">
            <v>1500</v>
          </cell>
          <cell r="AD2178">
            <v>2300</v>
          </cell>
        </row>
        <row r="2179">
          <cell r="A2179">
            <v>22.66</v>
          </cell>
          <cell r="B2179">
            <v>5000</v>
          </cell>
          <cell r="H2179">
            <v>3300</v>
          </cell>
          <cell r="I2179">
            <v>29085</v>
          </cell>
          <cell r="J2179">
            <v>2100</v>
          </cell>
          <cell r="W2179">
            <v>4000</v>
          </cell>
          <cell r="X2179">
            <v>1200</v>
          </cell>
          <cell r="AA2179">
            <v>1500</v>
          </cell>
          <cell r="AD2179">
            <v>2300</v>
          </cell>
        </row>
        <row r="2180">
          <cell r="A2180">
            <v>22.67</v>
          </cell>
          <cell r="B2180">
            <v>5000</v>
          </cell>
          <cell r="H2180">
            <v>3300</v>
          </cell>
          <cell r="I2180">
            <v>29095</v>
          </cell>
          <cell r="J2180">
            <v>2100</v>
          </cell>
          <cell r="W2180">
            <v>4000</v>
          </cell>
          <cell r="X2180">
            <v>1200</v>
          </cell>
          <cell r="AA2180">
            <v>1500</v>
          </cell>
          <cell r="AD2180">
            <v>2300</v>
          </cell>
        </row>
        <row r="2181">
          <cell r="A2181">
            <v>22.68</v>
          </cell>
          <cell r="B2181">
            <v>5000</v>
          </cell>
          <cell r="H2181">
            <v>3300</v>
          </cell>
          <cell r="I2181">
            <v>29105</v>
          </cell>
          <cell r="J2181">
            <v>2100</v>
          </cell>
          <cell r="W2181">
            <v>4000</v>
          </cell>
          <cell r="X2181">
            <v>1200</v>
          </cell>
          <cell r="AA2181">
            <v>1500</v>
          </cell>
          <cell r="AD2181">
            <v>2300</v>
          </cell>
        </row>
        <row r="2182">
          <cell r="A2182">
            <v>22.69</v>
          </cell>
          <cell r="B2182">
            <v>5000</v>
          </cell>
          <cell r="H2182">
            <v>3300</v>
          </cell>
          <cell r="I2182">
            <v>29115</v>
          </cell>
          <cell r="J2182">
            <v>2100</v>
          </cell>
          <cell r="W2182">
            <v>4000</v>
          </cell>
          <cell r="X2182">
            <v>1200</v>
          </cell>
          <cell r="AA2182">
            <v>1500</v>
          </cell>
          <cell r="AD2182">
            <v>2300</v>
          </cell>
        </row>
        <row r="2183">
          <cell r="A2183">
            <v>22.7</v>
          </cell>
          <cell r="B2183">
            <v>5000</v>
          </cell>
          <cell r="H2183">
            <v>3300</v>
          </cell>
          <cell r="I2183">
            <v>29125</v>
          </cell>
          <cell r="J2183">
            <v>2100</v>
          </cell>
          <cell r="W2183">
            <v>4000</v>
          </cell>
          <cell r="X2183">
            <v>1200</v>
          </cell>
          <cell r="AA2183">
            <v>1500</v>
          </cell>
          <cell r="AD2183">
            <v>2300</v>
          </cell>
        </row>
        <row r="2184">
          <cell r="A2184">
            <v>22.71</v>
          </cell>
          <cell r="B2184">
            <v>5000</v>
          </cell>
          <cell r="H2184">
            <v>3300</v>
          </cell>
          <cell r="I2184">
            <v>29135</v>
          </cell>
          <cell r="J2184">
            <v>2100</v>
          </cell>
          <cell r="W2184">
            <v>4000</v>
          </cell>
          <cell r="X2184">
            <v>1200</v>
          </cell>
          <cell r="AA2184">
            <v>1500</v>
          </cell>
          <cell r="AD2184">
            <v>2300</v>
          </cell>
        </row>
        <row r="2185">
          <cell r="A2185">
            <v>22.72</v>
          </cell>
          <cell r="B2185">
            <v>5000</v>
          </cell>
          <cell r="H2185">
            <v>3300</v>
          </cell>
          <cell r="I2185">
            <v>29145</v>
          </cell>
          <cell r="J2185">
            <v>2100</v>
          </cell>
          <cell r="W2185">
            <v>4000</v>
          </cell>
          <cell r="X2185">
            <v>1200</v>
          </cell>
          <cell r="AA2185">
            <v>1500</v>
          </cell>
          <cell r="AD2185">
            <v>2300</v>
          </cell>
        </row>
        <row r="2186">
          <cell r="A2186">
            <v>22.73</v>
          </cell>
          <cell r="B2186">
            <v>5000</v>
          </cell>
          <cell r="H2186">
            <v>3300</v>
          </cell>
          <cell r="I2186">
            <v>29155</v>
          </cell>
          <cell r="J2186">
            <v>2100</v>
          </cell>
          <cell r="W2186">
            <v>4000</v>
          </cell>
          <cell r="X2186">
            <v>1200</v>
          </cell>
          <cell r="AA2186">
            <v>1500</v>
          </cell>
          <cell r="AD2186">
            <v>2300</v>
          </cell>
        </row>
        <row r="2187">
          <cell r="A2187">
            <v>22.74</v>
          </cell>
          <cell r="B2187">
            <v>5000</v>
          </cell>
          <cell r="H2187">
            <v>3300</v>
          </cell>
          <cell r="I2187">
            <v>29165</v>
          </cell>
          <cell r="J2187">
            <v>2100</v>
          </cell>
          <cell r="W2187">
            <v>4000</v>
          </cell>
          <cell r="X2187">
            <v>1200</v>
          </cell>
          <cell r="AA2187">
            <v>1500</v>
          </cell>
          <cell r="AD2187">
            <v>2300</v>
          </cell>
        </row>
        <row r="2188">
          <cell r="A2188">
            <v>22.75</v>
          </cell>
          <cell r="B2188">
            <v>5000</v>
          </cell>
          <cell r="H2188">
            <v>3300</v>
          </cell>
          <cell r="I2188">
            <v>29175</v>
          </cell>
          <cell r="J2188">
            <v>2100</v>
          </cell>
          <cell r="W2188">
            <v>4000</v>
          </cell>
          <cell r="X2188">
            <v>1200</v>
          </cell>
          <cell r="AA2188">
            <v>1500</v>
          </cell>
          <cell r="AD2188">
            <v>2300</v>
          </cell>
        </row>
        <row r="2189">
          <cell r="A2189">
            <v>22.76</v>
          </cell>
          <cell r="B2189">
            <v>5000</v>
          </cell>
          <cell r="H2189">
            <v>3300</v>
          </cell>
          <cell r="I2189">
            <v>29185</v>
          </cell>
          <cell r="J2189">
            <v>2100</v>
          </cell>
          <cell r="W2189">
            <v>4000</v>
          </cell>
          <cell r="X2189">
            <v>1200</v>
          </cell>
          <cell r="AA2189">
            <v>1500</v>
          </cell>
          <cell r="AD2189">
            <v>2300</v>
          </cell>
        </row>
        <row r="2190">
          <cell r="A2190">
            <v>22.77</v>
          </cell>
          <cell r="B2190">
            <v>5000</v>
          </cell>
          <cell r="H2190">
            <v>3300</v>
          </cell>
          <cell r="I2190">
            <v>29195</v>
          </cell>
          <cell r="J2190">
            <v>2100</v>
          </cell>
          <cell r="W2190">
            <v>4000</v>
          </cell>
          <cell r="X2190">
            <v>1200</v>
          </cell>
          <cell r="AA2190">
            <v>1500</v>
          </cell>
          <cell r="AD2190">
            <v>2300</v>
          </cell>
        </row>
        <row r="2191">
          <cell r="A2191">
            <v>22.78</v>
          </cell>
          <cell r="B2191">
            <v>5000</v>
          </cell>
          <cell r="H2191">
            <v>3300</v>
          </cell>
          <cell r="I2191">
            <v>29205</v>
          </cell>
          <cell r="J2191">
            <v>2100</v>
          </cell>
          <cell r="W2191">
            <v>4000</v>
          </cell>
          <cell r="X2191">
            <v>1200</v>
          </cell>
          <cell r="AA2191">
            <v>1500</v>
          </cell>
          <cell r="AD2191">
            <v>2300</v>
          </cell>
        </row>
        <row r="2192">
          <cell r="A2192">
            <v>22.79</v>
          </cell>
          <cell r="B2192">
            <v>5000</v>
          </cell>
          <cell r="H2192">
            <v>3300</v>
          </cell>
          <cell r="I2192">
            <v>29215</v>
          </cell>
          <cell r="J2192">
            <v>2100</v>
          </cell>
          <cell r="W2192">
            <v>4000</v>
          </cell>
          <cell r="X2192">
            <v>1200</v>
          </cell>
          <cell r="AA2192">
            <v>1500</v>
          </cell>
          <cell r="AD2192">
            <v>2300</v>
          </cell>
        </row>
        <row r="2193">
          <cell r="A2193">
            <v>22.8</v>
          </cell>
          <cell r="B2193">
            <v>5000</v>
          </cell>
          <cell r="H2193">
            <v>3300</v>
          </cell>
          <cell r="I2193">
            <v>29225</v>
          </cell>
          <cell r="J2193">
            <v>2100</v>
          </cell>
          <cell r="W2193">
            <v>4000</v>
          </cell>
          <cell r="X2193">
            <v>1200</v>
          </cell>
          <cell r="AA2193">
            <v>1500</v>
          </cell>
          <cell r="AD2193">
            <v>2300</v>
          </cell>
        </row>
        <row r="2194">
          <cell r="A2194">
            <v>22.81</v>
          </cell>
          <cell r="B2194">
            <v>5000</v>
          </cell>
          <cell r="H2194">
            <v>3300</v>
          </cell>
          <cell r="I2194">
            <v>29235</v>
          </cell>
          <cell r="J2194">
            <v>2100</v>
          </cell>
          <cell r="W2194">
            <v>4000</v>
          </cell>
          <cell r="X2194">
            <v>1200</v>
          </cell>
          <cell r="AA2194">
            <v>1500</v>
          </cell>
          <cell r="AD2194">
            <v>2300</v>
          </cell>
        </row>
        <row r="2195">
          <cell r="A2195">
            <v>22.82</v>
          </cell>
          <cell r="B2195">
            <v>5000</v>
          </cell>
          <cell r="H2195">
            <v>3300</v>
          </cell>
          <cell r="I2195">
            <v>29245</v>
          </cell>
          <cell r="J2195">
            <v>2100</v>
          </cell>
          <cell r="W2195">
            <v>4000</v>
          </cell>
          <cell r="X2195">
            <v>1200</v>
          </cell>
          <cell r="AA2195">
            <v>1500</v>
          </cell>
          <cell r="AD2195">
            <v>2300</v>
          </cell>
        </row>
        <row r="2196">
          <cell r="A2196">
            <v>22.83</v>
          </cell>
          <cell r="B2196">
            <v>5000</v>
          </cell>
          <cell r="H2196">
            <v>3300</v>
          </cell>
          <cell r="I2196">
            <v>29255</v>
          </cell>
          <cell r="J2196">
            <v>2100</v>
          </cell>
          <cell r="W2196">
            <v>4000</v>
          </cell>
          <cell r="X2196">
            <v>1200</v>
          </cell>
          <cell r="AA2196">
            <v>1500</v>
          </cell>
          <cell r="AD2196">
            <v>2300</v>
          </cell>
        </row>
        <row r="2197">
          <cell r="A2197">
            <v>22.84</v>
          </cell>
          <cell r="B2197">
            <v>5000</v>
          </cell>
          <cell r="H2197">
            <v>3300</v>
          </cell>
          <cell r="I2197">
            <v>29265</v>
          </cell>
          <cell r="J2197">
            <v>2100</v>
          </cell>
          <cell r="W2197">
            <v>4000</v>
          </cell>
          <cell r="X2197">
            <v>1200</v>
          </cell>
          <cell r="AA2197">
            <v>1500</v>
          </cell>
          <cell r="AD2197">
            <v>2300</v>
          </cell>
        </row>
        <row r="2198">
          <cell r="A2198">
            <v>22.85</v>
          </cell>
          <cell r="B2198">
            <v>5000</v>
          </cell>
          <cell r="H2198">
            <v>3300</v>
          </cell>
          <cell r="I2198">
            <v>29275</v>
          </cell>
          <cell r="J2198">
            <v>2100</v>
          </cell>
          <cell r="W2198">
            <v>4000</v>
          </cell>
          <cell r="X2198">
            <v>1200</v>
          </cell>
          <cell r="AA2198">
            <v>1500</v>
          </cell>
          <cell r="AD2198">
            <v>2300</v>
          </cell>
        </row>
        <row r="2199">
          <cell r="A2199">
            <v>22.86</v>
          </cell>
          <cell r="B2199">
            <v>5000</v>
          </cell>
          <cell r="H2199">
            <v>3300</v>
          </cell>
          <cell r="I2199">
            <v>29285</v>
          </cell>
          <cell r="J2199">
            <v>2100</v>
          </cell>
          <cell r="W2199">
            <v>4000</v>
          </cell>
          <cell r="X2199">
            <v>1200</v>
          </cell>
          <cell r="AA2199">
            <v>1500</v>
          </cell>
          <cell r="AD2199">
            <v>2300</v>
          </cell>
        </row>
        <row r="2200">
          <cell r="A2200">
            <v>22.87</v>
          </cell>
          <cell r="B2200">
            <v>5000</v>
          </cell>
          <cell r="H2200">
            <v>3300</v>
          </cell>
          <cell r="I2200">
            <v>29295</v>
          </cell>
          <cell r="J2200">
            <v>2100</v>
          </cell>
          <cell r="W2200">
            <v>4000</v>
          </cell>
          <cell r="X2200">
            <v>1200</v>
          </cell>
          <cell r="AA2200">
            <v>1500</v>
          </cell>
          <cell r="AD2200">
            <v>2300</v>
          </cell>
        </row>
        <row r="2201">
          <cell r="A2201">
            <v>22.88</v>
          </cell>
          <cell r="B2201">
            <v>5000</v>
          </cell>
          <cell r="H2201">
            <v>3300</v>
          </cell>
          <cell r="I2201">
            <v>29305</v>
          </cell>
          <cell r="J2201">
            <v>2100</v>
          </cell>
          <cell r="W2201">
            <v>4000</v>
          </cell>
          <cell r="X2201">
            <v>1200</v>
          </cell>
          <cell r="AA2201">
            <v>1500</v>
          </cell>
          <cell r="AD2201">
            <v>2300</v>
          </cell>
        </row>
        <row r="2202">
          <cell r="A2202">
            <v>22.89</v>
          </cell>
          <cell r="B2202">
            <v>5000</v>
          </cell>
          <cell r="H2202">
            <v>3300</v>
          </cell>
          <cell r="I2202">
            <v>29315</v>
          </cell>
          <cell r="J2202">
            <v>2100</v>
          </cell>
          <cell r="W2202">
            <v>4000</v>
          </cell>
          <cell r="X2202">
            <v>1200</v>
          </cell>
          <cell r="AA2202">
            <v>1500</v>
          </cell>
          <cell r="AD2202">
            <v>2300</v>
          </cell>
        </row>
        <row r="2203">
          <cell r="A2203">
            <v>22.9</v>
          </cell>
          <cell r="B2203">
            <v>5000</v>
          </cell>
          <cell r="H2203">
            <v>3300</v>
          </cell>
          <cell r="I2203">
            <v>29325</v>
          </cell>
          <cell r="J2203">
            <v>2100</v>
          </cell>
          <cell r="W2203">
            <v>4000</v>
          </cell>
          <cell r="X2203">
            <v>1200</v>
          </cell>
          <cell r="AA2203">
            <v>1500</v>
          </cell>
          <cell r="AD2203">
            <v>2300</v>
          </cell>
        </row>
        <row r="2204">
          <cell r="A2204">
            <v>22.91</v>
          </cell>
          <cell r="B2204">
            <v>5000</v>
          </cell>
          <cell r="H2204">
            <v>3300</v>
          </cell>
          <cell r="I2204">
            <v>29335</v>
          </cell>
          <cell r="J2204">
            <v>2100</v>
          </cell>
          <cell r="W2204">
            <v>4000</v>
          </cell>
          <cell r="X2204">
            <v>1200</v>
          </cell>
          <cell r="AA2204">
            <v>1500</v>
          </cell>
          <cell r="AD2204">
            <v>2300</v>
          </cell>
        </row>
        <row r="2205">
          <cell r="A2205">
            <v>22.92</v>
          </cell>
          <cell r="B2205">
            <v>5000</v>
          </cell>
          <cell r="H2205">
            <v>3300</v>
          </cell>
          <cell r="I2205">
            <v>29345</v>
          </cell>
          <cell r="J2205">
            <v>2100</v>
          </cell>
          <cell r="W2205">
            <v>4000</v>
          </cell>
          <cell r="X2205">
            <v>1200</v>
          </cell>
          <cell r="AA2205">
            <v>1500</v>
          </cell>
          <cell r="AD2205">
            <v>2300</v>
          </cell>
        </row>
        <row r="2206">
          <cell r="A2206">
            <v>22.93</v>
          </cell>
          <cell r="B2206">
            <v>5000</v>
          </cell>
          <cell r="H2206">
            <v>3300</v>
          </cell>
          <cell r="I2206">
            <v>29355</v>
          </cell>
          <cell r="J2206">
            <v>2100</v>
          </cell>
          <cell r="W2206">
            <v>4000</v>
          </cell>
          <cell r="X2206">
            <v>1200</v>
          </cell>
          <cell r="AA2206">
            <v>1500</v>
          </cell>
          <cell r="AD2206">
            <v>2300</v>
          </cell>
        </row>
        <row r="2207">
          <cell r="A2207">
            <v>22.94</v>
          </cell>
          <cell r="B2207">
            <v>5000</v>
          </cell>
          <cell r="H2207">
            <v>3300</v>
          </cell>
          <cell r="I2207">
            <v>29365</v>
          </cell>
          <cell r="J2207">
            <v>2100</v>
          </cell>
          <cell r="W2207">
            <v>4000</v>
          </cell>
          <cell r="X2207">
            <v>1200</v>
          </cell>
          <cell r="AA2207">
            <v>1500</v>
          </cell>
          <cell r="AD2207">
            <v>2300</v>
          </cell>
        </row>
        <row r="2208">
          <cell r="A2208">
            <v>22.95</v>
          </cell>
          <cell r="B2208">
            <v>5000</v>
          </cell>
          <cell r="H2208">
            <v>3300</v>
          </cell>
          <cell r="I2208">
            <v>29375</v>
          </cell>
          <cell r="J2208">
            <v>2100</v>
          </cell>
          <cell r="W2208">
            <v>4000</v>
          </cell>
          <cell r="X2208">
            <v>1200</v>
          </cell>
          <cell r="AA2208">
            <v>1500</v>
          </cell>
          <cell r="AD2208">
            <v>2300</v>
          </cell>
        </row>
        <row r="2209">
          <cell r="A2209">
            <v>22.96</v>
          </cell>
          <cell r="B2209">
            <v>5000</v>
          </cell>
          <cell r="H2209">
            <v>3300</v>
          </cell>
          <cell r="I2209">
            <v>29385</v>
          </cell>
          <cell r="J2209">
            <v>2100</v>
          </cell>
          <cell r="W2209">
            <v>4000</v>
          </cell>
          <cell r="X2209">
            <v>1200</v>
          </cell>
          <cell r="AA2209">
            <v>1500</v>
          </cell>
          <cell r="AD2209">
            <v>2300</v>
          </cell>
        </row>
        <row r="2210">
          <cell r="A2210">
            <v>22.97</v>
          </cell>
          <cell r="B2210">
            <v>5000</v>
          </cell>
          <cell r="H2210">
            <v>3300</v>
          </cell>
          <cell r="I2210">
            <v>29395</v>
          </cell>
          <cell r="J2210">
            <v>2100</v>
          </cell>
          <cell r="W2210">
            <v>4000</v>
          </cell>
          <cell r="X2210">
            <v>1200</v>
          </cell>
          <cell r="AA2210">
            <v>1500</v>
          </cell>
          <cell r="AD2210">
            <v>2300</v>
          </cell>
        </row>
        <row r="2211">
          <cell r="A2211">
            <v>22.98</v>
          </cell>
          <cell r="B2211">
            <v>5000</v>
          </cell>
          <cell r="H2211">
            <v>3300</v>
          </cell>
          <cell r="I2211">
            <v>29405</v>
          </cell>
          <cell r="J2211">
            <v>2100</v>
          </cell>
          <cell r="W2211">
            <v>4000</v>
          </cell>
          <cell r="X2211">
            <v>1200</v>
          </cell>
          <cell r="AA2211">
            <v>1500</v>
          </cell>
          <cell r="AD2211">
            <v>2300</v>
          </cell>
        </row>
        <row r="2212">
          <cell r="A2212">
            <v>22.99</v>
          </cell>
          <cell r="B2212">
            <v>5000</v>
          </cell>
          <cell r="H2212">
            <v>3300</v>
          </cell>
          <cell r="I2212">
            <v>29415</v>
          </cell>
          <cell r="J2212">
            <v>2100</v>
          </cell>
          <cell r="W2212">
            <v>4000</v>
          </cell>
          <cell r="X2212">
            <v>1200</v>
          </cell>
          <cell r="AA2212">
            <v>1500</v>
          </cell>
          <cell r="AD2212">
            <v>2300</v>
          </cell>
        </row>
        <row r="2213">
          <cell r="A2213">
            <v>23</v>
          </cell>
          <cell r="B2213">
            <v>5000</v>
          </cell>
          <cell r="H2213">
            <v>3300</v>
          </cell>
          <cell r="I2213">
            <v>29425</v>
          </cell>
          <cell r="J2213">
            <v>2100</v>
          </cell>
          <cell r="W2213">
            <v>4000</v>
          </cell>
          <cell r="X2213">
            <v>1200</v>
          </cell>
          <cell r="AA2213">
            <v>1500</v>
          </cell>
          <cell r="AD2213">
            <v>2300</v>
          </cell>
        </row>
        <row r="2214">
          <cell r="A2214">
            <v>23.01</v>
          </cell>
          <cell r="B2214">
            <v>5000</v>
          </cell>
          <cell r="H2214">
            <v>3300</v>
          </cell>
          <cell r="I2214">
            <v>29435</v>
          </cell>
          <cell r="J2214">
            <v>2100</v>
          </cell>
          <cell r="W2214">
            <v>4000</v>
          </cell>
          <cell r="X2214">
            <v>1200</v>
          </cell>
          <cell r="AA2214">
            <v>1500</v>
          </cell>
          <cell r="AD2214">
            <v>2300</v>
          </cell>
        </row>
        <row r="2215">
          <cell r="A2215">
            <v>23.02</v>
          </cell>
          <cell r="B2215">
            <v>5000</v>
          </cell>
          <cell r="H2215">
            <v>3300</v>
          </cell>
          <cell r="I2215">
            <v>29445</v>
          </cell>
          <cell r="J2215">
            <v>2100</v>
          </cell>
          <cell r="W2215">
            <v>4000</v>
          </cell>
          <cell r="X2215">
            <v>1200</v>
          </cell>
          <cell r="AA2215">
            <v>1500</v>
          </cell>
          <cell r="AD2215">
            <v>2300</v>
          </cell>
        </row>
        <row r="2216">
          <cell r="A2216">
            <v>23.03</v>
          </cell>
          <cell r="B2216">
            <v>5000</v>
          </cell>
          <cell r="H2216">
            <v>3300</v>
          </cell>
          <cell r="I2216">
            <v>29455</v>
          </cell>
          <cell r="J2216">
            <v>2100</v>
          </cell>
          <cell r="W2216">
            <v>4000</v>
          </cell>
          <cell r="X2216">
            <v>1200</v>
          </cell>
          <cell r="AA2216">
            <v>1500</v>
          </cell>
          <cell r="AD2216">
            <v>2300</v>
          </cell>
        </row>
        <row r="2217">
          <cell r="A2217">
            <v>23.04</v>
          </cell>
          <cell r="B2217">
            <v>5000</v>
          </cell>
          <cell r="H2217">
            <v>3300</v>
          </cell>
          <cell r="I2217">
            <v>29465</v>
          </cell>
          <cell r="J2217">
            <v>2100</v>
          </cell>
          <cell r="W2217">
            <v>4000</v>
          </cell>
          <cell r="X2217">
            <v>1200</v>
          </cell>
          <cell r="AA2217">
            <v>1500</v>
          </cell>
          <cell r="AD2217">
            <v>2300</v>
          </cell>
        </row>
        <row r="2218">
          <cell r="A2218">
            <v>23.05</v>
          </cell>
          <cell r="B2218">
            <v>5000</v>
          </cell>
          <cell r="H2218">
            <v>3300</v>
          </cell>
          <cell r="I2218">
            <v>29475</v>
          </cell>
          <cell r="J2218">
            <v>2100</v>
          </cell>
          <cell r="W2218">
            <v>4000</v>
          </cell>
          <cell r="X2218">
            <v>1200</v>
          </cell>
          <cell r="AA2218">
            <v>1500</v>
          </cell>
          <cell r="AD2218">
            <v>2300</v>
          </cell>
        </row>
        <row r="2219">
          <cell r="A2219">
            <v>23.06</v>
          </cell>
          <cell r="B2219">
            <v>5000</v>
          </cell>
          <cell r="H2219">
            <v>3300</v>
          </cell>
          <cell r="I2219">
            <v>29485</v>
          </cell>
          <cell r="J2219">
            <v>2100</v>
          </cell>
          <cell r="W2219">
            <v>4000</v>
          </cell>
          <cell r="X2219">
            <v>1200</v>
          </cell>
          <cell r="AA2219">
            <v>1500</v>
          </cell>
          <cell r="AD2219">
            <v>2300</v>
          </cell>
        </row>
        <row r="2220">
          <cell r="A2220">
            <v>23.07</v>
          </cell>
          <cell r="B2220">
            <v>5000</v>
          </cell>
          <cell r="H2220">
            <v>3300</v>
          </cell>
          <cell r="I2220">
            <v>29495</v>
          </cell>
          <cell r="J2220">
            <v>2100</v>
          </cell>
          <cell r="W2220">
            <v>4000</v>
          </cell>
          <cell r="X2220">
            <v>1200</v>
          </cell>
          <cell r="AA2220">
            <v>1500</v>
          </cell>
          <cell r="AD2220">
            <v>2300</v>
          </cell>
        </row>
        <row r="2221">
          <cell r="A2221">
            <v>23.08</v>
          </cell>
          <cell r="B2221">
            <v>5000</v>
          </cell>
          <cell r="H2221">
            <v>3300</v>
          </cell>
          <cell r="I2221">
            <v>29505</v>
          </cell>
          <cell r="J2221">
            <v>2100</v>
          </cell>
          <cell r="W2221">
            <v>4000</v>
          </cell>
          <cell r="X2221">
            <v>1200</v>
          </cell>
          <cell r="AA2221">
            <v>1500</v>
          </cell>
          <cell r="AD2221">
            <v>2300</v>
          </cell>
        </row>
        <row r="2222">
          <cell r="A2222">
            <v>23.09</v>
          </cell>
          <cell r="B2222">
            <v>5000</v>
          </cell>
          <cell r="H2222">
            <v>3300</v>
          </cell>
          <cell r="I2222">
            <v>29515</v>
          </cell>
          <cell r="J2222">
            <v>2100</v>
          </cell>
          <cell r="W2222">
            <v>4000</v>
          </cell>
          <cell r="X2222">
            <v>1200</v>
          </cell>
          <cell r="AA2222">
            <v>1500</v>
          </cell>
          <cell r="AD2222">
            <v>2300</v>
          </cell>
        </row>
        <row r="2223">
          <cell r="A2223">
            <v>23.1</v>
          </cell>
          <cell r="B2223">
            <v>5000</v>
          </cell>
          <cell r="H2223">
            <v>3300</v>
          </cell>
          <cell r="I2223">
            <v>29525</v>
          </cell>
          <cell r="J2223">
            <v>2100</v>
          </cell>
          <cell r="W2223">
            <v>4000</v>
          </cell>
          <cell r="X2223">
            <v>1200</v>
          </cell>
          <cell r="AA2223">
            <v>1500</v>
          </cell>
          <cell r="AD2223">
            <v>2300</v>
          </cell>
        </row>
        <row r="2224">
          <cell r="A2224">
            <v>23.11</v>
          </cell>
          <cell r="B2224">
            <v>5000</v>
          </cell>
          <cell r="H2224">
            <v>3300</v>
          </cell>
          <cell r="I2224">
            <v>29535</v>
          </cell>
          <cell r="J2224">
            <v>2100</v>
          </cell>
          <cell r="W2224">
            <v>4000</v>
          </cell>
          <cell r="X2224">
            <v>1200</v>
          </cell>
          <cell r="AA2224">
            <v>1500</v>
          </cell>
          <cell r="AD2224">
            <v>2300</v>
          </cell>
        </row>
        <row r="2225">
          <cell r="A2225">
            <v>23.12</v>
          </cell>
          <cell r="B2225">
            <v>5000</v>
          </cell>
          <cell r="H2225">
            <v>3300</v>
          </cell>
          <cell r="I2225">
            <v>29545</v>
          </cell>
          <cell r="J2225">
            <v>2100</v>
          </cell>
          <cell r="W2225">
            <v>4000</v>
          </cell>
          <cell r="X2225">
            <v>1200</v>
          </cell>
          <cell r="AA2225">
            <v>1500</v>
          </cell>
          <cell r="AD2225">
            <v>2300</v>
          </cell>
        </row>
        <row r="2226">
          <cell r="A2226">
            <v>23.13</v>
          </cell>
          <cell r="B2226">
            <v>5000</v>
          </cell>
          <cell r="H2226">
            <v>3300</v>
          </cell>
          <cell r="I2226">
            <v>29555</v>
          </cell>
          <cell r="J2226">
            <v>2100</v>
          </cell>
          <cell r="W2226">
            <v>4000</v>
          </cell>
          <cell r="X2226">
            <v>1200</v>
          </cell>
          <cell r="AA2226">
            <v>1500</v>
          </cell>
          <cell r="AD2226">
            <v>2300</v>
          </cell>
        </row>
        <row r="2227">
          <cell r="A2227">
            <v>23.14</v>
          </cell>
          <cell r="B2227">
            <v>5000</v>
          </cell>
          <cell r="H2227">
            <v>3300</v>
          </cell>
          <cell r="I2227">
            <v>29565</v>
          </cell>
          <cell r="J2227">
            <v>2100</v>
          </cell>
          <cell r="W2227">
            <v>4000</v>
          </cell>
          <cell r="X2227">
            <v>1200</v>
          </cell>
          <cell r="AA2227">
            <v>1500</v>
          </cell>
          <cell r="AD2227">
            <v>2300</v>
          </cell>
        </row>
        <row r="2228">
          <cell r="A2228">
            <v>23.15</v>
          </cell>
          <cell r="B2228">
            <v>5000</v>
          </cell>
          <cell r="H2228">
            <v>3300</v>
          </cell>
          <cell r="I2228">
            <v>29575</v>
          </cell>
          <cell r="J2228">
            <v>2100</v>
          </cell>
          <cell r="W2228">
            <v>4000</v>
          </cell>
          <cell r="X2228">
            <v>1200</v>
          </cell>
          <cell r="AA2228">
            <v>1500</v>
          </cell>
          <cell r="AD2228">
            <v>2300</v>
          </cell>
        </row>
        <row r="2229">
          <cell r="A2229">
            <v>23.16</v>
          </cell>
          <cell r="B2229">
            <v>5000</v>
          </cell>
          <cell r="H2229">
            <v>3300</v>
          </cell>
          <cell r="I2229">
            <v>29585</v>
          </cell>
          <cell r="J2229">
            <v>2100</v>
          </cell>
          <cell r="W2229">
            <v>4000</v>
          </cell>
          <cell r="X2229">
            <v>1200</v>
          </cell>
          <cell r="AA2229">
            <v>1500</v>
          </cell>
          <cell r="AD2229">
            <v>2300</v>
          </cell>
        </row>
        <row r="2230">
          <cell r="A2230">
            <v>23.17</v>
          </cell>
          <cell r="B2230">
            <v>5000</v>
          </cell>
          <cell r="H2230">
            <v>3300</v>
          </cell>
          <cell r="I2230">
            <v>29595</v>
          </cell>
          <cell r="J2230">
            <v>2100</v>
          </cell>
          <cell r="W2230">
            <v>4000</v>
          </cell>
          <cell r="X2230">
            <v>1200</v>
          </cell>
          <cell r="AA2230">
            <v>1500</v>
          </cell>
          <cell r="AD2230">
            <v>2300</v>
          </cell>
        </row>
        <row r="2231">
          <cell r="A2231">
            <v>23.18</v>
          </cell>
          <cell r="B2231">
            <v>5000</v>
          </cell>
          <cell r="H2231">
            <v>3300</v>
          </cell>
          <cell r="I2231">
            <v>29605</v>
          </cell>
          <cell r="J2231">
            <v>2100</v>
          </cell>
          <cell r="W2231">
            <v>4000</v>
          </cell>
          <cell r="X2231">
            <v>1200</v>
          </cell>
          <cell r="AA2231">
            <v>1500</v>
          </cell>
          <cell r="AD2231">
            <v>2300</v>
          </cell>
        </row>
        <row r="2232">
          <cell r="A2232">
            <v>23.19</v>
          </cell>
          <cell r="B2232">
            <v>5000</v>
          </cell>
          <cell r="H2232">
            <v>3300</v>
          </cell>
          <cell r="I2232">
            <v>29615</v>
          </cell>
          <cell r="J2232">
            <v>2100</v>
          </cell>
          <cell r="W2232">
            <v>4000</v>
          </cell>
          <cell r="X2232">
            <v>1200</v>
          </cell>
          <cell r="AA2232">
            <v>1500</v>
          </cell>
          <cell r="AD2232">
            <v>2300</v>
          </cell>
        </row>
        <row r="2233">
          <cell r="A2233">
            <v>23.2</v>
          </cell>
          <cell r="B2233">
            <v>5000</v>
          </cell>
          <cell r="H2233">
            <v>3300</v>
          </cell>
          <cell r="I2233">
            <v>29625</v>
          </cell>
          <cell r="J2233">
            <v>2100</v>
          </cell>
          <cell r="W2233">
            <v>4000</v>
          </cell>
          <cell r="X2233">
            <v>1200</v>
          </cell>
          <cell r="AA2233">
            <v>1500</v>
          </cell>
          <cell r="AD2233">
            <v>2300</v>
          </cell>
        </row>
        <row r="2234">
          <cell r="A2234">
            <v>23.21</v>
          </cell>
          <cell r="B2234">
            <v>5000</v>
          </cell>
          <cell r="H2234">
            <v>3300</v>
          </cell>
          <cell r="I2234">
            <v>29635</v>
          </cell>
          <cell r="J2234">
            <v>2100</v>
          </cell>
          <cell r="W2234">
            <v>4000</v>
          </cell>
          <cell r="X2234">
            <v>1200</v>
          </cell>
          <cell r="AA2234">
            <v>1500</v>
          </cell>
          <cell r="AD2234">
            <v>2300</v>
          </cell>
        </row>
        <row r="2235">
          <cell r="A2235">
            <v>23.22</v>
          </cell>
          <cell r="B2235">
            <v>5000</v>
          </cell>
          <cell r="H2235">
            <v>3300</v>
          </cell>
          <cell r="I2235">
            <v>29645</v>
          </cell>
          <cell r="J2235">
            <v>2100</v>
          </cell>
          <cell r="W2235">
            <v>4000</v>
          </cell>
          <cell r="X2235">
            <v>1200</v>
          </cell>
          <cell r="AA2235">
            <v>1500</v>
          </cell>
          <cell r="AD2235">
            <v>2300</v>
          </cell>
        </row>
        <row r="2236">
          <cell r="A2236">
            <v>23.23</v>
          </cell>
          <cell r="B2236">
            <v>5000</v>
          </cell>
          <cell r="H2236">
            <v>3300</v>
          </cell>
          <cell r="I2236">
            <v>29655</v>
          </cell>
          <cell r="J2236">
            <v>2100</v>
          </cell>
          <cell r="W2236">
            <v>4000</v>
          </cell>
          <cell r="X2236">
            <v>1200</v>
          </cell>
          <cell r="AA2236">
            <v>1500</v>
          </cell>
          <cell r="AD2236">
            <v>2300</v>
          </cell>
        </row>
        <row r="2237">
          <cell r="A2237">
            <v>23.24</v>
          </cell>
          <cell r="B2237">
            <v>5000</v>
          </cell>
          <cell r="H2237">
            <v>3300</v>
          </cell>
          <cell r="I2237">
            <v>29665</v>
          </cell>
          <cell r="J2237">
            <v>2100</v>
          </cell>
          <cell r="W2237">
            <v>4000</v>
          </cell>
          <cell r="X2237">
            <v>1200</v>
          </cell>
          <cell r="AA2237">
            <v>1500</v>
          </cell>
          <cell r="AD2237">
            <v>2300</v>
          </cell>
        </row>
        <row r="2238">
          <cell r="A2238">
            <v>23.25</v>
          </cell>
          <cell r="B2238">
            <v>5000</v>
          </cell>
          <cell r="H2238">
            <v>3300</v>
          </cell>
          <cell r="I2238">
            <v>29675</v>
          </cell>
          <cell r="J2238">
            <v>2100</v>
          </cell>
          <cell r="W2238">
            <v>4000</v>
          </cell>
          <cell r="X2238">
            <v>1200</v>
          </cell>
          <cell r="AA2238">
            <v>1500</v>
          </cell>
          <cell r="AD2238">
            <v>2300</v>
          </cell>
        </row>
        <row r="2239">
          <cell r="A2239">
            <v>23.26</v>
          </cell>
          <cell r="B2239">
            <v>5000</v>
          </cell>
          <cell r="H2239">
            <v>3300</v>
          </cell>
          <cell r="I2239">
            <v>29685</v>
          </cell>
          <cell r="J2239">
            <v>2100</v>
          </cell>
          <cell r="W2239">
            <v>4000</v>
          </cell>
          <cell r="X2239">
            <v>1200</v>
          </cell>
          <cell r="AA2239">
            <v>1500</v>
          </cell>
          <cell r="AD2239">
            <v>2300</v>
          </cell>
        </row>
        <row r="2240">
          <cell r="A2240">
            <v>23.27</v>
          </cell>
          <cell r="B2240">
            <v>5000</v>
          </cell>
          <cell r="H2240">
            <v>3300</v>
          </cell>
          <cell r="I2240">
            <v>29695</v>
          </cell>
          <cell r="J2240">
            <v>2100</v>
          </cell>
          <cell r="W2240">
            <v>4000</v>
          </cell>
          <cell r="X2240">
            <v>1200</v>
          </cell>
          <cell r="AA2240">
            <v>1500</v>
          </cell>
          <cell r="AD2240">
            <v>2300</v>
          </cell>
        </row>
        <row r="2241">
          <cell r="A2241">
            <v>23.28</v>
          </cell>
          <cell r="B2241">
            <v>5000</v>
          </cell>
          <cell r="H2241">
            <v>3300</v>
          </cell>
          <cell r="I2241">
            <v>29705</v>
          </cell>
          <cell r="J2241">
            <v>2100</v>
          </cell>
          <cell r="W2241">
            <v>4000</v>
          </cell>
          <cell r="X2241">
            <v>1200</v>
          </cell>
          <cell r="AA2241">
            <v>1500</v>
          </cell>
          <cell r="AD2241">
            <v>2300</v>
          </cell>
        </row>
        <row r="2242">
          <cell r="A2242">
            <v>23.29</v>
          </cell>
          <cell r="B2242">
            <v>5000</v>
          </cell>
          <cell r="H2242">
            <v>3300</v>
          </cell>
          <cell r="I2242">
            <v>29715</v>
          </cell>
          <cell r="J2242">
            <v>2100</v>
          </cell>
          <cell r="W2242">
            <v>4000</v>
          </cell>
          <cell r="X2242">
            <v>1200</v>
          </cell>
          <cell r="AA2242">
            <v>1500</v>
          </cell>
          <cell r="AD2242">
            <v>2300</v>
          </cell>
        </row>
        <row r="2243">
          <cell r="A2243">
            <v>23.3</v>
          </cell>
          <cell r="B2243">
            <v>5000</v>
          </cell>
          <cell r="H2243">
            <v>3300</v>
          </cell>
          <cell r="I2243">
            <v>29725</v>
          </cell>
          <cell r="J2243">
            <v>2100</v>
          </cell>
          <cell r="W2243">
            <v>4000</v>
          </cell>
          <cell r="X2243">
            <v>1200</v>
          </cell>
          <cell r="AA2243">
            <v>1500</v>
          </cell>
          <cell r="AD2243">
            <v>2300</v>
          </cell>
        </row>
        <row r="2244">
          <cell r="A2244">
            <v>23.31</v>
          </cell>
          <cell r="B2244">
            <v>5000</v>
          </cell>
          <cell r="H2244">
            <v>3300</v>
          </cell>
          <cell r="I2244">
            <v>29735</v>
          </cell>
          <cell r="J2244">
            <v>2100</v>
          </cell>
          <cell r="W2244">
            <v>4000</v>
          </cell>
          <cell r="X2244">
            <v>1200</v>
          </cell>
          <cell r="AA2244">
            <v>1500</v>
          </cell>
          <cell r="AD2244">
            <v>2300</v>
          </cell>
        </row>
        <row r="2245">
          <cell r="A2245">
            <v>23.32</v>
          </cell>
          <cell r="B2245">
            <v>5000</v>
          </cell>
          <cell r="H2245">
            <v>3300</v>
          </cell>
          <cell r="I2245">
            <v>29745</v>
          </cell>
          <cell r="J2245">
            <v>2100</v>
          </cell>
          <cell r="W2245">
            <v>4000</v>
          </cell>
          <cell r="X2245">
            <v>1200</v>
          </cell>
          <cell r="AA2245">
            <v>1500</v>
          </cell>
          <cell r="AD2245">
            <v>2300</v>
          </cell>
        </row>
        <row r="2246">
          <cell r="A2246">
            <v>23.33</v>
          </cell>
          <cell r="B2246">
            <v>5000</v>
          </cell>
          <cell r="H2246">
            <v>3300</v>
          </cell>
          <cell r="I2246">
            <v>29755</v>
          </cell>
          <cell r="J2246">
            <v>2100</v>
          </cell>
          <cell r="W2246">
            <v>4000</v>
          </cell>
          <cell r="X2246">
            <v>1200</v>
          </cell>
          <cell r="AA2246">
            <v>1500</v>
          </cell>
          <cell r="AD2246">
            <v>2300</v>
          </cell>
        </row>
        <row r="2247">
          <cell r="A2247">
            <v>23.34</v>
          </cell>
          <cell r="B2247">
            <v>5000</v>
          </cell>
          <cell r="H2247">
            <v>3300</v>
          </cell>
          <cell r="I2247">
            <v>29765</v>
          </cell>
          <cell r="J2247">
            <v>2100</v>
          </cell>
          <cell r="W2247">
            <v>4000</v>
          </cell>
          <cell r="X2247">
            <v>1200</v>
          </cell>
          <cell r="AA2247">
            <v>1500</v>
          </cell>
          <cell r="AD2247">
            <v>2300</v>
          </cell>
        </row>
        <row r="2248">
          <cell r="A2248">
            <v>23.35</v>
          </cell>
          <cell r="B2248">
            <v>5000</v>
          </cell>
          <cell r="H2248">
            <v>3300</v>
          </cell>
          <cell r="I2248">
            <v>29775</v>
          </cell>
          <cell r="J2248">
            <v>2100</v>
          </cell>
          <cell r="W2248">
            <v>4000</v>
          </cell>
          <cell r="X2248">
            <v>1200</v>
          </cell>
          <cell r="AA2248">
            <v>1500</v>
          </cell>
          <cell r="AD2248">
            <v>2300</v>
          </cell>
        </row>
        <row r="2249">
          <cell r="A2249">
            <v>23.36</v>
          </cell>
          <cell r="B2249">
            <v>5000</v>
          </cell>
          <cell r="H2249">
            <v>3300</v>
          </cell>
          <cell r="I2249">
            <v>29785</v>
          </cell>
          <cell r="J2249">
            <v>2100</v>
          </cell>
          <cell r="W2249">
            <v>4000</v>
          </cell>
          <cell r="X2249">
            <v>1200</v>
          </cell>
          <cell r="AA2249">
            <v>1500</v>
          </cell>
          <cell r="AD2249">
            <v>2300</v>
          </cell>
        </row>
        <row r="2250">
          <cell r="A2250">
            <v>23.37</v>
          </cell>
          <cell r="B2250">
            <v>5000</v>
          </cell>
          <cell r="H2250">
            <v>3300</v>
          </cell>
          <cell r="I2250">
            <v>29795</v>
          </cell>
          <cell r="J2250">
            <v>2100</v>
          </cell>
          <cell r="W2250">
            <v>4000</v>
          </cell>
          <cell r="X2250">
            <v>1200</v>
          </cell>
          <cell r="AA2250">
            <v>1500</v>
          </cell>
          <cell r="AD2250">
            <v>2300</v>
          </cell>
        </row>
        <row r="2251">
          <cell r="A2251">
            <v>23.38</v>
          </cell>
          <cell r="B2251">
            <v>5000</v>
          </cell>
          <cell r="H2251">
            <v>3300</v>
          </cell>
          <cell r="I2251">
            <v>29805</v>
          </cell>
          <cell r="J2251">
            <v>2100</v>
          </cell>
          <cell r="W2251">
            <v>4000</v>
          </cell>
          <cell r="X2251">
            <v>1200</v>
          </cell>
          <cell r="AA2251">
            <v>1500</v>
          </cell>
          <cell r="AD2251">
            <v>2300</v>
          </cell>
        </row>
        <row r="2252">
          <cell r="A2252">
            <v>23.39</v>
          </cell>
          <cell r="B2252">
            <v>5000</v>
          </cell>
          <cell r="H2252">
            <v>3300</v>
          </cell>
          <cell r="I2252">
            <v>29815</v>
          </cell>
          <cell r="J2252">
            <v>2100</v>
          </cell>
          <cell r="W2252">
            <v>4000</v>
          </cell>
          <cell r="X2252">
            <v>1200</v>
          </cell>
          <cell r="AA2252">
            <v>1500</v>
          </cell>
          <cell r="AD2252">
            <v>2300</v>
          </cell>
        </row>
        <row r="2253">
          <cell r="A2253">
            <v>23.4</v>
          </cell>
          <cell r="B2253">
            <v>5000</v>
          </cell>
          <cell r="H2253">
            <v>3300</v>
          </cell>
          <cell r="I2253">
            <v>29825</v>
          </cell>
          <cell r="J2253">
            <v>2100</v>
          </cell>
          <cell r="W2253">
            <v>4000</v>
          </cell>
          <cell r="X2253">
            <v>1200</v>
          </cell>
          <cell r="AA2253">
            <v>1500</v>
          </cell>
          <cell r="AD2253">
            <v>2300</v>
          </cell>
        </row>
        <row r="2254">
          <cell r="A2254">
            <v>23.41</v>
          </cell>
          <cell r="B2254">
            <v>5000</v>
          </cell>
          <cell r="H2254">
            <v>3300</v>
          </cell>
          <cell r="I2254">
            <v>29835</v>
          </cell>
          <cell r="J2254">
            <v>2100</v>
          </cell>
          <cell r="W2254">
            <v>4000</v>
          </cell>
          <cell r="X2254">
            <v>1200</v>
          </cell>
          <cell r="AA2254">
            <v>1500</v>
          </cell>
          <cell r="AD2254">
            <v>2300</v>
          </cell>
        </row>
        <row r="2255">
          <cell r="A2255">
            <v>23.42</v>
          </cell>
          <cell r="B2255">
            <v>5000</v>
          </cell>
          <cell r="H2255">
            <v>3300</v>
          </cell>
          <cell r="I2255">
            <v>29845</v>
          </cell>
          <cell r="J2255">
            <v>2100</v>
          </cell>
          <cell r="W2255">
            <v>4000</v>
          </cell>
          <cell r="X2255">
            <v>1200</v>
          </cell>
          <cell r="AA2255">
            <v>1500</v>
          </cell>
          <cell r="AD2255">
            <v>2300</v>
          </cell>
        </row>
        <row r="2256">
          <cell r="A2256">
            <v>23.43</v>
          </cell>
          <cell r="B2256">
            <v>5000</v>
          </cell>
          <cell r="H2256">
            <v>3300</v>
          </cell>
          <cell r="I2256">
            <v>29855</v>
          </cell>
          <cell r="J2256">
            <v>2100</v>
          </cell>
          <cell r="W2256">
            <v>4000</v>
          </cell>
          <cell r="X2256">
            <v>1200</v>
          </cell>
          <cell r="AA2256">
            <v>1500</v>
          </cell>
          <cell r="AD2256">
            <v>2300</v>
          </cell>
        </row>
        <row r="2257">
          <cell r="A2257">
            <v>23.44</v>
          </cell>
          <cell r="B2257">
            <v>5000</v>
          </cell>
          <cell r="H2257">
            <v>3300</v>
          </cell>
          <cell r="I2257">
            <v>29865</v>
          </cell>
          <cell r="J2257">
            <v>2100</v>
          </cell>
          <cell r="W2257">
            <v>4000</v>
          </cell>
          <cell r="X2257">
            <v>1200</v>
          </cell>
          <cell r="AA2257">
            <v>1500</v>
          </cell>
          <cell r="AD2257">
            <v>2300</v>
          </cell>
        </row>
        <row r="2258">
          <cell r="A2258">
            <v>23.45</v>
          </cell>
          <cell r="B2258">
            <v>5000</v>
          </cell>
          <cell r="H2258">
            <v>3300</v>
          </cell>
          <cell r="I2258">
            <v>29875</v>
          </cell>
          <cell r="J2258">
            <v>2100</v>
          </cell>
          <cell r="W2258">
            <v>4000</v>
          </cell>
          <cell r="X2258">
            <v>1200</v>
          </cell>
          <cell r="AA2258">
            <v>1500</v>
          </cell>
          <cell r="AD2258">
            <v>2300</v>
          </cell>
        </row>
        <row r="2259">
          <cell r="A2259">
            <v>23.46</v>
          </cell>
          <cell r="B2259">
            <v>5000</v>
          </cell>
          <cell r="H2259">
            <v>3300</v>
          </cell>
          <cell r="I2259">
            <v>29885</v>
          </cell>
          <cell r="J2259">
            <v>2100</v>
          </cell>
          <cell r="W2259">
            <v>4000</v>
          </cell>
          <cell r="X2259">
            <v>1200</v>
          </cell>
          <cell r="AA2259">
            <v>1500</v>
          </cell>
          <cell r="AD2259">
            <v>2300</v>
          </cell>
        </row>
        <row r="2260">
          <cell r="A2260">
            <v>23.47</v>
          </cell>
          <cell r="B2260">
            <v>5000</v>
          </cell>
          <cell r="H2260">
            <v>3300</v>
          </cell>
          <cell r="I2260">
            <v>29895</v>
          </cell>
          <cell r="J2260">
            <v>2100</v>
          </cell>
          <cell r="W2260">
            <v>4000</v>
          </cell>
          <cell r="X2260">
            <v>1200</v>
          </cell>
          <cell r="AA2260">
            <v>1500</v>
          </cell>
          <cell r="AD2260">
            <v>2300</v>
          </cell>
        </row>
        <row r="2261">
          <cell r="A2261">
            <v>23.48</v>
          </cell>
          <cell r="B2261">
            <v>5000</v>
          </cell>
          <cell r="H2261">
            <v>3300</v>
          </cell>
          <cell r="I2261">
            <v>29905</v>
          </cell>
          <cell r="J2261">
            <v>2100</v>
          </cell>
          <cell r="W2261">
            <v>4000</v>
          </cell>
          <cell r="X2261">
            <v>1200</v>
          </cell>
          <cell r="AA2261">
            <v>1500</v>
          </cell>
          <cell r="AD2261">
            <v>2300</v>
          </cell>
        </row>
        <row r="2262">
          <cell r="A2262">
            <v>23.49</v>
          </cell>
          <cell r="B2262">
            <v>5000</v>
          </cell>
          <cell r="H2262">
            <v>3300</v>
          </cell>
          <cell r="I2262">
            <v>29915</v>
          </cell>
          <cell r="J2262">
            <v>2100</v>
          </cell>
          <cell r="W2262">
            <v>4000</v>
          </cell>
          <cell r="X2262">
            <v>1200</v>
          </cell>
          <cell r="AA2262">
            <v>1500</v>
          </cell>
          <cell r="AD2262">
            <v>2300</v>
          </cell>
        </row>
        <row r="2263">
          <cell r="A2263">
            <v>23.5</v>
          </cell>
          <cell r="B2263">
            <v>5000</v>
          </cell>
          <cell r="H2263">
            <v>3300</v>
          </cell>
          <cell r="I2263">
            <v>29925</v>
          </cell>
          <cell r="J2263">
            <v>2100</v>
          </cell>
          <cell r="W2263">
            <v>4000</v>
          </cell>
          <cell r="X2263">
            <v>1200</v>
          </cell>
          <cell r="AA2263">
            <v>1500</v>
          </cell>
          <cell r="AD2263">
            <v>2300</v>
          </cell>
        </row>
        <row r="2264">
          <cell r="A2264">
            <v>23.51</v>
          </cell>
          <cell r="B2264">
            <v>5000</v>
          </cell>
          <cell r="H2264">
            <v>3300</v>
          </cell>
          <cell r="I2264">
            <v>29935</v>
          </cell>
          <cell r="J2264">
            <v>2100</v>
          </cell>
          <cell r="W2264">
            <v>4000</v>
          </cell>
          <cell r="X2264">
            <v>1200</v>
          </cell>
          <cell r="AA2264">
            <v>1500</v>
          </cell>
          <cell r="AD2264">
            <v>2300</v>
          </cell>
        </row>
        <row r="2265">
          <cell r="A2265">
            <v>23.52</v>
          </cell>
          <cell r="B2265">
            <v>5000</v>
          </cell>
          <cell r="H2265">
            <v>3300</v>
          </cell>
          <cell r="I2265">
            <v>29945</v>
          </cell>
          <cell r="J2265">
            <v>2100</v>
          </cell>
          <cell r="W2265">
            <v>4000</v>
          </cell>
          <cell r="X2265">
            <v>1200</v>
          </cell>
          <cell r="AA2265">
            <v>1500</v>
          </cell>
          <cell r="AD2265">
            <v>2300</v>
          </cell>
        </row>
        <row r="2266">
          <cell r="A2266">
            <v>23.53</v>
          </cell>
          <cell r="B2266">
            <v>5000</v>
          </cell>
          <cell r="H2266">
            <v>3300</v>
          </cell>
          <cell r="I2266">
            <v>29955</v>
          </cell>
          <cell r="J2266">
            <v>2100</v>
          </cell>
          <cell r="W2266">
            <v>4000</v>
          </cell>
          <cell r="X2266">
            <v>1200</v>
          </cell>
          <cell r="AA2266">
            <v>1500</v>
          </cell>
          <cell r="AD2266">
            <v>2300</v>
          </cell>
        </row>
        <row r="2267">
          <cell r="A2267">
            <v>23.54</v>
          </cell>
          <cell r="B2267">
            <v>5000</v>
          </cell>
          <cell r="H2267">
            <v>3300</v>
          </cell>
          <cell r="I2267">
            <v>29965</v>
          </cell>
          <cell r="J2267">
            <v>2100</v>
          </cell>
          <cell r="W2267">
            <v>4000</v>
          </cell>
          <cell r="X2267">
            <v>1200</v>
          </cell>
          <cell r="AA2267">
            <v>1500</v>
          </cell>
          <cell r="AD2267">
            <v>2300</v>
          </cell>
        </row>
        <row r="2268">
          <cell r="A2268">
            <v>23.55</v>
          </cell>
          <cell r="B2268">
            <v>5000</v>
          </cell>
          <cell r="H2268">
            <v>3300</v>
          </cell>
          <cell r="I2268">
            <v>29975</v>
          </cell>
          <cell r="J2268">
            <v>2100</v>
          </cell>
          <cell r="W2268">
            <v>4000</v>
          </cell>
          <cell r="X2268">
            <v>1200</v>
          </cell>
          <cell r="AA2268">
            <v>1500</v>
          </cell>
          <cell r="AD2268">
            <v>2300</v>
          </cell>
        </row>
        <row r="2269">
          <cell r="A2269">
            <v>23.56</v>
          </cell>
          <cell r="B2269">
            <v>5000</v>
          </cell>
          <cell r="H2269">
            <v>3300</v>
          </cell>
          <cell r="I2269">
            <v>29985</v>
          </cell>
          <cell r="J2269">
            <v>2100</v>
          </cell>
          <cell r="W2269">
            <v>4000</v>
          </cell>
          <cell r="X2269">
            <v>1200</v>
          </cell>
          <cell r="AA2269">
            <v>1500</v>
          </cell>
          <cell r="AD2269">
            <v>2300</v>
          </cell>
        </row>
        <row r="2270">
          <cell r="A2270">
            <v>23.57</v>
          </cell>
          <cell r="B2270">
            <v>5000</v>
          </cell>
          <cell r="H2270">
            <v>3300</v>
          </cell>
          <cell r="I2270">
            <v>29995</v>
          </cell>
          <cell r="J2270">
            <v>2100</v>
          </cell>
          <cell r="W2270">
            <v>4000</v>
          </cell>
          <cell r="X2270">
            <v>1200</v>
          </cell>
          <cell r="AA2270">
            <v>1500</v>
          </cell>
          <cell r="AD2270">
            <v>2300</v>
          </cell>
        </row>
        <row r="2271">
          <cell r="A2271">
            <v>23.58</v>
          </cell>
          <cell r="B2271">
            <v>5000</v>
          </cell>
          <cell r="H2271">
            <v>3300</v>
          </cell>
          <cell r="I2271">
            <v>30005</v>
          </cell>
          <cell r="J2271">
            <v>2100</v>
          </cell>
          <cell r="W2271">
            <v>4000</v>
          </cell>
          <cell r="X2271">
            <v>1200</v>
          </cell>
          <cell r="AA2271">
            <v>1500</v>
          </cell>
          <cell r="AD2271">
            <v>2300</v>
          </cell>
        </row>
        <row r="2272">
          <cell r="A2272">
            <v>23.59</v>
          </cell>
          <cell r="B2272">
            <v>5000</v>
          </cell>
          <cell r="H2272">
            <v>3300</v>
          </cell>
          <cell r="I2272">
            <v>30015</v>
          </cell>
          <cell r="J2272">
            <v>2100</v>
          </cell>
          <cell r="W2272">
            <v>4000</v>
          </cell>
          <cell r="X2272">
            <v>1200</v>
          </cell>
          <cell r="AA2272">
            <v>1500</v>
          </cell>
          <cell r="AD2272">
            <v>2300</v>
          </cell>
        </row>
        <row r="2273">
          <cell r="A2273">
            <v>23.6</v>
          </cell>
          <cell r="B2273">
            <v>5000</v>
          </cell>
          <cell r="H2273">
            <v>3300</v>
          </cell>
          <cell r="I2273">
            <v>30025</v>
          </cell>
          <cell r="J2273">
            <v>2100</v>
          </cell>
          <cell r="W2273">
            <v>4000</v>
          </cell>
          <cell r="X2273">
            <v>1200</v>
          </cell>
          <cell r="AA2273">
            <v>1500</v>
          </cell>
          <cell r="AD2273">
            <v>2300</v>
          </cell>
        </row>
        <row r="2274">
          <cell r="A2274">
            <v>23.61</v>
          </cell>
          <cell r="B2274">
            <v>5000</v>
          </cell>
          <cell r="H2274">
            <v>3300</v>
          </cell>
          <cell r="I2274">
            <v>30035</v>
          </cell>
          <cell r="J2274">
            <v>2100</v>
          </cell>
          <cell r="W2274">
            <v>4000</v>
          </cell>
          <cell r="X2274">
            <v>1200</v>
          </cell>
          <cell r="AA2274">
            <v>1500</v>
          </cell>
          <cell r="AD2274">
            <v>2300</v>
          </cell>
        </row>
        <row r="2275">
          <cell r="A2275">
            <v>23.62</v>
          </cell>
          <cell r="B2275">
            <v>5000</v>
          </cell>
          <cell r="H2275">
            <v>3300</v>
          </cell>
          <cell r="I2275">
            <v>30045</v>
          </cell>
          <cell r="J2275">
            <v>2100</v>
          </cell>
          <cell r="W2275">
            <v>4000</v>
          </cell>
          <cell r="X2275">
            <v>1200</v>
          </cell>
          <cell r="AA2275">
            <v>1500</v>
          </cell>
          <cell r="AD2275">
            <v>2300</v>
          </cell>
        </row>
        <row r="2276">
          <cell r="A2276">
            <v>23.63</v>
          </cell>
          <cell r="B2276">
            <v>5000</v>
          </cell>
          <cell r="H2276">
            <v>3300</v>
          </cell>
          <cell r="I2276">
            <v>30055</v>
          </cell>
          <cell r="J2276">
            <v>2100</v>
          </cell>
          <cell r="W2276">
            <v>4000</v>
          </cell>
          <cell r="X2276">
            <v>1200</v>
          </cell>
          <cell r="AA2276">
            <v>1500</v>
          </cell>
          <cell r="AD2276">
            <v>2300</v>
          </cell>
        </row>
        <row r="2277">
          <cell r="A2277">
            <v>23.64</v>
          </cell>
          <cell r="B2277">
            <v>5000</v>
          </cell>
          <cell r="H2277">
            <v>3300</v>
          </cell>
          <cell r="I2277">
            <v>30065</v>
          </cell>
          <cell r="J2277">
            <v>2100</v>
          </cell>
          <cell r="W2277">
            <v>4000</v>
          </cell>
          <cell r="X2277">
            <v>1200</v>
          </cell>
          <cell r="AA2277">
            <v>1500</v>
          </cell>
          <cell r="AD2277">
            <v>2300</v>
          </cell>
        </row>
        <row r="2278">
          <cell r="A2278">
            <v>23.65</v>
          </cell>
          <cell r="B2278">
            <v>5000</v>
          </cell>
          <cell r="H2278">
            <v>3300</v>
          </cell>
          <cell r="I2278">
            <v>30075</v>
          </cell>
          <cell r="J2278">
            <v>2100</v>
          </cell>
          <cell r="W2278">
            <v>4000</v>
          </cell>
          <cell r="X2278">
            <v>1200</v>
          </cell>
          <cell r="AA2278">
            <v>1500</v>
          </cell>
          <cell r="AD2278">
            <v>2300</v>
          </cell>
        </row>
        <row r="2279">
          <cell r="A2279">
            <v>23.66</v>
          </cell>
          <cell r="B2279">
            <v>5000</v>
          </cell>
          <cell r="H2279">
            <v>3300</v>
          </cell>
          <cell r="I2279">
            <v>30085</v>
          </cell>
          <cell r="J2279">
            <v>2100</v>
          </cell>
          <cell r="W2279">
            <v>4000</v>
          </cell>
          <cell r="X2279">
            <v>1200</v>
          </cell>
          <cell r="AA2279">
            <v>1500</v>
          </cell>
          <cell r="AD2279">
            <v>2300</v>
          </cell>
        </row>
        <row r="2280">
          <cell r="A2280">
            <v>23.67</v>
          </cell>
          <cell r="B2280">
            <v>5000</v>
          </cell>
          <cell r="H2280">
            <v>3300</v>
          </cell>
          <cell r="I2280">
            <v>30095</v>
          </cell>
          <cell r="J2280">
            <v>2100</v>
          </cell>
          <cell r="W2280">
            <v>4000</v>
          </cell>
          <cell r="X2280">
            <v>1200</v>
          </cell>
          <cell r="AA2280">
            <v>1500</v>
          </cell>
          <cell r="AD2280">
            <v>2300</v>
          </cell>
        </row>
        <row r="2281">
          <cell r="A2281">
            <v>23.68</v>
          </cell>
          <cell r="B2281">
            <v>5000</v>
          </cell>
          <cell r="H2281">
            <v>3300</v>
          </cell>
          <cell r="I2281">
            <v>30105</v>
          </cell>
          <cell r="J2281">
            <v>2100</v>
          </cell>
          <cell r="W2281">
            <v>4000</v>
          </cell>
          <cell r="X2281">
            <v>1200</v>
          </cell>
          <cell r="AA2281">
            <v>1500</v>
          </cell>
          <cell r="AD2281">
            <v>2300</v>
          </cell>
        </row>
        <row r="2282">
          <cell r="A2282">
            <v>23.69</v>
          </cell>
          <cell r="B2282">
            <v>5000</v>
          </cell>
          <cell r="H2282">
            <v>3300</v>
          </cell>
          <cell r="I2282">
            <v>30115</v>
          </cell>
          <cell r="J2282">
            <v>2100</v>
          </cell>
          <cell r="W2282">
            <v>4000</v>
          </cell>
          <cell r="X2282">
            <v>1200</v>
          </cell>
          <cell r="AA2282">
            <v>1500</v>
          </cell>
          <cell r="AD2282">
            <v>2300</v>
          </cell>
        </row>
        <row r="2283">
          <cell r="A2283">
            <v>23.7</v>
          </cell>
          <cell r="B2283">
            <v>5000</v>
          </cell>
          <cell r="H2283">
            <v>3300</v>
          </cell>
          <cell r="I2283">
            <v>30125</v>
          </cell>
          <cell r="J2283">
            <v>2100</v>
          </cell>
          <cell r="W2283">
            <v>4000</v>
          </cell>
          <cell r="X2283">
            <v>1200</v>
          </cell>
          <cell r="AA2283">
            <v>1500</v>
          </cell>
          <cell r="AD2283">
            <v>2300</v>
          </cell>
        </row>
        <row r="2284">
          <cell r="A2284">
            <v>23.71</v>
          </cell>
          <cell r="B2284">
            <v>5000</v>
          </cell>
          <cell r="H2284">
            <v>3300</v>
          </cell>
          <cell r="I2284">
            <v>30135</v>
          </cell>
          <cell r="J2284">
            <v>2100</v>
          </cell>
          <cell r="W2284">
            <v>4000</v>
          </cell>
          <cell r="X2284">
            <v>1200</v>
          </cell>
          <cell r="AA2284">
            <v>1500</v>
          </cell>
          <cell r="AD2284">
            <v>2300</v>
          </cell>
        </row>
        <row r="2285">
          <cell r="A2285">
            <v>23.72</v>
          </cell>
          <cell r="B2285">
            <v>5000</v>
          </cell>
          <cell r="H2285">
            <v>3300</v>
          </cell>
          <cell r="I2285">
            <v>30145</v>
          </cell>
          <cell r="J2285">
            <v>2100</v>
          </cell>
          <cell r="W2285">
            <v>4000</v>
          </cell>
          <cell r="X2285">
            <v>1200</v>
          </cell>
          <cell r="AA2285">
            <v>1500</v>
          </cell>
          <cell r="AD2285">
            <v>2300</v>
          </cell>
        </row>
        <row r="2286">
          <cell r="A2286">
            <v>23.73</v>
          </cell>
          <cell r="B2286">
            <v>5000</v>
          </cell>
          <cell r="H2286">
            <v>3300</v>
          </cell>
          <cell r="I2286">
            <v>30155</v>
          </cell>
          <cell r="J2286">
            <v>2100</v>
          </cell>
          <cell r="W2286">
            <v>4000</v>
          </cell>
          <cell r="X2286">
            <v>1200</v>
          </cell>
          <cell r="AA2286">
            <v>1500</v>
          </cell>
          <cell r="AD2286">
            <v>2300</v>
          </cell>
        </row>
        <row r="2287">
          <cell r="A2287">
            <v>23.74</v>
          </cell>
          <cell r="B2287">
            <v>5000</v>
          </cell>
          <cell r="H2287">
            <v>3300</v>
          </cell>
          <cell r="I2287">
            <v>30165</v>
          </cell>
          <cell r="J2287">
            <v>2100</v>
          </cell>
          <cell r="W2287">
            <v>4000</v>
          </cell>
          <cell r="X2287">
            <v>1200</v>
          </cell>
          <cell r="AA2287">
            <v>1500</v>
          </cell>
          <cell r="AD2287">
            <v>2300</v>
          </cell>
        </row>
        <row r="2288">
          <cell r="A2288">
            <v>23.75</v>
          </cell>
          <cell r="B2288">
            <v>5000</v>
          </cell>
          <cell r="H2288">
            <v>3300</v>
          </cell>
          <cell r="I2288">
            <v>30175</v>
          </cell>
          <cell r="J2288">
            <v>2100</v>
          </cell>
          <cell r="W2288">
            <v>4000</v>
          </cell>
          <cell r="X2288">
            <v>1200</v>
          </cell>
          <cell r="AA2288">
            <v>1500</v>
          </cell>
          <cell r="AD2288">
            <v>2300</v>
          </cell>
        </row>
        <row r="2289">
          <cell r="A2289">
            <v>23.76</v>
          </cell>
          <cell r="B2289">
            <v>5000</v>
          </cell>
          <cell r="H2289">
            <v>3300</v>
          </cell>
          <cell r="I2289">
            <v>30185</v>
          </cell>
          <cell r="J2289">
            <v>2100</v>
          </cell>
          <cell r="W2289">
            <v>4000</v>
          </cell>
          <cell r="X2289">
            <v>1200</v>
          </cell>
          <cell r="AA2289">
            <v>1500</v>
          </cell>
          <cell r="AD2289">
            <v>2300</v>
          </cell>
        </row>
        <row r="2290">
          <cell r="A2290">
            <v>23.77</v>
          </cell>
          <cell r="B2290">
            <v>5000</v>
          </cell>
          <cell r="H2290">
            <v>3300</v>
          </cell>
          <cell r="I2290">
            <v>30195</v>
          </cell>
          <cell r="J2290">
            <v>2100</v>
          </cell>
          <cell r="W2290">
            <v>4000</v>
          </cell>
          <cell r="X2290">
            <v>1200</v>
          </cell>
          <cell r="AA2290">
            <v>1500</v>
          </cell>
          <cell r="AD2290">
            <v>2300</v>
          </cell>
        </row>
        <row r="2291">
          <cell r="A2291">
            <v>23.78</v>
          </cell>
          <cell r="B2291">
            <v>5000</v>
          </cell>
          <cell r="H2291">
            <v>3300</v>
          </cell>
          <cell r="I2291">
            <v>30205</v>
          </cell>
          <cell r="J2291">
            <v>2100</v>
          </cell>
          <cell r="W2291">
            <v>4000</v>
          </cell>
          <cell r="X2291">
            <v>1200</v>
          </cell>
          <cell r="AA2291">
            <v>1500</v>
          </cell>
          <cell r="AD2291">
            <v>2300</v>
          </cell>
        </row>
        <row r="2292">
          <cell r="A2292">
            <v>23.79</v>
          </cell>
          <cell r="B2292">
            <v>5000</v>
          </cell>
          <cell r="H2292">
            <v>3300</v>
          </cell>
          <cell r="I2292">
            <v>30215</v>
          </cell>
          <cell r="J2292">
            <v>2100</v>
          </cell>
          <cell r="W2292">
            <v>4000</v>
          </cell>
          <cell r="X2292">
            <v>1200</v>
          </cell>
          <cell r="AA2292">
            <v>1500</v>
          </cell>
          <cell r="AD2292">
            <v>2300</v>
          </cell>
        </row>
        <row r="2293">
          <cell r="A2293">
            <v>23.8</v>
          </cell>
          <cell r="B2293">
            <v>5000</v>
          </cell>
          <cell r="H2293">
            <v>3300</v>
          </cell>
          <cell r="I2293">
            <v>30225</v>
          </cell>
          <cell r="J2293">
            <v>2100</v>
          </cell>
          <cell r="W2293">
            <v>4000</v>
          </cell>
          <cell r="X2293">
            <v>1200</v>
          </cell>
          <cell r="AA2293">
            <v>1500</v>
          </cell>
          <cell r="AD2293">
            <v>2300</v>
          </cell>
        </row>
        <row r="2294">
          <cell r="A2294">
            <v>23.81</v>
          </cell>
          <cell r="B2294">
            <v>5000</v>
          </cell>
          <cell r="H2294">
            <v>3300</v>
          </cell>
          <cell r="I2294">
            <v>30235</v>
          </cell>
          <cell r="J2294">
            <v>2100</v>
          </cell>
          <cell r="W2294">
            <v>4000</v>
          </cell>
          <cell r="X2294">
            <v>1200</v>
          </cell>
          <cell r="AA2294">
            <v>1500</v>
          </cell>
          <cell r="AD2294">
            <v>2300</v>
          </cell>
        </row>
        <row r="2295">
          <cell r="A2295">
            <v>23.82</v>
          </cell>
          <cell r="B2295">
            <v>5000</v>
          </cell>
          <cell r="H2295">
            <v>3300</v>
          </cell>
          <cell r="I2295">
            <v>30245</v>
          </cell>
          <cell r="J2295">
            <v>2100</v>
          </cell>
          <cell r="W2295">
            <v>4000</v>
          </cell>
          <cell r="X2295">
            <v>1200</v>
          </cell>
          <cell r="AA2295">
            <v>1500</v>
          </cell>
          <cell r="AD2295">
            <v>2300</v>
          </cell>
        </row>
        <row r="2296">
          <cell r="A2296">
            <v>23.83</v>
          </cell>
          <cell r="B2296">
            <v>5000</v>
          </cell>
          <cell r="H2296">
            <v>3300</v>
          </cell>
          <cell r="I2296">
            <v>30255</v>
          </cell>
          <cell r="J2296">
            <v>2100</v>
          </cell>
          <cell r="W2296">
            <v>4000</v>
          </cell>
          <cell r="X2296">
            <v>1200</v>
          </cell>
          <cell r="AA2296">
            <v>1500</v>
          </cell>
          <cell r="AD2296">
            <v>2300</v>
          </cell>
        </row>
        <row r="2297">
          <cell r="A2297">
            <v>23.84</v>
          </cell>
          <cell r="B2297">
            <v>5000</v>
          </cell>
          <cell r="H2297">
            <v>3300</v>
          </cell>
          <cell r="I2297">
            <v>30265</v>
          </cell>
          <cell r="J2297">
            <v>2100</v>
          </cell>
          <cell r="W2297">
            <v>4000</v>
          </cell>
          <cell r="X2297">
            <v>1200</v>
          </cell>
          <cell r="AA2297">
            <v>1500</v>
          </cell>
          <cell r="AD2297">
            <v>2300</v>
          </cell>
        </row>
        <row r="2298">
          <cell r="A2298">
            <v>23.85</v>
          </cell>
          <cell r="B2298">
            <v>5000</v>
          </cell>
          <cell r="H2298">
            <v>3300</v>
          </cell>
          <cell r="I2298">
            <v>30275</v>
          </cell>
          <cell r="J2298">
            <v>2100</v>
          </cell>
          <cell r="W2298">
            <v>4000</v>
          </cell>
          <cell r="X2298">
            <v>1200</v>
          </cell>
          <cell r="AA2298">
            <v>1500</v>
          </cell>
          <cell r="AD2298">
            <v>2300</v>
          </cell>
        </row>
        <row r="2299">
          <cell r="A2299">
            <v>23.86</v>
          </cell>
          <cell r="B2299">
            <v>5000</v>
          </cell>
          <cell r="H2299">
            <v>3300</v>
          </cell>
          <cell r="I2299">
            <v>30285</v>
          </cell>
          <cell r="J2299">
            <v>2100</v>
          </cell>
          <cell r="W2299">
            <v>4000</v>
          </cell>
          <cell r="X2299">
            <v>1200</v>
          </cell>
          <cell r="AA2299">
            <v>1500</v>
          </cell>
          <cell r="AD2299">
            <v>2300</v>
          </cell>
        </row>
        <row r="2300">
          <cell r="A2300">
            <v>23.87</v>
          </cell>
          <cell r="B2300">
            <v>5000</v>
          </cell>
          <cell r="H2300">
            <v>3300</v>
          </cell>
          <cell r="I2300">
            <v>30295</v>
          </cell>
          <cell r="J2300">
            <v>2100</v>
          </cell>
          <cell r="W2300">
            <v>4000</v>
          </cell>
          <cell r="X2300">
            <v>1200</v>
          </cell>
          <cell r="AA2300">
            <v>1500</v>
          </cell>
          <cell r="AD2300">
            <v>2300</v>
          </cell>
        </row>
        <row r="2301">
          <cell r="A2301">
            <v>23.88</v>
          </cell>
          <cell r="B2301">
            <v>5000</v>
          </cell>
          <cell r="H2301">
            <v>3300</v>
          </cell>
          <cell r="I2301">
            <v>30305</v>
          </cell>
          <cell r="J2301">
            <v>2100</v>
          </cell>
          <cell r="W2301">
            <v>4000</v>
          </cell>
          <cell r="X2301">
            <v>1200</v>
          </cell>
          <cell r="AA2301">
            <v>1500</v>
          </cell>
          <cell r="AD2301">
            <v>2300</v>
          </cell>
        </row>
        <row r="2302">
          <cell r="A2302">
            <v>23.89</v>
          </cell>
          <cell r="B2302">
            <v>5000</v>
          </cell>
          <cell r="H2302">
            <v>3300</v>
          </cell>
          <cell r="I2302">
            <v>30315</v>
          </cell>
          <cell r="J2302">
            <v>2100</v>
          </cell>
          <cell r="W2302">
            <v>4000</v>
          </cell>
          <cell r="X2302">
            <v>1200</v>
          </cell>
          <cell r="AA2302">
            <v>1500</v>
          </cell>
          <cell r="AD2302">
            <v>2300</v>
          </cell>
        </row>
        <row r="2303">
          <cell r="A2303">
            <v>23.9</v>
          </cell>
          <cell r="B2303">
            <v>5000</v>
          </cell>
          <cell r="H2303">
            <v>3300</v>
          </cell>
          <cell r="I2303">
            <v>30325</v>
          </cell>
          <cell r="J2303">
            <v>2100</v>
          </cell>
          <cell r="W2303">
            <v>4000</v>
          </cell>
          <cell r="X2303">
            <v>1200</v>
          </cell>
          <cell r="AA2303">
            <v>1500</v>
          </cell>
          <cell r="AD2303">
            <v>2300</v>
          </cell>
        </row>
        <row r="2304">
          <cell r="A2304">
            <v>23.91</v>
          </cell>
          <cell r="B2304">
            <v>5000</v>
          </cell>
          <cell r="H2304">
            <v>3300</v>
          </cell>
          <cell r="I2304">
            <v>30335</v>
          </cell>
          <cell r="J2304">
            <v>2100</v>
          </cell>
          <cell r="W2304">
            <v>4000</v>
          </cell>
          <cell r="X2304">
            <v>1200</v>
          </cell>
          <cell r="AA2304">
            <v>1500</v>
          </cell>
          <cell r="AD2304">
            <v>2300</v>
          </cell>
        </row>
        <row r="2305">
          <cell r="A2305">
            <v>23.92</v>
          </cell>
          <cell r="B2305">
            <v>5000</v>
          </cell>
          <cell r="H2305">
            <v>3300</v>
          </cell>
          <cell r="I2305">
            <v>30345</v>
          </cell>
          <cell r="J2305">
            <v>2100</v>
          </cell>
          <cell r="W2305">
            <v>4000</v>
          </cell>
          <cell r="X2305">
            <v>1200</v>
          </cell>
          <cell r="AA2305">
            <v>1500</v>
          </cell>
          <cell r="AD2305">
            <v>2300</v>
          </cell>
        </row>
        <row r="2306">
          <cell r="A2306">
            <v>23.93</v>
          </cell>
          <cell r="B2306">
            <v>5000</v>
          </cell>
          <cell r="H2306">
            <v>3300</v>
          </cell>
          <cell r="I2306">
            <v>30355</v>
          </cell>
          <cell r="J2306">
            <v>2100</v>
          </cell>
          <cell r="W2306">
            <v>4000</v>
          </cell>
          <cell r="X2306">
            <v>1200</v>
          </cell>
          <cell r="AA2306">
            <v>1500</v>
          </cell>
          <cell r="AD2306">
            <v>2300</v>
          </cell>
        </row>
        <row r="2307">
          <cell r="A2307">
            <v>23.94</v>
          </cell>
          <cell r="B2307">
            <v>5000</v>
          </cell>
          <cell r="H2307">
            <v>3300</v>
          </cell>
          <cell r="I2307">
            <v>30365</v>
          </cell>
          <cell r="J2307">
            <v>2100</v>
          </cell>
          <cell r="W2307">
            <v>4000</v>
          </cell>
          <cell r="X2307">
            <v>1200</v>
          </cell>
          <cell r="AA2307">
            <v>1500</v>
          </cell>
          <cell r="AD2307">
            <v>2300</v>
          </cell>
        </row>
        <row r="2308">
          <cell r="A2308">
            <v>23.95</v>
          </cell>
          <cell r="B2308">
            <v>5000</v>
          </cell>
          <cell r="H2308">
            <v>3300</v>
          </cell>
          <cell r="I2308">
            <v>30375</v>
          </cell>
          <cell r="J2308">
            <v>2100</v>
          </cell>
          <cell r="W2308">
            <v>4000</v>
          </cell>
          <cell r="X2308">
            <v>1200</v>
          </cell>
          <cell r="AA2308">
            <v>1500</v>
          </cell>
          <cell r="AD2308">
            <v>2300</v>
          </cell>
        </row>
        <row r="2309">
          <cell r="A2309">
            <v>23.96</v>
          </cell>
          <cell r="B2309">
            <v>5000</v>
          </cell>
          <cell r="H2309">
            <v>3300</v>
          </cell>
          <cell r="I2309">
            <v>30385</v>
          </cell>
          <cell r="J2309">
            <v>2100</v>
          </cell>
          <cell r="W2309">
            <v>4000</v>
          </cell>
          <cell r="X2309">
            <v>1200</v>
          </cell>
          <cell r="AA2309">
            <v>1500</v>
          </cell>
          <cell r="AD2309">
            <v>2300</v>
          </cell>
        </row>
        <row r="2310">
          <cell r="A2310">
            <v>23.97</v>
          </cell>
          <cell r="B2310">
            <v>5000</v>
          </cell>
          <cell r="H2310">
            <v>3300</v>
          </cell>
          <cell r="I2310">
            <v>30395</v>
          </cell>
          <cell r="J2310">
            <v>2100</v>
          </cell>
          <cell r="W2310">
            <v>4000</v>
          </cell>
          <cell r="X2310">
            <v>1200</v>
          </cell>
          <cell r="AA2310">
            <v>1500</v>
          </cell>
          <cell r="AD2310">
            <v>2300</v>
          </cell>
        </row>
        <row r="2311">
          <cell r="A2311">
            <v>23.98</v>
          </cell>
          <cell r="B2311">
            <v>5000</v>
          </cell>
          <cell r="H2311">
            <v>3300</v>
          </cell>
          <cell r="I2311">
            <v>30405</v>
          </cell>
          <cell r="J2311">
            <v>2100</v>
          </cell>
          <cell r="W2311">
            <v>4000</v>
          </cell>
          <cell r="X2311">
            <v>1200</v>
          </cell>
          <cell r="AA2311">
            <v>1500</v>
          </cell>
          <cell r="AD2311">
            <v>2300</v>
          </cell>
        </row>
        <row r="2312">
          <cell r="A2312">
            <v>23.99</v>
          </cell>
          <cell r="B2312">
            <v>5000</v>
          </cell>
          <cell r="H2312">
            <v>3300</v>
          </cell>
          <cell r="I2312">
            <v>30415</v>
          </cell>
          <cell r="J2312">
            <v>2100</v>
          </cell>
          <cell r="W2312">
            <v>4000</v>
          </cell>
          <cell r="X2312">
            <v>1200</v>
          </cell>
          <cell r="AA2312">
            <v>1500</v>
          </cell>
          <cell r="AD2312">
            <v>2300</v>
          </cell>
        </row>
        <row r="2313">
          <cell r="A2313">
            <v>24</v>
          </cell>
          <cell r="B2313">
            <v>5000</v>
          </cell>
          <cell r="H2313">
            <v>3300</v>
          </cell>
          <cell r="I2313">
            <v>30425</v>
          </cell>
          <cell r="J2313">
            <v>2100</v>
          </cell>
          <cell r="W2313">
            <v>4000</v>
          </cell>
          <cell r="X2313">
            <v>1200</v>
          </cell>
          <cell r="AA2313">
            <v>1500</v>
          </cell>
          <cell r="AD2313">
            <v>2300</v>
          </cell>
        </row>
        <row r="2314">
          <cell r="A2314">
            <v>24.01</v>
          </cell>
          <cell r="B2314">
            <v>5000</v>
          </cell>
          <cell r="H2314">
            <v>3300</v>
          </cell>
          <cell r="I2314">
            <v>30435</v>
          </cell>
          <cell r="J2314">
            <v>2100</v>
          </cell>
          <cell r="W2314">
            <v>4000</v>
          </cell>
          <cell r="X2314">
            <v>1200</v>
          </cell>
          <cell r="AA2314">
            <v>1500</v>
          </cell>
          <cell r="AD2314">
            <v>2300</v>
          </cell>
        </row>
        <row r="2315">
          <cell r="A2315">
            <v>24.02</v>
          </cell>
          <cell r="B2315">
            <v>5000</v>
          </cell>
          <cell r="H2315">
            <v>3300</v>
          </cell>
          <cell r="I2315">
            <v>30445</v>
          </cell>
          <cell r="J2315">
            <v>2100</v>
          </cell>
          <cell r="W2315">
            <v>4000</v>
          </cell>
          <cell r="X2315">
            <v>1200</v>
          </cell>
          <cell r="AA2315">
            <v>1500</v>
          </cell>
          <cell r="AD2315">
            <v>2300</v>
          </cell>
        </row>
        <row r="2316">
          <cell r="A2316">
            <v>24.03</v>
          </cell>
          <cell r="B2316">
            <v>5000</v>
          </cell>
          <cell r="H2316">
            <v>3300</v>
          </cell>
          <cell r="I2316">
            <v>30455</v>
          </cell>
          <cell r="J2316">
            <v>2100</v>
          </cell>
          <cell r="W2316">
            <v>4000</v>
          </cell>
          <cell r="X2316">
            <v>1200</v>
          </cell>
          <cell r="AA2316">
            <v>1500</v>
          </cell>
          <cell r="AD2316">
            <v>2300</v>
          </cell>
        </row>
        <row r="2317">
          <cell r="A2317">
            <v>24.04</v>
          </cell>
          <cell r="B2317">
            <v>5000</v>
          </cell>
          <cell r="H2317">
            <v>3300</v>
          </cell>
          <cell r="I2317">
            <v>30465</v>
          </cell>
          <cell r="J2317">
            <v>2100</v>
          </cell>
          <cell r="W2317">
            <v>4000</v>
          </cell>
          <cell r="X2317">
            <v>1200</v>
          </cell>
          <cell r="AA2317">
            <v>1500</v>
          </cell>
          <cell r="AD2317">
            <v>2300</v>
          </cell>
        </row>
        <row r="2318">
          <cell r="A2318">
            <v>24.05</v>
          </cell>
          <cell r="B2318">
            <v>5000</v>
          </cell>
          <cell r="H2318">
            <v>3300</v>
          </cell>
          <cell r="I2318">
            <v>30475</v>
          </cell>
          <cell r="J2318">
            <v>2100</v>
          </cell>
          <cell r="W2318">
            <v>4000</v>
          </cell>
          <cell r="X2318">
            <v>1200</v>
          </cell>
          <cell r="AA2318">
            <v>1500</v>
          </cell>
          <cell r="AD2318">
            <v>2300</v>
          </cell>
        </row>
        <row r="2319">
          <cell r="A2319">
            <v>24.06</v>
          </cell>
          <cell r="B2319">
            <v>5000</v>
          </cell>
          <cell r="H2319">
            <v>3300</v>
          </cell>
          <cell r="I2319">
            <v>30485</v>
          </cell>
          <cell r="J2319">
            <v>2100</v>
          </cell>
          <cell r="W2319">
            <v>4000</v>
          </cell>
          <cell r="X2319">
            <v>1200</v>
          </cell>
          <cell r="AA2319">
            <v>1500</v>
          </cell>
          <cell r="AD2319">
            <v>2300</v>
          </cell>
        </row>
        <row r="2320">
          <cell r="A2320">
            <v>24.07</v>
          </cell>
          <cell r="B2320">
            <v>5000</v>
          </cell>
          <cell r="H2320">
            <v>3300</v>
          </cell>
          <cell r="I2320">
            <v>30495</v>
          </cell>
          <cell r="J2320">
            <v>2100</v>
          </cell>
          <cell r="W2320">
            <v>4000</v>
          </cell>
          <cell r="X2320">
            <v>1200</v>
          </cell>
          <cell r="AA2320">
            <v>1500</v>
          </cell>
          <cell r="AD2320">
            <v>2300</v>
          </cell>
        </row>
        <row r="2321">
          <cell r="A2321">
            <v>24.08</v>
          </cell>
          <cell r="B2321">
            <v>5000</v>
          </cell>
          <cell r="H2321">
            <v>3300</v>
          </cell>
          <cell r="I2321">
            <v>30505</v>
          </cell>
          <cell r="J2321">
            <v>2100</v>
          </cell>
          <cell r="W2321">
            <v>4000</v>
          </cell>
          <cell r="X2321">
            <v>1200</v>
          </cell>
          <cell r="AA2321">
            <v>1500</v>
          </cell>
          <cell r="AD2321">
            <v>2300</v>
          </cell>
        </row>
        <row r="2322">
          <cell r="A2322">
            <v>24.09</v>
          </cell>
          <cell r="B2322">
            <v>5000</v>
          </cell>
          <cell r="H2322">
            <v>3300</v>
          </cell>
          <cell r="I2322">
            <v>30515</v>
          </cell>
          <cell r="J2322">
            <v>2100</v>
          </cell>
          <cell r="W2322">
            <v>4000</v>
          </cell>
          <cell r="X2322">
            <v>1200</v>
          </cell>
          <cell r="AA2322">
            <v>1500</v>
          </cell>
          <cell r="AD2322">
            <v>2300</v>
          </cell>
        </row>
        <row r="2323">
          <cell r="A2323">
            <v>24.1</v>
          </cell>
          <cell r="B2323">
            <v>5000</v>
          </cell>
          <cell r="H2323">
            <v>3300</v>
          </cell>
          <cell r="I2323">
            <v>30525</v>
          </cell>
          <cell r="J2323">
            <v>2100</v>
          </cell>
          <cell r="W2323">
            <v>4000</v>
          </cell>
          <cell r="X2323">
            <v>1200</v>
          </cell>
          <cell r="AA2323">
            <v>1500</v>
          </cell>
          <cell r="AD2323">
            <v>2300</v>
          </cell>
        </row>
        <row r="2324">
          <cell r="A2324">
            <v>24.11</v>
          </cell>
          <cell r="B2324">
            <v>5000</v>
          </cell>
          <cell r="H2324">
            <v>3300</v>
          </cell>
          <cell r="I2324">
            <v>30535</v>
          </cell>
          <cell r="J2324">
            <v>2100</v>
          </cell>
          <cell r="W2324">
            <v>4000</v>
          </cell>
          <cell r="X2324">
            <v>1200</v>
          </cell>
          <cell r="AA2324">
            <v>1500</v>
          </cell>
          <cell r="AD2324">
            <v>2300</v>
          </cell>
        </row>
        <row r="2325">
          <cell r="A2325">
            <v>24.12</v>
          </cell>
          <cell r="B2325">
            <v>5000</v>
          </cell>
          <cell r="H2325">
            <v>3300</v>
          </cell>
          <cell r="I2325">
            <v>30545</v>
          </cell>
          <cell r="J2325">
            <v>2100</v>
          </cell>
          <cell r="W2325">
            <v>4000</v>
          </cell>
          <cell r="X2325">
            <v>1200</v>
          </cell>
          <cell r="AA2325">
            <v>1500</v>
          </cell>
          <cell r="AD2325">
            <v>2300</v>
          </cell>
        </row>
        <row r="2326">
          <cell r="A2326">
            <v>24.13</v>
          </cell>
          <cell r="B2326">
            <v>5000</v>
          </cell>
          <cell r="H2326">
            <v>3300</v>
          </cell>
          <cell r="I2326">
            <v>30555</v>
          </cell>
          <cell r="J2326">
            <v>2100</v>
          </cell>
          <cell r="W2326">
            <v>4000</v>
          </cell>
          <cell r="X2326">
            <v>1200</v>
          </cell>
          <cell r="AA2326">
            <v>1500</v>
          </cell>
          <cell r="AD2326">
            <v>2300</v>
          </cell>
        </row>
        <row r="2327">
          <cell r="A2327">
            <v>24.14</v>
          </cell>
          <cell r="B2327">
            <v>5000</v>
          </cell>
          <cell r="H2327">
            <v>3300</v>
          </cell>
          <cell r="I2327">
            <v>30565</v>
          </cell>
          <cell r="J2327">
            <v>2100</v>
          </cell>
          <cell r="W2327">
            <v>4000</v>
          </cell>
          <cell r="X2327">
            <v>1200</v>
          </cell>
          <cell r="AA2327">
            <v>1500</v>
          </cell>
          <cell r="AD2327">
            <v>2300</v>
          </cell>
        </row>
        <row r="2328">
          <cell r="A2328">
            <v>24.15</v>
          </cell>
          <cell r="B2328">
            <v>5000</v>
          </cell>
          <cell r="H2328">
            <v>3300</v>
          </cell>
          <cell r="I2328">
            <v>30575</v>
          </cell>
          <cell r="J2328">
            <v>2100</v>
          </cell>
          <cell r="W2328">
            <v>4000</v>
          </cell>
          <cell r="X2328">
            <v>1200</v>
          </cell>
          <cell r="AA2328">
            <v>1500</v>
          </cell>
          <cell r="AD2328">
            <v>2300</v>
          </cell>
        </row>
        <row r="2329">
          <cell r="A2329">
            <v>24.16</v>
          </cell>
          <cell r="B2329">
            <v>5000</v>
          </cell>
          <cell r="H2329">
            <v>3300</v>
          </cell>
          <cell r="I2329">
            <v>30585</v>
          </cell>
          <cell r="J2329">
            <v>2100</v>
          </cell>
          <cell r="W2329">
            <v>4000</v>
          </cell>
          <cell r="X2329">
            <v>1200</v>
          </cell>
          <cell r="AA2329">
            <v>1500</v>
          </cell>
          <cell r="AD2329">
            <v>2300</v>
          </cell>
        </row>
        <row r="2330">
          <cell r="A2330">
            <v>24.17</v>
          </cell>
          <cell r="B2330">
            <v>5000</v>
          </cell>
          <cell r="H2330">
            <v>3300</v>
          </cell>
          <cell r="I2330">
            <v>30595</v>
          </cell>
          <cell r="J2330">
            <v>2100</v>
          </cell>
          <cell r="W2330">
            <v>4000</v>
          </cell>
          <cell r="X2330">
            <v>1200</v>
          </cell>
          <cell r="AA2330">
            <v>1500</v>
          </cell>
          <cell r="AD2330">
            <v>2300</v>
          </cell>
        </row>
        <row r="2331">
          <cell r="A2331">
            <v>24.18</v>
          </cell>
          <cell r="B2331">
            <v>5000</v>
          </cell>
          <cell r="H2331">
            <v>3300</v>
          </cell>
          <cell r="I2331">
            <v>30605</v>
          </cell>
          <cell r="J2331">
            <v>2100</v>
          </cell>
          <cell r="W2331">
            <v>4000</v>
          </cell>
          <cell r="X2331">
            <v>1200</v>
          </cell>
          <cell r="AA2331">
            <v>1500</v>
          </cell>
          <cell r="AD2331">
            <v>2300</v>
          </cell>
        </row>
        <row r="2332">
          <cell r="A2332">
            <v>24.19</v>
          </cell>
          <cell r="B2332">
            <v>5000</v>
          </cell>
          <cell r="H2332">
            <v>3300</v>
          </cell>
          <cell r="I2332">
            <v>30615</v>
          </cell>
          <cell r="J2332">
            <v>2100</v>
          </cell>
          <cell r="W2332">
            <v>4000</v>
          </cell>
          <cell r="X2332">
            <v>1200</v>
          </cell>
          <cell r="AA2332">
            <v>1500</v>
          </cell>
          <cell r="AD2332">
            <v>2300</v>
          </cell>
        </row>
        <row r="2333">
          <cell r="A2333">
            <v>24.2</v>
          </cell>
          <cell r="B2333">
            <v>5000</v>
          </cell>
          <cell r="H2333">
            <v>3300</v>
          </cell>
          <cell r="I2333">
            <v>30625</v>
          </cell>
          <cell r="J2333">
            <v>2100</v>
          </cell>
          <cell r="W2333">
            <v>4000</v>
          </cell>
          <cell r="X2333">
            <v>1200</v>
          </cell>
          <cell r="AA2333">
            <v>1500</v>
          </cell>
          <cell r="AD2333">
            <v>2300</v>
          </cell>
        </row>
        <row r="2334">
          <cell r="A2334">
            <v>24.21</v>
          </cell>
          <cell r="B2334">
            <v>5000</v>
          </cell>
          <cell r="H2334">
            <v>3300</v>
          </cell>
          <cell r="I2334">
            <v>30635</v>
          </cell>
          <cell r="J2334">
            <v>2100</v>
          </cell>
          <cell r="W2334">
            <v>4000</v>
          </cell>
          <cell r="X2334">
            <v>1200</v>
          </cell>
          <cell r="AA2334">
            <v>1500</v>
          </cell>
          <cell r="AD2334">
            <v>2300</v>
          </cell>
        </row>
        <row r="2335">
          <cell r="A2335">
            <v>24.22</v>
          </cell>
          <cell r="B2335">
            <v>5000</v>
          </cell>
          <cell r="H2335">
            <v>3300</v>
          </cell>
          <cell r="I2335">
            <v>30645</v>
          </cell>
          <cell r="J2335">
            <v>2100</v>
          </cell>
          <cell r="W2335">
            <v>4000</v>
          </cell>
          <cell r="X2335">
            <v>1200</v>
          </cell>
          <cell r="AA2335">
            <v>1500</v>
          </cell>
          <cell r="AD2335">
            <v>2300</v>
          </cell>
        </row>
        <row r="2336">
          <cell r="A2336">
            <v>24.23</v>
          </cell>
          <cell r="B2336">
            <v>5000</v>
          </cell>
          <cell r="H2336">
            <v>3300</v>
          </cell>
          <cell r="I2336">
            <v>30655</v>
          </cell>
          <cell r="J2336">
            <v>2100</v>
          </cell>
          <cell r="W2336">
            <v>4000</v>
          </cell>
          <cell r="X2336">
            <v>1200</v>
          </cell>
          <cell r="AA2336">
            <v>1500</v>
          </cell>
          <cell r="AD2336">
            <v>2300</v>
          </cell>
        </row>
        <row r="2337">
          <cell r="A2337">
            <v>24.24</v>
          </cell>
          <cell r="B2337">
            <v>5000</v>
          </cell>
          <cell r="H2337">
            <v>3300</v>
          </cell>
          <cell r="I2337">
            <v>30665</v>
          </cell>
          <cell r="J2337">
            <v>2100</v>
          </cell>
          <cell r="W2337">
            <v>4000</v>
          </cell>
          <cell r="X2337">
            <v>1200</v>
          </cell>
          <cell r="AA2337">
            <v>1500</v>
          </cell>
          <cell r="AD2337">
            <v>2300</v>
          </cell>
        </row>
        <row r="2338">
          <cell r="A2338">
            <v>24.25</v>
          </cell>
          <cell r="B2338">
            <v>5000</v>
          </cell>
          <cell r="H2338">
            <v>3300</v>
          </cell>
          <cell r="I2338">
            <v>30675</v>
          </cell>
          <cell r="J2338">
            <v>2100</v>
          </cell>
          <cell r="W2338">
            <v>4000</v>
          </cell>
          <cell r="X2338">
            <v>1200</v>
          </cell>
          <cell r="AA2338">
            <v>1500</v>
          </cell>
          <cell r="AD2338">
            <v>2300</v>
          </cell>
        </row>
        <row r="2339">
          <cell r="A2339">
            <v>24.26</v>
          </cell>
          <cell r="B2339">
            <v>5000</v>
          </cell>
          <cell r="H2339">
            <v>3300</v>
          </cell>
          <cell r="I2339">
            <v>30685</v>
          </cell>
          <cell r="J2339">
            <v>2100</v>
          </cell>
          <cell r="W2339">
            <v>4000</v>
          </cell>
          <cell r="X2339">
            <v>1200</v>
          </cell>
          <cell r="AA2339">
            <v>1500</v>
          </cell>
          <cell r="AD2339">
            <v>2300</v>
          </cell>
        </row>
        <row r="2340">
          <cell r="A2340">
            <v>24.27</v>
          </cell>
          <cell r="B2340">
            <v>5000</v>
          </cell>
          <cell r="H2340">
            <v>3300</v>
          </cell>
          <cell r="I2340">
            <v>30695</v>
          </cell>
          <cell r="J2340">
            <v>2100</v>
          </cell>
          <cell r="W2340">
            <v>4000</v>
          </cell>
          <cell r="X2340">
            <v>1200</v>
          </cell>
          <cell r="AA2340">
            <v>1500</v>
          </cell>
          <cell r="AD2340">
            <v>2300</v>
          </cell>
        </row>
        <row r="2341">
          <cell r="A2341">
            <v>24.28</v>
          </cell>
          <cell r="B2341">
            <v>5000</v>
          </cell>
          <cell r="H2341">
            <v>3300</v>
          </cell>
          <cell r="I2341">
            <v>30705</v>
          </cell>
          <cell r="J2341">
            <v>2100</v>
          </cell>
          <cell r="W2341">
            <v>4000</v>
          </cell>
          <cell r="X2341">
            <v>1200</v>
          </cell>
          <cell r="AA2341">
            <v>1500</v>
          </cell>
          <cell r="AD2341">
            <v>2300</v>
          </cell>
        </row>
        <row r="2342">
          <cell r="A2342">
            <v>24.29</v>
          </cell>
          <cell r="B2342">
            <v>5000</v>
          </cell>
          <cell r="H2342">
            <v>3300</v>
          </cell>
          <cell r="I2342">
            <v>30715</v>
          </cell>
          <cell r="J2342">
            <v>2100</v>
          </cell>
          <cell r="W2342">
            <v>4000</v>
          </cell>
          <cell r="X2342">
            <v>1200</v>
          </cell>
          <cell r="AA2342">
            <v>1500</v>
          </cell>
          <cell r="AD2342">
            <v>2300</v>
          </cell>
        </row>
        <row r="2343">
          <cell r="A2343">
            <v>24.3</v>
          </cell>
          <cell r="B2343">
            <v>5000</v>
          </cell>
          <cell r="H2343">
            <v>3300</v>
          </cell>
          <cell r="I2343">
            <v>30725</v>
          </cell>
          <cell r="J2343">
            <v>2100</v>
          </cell>
          <cell r="W2343">
            <v>4000</v>
          </cell>
          <cell r="X2343">
            <v>1200</v>
          </cell>
          <cell r="AA2343">
            <v>1500</v>
          </cell>
          <cell r="AD2343">
            <v>2300</v>
          </cell>
        </row>
        <row r="2344">
          <cell r="A2344">
            <v>24.31</v>
          </cell>
          <cell r="B2344">
            <v>5000</v>
          </cell>
          <cell r="H2344">
            <v>3300</v>
          </cell>
          <cell r="I2344">
            <v>30735</v>
          </cell>
          <cell r="J2344">
            <v>2100</v>
          </cell>
          <cell r="W2344">
            <v>4000</v>
          </cell>
          <cell r="X2344">
            <v>1200</v>
          </cell>
          <cell r="AA2344">
            <v>1500</v>
          </cell>
          <cell r="AD2344">
            <v>2300</v>
          </cell>
        </row>
        <row r="2345">
          <cell r="A2345">
            <v>24.32</v>
          </cell>
          <cell r="B2345">
            <v>5000</v>
          </cell>
          <cell r="H2345">
            <v>3300</v>
          </cell>
          <cell r="I2345">
            <v>30745</v>
          </cell>
          <cell r="J2345">
            <v>2100</v>
          </cell>
          <cell r="W2345">
            <v>4000</v>
          </cell>
          <cell r="X2345">
            <v>1200</v>
          </cell>
          <cell r="AA2345">
            <v>1500</v>
          </cell>
          <cell r="AD2345">
            <v>2300</v>
          </cell>
        </row>
        <row r="2346">
          <cell r="A2346">
            <v>24.33</v>
          </cell>
          <cell r="B2346">
            <v>5000</v>
          </cell>
          <cell r="H2346">
            <v>3300</v>
          </cell>
          <cell r="I2346">
            <v>30755</v>
          </cell>
          <cell r="J2346">
            <v>2100</v>
          </cell>
          <cell r="W2346">
            <v>4000</v>
          </cell>
          <cell r="X2346">
            <v>1200</v>
          </cell>
          <cell r="AA2346">
            <v>1500</v>
          </cell>
          <cell r="AD2346">
            <v>2300</v>
          </cell>
        </row>
        <row r="2347">
          <cell r="A2347">
            <v>24.34</v>
          </cell>
          <cell r="B2347">
            <v>5000</v>
          </cell>
          <cell r="H2347">
            <v>3300</v>
          </cell>
          <cell r="I2347">
            <v>30765</v>
          </cell>
          <cell r="J2347">
            <v>2100</v>
          </cell>
          <cell r="W2347">
            <v>4000</v>
          </cell>
          <cell r="X2347">
            <v>1200</v>
          </cell>
          <cell r="AA2347">
            <v>1500</v>
          </cell>
          <cell r="AD2347">
            <v>2300</v>
          </cell>
        </row>
        <row r="2348">
          <cell r="A2348">
            <v>24.35</v>
          </cell>
          <cell r="B2348">
            <v>5000</v>
          </cell>
          <cell r="H2348">
            <v>3300</v>
          </cell>
          <cell r="I2348">
            <v>30775</v>
          </cell>
          <cell r="J2348">
            <v>2100</v>
          </cell>
          <cell r="W2348">
            <v>4000</v>
          </cell>
          <cell r="X2348">
            <v>1200</v>
          </cell>
          <cell r="AA2348">
            <v>1500</v>
          </cell>
          <cell r="AD2348">
            <v>2300</v>
          </cell>
        </row>
        <row r="2349">
          <cell r="A2349">
            <v>24.36</v>
          </cell>
          <cell r="B2349">
            <v>5000</v>
          </cell>
          <cell r="H2349">
            <v>3300</v>
          </cell>
          <cell r="I2349">
            <v>30785</v>
          </cell>
          <cell r="J2349">
            <v>2100</v>
          </cell>
          <cell r="W2349">
            <v>4000</v>
          </cell>
          <cell r="X2349">
            <v>1200</v>
          </cell>
          <cell r="AA2349">
            <v>1500</v>
          </cell>
          <cell r="AD2349">
            <v>2300</v>
          </cell>
        </row>
        <row r="2350">
          <cell r="A2350">
            <v>24.37</v>
          </cell>
          <cell r="B2350">
            <v>5000</v>
          </cell>
          <cell r="H2350">
            <v>3300</v>
          </cell>
          <cell r="I2350">
            <v>30795</v>
          </cell>
          <cell r="J2350">
            <v>2100</v>
          </cell>
          <cell r="W2350">
            <v>4000</v>
          </cell>
          <cell r="X2350">
            <v>1200</v>
          </cell>
          <cell r="AA2350">
            <v>1500</v>
          </cell>
          <cell r="AD2350">
            <v>2300</v>
          </cell>
        </row>
        <row r="2351">
          <cell r="A2351">
            <v>24.38</v>
          </cell>
          <cell r="B2351">
            <v>5000</v>
          </cell>
          <cell r="H2351">
            <v>3300</v>
          </cell>
          <cell r="I2351">
            <v>30805</v>
          </cell>
          <cell r="J2351">
            <v>2100</v>
          </cell>
          <cell r="W2351">
            <v>4000</v>
          </cell>
          <cell r="X2351">
            <v>1200</v>
          </cell>
          <cell r="AA2351">
            <v>1500</v>
          </cell>
          <cell r="AD2351">
            <v>2300</v>
          </cell>
        </row>
        <row r="2352">
          <cell r="A2352">
            <v>24.39</v>
          </cell>
          <cell r="B2352">
            <v>5000</v>
          </cell>
          <cell r="H2352">
            <v>3300</v>
          </cell>
          <cell r="I2352">
            <v>30815</v>
          </cell>
          <cell r="J2352">
            <v>2100</v>
          </cell>
          <cell r="W2352">
            <v>4000</v>
          </cell>
          <cell r="X2352">
            <v>1200</v>
          </cell>
          <cell r="AA2352">
            <v>1500</v>
          </cell>
          <cell r="AD2352">
            <v>2300</v>
          </cell>
        </row>
        <row r="2353">
          <cell r="A2353">
            <v>24.4</v>
          </cell>
          <cell r="B2353">
            <v>5000</v>
          </cell>
          <cell r="H2353">
            <v>3300</v>
          </cell>
          <cell r="I2353">
            <v>30825</v>
          </cell>
          <cell r="J2353">
            <v>2100</v>
          </cell>
          <cell r="W2353">
            <v>4000</v>
          </cell>
          <cell r="X2353">
            <v>1200</v>
          </cell>
          <cell r="AA2353">
            <v>1500</v>
          </cell>
          <cell r="AD2353">
            <v>2300</v>
          </cell>
        </row>
        <row r="2354">
          <cell r="A2354">
            <v>24.41</v>
          </cell>
          <cell r="B2354">
            <v>5000</v>
          </cell>
          <cell r="H2354">
            <v>3300</v>
          </cell>
          <cell r="I2354">
            <v>30835</v>
          </cell>
          <cell r="J2354">
            <v>2100</v>
          </cell>
          <cell r="W2354">
            <v>4000</v>
          </cell>
          <cell r="X2354">
            <v>1200</v>
          </cell>
          <cell r="AA2354">
            <v>1500</v>
          </cell>
          <cell r="AD2354">
            <v>2300</v>
          </cell>
        </row>
        <row r="2355">
          <cell r="A2355">
            <v>24.42</v>
          </cell>
          <cell r="B2355">
            <v>5000</v>
          </cell>
          <cell r="H2355">
            <v>3300</v>
          </cell>
          <cell r="I2355">
            <v>30845</v>
          </cell>
          <cell r="J2355">
            <v>2100</v>
          </cell>
          <cell r="W2355">
            <v>4000</v>
          </cell>
          <cell r="X2355">
            <v>1200</v>
          </cell>
          <cell r="AA2355">
            <v>1500</v>
          </cell>
          <cell r="AD2355">
            <v>2300</v>
          </cell>
        </row>
        <row r="2356">
          <cell r="A2356">
            <v>24.43</v>
          </cell>
          <cell r="B2356">
            <v>5000</v>
          </cell>
          <cell r="H2356">
            <v>3300</v>
          </cell>
          <cell r="I2356">
            <v>30855</v>
          </cell>
          <cell r="J2356">
            <v>2100</v>
          </cell>
          <cell r="W2356">
            <v>4000</v>
          </cell>
          <cell r="X2356">
            <v>1200</v>
          </cell>
          <cell r="AA2356">
            <v>1500</v>
          </cell>
          <cell r="AD2356">
            <v>2300</v>
          </cell>
        </row>
        <row r="2357">
          <cell r="A2357">
            <v>24.44</v>
          </cell>
          <cell r="B2357">
            <v>5000</v>
          </cell>
          <cell r="H2357">
            <v>3300</v>
          </cell>
          <cell r="I2357">
            <v>30865</v>
          </cell>
          <cell r="J2357">
            <v>2100</v>
          </cell>
          <cell r="W2357">
            <v>4000</v>
          </cell>
          <cell r="X2357">
            <v>1200</v>
          </cell>
          <cell r="AA2357">
            <v>1500</v>
          </cell>
          <cell r="AD2357">
            <v>2300</v>
          </cell>
        </row>
        <row r="2358">
          <cell r="A2358">
            <v>24.45</v>
          </cell>
          <cell r="B2358">
            <v>5000</v>
          </cell>
          <cell r="H2358">
            <v>3300</v>
          </cell>
          <cell r="I2358">
            <v>30875</v>
          </cell>
          <cell r="J2358">
            <v>2100</v>
          </cell>
          <cell r="W2358">
            <v>4000</v>
          </cell>
          <cell r="X2358">
            <v>1200</v>
          </cell>
          <cell r="AA2358">
            <v>1500</v>
          </cell>
          <cell r="AD2358">
            <v>2300</v>
          </cell>
        </row>
        <row r="2359">
          <cell r="A2359">
            <v>24.46</v>
          </cell>
          <cell r="B2359">
            <v>5000</v>
          </cell>
          <cell r="H2359">
            <v>3300</v>
          </cell>
          <cell r="I2359">
            <v>30885</v>
          </cell>
          <cell r="J2359">
            <v>2100</v>
          </cell>
          <cell r="W2359">
            <v>4000</v>
          </cell>
          <cell r="X2359">
            <v>1200</v>
          </cell>
          <cell r="AA2359">
            <v>1500</v>
          </cell>
          <cell r="AD2359">
            <v>2300</v>
          </cell>
        </row>
        <row r="2360">
          <cell r="A2360">
            <v>24.47</v>
          </cell>
          <cell r="B2360">
            <v>5000</v>
          </cell>
          <cell r="H2360">
            <v>3300</v>
          </cell>
          <cell r="I2360">
            <v>30895</v>
          </cell>
          <cell r="J2360">
            <v>2100</v>
          </cell>
          <cell r="W2360">
            <v>4000</v>
          </cell>
          <cell r="X2360">
            <v>1200</v>
          </cell>
          <cell r="AA2360">
            <v>1500</v>
          </cell>
          <cell r="AD2360">
            <v>2300</v>
          </cell>
        </row>
        <row r="2361">
          <cell r="A2361">
            <v>24.48</v>
          </cell>
          <cell r="B2361">
            <v>5000</v>
          </cell>
          <cell r="H2361">
            <v>3300</v>
          </cell>
          <cell r="I2361">
            <v>30905</v>
          </cell>
          <cell r="J2361">
            <v>2100</v>
          </cell>
          <cell r="W2361">
            <v>4000</v>
          </cell>
          <cell r="X2361">
            <v>1200</v>
          </cell>
          <cell r="AA2361">
            <v>1500</v>
          </cell>
          <cell r="AD2361">
            <v>2300</v>
          </cell>
        </row>
        <row r="2362">
          <cell r="A2362">
            <v>24.49</v>
          </cell>
          <cell r="B2362">
            <v>5000</v>
          </cell>
          <cell r="H2362">
            <v>3300</v>
          </cell>
          <cell r="I2362">
            <v>30915</v>
          </cell>
          <cell r="J2362">
            <v>2100</v>
          </cell>
          <cell r="W2362">
            <v>4000</v>
          </cell>
          <cell r="X2362">
            <v>1200</v>
          </cell>
          <cell r="AA2362">
            <v>1500</v>
          </cell>
          <cell r="AD2362">
            <v>2300</v>
          </cell>
        </row>
        <row r="2363">
          <cell r="A2363">
            <v>24.5</v>
          </cell>
          <cell r="B2363">
            <v>5000</v>
          </cell>
          <cell r="H2363">
            <v>3300</v>
          </cell>
          <cell r="I2363">
            <v>30925</v>
          </cell>
          <cell r="J2363">
            <v>2100</v>
          </cell>
          <cell r="W2363">
            <v>4000</v>
          </cell>
          <cell r="X2363">
            <v>1200</v>
          </cell>
          <cell r="AA2363">
            <v>1500</v>
          </cell>
          <cell r="AD2363">
            <v>2300</v>
          </cell>
        </row>
        <row r="2364">
          <cell r="A2364">
            <v>24.51</v>
          </cell>
          <cell r="B2364">
            <v>5000</v>
          </cell>
          <cell r="H2364">
            <v>3300</v>
          </cell>
          <cell r="I2364">
            <v>30935</v>
          </cell>
          <cell r="J2364">
            <v>2100</v>
          </cell>
          <cell r="W2364">
            <v>4000</v>
          </cell>
          <cell r="X2364">
            <v>1200</v>
          </cell>
          <cell r="AA2364">
            <v>1500</v>
          </cell>
          <cell r="AD2364">
            <v>2300</v>
          </cell>
        </row>
        <row r="2365">
          <cell r="A2365">
            <v>24.52</v>
          </cell>
          <cell r="B2365">
            <v>5000</v>
          </cell>
          <cell r="H2365">
            <v>3300</v>
          </cell>
          <cell r="I2365">
            <v>30945</v>
          </cell>
          <cell r="J2365">
            <v>2100</v>
          </cell>
          <cell r="W2365">
            <v>4000</v>
          </cell>
          <cell r="X2365">
            <v>1200</v>
          </cell>
          <cell r="AA2365">
            <v>1500</v>
          </cell>
          <cell r="AD2365">
            <v>2300</v>
          </cell>
        </row>
        <row r="2366">
          <cell r="A2366">
            <v>24.53</v>
          </cell>
          <cell r="B2366">
            <v>5000</v>
          </cell>
          <cell r="H2366">
            <v>3300</v>
          </cell>
          <cell r="I2366">
            <v>30955</v>
          </cell>
          <cell r="J2366">
            <v>2100</v>
          </cell>
          <cell r="W2366">
            <v>4000</v>
          </cell>
          <cell r="X2366">
            <v>1200</v>
          </cell>
          <cell r="AA2366">
            <v>1500</v>
          </cell>
          <cell r="AD2366">
            <v>2300</v>
          </cell>
        </row>
        <row r="2367">
          <cell r="A2367">
            <v>24.54</v>
          </cell>
          <cell r="B2367">
            <v>5000</v>
          </cell>
          <cell r="H2367">
            <v>3300</v>
          </cell>
          <cell r="I2367">
            <v>30965</v>
          </cell>
          <cell r="J2367">
            <v>2100</v>
          </cell>
          <cell r="W2367">
            <v>4000</v>
          </cell>
          <cell r="X2367">
            <v>1200</v>
          </cell>
          <cell r="AA2367">
            <v>1500</v>
          </cell>
          <cell r="AD2367">
            <v>2300</v>
          </cell>
        </row>
        <row r="2368">
          <cell r="A2368">
            <v>24.55</v>
          </cell>
          <cell r="B2368">
            <v>5000</v>
          </cell>
          <cell r="H2368">
            <v>3300</v>
          </cell>
          <cell r="I2368">
            <v>30975</v>
          </cell>
          <cell r="J2368">
            <v>2100</v>
          </cell>
          <cell r="W2368">
            <v>4000</v>
          </cell>
          <cell r="X2368">
            <v>1200</v>
          </cell>
          <cell r="AA2368">
            <v>1500</v>
          </cell>
          <cell r="AD2368">
            <v>2300</v>
          </cell>
        </row>
        <row r="2369">
          <cell r="A2369">
            <v>24.56</v>
          </cell>
          <cell r="B2369">
            <v>5000</v>
          </cell>
          <cell r="H2369">
            <v>3300</v>
          </cell>
          <cell r="I2369">
            <v>30985</v>
          </cell>
          <cell r="J2369">
            <v>2100</v>
          </cell>
          <cell r="W2369">
            <v>4000</v>
          </cell>
          <cell r="X2369">
            <v>1200</v>
          </cell>
          <cell r="AA2369">
            <v>1500</v>
          </cell>
          <cell r="AD2369">
            <v>2300</v>
          </cell>
        </row>
        <row r="2370">
          <cell r="A2370">
            <v>24.57</v>
          </cell>
          <cell r="B2370">
            <v>5000</v>
          </cell>
          <cell r="H2370">
            <v>3300</v>
          </cell>
          <cell r="I2370">
            <v>30995</v>
          </cell>
          <cell r="J2370">
            <v>2100</v>
          </cell>
          <cell r="W2370">
            <v>4000</v>
          </cell>
          <cell r="X2370">
            <v>1200</v>
          </cell>
          <cell r="AA2370">
            <v>1500</v>
          </cell>
          <cell r="AD2370">
            <v>2300</v>
          </cell>
        </row>
        <row r="2371">
          <cell r="A2371">
            <v>24.58</v>
          </cell>
          <cell r="B2371">
            <v>5000</v>
          </cell>
          <cell r="H2371">
            <v>3300</v>
          </cell>
          <cell r="I2371">
            <v>31005</v>
          </cell>
          <cell r="J2371">
            <v>2100</v>
          </cell>
          <cell r="W2371">
            <v>4000</v>
          </cell>
          <cell r="X2371">
            <v>1200</v>
          </cell>
          <cell r="AA2371">
            <v>1500</v>
          </cell>
          <cell r="AD2371">
            <v>2300</v>
          </cell>
        </row>
        <row r="2372">
          <cell r="A2372">
            <v>24.59</v>
          </cell>
          <cell r="B2372">
            <v>5000</v>
          </cell>
          <cell r="H2372">
            <v>3300</v>
          </cell>
          <cell r="I2372">
            <v>31015</v>
          </cell>
          <cell r="J2372">
            <v>2100</v>
          </cell>
          <cell r="W2372">
            <v>4000</v>
          </cell>
          <cell r="X2372">
            <v>1200</v>
          </cell>
          <cell r="AA2372">
            <v>1500</v>
          </cell>
          <cell r="AD2372">
            <v>2300</v>
          </cell>
        </row>
        <row r="2373">
          <cell r="A2373">
            <v>24.6</v>
          </cell>
          <cell r="B2373">
            <v>5000</v>
          </cell>
          <cell r="H2373">
            <v>3300</v>
          </cell>
          <cell r="I2373">
            <v>31025</v>
          </cell>
          <cell r="J2373">
            <v>2100</v>
          </cell>
          <cell r="W2373">
            <v>4000</v>
          </cell>
          <cell r="X2373">
            <v>1200</v>
          </cell>
          <cell r="AA2373">
            <v>1500</v>
          </cell>
          <cell r="AD2373">
            <v>2300</v>
          </cell>
        </row>
        <row r="2374">
          <cell r="A2374">
            <v>24.61</v>
          </cell>
          <cell r="B2374">
            <v>5000</v>
          </cell>
          <cell r="H2374">
            <v>3300</v>
          </cell>
          <cell r="I2374">
            <v>31035</v>
          </cell>
          <cell r="J2374">
            <v>2100</v>
          </cell>
          <cell r="W2374">
            <v>4000</v>
          </cell>
          <cell r="X2374">
            <v>1200</v>
          </cell>
          <cell r="AA2374">
            <v>1500</v>
          </cell>
          <cell r="AD2374">
            <v>2300</v>
          </cell>
        </row>
        <row r="2375">
          <cell r="A2375">
            <v>24.62</v>
          </cell>
          <cell r="B2375">
            <v>5000</v>
          </cell>
          <cell r="H2375">
            <v>3300</v>
          </cell>
          <cell r="I2375">
            <v>31045</v>
          </cell>
          <cell r="J2375">
            <v>2100</v>
          </cell>
          <cell r="W2375">
            <v>4000</v>
          </cell>
          <cell r="X2375">
            <v>1200</v>
          </cell>
          <cell r="AA2375">
            <v>1500</v>
          </cell>
          <cell r="AD2375">
            <v>2300</v>
          </cell>
        </row>
        <row r="2376">
          <cell r="A2376">
            <v>24.63</v>
          </cell>
          <cell r="B2376">
            <v>5000</v>
          </cell>
          <cell r="H2376">
            <v>3300</v>
          </cell>
          <cell r="I2376">
            <v>31055</v>
          </cell>
          <cell r="J2376">
            <v>2100</v>
          </cell>
          <cell r="W2376">
            <v>4000</v>
          </cell>
          <cell r="X2376">
            <v>1200</v>
          </cell>
          <cell r="AA2376">
            <v>1500</v>
          </cell>
          <cell r="AD2376">
            <v>2300</v>
          </cell>
        </row>
        <row r="2377">
          <cell r="A2377">
            <v>24.64</v>
          </cell>
          <cell r="B2377">
            <v>5000</v>
          </cell>
          <cell r="H2377">
            <v>3300</v>
          </cell>
          <cell r="I2377">
            <v>31065</v>
          </cell>
          <cell r="J2377">
            <v>2100</v>
          </cell>
          <cell r="W2377">
            <v>4000</v>
          </cell>
          <cell r="X2377">
            <v>1200</v>
          </cell>
          <cell r="AA2377">
            <v>1500</v>
          </cell>
          <cell r="AD2377">
            <v>2300</v>
          </cell>
        </row>
        <row r="2378">
          <cell r="A2378">
            <v>24.65</v>
          </cell>
          <cell r="B2378">
            <v>5000</v>
          </cell>
          <cell r="H2378">
            <v>3300</v>
          </cell>
          <cell r="I2378">
            <v>31075</v>
          </cell>
          <cell r="J2378">
            <v>2100</v>
          </cell>
          <cell r="W2378">
            <v>4000</v>
          </cell>
          <cell r="X2378">
            <v>1200</v>
          </cell>
          <cell r="AA2378">
            <v>1500</v>
          </cell>
          <cell r="AD2378">
            <v>2300</v>
          </cell>
        </row>
        <row r="2379">
          <cell r="A2379">
            <v>24.66</v>
          </cell>
          <cell r="B2379">
            <v>5000</v>
          </cell>
          <cell r="H2379">
            <v>3300</v>
          </cell>
          <cell r="I2379">
            <v>31085</v>
          </cell>
          <cell r="J2379">
            <v>2100</v>
          </cell>
          <cell r="W2379">
            <v>4000</v>
          </cell>
          <cell r="X2379">
            <v>1200</v>
          </cell>
          <cell r="AA2379">
            <v>1500</v>
          </cell>
          <cell r="AD2379">
            <v>2300</v>
          </cell>
        </row>
        <row r="2380">
          <cell r="A2380">
            <v>24.67</v>
          </cell>
          <cell r="B2380">
            <v>5000</v>
          </cell>
          <cell r="H2380">
            <v>3300</v>
          </cell>
          <cell r="I2380">
            <v>31095</v>
          </cell>
          <cell r="J2380">
            <v>2100</v>
          </cell>
          <cell r="W2380">
            <v>4000</v>
          </cell>
          <cell r="X2380">
            <v>1200</v>
          </cell>
          <cell r="AA2380">
            <v>1500</v>
          </cell>
          <cell r="AD2380">
            <v>2300</v>
          </cell>
        </row>
        <row r="2381">
          <cell r="A2381">
            <v>24.68</v>
          </cell>
          <cell r="B2381">
            <v>5000</v>
          </cell>
          <cell r="H2381">
            <v>3300</v>
          </cell>
          <cell r="I2381">
            <v>31105</v>
          </cell>
          <cell r="J2381">
            <v>2100</v>
          </cell>
          <cell r="W2381">
            <v>4000</v>
          </cell>
          <cell r="X2381">
            <v>1200</v>
          </cell>
          <cell r="AA2381">
            <v>1500</v>
          </cell>
          <cell r="AD2381">
            <v>2300</v>
          </cell>
        </row>
        <row r="2382">
          <cell r="A2382">
            <v>24.69</v>
          </cell>
          <cell r="B2382">
            <v>5000</v>
          </cell>
          <cell r="H2382">
            <v>3300</v>
          </cell>
          <cell r="I2382">
            <v>31115</v>
          </cell>
          <cell r="J2382">
            <v>2100</v>
          </cell>
          <cell r="W2382">
            <v>4000</v>
          </cell>
          <cell r="X2382">
            <v>1200</v>
          </cell>
          <cell r="AA2382">
            <v>1500</v>
          </cell>
          <cell r="AD2382">
            <v>2300</v>
          </cell>
        </row>
        <row r="2383">
          <cell r="A2383">
            <v>24.7</v>
          </cell>
          <cell r="B2383">
            <v>5000</v>
          </cell>
          <cell r="H2383">
            <v>3300</v>
          </cell>
          <cell r="I2383">
            <v>31125</v>
          </cell>
          <cell r="J2383">
            <v>2100</v>
          </cell>
          <cell r="W2383">
            <v>4000</v>
          </cell>
          <cell r="X2383">
            <v>1200</v>
          </cell>
          <cell r="AA2383">
            <v>1500</v>
          </cell>
          <cell r="AD2383">
            <v>2300</v>
          </cell>
        </row>
        <row r="2384">
          <cell r="A2384">
            <v>24.71</v>
          </cell>
          <cell r="B2384">
            <v>5000</v>
          </cell>
          <cell r="H2384">
            <v>3300</v>
          </cell>
          <cell r="I2384">
            <v>31135</v>
          </cell>
          <cell r="J2384">
            <v>2100</v>
          </cell>
          <cell r="W2384">
            <v>4000</v>
          </cell>
          <cell r="X2384">
            <v>1200</v>
          </cell>
          <cell r="AA2384">
            <v>1500</v>
          </cell>
          <cell r="AD2384">
            <v>2300</v>
          </cell>
        </row>
        <row r="2385">
          <cell r="A2385">
            <v>24.72</v>
          </cell>
          <cell r="B2385">
            <v>5000</v>
          </cell>
          <cell r="H2385">
            <v>3300</v>
          </cell>
          <cell r="I2385">
            <v>31145</v>
          </cell>
          <cell r="J2385">
            <v>2100</v>
          </cell>
          <cell r="W2385">
            <v>4000</v>
          </cell>
          <cell r="X2385">
            <v>1200</v>
          </cell>
          <cell r="AA2385">
            <v>1500</v>
          </cell>
          <cell r="AD2385">
            <v>2300</v>
          </cell>
        </row>
        <row r="2386">
          <cell r="A2386">
            <v>24.73</v>
          </cell>
          <cell r="B2386">
            <v>5000</v>
          </cell>
          <cell r="H2386">
            <v>3300</v>
          </cell>
          <cell r="I2386">
            <v>31155</v>
          </cell>
          <cell r="J2386">
            <v>2100</v>
          </cell>
          <cell r="W2386">
            <v>4000</v>
          </cell>
          <cell r="X2386">
            <v>1200</v>
          </cell>
          <cell r="AA2386">
            <v>1500</v>
          </cell>
          <cell r="AD2386">
            <v>2300</v>
          </cell>
        </row>
        <row r="2387">
          <cell r="A2387">
            <v>24.74</v>
          </cell>
          <cell r="B2387">
            <v>5000</v>
          </cell>
          <cell r="H2387">
            <v>3300</v>
          </cell>
          <cell r="I2387">
            <v>31165</v>
          </cell>
          <cell r="J2387">
            <v>2100</v>
          </cell>
          <cell r="W2387">
            <v>4000</v>
          </cell>
          <cell r="X2387">
            <v>1200</v>
          </cell>
          <cell r="AA2387">
            <v>1500</v>
          </cell>
          <cell r="AD2387">
            <v>2300</v>
          </cell>
        </row>
        <row r="2388">
          <cell r="A2388">
            <v>24.75</v>
          </cell>
          <cell r="B2388">
            <v>5000</v>
          </cell>
          <cell r="H2388">
            <v>3300</v>
          </cell>
          <cell r="I2388">
            <v>31175</v>
          </cell>
          <cell r="J2388">
            <v>2100</v>
          </cell>
          <cell r="W2388">
            <v>4000</v>
          </cell>
          <cell r="X2388">
            <v>1200</v>
          </cell>
          <cell r="AA2388">
            <v>1500</v>
          </cell>
          <cell r="AD2388">
            <v>2300</v>
          </cell>
        </row>
        <row r="2389">
          <cell r="A2389">
            <v>24.76</v>
          </cell>
          <cell r="B2389">
            <v>5000</v>
          </cell>
          <cell r="H2389">
            <v>3300</v>
          </cell>
          <cell r="I2389">
            <v>31185</v>
          </cell>
          <cell r="J2389">
            <v>2100</v>
          </cell>
          <cell r="W2389">
            <v>4000</v>
          </cell>
          <cell r="X2389">
            <v>1200</v>
          </cell>
          <cell r="AA2389">
            <v>1500</v>
          </cell>
          <cell r="AD2389">
            <v>2300</v>
          </cell>
        </row>
        <row r="2390">
          <cell r="A2390">
            <v>24.77</v>
          </cell>
          <cell r="B2390">
            <v>5000</v>
          </cell>
          <cell r="H2390">
            <v>3300</v>
          </cell>
          <cell r="I2390">
            <v>31195</v>
          </cell>
          <cell r="J2390">
            <v>2100</v>
          </cell>
          <cell r="W2390">
            <v>4000</v>
          </cell>
          <cell r="X2390">
            <v>1200</v>
          </cell>
          <cell r="AA2390">
            <v>1500</v>
          </cell>
          <cell r="AD2390">
            <v>2300</v>
          </cell>
        </row>
        <row r="2391">
          <cell r="A2391">
            <v>24.78</v>
          </cell>
          <cell r="B2391">
            <v>5000</v>
          </cell>
          <cell r="H2391">
            <v>3300</v>
          </cell>
          <cell r="I2391">
            <v>31205</v>
          </cell>
          <cell r="J2391">
            <v>2100</v>
          </cell>
          <cell r="W2391">
            <v>4000</v>
          </cell>
          <cell r="X2391">
            <v>1200</v>
          </cell>
          <cell r="AA2391">
            <v>1500</v>
          </cell>
          <cell r="AD2391">
            <v>2300</v>
          </cell>
        </row>
        <row r="2392">
          <cell r="A2392">
            <v>24.79</v>
          </cell>
          <cell r="B2392">
            <v>5000</v>
          </cell>
          <cell r="H2392">
            <v>3300</v>
          </cell>
          <cell r="I2392">
            <v>31215</v>
          </cell>
          <cell r="J2392">
            <v>2100</v>
          </cell>
          <cell r="W2392">
            <v>4000</v>
          </cell>
          <cell r="X2392">
            <v>1200</v>
          </cell>
          <cell r="AA2392">
            <v>1500</v>
          </cell>
          <cell r="AD2392">
            <v>2300</v>
          </cell>
        </row>
        <row r="2393">
          <cell r="A2393">
            <v>24.8</v>
          </cell>
          <cell r="B2393">
            <v>5000</v>
          </cell>
          <cell r="H2393">
            <v>3300</v>
          </cell>
          <cell r="I2393">
            <v>31225</v>
          </cell>
          <cell r="J2393">
            <v>2100</v>
          </cell>
          <cell r="W2393">
            <v>4000</v>
          </cell>
          <cell r="X2393">
            <v>1200</v>
          </cell>
          <cell r="AA2393">
            <v>1500</v>
          </cell>
          <cell r="AD2393">
            <v>2300</v>
          </cell>
        </row>
        <row r="2394">
          <cell r="A2394">
            <v>24.81</v>
          </cell>
          <cell r="B2394">
            <v>5000</v>
          </cell>
          <cell r="H2394">
            <v>3300</v>
          </cell>
          <cell r="I2394">
            <v>31235</v>
          </cell>
          <cell r="J2394">
            <v>2100</v>
          </cell>
          <cell r="W2394">
            <v>4000</v>
          </cell>
          <cell r="X2394">
            <v>1200</v>
          </cell>
          <cell r="AA2394">
            <v>1500</v>
          </cell>
          <cell r="AD2394">
            <v>2300</v>
          </cell>
        </row>
        <row r="2395">
          <cell r="A2395">
            <v>24.82</v>
          </cell>
          <cell r="B2395">
            <v>5000</v>
          </cell>
          <cell r="H2395">
            <v>3300</v>
          </cell>
          <cell r="I2395">
            <v>31245</v>
          </cell>
          <cell r="J2395">
            <v>2100</v>
          </cell>
          <cell r="W2395">
            <v>4000</v>
          </cell>
          <cell r="X2395">
            <v>1200</v>
          </cell>
          <cell r="AA2395">
            <v>1500</v>
          </cell>
          <cell r="AD2395">
            <v>2300</v>
          </cell>
        </row>
        <row r="2396">
          <cell r="A2396">
            <v>24.83</v>
          </cell>
          <cell r="B2396">
            <v>5000</v>
          </cell>
          <cell r="H2396">
            <v>3300</v>
          </cell>
          <cell r="I2396">
            <v>31255</v>
          </cell>
          <cell r="J2396">
            <v>2100</v>
          </cell>
          <cell r="W2396">
            <v>4000</v>
          </cell>
          <cell r="X2396">
            <v>1200</v>
          </cell>
          <cell r="AA2396">
            <v>1500</v>
          </cell>
          <cell r="AD2396">
            <v>2300</v>
          </cell>
        </row>
        <row r="2397">
          <cell r="A2397">
            <v>24.84</v>
          </cell>
          <cell r="B2397">
            <v>5000</v>
          </cell>
          <cell r="H2397">
            <v>3300</v>
          </cell>
          <cell r="I2397">
            <v>31265</v>
          </cell>
          <cell r="J2397">
            <v>2100</v>
          </cell>
          <cell r="W2397">
            <v>4000</v>
          </cell>
          <cell r="X2397">
            <v>1200</v>
          </cell>
          <cell r="AA2397">
            <v>1500</v>
          </cell>
          <cell r="AD2397">
            <v>2300</v>
          </cell>
        </row>
        <row r="2398">
          <cell r="A2398">
            <v>24.85</v>
          </cell>
          <cell r="B2398">
            <v>5000</v>
          </cell>
          <cell r="H2398">
            <v>3300</v>
          </cell>
          <cell r="I2398">
            <v>31275</v>
          </cell>
          <cell r="J2398">
            <v>2100</v>
          </cell>
          <cell r="W2398">
            <v>4000</v>
          </cell>
          <cell r="X2398">
            <v>1200</v>
          </cell>
          <cell r="AA2398">
            <v>1500</v>
          </cell>
          <cell r="AD2398">
            <v>2300</v>
          </cell>
        </row>
        <row r="2399">
          <cell r="A2399">
            <v>24.86</v>
          </cell>
          <cell r="B2399">
            <v>5000</v>
          </cell>
          <cell r="H2399">
            <v>3300</v>
          </cell>
          <cell r="I2399">
            <v>31285</v>
          </cell>
          <cell r="J2399">
            <v>2100</v>
          </cell>
          <cell r="W2399">
            <v>4000</v>
          </cell>
          <cell r="X2399">
            <v>1200</v>
          </cell>
          <cell r="AA2399">
            <v>1500</v>
          </cell>
          <cell r="AD2399">
            <v>2300</v>
          </cell>
        </row>
        <row r="2400">
          <cell r="A2400">
            <v>24.87</v>
          </cell>
          <cell r="B2400">
            <v>5000</v>
          </cell>
          <cell r="H2400">
            <v>3300</v>
          </cell>
          <cell r="I2400">
            <v>31295</v>
          </cell>
          <cell r="J2400">
            <v>2100</v>
          </cell>
          <cell r="W2400">
            <v>4000</v>
          </cell>
          <cell r="X2400">
            <v>1200</v>
          </cell>
          <cell r="AA2400">
            <v>1500</v>
          </cell>
          <cell r="AD2400">
            <v>2300</v>
          </cell>
        </row>
        <row r="2401">
          <cell r="A2401">
            <v>24.88</v>
          </cell>
          <cell r="B2401">
            <v>5000</v>
          </cell>
          <cell r="H2401">
            <v>3300</v>
          </cell>
          <cell r="I2401">
            <v>31305</v>
          </cell>
          <cell r="J2401">
            <v>2100</v>
          </cell>
          <cell r="W2401">
            <v>4000</v>
          </cell>
          <cell r="X2401">
            <v>1200</v>
          </cell>
          <cell r="AA2401">
            <v>1500</v>
          </cell>
          <cell r="AD2401">
            <v>2300</v>
          </cell>
        </row>
        <row r="2402">
          <cell r="A2402">
            <v>24.89</v>
          </cell>
          <cell r="B2402">
            <v>5000</v>
          </cell>
          <cell r="H2402">
            <v>3300</v>
          </cell>
          <cell r="I2402">
            <v>31315</v>
          </cell>
          <cell r="J2402">
            <v>2100</v>
          </cell>
          <cell r="W2402">
            <v>4000</v>
          </cell>
          <cell r="X2402">
            <v>1200</v>
          </cell>
          <cell r="AA2402">
            <v>1500</v>
          </cell>
          <cell r="AD2402">
            <v>2300</v>
          </cell>
        </row>
        <row r="2403">
          <cell r="A2403">
            <v>24.9</v>
          </cell>
          <cell r="B2403">
            <v>5000</v>
          </cell>
          <cell r="H2403">
            <v>3300</v>
          </cell>
          <cell r="I2403">
            <v>31325</v>
          </cell>
          <cell r="J2403">
            <v>2100</v>
          </cell>
          <cell r="W2403">
            <v>4000</v>
          </cell>
          <cell r="X2403">
            <v>1200</v>
          </cell>
          <cell r="AA2403">
            <v>1500</v>
          </cell>
          <cell r="AD2403">
            <v>2300</v>
          </cell>
        </row>
        <row r="2404">
          <cell r="A2404">
            <v>24.91</v>
          </cell>
          <cell r="B2404">
            <v>5000</v>
          </cell>
          <cell r="H2404">
            <v>3300</v>
          </cell>
          <cell r="I2404">
            <v>31335</v>
          </cell>
          <cell r="J2404">
            <v>2100</v>
          </cell>
          <cell r="W2404">
            <v>4000</v>
          </cell>
          <cell r="X2404">
            <v>1200</v>
          </cell>
          <cell r="AA2404">
            <v>1500</v>
          </cell>
          <cell r="AD2404">
            <v>2300</v>
          </cell>
        </row>
        <row r="2405">
          <cell r="A2405">
            <v>24.92</v>
          </cell>
          <cell r="B2405">
            <v>5000</v>
          </cell>
          <cell r="H2405">
            <v>3300</v>
          </cell>
          <cell r="I2405">
            <v>31345</v>
          </cell>
          <cell r="J2405">
            <v>2100</v>
          </cell>
          <cell r="W2405">
            <v>4000</v>
          </cell>
          <cell r="X2405">
            <v>1200</v>
          </cell>
          <cell r="AA2405">
            <v>1500</v>
          </cell>
          <cell r="AD2405">
            <v>2300</v>
          </cell>
        </row>
        <row r="2406">
          <cell r="A2406">
            <v>24.93</v>
          </cell>
          <cell r="B2406">
            <v>5000</v>
          </cell>
          <cell r="H2406">
            <v>3300</v>
          </cell>
          <cell r="I2406">
            <v>31355</v>
          </cell>
          <cell r="J2406">
            <v>2100</v>
          </cell>
          <cell r="W2406">
            <v>4000</v>
          </cell>
          <cell r="X2406">
            <v>1200</v>
          </cell>
          <cell r="AA2406">
            <v>1500</v>
          </cell>
          <cell r="AD2406">
            <v>2300</v>
          </cell>
        </row>
        <row r="2407">
          <cell r="A2407">
            <v>24.94</v>
          </cell>
          <cell r="B2407">
            <v>5000</v>
          </cell>
          <cell r="H2407">
            <v>3300</v>
          </cell>
          <cell r="I2407">
            <v>31365</v>
          </cell>
          <cell r="J2407">
            <v>2100</v>
          </cell>
          <cell r="W2407">
            <v>4000</v>
          </cell>
          <cell r="X2407">
            <v>1200</v>
          </cell>
          <cell r="AA2407">
            <v>1500</v>
          </cell>
          <cell r="AD2407">
            <v>2300</v>
          </cell>
        </row>
        <row r="2408">
          <cell r="A2408">
            <v>24.95</v>
          </cell>
          <cell r="B2408">
            <v>5000</v>
          </cell>
          <cell r="H2408">
            <v>3300</v>
          </cell>
          <cell r="I2408">
            <v>31375</v>
          </cell>
          <cell r="J2408">
            <v>2100</v>
          </cell>
          <cell r="W2408">
            <v>4000</v>
          </cell>
          <cell r="X2408">
            <v>1200</v>
          </cell>
          <cell r="AA2408">
            <v>1500</v>
          </cell>
          <cell r="AD2408">
            <v>2300</v>
          </cell>
        </row>
        <row r="2409">
          <cell r="A2409">
            <v>24.96</v>
          </cell>
          <cell r="B2409">
            <v>5000</v>
          </cell>
          <cell r="H2409">
            <v>3300</v>
          </cell>
          <cell r="I2409">
            <v>31385</v>
          </cell>
          <cell r="J2409">
            <v>2100</v>
          </cell>
          <cell r="W2409">
            <v>4000</v>
          </cell>
          <cell r="X2409">
            <v>1200</v>
          </cell>
          <cell r="AA2409">
            <v>1500</v>
          </cell>
          <cell r="AD2409">
            <v>2300</v>
          </cell>
        </row>
        <row r="2410">
          <cell r="A2410">
            <v>24.97</v>
          </cell>
          <cell r="B2410">
            <v>5000</v>
          </cell>
          <cell r="H2410">
            <v>3300</v>
          </cell>
          <cell r="I2410">
            <v>31395</v>
          </cell>
          <cell r="J2410">
            <v>2100</v>
          </cell>
          <cell r="W2410">
            <v>4000</v>
          </cell>
          <cell r="X2410">
            <v>1200</v>
          </cell>
          <cell r="AA2410">
            <v>1500</v>
          </cell>
          <cell r="AD2410">
            <v>2300</v>
          </cell>
        </row>
        <row r="2411">
          <cell r="A2411">
            <v>24.98</v>
          </cell>
          <cell r="B2411">
            <v>5000</v>
          </cell>
          <cell r="H2411">
            <v>3300</v>
          </cell>
          <cell r="I2411">
            <v>31405</v>
          </cell>
          <cell r="J2411">
            <v>2100</v>
          </cell>
          <cell r="W2411">
            <v>4000</v>
          </cell>
          <cell r="X2411">
            <v>1200</v>
          </cell>
          <cell r="AA2411">
            <v>1500</v>
          </cell>
          <cell r="AD2411">
            <v>2300</v>
          </cell>
        </row>
        <row r="2412">
          <cell r="A2412">
            <v>24.99</v>
          </cell>
          <cell r="B2412">
            <v>5000</v>
          </cell>
          <cell r="H2412">
            <v>3300</v>
          </cell>
          <cell r="I2412">
            <v>31415</v>
          </cell>
          <cell r="J2412">
            <v>2100</v>
          </cell>
          <cell r="W2412">
            <v>4000</v>
          </cell>
          <cell r="X2412">
            <v>1200</v>
          </cell>
          <cell r="AA2412">
            <v>1500</v>
          </cell>
          <cell r="AD2412">
            <v>2300</v>
          </cell>
        </row>
        <row r="2413">
          <cell r="A2413">
            <v>25</v>
          </cell>
          <cell r="B2413">
            <v>5000</v>
          </cell>
          <cell r="H2413">
            <v>3300</v>
          </cell>
          <cell r="I2413">
            <v>31425</v>
          </cell>
          <cell r="J2413">
            <v>2100</v>
          </cell>
          <cell r="W2413">
            <v>4000</v>
          </cell>
          <cell r="X2413">
            <v>1200</v>
          </cell>
          <cell r="AA2413">
            <v>1500</v>
          </cell>
          <cell r="AD2413">
            <v>2300</v>
          </cell>
        </row>
        <row r="2414">
          <cell r="A2414">
            <v>25.01</v>
          </cell>
          <cell r="B2414">
            <v>5000</v>
          </cell>
          <cell r="H2414">
            <v>3300</v>
          </cell>
          <cell r="I2414">
            <v>31435</v>
          </cell>
          <cell r="J2414">
            <v>2100</v>
          </cell>
          <cell r="W2414">
            <v>4000</v>
          </cell>
          <cell r="X2414">
            <v>1200</v>
          </cell>
          <cell r="AA2414">
            <v>1500</v>
          </cell>
          <cell r="AD2414">
            <v>2300</v>
          </cell>
        </row>
        <row r="2415">
          <cell r="A2415">
            <v>25.02</v>
          </cell>
          <cell r="B2415">
            <v>5000</v>
          </cell>
          <cell r="H2415">
            <v>3300</v>
          </cell>
          <cell r="I2415">
            <v>31445</v>
          </cell>
          <cell r="J2415">
            <v>2100</v>
          </cell>
          <cell r="W2415">
            <v>4000</v>
          </cell>
          <cell r="X2415">
            <v>1200</v>
          </cell>
          <cell r="AA2415">
            <v>1500</v>
          </cell>
          <cell r="AD2415">
            <v>2300</v>
          </cell>
        </row>
        <row r="2416">
          <cell r="A2416">
            <v>25.03</v>
          </cell>
          <cell r="B2416">
            <v>5000</v>
          </cell>
          <cell r="H2416">
            <v>3300</v>
          </cell>
          <cell r="I2416">
            <v>31455</v>
          </cell>
          <cell r="J2416">
            <v>2100</v>
          </cell>
          <cell r="W2416">
            <v>4000</v>
          </cell>
          <cell r="X2416">
            <v>1200</v>
          </cell>
          <cell r="AA2416">
            <v>1500</v>
          </cell>
          <cell r="AD2416">
            <v>2300</v>
          </cell>
        </row>
        <row r="2417">
          <cell r="A2417">
            <v>25.04</v>
          </cell>
          <cell r="B2417">
            <v>5000</v>
          </cell>
          <cell r="H2417">
            <v>3300</v>
          </cell>
          <cell r="I2417">
            <v>31465</v>
          </cell>
          <cell r="J2417">
            <v>2100</v>
          </cell>
          <cell r="W2417">
            <v>4000</v>
          </cell>
          <cell r="X2417">
            <v>1200</v>
          </cell>
          <cell r="AA2417">
            <v>1500</v>
          </cell>
          <cell r="AD2417">
            <v>2300</v>
          </cell>
        </row>
        <row r="2418">
          <cell r="A2418">
            <v>25.05</v>
          </cell>
          <cell r="B2418">
            <v>5000</v>
          </cell>
          <cell r="H2418">
            <v>3300</v>
          </cell>
          <cell r="I2418">
            <v>31475</v>
          </cell>
          <cell r="J2418">
            <v>2100</v>
          </cell>
          <cell r="W2418">
            <v>4000</v>
          </cell>
          <cell r="X2418">
            <v>1200</v>
          </cell>
          <cell r="AA2418">
            <v>1500</v>
          </cell>
          <cell r="AD2418">
            <v>2300</v>
          </cell>
        </row>
        <row r="2419">
          <cell r="A2419">
            <v>25.06</v>
          </cell>
          <cell r="B2419">
            <v>5000</v>
          </cell>
          <cell r="H2419">
            <v>3300</v>
          </cell>
          <cell r="I2419">
            <v>31485</v>
          </cell>
          <cell r="J2419">
            <v>2100</v>
          </cell>
          <cell r="W2419">
            <v>4000</v>
          </cell>
          <cell r="X2419">
            <v>1200</v>
          </cell>
          <cell r="AA2419">
            <v>1500</v>
          </cell>
          <cell r="AD2419">
            <v>2300</v>
          </cell>
        </row>
        <row r="2420">
          <cell r="A2420">
            <v>25.07</v>
          </cell>
          <cell r="B2420">
            <v>5000</v>
          </cell>
          <cell r="H2420">
            <v>3300</v>
          </cell>
          <cell r="I2420">
            <v>31495</v>
          </cell>
          <cell r="J2420">
            <v>2100</v>
          </cell>
          <cell r="W2420">
            <v>4000</v>
          </cell>
          <cell r="X2420">
            <v>1200</v>
          </cell>
          <cell r="AA2420">
            <v>1500</v>
          </cell>
          <cell r="AD2420">
            <v>2300</v>
          </cell>
        </row>
        <row r="2421">
          <cell r="A2421">
            <v>25.08</v>
          </cell>
          <cell r="B2421">
            <v>5000</v>
          </cell>
          <cell r="H2421">
            <v>3300</v>
          </cell>
          <cell r="I2421">
            <v>31505</v>
          </cell>
          <cell r="J2421">
            <v>2100</v>
          </cell>
          <cell r="W2421">
            <v>4000</v>
          </cell>
          <cell r="X2421">
            <v>1200</v>
          </cell>
          <cell r="AA2421">
            <v>1500</v>
          </cell>
          <cell r="AD2421">
            <v>2300</v>
          </cell>
        </row>
        <row r="2422">
          <cell r="A2422">
            <v>25.09</v>
          </cell>
          <cell r="B2422">
            <v>5000</v>
          </cell>
          <cell r="H2422">
            <v>3300</v>
          </cell>
          <cell r="I2422">
            <v>31515</v>
          </cell>
          <cell r="J2422">
            <v>2100</v>
          </cell>
          <cell r="W2422">
            <v>4000</v>
          </cell>
          <cell r="X2422">
            <v>1200</v>
          </cell>
          <cell r="AA2422">
            <v>1500</v>
          </cell>
          <cell r="AD2422">
            <v>2300</v>
          </cell>
        </row>
        <row r="2423">
          <cell r="A2423">
            <v>25.1</v>
          </cell>
          <cell r="B2423">
            <v>5000</v>
          </cell>
          <cell r="H2423">
            <v>3300</v>
          </cell>
          <cell r="I2423">
            <v>31525</v>
          </cell>
          <cell r="J2423">
            <v>2100</v>
          </cell>
          <cell r="W2423">
            <v>4000</v>
          </cell>
          <cell r="X2423">
            <v>1200</v>
          </cell>
          <cell r="AA2423">
            <v>1500</v>
          </cell>
          <cell r="AD2423">
            <v>2300</v>
          </cell>
        </row>
        <row r="2424">
          <cell r="A2424">
            <v>25.11</v>
          </cell>
          <cell r="B2424">
            <v>5000</v>
          </cell>
          <cell r="H2424">
            <v>3300</v>
          </cell>
          <cell r="I2424">
            <v>31535</v>
          </cell>
          <cell r="J2424">
            <v>2100</v>
          </cell>
          <cell r="W2424">
            <v>4000</v>
          </cell>
          <cell r="X2424">
            <v>1200</v>
          </cell>
          <cell r="AA2424">
            <v>1500</v>
          </cell>
          <cell r="AD2424">
            <v>2300</v>
          </cell>
        </row>
        <row r="2425">
          <cell r="A2425">
            <v>25.12</v>
          </cell>
          <cell r="B2425">
            <v>5000</v>
          </cell>
          <cell r="H2425">
            <v>3300</v>
          </cell>
          <cell r="I2425">
            <v>31545</v>
          </cell>
          <cell r="J2425">
            <v>2100</v>
          </cell>
          <cell r="W2425">
            <v>4000</v>
          </cell>
          <cell r="X2425">
            <v>1200</v>
          </cell>
          <cell r="AA2425">
            <v>1500</v>
          </cell>
          <cell r="AD2425">
            <v>2300</v>
          </cell>
        </row>
        <row r="2426">
          <cell r="A2426">
            <v>25.13</v>
          </cell>
          <cell r="B2426">
            <v>5000</v>
          </cell>
          <cell r="H2426">
            <v>3300</v>
          </cell>
          <cell r="I2426">
            <v>31555</v>
          </cell>
          <cell r="J2426">
            <v>2100</v>
          </cell>
          <cell r="W2426">
            <v>4000</v>
          </cell>
          <cell r="X2426">
            <v>1200</v>
          </cell>
          <cell r="AA2426">
            <v>1500</v>
          </cell>
          <cell r="AD2426">
            <v>2300</v>
          </cell>
        </row>
        <row r="2427">
          <cell r="A2427">
            <v>25.14</v>
          </cell>
          <cell r="B2427">
            <v>5000</v>
          </cell>
          <cell r="H2427">
            <v>3300</v>
          </cell>
          <cell r="I2427">
            <v>31565</v>
          </cell>
          <cell r="J2427">
            <v>2100</v>
          </cell>
          <cell r="W2427">
            <v>4000</v>
          </cell>
          <cell r="X2427">
            <v>1200</v>
          </cell>
          <cell r="AA2427">
            <v>1500</v>
          </cell>
          <cell r="AD2427">
            <v>2300</v>
          </cell>
        </row>
        <row r="2428">
          <cell r="A2428">
            <v>25.15</v>
          </cell>
          <cell r="B2428">
            <v>5000</v>
          </cell>
          <cell r="H2428">
            <v>3300</v>
          </cell>
          <cell r="I2428">
            <v>31575</v>
          </cell>
          <cell r="J2428">
            <v>2100</v>
          </cell>
          <cell r="W2428">
            <v>4000</v>
          </cell>
          <cell r="X2428">
            <v>1200</v>
          </cell>
          <cell r="AA2428">
            <v>1500</v>
          </cell>
          <cell r="AD2428">
            <v>2300</v>
          </cell>
        </row>
        <row r="2429">
          <cell r="A2429">
            <v>25.16</v>
          </cell>
          <cell r="B2429">
            <v>5000</v>
          </cell>
          <cell r="H2429">
            <v>3300</v>
          </cell>
          <cell r="I2429">
            <v>31585</v>
          </cell>
          <cell r="J2429">
            <v>2100</v>
          </cell>
          <cell r="W2429">
            <v>4000</v>
          </cell>
          <cell r="X2429">
            <v>1200</v>
          </cell>
          <cell r="AA2429">
            <v>1500</v>
          </cell>
          <cell r="AD2429">
            <v>2300</v>
          </cell>
        </row>
        <row r="2430">
          <cell r="A2430">
            <v>25.17</v>
          </cell>
          <cell r="B2430">
            <v>5000</v>
          </cell>
          <cell r="H2430">
            <v>3300</v>
          </cell>
          <cell r="I2430">
            <v>31595</v>
          </cell>
          <cell r="J2430">
            <v>2100</v>
          </cell>
          <cell r="W2430">
            <v>4000</v>
          </cell>
          <cell r="X2430">
            <v>1200</v>
          </cell>
          <cell r="AA2430">
            <v>1500</v>
          </cell>
          <cell r="AD2430">
            <v>2300</v>
          </cell>
        </row>
        <row r="2431">
          <cell r="A2431">
            <v>25.18</v>
          </cell>
          <cell r="B2431">
            <v>5000</v>
          </cell>
          <cell r="H2431">
            <v>3300</v>
          </cell>
          <cell r="I2431">
            <v>31605</v>
          </cell>
          <cell r="J2431">
            <v>2100</v>
          </cell>
          <cell r="W2431">
            <v>4000</v>
          </cell>
          <cell r="X2431">
            <v>1200</v>
          </cell>
          <cell r="AA2431">
            <v>1500</v>
          </cell>
          <cell r="AD2431">
            <v>2300</v>
          </cell>
        </row>
        <row r="2432">
          <cell r="A2432">
            <v>25.19</v>
          </cell>
          <cell r="B2432">
            <v>5000</v>
          </cell>
          <cell r="H2432">
            <v>3300</v>
          </cell>
          <cell r="I2432">
            <v>31615</v>
          </cell>
          <cell r="J2432">
            <v>2100</v>
          </cell>
          <cell r="W2432">
            <v>4000</v>
          </cell>
          <cell r="X2432">
            <v>1200</v>
          </cell>
          <cell r="AA2432">
            <v>1500</v>
          </cell>
          <cell r="AD2432">
            <v>2300</v>
          </cell>
        </row>
        <row r="2433">
          <cell r="A2433">
            <v>25.2</v>
          </cell>
          <cell r="B2433">
            <v>5000</v>
          </cell>
          <cell r="H2433">
            <v>3300</v>
          </cell>
          <cell r="I2433">
            <v>31625</v>
          </cell>
          <cell r="J2433">
            <v>2100</v>
          </cell>
          <cell r="W2433">
            <v>4000</v>
          </cell>
          <cell r="X2433">
            <v>1200</v>
          </cell>
          <cell r="AA2433">
            <v>1500</v>
          </cell>
          <cell r="AD2433">
            <v>2300</v>
          </cell>
        </row>
        <row r="2434">
          <cell r="A2434">
            <v>25.21</v>
          </cell>
          <cell r="B2434">
            <v>5000</v>
          </cell>
          <cell r="H2434">
            <v>3300</v>
          </cell>
          <cell r="I2434">
            <v>31635</v>
          </cell>
          <cell r="J2434">
            <v>2100</v>
          </cell>
          <cell r="W2434">
            <v>4000</v>
          </cell>
          <cell r="X2434">
            <v>1200</v>
          </cell>
          <cell r="AA2434">
            <v>1500</v>
          </cell>
          <cell r="AD2434">
            <v>2300</v>
          </cell>
        </row>
        <row r="2435">
          <cell r="A2435">
            <v>25.22</v>
          </cell>
          <cell r="B2435">
            <v>5000</v>
          </cell>
          <cell r="H2435">
            <v>3300</v>
          </cell>
          <cell r="I2435">
            <v>31645</v>
          </cell>
          <cell r="J2435">
            <v>2100</v>
          </cell>
          <cell r="W2435">
            <v>4000</v>
          </cell>
          <cell r="X2435">
            <v>1200</v>
          </cell>
          <cell r="AA2435">
            <v>1500</v>
          </cell>
          <cell r="AD2435">
            <v>2300</v>
          </cell>
        </row>
        <row r="2436">
          <cell r="A2436">
            <v>25.23</v>
          </cell>
          <cell r="B2436">
            <v>5000</v>
          </cell>
          <cell r="H2436">
            <v>3300</v>
          </cell>
          <cell r="I2436">
            <v>31655</v>
          </cell>
          <cell r="J2436">
            <v>2100</v>
          </cell>
          <cell r="W2436">
            <v>4000</v>
          </cell>
          <cell r="X2436">
            <v>1200</v>
          </cell>
          <cell r="AA2436">
            <v>1500</v>
          </cell>
          <cell r="AD2436">
            <v>2300</v>
          </cell>
        </row>
        <row r="2437">
          <cell r="A2437">
            <v>25.24</v>
          </cell>
          <cell r="B2437">
            <v>5000</v>
          </cell>
          <cell r="H2437">
            <v>3300</v>
          </cell>
          <cell r="I2437">
            <v>31665</v>
          </cell>
          <cell r="J2437">
            <v>2100</v>
          </cell>
          <cell r="W2437">
            <v>4000</v>
          </cell>
          <cell r="X2437">
            <v>1200</v>
          </cell>
          <cell r="AA2437">
            <v>1500</v>
          </cell>
          <cell r="AD2437">
            <v>2300</v>
          </cell>
        </row>
        <row r="2438">
          <cell r="A2438">
            <v>25.25</v>
          </cell>
          <cell r="B2438">
            <v>5000</v>
          </cell>
          <cell r="H2438">
            <v>3300</v>
          </cell>
          <cell r="I2438">
            <v>31675</v>
          </cell>
          <cell r="J2438">
            <v>2100</v>
          </cell>
          <cell r="W2438">
            <v>4000</v>
          </cell>
          <cell r="X2438">
            <v>1200</v>
          </cell>
          <cell r="AA2438">
            <v>1500</v>
          </cell>
          <cell r="AD2438">
            <v>2300</v>
          </cell>
        </row>
        <row r="2439">
          <cell r="A2439">
            <v>25.26</v>
          </cell>
          <cell r="B2439">
            <v>5000</v>
          </cell>
          <cell r="H2439">
            <v>3300</v>
          </cell>
          <cell r="I2439">
            <v>31685</v>
          </cell>
          <cell r="J2439">
            <v>2100</v>
          </cell>
          <cell r="W2439">
            <v>4000</v>
          </cell>
          <cell r="X2439">
            <v>1200</v>
          </cell>
          <cell r="AA2439">
            <v>1500</v>
          </cell>
          <cell r="AD2439">
            <v>2300</v>
          </cell>
        </row>
        <row r="2440">
          <cell r="A2440">
            <v>25.27</v>
          </cell>
          <cell r="B2440">
            <v>5000</v>
          </cell>
          <cell r="H2440">
            <v>3300</v>
          </cell>
          <cell r="I2440">
            <v>31695</v>
          </cell>
          <cell r="J2440">
            <v>2100</v>
          </cell>
          <cell r="W2440">
            <v>4000</v>
          </cell>
          <cell r="X2440">
            <v>1200</v>
          </cell>
          <cell r="AA2440">
            <v>1500</v>
          </cell>
          <cell r="AD2440">
            <v>2300</v>
          </cell>
        </row>
        <row r="2441">
          <cell r="A2441">
            <v>25.28</v>
          </cell>
          <cell r="B2441">
            <v>5000</v>
          </cell>
          <cell r="H2441">
            <v>3300</v>
          </cell>
          <cell r="I2441">
            <v>31705</v>
          </cell>
          <cell r="J2441">
            <v>2100</v>
          </cell>
          <cell r="W2441">
            <v>4000</v>
          </cell>
          <cell r="X2441">
            <v>1200</v>
          </cell>
          <cell r="AA2441">
            <v>1500</v>
          </cell>
          <cell r="AD2441">
            <v>2300</v>
          </cell>
        </row>
        <row r="2442">
          <cell r="A2442">
            <v>25.29</v>
          </cell>
          <cell r="B2442">
            <v>5000</v>
          </cell>
          <cell r="H2442">
            <v>3300</v>
          </cell>
          <cell r="I2442">
            <v>31715</v>
          </cell>
          <cell r="J2442">
            <v>2100</v>
          </cell>
          <cell r="W2442">
            <v>4000</v>
          </cell>
          <cell r="X2442">
            <v>1200</v>
          </cell>
          <cell r="AA2442">
            <v>1500</v>
          </cell>
          <cell r="AD2442">
            <v>2300</v>
          </cell>
        </row>
        <row r="2443">
          <cell r="A2443">
            <v>25.3</v>
          </cell>
          <cell r="B2443">
            <v>5000</v>
          </cell>
          <cell r="H2443">
            <v>3300</v>
          </cell>
          <cell r="I2443">
            <v>31725</v>
          </cell>
          <cell r="J2443">
            <v>2100</v>
          </cell>
          <cell r="W2443">
            <v>4000</v>
          </cell>
          <cell r="X2443">
            <v>1200</v>
          </cell>
          <cell r="AA2443">
            <v>1500</v>
          </cell>
          <cell r="AD2443">
            <v>2300</v>
          </cell>
        </row>
        <row r="2444">
          <cell r="A2444">
            <v>25.31</v>
          </cell>
          <cell r="B2444">
            <v>5000</v>
          </cell>
          <cell r="H2444">
            <v>3300</v>
          </cell>
          <cell r="I2444">
            <v>31735</v>
          </cell>
          <cell r="J2444">
            <v>2100</v>
          </cell>
          <cell r="W2444">
            <v>4000</v>
          </cell>
          <cell r="X2444">
            <v>1200</v>
          </cell>
          <cell r="AA2444">
            <v>1500</v>
          </cell>
          <cell r="AD2444">
            <v>2300</v>
          </cell>
        </row>
        <row r="2445">
          <cell r="A2445">
            <v>25.32</v>
          </cell>
          <cell r="B2445">
            <v>5000</v>
          </cell>
          <cell r="H2445">
            <v>3300</v>
          </cell>
          <cell r="I2445">
            <v>31745</v>
          </cell>
          <cell r="J2445">
            <v>2100</v>
          </cell>
          <cell r="W2445">
            <v>4000</v>
          </cell>
          <cell r="X2445">
            <v>1200</v>
          </cell>
          <cell r="AA2445">
            <v>1500</v>
          </cell>
          <cell r="AD2445">
            <v>2300</v>
          </cell>
        </row>
        <row r="2446">
          <cell r="A2446">
            <v>25.33</v>
          </cell>
          <cell r="B2446">
            <v>5000</v>
          </cell>
          <cell r="H2446">
            <v>3300</v>
          </cell>
          <cell r="I2446">
            <v>31755</v>
          </cell>
          <cell r="J2446">
            <v>2100</v>
          </cell>
          <cell r="W2446">
            <v>4000</v>
          </cell>
          <cell r="X2446">
            <v>1200</v>
          </cell>
          <cell r="AA2446">
            <v>1500</v>
          </cell>
          <cell r="AD2446">
            <v>2300</v>
          </cell>
        </row>
        <row r="2447">
          <cell r="A2447">
            <v>25.34</v>
          </cell>
          <cell r="B2447">
            <v>5000</v>
          </cell>
          <cell r="H2447">
            <v>3300</v>
          </cell>
          <cell r="I2447">
            <v>31765</v>
          </cell>
          <cell r="J2447">
            <v>2100</v>
          </cell>
          <cell r="W2447">
            <v>4000</v>
          </cell>
          <cell r="X2447">
            <v>1200</v>
          </cell>
          <cell r="AA2447">
            <v>1500</v>
          </cell>
          <cell r="AD2447">
            <v>2300</v>
          </cell>
        </row>
        <row r="2448">
          <cell r="A2448">
            <v>25.35</v>
          </cell>
          <cell r="B2448">
            <v>5000</v>
          </cell>
          <cell r="H2448">
            <v>3300</v>
          </cell>
          <cell r="I2448">
            <v>31775</v>
          </cell>
          <cell r="J2448">
            <v>2100</v>
          </cell>
          <cell r="W2448">
            <v>4000</v>
          </cell>
          <cell r="X2448">
            <v>1200</v>
          </cell>
          <cell r="AA2448">
            <v>1500</v>
          </cell>
          <cell r="AD2448">
            <v>2300</v>
          </cell>
        </row>
        <row r="2449">
          <cell r="A2449">
            <v>25.36</v>
          </cell>
          <cell r="B2449">
            <v>5000</v>
          </cell>
          <cell r="H2449">
            <v>3300</v>
          </cell>
          <cell r="I2449">
            <v>31785</v>
          </cell>
          <cell r="J2449">
            <v>2100</v>
          </cell>
          <cell r="W2449">
            <v>4000</v>
          </cell>
          <cell r="X2449">
            <v>1200</v>
          </cell>
          <cell r="AA2449">
            <v>1500</v>
          </cell>
          <cell r="AD2449">
            <v>2300</v>
          </cell>
        </row>
        <row r="2450">
          <cell r="A2450">
            <v>25.37</v>
          </cell>
          <cell r="B2450">
            <v>5000</v>
          </cell>
          <cell r="H2450">
            <v>3300</v>
          </cell>
          <cell r="I2450">
            <v>31795</v>
          </cell>
          <cell r="J2450">
            <v>2100</v>
          </cell>
          <cell r="W2450">
            <v>4000</v>
          </cell>
          <cell r="X2450">
            <v>1200</v>
          </cell>
          <cell r="AA2450">
            <v>1500</v>
          </cell>
          <cell r="AD2450">
            <v>2300</v>
          </cell>
        </row>
        <row r="2451">
          <cell r="A2451">
            <v>25.38</v>
          </cell>
          <cell r="B2451">
            <v>5000</v>
          </cell>
          <cell r="H2451">
            <v>3300</v>
          </cell>
          <cell r="I2451">
            <v>31805</v>
          </cell>
          <cell r="J2451">
            <v>2100</v>
          </cell>
          <cell r="W2451">
            <v>4000</v>
          </cell>
          <cell r="X2451">
            <v>1200</v>
          </cell>
          <cell r="AA2451">
            <v>1500</v>
          </cell>
          <cell r="AD2451">
            <v>2300</v>
          </cell>
        </row>
        <row r="2452">
          <cell r="A2452">
            <v>25.39</v>
          </cell>
          <cell r="B2452">
            <v>5000</v>
          </cell>
          <cell r="H2452">
            <v>3300</v>
          </cell>
          <cell r="I2452">
            <v>31815</v>
          </cell>
          <cell r="J2452">
            <v>2100</v>
          </cell>
          <cell r="W2452">
            <v>4000</v>
          </cell>
          <cell r="X2452">
            <v>1200</v>
          </cell>
          <cell r="AA2452">
            <v>1500</v>
          </cell>
          <cell r="AD2452">
            <v>2300</v>
          </cell>
        </row>
        <row r="2453">
          <cell r="A2453">
            <v>25.4</v>
          </cell>
          <cell r="B2453">
            <v>5000</v>
          </cell>
          <cell r="H2453">
            <v>3300</v>
          </cell>
          <cell r="I2453">
            <v>31825</v>
          </cell>
          <cell r="J2453">
            <v>2100</v>
          </cell>
          <cell r="W2453">
            <v>4000</v>
          </cell>
          <cell r="X2453">
            <v>1200</v>
          </cell>
          <cell r="AA2453">
            <v>1500</v>
          </cell>
          <cell r="AD2453">
            <v>2300</v>
          </cell>
        </row>
        <row r="2454">
          <cell r="A2454">
            <v>25.41</v>
          </cell>
          <cell r="B2454">
            <v>5000</v>
          </cell>
          <cell r="H2454">
            <v>3300</v>
          </cell>
          <cell r="I2454">
            <v>31835</v>
          </cell>
          <cell r="J2454">
            <v>2100</v>
          </cell>
          <cell r="W2454">
            <v>4000</v>
          </cell>
          <cell r="X2454">
            <v>1200</v>
          </cell>
          <cell r="AA2454">
            <v>1500</v>
          </cell>
          <cell r="AD2454">
            <v>2300</v>
          </cell>
        </row>
        <row r="2455">
          <cell r="A2455">
            <v>25.42</v>
          </cell>
          <cell r="B2455">
            <v>5000</v>
          </cell>
          <cell r="H2455">
            <v>3300</v>
          </cell>
          <cell r="I2455">
            <v>31845</v>
          </cell>
          <cell r="J2455">
            <v>2100</v>
          </cell>
          <cell r="W2455">
            <v>4000</v>
          </cell>
          <cell r="X2455">
            <v>1200</v>
          </cell>
          <cell r="AA2455">
            <v>1500</v>
          </cell>
          <cell r="AD2455">
            <v>2300</v>
          </cell>
        </row>
        <row r="2456">
          <cell r="A2456">
            <v>25.43</v>
          </cell>
          <cell r="B2456">
            <v>5000</v>
          </cell>
          <cell r="H2456">
            <v>3300</v>
          </cell>
          <cell r="I2456">
            <v>31855</v>
          </cell>
          <cell r="J2456">
            <v>2100</v>
          </cell>
          <cell r="W2456">
            <v>4000</v>
          </cell>
          <cell r="X2456">
            <v>1200</v>
          </cell>
          <cell r="AA2456">
            <v>1500</v>
          </cell>
          <cell r="AD2456">
            <v>2300</v>
          </cell>
        </row>
        <row r="2457">
          <cell r="A2457">
            <v>25.44</v>
          </cell>
          <cell r="B2457">
            <v>5000</v>
          </cell>
          <cell r="H2457">
            <v>3300</v>
          </cell>
          <cell r="I2457">
            <v>31865</v>
          </cell>
          <cell r="J2457">
            <v>2100</v>
          </cell>
          <cell r="W2457">
            <v>4000</v>
          </cell>
          <cell r="X2457">
            <v>1200</v>
          </cell>
          <cell r="AA2457">
            <v>1500</v>
          </cell>
          <cell r="AD2457">
            <v>2300</v>
          </cell>
        </row>
        <row r="2458">
          <cell r="A2458">
            <v>25.45</v>
          </cell>
          <cell r="B2458">
            <v>5000</v>
          </cell>
          <cell r="H2458">
            <v>3300</v>
          </cell>
          <cell r="I2458">
            <v>31875</v>
          </cell>
          <cell r="J2458">
            <v>2100</v>
          </cell>
          <cell r="W2458">
            <v>4000</v>
          </cell>
          <cell r="X2458">
            <v>1200</v>
          </cell>
          <cell r="AA2458">
            <v>1500</v>
          </cell>
          <cell r="AD2458">
            <v>2300</v>
          </cell>
        </row>
        <row r="2459">
          <cell r="A2459">
            <v>25.46</v>
          </cell>
          <cell r="B2459">
            <v>5000</v>
          </cell>
          <cell r="H2459">
            <v>3300</v>
          </cell>
          <cell r="I2459">
            <v>31885</v>
          </cell>
          <cell r="J2459">
            <v>2100</v>
          </cell>
          <cell r="W2459">
            <v>4000</v>
          </cell>
          <cell r="X2459">
            <v>1200</v>
          </cell>
          <cell r="AA2459">
            <v>1500</v>
          </cell>
          <cell r="AD2459">
            <v>2300</v>
          </cell>
        </row>
        <row r="2460">
          <cell r="A2460">
            <v>25.47</v>
          </cell>
          <cell r="B2460">
            <v>5000</v>
          </cell>
          <cell r="H2460">
            <v>3300</v>
          </cell>
          <cell r="I2460">
            <v>31895</v>
          </cell>
          <cell r="J2460">
            <v>2100</v>
          </cell>
          <cell r="W2460">
            <v>4000</v>
          </cell>
          <cell r="X2460">
            <v>1200</v>
          </cell>
          <cell r="AA2460">
            <v>1500</v>
          </cell>
          <cell r="AD2460">
            <v>2300</v>
          </cell>
        </row>
        <row r="2461">
          <cell r="A2461">
            <v>25.48</v>
          </cell>
          <cell r="B2461">
            <v>5000</v>
          </cell>
          <cell r="H2461">
            <v>3300</v>
          </cell>
          <cell r="I2461">
            <v>31905</v>
          </cell>
          <cell r="J2461">
            <v>2100</v>
          </cell>
          <cell r="W2461">
            <v>4000</v>
          </cell>
          <cell r="X2461">
            <v>1200</v>
          </cell>
          <cell r="AA2461">
            <v>1500</v>
          </cell>
          <cell r="AD2461">
            <v>2300</v>
          </cell>
        </row>
        <row r="2462">
          <cell r="A2462">
            <v>25.49</v>
          </cell>
          <cell r="B2462">
            <v>5000</v>
          </cell>
          <cell r="H2462">
            <v>3300</v>
          </cell>
          <cell r="I2462">
            <v>31915</v>
          </cell>
          <cell r="J2462">
            <v>2100</v>
          </cell>
          <cell r="W2462">
            <v>4000</v>
          </cell>
          <cell r="X2462">
            <v>1200</v>
          </cell>
          <cell r="AA2462">
            <v>1500</v>
          </cell>
          <cell r="AD2462">
            <v>2300</v>
          </cell>
        </row>
        <row r="2463">
          <cell r="A2463">
            <v>25.5</v>
          </cell>
          <cell r="B2463">
            <v>5000</v>
          </cell>
          <cell r="H2463">
            <v>3300</v>
          </cell>
          <cell r="I2463">
            <v>31925</v>
          </cell>
          <cell r="J2463">
            <v>2100</v>
          </cell>
          <cell r="W2463">
            <v>4000</v>
          </cell>
          <cell r="X2463">
            <v>1200</v>
          </cell>
          <cell r="AA2463">
            <v>1500</v>
          </cell>
          <cell r="AD2463">
            <v>2300</v>
          </cell>
        </row>
        <row r="2464">
          <cell r="A2464">
            <v>25.51</v>
          </cell>
          <cell r="B2464">
            <v>5000</v>
          </cell>
          <cell r="H2464">
            <v>3300</v>
          </cell>
          <cell r="I2464">
            <v>31935</v>
          </cell>
          <cell r="J2464">
            <v>2100</v>
          </cell>
          <cell r="W2464">
            <v>4000</v>
          </cell>
          <cell r="X2464">
            <v>1200</v>
          </cell>
          <cell r="AA2464">
            <v>1500</v>
          </cell>
          <cell r="AD2464">
            <v>2300</v>
          </cell>
        </row>
        <row r="2465">
          <cell r="A2465">
            <v>25.52</v>
          </cell>
          <cell r="B2465">
            <v>5000</v>
          </cell>
          <cell r="H2465">
            <v>3300</v>
          </cell>
          <cell r="I2465">
            <v>31945</v>
          </cell>
          <cell r="J2465">
            <v>2100</v>
          </cell>
          <cell r="W2465">
            <v>4000</v>
          </cell>
          <cell r="X2465">
            <v>1200</v>
          </cell>
          <cell r="AA2465">
            <v>1500</v>
          </cell>
          <cell r="AD2465">
            <v>2300</v>
          </cell>
        </row>
        <row r="2466">
          <cell r="A2466">
            <v>25.53</v>
          </cell>
          <cell r="B2466">
            <v>5000</v>
          </cell>
          <cell r="H2466">
            <v>3300</v>
          </cell>
          <cell r="I2466">
            <v>31955</v>
          </cell>
          <cell r="J2466">
            <v>2100</v>
          </cell>
          <cell r="W2466">
            <v>4000</v>
          </cell>
          <cell r="X2466">
            <v>1200</v>
          </cell>
          <cell r="AA2466">
            <v>1500</v>
          </cell>
          <cell r="AD2466">
            <v>2300</v>
          </cell>
        </row>
        <row r="2467">
          <cell r="A2467">
            <v>25.54</v>
          </cell>
          <cell r="B2467">
            <v>5000</v>
          </cell>
          <cell r="H2467">
            <v>3300</v>
          </cell>
          <cell r="I2467">
            <v>31965</v>
          </cell>
          <cell r="J2467">
            <v>2100</v>
          </cell>
          <cell r="W2467">
            <v>4000</v>
          </cell>
          <cell r="X2467">
            <v>1200</v>
          </cell>
          <cell r="AA2467">
            <v>1500</v>
          </cell>
          <cell r="AD2467">
            <v>2300</v>
          </cell>
        </row>
        <row r="2468">
          <cell r="A2468">
            <v>25.55</v>
          </cell>
          <cell r="B2468">
            <v>5000</v>
          </cell>
          <cell r="H2468">
            <v>3300</v>
          </cell>
          <cell r="I2468">
            <v>31975</v>
          </cell>
          <cell r="J2468">
            <v>2100</v>
          </cell>
          <cell r="W2468">
            <v>4000</v>
          </cell>
          <cell r="X2468">
            <v>1200</v>
          </cell>
          <cell r="AA2468">
            <v>1500</v>
          </cell>
          <cell r="AD2468">
            <v>2300</v>
          </cell>
        </row>
        <row r="2469">
          <cell r="A2469">
            <v>25.56</v>
          </cell>
          <cell r="B2469">
            <v>5000</v>
          </cell>
          <cell r="H2469">
            <v>3300</v>
          </cell>
          <cell r="I2469">
            <v>31985</v>
          </cell>
          <cell r="J2469">
            <v>2100</v>
          </cell>
          <cell r="W2469">
            <v>4000</v>
          </cell>
          <cell r="X2469">
            <v>1200</v>
          </cell>
          <cell r="AA2469">
            <v>1500</v>
          </cell>
          <cell r="AD2469">
            <v>2300</v>
          </cell>
        </row>
        <row r="2470">
          <cell r="A2470">
            <v>25.57</v>
          </cell>
          <cell r="B2470">
            <v>5000</v>
          </cell>
          <cell r="H2470">
            <v>3300</v>
          </cell>
          <cell r="I2470">
            <v>31995</v>
          </cell>
          <cell r="J2470">
            <v>2100</v>
          </cell>
          <cell r="W2470">
            <v>4000</v>
          </cell>
          <cell r="X2470">
            <v>1200</v>
          </cell>
          <cell r="AA2470">
            <v>1500</v>
          </cell>
          <cell r="AD2470">
            <v>2300</v>
          </cell>
        </row>
        <row r="2471">
          <cell r="A2471">
            <v>25.58</v>
          </cell>
          <cell r="B2471">
            <v>5000</v>
          </cell>
          <cell r="H2471">
            <v>3300</v>
          </cell>
          <cell r="I2471">
            <v>32005</v>
          </cell>
          <cell r="J2471">
            <v>2100</v>
          </cell>
          <cell r="W2471">
            <v>4000</v>
          </cell>
          <cell r="X2471">
            <v>1200</v>
          </cell>
          <cell r="AA2471">
            <v>1500</v>
          </cell>
          <cell r="AD2471">
            <v>2300</v>
          </cell>
        </row>
        <row r="2472">
          <cell r="A2472">
            <v>25.59</v>
          </cell>
          <cell r="B2472">
            <v>5000</v>
          </cell>
          <cell r="H2472">
            <v>3300</v>
          </cell>
          <cell r="I2472">
            <v>32015</v>
          </cell>
          <cell r="J2472">
            <v>2100</v>
          </cell>
          <cell r="W2472">
            <v>4000</v>
          </cell>
          <cell r="X2472">
            <v>1200</v>
          </cell>
          <cell r="AA2472">
            <v>1500</v>
          </cell>
          <cell r="AD2472">
            <v>2300</v>
          </cell>
        </row>
        <row r="2473">
          <cell r="A2473">
            <v>25.6</v>
          </cell>
          <cell r="B2473">
            <v>5000</v>
          </cell>
          <cell r="H2473">
            <v>3300</v>
          </cell>
          <cell r="I2473">
            <v>32025</v>
          </cell>
          <cell r="J2473">
            <v>2100</v>
          </cell>
          <cell r="W2473">
            <v>4000</v>
          </cell>
          <cell r="X2473">
            <v>1200</v>
          </cell>
          <cell r="AA2473">
            <v>1500</v>
          </cell>
          <cell r="AD2473">
            <v>2300</v>
          </cell>
        </row>
        <row r="2474">
          <cell r="A2474">
            <v>25.61</v>
          </cell>
          <cell r="B2474">
            <v>5000</v>
          </cell>
          <cell r="H2474">
            <v>3300</v>
          </cell>
          <cell r="I2474">
            <v>32035</v>
          </cell>
          <cell r="J2474">
            <v>2100</v>
          </cell>
          <cell r="W2474">
            <v>4000</v>
          </cell>
          <cell r="X2474">
            <v>1200</v>
          </cell>
          <cell r="AA2474">
            <v>1500</v>
          </cell>
          <cell r="AD2474">
            <v>2300</v>
          </cell>
        </row>
        <row r="2475">
          <cell r="A2475">
            <v>25.62</v>
          </cell>
          <cell r="B2475">
            <v>5000</v>
          </cell>
          <cell r="H2475">
            <v>3300</v>
          </cell>
          <cell r="I2475">
            <v>32045</v>
          </cell>
          <cell r="J2475">
            <v>2100</v>
          </cell>
          <cell r="W2475">
            <v>4000</v>
          </cell>
          <cell r="X2475">
            <v>1200</v>
          </cell>
          <cell r="AA2475">
            <v>1500</v>
          </cell>
          <cell r="AD2475">
            <v>2300</v>
          </cell>
        </row>
        <row r="2476">
          <cell r="A2476">
            <v>25.63</v>
          </cell>
          <cell r="B2476">
            <v>5000</v>
          </cell>
          <cell r="H2476">
            <v>3300</v>
          </cell>
          <cell r="I2476">
            <v>32055</v>
          </cell>
          <cell r="J2476">
            <v>2100</v>
          </cell>
          <cell r="W2476">
            <v>4000</v>
          </cell>
          <cell r="X2476">
            <v>1200</v>
          </cell>
          <cell r="AA2476">
            <v>1500</v>
          </cell>
          <cell r="AD2476">
            <v>2300</v>
          </cell>
        </row>
        <row r="2477">
          <cell r="A2477">
            <v>25.64</v>
          </cell>
          <cell r="B2477">
            <v>5000</v>
          </cell>
          <cell r="H2477">
            <v>3300</v>
          </cell>
          <cell r="I2477">
            <v>32065</v>
          </cell>
          <cell r="J2477">
            <v>2100</v>
          </cell>
          <cell r="W2477">
            <v>4000</v>
          </cell>
          <cell r="X2477">
            <v>1200</v>
          </cell>
          <cell r="AA2477">
            <v>1500</v>
          </cell>
          <cell r="AD2477">
            <v>2300</v>
          </cell>
        </row>
        <row r="2478">
          <cell r="A2478">
            <v>25.65</v>
          </cell>
          <cell r="B2478">
            <v>5000</v>
          </cell>
          <cell r="H2478">
            <v>3300</v>
          </cell>
          <cell r="I2478">
            <v>32075</v>
          </cell>
          <cell r="J2478">
            <v>2100</v>
          </cell>
          <cell r="W2478">
            <v>4000</v>
          </cell>
          <cell r="X2478">
            <v>1200</v>
          </cell>
          <cell r="AA2478">
            <v>1500</v>
          </cell>
          <cell r="AD2478">
            <v>2300</v>
          </cell>
        </row>
        <row r="2479">
          <cell r="A2479">
            <v>25.66</v>
          </cell>
          <cell r="B2479">
            <v>5000</v>
          </cell>
          <cell r="H2479">
            <v>3300</v>
          </cell>
          <cell r="I2479">
            <v>32085</v>
          </cell>
          <cell r="J2479">
            <v>2100</v>
          </cell>
          <cell r="W2479">
            <v>4000</v>
          </cell>
          <cell r="X2479">
            <v>1200</v>
          </cell>
          <cell r="AA2479">
            <v>1500</v>
          </cell>
          <cell r="AD2479">
            <v>2300</v>
          </cell>
        </row>
        <row r="2480">
          <cell r="A2480">
            <v>25.67</v>
          </cell>
          <cell r="B2480">
            <v>5000</v>
          </cell>
          <cell r="H2480">
            <v>3300</v>
          </cell>
          <cell r="I2480">
            <v>32095</v>
          </cell>
          <cell r="J2480">
            <v>2100</v>
          </cell>
          <cell r="W2480">
            <v>4000</v>
          </cell>
          <cell r="X2480">
            <v>1200</v>
          </cell>
          <cell r="AA2480">
            <v>1500</v>
          </cell>
          <cell r="AD2480">
            <v>2300</v>
          </cell>
        </row>
        <row r="2481">
          <cell r="A2481">
            <v>25.68</v>
          </cell>
          <cell r="B2481">
            <v>5000</v>
          </cell>
          <cell r="H2481">
            <v>3300</v>
          </cell>
          <cell r="I2481">
            <v>32105</v>
          </cell>
          <cell r="J2481">
            <v>2100</v>
          </cell>
          <cell r="W2481">
            <v>4000</v>
          </cell>
          <cell r="X2481">
            <v>1200</v>
          </cell>
          <cell r="AA2481">
            <v>1500</v>
          </cell>
          <cell r="AD2481">
            <v>2300</v>
          </cell>
        </row>
        <row r="2482">
          <cell r="A2482">
            <v>25.69</v>
          </cell>
          <cell r="B2482">
            <v>5000</v>
          </cell>
          <cell r="H2482">
            <v>3300</v>
          </cell>
          <cell r="I2482">
            <v>32115</v>
          </cell>
          <cell r="J2482">
            <v>2100</v>
          </cell>
          <cell r="W2482">
            <v>4000</v>
          </cell>
          <cell r="X2482">
            <v>1200</v>
          </cell>
          <cell r="AA2482">
            <v>1500</v>
          </cell>
          <cell r="AD2482">
            <v>2300</v>
          </cell>
        </row>
        <row r="2483">
          <cell r="A2483">
            <v>25.7</v>
          </cell>
          <cell r="B2483">
            <v>5000</v>
          </cell>
          <cell r="H2483">
            <v>3300</v>
          </cell>
          <cell r="I2483">
            <v>32125</v>
          </cell>
          <cell r="J2483">
            <v>2100</v>
          </cell>
          <cell r="W2483">
            <v>4000</v>
          </cell>
          <cell r="X2483">
            <v>1200</v>
          </cell>
          <cell r="AA2483">
            <v>1500</v>
          </cell>
          <cell r="AD2483">
            <v>2300</v>
          </cell>
        </row>
        <row r="2484">
          <cell r="A2484">
            <v>25.71</v>
          </cell>
          <cell r="B2484">
            <v>5000</v>
          </cell>
          <cell r="H2484">
            <v>3300</v>
          </cell>
          <cell r="I2484">
            <v>32135</v>
          </cell>
          <cell r="J2484">
            <v>2100</v>
          </cell>
          <cell r="W2484">
            <v>4000</v>
          </cell>
          <cell r="X2484">
            <v>1200</v>
          </cell>
          <cell r="AA2484">
            <v>1500</v>
          </cell>
          <cell r="AD2484">
            <v>2300</v>
          </cell>
        </row>
        <row r="2485">
          <cell r="A2485">
            <v>25.72</v>
          </cell>
          <cell r="B2485">
            <v>5000</v>
          </cell>
          <cell r="H2485">
            <v>3300</v>
          </cell>
          <cell r="I2485">
            <v>32145</v>
          </cell>
          <cell r="J2485">
            <v>2100</v>
          </cell>
          <cell r="W2485">
            <v>4000</v>
          </cell>
          <cell r="X2485">
            <v>1200</v>
          </cell>
          <cell r="AA2485">
            <v>1500</v>
          </cell>
          <cell r="AD2485">
            <v>2300</v>
          </cell>
        </row>
        <row r="2486">
          <cell r="A2486">
            <v>25.73</v>
          </cell>
          <cell r="B2486">
            <v>5000</v>
          </cell>
          <cell r="H2486">
            <v>3300</v>
          </cell>
          <cell r="I2486">
            <v>32155</v>
          </cell>
          <cell r="J2486">
            <v>2100</v>
          </cell>
          <cell r="W2486">
            <v>4000</v>
          </cell>
          <cell r="X2486">
            <v>1200</v>
          </cell>
          <cell r="AA2486">
            <v>1500</v>
          </cell>
          <cell r="AD2486">
            <v>2300</v>
          </cell>
        </row>
        <row r="2487">
          <cell r="A2487">
            <v>25.74</v>
          </cell>
          <cell r="B2487">
            <v>5000</v>
          </cell>
          <cell r="H2487">
            <v>3300</v>
          </cell>
          <cell r="I2487">
            <v>32165</v>
          </cell>
          <cell r="J2487">
            <v>2100</v>
          </cell>
          <cell r="W2487">
            <v>4000</v>
          </cell>
          <cell r="X2487">
            <v>1200</v>
          </cell>
          <cell r="AA2487">
            <v>1500</v>
          </cell>
          <cell r="AD2487">
            <v>2300</v>
          </cell>
        </row>
        <row r="2488">
          <cell r="A2488">
            <v>25.75</v>
          </cell>
          <cell r="B2488">
            <v>5000</v>
          </cell>
          <cell r="H2488">
            <v>3300</v>
          </cell>
          <cell r="I2488">
            <v>32175</v>
          </cell>
          <cell r="J2488">
            <v>2100</v>
          </cell>
          <cell r="W2488">
            <v>4000</v>
          </cell>
          <cell r="X2488">
            <v>1200</v>
          </cell>
          <cell r="AA2488">
            <v>1500</v>
          </cell>
          <cell r="AD2488">
            <v>2300</v>
          </cell>
        </row>
        <row r="2489">
          <cell r="A2489">
            <v>25.76</v>
          </cell>
          <cell r="B2489">
            <v>5000</v>
          </cell>
          <cell r="H2489">
            <v>3300</v>
          </cell>
          <cell r="I2489">
            <v>32185</v>
          </cell>
          <cell r="J2489">
            <v>2100</v>
          </cell>
          <cell r="W2489">
            <v>4000</v>
          </cell>
          <cell r="X2489">
            <v>1200</v>
          </cell>
          <cell r="AA2489">
            <v>1500</v>
          </cell>
          <cell r="AD2489">
            <v>2300</v>
          </cell>
        </row>
        <row r="2490">
          <cell r="A2490">
            <v>25.77</v>
          </cell>
          <cell r="B2490">
            <v>5000</v>
          </cell>
          <cell r="H2490">
            <v>3300</v>
          </cell>
          <cell r="I2490">
            <v>32195</v>
          </cell>
          <cell r="J2490">
            <v>2100</v>
          </cell>
          <cell r="W2490">
            <v>4000</v>
          </cell>
          <cell r="X2490">
            <v>1200</v>
          </cell>
          <cell r="AA2490">
            <v>1500</v>
          </cell>
          <cell r="AD2490">
            <v>2300</v>
          </cell>
        </row>
        <row r="2491">
          <cell r="A2491">
            <v>25.78</v>
          </cell>
          <cell r="B2491">
            <v>5000</v>
          </cell>
          <cell r="H2491">
            <v>3300</v>
          </cell>
          <cell r="I2491">
            <v>32205</v>
          </cell>
          <cell r="J2491">
            <v>2100</v>
          </cell>
          <cell r="W2491">
            <v>4000</v>
          </cell>
          <cell r="X2491">
            <v>1200</v>
          </cell>
          <cell r="AA2491">
            <v>1500</v>
          </cell>
          <cell r="AD2491">
            <v>2300</v>
          </cell>
        </row>
        <row r="2492">
          <cell r="A2492">
            <v>25.79</v>
          </cell>
          <cell r="B2492">
            <v>5000</v>
          </cell>
          <cell r="H2492">
            <v>3300</v>
          </cell>
          <cell r="I2492">
            <v>32215</v>
          </cell>
          <cell r="J2492">
            <v>2100</v>
          </cell>
          <cell r="W2492">
            <v>4000</v>
          </cell>
          <cell r="X2492">
            <v>1200</v>
          </cell>
          <cell r="AA2492">
            <v>1500</v>
          </cell>
          <cell r="AD2492">
            <v>2300</v>
          </cell>
        </row>
        <row r="2493">
          <cell r="A2493">
            <v>25.8</v>
          </cell>
          <cell r="B2493">
            <v>5000</v>
          </cell>
          <cell r="H2493">
            <v>3300</v>
          </cell>
          <cell r="I2493">
            <v>32225</v>
          </cell>
          <cell r="J2493">
            <v>2100</v>
          </cell>
          <cell r="W2493">
            <v>4000</v>
          </cell>
          <cell r="X2493">
            <v>1200</v>
          </cell>
          <cell r="AA2493">
            <v>1500</v>
          </cell>
          <cell r="AD2493">
            <v>2300</v>
          </cell>
        </row>
        <row r="2494">
          <cell r="A2494">
            <v>25.81</v>
          </cell>
          <cell r="B2494">
            <v>5000</v>
          </cell>
          <cell r="H2494">
            <v>3300</v>
          </cell>
          <cell r="I2494">
            <v>32235</v>
          </cell>
          <cell r="J2494">
            <v>2100</v>
          </cell>
          <cell r="W2494">
            <v>4000</v>
          </cell>
          <cell r="X2494">
            <v>1200</v>
          </cell>
          <cell r="AA2494">
            <v>1500</v>
          </cell>
          <cell r="AD2494">
            <v>2300</v>
          </cell>
        </row>
        <row r="2495">
          <cell r="A2495">
            <v>25.82</v>
          </cell>
          <cell r="B2495">
            <v>5000</v>
          </cell>
          <cell r="H2495">
            <v>3300</v>
          </cell>
          <cell r="I2495">
            <v>32245</v>
          </cell>
          <cell r="J2495">
            <v>2100</v>
          </cell>
          <cell r="W2495">
            <v>4000</v>
          </cell>
          <cell r="X2495">
            <v>1200</v>
          </cell>
          <cell r="AA2495">
            <v>1500</v>
          </cell>
          <cell r="AD2495">
            <v>2300</v>
          </cell>
        </row>
        <row r="2496">
          <cell r="A2496">
            <v>25.83</v>
          </cell>
          <cell r="B2496">
            <v>5000</v>
          </cell>
          <cell r="H2496">
            <v>3300</v>
          </cell>
          <cell r="I2496">
            <v>32255</v>
          </cell>
          <cell r="J2496">
            <v>2100</v>
          </cell>
          <cell r="W2496">
            <v>4000</v>
          </cell>
          <cell r="X2496">
            <v>1200</v>
          </cell>
          <cell r="AA2496">
            <v>1500</v>
          </cell>
          <cell r="AD2496">
            <v>2300</v>
          </cell>
        </row>
        <row r="2497">
          <cell r="A2497">
            <v>25.84</v>
          </cell>
          <cell r="B2497">
            <v>5000</v>
          </cell>
          <cell r="H2497">
            <v>3300</v>
          </cell>
          <cell r="I2497">
            <v>32265</v>
          </cell>
          <cell r="J2497">
            <v>2100</v>
          </cell>
          <cell r="W2497">
            <v>4000</v>
          </cell>
          <cell r="X2497">
            <v>1200</v>
          </cell>
          <cell r="AA2497">
            <v>1500</v>
          </cell>
          <cell r="AD2497">
            <v>2300</v>
          </cell>
        </row>
        <row r="2498">
          <cell r="A2498">
            <v>25.85</v>
          </cell>
          <cell r="B2498">
            <v>5000</v>
          </cell>
          <cell r="H2498">
            <v>3300</v>
          </cell>
          <cell r="I2498">
            <v>32275</v>
          </cell>
          <cell r="J2498">
            <v>2100</v>
          </cell>
          <cell r="W2498">
            <v>4000</v>
          </cell>
          <cell r="X2498">
            <v>1200</v>
          </cell>
          <cell r="AA2498">
            <v>1500</v>
          </cell>
          <cell r="AD2498">
            <v>2300</v>
          </cell>
        </row>
        <row r="2499">
          <cell r="A2499">
            <v>25.86</v>
          </cell>
          <cell r="B2499">
            <v>5000</v>
          </cell>
          <cell r="H2499">
            <v>3300</v>
          </cell>
          <cell r="I2499">
            <v>32285</v>
          </cell>
          <cell r="J2499">
            <v>2100</v>
          </cell>
          <cell r="W2499">
            <v>4000</v>
          </cell>
          <cell r="X2499">
            <v>1200</v>
          </cell>
          <cell r="AA2499">
            <v>1500</v>
          </cell>
          <cell r="AD2499">
            <v>2300</v>
          </cell>
        </row>
        <row r="2500">
          <cell r="A2500">
            <v>25.87</v>
          </cell>
          <cell r="B2500">
            <v>5000</v>
          </cell>
          <cell r="H2500">
            <v>3300</v>
          </cell>
          <cell r="I2500">
            <v>32295</v>
          </cell>
          <cell r="J2500">
            <v>2100</v>
          </cell>
          <cell r="W2500">
            <v>4000</v>
          </cell>
          <cell r="X2500">
            <v>1200</v>
          </cell>
          <cell r="AA2500">
            <v>1500</v>
          </cell>
          <cell r="AD2500">
            <v>2300</v>
          </cell>
        </row>
        <row r="2501">
          <cell r="A2501">
            <v>25.88</v>
          </cell>
          <cell r="B2501">
            <v>5000</v>
          </cell>
          <cell r="H2501">
            <v>3300</v>
          </cell>
          <cell r="I2501">
            <v>32305</v>
          </cell>
          <cell r="J2501">
            <v>2100</v>
          </cell>
          <cell r="W2501">
            <v>4000</v>
          </cell>
          <cell r="X2501">
            <v>1200</v>
          </cell>
          <cell r="AA2501">
            <v>1500</v>
          </cell>
          <cell r="AD2501">
            <v>2300</v>
          </cell>
        </row>
        <row r="2502">
          <cell r="A2502">
            <v>25.89</v>
          </cell>
          <cell r="B2502">
            <v>5000</v>
          </cell>
          <cell r="H2502">
            <v>3300</v>
          </cell>
          <cell r="I2502">
            <v>32315</v>
          </cell>
          <cell r="J2502">
            <v>2100</v>
          </cell>
          <cell r="W2502">
            <v>4000</v>
          </cell>
          <cell r="X2502">
            <v>1200</v>
          </cell>
          <cell r="AA2502">
            <v>1500</v>
          </cell>
          <cell r="AD2502">
            <v>2300</v>
          </cell>
        </row>
        <row r="2503">
          <cell r="A2503">
            <v>25.9</v>
          </cell>
          <cell r="B2503">
            <v>5000</v>
          </cell>
          <cell r="H2503">
            <v>3300</v>
          </cell>
          <cell r="I2503">
            <v>32325</v>
          </cell>
          <cell r="J2503">
            <v>2100</v>
          </cell>
          <cell r="W2503">
            <v>4000</v>
          </cell>
          <cell r="X2503">
            <v>1200</v>
          </cell>
          <cell r="AA2503">
            <v>1500</v>
          </cell>
          <cell r="AD2503">
            <v>2300</v>
          </cell>
        </row>
        <row r="2504">
          <cell r="A2504">
            <v>25.91</v>
          </cell>
          <cell r="B2504">
            <v>5000</v>
          </cell>
          <cell r="H2504">
            <v>3300</v>
          </cell>
          <cell r="I2504">
            <v>32335</v>
          </cell>
          <cell r="J2504">
            <v>2100</v>
          </cell>
          <cell r="W2504">
            <v>4000</v>
          </cell>
          <cell r="X2504">
            <v>1200</v>
          </cell>
          <cell r="AA2504">
            <v>1500</v>
          </cell>
          <cell r="AD2504">
            <v>2300</v>
          </cell>
        </row>
        <row r="2505">
          <cell r="A2505">
            <v>25.92</v>
          </cell>
          <cell r="B2505">
            <v>5000</v>
          </cell>
          <cell r="H2505">
            <v>3300</v>
          </cell>
          <cell r="I2505">
            <v>32345</v>
          </cell>
          <cell r="J2505">
            <v>2100</v>
          </cell>
          <cell r="W2505">
            <v>4000</v>
          </cell>
          <cell r="X2505">
            <v>1200</v>
          </cell>
          <cell r="AA2505">
            <v>1500</v>
          </cell>
          <cell r="AD2505">
            <v>2300</v>
          </cell>
        </row>
        <row r="2506">
          <cell r="A2506">
            <v>25.93</v>
          </cell>
          <cell r="B2506">
            <v>5000</v>
          </cell>
          <cell r="H2506">
            <v>3300</v>
          </cell>
          <cell r="I2506">
            <v>32355</v>
          </cell>
          <cell r="J2506">
            <v>2100</v>
          </cell>
          <cell r="W2506">
            <v>4000</v>
          </cell>
          <cell r="X2506">
            <v>1200</v>
          </cell>
          <cell r="AA2506">
            <v>1500</v>
          </cell>
          <cell r="AD2506">
            <v>2300</v>
          </cell>
        </row>
        <row r="2507">
          <cell r="A2507">
            <v>25.94</v>
          </cell>
          <cell r="B2507">
            <v>5000</v>
          </cell>
          <cell r="H2507">
            <v>3300</v>
          </cell>
          <cell r="I2507">
            <v>32365</v>
          </cell>
          <cell r="J2507">
            <v>2100</v>
          </cell>
          <cell r="W2507">
            <v>4000</v>
          </cell>
          <cell r="X2507">
            <v>1200</v>
          </cell>
          <cell r="AA2507">
            <v>1500</v>
          </cell>
          <cell r="AD2507">
            <v>2300</v>
          </cell>
        </row>
        <row r="2508">
          <cell r="A2508">
            <v>25.95</v>
          </cell>
          <cell r="B2508">
            <v>5000</v>
          </cell>
          <cell r="H2508">
            <v>3300</v>
          </cell>
          <cell r="I2508">
            <v>32375</v>
          </cell>
          <cell r="J2508">
            <v>2100</v>
          </cell>
          <cell r="W2508">
            <v>4000</v>
          </cell>
          <cell r="X2508">
            <v>1200</v>
          </cell>
          <cell r="AA2508">
            <v>1500</v>
          </cell>
          <cell r="AD2508">
            <v>2300</v>
          </cell>
        </row>
        <row r="2509">
          <cell r="A2509">
            <v>25.96</v>
          </cell>
          <cell r="B2509">
            <v>5000</v>
          </cell>
          <cell r="H2509">
            <v>3300</v>
          </cell>
          <cell r="I2509">
            <v>32385</v>
          </cell>
          <cell r="J2509">
            <v>2100</v>
          </cell>
          <cell r="W2509">
            <v>4000</v>
          </cell>
          <cell r="X2509">
            <v>1200</v>
          </cell>
          <cell r="AA2509">
            <v>1500</v>
          </cell>
          <cell r="AD2509">
            <v>2300</v>
          </cell>
        </row>
        <row r="2510">
          <cell r="A2510">
            <v>25.97</v>
          </cell>
          <cell r="B2510">
            <v>5000</v>
          </cell>
          <cell r="H2510">
            <v>3300</v>
          </cell>
          <cell r="I2510">
            <v>32395</v>
          </cell>
          <cell r="J2510">
            <v>2100</v>
          </cell>
          <cell r="W2510">
            <v>4000</v>
          </cell>
          <cell r="X2510">
            <v>1200</v>
          </cell>
          <cell r="AA2510">
            <v>1500</v>
          </cell>
          <cell r="AD2510">
            <v>2300</v>
          </cell>
        </row>
        <row r="2511">
          <cell r="A2511">
            <v>25.98</v>
          </cell>
          <cell r="B2511">
            <v>5000</v>
          </cell>
          <cell r="H2511">
            <v>3300</v>
          </cell>
          <cell r="I2511">
            <v>32405</v>
          </cell>
          <cell r="J2511">
            <v>2100</v>
          </cell>
          <cell r="W2511">
            <v>4000</v>
          </cell>
          <cell r="X2511">
            <v>1200</v>
          </cell>
          <cell r="AA2511">
            <v>1500</v>
          </cell>
          <cell r="AD2511">
            <v>2300</v>
          </cell>
        </row>
        <row r="2512">
          <cell r="A2512">
            <v>25.99</v>
          </cell>
          <cell r="B2512">
            <v>5000</v>
          </cell>
          <cell r="H2512">
            <v>3300</v>
          </cell>
          <cell r="I2512">
            <v>32415</v>
          </cell>
          <cell r="J2512">
            <v>2100</v>
          </cell>
          <cell r="W2512">
            <v>4000</v>
          </cell>
          <cell r="X2512">
            <v>1200</v>
          </cell>
          <cell r="AA2512">
            <v>1500</v>
          </cell>
          <cell r="AD2512">
            <v>2300</v>
          </cell>
        </row>
        <row r="2513">
          <cell r="A2513">
            <v>26</v>
          </cell>
          <cell r="B2513">
            <v>5000</v>
          </cell>
          <cell r="H2513">
            <v>3300</v>
          </cell>
          <cell r="I2513">
            <v>32425</v>
          </cell>
          <cell r="J2513">
            <v>2100</v>
          </cell>
          <cell r="W2513">
            <v>4000</v>
          </cell>
          <cell r="X2513">
            <v>1200</v>
          </cell>
          <cell r="AA2513">
            <v>1500</v>
          </cell>
          <cell r="AD2513">
            <v>2300</v>
          </cell>
        </row>
        <row r="2514">
          <cell r="A2514">
            <v>26.01</v>
          </cell>
          <cell r="B2514">
            <v>5000</v>
          </cell>
          <cell r="H2514">
            <v>3300</v>
          </cell>
          <cell r="I2514">
            <v>32435</v>
          </cell>
          <cell r="J2514">
            <v>2100</v>
          </cell>
          <cell r="W2514">
            <v>4000</v>
          </cell>
          <cell r="X2514">
            <v>1200</v>
          </cell>
          <cell r="AA2514">
            <v>1500</v>
          </cell>
          <cell r="AD2514">
            <v>2300</v>
          </cell>
        </row>
        <row r="2515">
          <cell r="A2515">
            <v>26.02</v>
          </cell>
          <cell r="B2515">
            <v>5000</v>
          </cell>
          <cell r="H2515">
            <v>3300</v>
          </cell>
          <cell r="I2515">
            <v>32445</v>
          </cell>
          <cell r="J2515">
            <v>2100</v>
          </cell>
          <cell r="W2515">
            <v>4000</v>
          </cell>
          <cell r="X2515">
            <v>1200</v>
          </cell>
          <cell r="AA2515">
            <v>1500</v>
          </cell>
          <cell r="AD2515">
            <v>2300</v>
          </cell>
        </row>
        <row r="2516">
          <cell r="A2516">
            <v>26.03</v>
          </cell>
          <cell r="B2516">
            <v>5000</v>
          </cell>
          <cell r="H2516">
            <v>3300</v>
          </cell>
          <cell r="I2516">
            <v>32455</v>
          </cell>
          <cell r="J2516">
            <v>2100</v>
          </cell>
          <cell r="W2516">
            <v>4000</v>
          </cell>
          <cell r="X2516">
            <v>1200</v>
          </cell>
          <cell r="AA2516">
            <v>1500</v>
          </cell>
          <cell r="AD2516">
            <v>2300</v>
          </cell>
        </row>
        <row r="2517">
          <cell r="A2517">
            <v>26.04</v>
          </cell>
          <cell r="B2517">
            <v>5000</v>
          </cell>
          <cell r="H2517">
            <v>3300</v>
          </cell>
          <cell r="I2517">
            <v>32465</v>
          </cell>
          <cell r="J2517">
            <v>2100</v>
          </cell>
          <cell r="W2517">
            <v>4000</v>
          </cell>
          <cell r="X2517">
            <v>1200</v>
          </cell>
          <cell r="AA2517">
            <v>1500</v>
          </cell>
          <cell r="AD2517">
            <v>2300</v>
          </cell>
        </row>
        <row r="2518">
          <cell r="A2518">
            <v>26.05</v>
          </cell>
          <cell r="B2518">
            <v>5000</v>
          </cell>
          <cell r="H2518">
            <v>3300</v>
          </cell>
          <cell r="I2518">
            <v>32475</v>
          </cell>
          <cell r="J2518">
            <v>2100</v>
          </cell>
          <cell r="W2518">
            <v>4000</v>
          </cell>
          <cell r="X2518">
            <v>1200</v>
          </cell>
          <cell r="AA2518">
            <v>1500</v>
          </cell>
          <cell r="AD2518">
            <v>2300</v>
          </cell>
        </row>
        <row r="2519">
          <cell r="A2519">
            <v>26.06</v>
          </cell>
          <cell r="B2519">
            <v>5000</v>
          </cell>
          <cell r="H2519">
            <v>3300</v>
          </cell>
          <cell r="I2519">
            <v>32485</v>
          </cell>
          <cell r="J2519">
            <v>2100</v>
          </cell>
          <cell r="W2519">
            <v>4000</v>
          </cell>
          <cell r="X2519">
            <v>1200</v>
          </cell>
          <cell r="AA2519">
            <v>1500</v>
          </cell>
          <cell r="AD2519">
            <v>2300</v>
          </cell>
        </row>
        <row r="2520">
          <cell r="A2520">
            <v>26.07</v>
          </cell>
          <cell r="B2520">
            <v>5000</v>
          </cell>
          <cell r="H2520">
            <v>3300</v>
          </cell>
          <cell r="I2520">
            <v>32495</v>
          </cell>
          <cell r="J2520">
            <v>2100</v>
          </cell>
          <cell r="W2520">
            <v>4000</v>
          </cell>
          <cell r="X2520">
            <v>1200</v>
          </cell>
          <cell r="AA2520">
            <v>1500</v>
          </cell>
          <cell r="AD2520">
            <v>2300</v>
          </cell>
        </row>
        <row r="2521">
          <cell r="A2521">
            <v>26.08</v>
          </cell>
          <cell r="B2521">
            <v>5000</v>
          </cell>
          <cell r="H2521">
            <v>3300</v>
          </cell>
          <cell r="I2521">
            <v>32505</v>
          </cell>
          <cell r="J2521">
            <v>2100</v>
          </cell>
          <cell r="W2521">
            <v>4000</v>
          </cell>
          <cell r="X2521">
            <v>1200</v>
          </cell>
          <cell r="AA2521">
            <v>1500</v>
          </cell>
          <cell r="AD2521">
            <v>2300</v>
          </cell>
        </row>
        <row r="2522">
          <cell r="A2522">
            <v>26.09</v>
          </cell>
          <cell r="B2522">
            <v>5000</v>
          </cell>
          <cell r="H2522">
            <v>3300</v>
          </cell>
          <cell r="I2522">
            <v>32515</v>
          </cell>
          <cell r="J2522">
            <v>2100</v>
          </cell>
          <cell r="W2522">
            <v>4000</v>
          </cell>
          <cell r="X2522">
            <v>1200</v>
          </cell>
          <cell r="AA2522">
            <v>1500</v>
          </cell>
          <cell r="AD2522">
            <v>2300</v>
          </cell>
        </row>
        <row r="2523">
          <cell r="A2523">
            <v>26.1</v>
          </cell>
          <cell r="B2523">
            <v>5000</v>
          </cell>
          <cell r="H2523">
            <v>3300</v>
          </cell>
          <cell r="I2523">
            <v>32525</v>
          </cell>
          <cell r="J2523">
            <v>2100</v>
          </cell>
          <cell r="W2523">
            <v>4000</v>
          </cell>
          <cell r="X2523">
            <v>1200</v>
          </cell>
          <cell r="AA2523">
            <v>1500</v>
          </cell>
          <cell r="AD2523">
            <v>2300</v>
          </cell>
        </row>
        <row r="2524">
          <cell r="A2524">
            <v>26.11</v>
          </cell>
          <cell r="B2524">
            <v>5000</v>
          </cell>
          <cell r="H2524">
            <v>3300</v>
          </cell>
          <cell r="I2524">
            <v>32535</v>
          </cell>
          <cell r="J2524">
            <v>2100</v>
          </cell>
          <cell r="W2524">
            <v>4000</v>
          </cell>
          <cell r="X2524">
            <v>1200</v>
          </cell>
          <cell r="AA2524">
            <v>1500</v>
          </cell>
          <cell r="AD2524">
            <v>2300</v>
          </cell>
        </row>
        <row r="2525">
          <cell r="A2525">
            <v>26.12</v>
          </cell>
          <cell r="B2525">
            <v>5000</v>
          </cell>
          <cell r="H2525">
            <v>3300</v>
          </cell>
          <cell r="I2525">
            <v>32545</v>
          </cell>
          <cell r="J2525">
            <v>2100</v>
          </cell>
          <cell r="W2525">
            <v>4000</v>
          </cell>
          <cell r="X2525">
            <v>1200</v>
          </cell>
          <cell r="AA2525">
            <v>1500</v>
          </cell>
          <cell r="AD2525">
            <v>2300</v>
          </cell>
        </row>
        <row r="2526">
          <cell r="A2526">
            <v>26.13</v>
          </cell>
          <cell r="B2526">
            <v>5000</v>
          </cell>
          <cell r="H2526">
            <v>3300</v>
          </cell>
          <cell r="I2526">
            <v>32555</v>
          </cell>
          <cell r="J2526">
            <v>2100</v>
          </cell>
          <cell r="W2526">
            <v>4000</v>
          </cell>
          <cell r="X2526">
            <v>1200</v>
          </cell>
          <cell r="AA2526">
            <v>1500</v>
          </cell>
          <cell r="AD2526">
            <v>2300</v>
          </cell>
        </row>
        <row r="2527">
          <cell r="A2527">
            <v>26.14</v>
          </cell>
          <cell r="B2527">
            <v>5000</v>
          </cell>
          <cell r="H2527">
            <v>3300</v>
          </cell>
          <cell r="I2527">
            <v>32565</v>
          </cell>
          <cell r="J2527">
            <v>2100</v>
          </cell>
          <cell r="W2527">
            <v>4000</v>
          </cell>
          <cell r="X2527">
            <v>1200</v>
          </cell>
          <cell r="AA2527">
            <v>1500</v>
          </cell>
          <cell r="AD2527">
            <v>2300</v>
          </cell>
        </row>
        <row r="2528">
          <cell r="A2528">
            <v>26.15</v>
          </cell>
          <cell r="B2528">
            <v>5000</v>
          </cell>
          <cell r="H2528">
            <v>3300</v>
          </cell>
          <cell r="I2528">
            <v>32575</v>
          </cell>
          <cell r="J2528">
            <v>2100</v>
          </cell>
          <cell r="W2528">
            <v>4000</v>
          </cell>
          <cell r="X2528">
            <v>1200</v>
          </cell>
          <cell r="AA2528">
            <v>1500</v>
          </cell>
          <cell r="AD2528">
            <v>2300</v>
          </cell>
        </row>
        <row r="2529">
          <cell r="A2529">
            <v>26.16</v>
          </cell>
          <cell r="B2529">
            <v>5000</v>
          </cell>
          <cell r="H2529">
            <v>3300</v>
          </cell>
          <cell r="I2529">
            <v>32585</v>
          </cell>
          <cell r="J2529">
            <v>2100</v>
          </cell>
          <cell r="W2529">
            <v>4000</v>
          </cell>
          <cell r="X2529">
            <v>1200</v>
          </cell>
          <cell r="AA2529">
            <v>1500</v>
          </cell>
          <cell r="AD2529">
            <v>2300</v>
          </cell>
        </row>
        <row r="2530">
          <cell r="A2530">
            <v>26.17</v>
          </cell>
          <cell r="B2530">
            <v>5000</v>
          </cell>
          <cell r="H2530">
            <v>3300</v>
          </cell>
          <cell r="I2530">
            <v>32595</v>
          </cell>
          <cell r="J2530">
            <v>2100</v>
          </cell>
          <cell r="W2530">
            <v>4000</v>
          </cell>
          <cell r="X2530">
            <v>1200</v>
          </cell>
          <cell r="AA2530">
            <v>1500</v>
          </cell>
          <cell r="AD2530">
            <v>2300</v>
          </cell>
        </row>
        <row r="2531">
          <cell r="A2531">
            <v>26.18</v>
          </cell>
          <cell r="B2531">
            <v>5000</v>
          </cell>
          <cell r="H2531">
            <v>3300</v>
          </cell>
          <cell r="I2531">
            <v>32605</v>
          </cell>
          <cell r="J2531">
            <v>2100</v>
          </cell>
          <cell r="W2531">
            <v>4000</v>
          </cell>
          <cell r="X2531">
            <v>1200</v>
          </cell>
          <cell r="AA2531">
            <v>1500</v>
          </cell>
          <cell r="AD2531">
            <v>2300</v>
          </cell>
        </row>
        <row r="2532">
          <cell r="A2532">
            <v>26.19</v>
          </cell>
          <cell r="B2532">
            <v>5000</v>
          </cell>
          <cell r="H2532">
            <v>3300</v>
          </cell>
          <cell r="I2532">
            <v>32615</v>
          </cell>
          <cell r="J2532">
            <v>2100</v>
          </cell>
          <cell r="W2532">
            <v>4000</v>
          </cell>
          <cell r="X2532">
            <v>1200</v>
          </cell>
          <cell r="AA2532">
            <v>1500</v>
          </cell>
          <cell r="AD2532">
            <v>2300</v>
          </cell>
        </row>
        <row r="2533">
          <cell r="A2533">
            <v>26.2</v>
          </cell>
          <cell r="B2533">
            <v>5000</v>
          </cell>
          <cell r="H2533">
            <v>3300</v>
          </cell>
          <cell r="I2533">
            <v>32625</v>
          </cell>
          <cell r="J2533">
            <v>2100</v>
          </cell>
          <cell r="W2533">
            <v>4000</v>
          </cell>
          <cell r="X2533">
            <v>1200</v>
          </cell>
          <cell r="AA2533">
            <v>1500</v>
          </cell>
          <cell r="AD2533">
            <v>2300</v>
          </cell>
        </row>
        <row r="2534">
          <cell r="A2534">
            <v>26.21</v>
          </cell>
          <cell r="B2534">
            <v>5000</v>
          </cell>
          <cell r="H2534">
            <v>3300</v>
          </cell>
          <cell r="I2534">
            <v>32635</v>
          </cell>
          <cell r="J2534">
            <v>2100</v>
          </cell>
          <cell r="W2534">
            <v>4000</v>
          </cell>
          <cell r="X2534">
            <v>1200</v>
          </cell>
          <cell r="AA2534">
            <v>1500</v>
          </cell>
          <cell r="AD2534">
            <v>2300</v>
          </cell>
        </row>
        <row r="2535">
          <cell r="A2535">
            <v>26.22</v>
          </cell>
          <cell r="B2535">
            <v>5000</v>
          </cell>
          <cell r="H2535">
            <v>3300</v>
          </cell>
          <cell r="I2535">
            <v>32645</v>
          </cell>
          <cell r="J2535">
            <v>2100</v>
          </cell>
          <cell r="W2535">
            <v>4000</v>
          </cell>
          <cell r="X2535">
            <v>1200</v>
          </cell>
          <cell r="AA2535">
            <v>1500</v>
          </cell>
          <cell r="AD2535">
            <v>2300</v>
          </cell>
        </row>
        <row r="2536">
          <cell r="A2536">
            <v>26.23</v>
          </cell>
          <cell r="B2536">
            <v>5000</v>
          </cell>
          <cell r="H2536">
            <v>3300</v>
          </cell>
          <cell r="I2536">
            <v>32655</v>
          </cell>
          <cell r="J2536">
            <v>2100</v>
          </cell>
          <cell r="W2536">
            <v>4000</v>
          </cell>
          <cell r="X2536">
            <v>1200</v>
          </cell>
          <cell r="AA2536">
            <v>1500</v>
          </cell>
          <cell r="AD2536">
            <v>2300</v>
          </cell>
        </row>
        <row r="2537">
          <cell r="A2537">
            <v>26.24</v>
          </cell>
          <cell r="B2537">
            <v>5000</v>
          </cell>
          <cell r="H2537">
            <v>3300</v>
          </cell>
          <cell r="I2537">
            <v>32665</v>
          </cell>
          <cell r="J2537">
            <v>2100</v>
          </cell>
          <cell r="W2537">
            <v>4000</v>
          </cell>
          <cell r="X2537">
            <v>1200</v>
          </cell>
          <cell r="AA2537">
            <v>1500</v>
          </cell>
          <cell r="AD2537">
            <v>2300</v>
          </cell>
        </row>
        <row r="2538">
          <cell r="A2538">
            <v>26.25</v>
          </cell>
          <cell r="B2538">
            <v>5000</v>
          </cell>
          <cell r="H2538">
            <v>3300</v>
          </cell>
          <cell r="I2538">
            <v>32675</v>
          </cell>
          <cell r="J2538">
            <v>2100</v>
          </cell>
          <cell r="W2538">
            <v>4000</v>
          </cell>
          <cell r="X2538">
            <v>1200</v>
          </cell>
          <cell r="AA2538">
            <v>1500</v>
          </cell>
          <cell r="AD2538">
            <v>2300</v>
          </cell>
        </row>
        <row r="2539">
          <cell r="A2539">
            <v>26.26</v>
          </cell>
          <cell r="B2539">
            <v>5000</v>
          </cell>
          <cell r="H2539">
            <v>3300</v>
          </cell>
          <cell r="I2539">
            <v>32685</v>
          </cell>
          <cell r="J2539">
            <v>2100</v>
          </cell>
          <cell r="W2539">
            <v>4000</v>
          </cell>
          <cell r="X2539">
            <v>1200</v>
          </cell>
          <cell r="AA2539">
            <v>1500</v>
          </cell>
          <cell r="AD2539">
            <v>2300</v>
          </cell>
        </row>
        <row r="2540">
          <cell r="A2540">
            <v>26.27</v>
          </cell>
          <cell r="B2540">
            <v>5000</v>
          </cell>
          <cell r="H2540">
            <v>3300</v>
          </cell>
          <cell r="I2540">
            <v>32695</v>
          </cell>
          <cell r="J2540">
            <v>2100</v>
          </cell>
          <cell r="W2540">
            <v>4000</v>
          </cell>
          <cell r="X2540">
            <v>1200</v>
          </cell>
          <cell r="AA2540">
            <v>1500</v>
          </cell>
          <cell r="AD2540">
            <v>2300</v>
          </cell>
        </row>
        <row r="2541">
          <cell r="A2541">
            <v>26.28</v>
          </cell>
          <cell r="B2541">
            <v>5000</v>
          </cell>
          <cell r="H2541">
            <v>3300</v>
          </cell>
          <cell r="I2541">
            <v>32705</v>
          </cell>
          <cell r="J2541">
            <v>2100</v>
          </cell>
          <cell r="W2541">
            <v>4000</v>
          </cell>
          <cell r="X2541">
            <v>1200</v>
          </cell>
          <cell r="AA2541">
            <v>1500</v>
          </cell>
          <cell r="AD2541">
            <v>2300</v>
          </cell>
        </row>
        <row r="2542">
          <cell r="A2542">
            <v>26.29</v>
          </cell>
          <cell r="B2542">
            <v>5000</v>
          </cell>
          <cell r="H2542">
            <v>3300</v>
          </cell>
          <cell r="I2542">
            <v>32715</v>
          </cell>
          <cell r="J2542">
            <v>2100</v>
          </cell>
          <cell r="W2542">
            <v>4000</v>
          </cell>
          <cell r="X2542">
            <v>1200</v>
          </cell>
          <cell r="AA2542">
            <v>1500</v>
          </cell>
          <cell r="AD2542">
            <v>2300</v>
          </cell>
        </row>
        <row r="2543">
          <cell r="A2543">
            <v>26.3</v>
          </cell>
          <cell r="B2543">
            <v>5000</v>
          </cell>
          <cell r="H2543">
            <v>3300</v>
          </cell>
          <cell r="I2543">
            <v>32725</v>
          </cell>
          <cell r="J2543">
            <v>2100</v>
          </cell>
          <cell r="W2543">
            <v>4000</v>
          </cell>
          <cell r="X2543">
            <v>1200</v>
          </cell>
          <cell r="AA2543">
            <v>1500</v>
          </cell>
          <cell r="AD2543">
            <v>2300</v>
          </cell>
        </row>
        <row r="2544">
          <cell r="A2544">
            <v>26.31</v>
          </cell>
          <cell r="B2544">
            <v>5000</v>
          </cell>
          <cell r="H2544">
            <v>3300</v>
          </cell>
          <cell r="I2544">
            <v>32735</v>
          </cell>
          <cell r="J2544">
            <v>2100</v>
          </cell>
          <cell r="W2544">
            <v>4000</v>
          </cell>
          <cell r="X2544">
            <v>1200</v>
          </cell>
          <cell r="AA2544">
            <v>1500</v>
          </cell>
          <cell r="AD2544">
            <v>2300</v>
          </cell>
        </row>
        <row r="2545">
          <cell r="A2545">
            <v>26.32</v>
          </cell>
          <cell r="B2545">
            <v>5000</v>
          </cell>
          <cell r="H2545">
            <v>3300</v>
          </cell>
          <cell r="I2545">
            <v>32745</v>
          </cell>
          <cell r="J2545">
            <v>2100</v>
          </cell>
          <cell r="W2545">
            <v>4000</v>
          </cell>
          <cell r="X2545">
            <v>1200</v>
          </cell>
          <cell r="AA2545">
            <v>1500</v>
          </cell>
          <cell r="AD2545">
            <v>2300</v>
          </cell>
        </row>
        <row r="2546">
          <cell r="A2546">
            <v>26.33</v>
          </cell>
          <cell r="B2546">
            <v>5000</v>
          </cell>
          <cell r="H2546">
            <v>3300</v>
          </cell>
          <cell r="I2546">
            <v>32755</v>
          </cell>
          <cell r="J2546">
            <v>2100</v>
          </cell>
          <cell r="W2546">
            <v>4000</v>
          </cell>
          <cell r="X2546">
            <v>1200</v>
          </cell>
          <cell r="AA2546">
            <v>1500</v>
          </cell>
          <cell r="AD2546">
            <v>2300</v>
          </cell>
        </row>
        <row r="2547">
          <cell r="A2547">
            <v>26.34</v>
          </cell>
          <cell r="B2547">
            <v>5000</v>
          </cell>
          <cell r="H2547">
            <v>3300</v>
          </cell>
          <cell r="I2547">
            <v>32765</v>
          </cell>
          <cell r="J2547">
            <v>2100</v>
          </cell>
          <cell r="W2547">
            <v>4000</v>
          </cell>
          <cell r="X2547">
            <v>1200</v>
          </cell>
          <cell r="AA2547">
            <v>1500</v>
          </cell>
          <cell r="AD2547">
            <v>2300</v>
          </cell>
        </row>
        <row r="2548">
          <cell r="A2548">
            <v>26.35</v>
          </cell>
          <cell r="B2548">
            <v>5000</v>
          </cell>
          <cell r="H2548">
            <v>3300</v>
          </cell>
          <cell r="I2548">
            <v>32775</v>
          </cell>
          <cell r="J2548">
            <v>2100</v>
          </cell>
          <cell r="W2548">
            <v>4000</v>
          </cell>
          <cell r="X2548">
            <v>1200</v>
          </cell>
          <cell r="AA2548">
            <v>1500</v>
          </cell>
          <cell r="AD2548">
            <v>2300</v>
          </cell>
        </row>
        <row r="2549">
          <cell r="A2549">
            <v>26.36</v>
          </cell>
          <cell r="B2549">
            <v>5000</v>
          </cell>
          <cell r="H2549">
            <v>3300</v>
          </cell>
          <cell r="I2549">
            <v>32785</v>
          </cell>
          <cell r="J2549">
            <v>2100</v>
          </cell>
          <cell r="W2549">
            <v>4000</v>
          </cell>
          <cell r="X2549">
            <v>1200</v>
          </cell>
          <cell r="AA2549">
            <v>1500</v>
          </cell>
          <cell r="AD2549">
            <v>2300</v>
          </cell>
        </row>
        <row r="2550">
          <cell r="A2550">
            <v>26.37</v>
          </cell>
          <cell r="B2550">
            <v>5000</v>
          </cell>
          <cell r="H2550">
            <v>3300</v>
          </cell>
          <cell r="I2550">
            <v>32795</v>
          </cell>
          <cell r="J2550">
            <v>2100</v>
          </cell>
          <cell r="W2550">
            <v>4000</v>
          </cell>
          <cell r="X2550">
            <v>1200</v>
          </cell>
          <cell r="AA2550">
            <v>1500</v>
          </cell>
          <cell r="AD2550">
            <v>2300</v>
          </cell>
        </row>
        <row r="2551">
          <cell r="A2551">
            <v>26.38</v>
          </cell>
          <cell r="B2551">
            <v>5000</v>
          </cell>
          <cell r="H2551">
            <v>3300</v>
          </cell>
          <cell r="I2551">
            <v>32805</v>
          </cell>
          <cell r="J2551">
            <v>2100</v>
          </cell>
          <cell r="W2551">
            <v>4000</v>
          </cell>
          <cell r="X2551">
            <v>1200</v>
          </cell>
          <cell r="AA2551">
            <v>1500</v>
          </cell>
          <cell r="AD2551">
            <v>2300</v>
          </cell>
        </row>
        <row r="2552">
          <cell r="A2552">
            <v>26.39</v>
          </cell>
          <cell r="B2552">
            <v>5000</v>
          </cell>
          <cell r="H2552">
            <v>3300</v>
          </cell>
          <cell r="I2552">
            <v>32815</v>
          </cell>
          <cell r="J2552">
            <v>2100</v>
          </cell>
          <cell r="W2552">
            <v>4000</v>
          </cell>
          <cell r="X2552">
            <v>1200</v>
          </cell>
          <cell r="AA2552">
            <v>1500</v>
          </cell>
          <cell r="AD2552">
            <v>2300</v>
          </cell>
        </row>
        <row r="2553">
          <cell r="A2553">
            <v>26.4</v>
          </cell>
          <cell r="B2553">
            <v>5000</v>
          </cell>
          <cell r="H2553">
            <v>3300</v>
          </cell>
          <cell r="I2553">
            <v>32825</v>
          </cell>
          <cell r="J2553">
            <v>2100</v>
          </cell>
          <cell r="W2553">
            <v>4000</v>
          </cell>
          <cell r="X2553">
            <v>1200</v>
          </cell>
          <cell r="AA2553">
            <v>1500</v>
          </cell>
          <cell r="AD2553">
            <v>2300</v>
          </cell>
        </row>
        <row r="2554">
          <cell r="A2554">
            <v>26.41</v>
          </cell>
          <cell r="B2554">
            <v>5000</v>
          </cell>
          <cell r="H2554">
            <v>3300</v>
          </cell>
          <cell r="I2554">
            <v>32835</v>
          </cell>
          <cell r="J2554">
            <v>2100</v>
          </cell>
          <cell r="W2554">
            <v>4000</v>
          </cell>
          <cell r="X2554">
            <v>1200</v>
          </cell>
          <cell r="AA2554">
            <v>1500</v>
          </cell>
          <cell r="AD2554">
            <v>2300</v>
          </cell>
        </row>
        <row r="2555">
          <cell r="A2555">
            <v>26.42</v>
          </cell>
          <cell r="B2555">
            <v>5000</v>
          </cell>
          <cell r="H2555">
            <v>3300</v>
          </cell>
          <cell r="I2555">
            <v>32845</v>
          </cell>
          <cell r="J2555">
            <v>2100</v>
          </cell>
          <cell r="W2555">
            <v>4000</v>
          </cell>
          <cell r="X2555">
            <v>1200</v>
          </cell>
          <cell r="AA2555">
            <v>1500</v>
          </cell>
          <cell r="AD2555">
            <v>2300</v>
          </cell>
        </row>
        <row r="2556">
          <cell r="A2556">
            <v>26.43</v>
          </cell>
          <cell r="B2556">
            <v>5000</v>
          </cell>
          <cell r="H2556">
            <v>3300</v>
          </cell>
          <cell r="I2556">
            <v>32855</v>
          </cell>
          <cell r="J2556">
            <v>2100</v>
          </cell>
          <cell r="W2556">
            <v>4000</v>
          </cell>
          <cell r="X2556">
            <v>1200</v>
          </cell>
          <cell r="AA2556">
            <v>1500</v>
          </cell>
          <cell r="AD2556">
            <v>2300</v>
          </cell>
        </row>
        <row r="2557">
          <cell r="A2557">
            <v>26.44</v>
          </cell>
          <cell r="B2557">
            <v>5000</v>
          </cell>
          <cell r="H2557">
            <v>3300</v>
          </cell>
          <cell r="I2557">
            <v>32865</v>
          </cell>
          <cell r="J2557">
            <v>2100</v>
          </cell>
          <cell r="W2557">
            <v>4000</v>
          </cell>
          <cell r="X2557">
            <v>1200</v>
          </cell>
          <cell r="AA2557">
            <v>1500</v>
          </cell>
          <cell r="AD2557">
            <v>2300</v>
          </cell>
        </row>
        <row r="2558">
          <cell r="A2558">
            <v>26.45</v>
          </cell>
          <cell r="B2558">
            <v>5000</v>
          </cell>
          <cell r="H2558">
            <v>3300</v>
          </cell>
          <cell r="I2558">
            <v>32875</v>
          </cell>
          <cell r="J2558">
            <v>2100</v>
          </cell>
          <cell r="W2558">
            <v>4000</v>
          </cell>
          <cell r="X2558">
            <v>1200</v>
          </cell>
          <cell r="AA2558">
            <v>1500</v>
          </cell>
          <cell r="AD2558">
            <v>2300</v>
          </cell>
        </row>
        <row r="2559">
          <cell r="A2559">
            <v>26.46</v>
          </cell>
          <cell r="B2559">
            <v>5000</v>
          </cell>
          <cell r="H2559">
            <v>3300</v>
          </cell>
          <cell r="I2559">
            <v>32885</v>
          </cell>
          <cell r="J2559">
            <v>2100</v>
          </cell>
          <cell r="W2559">
            <v>4000</v>
          </cell>
          <cell r="X2559">
            <v>1200</v>
          </cell>
          <cell r="AA2559">
            <v>1500</v>
          </cell>
          <cell r="AD2559">
            <v>2300</v>
          </cell>
        </row>
        <row r="2560">
          <cell r="A2560">
            <v>26.47</v>
          </cell>
          <cell r="B2560">
            <v>5000</v>
          </cell>
          <cell r="H2560">
            <v>3300</v>
          </cell>
          <cell r="I2560">
            <v>32895</v>
          </cell>
          <cell r="J2560">
            <v>2100</v>
          </cell>
          <cell r="W2560">
            <v>4000</v>
          </cell>
          <cell r="X2560">
            <v>1200</v>
          </cell>
          <cell r="AA2560">
            <v>1500</v>
          </cell>
          <cell r="AD2560">
            <v>2300</v>
          </cell>
        </row>
        <row r="2561">
          <cell r="A2561">
            <v>26.48</v>
          </cell>
          <cell r="B2561">
            <v>5000</v>
          </cell>
          <cell r="H2561">
            <v>3300</v>
          </cell>
          <cell r="I2561">
            <v>32905</v>
          </cell>
          <cell r="J2561">
            <v>2100</v>
          </cell>
          <cell r="W2561">
            <v>4000</v>
          </cell>
          <cell r="X2561">
            <v>1200</v>
          </cell>
          <cell r="AA2561">
            <v>1500</v>
          </cell>
          <cell r="AD2561">
            <v>2300</v>
          </cell>
        </row>
        <row r="2562">
          <cell r="A2562">
            <v>26.49</v>
          </cell>
          <cell r="B2562">
            <v>5000</v>
          </cell>
          <cell r="H2562">
            <v>3300</v>
          </cell>
          <cell r="I2562">
            <v>32915</v>
          </cell>
          <cell r="J2562">
            <v>2100</v>
          </cell>
          <cell r="W2562">
            <v>4000</v>
          </cell>
          <cell r="X2562">
            <v>1200</v>
          </cell>
          <cell r="AA2562">
            <v>1500</v>
          </cell>
          <cell r="AD2562">
            <v>2300</v>
          </cell>
        </row>
        <row r="2563">
          <cell r="A2563">
            <v>26.5</v>
          </cell>
          <cell r="B2563">
            <v>5000</v>
          </cell>
          <cell r="H2563">
            <v>3300</v>
          </cell>
          <cell r="I2563">
            <v>32925</v>
          </cell>
          <cell r="J2563">
            <v>2100</v>
          </cell>
          <cell r="W2563">
            <v>4000</v>
          </cell>
          <cell r="X2563">
            <v>1200</v>
          </cell>
          <cell r="AA2563">
            <v>1500</v>
          </cell>
          <cell r="AD2563">
            <v>2300</v>
          </cell>
        </row>
        <row r="2564">
          <cell r="A2564">
            <v>26.51</v>
          </cell>
          <cell r="B2564">
            <v>5000</v>
          </cell>
          <cell r="H2564">
            <v>3300</v>
          </cell>
          <cell r="I2564">
            <v>32935</v>
          </cell>
          <cell r="J2564">
            <v>2100</v>
          </cell>
          <cell r="W2564">
            <v>4000</v>
          </cell>
          <cell r="X2564">
            <v>1200</v>
          </cell>
          <cell r="AA2564">
            <v>1500</v>
          </cell>
          <cell r="AD2564">
            <v>2300</v>
          </cell>
        </row>
        <row r="2565">
          <cell r="A2565">
            <v>26.52</v>
          </cell>
          <cell r="B2565">
            <v>5000</v>
          </cell>
          <cell r="H2565">
            <v>3300</v>
          </cell>
          <cell r="I2565">
            <v>32945</v>
          </cell>
          <cell r="J2565">
            <v>2100</v>
          </cell>
          <cell r="W2565">
            <v>4000</v>
          </cell>
          <cell r="X2565">
            <v>1200</v>
          </cell>
          <cell r="AA2565">
            <v>1500</v>
          </cell>
          <cell r="AD2565">
            <v>2300</v>
          </cell>
        </row>
        <row r="2566">
          <cell r="A2566">
            <v>26.53</v>
          </cell>
          <cell r="B2566">
            <v>5000</v>
          </cell>
          <cell r="H2566">
            <v>3300</v>
          </cell>
          <cell r="I2566">
            <v>32955</v>
          </cell>
          <cell r="J2566">
            <v>2100</v>
          </cell>
          <cell r="W2566">
            <v>4000</v>
          </cell>
          <cell r="X2566">
            <v>1200</v>
          </cell>
          <cell r="AA2566">
            <v>1500</v>
          </cell>
          <cell r="AD2566">
            <v>2300</v>
          </cell>
        </row>
        <row r="2567">
          <cell r="A2567">
            <v>26.54</v>
          </cell>
          <cell r="B2567">
            <v>5000</v>
          </cell>
          <cell r="H2567">
            <v>3300</v>
          </cell>
          <cell r="I2567">
            <v>32965</v>
          </cell>
          <cell r="J2567">
            <v>2100</v>
          </cell>
          <cell r="W2567">
            <v>4000</v>
          </cell>
          <cell r="X2567">
            <v>1200</v>
          </cell>
          <cell r="AA2567">
            <v>1500</v>
          </cell>
          <cell r="AD2567">
            <v>2300</v>
          </cell>
        </row>
        <row r="2568">
          <cell r="A2568">
            <v>26.55</v>
          </cell>
          <cell r="B2568">
            <v>5000</v>
          </cell>
          <cell r="H2568">
            <v>3300</v>
          </cell>
          <cell r="I2568">
            <v>32975</v>
          </cell>
          <cell r="J2568">
            <v>2100</v>
          </cell>
          <cell r="W2568">
            <v>4000</v>
          </cell>
          <cell r="X2568">
            <v>1200</v>
          </cell>
          <cell r="AA2568">
            <v>1500</v>
          </cell>
          <cell r="AD2568">
            <v>2300</v>
          </cell>
        </row>
        <row r="2569">
          <cell r="A2569">
            <v>26.56</v>
          </cell>
          <cell r="B2569">
            <v>5000</v>
          </cell>
          <cell r="H2569">
            <v>3300</v>
          </cell>
          <cell r="I2569">
            <v>32985</v>
          </cell>
          <cell r="J2569">
            <v>2100</v>
          </cell>
          <cell r="W2569">
            <v>4000</v>
          </cell>
          <cell r="X2569">
            <v>1200</v>
          </cell>
          <cell r="AA2569">
            <v>1500</v>
          </cell>
          <cell r="AD2569">
            <v>2300</v>
          </cell>
        </row>
        <row r="2570">
          <cell r="A2570">
            <v>26.57</v>
          </cell>
          <cell r="B2570">
            <v>5000</v>
          </cell>
          <cell r="H2570">
            <v>3300</v>
          </cell>
          <cell r="I2570">
            <v>32995</v>
          </cell>
          <cell r="J2570">
            <v>2100</v>
          </cell>
          <cell r="W2570">
            <v>4000</v>
          </cell>
          <cell r="X2570">
            <v>1200</v>
          </cell>
          <cell r="AA2570">
            <v>1500</v>
          </cell>
          <cell r="AD2570">
            <v>2300</v>
          </cell>
        </row>
        <row r="2571">
          <cell r="A2571">
            <v>26.58</v>
          </cell>
          <cell r="B2571">
            <v>5000</v>
          </cell>
          <cell r="H2571">
            <v>3300</v>
          </cell>
          <cell r="I2571">
            <v>33005</v>
          </cell>
          <cell r="J2571">
            <v>2100</v>
          </cell>
          <cell r="W2571">
            <v>4000</v>
          </cell>
          <cell r="X2571">
            <v>1200</v>
          </cell>
          <cell r="AA2571">
            <v>1500</v>
          </cell>
          <cell r="AD2571">
            <v>2300</v>
          </cell>
        </row>
        <row r="2572">
          <cell r="A2572">
            <v>26.59</v>
          </cell>
          <cell r="B2572">
            <v>5000</v>
          </cell>
          <cell r="H2572">
            <v>3300</v>
          </cell>
          <cell r="I2572">
            <v>33015</v>
          </cell>
          <cell r="J2572">
            <v>2100</v>
          </cell>
          <cell r="W2572">
            <v>4000</v>
          </cell>
          <cell r="X2572">
            <v>1200</v>
          </cell>
          <cell r="AA2572">
            <v>1500</v>
          </cell>
          <cell r="AD2572">
            <v>2300</v>
          </cell>
        </row>
        <row r="2573">
          <cell r="A2573">
            <v>26.6</v>
          </cell>
          <cell r="B2573">
            <v>5000</v>
          </cell>
          <cell r="H2573">
            <v>3300</v>
          </cell>
          <cell r="I2573">
            <v>33025</v>
          </cell>
          <cell r="J2573">
            <v>2100</v>
          </cell>
          <cell r="W2573">
            <v>4000</v>
          </cell>
          <cell r="X2573">
            <v>1200</v>
          </cell>
          <cell r="AA2573">
            <v>1500</v>
          </cell>
          <cell r="AD2573">
            <v>2300</v>
          </cell>
        </row>
        <row r="2574">
          <cell r="A2574">
            <v>26.61</v>
          </cell>
          <cell r="B2574">
            <v>5000</v>
          </cell>
          <cell r="H2574">
            <v>3300</v>
          </cell>
          <cell r="I2574">
            <v>33035</v>
          </cell>
          <cell r="J2574">
            <v>2100</v>
          </cell>
          <cell r="W2574">
            <v>4000</v>
          </cell>
          <cell r="X2574">
            <v>1200</v>
          </cell>
          <cell r="AA2574">
            <v>1500</v>
          </cell>
          <cell r="AD2574">
            <v>2300</v>
          </cell>
        </row>
        <row r="2575">
          <cell r="A2575">
            <v>26.62</v>
          </cell>
          <cell r="B2575">
            <v>5000</v>
          </cell>
          <cell r="H2575">
            <v>3300</v>
          </cell>
          <cell r="I2575">
            <v>33045</v>
          </cell>
          <cell r="J2575">
            <v>2100</v>
          </cell>
          <cell r="W2575">
            <v>4000</v>
          </cell>
          <cell r="X2575">
            <v>1200</v>
          </cell>
          <cell r="AA2575">
            <v>1500</v>
          </cell>
          <cell r="AD2575">
            <v>2300</v>
          </cell>
        </row>
        <row r="2576">
          <cell r="A2576">
            <v>26.63</v>
          </cell>
          <cell r="B2576">
            <v>5000</v>
          </cell>
          <cell r="H2576">
            <v>3300</v>
          </cell>
          <cell r="I2576">
            <v>33055</v>
          </cell>
          <cell r="J2576">
            <v>2100</v>
          </cell>
          <cell r="W2576">
            <v>4000</v>
          </cell>
          <cell r="X2576">
            <v>1200</v>
          </cell>
          <cell r="AA2576">
            <v>1500</v>
          </cell>
          <cell r="AD2576">
            <v>2300</v>
          </cell>
        </row>
        <row r="2577">
          <cell r="A2577">
            <v>26.64</v>
          </cell>
          <cell r="B2577">
            <v>5000</v>
          </cell>
          <cell r="H2577">
            <v>3300</v>
          </cell>
          <cell r="I2577">
            <v>33065</v>
          </cell>
          <cell r="J2577">
            <v>2100</v>
          </cell>
          <cell r="W2577">
            <v>4000</v>
          </cell>
          <cell r="X2577">
            <v>1200</v>
          </cell>
          <cell r="AA2577">
            <v>1500</v>
          </cell>
          <cell r="AD2577">
            <v>2300</v>
          </cell>
        </row>
        <row r="2578">
          <cell r="A2578">
            <v>26.65</v>
          </cell>
          <cell r="B2578">
            <v>5000</v>
          </cell>
          <cell r="H2578">
            <v>3300</v>
          </cell>
          <cell r="I2578">
            <v>33075</v>
          </cell>
          <cell r="J2578">
            <v>2100</v>
          </cell>
          <cell r="W2578">
            <v>4000</v>
          </cell>
          <cell r="X2578">
            <v>1200</v>
          </cell>
          <cell r="AA2578">
            <v>1500</v>
          </cell>
          <cell r="AD2578">
            <v>2300</v>
          </cell>
        </row>
        <row r="2579">
          <cell r="A2579">
            <v>26.66</v>
          </cell>
          <cell r="B2579">
            <v>5000</v>
          </cell>
          <cell r="H2579">
            <v>3300</v>
          </cell>
          <cell r="I2579">
            <v>33085</v>
          </cell>
          <cell r="J2579">
            <v>2100</v>
          </cell>
          <cell r="W2579">
            <v>4000</v>
          </cell>
          <cell r="X2579">
            <v>1200</v>
          </cell>
          <cell r="AA2579">
            <v>1500</v>
          </cell>
          <cell r="AD2579">
            <v>2300</v>
          </cell>
        </row>
        <row r="2580">
          <cell r="A2580">
            <v>26.67</v>
          </cell>
          <cell r="B2580">
            <v>5000</v>
          </cell>
          <cell r="H2580">
            <v>3300</v>
          </cell>
          <cell r="I2580">
            <v>33095</v>
          </cell>
          <cell r="J2580">
            <v>2100</v>
          </cell>
          <cell r="W2580">
            <v>4000</v>
          </cell>
          <cell r="X2580">
            <v>1200</v>
          </cell>
          <cell r="AA2580">
            <v>1500</v>
          </cell>
          <cell r="AD2580">
            <v>2300</v>
          </cell>
        </row>
        <row r="2581">
          <cell r="A2581">
            <v>26.68</v>
          </cell>
          <cell r="B2581">
            <v>5000</v>
          </cell>
          <cell r="H2581">
            <v>3300</v>
          </cell>
          <cell r="I2581">
            <v>33105</v>
          </cell>
          <cell r="J2581">
            <v>2100</v>
          </cell>
          <cell r="W2581">
            <v>4000</v>
          </cell>
          <cell r="X2581">
            <v>1200</v>
          </cell>
          <cell r="AA2581">
            <v>1500</v>
          </cell>
          <cell r="AD2581">
            <v>2300</v>
          </cell>
        </row>
        <row r="2582">
          <cell r="A2582">
            <v>26.69</v>
          </cell>
          <cell r="B2582">
            <v>5000</v>
          </cell>
          <cell r="H2582">
            <v>3300</v>
          </cell>
          <cell r="I2582">
            <v>33115</v>
          </cell>
          <cell r="J2582">
            <v>2100</v>
          </cell>
          <cell r="W2582">
            <v>4000</v>
          </cell>
          <cell r="X2582">
            <v>1200</v>
          </cell>
          <cell r="AA2582">
            <v>1500</v>
          </cell>
          <cell r="AD2582">
            <v>2300</v>
          </cell>
        </row>
        <row r="2583">
          <cell r="A2583">
            <v>26.7</v>
          </cell>
          <cell r="B2583">
            <v>5000</v>
          </cell>
          <cell r="H2583">
            <v>3300</v>
          </cell>
          <cell r="I2583">
            <v>33125</v>
          </cell>
          <cell r="J2583">
            <v>2100</v>
          </cell>
          <cell r="W2583">
            <v>4000</v>
          </cell>
          <cell r="X2583">
            <v>1200</v>
          </cell>
          <cell r="AA2583">
            <v>1500</v>
          </cell>
          <cell r="AD2583">
            <v>2300</v>
          </cell>
        </row>
        <row r="2584">
          <cell r="A2584">
            <v>26.71</v>
          </cell>
          <cell r="B2584">
            <v>5000</v>
          </cell>
          <cell r="H2584">
            <v>3300</v>
          </cell>
          <cell r="I2584">
            <v>33135</v>
          </cell>
          <cell r="J2584">
            <v>2100</v>
          </cell>
          <cell r="W2584">
            <v>4000</v>
          </cell>
          <cell r="X2584">
            <v>1200</v>
          </cell>
          <cell r="AA2584">
            <v>1500</v>
          </cell>
          <cell r="AD2584">
            <v>2300</v>
          </cell>
        </row>
        <row r="2585">
          <cell r="A2585">
            <v>26.72</v>
          </cell>
          <cell r="B2585">
            <v>5000</v>
          </cell>
          <cell r="H2585">
            <v>3300</v>
          </cell>
          <cell r="I2585">
            <v>33145</v>
          </cell>
          <cell r="J2585">
            <v>2100</v>
          </cell>
          <cell r="W2585">
            <v>4000</v>
          </cell>
          <cell r="X2585">
            <v>1200</v>
          </cell>
          <cell r="AA2585">
            <v>1500</v>
          </cell>
          <cell r="AD2585">
            <v>2300</v>
          </cell>
        </row>
        <row r="2586">
          <cell r="A2586">
            <v>26.73</v>
          </cell>
          <cell r="B2586">
            <v>5000</v>
          </cell>
          <cell r="H2586">
            <v>3300</v>
          </cell>
          <cell r="I2586">
            <v>33155</v>
          </cell>
          <cell r="J2586">
            <v>2100</v>
          </cell>
          <cell r="W2586">
            <v>4000</v>
          </cell>
          <cell r="X2586">
            <v>1200</v>
          </cell>
          <cell r="AA2586">
            <v>1500</v>
          </cell>
          <cell r="AD2586">
            <v>2300</v>
          </cell>
        </row>
        <row r="2587">
          <cell r="A2587">
            <v>26.74</v>
          </cell>
          <cell r="B2587">
            <v>5000</v>
          </cell>
          <cell r="H2587">
            <v>3300</v>
          </cell>
          <cell r="I2587">
            <v>33165</v>
          </cell>
          <cell r="J2587">
            <v>2100</v>
          </cell>
          <cell r="W2587">
            <v>4000</v>
          </cell>
          <cell r="X2587">
            <v>1200</v>
          </cell>
          <cell r="AA2587">
            <v>1500</v>
          </cell>
          <cell r="AD2587">
            <v>2300</v>
          </cell>
        </row>
        <row r="2588">
          <cell r="A2588">
            <v>26.75</v>
          </cell>
          <cell r="B2588">
            <v>5000</v>
          </cell>
          <cell r="H2588">
            <v>3300</v>
          </cell>
          <cell r="I2588">
            <v>33175</v>
          </cell>
          <cell r="J2588">
            <v>2100</v>
          </cell>
          <cell r="W2588">
            <v>4000</v>
          </cell>
          <cell r="X2588">
            <v>1200</v>
          </cell>
          <cell r="AA2588">
            <v>1500</v>
          </cell>
          <cell r="AD2588">
            <v>2300</v>
          </cell>
        </row>
        <row r="2589">
          <cell r="A2589">
            <v>26.76</v>
          </cell>
          <cell r="B2589">
            <v>5000</v>
          </cell>
          <cell r="H2589">
            <v>3300</v>
          </cell>
          <cell r="I2589">
            <v>33185</v>
          </cell>
          <cell r="J2589">
            <v>2100</v>
          </cell>
          <cell r="W2589">
            <v>4000</v>
          </cell>
          <cell r="X2589">
            <v>1200</v>
          </cell>
          <cell r="AA2589">
            <v>1500</v>
          </cell>
          <cell r="AD2589">
            <v>2300</v>
          </cell>
        </row>
        <row r="2590">
          <cell r="A2590">
            <v>26.77</v>
          </cell>
          <cell r="B2590">
            <v>5000</v>
          </cell>
          <cell r="H2590">
            <v>3300</v>
          </cell>
          <cell r="I2590">
            <v>33195</v>
          </cell>
          <cell r="J2590">
            <v>2100</v>
          </cell>
          <cell r="W2590">
            <v>4000</v>
          </cell>
          <cell r="X2590">
            <v>1200</v>
          </cell>
          <cell r="AA2590">
            <v>1500</v>
          </cell>
          <cell r="AD2590">
            <v>2300</v>
          </cell>
        </row>
        <row r="2591">
          <cell r="A2591">
            <v>26.78</v>
          </cell>
          <cell r="B2591">
            <v>5000</v>
          </cell>
          <cell r="H2591">
            <v>3300</v>
          </cell>
          <cell r="I2591">
            <v>33205</v>
          </cell>
          <cell r="J2591">
            <v>2100</v>
          </cell>
          <cell r="W2591">
            <v>4000</v>
          </cell>
          <cell r="X2591">
            <v>1200</v>
          </cell>
          <cell r="AA2591">
            <v>1500</v>
          </cell>
          <cell r="AD2591">
            <v>2300</v>
          </cell>
        </row>
        <row r="2592">
          <cell r="A2592">
            <v>26.79</v>
          </cell>
          <cell r="B2592">
            <v>5000</v>
          </cell>
          <cell r="H2592">
            <v>3300</v>
          </cell>
          <cell r="I2592">
            <v>33215</v>
          </cell>
          <cell r="J2592">
            <v>2100</v>
          </cell>
          <cell r="W2592">
            <v>4000</v>
          </cell>
          <cell r="X2592">
            <v>1200</v>
          </cell>
          <cell r="AA2592">
            <v>1500</v>
          </cell>
          <cell r="AD2592">
            <v>2300</v>
          </cell>
        </row>
        <row r="2593">
          <cell r="A2593">
            <v>26.8</v>
          </cell>
          <cell r="B2593">
            <v>5000</v>
          </cell>
          <cell r="H2593">
            <v>3300</v>
          </cell>
          <cell r="I2593">
            <v>33225</v>
          </cell>
          <cell r="J2593">
            <v>2100</v>
          </cell>
          <cell r="W2593">
            <v>4000</v>
          </cell>
          <cell r="X2593">
            <v>1200</v>
          </cell>
          <cell r="AA2593">
            <v>1500</v>
          </cell>
          <cell r="AD2593">
            <v>2300</v>
          </cell>
        </row>
        <row r="2594">
          <cell r="A2594">
            <v>26.81</v>
          </cell>
          <cell r="B2594">
            <v>5000</v>
          </cell>
          <cell r="H2594">
            <v>3300</v>
          </cell>
          <cell r="I2594">
            <v>33235</v>
          </cell>
          <cell r="J2594">
            <v>2100</v>
          </cell>
          <cell r="W2594">
            <v>4000</v>
          </cell>
          <cell r="X2594">
            <v>1200</v>
          </cell>
          <cell r="AA2594">
            <v>1500</v>
          </cell>
          <cell r="AD2594">
            <v>2300</v>
          </cell>
        </row>
        <row r="2595">
          <cell r="A2595">
            <v>26.82</v>
          </cell>
          <cell r="B2595">
            <v>5000</v>
          </cell>
          <cell r="H2595">
            <v>3300</v>
          </cell>
          <cell r="I2595">
            <v>33245</v>
          </cell>
          <cell r="J2595">
            <v>2100</v>
          </cell>
          <cell r="W2595">
            <v>4000</v>
          </cell>
          <cell r="X2595">
            <v>1200</v>
          </cell>
          <cell r="AA2595">
            <v>1500</v>
          </cell>
          <cell r="AD2595">
            <v>2300</v>
          </cell>
        </row>
        <row r="2596">
          <cell r="A2596">
            <v>26.83</v>
          </cell>
          <cell r="B2596">
            <v>5000</v>
          </cell>
          <cell r="H2596">
            <v>3300</v>
          </cell>
          <cell r="I2596">
            <v>33255</v>
          </cell>
          <cell r="J2596">
            <v>2100</v>
          </cell>
          <cell r="W2596">
            <v>4000</v>
          </cell>
          <cell r="X2596">
            <v>1200</v>
          </cell>
          <cell r="AA2596">
            <v>1500</v>
          </cell>
          <cell r="AD2596">
            <v>2300</v>
          </cell>
        </row>
        <row r="2597">
          <cell r="A2597">
            <v>26.84</v>
          </cell>
          <cell r="B2597">
            <v>5000</v>
          </cell>
          <cell r="H2597">
            <v>3300</v>
          </cell>
          <cell r="I2597">
            <v>33265</v>
          </cell>
          <cell r="J2597">
            <v>2100</v>
          </cell>
          <cell r="W2597">
            <v>4000</v>
          </cell>
          <cell r="X2597">
            <v>1200</v>
          </cell>
          <cell r="AA2597">
            <v>1500</v>
          </cell>
          <cell r="AD2597">
            <v>2300</v>
          </cell>
        </row>
        <row r="2598">
          <cell r="A2598">
            <v>26.85</v>
          </cell>
          <cell r="B2598">
            <v>5000</v>
          </cell>
          <cell r="H2598">
            <v>3300</v>
          </cell>
          <cell r="I2598">
            <v>33275</v>
          </cell>
          <cell r="J2598">
            <v>2100</v>
          </cell>
          <cell r="W2598">
            <v>4000</v>
          </cell>
          <cell r="X2598">
            <v>1200</v>
          </cell>
          <cell r="AA2598">
            <v>1500</v>
          </cell>
          <cell r="AD2598">
            <v>2300</v>
          </cell>
        </row>
        <row r="2599">
          <cell r="A2599">
            <v>26.86</v>
          </cell>
          <cell r="B2599">
            <v>5000</v>
          </cell>
          <cell r="H2599">
            <v>3300</v>
          </cell>
          <cell r="I2599">
            <v>33285</v>
          </cell>
          <cell r="J2599">
            <v>2100</v>
          </cell>
          <cell r="W2599">
            <v>4000</v>
          </cell>
          <cell r="X2599">
            <v>1200</v>
          </cell>
          <cell r="AA2599">
            <v>1500</v>
          </cell>
        </row>
        <row r="2600">
          <cell r="A2600">
            <v>26.87</v>
          </cell>
          <cell r="B2600">
            <v>5000</v>
          </cell>
          <cell r="H2600">
            <v>3300</v>
          </cell>
          <cell r="I2600">
            <v>33295</v>
          </cell>
          <cell r="J2600">
            <v>2100</v>
          </cell>
          <cell r="W2600">
            <v>4000</v>
          </cell>
          <cell r="X2600">
            <v>1200</v>
          </cell>
          <cell r="AA2600">
            <v>1500</v>
          </cell>
        </row>
        <row r="2601">
          <cell r="A2601">
            <v>26.88</v>
          </cell>
          <cell r="B2601">
            <v>5000</v>
          </cell>
          <cell r="H2601">
            <v>3300</v>
          </cell>
          <cell r="I2601">
            <v>33305</v>
          </cell>
          <cell r="J2601">
            <v>2100</v>
          </cell>
          <cell r="W2601">
            <v>4000</v>
          </cell>
          <cell r="X2601">
            <v>1200</v>
          </cell>
          <cell r="AA2601">
            <v>1500</v>
          </cell>
        </row>
        <row r="2602">
          <cell r="A2602">
            <v>26.89</v>
          </cell>
          <cell r="B2602">
            <v>5000</v>
          </cell>
          <cell r="H2602">
            <v>3300</v>
          </cell>
          <cell r="I2602">
            <v>33315</v>
          </cell>
          <cell r="J2602">
            <v>2100</v>
          </cell>
          <cell r="W2602">
            <v>4000</v>
          </cell>
          <cell r="X2602">
            <v>1200</v>
          </cell>
          <cell r="AA2602">
            <v>1500</v>
          </cell>
        </row>
        <row r="2603">
          <cell r="A2603">
            <v>26.9</v>
          </cell>
          <cell r="B2603">
            <v>5000</v>
          </cell>
          <cell r="H2603">
            <v>3300</v>
          </cell>
          <cell r="I2603">
            <v>33325</v>
          </cell>
          <cell r="J2603">
            <v>2100</v>
          </cell>
          <cell r="W2603">
            <v>4000</v>
          </cell>
          <cell r="X2603">
            <v>1200</v>
          </cell>
          <cell r="AA2603">
            <v>1500</v>
          </cell>
        </row>
        <row r="2604">
          <cell r="A2604">
            <v>26.91</v>
          </cell>
          <cell r="B2604">
            <v>5000</v>
          </cell>
          <cell r="H2604">
            <v>3300</v>
          </cell>
          <cell r="I2604">
            <v>33335</v>
          </cell>
          <cell r="J2604">
            <v>2100</v>
          </cell>
          <cell r="W2604">
            <v>4000</v>
          </cell>
          <cell r="X2604">
            <v>1200</v>
          </cell>
          <cell r="AA2604">
            <v>1500</v>
          </cell>
        </row>
        <row r="2605">
          <cell r="A2605">
            <v>26.92</v>
          </cell>
          <cell r="B2605">
            <v>5000</v>
          </cell>
          <cell r="H2605">
            <v>3300</v>
          </cell>
          <cell r="I2605">
            <v>33345</v>
          </cell>
          <cell r="J2605">
            <v>2100</v>
          </cell>
          <cell r="W2605">
            <v>4000</v>
          </cell>
          <cell r="X2605">
            <v>1200</v>
          </cell>
          <cell r="AA2605">
            <v>1500</v>
          </cell>
        </row>
        <row r="2606">
          <cell r="A2606">
            <v>26.93</v>
          </cell>
          <cell r="B2606">
            <v>5000</v>
          </cell>
          <cell r="H2606">
            <v>3300</v>
          </cell>
          <cell r="I2606">
            <v>33355</v>
          </cell>
          <cell r="J2606">
            <v>2100</v>
          </cell>
          <cell r="W2606">
            <v>4000</v>
          </cell>
          <cell r="X2606">
            <v>1200</v>
          </cell>
          <cell r="AA2606">
            <v>1500</v>
          </cell>
        </row>
        <row r="2607">
          <cell r="A2607">
            <v>26.94</v>
          </cell>
          <cell r="B2607">
            <v>5000</v>
          </cell>
          <cell r="H2607">
            <v>3300</v>
          </cell>
          <cell r="I2607">
            <v>33365</v>
          </cell>
          <cell r="J2607">
            <v>2100</v>
          </cell>
          <cell r="W2607">
            <v>4000</v>
          </cell>
          <cell r="X2607">
            <v>1200</v>
          </cell>
          <cell r="AA2607">
            <v>1500</v>
          </cell>
        </row>
        <row r="2608">
          <cell r="A2608">
            <v>26.95</v>
          </cell>
          <cell r="B2608">
            <v>5000</v>
          </cell>
          <cell r="H2608">
            <v>3300</v>
          </cell>
          <cell r="I2608">
            <v>33375</v>
          </cell>
          <cell r="J2608">
            <v>2100</v>
          </cell>
          <cell r="W2608">
            <v>4000</v>
          </cell>
          <cell r="X2608">
            <v>1200</v>
          </cell>
          <cell r="AA2608">
            <v>1500</v>
          </cell>
        </row>
        <row r="2609">
          <cell r="A2609">
            <v>26.96</v>
          </cell>
          <cell r="B2609">
            <v>5000</v>
          </cell>
          <cell r="H2609">
            <v>3300</v>
          </cell>
          <cell r="I2609">
            <v>33385</v>
          </cell>
          <cell r="J2609">
            <v>2100</v>
          </cell>
          <cell r="W2609">
            <v>4000</v>
          </cell>
          <cell r="X2609">
            <v>1200</v>
          </cell>
          <cell r="AA2609">
            <v>1500</v>
          </cell>
        </row>
        <row r="2610">
          <cell r="A2610">
            <v>26.97</v>
          </cell>
          <cell r="B2610">
            <v>5000</v>
          </cell>
          <cell r="H2610">
            <v>3300</v>
          </cell>
          <cell r="I2610">
            <v>33395</v>
          </cell>
          <cell r="J2610">
            <v>2100</v>
          </cell>
          <cell r="W2610">
            <v>4000</v>
          </cell>
          <cell r="X2610">
            <v>1200</v>
          </cell>
          <cell r="AA2610">
            <v>1500</v>
          </cell>
        </row>
        <row r="2611">
          <cell r="A2611">
            <v>26.98</v>
          </cell>
          <cell r="B2611">
            <v>5000</v>
          </cell>
          <cell r="H2611">
            <v>3300</v>
          </cell>
          <cell r="I2611">
            <v>33405</v>
          </cell>
          <cell r="J2611">
            <v>2100</v>
          </cell>
          <cell r="W2611">
            <v>4000</v>
          </cell>
          <cell r="X2611">
            <v>1200</v>
          </cell>
          <cell r="AA2611">
            <v>1500</v>
          </cell>
        </row>
        <row r="2612">
          <cell r="A2612">
            <v>26.99</v>
          </cell>
          <cell r="B2612">
            <v>5000</v>
          </cell>
          <cell r="H2612">
            <v>3300</v>
          </cell>
          <cell r="I2612">
            <v>33415</v>
          </cell>
          <cell r="J2612">
            <v>2100</v>
          </cell>
          <cell r="W2612">
            <v>4000</v>
          </cell>
          <cell r="X2612">
            <v>1200</v>
          </cell>
          <cell r="AA2612">
            <v>1500</v>
          </cell>
        </row>
        <row r="2613">
          <cell r="A2613">
            <v>27</v>
          </cell>
          <cell r="B2613">
            <v>5000</v>
          </cell>
          <cell r="H2613">
            <v>3300</v>
          </cell>
          <cell r="I2613">
            <v>33425</v>
          </cell>
          <cell r="J2613">
            <v>2100</v>
          </cell>
          <cell r="W2613">
            <v>4000</v>
          </cell>
          <cell r="X2613">
            <v>1200</v>
          </cell>
          <cell r="AA2613">
            <v>1500</v>
          </cell>
        </row>
        <row r="2614">
          <cell r="A2614">
            <v>27.01</v>
          </cell>
          <cell r="B2614">
            <v>5000</v>
          </cell>
          <cell r="H2614">
            <v>3300</v>
          </cell>
          <cell r="I2614">
            <v>33435</v>
          </cell>
          <cell r="J2614">
            <v>2100</v>
          </cell>
          <cell r="W2614">
            <v>4000</v>
          </cell>
          <cell r="X2614">
            <v>1200</v>
          </cell>
          <cell r="AA2614">
            <v>1500</v>
          </cell>
        </row>
        <row r="2615">
          <cell r="A2615">
            <v>27.02</v>
          </cell>
          <cell r="B2615">
            <v>5000</v>
          </cell>
          <cell r="H2615">
            <v>3300</v>
          </cell>
          <cell r="I2615">
            <v>33445</v>
          </cell>
          <cell r="J2615">
            <v>2100</v>
          </cell>
          <cell r="W2615">
            <v>4000</v>
          </cell>
          <cell r="X2615">
            <v>1200</v>
          </cell>
          <cell r="AA2615">
            <v>1500</v>
          </cell>
        </row>
        <row r="2616">
          <cell r="A2616">
            <v>27.03</v>
          </cell>
          <cell r="B2616">
            <v>5000</v>
          </cell>
          <cell r="H2616">
            <v>3300</v>
          </cell>
          <cell r="I2616">
            <v>33455</v>
          </cell>
          <cell r="J2616">
            <v>2100</v>
          </cell>
          <cell r="W2616">
            <v>4000</v>
          </cell>
          <cell r="X2616">
            <v>1200</v>
          </cell>
          <cell r="AA2616">
            <v>1500</v>
          </cell>
        </row>
        <row r="2617">
          <cell r="A2617">
            <v>27.04</v>
          </cell>
          <cell r="B2617">
            <v>5000</v>
          </cell>
          <cell r="H2617">
            <v>3300</v>
          </cell>
          <cell r="I2617">
            <v>33465</v>
          </cell>
          <cell r="J2617">
            <v>2100</v>
          </cell>
          <cell r="W2617">
            <v>4000</v>
          </cell>
          <cell r="X2617">
            <v>1200</v>
          </cell>
          <cell r="AA2617">
            <v>1500</v>
          </cell>
        </row>
        <row r="2618">
          <cell r="A2618">
            <v>27.05</v>
          </cell>
          <cell r="B2618">
            <v>5000</v>
          </cell>
          <cell r="H2618">
            <v>3300</v>
          </cell>
          <cell r="I2618">
            <v>33475</v>
          </cell>
          <cell r="J2618">
            <v>2100</v>
          </cell>
          <cell r="W2618">
            <v>4000</v>
          </cell>
          <cell r="X2618">
            <v>1200</v>
          </cell>
          <cell r="AA2618">
            <v>1500</v>
          </cell>
        </row>
        <row r="2619">
          <cell r="A2619">
            <v>27.06</v>
          </cell>
          <cell r="B2619">
            <v>5000</v>
          </cell>
          <cell r="H2619">
            <v>3300</v>
          </cell>
          <cell r="I2619">
            <v>33485</v>
          </cell>
          <cell r="J2619">
            <v>2100</v>
          </cell>
          <cell r="W2619">
            <v>4000</v>
          </cell>
          <cell r="X2619">
            <v>1200</v>
          </cell>
          <cell r="AA2619">
            <v>1500</v>
          </cell>
        </row>
        <row r="2620">
          <cell r="A2620">
            <v>27.07</v>
          </cell>
          <cell r="B2620">
            <v>5000</v>
          </cell>
          <cell r="H2620">
            <v>3300</v>
          </cell>
          <cell r="I2620">
            <v>33495</v>
          </cell>
          <cell r="J2620">
            <v>2100</v>
          </cell>
          <cell r="W2620">
            <v>4000</v>
          </cell>
          <cell r="X2620">
            <v>1200</v>
          </cell>
          <cell r="AA2620">
            <v>1500</v>
          </cell>
        </row>
        <row r="2621">
          <cell r="A2621">
            <v>27.08</v>
          </cell>
          <cell r="B2621">
            <v>5000</v>
          </cell>
          <cell r="H2621">
            <v>3300</v>
          </cell>
          <cell r="I2621">
            <v>33505</v>
          </cell>
          <cell r="J2621">
            <v>2100</v>
          </cell>
          <cell r="W2621">
            <v>4000</v>
          </cell>
          <cell r="X2621">
            <v>1200</v>
          </cell>
          <cell r="AA2621">
            <v>1500</v>
          </cell>
        </row>
        <row r="2622">
          <cell r="A2622">
            <v>27.09</v>
          </cell>
          <cell r="B2622">
            <v>5000</v>
          </cell>
          <cell r="H2622">
            <v>3300</v>
          </cell>
          <cell r="I2622">
            <v>33515</v>
          </cell>
          <cell r="J2622">
            <v>2100</v>
          </cell>
          <cell r="W2622">
            <v>4000</v>
          </cell>
          <cell r="X2622">
            <v>1200</v>
          </cell>
          <cell r="AA2622">
            <v>1500</v>
          </cell>
        </row>
        <row r="2623">
          <cell r="A2623">
            <v>27.1</v>
          </cell>
          <cell r="B2623">
            <v>5000</v>
          </cell>
          <cell r="H2623">
            <v>3300</v>
          </cell>
          <cell r="I2623">
            <v>33525</v>
          </cell>
          <cell r="J2623">
            <v>2100</v>
          </cell>
          <cell r="W2623">
            <v>4000</v>
          </cell>
          <cell r="X2623">
            <v>1200</v>
          </cell>
          <cell r="AA2623">
            <v>1500</v>
          </cell>
        </row>
        <row r="2624">
          <cell r="A2624">
            <v>27.11</v>
          </cell>
          <cell r="B2624">
            <v>5000</v>
          </cell>
          <cell r="H2624">
            <v>3300</v>
          </cell>
          <cell r="I2624">
            <v>33535</v>
          </cell>
          <cell r="J2624">
            <v>2100</v>
          </cell>
          <cell r="W2624">
            <v>4000</v>
          </cell>
          <cell r="X2624">
            <v>1200</v>
          </cell>
          <cell r="AA2624">
            <v>1500</v>
          </cell>
        </row>
        <row r="2625">
          <cell r="A2625">
            <v>27.12</v>
          </cell>
          <cell r="B2625">
            <v>5000</v>
          </cell>
          <cell r="H2625">
            <v>3300</v>
          </cell>
          <cell r="I2625">
            <v>33545</v>
          </cell>
          <cell r="J2625">
            <v>2100</v>
          </cell>
          <cell r="W2625">
            <v>4000</v>
          </cell>
          <cell r="X2625">
            <v>1200</v>
          </cell>
          <cell r="AA2625">
            <v>1500</v>
          </cell>
        </row>
        <row r="2626">
          <cell r="A2626">
            <v>27.13</v>
          </cell>
          <cell r="B2626">
            <v>5000</v>
          </cell>
          <cell r="H2626">
            <v>3300</v>
          </cell>
          <cell r="I2626">
            <v>33555</v>
          </cell>
          <cell r="J2626">
            <v>2100</v>
          </cell>
          <cell r="W2626">
            <v>4000</v>
          </cell>
          <cell r="X2626">
            <v>1200</v>
          </cell>
          <cell r="AA2626">
            <v>1500</v>
          </cell>
        </row>
        <row r="2627">
          <cell r="A2627">
            <v>27.14</v>
          </cell>
          <cell r="B2627">
            <v>5000</v>
          </cell>
          <cell r="H2627">
            <v>3300</v>
          </cell>
          <cell r="I2627">
            <v>33565</v>
          </cell>
          <cell r="J2627">
            <v>2100</v>
          </cell>
          <cell r="W2627">
            <v>4000</v>
          </cell>
          <cell r="X2627">
            <v>1200</v>
          </cell>
          <cell r="AA2627">
            <v>1500</v>
          </cell>
        </row>
        <row r="2628">
          <cell r="A2628">
            <v>27.15</v>
          </cell>
          <cell r="B2628">
            <v>5000</v>
          </cell>
          <cell r="H2628">
            <v>3300</v>
          </cell>
          <cell r="I2628">
            <v>33575</v>
          </cell>
          <cell r="J2628">
            <v>2100</v>
          </cell>
          <cell r="W2628">
            <v>4000</v>
          </cell>
          <cell r="X2628">
            <v>1200</v>
          </cell>
          <cell r="AA2628">
            <v>1500</v>
          </cell>
        </row>
        <row r="2629">
          <cell r="A2629">
            <v>27.16</v>
          </cell>
          <cell r="B2629">
            <v>5000</v>
          </cell>
          <cell r="H2629">
            <v>3300</v>
          </cell>
          <cell r="I2629">
            <v>33585</v>
          </cell>
          <cell r="J2629">
            <v>2100</v>
          </cell>
          <cell r="W2629">
            <v>4000</v>
          </cell>
          <cell r="X2629">
            <v>1200</v>
          </cell>
          <cell r="AA2629">
            <v>1500</v>
          </cell>
        </row>
        <row r="2630">
          <cell r="A2630">
            <v>27.17</v>
          </cell>
          <cell r="B2630">
            <v>5000</v>
          </cell>
          <cell r="H2630">
            <v>3300</v>
          </cell>
          <cell r="I2630">
            <v>33595</v>
          </cell>
          <cell r="J2630">
            <v>2100</v>
          </cell>
          <cell r="W2630">
            <v>4000</v>
          </cell>
          <cell r="X2630">
            <v>1200</v>
          </cell>
          <cell r="AA2630">
            <v>1500</v>
          </cell>
        </row>
        <row r="2631">
          <cell r="A2631">
            <v>27.18</v>
          </cell>
          <cell r="B2631">
            <v>5000</v>
          </cell>
          <cell r="H2631">
            <v>3300</v>
          </cell>
          <cell r="I2631">
            <v>33605</v>
          </cell>
          <cell r="J2631">
            <v>2100</v>
          </cell>
          <cell r="W2631">
            <v>4000</v>
          </cell>
          <cell r="X2631">
            <v>1200</v>
          </cell>
          <cell r="AA2631">
            <v>1500</v>
          </cell>
        </row>
        <row r="2632">
          <cell r="A2632">
            <v>27.19</v>
          </cell>
          <cell r="B2632">
            <v>5000</v>
          </cell>
          <cell r="H2632">
            <v>3300</v>
          </cell>
          <cell r="I2632">
            <v>33615</v>
          </cell>
          <cell r="J2632">
            <v>2100</v>
          </cell>
          <cell r="W2632">
            <v>4000</v>
          </cell>
          <cell r="X2632">
            <v>1200</v>
          </cell>
          <cell r="AA2632">
            <v>1500</v>
          </cell>
        </row>
        <row r="2633">
          <cell r="A2633">
            <v>27.2</v>
          </cell>
          <cell r="B2633">
            <v>5000</v>
          </cell>
          <cell r="H2633">
            <v>3300</v>
          </cell>
          <cell r="I2633">
            <v>33625</v>
          </cell>
          <cell r="J2633">
            <v>2100</v>
          </cell>
          <cell r="W2633">
            <v>4000</v>
          </cell>
          <cell r="X2633">
            <v>1200</v>
          </cell>
          <cell r="AA2633">
            <v>1500</v>
          </cell>
        </row>
        <row r="2634">
          <cell r="A2634">
            <v>27.21</v>
          </cell>
          <cell r="B2634">
            <v>5000</v>
          </cell>
          <cell r="H2634">
            <v>3300</v>
          </cell>
          <cell r="I2634">
            <v>33635</v>
          </cell>
          <cell r="J2634">
            <v>2100</v>
          </cell>
          <cell r="W2634">
            <v>4000</v>
          </cell>
          <cell r="X2634">
            <v>1200</v>
          </cell>
          <cell r="AA2634">
            <v>1500</v>
          </cell>
        </row>
        <row r="2635">
          <cell r="A2635">
            <v>27.22</v>
          </cell>
          <cell r="B2635">
            <v>5000</v>
          </cell>
          <cell r="H2635">
            <v>3300</v>
          </cell>
          <cell r="I2635">
            <v>33645</v>
          </cell>
          <cell r="J2635">
            <v>2100</v>
          </cell>
          <cell r="W2635">
            <v>4000</v>
          </cell>
          <cell r="X2635">
            <v>1200</v>
          </cell>
          <cell r="AA2635">
            <v>1500</v>
          </cell>
        </row>
        <row r="2636">
          <cell r="A2636">
            <v>27.23</v>
          </cell>
          <cell r="B2636">
            <v>5000</v>
          </cell>
          <cell r="H2636">
            <v>3300</v>
          </cell>
          <cell r="I2636">
            <v>33655</v>
          </cell>
          <cell r="J2636">
            <v>2100</v>
          </cell>
          <cell r="W2636">
            <v>4000</v>
          </cell>
          <cell r="X2636">
            <v>1200</v>
          </cell>
          <cell r="AA2636">
            <v>1500</v>
          </cell>
        </row>
        <row r="2637">
          <cell r="A2637">
            <v>27.24</v>
          </cell>
          <cell r="B2637">
            <v>5000</v>
          </cell>
          <cell r="H2637">
            <v>3300</v>
          </cell>
          <cell r="I2637">
            <v>33665</v>
          </cell>
          <cell r="J2637">
            <v>2100</v>
          </cell>
          <cell r="W2637">
            <v>4000</v>
          </cell>
          <cell r="X2637">
            <v>1200</v>
          </cell>
          <cell r="AA2637">
            <v>1500</v>
          </cell>
        </row>
        <row r="2638">
          <cell r="A2638">
            <v>27.25</v>
          </cell>
          <cell r="B2638">
            <v>5000</v>
          </cell>
          <cell r="H2638">
            <v>3300</v>
          </cell>
          <cell r="I2638">
            <v>33675</v>
          </cell>
          <cell r="J2638">
            <v>2100</v>
          </cell>
          <cell r="W2638">
            <v>4000</v>
          </cell>
          <cell r="X2638">
            <v>1200</v>
          </cell>
          <cell r="AA2638">
            <v>1500</v>
          </cell>
        </row>
        <row r="2639">
          <cell r="A2639">
            <v>27.26</v>
          </cell>
          <cell r="B2639">
            <v>5000</v>
          </cell>
          <cell r="H2639">
            <v>3300</v>
          </cell>
          <cell r="I2639">
            <v>33685</v>
          </cell>
          <cell r="J2639">
            <v>2100</v>
          </cell>
          <cell r="W2639">
            <v>4000</v>
          </cell>
          <cell r="X2639">
            <v>1200</v>
          </cell>
          <cell r="AA2639">
            <v>1500</v>
          </cell>
        </row>
        <row r="2640">
          <cell r="A2640">
            <v>27.27</v>
          </cell>
          <cell r="B2640">
            <v>5000</v>
          </cell>
          <cell r="H2640">
            <v>3300</v>
          </cell>
          <cell r="I2640">
            <v>33695</v>
          </cell>
          <cell r="J2640">
            <v>2100</v>
          </cell>
          <cell r="W2640">
            <v>4000</v>
          </cell>
          <cell r="X2640">
            <v>1200</v>
          </cell>
          <cell r="AA2640">
            <v>1500</v>
          </cell>
        </row>
        <row r="2641">
          <cell r="A2641">
            <v>27.28</v>
          </cell>
          <cell r="B2641">
            <v>5000</v>
          </cell>
          <cell r="H2641">
            <v>3300</v>
          </cell>
          <cell r="I2641">
            <v>33705</v>
          </cell>
          <cell r="J2641">
            <v>2100</v>
          </cell>
          <cell r="W2641">
            <v>4000</v>
          </cell>
          <cell r="X2641">
            <v>1200</v>
          </cell>
          <cell r="AA2641">
            <v>1500</v>
          </cell>
        </row>
        <row r="2642">
          <cell r="A2642">
            <v>27.29</v>
          </cell>
          <cell r="B2642">
            <v>5000</v>
          </cell>
          <cell r="H2642">
            <v>3300</v>
          </cell>
          <cell r="I2642">
            <v>33715</v>
          </cell>
          <cell r="J2642">
            <v>2100</v>
          </cell>
          <cell r="W2642">
            <v>4000</v>
          </cell>
          <cell r="X2642">
            <v>1200</v>
          </cell>
          <cell r="AA2642">
            <v>1500</v>
          </cell>
        </row>
        <row r="2643">
          <cell r="A2643">
            <v>27.3</v>
          </cell>
          <cell r="B2643">
            <v>5000</v>
          </cell>
          <cell r="H2643">
            <v>3300</v>
          </cell>
          <cell r="I2643">
            <v>33725</v>
          </cell>
          <cell r="J2643">
            <v>2100</v>
          </cell>
          <cell r="W2643">
            <v>4000</v>
          </cell>
          <cell r="X2643">
            <v>1200</v>
          </cell>
          <cell r="AA2643">
            <v>1500</v>
          </cell>
        </row>
        <row r="2644">
          <cell r="A2644">
            <v>27.31</v>
          </cell>
          <cell r="B2644">
            <v>5000</v>
          </cell>
          <cell r="H2644">
            <v>3300</v>
          </cell>
          <cell r="I2644">
            <v>33735</v>
          </cell>
          <cell r="J2644">
            <v>2100</v>
          </cell>
          <cell r="W2644">
            <v>4000</v>
          </cell>
          <cell r="X2644">
            <v>1200</v>
          </cell>
          <cell r="AA2644">
            <v>1500</v>
          </cell>
        </row>
        <row r="2645">
          <cell r="A2645">
            <v>27.32</v>
          </cell>
          <cell r="B2645">
            <v>5000</v>
          </cell>
          <cell r="H2645">
            <v>3300</v>
          </cell>
          <cell r="I2645">
            <v>33745</v>
          </cell>
          <cell r="J2645">
            <v>2100</v>
          </cell>
          <cell r="W2645">
            <v>4000</v>
          </cell>
          <cell r="X2645">
            <v>1200</v>
          </cell>
          <cell r="AA2645">
            <v>1500</v>
          </cell>
        </row>
        <row r="2646">
          <cell r="A2646">
            <v>27.33</v>
          </cell>
          <cell r="B2646">
            <v>5000</v>
          </cell>
          <cell r="H2646">
            <v>3300</v>
          </cell>
          <cell r="I2646">
            <v>33755</v>
          </cell>
          <cell r="J2646">
            <v>2100</v>
          </cell>
          <cell r="W2646">
            <v>4000</v>
          </cell>
          <cell r="X2646">
            <v>1200</v>
          </cell>
          <cell r="AA2646">
            <v>1500</v>
          </cell>
        </row>
        <row r="2647">
          <cell r="A2647">
            <v>27.34</v>
          </cell>
          <cell r="B2647">
            <v>5000</v>
          </cell>
          <cell r="H2647">
            <v>3300</v>
          </cell>
          <cell r="I2647">
            <v>33765</v>
          </cell>
          <cell r="J2647">
            <v>2100</v>
          </cell>
          <cell r="W2647">
            <v>4000</v>
          </cell>
          <cell r="X2647">
            <v>1200</v>
          </cell>
          <cell r="AA2647">
            <v>1500</v>
          </cell>
        </row>
        <row r="2648">
          <cell r="A2648">
            <v>27.35</v>
          </cell>
          <cell r="B2648">
            <v>5000</v>
          </cell>
          <cell r="H2648">
            <v>3300</v>
          </cell>
          <cell r="I2648">
            <v>33775</v>
          </cell>
          <cell r="J2648">
            <v>2100</v>
          </cell>
          <cell r="W2648">
            <v>4000</v>
          </cell>
          <cell r="X2648">
            <v>1200</v>
          </cell>
          <cell r="AA2648">
            <v>1500</v>
          </cell>
        </row>
        <row r="2649">
          <cell r="A2649">
            <v>27.36</v>
          </cell>
          <cell r="B2649">
            <v>5000</v>
          </cell>
          <cell r="H2649">
            <v>3300</v>
          </cell>
          <cell r="I2649">
            <v>33785</v>
          </cell>
          <cell r="J2649">
            <v>2100</v>
          </cell>
          <cell r="W2649">
            <v>4000</v>
          </cell>
          <cell r="X2649">
            <v>1200</v>
          </cell>
          <cell r="AA2649">
            <v>1500</v>
          </cell>
        </row>
        <row r="2650">
          <cell r="A2650">
            <v>27.37</v>
          </cell>
          <cell r="B2650">
            <v>5000</v>
          </cell>
          <cell r="H2650">
            <v>3300</v>
          </cell>
          <cell r="I2650">
            <v>33795</v>
          </cell>
          <cell r="J2650">
            <v>2100</v>
          </cell>
          <cell r="W2650">
            <v>4000</v>
          </cell>
          <cell r="X2650">
            <v>1200</v>
          </cell>
          <cell r="AA2650">
            <v>1500</v>
          </cell>
        </row>
        <row r="2651">
          <cell r="A2651">
            <v>27.38</v>
          </cell>
          <cell r="B2651">
            <v>5000</v>
          </cell>
          <cell r="H2651">
            <v>3300</v>
          </cell>
          <cell r="I2651">
            <v>33805</v>
          </cell>
          <cell r="J2651">
            <v>2100</v>
          </cell>
          <cell r="W2651">
            <v>4000</v>
          </cell>
          <cell r="X2651">
            <v>1200</v>
          </cell>
          <cell r="AA2651">
            <v>1500</v>
          </cell>
        </row>
        <row r="2652">
          <cell r="A2652">
            <v>27.39</v>
          </cell>
          <cell r="B2652">
            <v>5000</v>
          </cell>
          <cell r="H2652">
            <v>3300</v>
          </cell>
          <cell r="I2652">
            <v>33815</v>
          </cell>
          <cell r="J2652">
            <v>2100</v>
          </cell>
          <cell r="W2652">
            <v>4000</v>
          </cell>
          <cell r="X2652">
            <v>1200</v>
          </cell>
          <cell r="AA2652">
            <v>1500</v>
          </cell>
        </row>
        <row r="2653">
          <cell r="A2653">
            <v>27.4</v>
          </cell>
          <cell r="B2653">
            <v>5000</v>
          </cell>
          <cell r="H2653">
            <v>3300</v>
          </cell>
          <cell r="I2653">
            <v>33825</v>
          </cell>
          <cell r="J2653">
            <v>2100</v>
          </cell>
          <cell r="W2653">
            <v>4000</v>
          </cell>
          <cell r="X2653">
            <v>1200</v>
          </cell>
          <cell r="AA2653">
            <v>1500</v>
          </cell>
        </row>
        <row r="2654">
          <cell r="A2654">
            <v>27.41</v>
          </cell>
          <cell r="B2654">
            <v>5000</v>
          </cell>
          <cell r="H2654">
            <v>3300</v>
          </cell>
          <cell r="I2654">
            <v>33835</v>
          </cell>
          <cell r="J2654">
            <v>2100</v>
          </cell>
          <cell r="W2654">
            <v>4000</v>
          </cell>
          <cell r="X2654">
            <v>1200</v>
          </cell>
          <cell r="AA2654">
            <v>1500</v>
          </cell>
        </row>
        <row r="2655">
          <cell r="A2655">
            <v>27.42</v>
          </cell>
          <cell r="B2655">
            <v>5000</v>
          </cell>
          <cell r="H2655">
            <v>3300</v>
          </cell>
          <cell r="I2655">
            <v>33845</v>
          </cell>
          <cell r="J2655">
            <v>2100</v>
          </cell>
          <cell r="W2655">
            <v>4000</v>
          </cell>
          <cell r="X2655">
            <v>1200</v>
          </cell>
          <cell r="AA2655">
            <v>1500</v>
          </cell>
        </row>
        <row r="2656">
          <cell r="A2656">
            <v>27.43</v>
          </cell>
          <cell r="B2656">
            <v>5000</v>
          </cell>
          <cell r="H2656">
            <v>3300</v>
          </cell>
          <cell r="I2656">
            <v>33855</v>
          </cell>
          <cell r="J2656">
            <v>2100</v>
          </cell>
          <cell r="W2656">
            <v>4000</v>
          </cell>
          <cell r="X2656">
            <v>1200</v>
          </cell>
          <cell r="AA2656">
            <v>1500</v>
          </cell>
        </row>
        <row r="2657">
          <cell r="A2657">
            <v>27.44</v>
          </cell>
          <cell r="B2657">
            <v>5000</v>
          </cell>
          <cell r="H2657">
            <v>3300</v>
          </cell>
          <cell r="I2657">
            <v>33865</v>
          </cell>
          <cell r="J2657">
            <v>2100</v>
          </cell>
          <cell r="W2657">
            <v>4000</v>
          </cell>
          <cell r="X2657">
            <v>1200</v>
          </cell>
          <cell r="AA2657">
            <v>1500</v>
          </cell>
        </row>
        <row r="2658">
          <cell r="A2658">
            <v>27.45</v>
          </cell>
          <cell r="B2658">
            <v>5000</v>
          </cell>
          <cell r="H2658">
            <v>3300</v>
          </cell>
          <cell r="I2658">
            <v>33875</v>
          </cell>
          <cell r="J2658">
            <v>2100</v>
          </cell>
          <cell r="W2658">
            <v>4000</v>
          </cell>
          <cell r="X2658">
            <v>1200</v>
          </cell>
          <cell r="AA2658">
            <v>1500</v>
          </cell>
        </row>
        <row r="2659">
          <cell r="A2659">
            <v>27.46</v>
          </cell>
          <cell r="B2659">
            <v>5000</v>
          </cell>
          <cell r="H2659">
            <v>3300</v>
          </cell>
          <cell r="I2659">
            <v>33885</v>
          </cell>
          <cell r="J2659">
            <v>2100</v>
          </cell>
          <cell r="W2659">
            <v>4000</v>
          </cell>
          <cell r="X2659">
            <v>1200</v>
          </cell>
          <cell r="AA2659">
            <v>1500</v>
          </cell>
        </row>
        <row r="2660">
          <cell r="A2660">
            <v>27.47</v>
          </cell>
          <cell r="B2660">
            <v>5000</v>
          </cell>
          <cell r="H2660">
            <v>3300</v>
          </cell>
          <cell r="I2660">
            <v>33895</v>
          </cell>
          <cell r="J2660">
            <v>2100</v>
          </cell>
          <cell r="W2660">
            <v>4000</v>
          </cell>
          <cell r="X2660">
            <v>1200</v>
          </cell>
          <cell r="AA2660">
            <v>1500</v>
          </cell>
        </row>
        <row r="2661">
          <cell r="A2661">
            <v>27.48</v>
          </cell>
          <cell r="B2661">
            <v>5000</v>
          </cell>
          <cell r="H2661">
            <v>3300</v>
          </cell>
          <cell r="I2661">
            <v>33905</v>
          </cell>
          <cell r="J2661">
            <v>2100</v>
          </cell>
          <cell r="W2661">
            <v>4000</v>
          </cell>
          <cell r="X2661">
            <v>1200</v>
          </cell>
          <cell r="AA2661">
            <v>1500</v>
          </cell>
        </row>
        <row r="2662">
          <cell r="A2662">
            <v>27.49</v>
          </cell>
          <cell r="B2662">
            <v>5000</v>
          </cell>
          <cell r="H2662">
            <v>3300</v>
          </cell>
          <cell r="I2662">
            <v>33915</v>
          </cell>
          <cell r="J2662">
            <v>2100</v>
          </cell>
          <cell r="W2662">
            <v>4000</v>
          </cell>
          <cell r="X2662">
            <v>1200</v>
          </cell>
          <cell r="AA2662">
            <v>1500</v>
          </cell>
        </row>
        <row r="2663">
          <cell r="A2663">
            <v>27.5</v>
          </cell>
          <cell r="B2663">
            <v>5000</v>
          </cell>
          <cell r="H2663">
            <v>3300</v>
          </cell>
          <cell r="I2663">
            <v>33925</v>
          </cell>
          <cell r="J2663">
            <v>2100</v>
          </cell>
          <cell r="W2663">
            <v>4000</v>
          </cell>
          <cell r="X2663">
            <v>1200</v>
          </cell>
          <cell r="AA2663">
            <v>1500</v>
          </cell>
        </row>
        <row r="2664">
          <cell r="A2664">
            <v>27.51</v>
          </cell>
          <cell r="B2664">
            <v>5000</v>
          </cell>
          <cell r="H2664">
            <v>3300</v>
          </cell>
          <cell r="I2664">
            <v>33935</v>
          </cell>
          <cell r="J2664">
            <v>2100</v>
          </cell>
          <cell r="W2664">
            <v>4000</v>
          </cell>
          <cell r="X2664">
            <v>1200</v>
          </cell>
          <cell r="AA2664">
            <v>1500</v>
          </cell>
        </row>
        <row r="2665">
          <cell r="A2665">
            <v>27.52</v>
          </cell>
          <cell r="B2665">
            <v>5000</v>
          </cell>
          <cell r="H2665">
            <v>3300</v>
          </cell>
          <cell r="I2665">
            <v>33945</v>
          </cell>
          <cell r="J2665">
            <v>2100</v>
          </cell>
          <cell r="W2665">
            <v>4000</v>
          </cell>
          <cell r="X2665">
            <v>1200</v>
          </cell>
          <cell r="AA2665">
            <v>1500</v>
          </cell>
        </row>
        <row r="2666">
          <cell r="A2666">
            <v>27.53</v>
          </cell>
          <cell r="B2666">
            <v>5000</v>
          </cell>
          <cell r="H2666">
            <v>3300</v>
          </cell>
          <cell r="I2666">
            <v>33955</v>
          </cell>
          <cell r="J2666">
            <v>2100</v>
          </cell>
          <cell r="W2666">
            <v>4000</v>
          </cell>
          <cell r="X2666">
            <v>1200</v>
          </cell>
          <cell r="AA2666">
            <v>1500</v>
          </cell>
        </row>
        <row r="2667">
          <cell r="A2667">
            <v>27.54</v>
          </cell>
          <cell r="B2667">
            <v>5000</v>
          </cell>
          <cell r="H2667">
            <v>3300</v>
          </cell>
          <cell r="I2667">
            <v>33965</v>
          </cell>
          <cell r="J2667">
            <v>2100</v>
          </cell>
          <cell r="W2667">
            <v>4000</v>
          </cell>
          <cell r="X2667">
            <v>1200</v>
          </cell>
          <cell r="AA2667">
            <v>1500</v>
          </cell>
        </row>
        <row r="2668">
          <cell r="A2668">
            <v>27.55</v>
          </cell>
          <cell r="B2668">
            <v>5000</v>
          </cell>
          <cell r="H2668">
            <v>3300</v>
          </cell>
          <cell r="I2668">
            <v>33975</v>
          </cell>
          <cell r="J2668">
            <v>2100</v>
          </cell>
          <cell r="W2668">
            <v>4000</v>
          </cell>
          <cell r="X2668">
            <v>1200</v>
          </cell>
          <cell r="AA2668">
            <v>1500</v>
          </cell>
        </row>
        <row r="2669">
          <cell r="A2669">
            <v>27.56</v>
          </cell>
          <cell r="B2669">
            <v>5000</v>
          </cell>
          <cell r="H2669">
            <v>3300</v>
          </cell>
          <cell r="I2669">
            <v>33985</v>
          </cell>
          <cell r="J2669">
            <v>2100</v>
          </cell>
          <cell r="W2669">
            <v>4000</v>
          </cell>
          <cell r="X2669">
            <v>1200</v>
          </cell>
          <cell r="AA2669">
            <v>1500</v>
          </cell>
        </row>
        <row r="2670">
          <cell r="A2670">
            <v>27.57</v>
          </cell>
          <cell r="B2670">
            <v>5000</v>
          </cell>
          <cell r="H2670">
            <v>3300</v>
          </cell>
          <cell r="I2670">
            <v>33995</v>
          </cell>
          <cell r="J2670">
            <v>2100</v>
          </cell>
          <cell r="W2670">
            <v>4000</v>
          </cell>
          <cell r="X2670">
            <v>1200</v>
          </cell>
          <cell r="AA2670">
            <v>1500</v>
          </cell>
        </row>
        <row r="2671">
          <cell r="A2671">
            <v>27.58</v>
          </cell>
          <cell r="B2671">
            <v>5000</v>
          </cell>
          <cell r="H2671">
            <v>3300</v>
          </cell>
          <cell r="I2671">
            <v>34005</v>
          </cell>
          <cell r="J2671">
            <v>2100</v>
          </cell>
          <cell r="W2671">
            <v>4000</v>
          </cell>
          <cell r="X2671">
            <v>1200</v>
          </cell>
          <cell r="AA2671">
            <v>1500</v>
          </cell>
        </row>
        <row r="2672">
          <cell r="A2672">
            <v>27.59</v>
          </cell>
          <cell r="B2672">
            <v>5000</v>
          </cell>
          <cell r="H2672">
            <v>3300</v>
          </cell>
          <cell r="I2672">
            <v>34015</v>
          </cell>
          <cell r="J2672">
            <v>2100</v>
          </cell>
          <cell r="W2672">
            <v>4000</v>
          </cell>
          <cell r="X2672">
            <v>1200</v>
          </cell>
          <cell r="AA2672">
            <v>1500</v>
          </cell>
        </row>
        <row r="2673">
          <cell r="A2673">
            <v>27.6</v>
          </cell>
          <cell r="B2673">
            <v>5000</v>
          </cell>
          <cell r="H2673">
            <v>3300</v>
          </cell>
          <cell r="I2673">
            <v>34025</v>
          </cell>
          <cell r="J2673">
            <v>2100</v>
          </cell>
          <cell r="W2673">
            <v>4000</v>
          </cell>
          <cell r="X2673">
            <v>1200</v>
          </cell>
          <cell r="AA2673">
            <v>1500</v>
          </cell>
        </row>
        <row r="2674">
          <cell r="A2674">
            <v>27.61</v>
          </cell>
          <cell r="B2674">
            <v>5000</v>
          </cell>
          <cell r="H2674">
            <v>3300</v>
          </cell>
          <cell r="I2674">
            <v>34035</v>
          </cell>
          <cell r="J2674">
            <v>2100</v>
          </cell>
          <cell r="W2674">
            <v>4000</v>
          </cell>
          <cell r="X2674">
            <v>1200</v>
          </cell>
          <cell r="AA2674">
            <v>1500</v>
          </cell>
        </row>
        <row r="2675">
          <cell r="A2675">
            <v>27.62</v>
          </cell>
          <cell r="B2675">
            <v>5000</v>
          </cell>
          <cell r="H2675">
            <v>3300</v>
          </cell>
          <cell r="I2675">
            <v>34045</v>
          </cell>
          <cell r="J2675">
            <v>2100</v>
          </cell>
          <cell r="W2675">
            <v>4000</v>
          </cell>
          <cell r="X2675">
            <v>1200</v>
          </cell>
          <cell r="AA2675">
            <v>1500</v>
          </cell>
        </row>
        <row r="2676">
          <cell r="A2676">
            <v>27.63</v>
          </cell>
          <cell r="B2676">
            <v>5000</v>
          </cell>
          <cell r="H2676">
            <v>3300</v>
          </cell>
          <cell r="I2676">
            <v>34055</v>
          </cell>
          <cell r="J2676">
            <v>2100</v>
          </cell>
          <cell r="W2676">
            <v>4000</v>
          </cell>
          <cell r="X2676">
            <v>1200</v>
          </cell>
          <cell r="AA2676">
            <v>1500</v>
          </cell>
        </row>
        <row r="2677">
          <cell r="A2677">
            <v>27.64</v>
          </cell>
          <cell r="B2677">
            <v>5000</v>
          </cell>
          <cell r="H2677">
            <v>3300</v>
          </cell>
          <cell r="I2677">
            <v>34065</v>
          </cell>
          <cell r="J2677">
            <v>2100</v>
          </cell>
          <cell r="W2677">
            <v>4000</v>
          </cell>
          <cell r="X2677">
            <v>1200</v>
          </cell>
          <cell r="AA2677">
            <v>1500</v>
          </cell>
        </row>
        <row r="2678">
          <cell r="A2678">
            <v>27.65</v>
          </cell>
          <cell r="B2678">
            <v>5000</v>
          </cell>
          <cell r="H2678">
            <v>3300</v>
          </cell>
          <cell r="I2678">
            <v>34075</v>
          </cell>
          <cell r="J2678">
            <v>2100</v>
          </cell>
          <cell r="W2678">
            <v>4000</v>
          </cell>
          <cell r="X2678">
            <v>1200</v>
          </cell>
          <cell r="AA2678">
            <v>1500</v>
          </cell>
        </row>
        <row r="2679">
          <cell r="A2679">
            <v>27.66</v>
          </cell>
          <cell r="B2679">
            <v>5000</v>
          </cell>
          <cell r="H2679">
            <v>3300</v>
          </cell>
          <cell r="I2679">
            <v>34085</v>
          </cell>
          <cell r="J2679">
            <v>2100</v>
          </cell>
          <cell r="W2679">
            <v>4000</v>
          </cell>
          <cell r="X2679">
            <v>1200</v>
          </cell>
          <cell r="AA2679">
            <v>1500</v>
          </cell>
        </row>
        <row r="2680">
          <cell r="A2680">
            <v>27.67</v>
          </cell>
          <cell r="B2680">
            <v>5000</v>
          </cell>
          <cell r="H2680">
            <v>3300</v>
          </cell>
          <cell r="I2680">
            <v>34095</v>
          </cell>
          <cell r="J2680">
            <v>2100</v>
          </cell>
          <cell r="W2680">
            <v>4000</v>
          </cell>
          <cell r="X2680">
            <v>1200</v>
          </cell>
          <cell r="AA2680">
            <v>1500</v>
          </cell>
        </row>
        <row r="2681">
          <cell r="A2681">
            <v>27.68</v>
          </cell>
          <cell r="B2681">
            <v>5000</v>
          </cell>
          <cell r="H2681">
            <v>3300</v>
          </cell>
          <cell r="I2681">
            <v>34105</v>
          </cell>
          <cell r="J2681">
            <v>2100</v>
          </cell>
          <cell r="W2681">
            <v>4000</v>
          </cell>
          <cell r="X2681">
            <v>1200</v>
          </cell>
          <cell r="AA2681">
            <v>1500</v>
          </cell>
        </row>
        <row r="2682">
          <cell r="A2682">
            <v>27.69</v>
          </cell>
          <cell r="B2682">
            <v>5000</v>
          </cell>
          <cell r="H2682">
            <v>3300</v>
          </cell>
          <cell r="I2682">
            <v>34115</v>
          </cell>
          <cell r="J2682">
            <v>2100</v>
          </cell>
          <cell r="W2682">
            <v>4000</v>
          </cell>
          <cell r="X2682">
            <v>1200</v>
          </cell>
          <cell r="AA2682">
            <v>1500</v>
          </cell>
        </row>
        <row r="2683">
          <cell r="A2683">
            <v>27.7</v>
          </cell>
          <cell r="B2683">
            <v>5000</v>
          </cell>
          <cell r="H2683">
            <v>3300</v>
          </cell>
          <cell r="I2683">
            <v>34125</v>
          </cell>
          <cell r="J2683">
            <v>2100</v>
          </cell>
          <cell r="W2683">
            <v>4000</v>
          </cell>
          <cell r="X2683">
            <v>1200</v>
          </cell>
          <cell r="AA2683">
            <v>1500</v>
          </cell>
        </row>
        <row r="2684">
          <cell r="A2684">
            <v>27.71</v>
          </cell>
          <cell r="B2684">
            <v>5000</v>
          </cell>
          <cell r="H2684">
            <v>3300</v>
          </cell>
          <cell r="I2684">
            <v>34135</v>
          </cell>
          <cell r="J2684">
            <v>2100</v>
          </cell>
          <cell r="W2684">
            <v>4000</v>
          </cell>
          <cell r="X2684">
            <v>1200</v>
          </cell>
          <cell r="AA2684">
            <v>1500</v>
          </cell>
        </row>
        <row r="2685">
          <cell r="A2685">
            <v>27.72</v>
          </cell>
          <cell r="B2685">
            <v>5000</v>
          </cell>
          <cell r="H2685">
            <v>3300</v>
          </cell>
          <cell r="I2685">
            <v>34145</v>
          </cell>
          <cell r="J2685">
            <v>2100</v>
          </cell>
          <cell r="W2685">
            <v>4000</v>
          </cell>
          <cell r="X2685">
            <v>1200</v>
          </cell>
          <cell r="AA2685">
            <v>1500</v>
          </cell>
        </row>
        <row r="2686">
          <cell r="A2686">
            <v>27.73</v>
          </cell>
          <cell r="B2686">
            <v>5000</v>
          </cell>
          <cell r="H2686">
            <v>3300</v>
          </cell>
          <cell r="I2686">
            <v>34155</v>
          </cell>
          <cell r="J2686">
            <v>2100</v>
          </cell>
          <cell r="W2686">
            <v>4000</v>
          </cell>
          <cell r="X2686">
            <v>1200</v>
          </cell>
          <cell r="AA2686">
            <v>1500</v>
          </cell>
        </row>
        <row r="2687">
          <cell r="A2687">
            <v>27.74</v>
          </cell>
          <cell r="B2687">
            <v>5000</v>
          </cell>
          <cell r="H2687">
            <v>3300</v>
          </cell>
          <cell r="I2687">
            <v>34165</v>
          </cell>
          <cell r="J2687">
            <v>2100</v>
          </cell>
          <cell r="W2687">
            <v>4000</v>
          </cell>
          <cell r="X2687">
            <v>1200</v>
          </cell>
          <cell r="AA2687">
            <v>1500</v>
          </cell>
        </row>
        <row r="2688">
          <cell r="A2688">
            <v>27.75</v>
          </cell>
          <cell r="B2688">
            <v>5000</v>
          </cell>
          <cell r="H2688">
            <v>3300</v>
          </cell>
          <cell r="I2688">
            <v>34175</v>
          </cell>
          <cell r="J2688">
            <v>2100</v>
          </cell>
          <cell r="W2688">
            <v>4000</v>
          </cell>
          <cell r="X2688">
            <v>1200</v>
          </cell>
          <cell r="AA2688">
            <v>1500</v>
          </cell>
        </row>
        <row r="2689">
          <cell r="A2689">
            <v>27.76</v>
          </cell>
          <cell r="B2689">
            <v>5000</v>
          </cell>
          <cell r="H2689">
            <v>3300</v>
          </cell>
          <cell r="I2689">
            <v>34185</v>
          </cell>
          <cell r="J2689">
            <v>2100</v>
          </cell>
          <cell r="W2689">
            <v>4000</v>
          </cell>
          <cell r="X2689">
            <v>1200</v>
          </cell>
          <cell r="AA2689">
            <v>1500</v>
          </cell>
        </row>
        <row r="2690">
          <cell r="A2690">
            <v>27.77</v>
          </cell>
          <cell r="B2690">
            <v>5000</v>
          </cell>
          <cell r="H2690">
            <v>3300</v>
          </cell>
          <cell r="I2690">
            <v>34195</v>
          </cell>
          <cell r="J2690">
            <v>2100</v>
          </cell>
          <cell r="W2690">
            <v>4000</v>
          </cell>
          <cell r="X2690">
            <v>1200</v>
          </cell>
          <cell r="AA2690">
            <v>1500</v>
          </cell>
        </row>
        <row r="2691">
          <cell r="A2691">
            <v>27.78</v>
          </cell>
          <cell r="B2691">
            <v>5000</v>
          </cell>
          <cell r="H2691">
            <v>3300</v>
          </cell>
          <cell r="I2691">
            <v>34205</v>
          </cell>
          <cell r="J2691">
            <v>2100</v>
          </cell>
          <cell r="W2691">
            <v>4000</v>
          </cell>
          <cell r="X2691">
            <v>1200</v>
          </cell>
          <cell r="AA2691">
            <v>1500</v>
          </cell>
        </row>
        <row r="2692">
          <cell r="A2692">
            <v>27.79</v>
          </cell>
          <cell r="B2692">
            <v>5000</v>
          </cell>
          <cell r="H2692">
            <v>3300</v>
          </cell>
          <cell r="I2692">
            <v>34215</v>
          </cell>
          <cell r="J2692">
            <v>2100</v>
          </cell>
          <cell r="W2692">
            <v>4000</v>
          </cell>
          <cell r="X2692">
            <v>1200</v>
          </cell>
          <cell r="AA2692">
            <v>1500</v>
          </cell>
        </row>
        <row r="2693">
          <cell r="A2693">
            <v>27.8</v>
          </cell>
          <cell r="B2693">
            <v>5000</v>
          </cell>
          <cell r="H2693">
            <v>3300</v>
          </cell>
          <cell r="I2693">
            <v>34225</v>
          </cell>
          <cell r="J2693">
            <v>2100</v>
          </cell>
          <cell r="W2693">
            <v>4000</v>
          </cell>
          <cell r="X2693">
            <v>1200</v>
          </cell>
          <cell r="AA2693">
            <v>1500</v>
          </cell>
        </row>
        <row r="2694">
          <cell r="A2694">
            <v>27.81</v>
          </cell>
          <cell r="B2694">
            <v>5000</v>
          </cell>
          <cell r="H2694">
            <v>3300</v>
          </cell>
          <cell r="I2694">
            <v>34235</v>
          </cell>
          <cell r="J2694">
            <v>2100</v>
          </cell>
          <cell r="W2694">
            <v>4000</v>
          </cell>
          <cell r="X2694">
            <v>1200</v>
          </cell>
          <cell r="AA2694">
            <v>1500</v>
          </cell>
        </row>
        <row r="2695">
          <cell r="A2695">
            <v>27.82</v>
          </cell>
          <cell r="B2695">
            <v>5000</v>
          </cell>
          <cell r="H2695">
            <v>3300</v>
          </cell>
          <cell r="I2695">
            <v>34245</v>
          </cell>
          <cell r="J2695">
            <v>2100</v>
          </cell>
          <cell r="W2695">
            <v>4000</v>
          </cell>
          <cell r="X2695">
            <v>1200</v>
          </cell>
          <cell r="AA2695">
            <v>1500</v>
          </cell>
        </row>
        <row r="2696">
          <cell r="A2696">
            <v>27.83</v>
          </cell>
          <cell r="B2696">
            <v>5000</v>
          </cell>
          <cell r="H2696">
            <v>3300</v>
          </cell>
          <cell r="I2696">
            <v>34255</v>
          </cell>
          <cell r="J2696">
            <v>2100</v>
          </cell>
          <cell r="W2696">
            <v>4000</v>
          </cell>
          <cell r="X2696">
            <v>1200</v>
          </cell>
          <cell r="AA2696">
            <v>1500</v>
          </cell>
        </row>
        <row r="2697">
          <cell r="A2697">
            <v>27.84</v>
          </cell>
          <cell r="B2697">
            <v>5000</v>
          </cell>
          <cell r="H2697">
            <v>3300</v>
          </cell>
          <cell r="I2697">
            <v>34265</v>
          </cell>
          <cell r="J2697">
            <v>2100</v>
          </cell>
          <cell r="W2697">
            <v>4000</v>
          </cell>
          <cell r="X2697">
            <v>1200</v>
          </cell>
          <cell r="AA2697">
            <v>1500</v>
          </cell>
        </row>
        <row r="2698">
          <cell r="A2698">
            <v>27.85</v>
          </cell>
          <cell r="B2698">
            <v>5000</v>
          </cell>
          <cell r="H2698">
            <v>3300</v>
          </cell>
          <cell r="I2698">
            <v>34275</v>
          </cell>
          <cell r="J2698">
            <v>2100</v>
          </cell>
          <cell r="W2698">
            <v>4000</v>
          </cell>
          <cell r="X2698">
            <v>1200</v>
          </cell>
          <cell r="AA2698">
            <v>1500</v>
          </cell>
        </row>
        <row r="2699">
          <cell r="A2699">
            <v>27.86</v>
          </cell>
          <cell r="B2699">
            <v>5000</v>
          </cell>
          <cell r="H2699">
            <v>3300</v>
          </cell>
          <cell r="I2699">
            <v>34285</v>
          </cell>
          <cell r="J2699">
            <v>2100</v>
          </cell>
          <cell r="W2699">
            <v>4000</v>
          </cell>
          <cell r="X2699">
            <v>1200</v>
          </cell>
          <cell r="AA2699">
            <v>1500</v>
          </cell>
        </row>
        <row r="2700">
          <cell r="A2700">
            <v>27.87</v>
          </cell>
          <cell r="B2700">
            <v>5000</v>
          </cell>
          <cell r="H2700">
            <v>3300</v>
          </cell>
          <cell r="I2700">
            <v>34295</v>
          </cell>
          <cell r="J2700">
            <v>2100</v>
          </cell>
          <cell r="W2700">
            <v>4000</v>
          </cell>
          <cell r="X2700">
            <v>1200</v>
          </cell>
          <cell r="AA2700">
            <v>1500</v>
          </cell>
        </row>
        <row r="2701">
          <cell r="A2701">
            <v>27.88</v>
          </cell>
          <cell r="B2701">
            <v>5000</v>
          </cell>
          <cell r="H2701">
            <v>3300</v>
          </cell>
          <cell r="I2701">
            <v>34305</v>
          </cell>
          <cell r="J2701">
            <v>2100</v>
          </cell>
          <cell r="W2701">
            <v>4000</v>
          </cell>
          <cell r="X2701">
            <v>1200</v>
          </cell>
          <cell r="AA2701">
            <v>1500</v>
          </cell>
        </row>
        <row r="2702">
          <cell r="A2702">
            <v>27.89</v>
          </cell>
          <cell r="B2702">
            <v>5000</v>
          </cell>
          <cell r="H2702">
            <v>3300</v>
          </cell>
          <cell r="I2702">
            <v>34315</v>
          </cell>
          <cell r="J2702">
            <v>2100</v>
          </cell>
          <cell r="W2702">
            <v>4000</v>
          </cell>
          <cell r="X2702">
            <v>1200</v>
          </cell>
          <cell r="AA2702">
            <v>1500</v>
          </cell>
        </row>
        <row r="2703">
          <cell r="A2703">
            <v>27.9</v>
          </cell>
          <cell r="B2703">
            <v>5000</v>
          </cell>
          <cell r="H2703">
            <v>3300</v>
          </cell>
          <cell r="I2703">
            <v>34325</v>
          </cell>
          <cell r="J2703">
            <v>2100</v>
          </cell>
          <cell r="W2703">
            <v>4000</v>
          </cell>
          <cell r="X2703">
            <v>1200</v>
          </cell>
          <cell r="AA2703">
            <v>1500</v>
          </cell>
        </row>
        <row r="2704">
          <cell r="A2704">
            <v>27.91</v>
          </cell>
          <cell r="B2704">
            <v>5000</v>
          </cell>
          <cell r="H2704">
            <v>3300</v>
          </cell>
          <cell r="I2704">
            <v>34335</v>
          </cell>
          <cell r="J2704">
            <v>2100</v>
          </cell>
          <cell r="W2704">
            <v>4000</v>
          </cell>
          <cell r="X2704">
            <v>1200</v>
          </cell>
          <cell r="AA2704">
            <v>1500</v>
          </cell>
        </row>
        <row r="2705">
          <cell r="A2705">
            <v>27.92</v>
          </cell>
          <cell r="B2705">
            <v>5000</v>
          </cell>
          <cell r="H2705">
            <v>3300</v>
          </cell>
          <cell r="I2705">
            <v>34345</v>
          </cell>
          <cell r="J2705">
            <v>2100</v>
          </cell>
          <cell r="W2705">
            <v>4000</v>
          </cell>
          <cell r="X2705">
            <v>1200</v>
          </cell>
          <cell r="AA2705">
            <v>1500</v>
          </cell>
        </row>
        <row r="2706">
          <cell r="A2706">
            <v>27.93</v>
          </cell>
          <cell r="B2706">
            <v>5000</v>
          </cell>
          <cell r="H2706">
            <v>3300</v>
          </cell>
          <cell r="I2706">
            <v>34355</v>
          </cell>
          <cell r="J2706">
            <v>2100</v>
          </cell>
          <cell r="W2706">
            <v>4000</v>
          </cell>
          <cell r="X2706">
            <v>1200</v>
          </cell>
          <cell r="AA2706">
            <v>1500</v>
          </cell>
        </row>
        <row r="2707">
          <cell r="A2707">
            <v>27.94</v>
          </cell>
          <cell r="B2707">
            <v>5000</v>
          </cell>
          <cell r="H2707">
            <v>3300</v>
          </cell>
          <cell r="I2707">
            <v>34365</v>
          </cell>
          <cell r="J2707">
            <v>2100</v>
          </cell>
          <cell r="W2707">
            <v>4000</v>
          </cell>
          <cell r="X2707">
            <v>1200</v>
          </cell>
          <cell r="AA2707">
            <v>1500</v>
          </cell>
        </row>
        <row r="2708">
          <cell r="A2708">
            <v>27.95</v>
          </cell>
          <cell r="B2708">
            <v>5000</v>
          </cell>
          <cell r="H2708">
            <v>3300</v>
          </cell>
          <cell r="I2708">
            <v>34375</v>
          </cell>
          <cell r="J2708">
            <v>2100</v>
          </cell>
          <cell r="W2708">
            <v>4000</v>
          </cell>
          <cell r="X2708">
            <v>1200</v>
          </cell>
          <cell r="AA2708">
            <v>1500</v>
          </cell>
        </row>
        <row r="2709">
          <cell r="A2709">
            <v>27.96</v>
          </cell>
          <cell r="B2709">
            <v>5000</v>
          </cell>
          <cell r="H2709">
            <v>3300</v>
          </cell>
          <cell r="I2709">
            <v>34385</v>
          </cell>
          <cell r="J2709">
            <v>2100</v>
          </cell>
          <cell r="W2709">
            <v>4000</v>
          </cell>
          <cell r="X2709">
            <v>1200</v>
          </cell>
          <cell r="AA2709">
            <v>1500</v>
          </cell>
        </row>
        <row r="2710">
          <cell r="A2710">
            <v>27.97</v>
          </cell>
          <cell r="B2710">
            <v>5000</v>
          </cell>
          <cell r="H2710">
            <v>3300</v>
          </cell>
          <cell r="I2710">
            <v>34395</v>
          </cell>
          <cell r="J2710">
            <v>2100</v>
          </cell>
          <cell r="W2710">
            <v>4000</v>
          </cell>
          <cell r="X2710">
            <v>1200</v>
          </cell>
          <cell r="AA2710">
            <v>1500</v>
          </cell>
        </row>
        <row r="2711">
          <cell r="A2711">
            <v>27.98</v>
          </cell>
          <cell r="B2711">
            <v>5000</v>
          </cell>
          <cell r="H2711">
            <v>3300</v>
          </cell>
          <cell r="I2711">
            <v>34405</v>
          </cell>
          <cell r="J2711">
            <v>2100</v>
          </cell>
          <cell r="W2711">
            <v>4000</v>
          </cell>
          <cell r="X2711">
            <v>1200</v>
          </cell>
          <cell r="AA2711">
            <v>1500</v>
          </cell>
        </row>
        <row r="2712">
          <cell r="A2712">
            <v>27.99</v>
          </cell>
          <cell r="B2712">
            <v>5000</v>
          </cell>
          <cell r="H2712">
            <v>3300</v>
          </cell>
          <cell r="I2712">
            <v>34415</v>
          </cell>
          <cell r="J2712">
            <v>2100</v>
          </cell>
          <cell r="W2712">
            <v>4000</v>
          </cell>
          <cell r="X2712">
            <v>1200</v>
          </cell>
          <cell r="AA2712">
            <v>1500</v>
          </cell>
        </row>
        <row r="2713">
          <cell r="A2713">
            <v>28</v>
          </cell>
          <cell r="B2713">
            <v>5000</v>
          </cell>
          <cell r="H2713">
            <v>3300</v>
          </cell>
          <cell r="I2713">
            <v>34425</v>
          </cell>
          <cell r="J2713">
            <v>2100</v>
          </cell>
          <cell r="W2713">
            <v>4000</v>
          </cell>
          <cell r="X2713">
            <v>1200</v>
          </cell>
          <cell r="AA2713">
            <v>1500</v>
          </cell>
        </row>
        <row r="2714">
          <cell r="A2714">
            <v>28.01</v>
          </cell>
          <cell r="B2714">
            <v>5000</v>
          </cell>
          <cell r="H2714">
            <v>3300</v>
          </cell>
          <cell r="I2714">
            <v>34435</v>
          </cell>
          <cell r="J2714">
            <v>2100</v>
          </cell>
          <cell r="W2714">
            <v>4000</v>
          </cell>
          <cell r="X2714">
            <v>1200</v>
          </cell>
          <cell r="AA2714">
            <v>1500</v>
          </cell>
        </row>
        <row r="2715">
          <cell r="A2715">
            <v>28.02</v>
          </cell>
          <cell r="B2715">
            <v>5000</v>
          </cell>
          <cell r="H2715">
            <v>3300</v>
          </cell>
          <cell r="I2715">
            <v>34445</v>
          </cell>
          <cell r="J2715">
            <v>2100</v>
          </cell>
          <cell r="W2715">
            <v>4000</v>
          </cell>
          <cell r="X2715">
            <v>1200</v>
          </cell>
          <cell r="AA2715">
            <v>1500</v>
          </cell>
        </row>
        <row r="2716">
          <cell r="A2716">
            <v>28.03</v>
          </cell>
          <cell r="B2716">
            <v>5000</v>
          </cell>
          <cell r="H2716">
            <v>3300</v>
          </cell>
          <cell r="I2716">
            <v>34455</v>
          </cell>
          <cell r="J2716">
            <v>2100</v>
          </cell>
          <cell r="W2716">
            <v>4000</v>
          </cell>
          <cell r="X2716">
            <v>1200</v>
          </cell>
          <cell r="AA2716">
            <v>1500</v>
          </cell>
        </row>
        <row r="2717">
          <cell r="A2717">
            <v>28.04</v>
          </cell>
          <cell r="B2717">
            <v>5000</v>
          </cell>
          <cell r="H2717">
            <v>3300</v>
          </cell>
          <cell r="I2717">
            <v>34465</v>
          </cell>
          <cell r="J2717">
            <v>2100</v>
          </cell>
          <cell r="W2717">
            <v>4000</v>
          </cell>
          <cell r="X2717">
            <v>1200</v>
          </cell>
          <cell r="AA2717">
            <v>1500</v>
          </cell>
        </row>
        <row r="2718">
          <cell r="A2718">
            <v>28.05</v>
          </cell>
          <cell r="B2718">
            <v>5000</v>
          </cell>
          <cell r="H2718">
            <v>3300</v>
          </cell>
          <cell r="I2718">
            <v>34475</v>
          </cell>
          <cell r="J2718">
            <v>2100</v>
          </cell>
          <cell r="W2718">
            <v>4000</v>
          </cell>
          <cell r="X2718">
            <v>1200</v>
          </cell>
          <cell r="AA2718">
            <v>1500</v>
          </cell>
        </row>
        <row r="2719">
          <cell r="A2719">
            <v>28.06</v>
          </cell>
          <cell r="B2719">
            <v>5000</v>
          </cell>
          <cell r="H2719">
            <v>3300</v>
          </cell>
          <cell r="I2719">
            <v>34485</v>
          </cell>
          <cell r="J2719">
            <v>2100</v>
          </cell>
          <cell r="W2719">
            <v>4000</v>
          </cell>
          <cell r="X2719">
            <v>1200</v>
          </cell>
          <cell r="AA2719">
            <v>1500</v>
          </cell>
        </row>
        <row r="2720">
          <cell r="A2720">
            <v>28.07</v>
          </cell>
          <cell r="B2720">
            <v>5000</v>
          </cell>
          <cell r="H2720">
            <v>3300</v>
          </cell>
          <cell r="I2720">
            <v>34495</v>
          </cell>
          <cell r="J2720">
            <v>2100</v>
          </cell>
          <cell r="W2720">
            <v>4000</v>
          </cell>
          <cell r="X2720">
            <v>1200</v>
          </cell>
          <cell r="AA2720">
            <v>1500</v>
          </cell>
        </row>
        <row r="2721">
          <cell r="A2721">
            <v>28.08</v>
          </cell>
          <cell r="B2721">
            <v>5000</v>
          </cell>
          <cell r="H2721">
            <v>3300</v>
          </cell>
          <cell r="I2721">
            <v>34505</v>
          </cell>
          <cell r="J2721">
            <v>2100</v>
          </cell>
          <cell r="W2721">
            <v>4000</v>
          </cell>
          <cell r="X2721">
            <v>1200</v>
          </cell>
          <cell r="AA2721">
            <v>1500</v>
          </cell>
        </row>
        <row r="2722">
          <cell r="A2722">
            <v>28.09</v>
          </cell>
          <cell r="B2722">
            <v>5000</v>
          </cell>
          <cell r="H2722">
            <v>3300</v>
          </cell>
          <cell r="I2722">
            <v>34515</v>
          </cell>
          <cell r="J2722">
            <v>2100</v>
          </cell>
          <cell r="W2722">
            <v>4000</v>
          </cell>
          <cell r="X2722">
            <v>1200</v>
          </cell>
          <cell r="AA2722">
            <v>1500</v>
          </cell>
        </row>
        <row r="2723">
          <cell r="A2723">
            <v>28.1</v>
          </cell>
          <cell r="B2723">
            <v>5000</v>
          </cell>
          <cell r="H2723">
            <v>3300</v>
          </cell>
          <cell r="I2723">
            <v>34525</v>
          </cell>
          <cell r="J2723">
            <v>2100</v>
          </cell>
          <cell r="W2723">
            <v>4000</v>
          </cell>
          <cell r="X2723">
            <v>1200</v>
          </cell>
          <cell r="AA2723">
            <v>1500</v>
          </cell>
        </row>
        <row r="2724">
          <cell r="A2724">
            <v>28.11</v>
          </cell>
          <cell r="B2724">
            <v>5000</v>
          </cell>
          <cell r="H2724">
            <v>3300</v>
          </cell>
          <cell r="I2724">
            <v>34535</v>
          </cell>
          <cell r="J2724">
            <v>2100</v>
          </cell>
          <cell r="W2724">
            <v>4000</v>
          </cell>
          <cell r="X2724">
            <v>1200</v>
          </cell>
          <cell r="AA2724">
            <v>1500</v>
          </cell>
        </row>
        <row r="2725">
          <cell r="A2725">
            <v>28.12</v>
          </cell>
          <cell r="B2725">
            <v>5000</v>
          </cell>
          <cell r="H2725">
            <v>3300</v>
          </cell>
          <cell r="I2725">
            <v>34545</v>
          </cell>
          <cell r="J2725">
            <v>2100</v>
          </cell>
          <cell r="W2725">
            <v>4000</v>
          </cell>
          <cell r="X2725">
            <v>1200</v>
          </cell>
          <cell r="AA2725">
            <v>1500</v>
          </cell>
        </row>
        <row r="2726">
          <cell r="A2726">
            <v>28.13</v>
          </cell>
          <cell r="B2726">
            <v>5000</v>
          </cell>
          <cell r="H2726">
            <v>3300</v>
          </cell>
          <cell r="I2726">
            <v>34555</v>
          </cell>
          <cell r="J2726">
            <v>2100</v>
          </cell>
          <cell r="W2726">
            <v>4000</v>
          </cell>
          <cell r="X2726">
            <v>1200</v>
          </cell>
          <cell r="AA2726">
            <v>1500</v>
          </cell>
        </row>
        <row r="2727">
          <cell r="A2727">
            <v>28.14</v>
          </cell>
          <cell r="B2727">
            <v>5000</v>
          </cell>
          <cell r="H2727">
            <v>3300</v>
          </cell>
          <cell r="I2727">
            <v>34565</v>
          </cell>
          <cell r="J2727">
            <v>2100</v>
          </cell>
          <cell r="W2727">
            <v>4000</v>
          </cell>
          <cell r="X2727">
            <v>1200</v>
          </cell>
          <cell r="AA2727">
            <v>1500</v>
          </cell>
        </row>
        <row r="2728">
          <cell r="A2728">
            <v>28.15</v>
          </cell>
          <cell r="B2728">
            <v>5000</v>
          </cell>
          <cell r="H2728">
            <v>3300</v>
          </cell>
          <cell r="I2728">
            <v>34575</v>
          </cell>
          <cell r="J2728">
            <v>2100</v>
          </cell>
          <cell r="W2728">
            <v>4000</v>
          </cell>
          <cell r="X2728">
            <v>1200</v>
          </cell>
          <cell r="AA2728">
            <v>1500</v>
          </cell>
        </row>
        <row r="2729">
          <cell r="A2729">
            <v>28.16</v>
          </cell>
          <cell r="B2729">
            <v>5000</v>
          </cell>
          <cell r="H2729">
            <v>3300</v>
          </cell>
          <cell r="I2729">
            <v>34585</v>
          </cell>
          <cell r="J2729">
            <v>2100</v>
          </cell>
          <cell r="W2729">
            <v>4000</v>
          </cell>
          <cell r="X2729">
            <v>1200</v>
          </cell>
          <cell r="AA2729">
            <v>1500</v>
          </cell>
        </row>
        <row r="2730">
          <cell r="A2730">
            <v>28.17</v>
          </cell>
          <cell r="B2730">
            <v>5000</v>
          </cell>
          <cell r="H2730">
            <v>3300</v>
          </cell>
          <cell r="I2730">
            <v>34595</v>
          </cell>
          <cell r="J2730">
            <v>2100</v>
          </cell>
          <cell r="W2730">
            <v>4000</v>
          </cell>
          <cell r="X2730">
            <v>1200</v>
          </cell>
          <cell r="AA2730">
            <v>1500</v>
          </cell>
        </row>
        <row r="2731">
          <cell r="A2731">
            <v>28.18</v>
          </cell>
          <cell r="B2731">
            <v>5000</v>
          </cell>
          <cell r="H2731">
            <v>3300</v>
          </cell>
          <cell r="I2731">
            <v>34605</v>
          </cell>
          <cell r="J2731">
            <v>2100</v>
          </cell>
          <cell r="W2731">
            <v>4000</v>
          </cell>
          <cell r="X2731">
            <v>1200</v>
          </cell>
          <cell r="AA2731">
            <v>1500</v>
          </cell>
        </row>
        <row r="2732">
          <cell r="A2732">
            <v>28.19</v>
          </cell>
          <cell r="B2732">
            <v>5000</v>
          </cell>
          <cell r="H2732">
            <v>3300</v>
          </cell>
          <cell r="I2732">
            <v>34615</v>
          </cell>
          <cell r="J2732">
            <v>2100</v>
          </cell>
          <cell r="W2732">
            <v>4000</v>
          </cell>
          <cell r="X2732">
            <v>1200</v>
          </cell>
          <cell r="AA2732">
            <v>1500</v>
          </cell>
        </row>
        <row r="2733">
          <cell r="A2733">
            <v>28.2</v>
          </cell>
          <cell r="B2733">
            <v>5000</v>
          </cell>
          <cell r="H2733">
            <v>3300</v>
          </cell>
          <cell r="I2733">
            <v>34625</v>
          </cell>
          <cell r="J2733">
            <v>2100</v>
          </cell>
          <cell r="W2733">
            <v>4000</v>
          </cell>
          <cell r="X2733">
            <v>1200</v>
          </cell>
          <cell r="AA2733">
            <v>1500</v>
          </cell>
        </row>
        <row r="2734">
          <cell r="A2734">
            <v>28.21</v>
          </cell>
          <cell r="B2734">
            <v>5000</v>
          </cell>
          <cell r="H2734">
            <v>3300</v>
          </cell>
          <cell r="I2734">
            <v>34635</v>
          </cell>
          <cell r="J2734">
            <v>2100</v>
          </cell>
          <cell r="W2734">
            <v>4000</v>
          </cell>
          <cell r="X2734">
            <v>1200</v>
          </cell>
          <cell r="AA2734">
            <v>1500</v>
          </cell>
        </row>
        <row r="2735">
          <cell r="A2735">
            <v>28.22</v>
          </cell>
          <cell r="B2735">
            <v>5000</v>
          </cell>
          <cell r="H2735">
            <v>3300</v>
          </cell>
          <cell r="I2735">
            <v>34645</v>
          </cell>
          <cell r="J2735">
            <v>2100</v>
          </cell>
          <cell r="W2735">
            <v>4000</v>
          </cell>
          <cell r="X2735">
            <v>1200</v>
          </cell>
          <cell r="AA2735">
            <v>1500</v>
          </cell>
        </row>
        <row r="2736">
          <cell r="A2736">
            <v>28.23</v>
          </cell>
          <cell r="B2736">
            <v>5000</v>
          </cell>
          <cell r="H2736">
            <v>3300</v>
          </cell>
          <cell r="I2736">
            <v>34655</v>
          </cell>
          <cell r="J2736">
            <v>2100</v>
          </cell>
          <cell r="W2736">
            <v>4000</v>
          </cell>
          <cell r="X2736">
            <v>1200</v>
          </cell>
          <cell r="AA2736">
            <v>1500</v>
          </cell>
        </row>
        <row r="2737">
          <cell r="A2737">
            <v>28.24</v>
          </cell>
          <cell r="B2737">
            <v>5000</v>
          </cell>
          <cell r="H2737">
            <v>3300</v>
          </cell>
          <cell r="I2737">
            <v>34665</v>
          </cell>
          <cell r="J2737">
            <v>2100</v>
          </cell>
          <cell r="W2737">
            <v>4000</v>
          </cell>
          <cell r="X2737">
            <v>1200</v>
          </cell>
          <cell r="AA2737">
            <v>1500</v>
          </cell>
        </row>
        <row r="2738">
          <cell r="A2738">
            <v>28.25</v>
          </cell>
          <cell r="B2738">
            <v>5000</v>
          </cell>
          <cell r="H2738">
            <v>3300</v>
          </cell>
          <cell r="I2738">
            <v>34675</v>
          </cell>
          <cell r="J2738">
            <v>2100</v>
          </cell>
          <cell r="W2738">
            <v>4000</v>
          </cell>
          <cell r="X2738">
            <v>1200</v>
          </cell>
          <cell r="AA2738">
            <v>1500</v>
          </cell>
        </row>
        <row r="2739">
          <cell r="A2739">
            <v>28.26</v>
          </cell>
          <cell r="B2739">
            <v>5000</v>
          </cell>
          <cell r="H2739">
            <v>3300</v>
          </cell>
          <cell r="I2739">
            <v>34685</v>
          </cell>
          <cell r="J2739">
            <v>2100</v>
          </cell>
          <cell r="W2739">
            <v>4000</v>
          </cell>
          <cell r="X2739">
            <v>1200</v>
          </cell>
          <cell r="AA2739">
            <v>1500</v>
          </cell>
        </row>
        <row r="2740">
          <cell r="A2740">
            <v>28.27</v>
          </cell>
          <cell r="B2740">
            <v>5000</v>
          </cell>
          <cell r="H2740">
            <v>3300</v>
          </cell>
          <cell r="I2740">
            <v>34695</v>
          </cell>
          <cell r="J2740">
            <v>2100</v>
          </cell>
          <cell r="W2740">
            <v>4000</v>
          </cell>
          <cell r="X2740">
            <v>1200</v>
          </cell>
          <cell r="AA2740">
            <v>1500</v>
          </cell>
        </row>
        <row r="2741">
          <cell r="A2741">
            <v>28.28</v>
          </cell>
          <cell r="B2741">
            <v>5000</v>
          </cell>
          <cell r="H2741">
            <v>3300</v>
          </cell>
          <cell r="I2741">
            <v>34705</v>
          </cell>
          <cell r="J2741">
            <v>2100</v>
          </cell>
          <cell r="W2741">
            <v>4000</v>
          </cell>
          <cell r="X2741">
            <v>1200</v>
          </cell>
          <cell r="AA2741">
            <v>1500</v>
          </cell>
        </row>
        <row r="2742">
          <cell r="A2742">
            <v>28.29</v>
          </cell>
          <cell r="B2742">
            <v>5000</v>
          </cell>
          <cell r="H2742">
            <v>3300</v>
          </cell>
          <cell r="I2742">
            <v>34715</v>
          </cell>
          <cell r="J2742">
            <v>2100</v>
          </cell>
          <cell r="W2742">
            <v>4000</v>
          </cell>
          <cell r="X2742">
            <v>1200</v>
          </cell>
          <cell r="AA2742">
            <v>1500</v>
          </cell>
        </row>
        <row r="2743">
          <cell r="A2743">
            <v>28.3</v>
          </cell>
          <cell r="B2743">
            <v>5000</v>
          </cell>
          <cell r="H2743">
            <v>3300</v>
          </cell>
          <cell r="I2743">
            <v>34725</v>
          </cell>
          <cell r="J2743">
            <v>2100</v>
          </cell>
          <cell r="W2743">
            <v>4000</v>
          </cell>
          <cell r="X2743">
            <v>1200</v>
          </cell>
          <cell r="AA2743">
            <v>1500</v>
          </cell>
        </row>
        <row r="2744">
          <cell r="A2744">
            <v>28.31</v>
          </cell>
          <cell r="B2744">
            <v>5000</v>
          </cell>
          <cell r="H2744">
            <v>3300</v>
          </cell>
          <cell r="I2744">
            <v>34735</v>
          </cell>
          <cell r="J2744">
            <v>2100</v>
          </cell>
          <cell r="W2744">
            <v>4000</v>
          </cell>
          <cell r="X2744">
            <v>1200</v>
          </cell>
          <cell r="AA2744">
            <v>1500</v>
          </cell>
        </row>
        <row r="2745">
          <cell r="A2745">
            <v>28.32</v>
          </cell>
          <cell r="B2745">
            <v>5000</v>
          </cell>
          <cell r="H2745">
            <v>3300</v>
          </cell>
          <cell r="I2745">
            <v>34745</v>
          </cell>
          <cell r="J2745">
            <v>2100</v>
          </cell>
          <cell r="W2745">
            <v>4000</v>
          </cell>
          <cell r="X2745">
            <v>1200</v>
          </cell>
          <cell r="AA2745">
            <v>1500</v>
          </cell>
        </row>
        <row r="2746">
          <cell r="A2746">
            <v>28.33</v>
          </cell>
          <cell r="B2746">
            <v>5000</v>
          </cell>
          <cell r="H2746">
            <v>3300</v>
          </cell>
          <cell r="I2746">
            <v>34755</v>
          </cell>
          <cell r="J2746">
            <v>2100</v>
          </cell>
          <cell r="W2746">
            <v>4000</v>
          </cell>
          <cell r="X2746">
            <v>1200</v>
          </cell>
          <cell r="AA2746">
            <v>1500</v>
          </cell>
        </row>
        <row r="2747">
          <cell r="A2747">
            <v>28.34</v>
          </cell>
          <cell r="B2747">
            <v>5000</v>
          </cell>
          <cell r="H2747">
            <v>3300</v>
          </cell>
          <cell r="I2747">
            <v>34765</v>
          </cell>
          <cell r="J2747">
            <v>2100</v>
          </cell>
          <cell r="W2747">
            <v>4000</v>
          </cell>
          <cell r="X2747">
            <v>1200</v>
          </cell>
          <cell r="AA2747">
            <v>1500</v>
          </cell>
        </row>
        <row r="2748">
          <cell r="A2748">
            <v>28.35</v>
          </cell>
          <cell r="B2748">
            <v>5000</v>
          </cell>
          <cell r="H2748">
            <v>3300</v>
          </cell>
          <cell r="I2748">
            <v>34775</v>
          </cell>
          <cell r="J2748">
            <v>2100</v>
          </cell>
          <cell r="W2748">
            <v>4000</v>
          </cell>
          <cell r="X2748">
            <v>1200</v>
          </cell>
          <cell r="AA2748">
            <v>1500</v>
          </cell>
        </row>
        <row r="2749">
          <cell r="A2749">
            <v>28.36</v>
          </cell>
          <cell r="B2749">
            <v>5000</v>
          </cell>
          <cell r="H2749">
            <v>3300</v>
          </cell>
          <cell r="I2749">
            <v>34785</v>
          </cell>
          <cell r="J2749">
            <v>2100</v>
          </cell>
          <cell r="W2749">
            <v>4000</v>
          </cell>
          <cell r="X2749">
            <v>1200</v>
          </cell>
          <cell r="AA2749">
            <v>1500</v>
          </cell>
        </row>
        <row r="2750">
          <cell r="A2750">
            <v>28.37</v>
          </cell>
          <cell r="B2750">
            <v>5000</v>
          </cell>
          <cell r="H2750">
            <v>3300</v>
          </cell>
          <cell r="I2750">
            <v>34795</v>
          </cell>
          <cell r="J2750">
            <v>2100</v>
          </cell>
          <cell r="W2750">
            <v>4000</v>
          </cell>
          <cell r="X2750">
            <v>1200</v>
          </cell>
          <cell r="AA2750">
            <v>1500</v>
          </cell>
        </row>
        <row r="2751">
          <cell r="A2751">
            <v>28.38</v>
          </cell>
          <cell r="B2751">
            <v>5000</v>
          </cell>
          <cell r="H2751">
            <v>3300</v>
          </cell>
          <cell r="I2751">
            <v>34805</v>
          </cell>
          <cell r="J2751">
            <v>2100</v>
          </cell>
          <cell r="W2751">
            <v>4000</v>
          </cell>
          <cell r="X2751">
            <v>1200</v>
          </cell>
          <cell r="AA2751">
            <v>1500</v>
          </cell>
        </row>
        <row r="2752">
          <cell r="A2752">
            <v>28.39</v>
          </cell>
          <cell r="B2752">
            <v>5000</v>
          </cell>
          <cell r="H2752">
            <v>3300</v>
          </cell>
          <cell r="I2752">
            <v>34815</v>
          </cell>
          <cell r="J2752">
            <v>2100</v>
          </cell>
          <cell r="W2752">
            <v>4000</v>
          </cell>
          <cell r="X2752">
            <v>1200</v>
          </cell>
          <cell r="AA2752">
            <v>1500</v>
          </cell>
        </row>
        <row r="2753">
          <cell r="A2753">
            <v>28.4</v>
          </cell>
          <cell r="B2753">
            <v>5000</v>
          </cell>
          <cell r="H2753">
            <v>3300</v>
          </cell>
          <cell r="I2753">
            <v>34825</v>
          </cell>
          <cell r="J2753">
            <v>2100</v>
          </cell>
          <cell r="W2753">
            <v>4000</v>
          </cell>
          <cell r="X2753">
            <v>1200</v>
          </cell>
          <cell r="AA2753">
            <v>1500</v>
          </cell>
        </row>
        <row r="2754">
          <cell r="A2754">
            <v>28.41</v>
          </cell>
          <cell r="B2754">
            <v>5000</v>
          </cell>
          <cell r="H2754">
            <v>3300</v>
          </cell>
          <cell r="I2754">
            <v>34835</v>
          </cell>
          <cell r="J2754">
            <v>2100</v>
          </cell>
          <cell r="W2754">
            <v>4000</v>
          </cell>
          <cell r="X2754">
            <v>1200</v>
          </cell>
          <cell r="AA2754">
            <v>1500</v>
          </cell>
        </row>
        <row r="2755">
          <cell r="A2755">
            <v>28.42</v>
          </cell>
          <cell r="B2755">
            <v>5000</v>
          </cell>
          <cell r="H2755">
            <v>3300</v>
          </cell>
          <cell r="I2755">
            <v>34845</v>
          </cell>
          <cell r="J2755">
            <v>2100</v>
          </cell>
          <cell r="W2755">
            <v>4000</v>
          </cell>
          <cell r="X2755">
            <v>1200</v>
          </cell>
          <cell r="AA2755">
            <v>1500</v>
          </cell>
        </row>
        <row r="2756">
          <cell r="A2756">
            <v>28.43</v>
          </cell>
          <cell r="B2756">
            <v>5000</v>
          </cell>
          <cell r="H2756">
            <v>3300</v>
          </cell>
          <cell r="I2756">
            <v>34855</v>
          </cell>
          <cell r="J2756">
            <v>2100</v>
          </cell>
          <cell r="W2756">
            <v>4000</v>
          </cell>
          <cell r="X2756">
            <v>1200</v>
          </cell>
          <cell r="AA2756">
            <v>1500</v>
          </cell>
        </row>
        <row r="2757">
          <cell r="A2757">
            <v>28.44</v>
          </cell>
          <cell r="B2757">
            <v>5000</v>
          </cell>
          <cell r="H2757">
            <v>3300</v>
          </cell>
          <cell r="I2757">
            <v>34865</v>
          </cell>
          <cell r="J2757">
            <v>2100</v>
          </cell>
          <cell r="W2757">
            <v>4000</v>
          </cell>
          <cell r="X2757">
            <v>1200</v>
          </cell>
          <cell r="AA2757">
            <v>1500</v>
          </cell>
        </row>
        <row r="2758">
          <cell r="A2758">
            <v>28.45</v>
          </cell>
          <cell r="B2758">
            <v>5000</v>
          </cell>
          <cell r="H2758">
            <v>3300</v>
          </cell>
          <cell r="I2758">
            <v>34875</v>
          </cell>
          <cell r="J2758">
            <v>2100</v>
          </cell>
          <cell r="W2758">
            <v>4000</v>
          </cell>
          <cell r="X2758">
            <v>1200</v>
          </cell>
          <cell r="AA2758">
            <v>1500</v>
          </cell>
        </row>
        <row r="2759">
          <cell r="A2759">
            <v>28.46</v>
          </cell>
          <cell r="B2759">
            <v>5000</v>
          </cell>
          <cell r="H2759">
            <v>3300</v>
          </cell>
          <cell r="I2759">
            <v>34885</v>
          </cell>
          <cell r="J2759">
            <v>2100</v>
          </cell>
          <cell r="W2759">
            <v>4000</v>
          </cell>
          <cell r="X2759">
            <v>1200</v>
          </cell>
          <cell r="AA2759">
            <v>1500</v>
          </cell>
        </row>
        <row r="2760">
          <cell r="A2760">
            <v>28.47</v>
          </cell>
          <cell r="B2760">
            <v>5000</v>
          </cell>
          <cell r="H2760">
            <v>3300</v>
          </cell>
          <cell r="I2760">
            <v>34895</v>
          </cell>
          <cell r="J2760">
            <v>2100</v>
          </cell>
          <cell r="W2760">
            <v>4000</v>
          </cell>
          <cell r="X2760">
            <v>1200</v>
          </cell>
          <cell r="AA2760">
            <v>1500</v>
          </cell>
        </row>
        <row r="2761">
          <cell r="A2761">
            <v>28.48</v>
          </cell>
          <cell r="B2761">
            <v>5000</v>
          </cell>
          <cell r="H2761">
            <v>3300</v>
          </cell>
          <cell r="I2761">
            <v>34905</v>
          </cell>
          <cell r="J2761">
            <v>2100</v>
          </cell>
          <cell r="W2761">
            <v>4000</v>
          </cell>
          <cell r="X2761">
            <v>1200</v>
          </cell>
          <cell r="AA2761">
            <v>1500</v>
          </cell>
        </row>
        <row r="2762">
          <cell r="A2762">
            <v>28.49</v>
          </cell>
          <cell r="B2762">
            <v>5000</v>
          </cell>
          <cell r="H2762">
            <v>3300</v>
          </cell>
          <cell r="I2762">
            <v>34915</v>
          </cell>
          <cell r="J2762">
            <v>2100</v>
          </cell>
          <cell r="W2762">
            <v>4000</v>
          </cell>
          <cell r="X2762">
            <v>1200</v>
          </cell>
          <cell r="AA2762">
            <v>1500</v>
          </cell>
        </row>
        <row r="2763">
          <cell r="A2763">
            <v>28.5</v>
          </cell>
          <cell r="B2763">
            <v>5000</v>
          </cell>
          <cell r="H2763">
            <v>3300</v>
          </cell>
          <cell r="I2763">
            <v>34925</v>
          </cell>
          <cell r="J2763">
            <v>2100</v>
          </cell>
          <cell r="W2763">
            <v>4000</v>
          </cell>
          <cell r="X2763">
            <v>1200</v>
          </cell>
          <cell r="AA2763">
            <v>1500</v>
          </cell>
        </row>
        <row r="2764">
          <cell r="A2764">
            <v>28.51</v>
          </cell>
          <cell r="B2764">
            <v>5000</v>
          </cell>
          <cell r="H2764">
            <v>3300</v>
          </cell>
          <cell r="I2764">
            <v>34935</v>
          </cell>
          <cell r="J2764">
            <v>2100</v>
          </cell>
          <cell r="W2764">
            <v>4000</v>
          </cell>
          <cell r="X2764">
            <v>1200</v>
          </cell>
          <cell r="AA2764">
            <v>1500</v>
          </cell>
        </row>
        <row r="2765">
          <cell r="A2765">
            <v>28.52</v>
          </cell>
          <cell r="B2765">
            <v>5000</v>
          </cell>
          <cell r="H2765">
            <v>3300</v>
          </cell>
          <cell r="I2765">
            <v>34945</v>
          </cell>
          <cell r="J2765">
            <v>2100</v>
          </cell>
          <cell r="W2765">
            <v>4000</v>
          </cell>
          <cell r="X2765">
            <v>1200</v>
          </cell>
          <cell r="AA2765">
            <v>1500</v>
          </cell>
        </row>
        <row r="2766">
          <cell r="A2766">
            <v>28.53</v>
          </cell>
          <cell r="B2766">
            <v>5000</v>
          </cell>
          <cell r="H2766">
            <v>3300</v>
          </cell>
          <cell r="I2766">
            <v>34955</v>
          </cell>
          <cell r="J2766">
            <v>2100</v>
          </cell>
          <cell r="W2766">
            <v>4000</v>
          </cell>
          <cell r="X2766">
            <v>1200</v>
          </cell>
          <cell r="AA2766">
            <v>1500</v>
          </cell>
        </row>
        <row r="2767">
          <cell r="A2767">
            <v>28.54</v>
          </cell>
          <cell r="B2767">
            <v>5000</v>
          </cell>
          <cell r="H2767">
            <v>3300</v>
          </cell>
          <cell r="I2767">
            <v>34965</v>
          </cell>
          <cell r="J2767">
            <v>2100</v>
          </cell>
          <cell r="W2767">
            <v>4000</v>
          </cell>
          <cell r="X2767">
            <v>1200</v>
          </cell>
          <cell r="AA2767">
            <v>1500</v>
          </cell>
        </row>
        <row r="2768">
          <cell r="A2768">
            <v>28.55</v>
          </cell>
          <cell r="B2768">
            <v>5000</v>
          </cell>
          <cell r="H2768">
            <v>3300</v>
          </cell>
          <cell r="I2768">
            <v>34975</v>
          </cell>
          <cell r="J2768">
            <v>2100</v>
          </cell>
          <cell r="W2768">
            <v>4000</v>
          </cell>
          <cell r="X2768">
            <v>1200</v>
          </cell>
          <cell r="AA2768">
            <v>1500</v>
          </cell>
        </row>
        <row r="2769">
          <cell r="A2769">
            <v>28.56</v>
          </cell>
          <cell r="B2769">
            <v>5000</v>
          </cell>
          <cell r="H2769">
            <v>3300</v>
          </cell>
          <cell r="I2769">
            <v>34985</v>
          </cell>
          <cell r="J2769">
            <v>2100</v>
          </cell>
          <cell r="W2769">
            <v>4000</v>
          </cell>
          <cell r="X2769">
            <v>1200</v>
          </cell>
          <cell r="AA2769">
            <v>1500</v>
          </cell>
        </row>
        <row r="2770">
          <cell r="A2770">
            <v>28.57</v>
          </cell>
          <cell r="B2770">
            <v>5000</v>
          </cell>
          <cell r="H2770">
            <v>3300</v>
          </cell>
          <cell r="I2770">
            <v>34995</v>
          </cell>
          <cell r="J2770">
            <v>2100</v>
          </cell>
          <cell r="W2770">
            <v>4000</v>
          </cell>
          <cell r="X2770">
            <v>1200</v>
          </cell>
          <cell r="AA2770">
            <v>1500</v>
          </cell>
        </row>
        <row r="2771">
          <cell r="A2771">
            <v>28.58</v>
          </cell>
          <cell r="B2771">
            <v>5000</v>
          </cell>
          <cell r="H2771">
            <v>3300</v>
          </cell>
          <cell r="I2771">
            <v>35005</v>
          </cell>
          <cell r="J2771">
            <v>2100</v>
          </cell>
          <cell r="W2771">
            <v>4000</v>
          </cell>
          <cell r="X2771">
            <v>1200</v>
          </cell>
          <cell r="AA2771">
            <v>1500</v>
          </cell>
        </row>
        <row r="2772">
          <cell r="A2772">
            <v>28.59</v>
          </cell>
          <cell r="B2772">
            <v>5000</v>
          </cell>
          <cell r="H2772">
            <v>3300</v>
          </cell>
          <cell r="I2772">
            <v>35015</v>
          </cell>
          <cell r="J2772">
            <v>2100</v>
          </cell>
          <cell r="W2772">
            <v>4000</v>
          </cell>
          <cell r="X2772">
            <v>1200</v>
          </cell>
          <cell r="AA2772">
            <v>1500</v>
          </cell>
        </row>
        <row r="2773">
          <cell r="A2773">
            <v>28.6</v>
          </cell>
          <cell r="B2773">
            <v>5000</v>
          </cell>
          <cell r="H2773">
            <v>3300</v>
          </cell>
          <cell r="I2773">
            <v>35025</v>
          </cell>
          <cell r="J2773">
            <v>2100</v>
          </cell>
          <cell r="W2773">
            <v>4000</v>
          </cell>
          <cell r="X2773">
            <v>1200</v>
          </cell>
          <cell r="AA2773">
            <v>1500</v>
          </cell>
        </row>
        <row r="2774">
          <cell r="A2774">
            <v>28.61</v>
          </cell>
          <cell r="B2774">
            <v>5000</v>
          </cell>
          <cell r="H2774">
            <v>3300</v>
          </cell>
          <cell r="I2774">
            <v>35035</v>
          </cell>
          <cell r="J2774">
            <v>2100</v>
          </cell>
          <cell r="W2774">
            <v>4000</v>
          </cell>
          <cell r="X2774">
            <v>1200</v>
          </cell>
          <cell r="AA2774">
            <v>1500</v>
          </cell>
        </row>
        <row r="2775">
          <cell r="A2775">
            <v>28.62</v>
          </cell>
          <cell r="B2775">
            <v>5000</v>
          </cell>
          <cell r="H2775">
            <v>3300</v>
          </cell>
          <cell r="I2775">
            <v>35045</v>
          </cell>
          <cell r="J2775">
            <v>2100</v>
          </cell>
          <cell r="W2775">
            <v>4000</v>
          </cell>
          <cell r="X2775">
            <v>1200</v>
          </cell>
          <cell r="AA2775">
            <v>1500</v>
          </cell>
        </row>
        <row r="2776">
          <cell r="A2776">
            <v>28.63</v>
          </cell>
          <cell r="B2776">
            <v>5000</v>
          </cell>
          <cell r="H2776">
            <v>3300</v>
          </cell>
          <cell r="I2776">
            <v>35055</v>
          </cell>
          <cell r="J2776">
            <v>2100</v>
          </cell>
          <cell r="W2776">
            <v>4000</v>
          </cell>
          <cell r="X2776">
            <v>1200</v>
          </cell>
          <cell r="AA2776">
            <v>1500</v>
          </cell>
        </row>
        <row r="2777">
          <cell r="A2777">
            <v>28.64</v>
          </cell>
          <cell r="B2777">
            <v>5000</v>
          </cell>
          <cell r="H2777">
            <v>3300</v>
          </cell>
          <cell r="I2777">
            <v>35065</v>
          </cell>
          <cell r="J2777">
            <v>2100</v>
          </cell>
          <cell r="W2777">
            <v>4000</v>
          </cell>
          <cell r="X2777">
            <v>1200</v>
          </cell>
          <cell r="AA2777">
            <v>1500</v>
          </cell>
        </row>
        <row r="2778">
          <cell r="A2778">
            <v>28.65</v>
          </cell>
          <cell r="B2778">
            <v>5000</v>
          </cell>
          <cell r="H2778">
            <v>3300</v>
          </cell>
          <cell r="I2778">
            <v>35075</v>
          </cell>
          <cell r="J2778">
            <v>2100</v>
          </cell>
          <cell r="W2778">
            <v>4000</v>
          </cell>
          <cell r="X2778">
            <v>1200</v>
          </cell>
          <cell r="AA2778">
            <v>1500</v>
          </cell>
        </row>
        <row r="2779">
          <cell r="A2779">
            <v>28.66</v>
          </cell>
          <cell r="B2779">
            <v>5000</v>
          </cell>
          <cell r="H2779">
            <v>3300</v>
          </cell>
          <cell r="I2779">
            <v>35085</v>
          </cell>
          <cell r="J2779">
            <v>2100</v>
          </cell>
          <cell r="W2779">
            <v>4000</v>
          </cell>
          <cell r="X2779">
            <v>1200</v>
          </cell>
          <cell r="AA2779">
            <v>1500</v>
          </cell>
        </row>
        <row r="2780">
          <cell r="A2780">
            <v>28.67</v>
          </cell>
          <cell r="B2780">
            <v>5000</v>
          </cell>
          <cell r="H2780">
            <v>3300</v>
          </cell>
          <cell r="I2780">
            <v>35095</v>
          </cell>
          <cell r="J2780">
            <v>2100</v>
          </cell>
          <cell r="W2780">
            <v>4000</v>
          </cell>
          <cell r="X2780">
            <v>1200</v>
          </cell>
          <cell r="AA2780">
            <v>1500</v>
          </cell>
        </row>
        <row r="2781">
          <cell r="A2781">
            <v>28.68</v>
          </cell>
          <cell r="B2781">
            <v>5000</v>
          </cell>
          <cell r="H2781">
            <v>3300</v>
          </cell>
          <cell r="I2781">
            <v>35105</v>
          </cell>
          <cell r="J2781">
            <v>2100</v>
          </cell>
          <cell r="W2781">
            <v>4000</v>
          </cell>
          <cell r="X2781">
            <v>1200</v>
          </cell>
          <cell r="AA2781">
            <v>1500</v>
          </cell>
        </row>
        <row r="2782">
          <cell r="A2782">
            <v>28.69</v>
          </cell>
          <cell r="B2782">
            <v>5000</v>
          </cell>
          <cell r="H2782">
            <v>3300</v>
          </cell>
          <cell r="I2782">
            <v>35115</v>
          </cell>
          <cell r="J2782">
            <v>2100</v>
          </cell>
          <cell r="W2782">
            <v>4000</v>
          </cell>
          <cell r="X2782">
            <v>1200</v>
          </cell>
          <cell r="AA2782">
            <v>1500</v>
          </cell>
        </row>
        <row r="2783">
          <cell r="A2783">
            <v>28.7</v>
          </cell>
          <cell r="B2783">
            <v>5000</v>
          </cell>
          <cell r="H2783">
            <v>3300</v>
          </cell>
          <cell r="I2783">
            <v>35125</v>
          </cell>
          <cell r="J2783">
            <v>2100</v>
          </cell>
          <cell r="W2783">
            <v>4000</v>
          </cell>
          <cell r="X2783">
            <v>1200</v>
          </cell>
          <cell r="AA2783">
            <v>1500</v>
          </cell>
        </row>
        <row r="2784">
          <cell r="A2784">
            <v>28.71</v>
          </cell>
          <cell r="B2784">
            <v>5000</v>
          </cell>
          <cell r="H2784">
            <v>3300</v>
          </cell>
          <cell r="I2784">
            <v>35135</v>
          </cell>
          <cell r="J2784">
            <v>2100</v>
          </cell>
          <cell r="W2784">
            <v>4000</v>
          </cell>
          <cell r="X2784">
            <v>1200</v>
          </cell>
          <cell r="AA2784">
            <v>1500</v>
          </cell>
        </row>
        <row r="2785">
          <cell r="A2785">
            <v>28.72</v>
          </cell>
          <cell r="B2785">
            <v>5000</v>
          </cell>
          <cell r="H2785">
            <v>3300</v>
          </cell>
          <cell r="I2785">
            <v>35145</v>
          </cell>
          <cell r="J2785">
            <v>2100</v>
          </cell>
          <cell r="W2785">
            <v>4000</v>
          </cell>
          <cell r="X2785">
            <v>1200</v>
          </cell>
          <cell r="AA2785">
            <v>1500</v>
          </cell>
        </row>
        <row r="2786">
          <cell r="A2786">
            <v>28.73</v>
          </cell>
          <cell r="B2786">
            <v>5000</v>
          </cell>
          <cell r="H2786">
            <v>3300</v>
          </cell>
          <cell r="I2786">
            <v>35155</v>
          </cell>
          <cell r="J2786">
            <v>2100</v>
          </cell>
          <cell r="W2786">
            <v>4000</v>
          </cell>
          <cell r="X2786">
            <v>1200</v>
          </cell>
          <cell r="AA2786">
            <v>1500</v>
          </cell>
        </row>
        <row r="2787">
          <cell r="A2787">
            <v>28.74</v>
          </cell>
          <cell r="B2787">
            <v>5000</v>
          </cell>
          <cell r="H2787">
            <v>3300</v>
          </cell>
          <cell r="I2787">
            <v>35165</v>
          </cell>
          <cell r="J2787">
            <v>2100</v>
          </cell>
          <cell r="W2787">
            <v>4000</v>
          </cell>
          <cell r="X2787">
            <v>1200</v>
          </cell>
          <cell r="AA2787">
            <v>1500</v>
          </cell>
        </row>
        <row r="2788">
          <cell r="A2788">
            <v>28.75</v>
          </cell>
          <cell r="B2788">
            <v>5000</v>
          </cell>
          <cell r="H2788">
            <v>3300</v>
          </cell>
          <cell r="I2788">
            <v>35175</v>
          </cell>
          <cell r="J2788">
            <v>2100</v>
          </cell>
          <cell r="W2788">
            <v>4000</v>
          </cell>
          <cell r="X2788">
            <v>1200</v>
          </cell>
          <cell r="AA2788">
            <v>1500</v>
          </cell>
        </row>
        <row r="2789">
          <cell r="A2789">
            <v>28.76</v>
          </cell>
          <cell r="B2789">
            <v>5000</v>
          </cell>
          <cell r="H2789">
            <v>3300</v>
          </cell>
          <cell r="I2789">
            <v>35185</v>
          </cell>
          <cell r="J2789">
            <v>2100</v>
          </cell>
          <cell r="W2789">
            <v>4000</v>
          </cell>
          <cell r="X2789">
            <v>1200</v>
          </cell>
          <cell r="AA2789">
            <v>1500</v>
          </cell>
        </row>
        <row r="2790">
          <cell r="A2790">
            <v>28.77</v>
          </cell>
          <cell r="B2790">
            <v>5000</v>
          </cell>
          <cell r="H2790">
            <v>3300</v>
          </cell>
          <cell r="I2790">
            <v>35195</v>
          </cell>
          <cell r="J2790">
            <v>2100</v>
          </cell>
          <cell r="W2790">
            <v>4000</v>
          </cell>
          <cell r="X2790">
            <v>1200</v>
          </cell>
          <cell r="AA2790">
            <v>1500</v>
          </cell>
        </row>
        <row r="2791">
          <cell r="A2791">
            <v>28.78</v>
          </cell>
          <cell r="B2791">
            <v>5000</v>
          </cell>
          <cell r="H2791">
            <v>3300</v>
          </cell>
          <cell r="I2791">
            <v>35205</v>
          </cell>
          <cell r="J2791">
            <v>2100</v>
          </cell>
          <cell r="W2791">
            <v>4000</v>
          </cell>
          <cell r="X2791">
            <v>1200</v>
          </cell>
          <cell r="AA2791">
            <v>1500</v>
          </cell>
        </row>
        <row r="2792">
          <cell r="A2792">
            <v>28.79</v>
          </cell>
          <cell r="B2792">
            <v>5000</v>
          </cell>
          <cell r="H2792">
            <v>3300</v>
          </cell>
          <cell r="I2792">
            <v>35215</v>
          </cell>
          <cell r="J2792">
            <v>2100</v>
          </cell>
          <cell r="W2792">
            <v>4000</v>
          </cell>
          <cell r="X2792">
            <v>1200</v>
          </cell>
          <cell r="AA2792">
            <v>1500</v>
          </cell>
        </row>
        <row r="2793">
          <cell r="A2793">
            <v>28.8</v>
          </cell>
          <cell r="B2793">
            <v>5000</v>
          </cell>
          <cell r="H2793">
            <v>3300</v>
          </cell>
          <cell r="I2793">
            <v>35225</v>
          </cell>
          <cell r="J2793">
            <v>2100</v>
          </cell>
          <cell r="W2793">
            <v>4000</v>
          </cell>
          <cell r="X2793">
            <v>1200</v>
          </cell>
          <cell r="AA2793">
            <v>1500</v>
          </cell>
        </row>
        <row r="2794">
          <cell r="A2794">
            <v>28.81</v>
          </cell>
          <cell r="B2794">
            <v>5000</v>
          </cell>
          <cell r="H2794">
            <v>3300</v>
          </cell>
          <cell r="I2794">
            <v>35235</v>
          </cell>
          <cell r="J2794">
            <v>2100</v>
          </cell>
          <cell r="W2794">
            <v>4000</v>
          </cell>
          <cell r="X2794">
            <v>1200</v>
          </cell>
          <cell r="AA2794">
            <v>1500</v>
          </cell>
        </row>
        <row r="2795">
          <cell r="A2795">
            <v>28.82</v>
          </cell>
          <cell r="B2795">
            <v>5000</v>
          </cell>
          <cell r="H2795">
            <v>3300</v>
          </cell>
          <cell r="I2795">
            <v>35245</v>
          </cell>
          <cell r="J2795">
            <v>2100</v>
          </cell>
          <cell r="W2795">
            <v>4000</v>
          </cell>
          <cell r="X2795">
            <v>1200</v>
          </cell>
          <cell r="AA2795">
            <v>1500</v>
          </cell>
        </row>
        <row r="2796">
          <cell r="A2796">
            <v>28.83</v>
          </cell>
          <cell r="B2796">
            <v>5000</v>
          </cell>
          <cell r="H2796">
            <v>3300</v>
          </cell>
          <cell r="I2796">
            <v>35255</v>
          </cell>
          <cell r="J2796">
            <v>2100</v>
          </cell>
          <cell r="W2796">
            <v>4000</v>
          </cell>
          <cell r="X2796">
            <v>1200</v>
          </cell>
          <cell r="AA2796">
            <v>1500</v>
          </cell>
        </row>
        <row r="2797">
          <cell r="A2797">
            <v>28.84</v>
          </cell>
          <cell r="B2797">
            <v>5000</v>
          </cell>
          <cell r="H2797">
            <v>3300</v>
          </cell>
          <cell r="I2797">
            <v>35265</v>
          </cell>
          <cell r="J2797">
            <v>2100</v>
          </cell>
          <cell r="W2797">
            <v>4000</v>
          </cell>
          <cell r="X2797">
            <v>1200</v>
          </cell>
          <cell r="AA2797">
            <v>1500</v>
          </cell>
        </row>
        <row r="2798">
          <cell r="A2798">
            <v>28.85</v>
          </cell>
          <cell r="B2798">
            <v>5000</v>
          </cell>
          <cell r="H2798">
            <v>3300</v>
          </cell>
          <cell r="I2798">
            <v>35275</v>
          </cell>
          <cell r="J2798">
            <v>2100</v>
          </cell>
          <cell r="W2798">
            <v>4000</v>
          </cell>
          <cell r="X2798">
            <v>1200</v>
          </cell>
          <cell r="AA2798">
            <v>1500</v>
          </cell>
        </row>
        <row r="2799">
          <cell r="A2799">
            <v>28.86</v>
          </cell>
          <cell r="B2799">
            <v>5000</v>
          </cell>
          <cell r="H2799">
            <v>3300</v>
          </cell>
          <cell r="I2799">
            <v>35285</v>
          </cell>
          <cell r="J2799">
            <v>2100</v>
          </cell>
          <cell r="W2799">
            <v>4000</v>
          </cell>
          <cell r="X2799">
            <v>1200</v>
          </cell>
          <cell r="AA2799">
            <v>1500</v>
          </cell>
        </row>
        <row r="2800">
          <cell r="A2800">
            <v>28.87</v>
          </cell>
          <cell r="B2800">
            <v>5000</v>
          </cell>
          <cell r="H2800">
            <v>3300</v>
          </cell>
          <cell r="I2800">
            <v>35295</v>
          </cell>
          <cell r="J2800">
            <v>2100</v>
          </cell>
          <cell r="W2800">
            <v>4000</v>
          </cell>
          <cell r="X2800">
            <v>1200</v>
          </cell>
          <cell r="AA2800">
            <v>1500</v>
          </cell>
        </row>
        <row r="2801">
          <cell r="A2801">
            <v>28.88</v>
          </cell>
          <cell r="B2801">
            <v>5000</v>
          </cell>
          <cell r="H2801">
            <v>3300</v>
          </cell>
          <cell r="I2801">
            <v>35305</v>
          </cell>
          <cell r="J2801">
            <v>2100</v>
          </cell>
          <cell r="W2801">
            <v>4000</v>
          </cell>
          <cell r="X2801">
            <v>1200</v>
          </cell>
          <cell r="AA2801">
            <v>1500</v>
          </cell>
        </row>
        <row r="2802">
          <cell r="A2802">
            <v>28.89</v>
          </cell>
          <cell r="B2802">
            <v>5000</v>
          </cell>
          <cell r="H2802">
            <v>3300</v>
          </cell>
          <cell r="I2802">
            <v>35315</v>
          </cell>
          <cell r="J2802">
            <v>2100</v>
          </cell>
          <cell r="W2802">
            <v>4000</v>
          </cell>
          <cell r="X2802">
            <v>1200</v>
          </cell>
          <cell r="AA2802">
            <v>1500</v>
          </cell>
        </row>
        <row r="2803">
          <cell r="A2803">
            <v>28.9</v>
          </cell>
          <cell r="B2803">
            <v>5000</v>
          </cell>
          <cell r="H2803">
            <v>3300</v>
          </cell>
          <cell r="I2803">
            <v>35325</v>
          </cell>
          <cell r="J2803">
            <v>2100</v>
          </cell>
          <cell r="W2803">
            <v>4000</v>
          </cell>
          <cell r="X2803">
            <v>1200</v>
          </cell>
          <cell r="AA2803">
            <v>1500</v>
          </cell>
        </row>
        <row r="2804">
          <cell r="A2804">
            <v>28.91</v>
          </cell>
          <cell r="B2804">
            <v>5000</v>
          </cell>
          <cell r="H2804">
            <v>3300</v>
          </cell>
          <cell r="I2804">
            <v>35335</v>
          </cell>
          <cell r="J2804">
            <v>2100</v>
          </cell>
          <cell r="W2804">
            <v>4000</v>
          </cell>
          <cell r="X2804">
            <v>1200</v>
          </cell>
          <cell r="AA2804">
            <v>1500</v>
          </cell>
        </row>
        <row r="2805">
          <cell r="A2805">
            <v>28.92</v>
          </cell>
          <cell r="B2805">
            <v>5000</v>
          </cell>
          <cell r="H2805">
            <v>3300</v>
          </cell>
          <cell r="I2805">
            <v>35345</v>
          </cell>
          <cell r="J2805">
            <v>2100</v>
          </cell>
          <cell r="W2805">
            <v>4000</v>
          </cell>
          <cell r="X2805">
            <v>1200</v>
          </cell>
          <cell r="AA2805">
            <v>1500</v>
          </cell>
        </row>
        <row r="2806">
          <cell r="A2806">
            <v>28.93</v>
          </cell>
          <cell r="B2806">
            <v>5000</v>
          </cell>
          <cell r="H2806">
            <v>3300</v>
          </cell>
          <cell r="I2806">
            <v>35355</v>
          </cell>
          <cell r="J2806">
            <v>2100</v>
          </cell>
          <cell r="W2806">
            <v>4000</v>
          </cell>
          <cell r="X2806">
            <v>1200</v>
          </cell>
          <cell r="AA2806">
            <v>1500</v>
          </cell>
        </row>
        <row r="2807">
          <cell r="A2807">
            <v>28.94</v>
          </cell>
          <cell r="B2807">
            <v>5000</v>
          </cell>
          <cell r="H2807">
            <v>3300</v>
          </cell>
          <cell r="I2807">
            <v>35365</v>
          </cell>
          <cell r="J2807">
            <v>2100</v>
          </cell>
          <cell r="W2807">
            <v>4000</v>
          </cell>
          <cell r="X2807">
            <v>1200</v>
          </cell>
          <cell r="AA2807">
            <v>1500</v>
          </cell>
        </row>
        <row r="2808">
          <cell r="A2808">
            <v>28.95</v>
          </cell>
          <cell r="B2808">
            <v>5000</v>
          </cell>
          <cell r="H2808">
            <v>3300</v>
          </cell>
          <cell r="I2808">
            <v>35375</v>
          </cell>
          <cell r="J2808">
            <v>2100</v>
          </cell>
          <cell r="W2808">
            <v>4000</v>
          </cell>
          <cell r="X2808">
            <v>1200</v>
          </cell>
          <cell r="AA2808">
            <v>1500</v>
          </cell>
        </row>
        <row r="2809">
          <cell r="A2809">
            <v>28.96</v>
          </cell>
          <cell r="B2809">
            <v>5000</v>
          </cell>
          <cell r="H2809">
            <v>3300</v>
          </cell>
          <cell r="I2809">
            <v>35385</v>
          </cell>
          <cell r="J2809">
            <v>2100</v>
          </cell>
          <cell r="W2809">
            <v>4000</v>
          </cell>
          <cell r="X2809">
            <v>1200</v>
          </cell>
          <cell r="AA2809">
            <v>1500</v>
          </cell>
        </row>
        <row r="2810">
          <cell r="A2810">
            <v>28.97</v>
          </cell>
          <cell r="B2810">
            <v>5000</v>
          </cell>
          <cell r="H2810">
            <v>3300</v>
          </cell>
          <cell r="I2810">
            <v>35395</v>
          </cell>
          <cell r="J2810">
            <v>2100</v>
          </cell>
          <cell r="W2810">
            <v>4000</v>
          </cell>
          <cell r="X2810">
            <v>1200</v>
          </cell>
          <cell r="AA2810">
            <v>1500</v>
          </cell>
        </row>
        <row r="2811">
          <cell r="A2811">
            <v>28.98</v>
          </cell>
          <cell r="B2811">
            <v>5000</v>
          </cell>
          <cell r="H2811">
            <v>3300</v>
          </cell>
          <cell r="I2811">
            <v>35405</v>
          </cell>
          <cell r="J2811">
            <v>2100</v>
          </cell>
          <cell r="W2811">
            <v>4000</v>
          </cell>
          <cell r="X2811">
            <v>1200</v>
          </cell>
          <cell r="AA2811">
            <v>1500</v>
          </cell>
        </row>
        <row r="2812">
          <cell r="A2812">
            <v>28.99</v>
          </cell>
          <cell r="B2812">
            <v>5000</v>
          </cell>
          <cell r="H2812">
            <v>3300</v>
          </cell>
          <cell r="I2812">
            <v>35415</v>
          </cell>
          <cell r="J2812">
            <v>2100</v>
          </cell>
          <cell r="W2812">
            <v>4000</v>
          </cell>
          <cell r="X2812">
            <v>1200</v>
          </cell>
          <cell r="AA2812">
            <v>1500</v>
          </cell>
        </row>
        <row r="2813">
          <cell r="A2813">
            <v>29</v>
          </cell>
          <cell r="B2813">
            <v>5000</v>
          </cell>
          <cell r="H2813">
            <v>3300</v>
          </cell>
          <cell r="I2813">
            <v>35425</v>
          </cell>
          <cell r="J2813">
            <v>2100</v>
          </cell>
          <cell r="W2813">
            <v>4000</v>
          </cell>
          <cell r="X2813">
            <v>1200</v>
          </cell>
          <cell r="AA2813">
            <v>1500</v>
          </cell>
        </row>
        <row r="2814">
          <cell r="A2814">
            <v>29.01</v>
          </cell>
          <cell r="B2814">
            <v>5000</v>
          </cell>
          <cell r="H2814">
            <v>3300</v>
          </cell>
          <cell r="I2814">
            <v>35435</v>
          </cell>
          <cell r="J2814">
            <v>2100</v>
          </cell>
          <cell r="W2814">
            <v>4000</v>
          </cell>
          <cell r="X2814">
            <v>1200</v>
          </cell>
          <cell r="AA2814">
            <v>1500</v>
          </cell>
        </row>
        <row r="2815">
          <cell r="A2815">
            <v>29.02</v>
          </cell>
          <cell r="B2815">
            <v>5000</v>
          </cell>
          <cell r="H2815">
            <v>3300</v>
          </cell>
          <cell r="I2815">
            <v>35445</v>
          </cell>
          <cell r="J2815">
            <v>2100</v>
          </cell>
          <cell r="W2815">
            <v>4000</v>
          </cell>
          <cell r="X2815">
            <v>1200</v>
          </cell>
          <cell r="AA2815">
            <v>1500</v>
          </cell>
        </row>
        <row r="2816">
          <cell r="A2816">
            <v>29.03</v>
          </cell>
          <cell r="B2816">
            <v>5000</v>
          </cell>
          <cell r="H2816">
            <v>3300</v>
          </cell>
          <cell r="I2816">
            <v>35455</v>
          </cell>
          <cell r="J2816">
            <v>2100</v>
          </cell>
          <cell r="W2816">
            <v>4000</v>
          </cell>
          <cell r="X2816">
            <v>1200</v>
          </cell>
          <cell r="AA2816">
            <v>1500</v>
          </cell>
        </row>
        <row r="2817">
          <cell r="A2817">
            <v>29.04</v>
          </cell>
          <cell r="B2817">
            <v>5000</v>
          </cell>
          <cell r="H2817">
            <v>3300</v>
          </cell>
          <cell r="I2817">
            <v>35465</v>
          </cell>
          <cell r="J2817">
            <v>2100</v>
          </cell>
          <cell r="W2817">
            <v>4000</v>
          </cell>
          <cell r="X2817">
            <v>1200</v>
          </cell>
          <cell r="AA2817">
            <v>1500</v>
          </cell>
        </row>
        <row r="2818">
          <cell r="A2818">
            <v>29.05</v>
          </cell>
          <cell r="B2818">
            <v>5000</v>
          </cell>
          <cell r="H2818">
            <v>3300</v>
          </cell>
          <cell r="I2818">
            <v>35475</v>
          </cell>
          <cell r="J2818">
            <v>2100</v>
          </cell>
          <cell r="W2818">
            <v>4000</v>
          </cell>
          <cell r="X2818">
            <v>1200</v>
          </cell>
          <cell r="AA2818">
            <v>1500</v>
          </cell>
        </row>
        <row r="2819">
          <cell r="A2819">
            <v>29.06</v>
          </cell>
          <cell r="B2819">
            <v>5000</v>
          </cell>
          <cell r="H2819">
            <v>3300</v>
          </cell>
          <cell r="I2819">
            <v>35485</v>
          </cell>
          <cell r="J2819">
            <v>2100</v>
          </cell>
          <cell r="W2819">
            <v>4000</v>
          </cell>
          <cell r="X2819">
            <v>1200</v>
          </cell>
          <cell r="AA2819">
            <v>1500</v>
          </cell>
        </row>
        <row r="2820">
          <cell r="A2820">
            <v>29.07</v>
          </cell>
          <cell r="B2820">
            <v>5000</v>
          </cell>
          <cell r="H2820">
            <v>3300</v>
          </cell>
          <cell r="I2820">
            <v>35495</v>
          </cell>
          <cell r="J2820">
            <v>2100</v>
          </cell>
          <cell r="W2820">
            <v>4000</v>
          </cell>
          <cell r="X2820">
            <v>1200</v>
          </cell>
          <cell r="AA2820">
            <v>1500</v>
          </cell>
        </row>
        <row r="2821">
          <cell r="A2821">
            <v>29.08</v>
          </cell>
          <cell r="B2821">
            <v>5000</v>
          </cell>
          <cell r="H2821">
            <v>3300</v>
          </cell>
          <cell r="I2821">
            <v>35505</v>
          </cell>
          <cell r="J2821">
            <v>2100</v>
          </cell>
          <cell r="W2821">
            <v>4000</v>
          </cell>
          <cell r="X2821">
            <v>1200</v>
          </cell>
          <cell r="AA2821">
            <v>1500</v>
          </cell>
        </row>
        <row r="2822">
          <cell r="A2822">
            <v>29.09</v>
          </cell>
          <cell r="B2822">
            <v>5000</v>
          </cell>
          <cell r="H2822">
            <v>3300</v>
          </cell>
          <cell r="I2822">
            <v>35515</v>
          </cell>
          <cell r="J2822">
            <v>2100</v>
          </cell>
          <cell r="W2822">
            <v>4000</v>
          </cell>
          <cell r="X2822">
            <v>1200</v>
          </cell>
          <cell r="AA2822">
            <v>1500</v>
          </cell>
        </row>
        <row r="2823">
          <cell r="A2823">
            <v>29.1</v>
          </cell>
          <cell r="B2823">
            <v>5000</v>
          </cell>
          <cell r="H2823">
            <v>3300</v>
          </cell>
          <cell r="I2823">
            <v>35525</v>
          </cell>
          <cell r="J2823">
            <v>2100</v>
          </cell>
          <cell r="W2823">
            <v>4000</v>
          </cell>
          <cell r="X2823">
            <v>1200</v>
          </cell>
          <cell r="AA2823">
            <v>1500</v>
          </cell>
        </row>
        <row r="2824">
          <cell r="A2824">
            <v>29.11</v>
          </cell>
          <cell r="B2824">
            <v>5000</v>
          </cell>
          <cell r="H2824">
            <v>3300</v>
          </cell>
          <cell r="I2824">
            <v>35535</v>
          </cell>
          <cell r="J2824">
            <v>2100</v>
          </cell>
          <cell r="W2824">
            <v>4000</v>
          </cell>
          <cell r="X2824">
            <v>1200</v>
          </cell>
          <cell r="AA2824">
            <v>1500</v>
          </cell>
        </row>
        <row r="2825">
          <cell r="A2825">
            <v>29.12</v>
          </cell>
          <cell r="B2825">
            <v>5000</v>
          </cell>
          <cell r="H2825">
            <v>3300</v>
          </cell>
          <cell r="I2825">
            <v>35545</v>
          </cell>
          <cell r="J2825">
            <v>2100</v>
          </cell>
          <cell r="W2825">
            <v>4000</v>
          </cell>
          <cell r="X2825">
            <v>1200</v>
          </cell>
          <cell r="AA2825">
            <v>1500</v>
          </cell>
        </row>
        <row r="2826">
          <cell r="A2826">
            <v>29.13</v>
          </cell>
          <cell r="B2826">
            <v>5000</v>
          </cell>
          <cell r="H2826">
            <v>3300</v>
          </cell>
          <cell r="I2826">
            <v>35555</v>
          </cell>
          <cell r="J2826">
            <v>2100</v>
          </cell>
          <cell r="W2826">
            <v>4000</v>
          </cell>
          <cell r="X2826">
            <v>1200</v>
          </cell>
          <cell r="AA2826">
            <v>1500</v>
          </cell>
        </row>
        <row r="2827">
          <cell r="A2827">
            <v>29.14</v>
          </cell>
          <cell r="B2827">
            <v>5000</v>
          </cell>
          <cell r="H2827">
            <v>3300</v>
          </cell>
          <cell r="I2827">
            <v>35565</v>
          </cell>
          <cell r="J2827">
            <v>2100</v>
          </cell>
          <cell r="W2827">
            <v>4000</v>
          </cell>
          <cell r="X2827">
            <v>1200</v>
          </cell>
          <cell r="AA2827">
            <v>1500</v>
          </cell>
        </row>
        <row r="2828">
          <cell r="A2828">
            <v>29.15</v>
          </cell>
          <cell r="B2828">
            <v>5000</v>
          </cell>
          <cell r="H2828">
            <v>3300</v>
          </cell>
          <cell r="I2828">
            <v>35575</v>
          </cell>
          <cell r="J2828">
            <v>2100</v>
          </cell>
          <cell r="W2828">
            <v>4000</v>
          </cell>
          <cell r="X2828">
            <v>1200</v>
          </cell>
          <cell r="AA2828">
            <v>1500</v>
          </cell>
        </row>
        <row r="2829">
          <cell r="A2829">
            <v>29.16</v>
          </cell>
          <cell r="B2829">
            <v>5000</v>
          </cell>
          <cell r="H2829">
            <v>3300</v>
          </cell>
          <cell r="I2829">
            <v>35585</v>
          </cell>
          <cell r="J2829">
            <v>2100</v>
          </cell>
          <cell r="W2829">
            <v>4000</v>
          </cell>
          <cell r="X2829">
            <v>1200</v>
          </cell>
          <cell r="AA2829">
            <v>1500</v>
          </cell>
        </row>
        <row r="2830">
          <cell r="A2830">
            <v>29.17</v>
          </cell>
          <cell r="B2830">
            <v>5000</v>
          </cell>
          <cell r="H2830">
            <v>3300</v>
          </cell>
          <cell r="I2830">
            <v>35595</v>
          </cell>
          <cell r="J2830">
            <v>2100</v>
          </cell>
          <cell r="W2830">
            <v>4000</v>
          </cell>
          <cell r="X2830">
            <v>1200</v>
          </cell>
          <cell r="AA2830">
            <v>1500</v>
          </cell>
        </row>
        <row r="2831">
          <cell r="A2831">
            <v>29.18</v>
          </cell>
          <cell r="B2831">
            <v>5000</v>
          </cell>
          <cell r="H2831">
            <v>3300</v>
          </cell>
          <cell r="I2831">
            <v>35605</v>
          </cell>
          <cell r="J2831">
            <v>2100</v>
          </cell>
          <cell r="W2831">
            <v>4000</v>
          </cell>
          <cell r="X2831">
            <v>1200</v>
          </cell>
          <cell r="AA2831">
            <v>1500</v>
          </cell>
        </row>
        <row r="2832">
          <cell r="A2832">
            <v>29.19</v>
          </cell>
          <cell r="B2832">
            <v>5000</v>
          </cell>
          <cell r="H2832">
            <v>3300</v>
          </cell>
          <cell r="I2832">
            <v>35615</v>
          </cell>
          <cell r="J2832">
            <v>2100</v>
          </cell>
          <cell r="W2832">
            <v>4000</v>
          </cell>
          <cell r="X2832">
            <v>1200</v>
          </cell>
          <cell r="AA2832">
            <v>1500</v>
          </cell>
        </row>
        <row r="2833">
          <cell r="A2833">
            <v>29.2</v>
          </cell>
          <cell r="B2833">
            <v>5000</v>
          </cell>
          <cell r="H2833">
            <v>3300</v>
          </cell>
          <cell r="I2833">
            <v>35625</v>
          </cell>
          <cell r="J2833">
            <v>2100</v>
          </cell>
          <cell r="W2833">
            <v>4000</v>
          </cell>
          <cell r="X2833">
            <v>1200</v>
          </cell>
          <cell r="AA2833">
            <v>1500</v>
          </cell>
        </row>
        <row r="2834">
          <cell r="A2834">
            <v>29.21</v>
          </cell>
          <cell r="B2834">
            <v>5000</v>
          </cell>
          <cell r="H2834">
            <v>3300</v>
          </cell>
          <cell r="I2834">
            <v>35635</v>
          </cell>
          <cell r="J2834">
            <v>2100</v>
          </cell>
          <cell r="W2834">
            <v>4000</v>
          </cell>
          <cell r="X2834">
            <v>1200</v>
          </cell>
          <cell r="AA2834">
            <v>1500</v>
          </cell>
        </row>
        <row r="2835">
          <cell r="A2835">
            <v>29.22</v>
          </cell>
          <cell r="B2835">
            <v>5000</v>
          </cell>
          <cell r="H2835">
            <v>3300</v>
          </cell>
          <cell r="I2835">
            <v>35645</v>
          </cell>
          <cell r="J2835">
            <v>2100</v>
          </cell>
          <cell r="W2835">
            <v>4000</v>
          </cell>
          <cell r="X2835">
            <v>1200</v>
          </cell>
          <cell r="AA2835">
            <v>1500</v>
          </cell>
        </row>
        <row r="2836">
          <cell r="A2836">
            <v>29.23</v>
          </cell>
          <cell r="B2836">
            <v>5000</v>
          </cell>
          <cell r="H2836">
            <v>3300</v>
          </cell>
          <cell r="I2836">
            <v>35655</v>
          </cell>
          <cell r="J2836">
            <v>2100</v>
          </cell>
          <cell r="W2836">
            <v>4000</v>
          </cell>
          <cell r="X2836">
            <v>1200</v>
          </cell>
          <cell r="AA2836">
            <v>1500</v>
          </cell>
        </row>
        <row r="2837">
          <cell r="A2837">
            <v>29.24</v>
          </cell>
          <cell r="B2837">
            <v>5000</v>
          </cell>
          <cell r="H2837">
            <v>3300</v>
          </cell>
          <cell r="I2837">
            <v>35665</v>
          </cell>
          <cell r="J2837">
            <v>2100</v>
          </cell>
          <cell r="W2837">
            <v>4000</v>
          </cell>
          <cell r="X2837">
            <v>1200</v>
          </cell>
          <cell r="AA2837">
            <v>1500</v>
          </cell>
        </row>
        <row r="2838">
          <cell r="A2838">
            <v>29.25</v>
          </cell>
          <cell r="B2838">
            <v>5000</v>
          </cell>
          <cell r="H2838">
            <v>3300</v>
          </cell>
          <cell r="I2838">
            <v>35675</v>
          </cell>
          <cell r="J2838">
            <v>2100</v>
          </cell>
          <cell r="W2838">
            <v>4000</v>
          </cell>
          <cell r="X2838">
            <v>1200</v>
          </cell>
          <cell r="AA2838">
            <v>1500</v>
          </cell>
        </row>
        <row r="2839">
          <cell r="A2839">
            <v>29.26</v>
          </cell>
          <cell r="B2839">
            <v>5000</v>
          </cell>
          <cell r="H2839">
            <v>3300</v>
          </cell>
          <cell r="I2839">
            <v>35685</v>
          </cell>
          <cell r="J2839">
            <v>2100</v>
          </cell>
          <cell r="W2839">
            <v>4000</v>
          </cell>
          <cell r="X2839">
            <v>1200</v>
          </cell>
          <cell r="AA2839">
            <v>1500</v>
          </cell>
        </row>
        <row r="2840">
          <cell r="A2840">
            <v>29.27</v>
          </cell>
          <cell r="B2840">
            <v>5000</v>
          </cell>
          <cell r="H2840">
            <v>3300</v>
          </cell>
          <cell r="I2840">
            <v>35695</v>
          </cell>
          <cell r="J2840">
            <v>2100</v>
          </cell>
          <cell r="W2840">
            <v>4000</v>
          </cell>
          <cell r="X2840">
            <v>1200</v>
          </cell>
          <cell r="AA2840">
            <v>1500</v>
          </cell>
        </row>
        <row r="2841">
          <cell r="A2841">
            <v>29.28</v>
          </cell>
          <cell r="B2841">
            <v>5000</v>
          </cell>
          <cell r="H2841">
            <v>3300</v>
          </cell>
          <cell r="I2841">
            <v>35705</v>
          </cell>
          <cell r="J2841">
            <v>2100</v>
          </cell>
          <cell r="W2841">
            <v>4000</v>
          </cell>
          <cell r="X2841">
            <v>1200</v>
          </cell>
          <cell r="AA2841">
            <v>1500</v>
          </cell>
        </row>
        <row r="2842">
          <cell r="A2842">
            <v>29.29</v>
          </cell>
          <cell r="B2842">
            <v>5000</v>
          </cell>
          <cell r="H2842">
            <v>3300</v>
          </cell>
          <cell r="I2842">
            <v>35715</v>
          </cell>
          <cell r="J2842">
            <v>2100</v>
          </cell>
          <cell r="W2842">
            <v>4000</v>
          </cell>
          <cell r="X2842">
            <v>1200</v>
          </cell>
          <cell r="AA2842">
            <v>1500</v>
          </cell>
        </row>
        <row r="2843">
          <cell r="A2843">
            <v>29.3</v>
          </cell>
          <cell r="B2843">
            <v>5000</v>
          </cell>
          <cell r="H2843">
            <v>3300</v>
          </cell>
          <cell r="I2843">
            <v>35725</v>
          </cell>
          <cell r="J2843">
            <v>2100</v>
          </cell>
          <cell r="W2843">
            <v>4000</v>
          </cell>
          <cell r="X2843">
            <v>1200</v>
          </cell>
          <cell r="AA2843">
            <v>1500</v>
          </cell>
        </row>
        <row r="2844">
          <cell r="A2844">
            <v>29.31</v>
          </cell>
          <cell r="B2844">
            <v>5000</v>
          </cell>
          <cell r="H2844">
            <v>3300</v>
          </cell>
          <cell r="I2844">
            <v>35735</v>
          </cell>
          <cell r="J2844">
            <v>2100</v>
          </cell>
          <cell r="W2844">
            <v>4000</v>
          </cell>
          <cell r="X2844">
            <v>1200</v>
          </cell>
          <cell r="AA2844">
            <v>1500</v>
          </cell>
        </row>
        <row r="2845">
          <cell r="A2845">
            <v>29.32</v>
          </cell>
          <cell r="B2845">
            <v>5000</v>
          </cell>
          <cell r="H2845">
            <v>3300</v>
          </cell>
          <cell r="I2845">
            <v>35745</v>
          </cell>
          <cell r="J2845">
            <v>2100</v>
          </cell>
          <cell r="W2845">
            <v>4000</v>
          </cell>
          <cell r="X2845">
            <v>1200</v>
          </cell>
          <cell r="AA2845">
            <v>1500</v>
          </cell>
        </row>
        <row r="2846">
          <cell r="A2846">
            <v>29.33</v>
          </cell>
          <cell r="B2846">
            <v>5000</v>
          </cell>
          <cell r="H2846">
            <v>3300</v>
          </cell>
          <cell r="I2846">
            <v>35755</v>
          </cell>
          <cell r="J2846">
            <v>2100</v>
          </cell>
          <cell r="W2846">
            <v>4000</v>
          </cell>
          <cell r="X2846">
            <v>1200</v>
          </cell>
          <cell r="AA2846">
            <v>1500</v>
          </cell>
        </row>
        <row r="2847">
          <cell r="A2847">
            <v>29.34</v>
          </cell>
          <cell r="B2847">
            <v>5000</v>
          </cell>
          <cell r="H2847">
            <v>3300</v>
          </cell>
          <cell r="I2847">
            <v>35765</v>
          </cell>
          <cell r="J2847">
            <v>2100</v>
          </cell>
          <cell r="W2847">
            <v>4000</v>
          </cell>
          <cell r="X2847">
            <v>1200</v>
          </cell>
          <cell r="AA2847">
            <v>1500</v>
          </cell>
        </row>
        <row r="2848">
          <cell r="A2848">
            <v>29.35</v>
          </cell>
          <cell r="B2848">
            <v>5000</v>
          </cell>
          <cell r="H2848">
            <v>3300</v>
          </cell>
          <cell r="I2848">
            <v>35775</v>
          </cell>
          <cell r="J2848">
            <v>2100</v>
          </cell>
          <cell r="W2848">
            <v>4000</v>
          </cell>
          <cell r="X2848">
            <v>1200</v>
          </cell>
          <cell r="AA2848">
            <v>1500</v>
          </cell>
        </row>
        <row r="2849">
          <cell r="A2849">
            <v>29.36</v>
          </cell>
          <cell r="B2849">
            <v>5000</v>
          </cell>
          <cell r="H2849">
            <v>3300</v>
          </cell>
          <cell r="I2849">
            <v>35785</v>
          </cell>
          <cell r="J2849">
            <v>2100</v>
          </cell>
          <cell r="W2849">
            <v>4000</v>
          </cell>
          <cell r="X2849">
            <v>1200</v>
          </cell>
          <cell r="AA2849">
            <v>1500</v>
          </cell>
        </row>
        <row r="2850">
          <cell r="A2850">
            <v>29.37</v>
          </cell>
          <cell r="B2850">
            <v>5000</v>
          </cell>
          <cell r="H2850">
            <v>3300</v>
          </cell>
          <cell r="I2850">
            <v>35795</v>
          </cell>
          <cell r="J2850">
            <v>2100</v>
          </cell>
          <cell r="W2850">
            <v>4000</v>
          </cell>
          <cell r="X2850">
            <v>1200</v>
          </cell>
          <cell r="AA2850">
            <v>1500</v>
          </cell>
        </row>
        <row r="2851">
          <cell r="A2851">
            <v>29.38</v>
          </cell>
          <cell r="B2851">
            <v>5000</v>
          </cell>
          <cell r="H2851">
            <v>3300</v>
          </cell>
          <cell r="I2851">
            <v>35805</v>
          </cell>
          <cell r="J2851">
            <v>2100</v>
          </cell>
          <cell r="W2851">
            <v>4000</v>
          </cell>
          <cell r="X2851">
            <v>1200</v>
          </cell>
          <cell r="AA2851">
            <v>1500</v>
          </cell>
        </row>
        <row r="2852">
          <cell r="A2852">
            <v>29.39</v>
          </cell>
          <cell r="B2852">
            <v>5000</v>
          </cell>
          <cell r="H2852">
            <v>3300</v>
          </cell>
          <cell r="I2852">
            <v>35815</v>
          </cell>
          <cell r="J2852">
            <v>2100</v>
          </cell>
          <cell r="W2852">
            <v>4000</v>
          </cell>
          <cell r="X2852">
            <v>1200</v>
          </cell>
          <cell r="AA2852">
            <v>1500</v>
          </cell>
        </row>
        <row r="2853">
          <cell r="A2853">
            <v>29.4</v>
          </cell>
          <cell r="B2853">
            <v>5000</v>
          </cell>
          <cell r="H2853">
            <v>3300</v>
          </cell>
          <cell r="I2853">
            <v>35825</v>
          </cell>
          <cell r="J2853">
            <v>2100</v>
          </cell>
          <cell r="W2853">
            <v>4000</v>
          </cell>
          <cell r="X2853">
            <v>1200</v>
          </cell>
          <cell r="AA2853">
            <v>1500</v>
          </cell>
        </row>
        <row r="2854">
          <cell r="A2854">
            <v>29.41</v>
          </cell>
          <cell r="B2854">
            <v>5000</v>
          </cell>
          <cell r="H2854">
            <v>3300</v>
          </cell>
          <cell r="I2854">
            <v>35835</v>
          </cell>
          <cell r="J2854">
            <v>2100</v>
          </cell>
          <cell r="W2854">
            <v>4000</v>
          </cell>
          <cell r="X2854">
            <v>1200</v>
          </cell>
          <cell r="AA2854">
            <v>1500</v>
          </cell>
        </row>
        <row r="2855">
          <cell r="A2855">
            <v>29.42</v>
          </cell>
          <cell r="B2855">
            <v>5000</v>
          </cell>
          <cell r="H2855">
            <v>3300</v>
          </cell>
          <cell r="I2855">
            <v>35845</v>
          </cell>
          <cell r="J2855">
            <v>2100</v>
          </cell>
          <cell r="W2855">
            <v>4000</v>
          </cell>
          <cell r="X2855">
            <v>1200</v>
          </cell>
          <cell r="AA2855">
            <v>1500</v>
          </cell>
        </row>
        <row r="2856">
          <cell r="A2856">
            <v>29.43</v>
          </cell>
          <cell r="B2856">
            <v>5000</v>
          </cell>
          <cell r="H2856">
            <v>3300</v>
          </cell>
          <cell r="I2856">
            <v>35855</v>
          </cell>
          <cell r="J2856">
            <v>2100</v>
          </cell>
          <cell r="W2856">
            <v>4000</v>
          </cell>
          <cell r="X2856">
            <v>1200</v>
          </cell>
          <cell r="AA2856">
            <v>1500</v>
          </cell>
        </row>
        <row r="2857">
          <cell r="A2857">
            <v>29.44</v>
          </cell>
          <cell r="B2857">
            <v>5000</v>
          </cell>
          <cell r="H2857">
            <v>3300</v>
          </cell>
          <cell r="I2857">
            <v>35865</v>
          </cell>
          <cell r="J2857">
            <v>2100</v>
          </cell>
          <cell r="W2857">
            <v>4000</v>
          </cell>
          <cell r="X2857">
            <v>1200</v>
          </cell>
          <cell r="AA2857">
            <v>1500</v>
          </cell>
        </row>
        <row r="2858">
          <cell r="A2858">
            <v>29.45</v>
          </cell>
          <cell r="B2858">
            <v>5000</v>
          </cell>
          <cell r="H2858">
            <v>3300</v>
          </cell>
          <cell r="I2858">
            <v>35875</v>
          </cell>
          <cell r="J2858">
            <v>2100</v>
          </cell>
          <cell r="W2858">
            <v>4000</v>
          </cell>
          <cell r="X2858">
            <v>1200</v>
          </cell>
          <cell r="AA2858">
            <v>1500</v>
          </cell>
        </row>
        <row r="2859">
          <cell r="A2859">
            <v>29.46</v>
          </cell>
          <cell r="B2859">
            <v>5000</v>
          </cell>
          <cell r="H2859">
            <v>3300</v>
          </cell>
          <cell r="I2859">
            <v>35885</v>
          </cell>
          <cell r="J2859">
            <v>2100</v>
          </cell>
          <cell r="W2859">
            <v>4000</v>
          </cell>
          <cell r="X2859">
            <v>1200</v>
          </cell>
          <cell r="AA2859">
            <v>1500</v>
          </cell>
        </row>
        <row r="2860">
          <cell r="A2860">
            <v>29.47</v>
          </cell>
          <cell r="B2860">
            <v>5000</v>
          </cell>
          <cell r="H2860">
            <v>3300</v>
          </cell>
          <cell r="I2860">
            <v>35895</v>
          </cell>
          <cell r="J2860">
            <v>2100</v>
          </cell>
          <cell r="W2860">
            <v>4000</v>
          </cell>
          <cell r="X2860">
            <v>1200</v>
          </cell>
          <cell r="AA2860">
            <v>1500</v>
          </cell>
        </row>
        <row r="2861">
          <cell r="A2861">
            <v>29.48</v>
          </cell>
          <cell r="B2861">
            <v>5000</v>
          </cell>
          <cell r="H2861">
            <v>3300</v>
          </cell>
          <cell r="I2861">
            <v>35905</v>
          </cell>
          <cell r="J2861">
            <v>2100</v>
          </cell>
          <cell r="W2861">
            <v>4000</v>
          </cell>
          <cell r="X2861">
            <v>1200</v>
          </cell>
          <cell r="AA2861">
            <v>1500</v>
          </cell>
        </row>
        <row r="2862">
          <cell r="A2862">
            <v>29.49</v>
          </cell>
          <cell r="B2862">
            <v>5000</v>
          </cell>
          <cell r="H2862">
            <v>3300</v>
          </cell>
          <cell r="I2862">
            <v>35915</v>
          </cell>
          <cell r="J2862">
            <v>2100</v>
          </cell>
          <cell r="W2862">
            <v>4000</v>
          </cell>
          <cell r="X2862">
            <v>1200</v>
          </cell>
          <cell r="AA2862">
            <v>1500</v>
          </cell>
        </row>
        <row r="2863">
          <cell r="A2863">
            <v>29.5</v>
          </cell>
          <cell r="B2863">
            <v>5000</v>
          </cell>
          <cell r="H2863">
            <v>3300</v>
          </cell>
          <cell r="I2863">
            <v>35925</v>
          </cell>
          <cell r="J2863">
            <v>2100</v>
          </cell>
          <cell r="W2863">
            <v>4000</v>
          </cell>
          <cell r="X2863">
            <v>1200</v>
          </cell>
          <cell r="AA2863">
            <v>1500</v>
          </cell>
        </row>
        <row r="2864">
          <cell r="A2864">
            <v>29.51</v>
          </cell>
          <cell r="B2864">
            <v>5000</v>
          </cell>
          <cell r="H2864">
            <v>3300</v>
          </cell>
          <cell r="I2864">
            <v>35935</v>
          </cell>
          <cell r="J2864">
            <v>2100</v>
          </cell>
          <cell r="W2864">
            <v>4000</v>
          </cell>
          <cell r="X2864">
            <v>1200</v>
          </cell>
          <cell r="AA2864">
            <v>1500</v>
          </cell>
        </row>
        <row r="2865">
          <cell r="A2865">
            <v>29.52</v>
          </cell>
          <cell r="B2865">
            <v>5000</v>
          </cell>
          <cell r="H2865">
            <v>3300</v>
          </cell>
          <cell r="I2865">
            <v>35945</v>
          </cell>
          <cell r="J2865">
            <v>2100</v>
          </cell>
          <cell r="W2865">
            <v>4000</v>
          </cell>
          <cell r="X2865">
            <v>1200</v>
          </cell>
          <cell r="AA2865">
            <v>1500</v>
          </cell>
        </row>
        <row r="2866">
          <cell r="A2866">
            <v>29.53</v>
          </cell>
          <cell r="B2866">
            <v>5000</v>
          </cell>
          <cell r="H2866">
            <v>3300</v>
          </cell>
          <cell r="I2866">
            <v>35955</v>
          </cell>
          <cell r="J2866">
            <v>2100</v>
          </cell>
          <cell r="W2866">
            <v>4000</v>
          </cell>
          <cell r="X2866">
            <v>1200</v>
          </cell>
          <cell r="AA2866">
            <v>1500</v>
          </cell>
        </row>
        <row r="2867">
          <cell r="A2867">
            <v>29.54</v>
          </cell>
          <cell r="B2867">
            <v>5000</v>
          </cell>
          <cell r="H2867">
            <v>3300</v>
          </cell>
          <cell r="I2867">
            <v>35965</v>
          </cell>
          <cell r="J2867">
            <v>2100</v>
          </cell>
          <cell r="W2867">
            <v>4000</v>
          </cell>
          <cell r="X2867">
            <v>1200</v>
          </cell>
          <cell r="AA2867">
            <v>1500</v>
          </cell>
        </row>
        <row r="2868">
          <cell r="A2868">
            <v>29.55</v>
          </cell>
          <cell r="B2868">
            <v>5000</v>
          </cell>
          <cell r="H2868">
            <v>3300</v>
          </cell>
          <cell r="I2868">
            <v>35975</v>
          </cell>
          <cell r="J2868">
            <v>2100</v>
          </cell>
          <cell r="W2868">
            <v>4000</v>
          </cell>
          <cell r="X2868">
            <v>1200</v>
          </cell>
          <cell r="AA2868">
            <v>1500</v>
          </cell>
        </row>
        <row r="2869">
          <cell r="A2869">
            <v>29.56</v>
          </cell>
          <cell r="B2869">
            <v>5000</v>
          </cell>
          <cell r="H2869">
            <v>3300</v>
          </cell>
          <cell r="I2869">
            <v>35985</v>
          </cell>
          <cell r="J2869">
            <v>2100</v>
          </cell>
          <cell r="W2869">
            <v>4000</v>
          </cell>
          <cell r="X2869">
            <v>1200</v>
          </cell>
          <cell r="AA2869">
            <v>1500</v>
          </cell>
        </row>
        <row r="2870">
          <cell r="A2870">
            <v>29.57</v>
          </cell>
          <cell r="B2870">
            <v>5000</v>
          </cell>
          <cell r="H2870">
            <v>3300</v>
          </cell>
          <cell r="I2870">
            <v>35995</v>
          </cell>
          <cell r="J2870">
            <v>2100</v>
          </cell>
          <cell r="W2870">
            <v>4000</v>
          </cell>
          <cell r="X2870">
            <v>1200</v>
          </cell>
          <cell r="AA2870">
            <v>1500</v>
          </cell>
        </row>
        <row r="2871">
          <cell r="A2871">
            <v>29.58</v>
          </cell>
          <cell r="B2871">
            <v>5000</v>
          </cell>
          <cell r="H2871">
            <v>3300</v>
          </cell>
          <cell r="I2871">
            <v>36005</v>
          </cell>
          <cell r="J2871">
            <v>2100</v>
          </cell>
          <cell r="W2871">
            <v>4000</v>
          </cell>
          <cell r="X2871">
            <v>1200</v>
          </cell>
          <cell r="AA2871">
            <v>1500</v>
          </cell>
        </row>
        <row r="2872">
          <cell r="A2872">
            <v>29.59</v>
          </cell>
          <cell r="B2872">
            <v>5000</v>
          </cell>
          <cell r="H2872">
            <v>3300</v>
          </cell>
          <cell r="I2872">
            <v>36015</v>
          </cell>
          <cell r="J2872">
            <v>2100</v>
          </cell>
          <cell r="W2872">
            <v>4000</v>
          </cell>
          <cell r="X2872">
            <v>1200</v>
          </cell>
          <cell r="AA2872">
            <v>1500</v>
          </cell>
        </row>
        <row r="2873">
          <cell r="A2873">
            <v>29.6</v>
          </cell>
          <cell r="B2873">
            <v>5000</v>
          </cell>
          <cell r="H2873">
            <v>3300</v>
          </cell>
          <cell r="I2873">
            <v>36025</v>
          </cell>
          <cell r="J2873">
            <v>2100</v>
          </cell>
          <cell r="W2873">
            <v>4000</v>
          </cell>
          <cell r="X2873">
            <v>1200</v>
          </cell>
          <cell r="AA2873">
            <v>1500</v>
          </cell>
        </row>
        <row r="2874">
          <cell r="A2874">
            <v>29.61</v>
          </cell>
          <cell r="B2874">
            <v>5000</v>
          </cell>
          <cell r="H2874">
            <v>3300</v>
          </cell>
          <cell r="I2874">
            <v>36035</v>
          </cell>
          <cell r="J2874">
            <v>2100</v>
          </cell>
          <cell r="W2874">
            <v>4000</v>
          </cell>
          <cell r="X2874">
            <v>1200</v>
          </cell>
          <cell r="AA2874">
            <v>1500</v>
          </cell>
        </row>
        <row r="2875">
          <cell r="A2875">
            <v>29.62</v>
          </cell>
          <cell r="B2875">
            <v>5000</v>
          </cell>
          <cell r="H2875">
            <v>3300</v>
          </cell>
          <cell r="I2875">
            <v>36045</v>
          </cell>
          <cell r="J2875">
            <v>2100</v>
          </cell>
          <cell r="W2875">
            <v>4000</v>
          </cell>
          <cell r="X2875">
            <v>1200</v>
          </cell>
          <cell r="AA2875">
            <v>1500</v>
          </cell>
        </row>
        <row r="2876">
          <cell r="A2876">
            <v>29.63</v>
          </cell>
          <cell r="B2876">
            <v>5000</v>
          </cell>
          <cell r="H2876">
            <v>3300</v>
          </cell>
          <cell r="I2876">
            <v>36055</v>
          </cell>
          <cell r="J2876">
            <v>2100</v>
          </cell>
          <cell r="W2876">
            <v>4000</v>
          </cell>
          <cell r="X2876">
            <v>1200</v>
          </cell>
          <cell r="AA2876">
            <v>1500</v>
          </cell>
        </row>
        <row r="2877">
          <cell r="A2877">
            <v>29.64</v>
          </cell>
          <cell r="B2877">
            <v>5000</v>
          </cell>
          <cell r="H2877">
            <v>3300</v>
          </cell>
          <cell r="I2877">
            <v>36065</v>
          </cell>
          <cell r="J2877">
            <v>2100</v>
          </cell>
          <cell r="W2877">
            <v>4000</v>
          </cell>
          <cell r="X2877">
            <v>1200</v>
          </cell>
          <cell r="AA2877">
            <v>1500</v>
          </cell>
        </row>
        <row r="2878">
          <cell r="A2878">
            <v>29.65</v>
          </cell>
          <cell r="B2878">
            <v>5000</v>
          </cell>
          <cell r="H2878">
            <v>3300</v>
          </cell>
          <cell r="I2878">
            <v>36075</v>
          </cell>
          <cell r="J2878">
            <v>2100</v>
          </cell>
          <cell r="W2878">
            <v>4000</v>
          </cell>
          <cell r="X2878">
            <v>1200</v>
          </cell>
          <cell r="AA2878">
            <v>1500</v>
          </cell>
        </row>
        <row r="2879">
          <cell r="A2879">
            <v>29.66</v>
          </cell>
          <cell r="B2879">
            <v>5000</v>
          </cell>
          <cell r="H2879">
            <v>3300</v>
          </cell>
          <cell r="I2879">
            <v>36085</v>
          </cell>
          <cell r="J2879">
            <v>2100</v>
          </cell>
          <cell r="W2879">
            <v>4000</v>
          </cell>
          <cell r="X2879">
            <v>1200</v>
          </cell>
          <cell r="AA2879">
            <v>1500</v>
          </cell>
        </row>
        <row r="2880">
          <cell r="A2880">
            <v>29.67</v>
          </cell>
          <cell r="B2880">
            <v>5000</v>
          </cell>
          <cell r="H2880">
            <v>3300</v>
          </cell>
          <cell r="I2880">
            <v>36095</v>
          </cell>
          <cell r="J2880">
            <v>2100</v>
          </cell>
          <cell r="W2880">
            <v>4000</v>
          </cell>
          <cell r="X2880">
            <v>1200</v>
          </cell>
          <cell r="AA2880">
            <v>1500</v>
          </cell>
        </row>
        <row r="2881">
          <cell r="A2881">
            <v>29.68</v>
          </cell>
          <cell r="B2881">
            <v>5000</v>
          </cell>
          <cell r="H2881">
            <v>3300</v>
          </cell>
          <cell r="I2881">
            <v>36105</v>
          </cell>
          <cell r="J2881">
            <v>2100</v>
          </cell>
          <cell r="W2881">
            <v>4000</v>
          </cell>
          <cell r="X2881">
            <v>1200</v>
          </cell>
          <cell r="AA2881">
            <v>1500</v>
          </cell>
        </row>
        <row r="2882">
          <cell r="A2882">
            <v>29.69</v>
          </cell>
          <cell r="B2882">
            <v>5000</v>
          </cell>
          <cell r="H2882">
            <v>3300</v>
          </cell>
          <cell r="I2882">
            <v>36115</v>
          </cell>
          <cell r="J2882">
            <v>2100</v>
          </cell>
          <cell r="W2882">
            <v>4000</v>
          </cell>
          <cell r="X2882">
            <v>1200</v>
          </cell>
          <cell r="AA2882">
            <v>1500</v>
          </cell>
        </row>
        <row r="2883">
          <cell r="A2883">
            <v>29.7</v>
          </cell>
          <cell r="B2883">
            <v>5000</v>
          </cell>
          <cell r="H2883">
            <v>3300</v>
          </cell>
          <cell r="I2883">
            <v>36125</v>
          </cell>
          <cell r="J2883">
            <v>2100</v>
          </cell>
          <cell r="W2883">
            <v>4000</v>
          </cell>
          <cell r="X2883">
            <v>1200</v>
          </cell>
          <cell r="AA2883">
            <v>1500</v>
          </cell>
        </row>
        <row r="2884">
          <cell r="A2884">
            <v>29.71</v>
          </cell>
          <cell r="B2884">
            <v>5000</v>
          </cell>
          <cell r="H2884">
            <v>3300</v>
          </cell>
          <cell r="I2884">
            <v>36135</v>
          </cell>
          <cell r="J2884">
            <v>2100</v>
          </cell>
          <cell r="W2884">
            <v>4000</v>
          </cell>
          <cell r="X2884">
            <v>1200</v>
          </cell>
          <cell r="AA2884">
            <v>1500</v>
          </cell>
        </row>
        <row r="2885">
          <cell r="A2885">
            <v>29.72</v>
          </cell>
          <cell r="B2885">
            <v>5000</v>
          </cell>
          <cell r="H2885">
            <v>3300</v>
          </cell>
          <cell r="I2885">
            <v>36145</v>
          </cell>
          <cell r="J2885">
            <v>2100</v>
          </cell>
          <cell r="W2885">
            <v>4000</v>
          </cell>
          <cell r="X2885">
            <v>1200</v>
          </cell>
          <cell r="AA2885">
            <v>1500</v>
          </cell>
        </row>
        <row r="2886">
          <cell r="A2886">
            <v>29.73</v>
          </cell>
          <cell r="B2886">
            <v>5000</v>
          </cell>
          <cell r="H2886">
            <v>3300</v>
          </cell>
          <cell r="I2886">
            <v>36155</v>
          </cell>
          <cell r="J2886">
            <v>2100</v>
          </cell>
          <cell r="W2886">
            <v>4000</v>
          </cell>
          <cell r="X2886">
            <v>1200</v>
          </cell>
          <cell r="AA2886">
            <v>1500</v>
          </cell>
        </row>
        <row r="2887">
          <cell r="A2887">
            <v>29.74</v>
          </cell>
          <cell r="B2887">
            <v>5000</v>
          </cell>
          <cell r="H2887">
            <v>3300</v>
          </cell>
          <cell r="I2887">
            <v>36165</v>
          </cell>
          <cell r="J2887">
            <v>2100</v>
          </cell>
          <cell r="W2887">
            <v>4000</v>
          </cell>
          <cell r="X2887">
            <v>1200</v>
          </cell>
          <cell r="AA2887">
            <v>1500</v>
          </cell>
        </row>
        <row r="2888">
          <cell r="A2888">
            <v>29.75</v>
          </cell>
          <cell r="B2888">
            <v>5000</v>
          </cell>
          <cell r="H2888">
            <v>3300</v>
          </cell>
          <cell r="I2888">
            <v>36175</v>
          </cell>
          <cell r="J2888">
            <v>2100</v>
          </cell>
          <cell r="W2888">
            <v>4000</v>
          </cell>
          <cell r="X2888">
            <v>1200</v>
          </cell>
          <cell r="AA2888">
            <v>1500</v>
          </cell>
        </row>
        <row r="2889">
          <cell r="A2889">
            <v>29.76</v>
          </cell>
          <cell r="B2889">
            <v>5000</v>
          </cell>
          <cell r="H2889">
            <v>3300</v>
          </cell>
          <cell r="I2889">
            <v>36185</v>
          </cell>
          <cell r="J2889">
            <v>2100</v>
          </cell>
          <cell r="W2889">
            <v>4000</v>
          </cell>
          <cell r="X2889">
            <v>1200</v>
          </cell>
          <cell r="AA2889">
            <v>1500</v>
          </cell>
        </row>
        <row r="2890">
          <cell r="A2890">
            <v>29.77</v>
          </cell>
          <cell r="B2890">
            <v>5000</v>
          </cell>
          <cell r="H2890">
            <v>3300</v>
          </cell>
          <cell r="I2890">
            <v>36195</v>
          </cell>
          <cell r="J2890">
            <v>2100</v>
          </cell>
          <cell r="W2890">
            <v>4000</v>
          </cell>
          <cell r="X2890">
            <v>1200</v>
          </cell>
          <cell r="AA2890">
            <v>1500</v>
          </cell>
        </row>
        <row r="2891">
          <cell r="A2891">
            <v>29.78</v>
          </cell>
          <cell r="B2891">
            <v>5000</v>
          </cell>
          <cell r="H2891">
            <v>3300</v>
          </cell>
          <cell r="I2891">
            <v>36205</v>
          </cell>
          <cell r="J2891">
            <v>2100</v>
          </cell>
          <cell r="W2891">
            <v>4000</v>
          </cell>
          <cell r="X2891">
            <v>1200</v>
          </cell>
          <cell r="AA2891">
            <v>1500</v>
          </cell>
        </row>
        <row r="2892">
          <cell r="A2892">
            <v>29.79</v>
          </cell>
          <cell r="B2892">
            <v>5000</v>
          </cell>
          <cell r="H2892">
            <v>3300</v>
          </cell>
          <cell r="I2892">
            <v>36215</v>
          </cell>
          <cell r="J2892">
            <v>2100</v>
          </cell>
          <cell r="W2892">
            <v>4000</v>
          </cell>
          <cell r="X2892">
            <v>1200</v>
          </cell>
          <cell r="AA2892">
            <v>1500</v>
          </cell>
        </row>
        <row r="2893">
          <cell r="A2893">
            <v>29.8</v>
          </cell>
          <cell r="B2893">
            <v>5000</v>
          </cell>
          <cell r="H2893">
            <v>3300</v>
          </cell>
          <cell r="I2893">
            <v>36225</v>
          </cell>
          <cell r="J2893">
            <v>2100</v>
          </cell>
          <cell r="W2893">
            <v>4000</v>
          </cell>
          <cell r="X2893">
            <v>1200</v>
          </cell>
          <cell r="AA2893">
            <v>1500</v>
          </cell>
        </row>
        <row r="2894">
          <cell r="A2894">
            <v>29.81</v>
          </cell>
          <cell r="B2894">
            <v>5000</v>
          </cell>
          <cell r="H2894">
            <v>3300</v>
          </cell>
          <cell r="I2894">
            <v>36235</v>
          </cell>
          <cell r="J2894">
            <v>2100</v>
          </cell>
          <cell r="W2894">
            <v>4000</v>
          </cell>
          <cell r="X2894">
            <v>1200</v>
          </cell>
          <cell r="AA2894">
            <v>1500</v>
          </cell>
        </row>
        <row r="2895">
          <cell r="A2895">
            <v>29.82</v>
          </cell>
          <cell r="B2895">
            <v>5000</v>
          </cell>
          <cell r="H2895">
            <v>3300</v>
          </cell>
          <cell r="I2895">
            <v>36245</v>
          </cell>
          <cell r="J2895">
            <v>2100</v>
          </cell>
          <cell r="W2895">
            <v>4000</v>
          </cell>
          <cell r="X2895">
            <v>1200</v>
          </cell>
          <cell r="AA2895">
            <v>1500</v>
          </cell>
        </row>
        <row r="2896">
          <cell r="A2896">
            <v>29.83</v>
          </cell>
          <cell r="B2896">
            <v>5000</v>
          </cell>
          <cell r="H2896">
            <v>3300</v>
          </cell>
          <cell r="I2896">
            <v>36255</v>
          </cell>
          <cell r="J2896">
            <v>2100</v>
          </cell>
          <cell r="W2896">
            <v>4000</v>
          </cell>
          <cell r="X2896">
            <v>1200</v>
          </cell>
          <cell r="AA2896">
            <v>1500</v>
          </cell>
        </row>
        <row r="2897">
          <cell r="A2897">
            <v>29.84</v>
          </cell>
          <cell r="B2897">
            <v>5000</v>
          </cell>
          <cell r="H2897">
            <v>3300</v>
          </cell>
          <cell r="I2897">
            <v>36265</v>
          </cell>
          <cell r="J2897">
            <v>2100</v>
          </cell>
          <cell r="W2897">
            <v>4000</v>
          </cell>
          <cell r="X2897">
            <v>1200</v>
          </cell>
          <cell r="AA2897">
            <v>1500</v>
          </cell>
        </row>
        <row r="2898">
          <cell r="A2898">
            <v>29.85</v>
          </cell>
          <cell r="B2898">
            <v>5000</v>
          </cell>
          <cell r="H2898">
            <v>3300</v>
          </cell>
          <cell r="I2898">
            <v>36275</v>
          </cell>
          <cell r="J2898">
            <v>2100</v>
          </cell>
          <cell r="W2898">
            <v>4000</v>
          </cell>
          <cell r="X2898">
            <v>1200</v>
          </cell>
          <cell r="AA2898">
            <v>1500</v>
          </cell>
        </row>
        <row r="2899">
          <cell r="A2899">
            <v>29.86</v>
          </cell>
          <cell r="B2899">
            <v>5000</v>
          </cell>
          <cell r="H2899">
            <v>3300</v>
          </cell>
          <cell r="I2899">
            <v>36285</v>
          </cell>
          <cell r="J2899">
            <v>2100</v>
          </cell>
          <cell r="W2899">
            <v>4000</v>
          </cell>
          <cell r="X2899">
            <v>1200</v>
          </cell>
          <cell r="AA2899">
            <v>1500</v>
          </cell>
        </row>
        <row r="2900">
          <cell r="A2900">
            <v>29.87</v>
          </cell>
          <cell r="B2900">
            <v>5000</v>
          </cell>
          <cell r="H2900">
            <v>3300</v>
          </cell>
          <cell r="I2900">
            <v>36295</v>
          </cell>
          <cell r="J2900">
            <v>2100</v>
          </cell>
          <cell r="W2900">
            <v>4000</v>
          </cell>
          <cell r="X2900">
            <v>1200</v>
          </cell>
          <cell r="AA2900">
            <v>1500</v>
          </cell>
        </row>
        <row r="2901">
          <cell r="A2901">
            <v>29.88</v>
          </cell>
          <cell r="B2901">
            <v>5000</v>
          </cell>
          <cell r="H2901">
            <v>3300</v>
          </cell>
          <cell r="I2901">
            <v>36305</v>
          </cell>
          <cell r="J2901">
            <v>2100</v>
          </cell>
          <cell r="W2901">
            <v>4000</v>
          </cell>
          <cell r="X2901">
            <v>1200</v>
          </cell>
          <cell r="AA2901">
            <v>1500</v>
          </cell>
        </row>
        <row r="2902">
          <cell r="A2902">
            <v>29.89</v>
          </cell>
          <cell r="B2902">
            <v>5000</v>
          </cell>
          <cell r="H2902">
            <v>3300</v>
          </cell>
          <cell r="I2902">
            <v>36315</v>
          </cell>
          <cell r="J2902">
            <v>2100</v>
          </cell>
          <cell r="W2902">
            <v>4000</v>
          </cell>
          <cell r="X2902">
            <v>1200</v>
          </cell>
          <cell r="AA2902">
            <v>1500</v>
          </cell>
        </row>
        <row r="2903">
          <cell r="A2903">
            <v>29.9</v>
          </cell>
          <cell r="B2903">
            <v>5000</v>
          </cell>
          <cell r="H2903">
            <v>3300</v>
          </cell>
          <cell r="I2903">
            <v>36325</v>
          </cell>
          <cell r="J2903">
            <v>2100</v>
          </cell>
          <cell r="W2903">
            <v>4000</v>
          </cell>
          <cell r="X2903">
            <v>1200</v>
          </cell>
          <cell r="AA2903">
            <v>1500</v>
          </cell>
        </row>
        <row r="2904">
          <cell r="A2904">
            <v>29.91</v>
          </cell>
          <cell r="B2904">
            <v>5000</v>
          </cell>
          <cell r="H2904">
            <v>3300</v>
          </cell>
          <cell r="I2904">
            <v>36335</v>
          </cell>
          <cell r="J2904">
            <v>2100</v>
          </cell>
          <cell r="W2904">
            <v>4000</v>
          </cell>
          <cell r="X2904">
            <v>1200</v>
          </cell>
          <cell r="AA2904">
            <v>1500</v>
          </cell>
        </row>
        <row r="2905">
          <cell r="A2905">
            <v>29.92</v>
          </cell>
          <cell r="B2905">
            <v>5000</v>
          </cell>
          <cell r="H2905">
            <v>3300</v>
          </cell>
          <cell r="I2905">
            <v>36345</v>
          </cell>
          <cell r="J2905">
            <v>2100</v>
          </cell>
          <cell r="W2905">
            <v>4000</v>
          </cell>
          <cell r="X2905">
            <v>1200</v>
          </cell>
          <cell r="AA2905">
            <v>1500</v>
          </cell>
        </row>
        <row r="2906">
          <cell r="A2906">
            <v>29.93</v>
          </cell>
          <cell r="B2906">
            <v>5000</v>
          </cell>
          <cell r="H2906">
            <v>3300</v>
          </cell>
          <cell r="I2906">
            <v>36355</v>
          </cell>
          <cell r="J2906">
            <v>2100</v>
          </cell>
          <cell r="W2906">
            <v>4000</v>
          </cell>
          <cell r="X2906">
            <v>1200</v>
          </cell>
          <cell r="AA2906">
            <v>1500</v>
          </cell>
        </row>
        <row r="2907">
          <cell r="A2907">
            <v>29.94</v>
          </cell>
          <cell r="B2907">
            <v>5000</v>
          </cell>
          <cell r="H2907">
            <v>3300</v>
          </cell>
          <cell r="I2907">
            <v>36365</v>
          </cell>
          <cell r="J2907">
            <v>2100</v>
          </cell>
          <cell r="W2907">
            <v>4000</v>
          </cell>
          <cell r="X2907">
            <v>1200</v>
          </cell>
          <cell r="AA2907">
            <v>1500</v>
          </cell>
        </row>
        <row r="2908">
          <cell r="A2908">
            <v>29.95</v>
          </cell>
          <cell r="B2908">
            <v>5000</v>
          </cell>
          <cell r="H2908">
            <v>3300</v>
          </cell>
          <cell r="I2908">
            <v>36375</v>
          </cell>
          <cell r="J2908">
            <v>2100</v>
          </cell>
          <cell r="W2908">
            <v>4000</v>
          </cell>
          <cell r="X2908">
            <v>1200</v>
          </cell>
          <cell r="AA2908">
            <v>1500</v>
          </cell>
        </row>
        <row r="2909">
          <cell r="A2909">
            <v>29.96</v>
          </cell>
          <cell r="B2909">
            <v>5000</v>
          </cell>
          <cell r="H2909">
            <v>3300</v>
          </cell>
          <cell r="I2909">
            <v>36385</v>
          </cell>
          <cell r="J2909">
            <v>2100</v>
          </cell>
          <cell r="W2909">
            <v>4000</v>
          </cell>
          <cell r="X2909">
            <v>1200</v>
          </cell>
          <cell r="AA2909">
            <v>1500</v>
          </cell>
        </row>
        <row r="2910">
          <cell r="A2910">
            <v>29.97</v>
          </cell>
          <cell r="B2910">
            <v>5000</v>
          </cell>
          <cell r="H2910">
            <v>3300</v>
          </cell>
          <cell r="I2910">
            <v>36395</v>
          </cell>
          <cell r="J2910">
            <v>2100</v>
          </cell>
          <cell r="W2910">
            <v>4000</v>
          </cell>
          <cell r="X2910">
            <v>1200</v>
          </cell>
          <cell r="AA2910">
            <v>1500</v>
          </cell>
        </row>
        <row r="2911">
          <cell r="A2911">
            <v>29.98</v>
          </cell>
          <cell r="B2911">
            <v>5000</v>
          </cell>
          <cell r="H2911">
            <v>3300</v>
          </cell>
          <cell r="I2911">
            <v>36405</v>
          </cell>
          <cell r="J2911">
            <v>2100</v>
          </cell>
          <cell r="W2911">
            <v>4000</v>
          </cell>
          <cell r="X2911">
            <v>1200</v>
          </cell>
          <cell r="AA2911">
            <v>1500</v>
          </cell>
        </row>
        <row r="2912">
          <cell r="A2912">
            <v>29.99</v>
          </cell>
          <cell r="B2912">
            <v>5000</v>
          </cell>
          <cell r="H2912">
            <v>3300</v>
          </cell>
          <cell r="I2912">
            <v>36415</v>
          </cell>
          <cell r="J2912">
            <v>2100</v>
          </cell>
          <cell r="W2912">
            <v>4000</v>
          </cell>
          <cell r="X2912">
            <v>1200</v>
          </cell>
          <cell r="AA2912">
            <v>1500</v>
          </cell>
        </row>
        <row r="2913">
          <cell r="A2913">
            <v>30</v>
          </cell>
          <cell r="B2913">
            <v>5000</v>
          </cell>
          <cell r="H2913">
            <v>3300</v>
          </cell>
          <cell r="I2913">
            <v>36425</v>
          </cell>
          <cell r="J2913">
            <v>2100</v>
          </cell>
          <cell r="W2913">
            <v>4000</v>
          </cell>
          <cell r="X2913">
            <v>1200</v>
          </cell>
          <cell r="AA2913">
            <v>1500</v>
          </cell>
        </row>
        <row r="2914">
          <cell r="A2914">
            <v>30.01</v>
          </cell>
          <cell r="B2914">
            <v>5000</v>
          </cell>
          <cell r="H2914">
            <v>3300</v>
          </cell>
          <cell r="I2914">
            <v>36435</v>
          </cell>
          <cell r="J2914">
            <v>2100</v>
          </cell>
          <cell r="W2914">
            <v>4000</v>
          </cell>
          <cell r="X2914">
            <v>1200</v>
          </cell>
          <cell r="AA2914">
            <v>1500</v>
          </cell>
        </row>
        <row r="2915">
          <cell r="A2915">
            <v>30.02</v>
          </cell>
          <cell r="B2915">
            <v>5000</v>
          </cell>
          <cell r="H2915">
            <v>3300</v>
          </cell>
          <cell r="I2915">
            <v>36445</v>
          </cell>
          <cell r="J2915">
            <v>2100</v>
          </cell>
          <cell r="W2915">
            <v>4000</v>
          </cell>
          <cell r="X2915">
            <v>1200</v>
          </cell>
          <cell r="AA2915">
            <v>1500</v>
          </cell>
        </row>
        <row r="2916">
          <cell r="A2916">
            <v>30.03</v>
          </cell>
          <cell r="B2916">
            <v>5000</v>
          </cell>
          <cell r="H2916">
            <v>3300</v>
          </cell>
          <cell r="I2916">
            <v>36455</v>
          </cell>
          <cell r="J2916">
            <v>2100</v>
          </cell>
          <cell r="W2916">
            <v>4000</v>
          </cell>
          <cell r="X2916">
            <v>1200</v>
          </cell>
          <cell r="AA2916">
            <v>1500</v>
          </cell>
        </row>
        <row r="2917">
          <cell r="A2917">
            <v>30.04</v>
          </cell>
          <cell r="B2917">
            <v>5000</v>
          </cell>
          <cell r="H2917">
            <v>3300</v>
          </cell>
          <cell r="I2917">
            <v>36465</v>
          </cell>
          <cell r="J2917">
            <v>2100</v>
          </cell>
          <cell r="W2917">
            <v>4000</v>
          </cell>
          <cell r="X2917">
            <v>1200</v>
          </cell>
          <cell r="AA2917">
            <v>1500</v>
          </cell>
        </row>
        <row r="2918">
          <cell r="A2918">
            <v>30.05</v>
          </cell>
          <cell r="B2918">
            <v>5000</v>
          </cell>
          <cell r="H2918">
            <v>3300</v>
          </cell>
          <cell r="I2918">
            <v>36475</v>
          </cell>
          <cell r="J2918">
            <v>2100</v>
          </cell>
          <cell r="W2918">
            <v>4000</v>
          </cell>
          <cell r="X2918">
            <v>1200</v>
          </cell>
          <cell r="AA2918">
            <v>1500</v>
          </cell>
        </row>
        <row r="2919">
          <cell r="A2919">
            <v>30.06</v>
          </cell>
          <cell r="B2919">
            <v>5000</v>
          </cell>
          <cell r="H2919">
            <v>3300</v>
          </cell>
          <cell r="I2919">
            <v>36485</v>
          </cell>
          <cell r="J2919">
            <v>2100</v>
          </cell>
          <cell r="W2919">
            <v>4000</v>
          </cell>
          <cell r="X2919">
            <v>1200</v>
          </cell>
          <cell r="AA2919">
            <v>1500</v>
          </cell>
        </row>
        <row r="2920">
          <cell r="A2920">
            <v>30.07</v>
          </cell>
          <cell r="B2920">
            <v>5000</v>
          </cell>
          <cell r="H2920">
            <v>3300</v>
          </cell>
          <cell r="I2920">
            <v>36495</v>
          </cell>
          <cell r="J2920">
            <v>2100</v>
          </cell>
          <cell r="W2920">
            <v>4000</v>
          </cell>
          <cell r="X2920">
            <v>1200</v>
          </cell>
          <cell r="AA2920">
            <v>1500</v>
          </cell>
        </row>
        <row r="2921">
          <cell r="A2921">
            <v>30.08</v>
          </cell>
          <cell r="B2921">
            <v>5000</v>
          </cell>
          <cell r="H2921">
            <v>3300</v>
          </cell>
          <cell r="I2921">
            <v>36505</v>
          </cell>
          <cell r="J2921">
            <v>2100</v>
          </cell>
          <cell r="W2921">
            <v>4000</v>
          </cell>
          <cell r="X2921">
            <v>1200</v>
          </cell>
          <cell r="AA2921">
            <v>1500</v>
          </cell>
        </row>
        <row r="2922">
          <cell r="A2922">
            <v>30.09</v>
          </cell>
          <cell r="B2922">
            <v>5000</v>
          </cell>
          <cell r="H2922">
            <v>3300</v>
          </cell>
          <cell r="I2922">
            <v>36515</v>
          </cell>
          <cell r="J2922">
            <v>2100</v>
          </cell>
          <cell r="W2922">
            <v>4000</v>
          </cell>
          <cell r="X2922">
            <v>1200</v>
          </cell>
          <cell r="AA2922">
            <v>1500</v>
          </cell>
        </row>
        <row r="2923">
          <cell r="A2923">
            <v>30.1</v>
          </cell>
          <cell r="B2923">
            <v>5000</v>
          </cell>
          <cell r="H2923">
            <v>3300</v>
          </cell>
          <cell r="I2923">
            <v>36525</v>
          </cell>
          <cell r="J2923">
            <v>2100</v>
          </cell>
          <cell r="W2923">
            <v>4000</v>
          </cell>
          <cell r="X2923">
            <v>1200</v>
          </cell>
          <cell r="AA2923">
            <v>1500</v>
          </cell>
        </row>
        <row r="2924">
          <cell r="A2924">
            <v>30.11</v>
          </cell>
          <cell r="B2924">
            <v>5000</v>
          </cell>
          <cell r="H2924">
            <v>3300</v>
          </cell>
          <cell r="I2924">
            <v>36535</v>
          </cell>
          <cell r="J2924">
            <v>2100</v>
          </cell>
          <cell r="W2924">
            <v>4000</v>
          </cell>
          <cell r="X2924">
            <v>1200</v>
          </cell>
          <cell r="AA2924">
            <v>1500</v>
          </cell>
        </row>
        <row r="2925">
          <cell r="A2925">
            <v>30.12</v>
          </cell>
          <cell r="B2925">
            <v>5000</v>
          </cell>
          <cell r="H2925">
            <v>3300</v>
          </cell>
          <cell r="I2925">
            <v>36545</v>
          </cell>
          <cell r="J2925">
            <v>2100</v>
          </cell>
          <cell r="W2925">
            <v>4000</v>
          </cell>
          <cell r="X2925">
            <v>1200</v>
          </cell>
          <cell r="AA2925">
            <v>1500</v>
          </cell>
        </row>
        <row r="2926">
          <cell r="A2926">
            <v>30.13</v>
          </cell>
          <cell r="B2926">
            <v>5000</v>
          </cell>
          <cell r="H2926">
            <v>3300</v>
          </cell>
          <cell r="I2926">
            <v>36555</v>
          </cell>
          <cell r="J2926">
            <v>2100</v>
          </cell>
          <cell r="W2926">
            <v>4000</v>
          </cell>
          <cell r="X2926">
            <v>1200</v>
          </cell>
          <cell r="AA2926">
            <v>1500</v>
          </cell>
        </row>
        <row r="2927">
          <cell r="A2927">
            <v>30.14</v>
          </cell>
          <cell r="B2927">
            <v>5000</v>
          </cell>
          <cell r="H2927">
            <v>3300</v>
          </cell>
          <cell r="I2927">
            <v>36565</v>
          </cell>
          <cell r="J2927">
            <v>2100</v>
          </cell>
          <cell r="W2927">
            <v>4000</v>
          </cell>
          <cell r="X2927">
            <v>1200</v>
          </cell>
          <cell r="AA2927">
            <v>1500</v>
          </cell>
        </row>
        <row r="2928">
          <cell r="A2928">
            <v>30.15</v>
          </cell>
          <cell r="B2928">
            <v>5000</v>
          </cell>
          <cell r="H2928">
            <v>3300</v>
          </cell>
          <cell r="I2928">
            <v>36575</v>
          </cell>
          <cell r="J2928">
            <v>2100</v>
          </cell>
          <cell r="W2928">
            <v>4000</v>
          </cell>
          <cell r="X2928">
            <v>1200</v>
          </cell>
          <cell r="AA2928">
            <v>1500</v>
          </cell>
        </row>
        <row r="2929">
          <cell r="A2929">
            <v>30.16</v>
          </cell>
          <cell r="B2929">
            <v>5000</v>
          </cell>
          <cell r="H2929">
            <v>3300</v>
          </cell>
          <cell r="I2929">
            <v>36585</v>
          </cell>
          <cell r="J2929">
            <v>2100</v>
          </cell>
          <cell r="W2929">
            <v>4000</v>
          </cell>
          <cell r="X2929">
            <v>1200</v>
          </cell>
          <cell r="AA2929">
            <v>1500</v>
          </cell>
        </row>
        <row r="2930">
          <cell r="A2930">
            <v>30.17</v>
          </cell>
          <cell r="B2930">
            <v>5000</v>
          </cell>
          <cell r="H2930">
            <v>3300</v>
          </cell>
          <cell r="I2930">
            <v>36595</v>
          </cell>
          <cell r="J2930">
            <v>2100</v>
          </cell>
          <cell r="W2930">
            <v>4000</v>
          </cell>
          <cell r="X2930">
            <v>1200</v>
          </cell>
          <cell r="AA2930">
            <v>1500</v>
          </cell>
        </row>
        <row r="2931">
          <cell r="A2931">
            <v>30.18</v>
          </cell>
          <cell r="B2931">
            <v>5000</v>
          </cell>
          <cell r="H2931">
            <v>3300</v>
          </cell>
          <cell r="I2931">
            <v>36605</v>
          </cell>
          <cell r="J2931">
            <v>2100</v>
          </cell>
          <cell r="W2931">
            <v>4000</v>
          </cell>
          <cell r="X2931">
            <v>1200</v>
          </cell>
          <cell r="AA2931">
            <v>1500</v>
          </cell>
        </row>
        <row r="2932">
          <cell r="A2932">
            <v>30.19</v>
          </cell>
          <cell r="B2932">
            <v>5000</v>
          </cell>
          <cell r="H2932">
            <v>3300</v>
          </cell>
          <cell r="I2932">
            <v>36615</v>
          </cell>
          <cell r="J2932">
            <v>2100</v>
          </cell>
          <cell r="W2932">
            <v>4000</v>
          </cell>
          <cell r="X2932">
            <v>1200</v>
          </cell>
          <cell r="AA2932">
            <v>1500</v>
          </cell>
        </row>
        <row r="2933">
          <cell r="A2933">
            <v>30.2</v>
          </cell>
          <cell r="B2933">
            <v>5000</v>
          </cell>
          <cell r="H2933">
            <v>3300</v>
          </cell>
          <cell r="I2933">
            <v>36625</v>
          </cell>
          <cell r="J2933">
            <v>2100</v>
          </cell>
          <cell r="W2933">
            <v>4000</v>
          </cell>
          <cell r="X2933">
            <v>1200</v>
          </cell>
          <cell r="AA2933">
            <v>1500</v>
          </cell>
        </row>
        <row r="2934">
          <cell r="A2934">
            <v>30.21</v>
          </cell>
          <cell r="B2934">
            <v>5000</v>
          </cell>
          <cell r="H2934">
            <v>3300</v>
          </cell>
          <cell r="I2934">
            <v>36635</v>
          </cell>
          <cell r="J2934">
            <v>2100</v>
          </cell>
          <cell r="W2934">
            <v>4000</v>
          </cell>
          <cell r="X2934">
            <v>1200</v>
          </cell>
          <cell r="AA2934">
            <v>1500</v>
          </cell>
        </row>
        <row r="2935">
          <cell r="A2935">
            <v>30.22</v>
          </cell>
          <cell r="B2935">
            <v>5000</v>
          </cell>
          <cell r="H2935">
            <v>3300</v>
          </cell>
          <cell r="I2935">
            <v>36645</v>
          </cell>
          <cell r="J2935">
            <v>2100</v>
          </cell>
          <cell r="W2935">
            <v>4000</v>
          </cell>
          <cell r="X2935">
            <v>1200</v>
          </cell>
          <cell r="AA2935">
            <v>1500</v>
          </cell>
        </row>
        <row r="2936">
          <cell r="A2936">
            <v>30.23</v>
          </cell>
          <cell r="B2936">
            <v>5000</v>
          </cell>
          <cell r="H2936">
            <v>3300</v>
          </cell>
          <cell r="I2936">
            <v>36655</v>
          </cell>
          <cell r="J2936">
            <v>2100</v>
          </cell>
          <cell r="W2936">
            <v>4000</v>
          </cell>
          <cell r="X2936">
            <v>1200</v>
          </cell>
          <cell r="AA2936">
            <v>1500</v>
          </cell>
        </row>
        <row r="2937">
          <cell r="A2937">
            <v>30.24</v>
          </cell>
          <cell r="B2937">
            <v>5000</v>
          </cell>
          <cell r="H2937">
            <v>3300</v>
          </cell>
          <cell r="I2937">
            <v>36665</v>
          </cell>
          <cell r="J2937">
            <v>2100</v>
          </cell>
          <cell r="W2937">
            <v>4000</v>
          </cell>
          <cell r="X2937">
            <v>1200</v>
          </cell>
          <cell r="AA2937">
            <v>1500</v>
          </cell>
        </row>
        <row r="2938">
          <cell r="A2938">
            <v>30.25</v>
          </cell>
          <cell r="B2938">
            <v>5000</v>
          </cell>
          <cell r="H2938">
            <v>3300</v>
          </cell>
          <cell r="I2938">
            <v>36675</v>
          </cell>
          <cell r="J2938">
            <v>2100</v>
          </cell>
          <cell r="W2938">
            <v>4000</v>
          </cell>
          <cell r="X2938">
            <v>1200</v>
          </cell>
          <cell r="AA2938">
            <v>1500</v>
          </cell>
        </row>
        <row r="2939">
          <cell r="A2939">
            <v>30.26</v>
          </cell>
          <cell r="B2939">
            <v>5000</v>
          </cell>
          <cell r="H2939">
            <v>3300</v>
          </cell>
          <cell r="I2939">
            <v>36685</v>
          </cell>
          <cell r="J2939">
            <v>2100</v>
          </cell>
          <cell r="W2939">
            <v>4000</v>
          </cell>
          <cell r="X2939">
            <v>1200</v>
          </cell>
          <cell r="AA2939">
            <v>1500</v>
          </cell>
        </row>
        <row r="2940">
          <cell r="A2940">
            <v>30.27</v>
          </cell>
          <cell r="B2940">
            <v>5000</v>
          </cell>
          <cell r="H2940">
            <v>3300</v>
          </cell>
          <cell r="I2940">
            <v>36695</v>
          </cell>
          <cell r="J2940">
            <v>2100</v>
          </cell>
          <cell r="W2940">
            <v>4000</v>
          </cell>
          <cell r="X2940">
            <v>1200</v>
          </cell>
          <cell r="AA2940">
            <v>1500</v>
          </cell>
        </row>
        <row r="2941">
          <cell r="A2941">
            <v>30.28</v>
          </cell>
          <cell r="B2941">
            <v>5000</v>
          </cell>
          <cell r="H2941">
            <v>3300</v>
          </cell>
          <cell r="I2941">
            <v>36705</v>
          </cell>
          <cell r="J2941">
            <v>2100</v>
          </cell>
          <cell r="W2941">
            <v>4000</v>
          </cell>
          <cell r="X2941">
            <v>1200</v>
          </cell>
          <cell r="AA2941">
            <v>1500</v>
          </cell>
        </row>
        <row r="2942">
          <cell r="A2942">
            <v>30.29</v>
          </cell>
          <cell r="B2942">
            <v>5000</v>
          </cell>
          <cell r="H2942">
            <v>3300</v>
          </cell>
          <cell r="I2942">
            <v>36715</v>
          </cell>
          <cell r="J2942">
            <v>2100</v>
          </cell>
          <cell r="W2942">
            <v>4000</v>
          </cell>
          <cell r="X2942">
            <v>1200</v>
          </cell>
          <cell r="AA2942">
            <v>1500</v>
          </cell>
        </row>
        <row r="2943">
          <cell r="A2943">
            <v>30.3</v>
          </cell>
          <cell r="B2943">
            <v>5000</v>
          </cell>
          <cell r="H2943">
            <v>3300</v>
          </cell>
          <cell r="I2943">
            <v>36725</v>
          </cell>
          <cell r="J2943">
            <v>2100</v>
          </cell>
          <cell r="W2943">
            <v>4000</v>
          </cell>
          <cell r="X2943">
            <v>1200</v>
          </cell>
          <cell r="AA2943">
            <v>1500</v>
          </cell>
        </row>
        <row r="2944">
          <cell r="A2944">
            <v>30.31</v>
          </cell>
          <cell r="B2944">
            <v>5000</v>
          </cell>
          <cell r="H2944">
            <v>3300</v>
          </cell>
          <cell r="I2944">
            <v>36735</v>
          </cell>
          <cell r="J2944">
            <v>2100</v>
          </cell>
          <cell r="W2944">
            <v>4000</v>
          </cell>
          <cell r="X2944">
            <v>1200</v>
          </cell>
          <cell r="AA2944">
            <v>1500</v>
          </cell>
        </row>
        <row r="2945">
          <cell r="A2945">
            <v>30.32</v>
          </cell>
          <cell r="B2945">
            <v>5000</v>
          </cell>
          <cell r="H2945">
            <v>3300</v>
          </cell>
          <cell r="I2945">
            <v>36745</v>
          </cell>
          <cell r="J2945">
            <v>2100</v>
          </cell>
          <cell r="W2945">
            <v>4000</v>
          </cell>
          <cell r="X2945">
            <v>1200</v>
          </cell>
          <cell r="AA2945">
            <v>1500</v>
          </cell>
        </row>
        <row r="2946">
          <cell r="A2946">
            <v>30.33</v>
          </cell>
          <cell r="B2946">
            <v>5000</v>
          </cell>
          <cell r="H2946">
            <v>3300</v>
          </cell>
          <cell r="I2946">
            <v>36755</v>
          </cell>
          <cell r="J2946">
            <v>2100</v>
          </cell>
          <cell r="W2946">
            <v>4000</v>
          </cell>
          <cell r="X2946">
            <v>1200</v>
          </cell>
          <cell r="AA2946">
            <v>1500</v>
          </cell>
        </row>
        <row r="2947">
          <cell r="A2947">
            <v>30.34</v>
          </cell>
          <cell r="B2947">
            <v>5000</v>
          </cell>
          <cell r="H2947">
            <v>3300</v>
          </cell>
          <cell r="I2947">
            <v>36765</v>
          </cell>
          <cell r="J2947">
            <v>2100</v>
          </cell>
          <cell r="W2947">
            <v>4000</v>
          </cell>
          <cell r="X2947">
            <v>1200</v>
          </cell>
          <cell r="AA2947">
            <v>1500</v>
          </cell>
        </row>
        <row r="2948">
          <cell r="A2948">
            <v>30.35</v>
          </cell>
          <cell r="B2948">
            <v>5000</v>
          </cell>
          <cell r="H2948">
            <v>3300</v>
          </cell>
          <cell r="I2948">
            <v>36775</v>
          </cell>
          <cell r="J2948">
            <v>2100</v>
          </cell>
          <cell r="W2948">
            <v>4000</v>
          </cell>
          <cell r="X2948">
            <v>1200</v>
          </cell>
          <cell r="AA2948">
            <v>1500</v>
          </cell>
        </row>
        <row r="2949">
          <cell r="A2949">
            <v>30.36</v>
          </cell>
          <cell r="B2949">
            <v>5000</v>
          </cell>
          <cell r="H2949">
            <v>3300</v>
          </cell>
          <cell r="I2949">
            <v>36785</v>
          </cell>
          <cell r="J2949">
            <v>2100</v>
          </cell>
          <cell r="W2949">
            <v>4000</v>
          </cell>
          <cell r="X2949">
            <v>1200</v>
          </cell>
          <cell r="AA2949">
            <v>1500</v>
          </cell>
        </row>
        <row r="2950">
          <cell r="A2950">
            <v>30.37</v>
          </cell>
          <cell r="B2950">
            <v>5000</v>
          </cell>
          <cell r="H2950">
            <v>3300</v>
          </cell>
          <cell r="I2950">
            <v>36795</v>
          </cell>
          <cell r="J2950">
            <v>2100</v>
          </cell>
          <cell r="W2950">
            <v>4000</v>
          </cell>
          <cell r="X2950">
            <v>1200</v>
          </cell>
          <cell r="AA2950">
            <v>1500</v>
          </cell>
        </row>
        <row r="2951">
          <cell r="A2951">
            <v>30.38</v>
          </cell>
          <cell r="B2951">
            <v>5000</v>
          </cell>
          <cell r="H2951">
            <v>3300</v>
          </cell>
          <cell r="I2951">
            <v>36805</v>
          </cell>
          <cell r="J2951">
            <v>2100</v>
          </cell>
          <cell r="W2951">
            <v>4000</v>
          </cell>
          <cell r="X2951">
            <v>1200</v>
          </cell>
          <cell r="AA2951">
            <v>1500</v>
          </cell>
        </row>
        <row r="2952">
          <cell r="A2952">
            <v>30.39</v>
          </cell>
          <cell r="B2952">
            <v>5000</v>
          </cell>
          <cell r="H2952">
            <v>3300</v>
          </cell>
          <cell r="I2952">
            <v>36815</v>
          </cell>
          <cell r="J2952">
            <v>2100</v>
          </cell>
          <cell r="W2952">
            <v>4000</v>
          </cell>
          <cell r="X2952">
            <v>1200</v>
          </cell>
          <cell r="AA2952">
            <v>1500</v>
          </cell>
        </row>
        <row r="2953">
          <cell r="A2953">
            <v>30.4</v>
          </cell>
          <cell r="B2953">
            <v>5000</v>
          </cell>
          <cell r="H2953">
            <v>3300</v>
          </cell>
          <cell r="I2953">
            <v>36825</v>
          </cell>
          <cell r="J2953">
            <v>2100</v>
          </cell>
          <cell r="W2953">
            <v>4000</v>
          </cell>
          <cell r="X2953">
            <v>1200</v>
          </cell>
          <cell r="AA2953">
            <v>1500</v>
          </cell>
        </row>
        <row r="2954">
          <cell r="A2954">
            <v>30.41</v>
          </cell>
          <cell r="B2954">
            <v>5000</v>
          </cell>
          <cell r="H2954">
            <v>3300</v>
          </cell>
          <cell r="I2954">
            <v>36835</v>
          </cell>
          <cell r="J2954">
            <v>2100</v>
          </cell>
          <cell r="W2954">
            <v>4000</v>
          </cell>
          <cell r="X2954">
            <v>1200</v>
          </cell>
          <cell r="AA2954">
            <v>1500</v>
          </cell>
        </row>
        <row r="2955">
          <cell r="A2955">
            <v>30.42</v>
          </cell>
          <cell r="B2955">
            <v>5000</v>
          </cell>
          <cell r="H2955">
            <v>3300</v>
          </cell>
          <cell r="I2955">
            <v>36845</v>
          </cell>
          <cell r="J2955">
            <v>2100</v>
          </cell>
          <cell r="W2955">
            <v>4000</v>
          </cell>
          <cell r="X2955">
            <v>1200</v>
          </cell>
          <cell r="AA2955">
            <v>1500</v>
          </cell>
        </row>
        <row r="2956">
          <cell r="A2956">
            <v>30.43</v>
          </cell>
          <cell r="B2956">
            <v>5000</v>
          </cell>
          <cell r="H2956">
            <v>3300</v>
          </cell>
          <cell r="I2956">
            <v>36855</v>
          </cell>
          <cell r="J2956">
            <v>2100</v>
          </cell>
          <cell r="W2956">
            <v>4000</v>
          </cell>
          <cell r="X2956">
            <v>1200</v>
          </cell>
          <cell r="AA2956">
            <v>1500</v>
          </cell>
        </row>
        <row r="2957">
          <cell r="A2957">
            <v>30.44</v>
          </cell>
          <cell r="B2957">
            <v>5000</v>
          </cell>
          <cell r="H2957">
            <v>3300</v>
          </cell>
          <cell r="I2957">
            <v>36865</v>
          </cell>
          <cell r="J2957">
            <v>2100</v>
          </cell>
          <cell r="W2957">
            <v>4000</v>
          </cell>
          <cell r="X2957">
            <v>1200</v>
          </cell>
          <cell r="AA2957">
            <v>1500</v>
          </cell>
        </row>
        <row r="2958">
          <cell r="A2958">
            <v>30.45</v>
          </cell>
          <cell r="B2958">
            <v>5000</v>
          </cell>
          <cell r="H2958">
            <v>3300</v>
          </cell>
          <cell r="I2958">
            <v>36875</v>
          </cell>
          <cell r="J2958">
            <v>2100</v>
          </cell>
          <cell r="W2958">
            <v>4000</v>
          </cell>
          <cell r="X2958">
            <v>1200</v>
          </cell>
          <cell r="AA2958">
            <v>1500</v>
          </cell>
        </row>
        <row r="2959">
          <cell r="A2959">
            <v>30.46</v>
          </cell>
          <cell r="B2959">
            <v>5000</v>
          </cell>
          <cell r="H2959">
            <v>3300</v>
          </cell>
          <cell r="I2959">
            <v>36885</v>
          </cell>
          <cell r="J2959">
            <v>2100</v>
          </cell>
          <cell r="W2959">
            <v>4000</v>
          </cell>
          <cell r="X2959">
            <v>1200</v>
          </cell>
          <cell r="AA2959">
            <v>1500</v>
          </cell>
        </row>
        <row r="2960">
          <cell r="A2960">
            <v>30.47</v>
          </cell>
          <cell r="B2960">
            <v>5000</v>
          </cell>
          <cell r="H2960">
            <v>3300</v>
          </cell>
          <cell r="I2960">
            <v>36895</v>
          </cell>
          <cell r="J2960">
            <v>2100</v>
          </cell>
          <cell r="W2960">
            <v>4000</v>
          </cell>
          <cell r="X2960">
            <v>1200</v>
          </cell>
          <cell r="AA2960">
            <v>1500</v>
          </cell>
        </row>
        <row r="2961">
          <cell r="A2961">
            <v>30.48</v>
          </cell>
          <cell r="B2961">
            <v>5000</v>
          </cell>
          <cell r="H2961">
            <v>3300</v>
          </cell>
          <cell r="I2961">
            <v>36905</v>
          </cell>
          <cell r="J2961">
            <v>2100</v>
          </cell>
          <cell r="W2961">
            <v>4000</v>
          </cell>
          <cell r="X2961">
            <v>1200</v>
          </cell>
          <cell r="AA2961">
            <v>1500</v>
          </cell>
        </row>
        <row r="2962">
          <cell r="A2962">
            <v>30.49</v>
          </cell>
          <cell r="B2962">
            <v>5000</v>
          </cell>
          <cell r="H2962">
            <v>3300</v>
          </cell>
          <cell r="I2962">
            <v>36915</v>
          </cell>
          <cell r="J2962">
            <v>2100</v>
          </cell>
          <cell r="W2962">
            <v>4000</v>
          </cell>
          <cell r="X2962">
            <v>1200</v>
          </cell>
          <cell r="AA2962">
            <v>1500</v>
          </cell>
        </row>
        <row r="2963">
          <cell r="A2963">
            <v>30.5</v>
          </cell>
          <cell r="B2963">
            <v>5000</v>
          </cell>
          <cell r="H2963">
            <v>3300</v>
          </cell>
          <cell r="I2963">
            <v>36925</v>
          </cell>
          <cell r="J2963">
            <v>2100</v>
          </cell>
          <cell r="W2963">
            <v>4000</v>
          </cell>
          <cell r="X2963">
            <v>1200</v>
          </cell>
          <cell r="AA2963">
            <v>1500</v>
          </cell>
        </row>
        <row r="2964">
          <cell r="A2964">
            <v>30.51</v>
          </cell>
          <cell r="B2964">
            <v>5000</v>
          </cell>
          <cell r="H2964">
            <v>3300</v>
          </cell>
          <cell r="I2964">
            <v>36935</v>
          </cell>
          <cell r="J2964">
            <v>2100</v>
          </cell>
          <cell r="W2964">
            <v>4000</v>
          </cell>
          <cell r="X2964">
            <v>1200</v>
          </cell>
          <cell r="AA2964">
            <v>1500</v>
          </cell>
        </row>
        <row r="2965">
          <cell r="A2965">
            <v>30.52</v>
          </cell>
          <cell r="B2965">
            <v>5000</v>
          </cell>
          <cell r="H2965">
            <v>3300</v>
          </cell>
          <cell r="I2965">
            <v>36945</v>
          </cell>
          <cell r="J2965">
            <v>2100</v>
          </cell>
          <cell r="W2965">
            <v>4000</v>
          </cell>
          <cell r="X2965">
            <v>1200</v>
          </cell>
          <cell r="AA2965">
            <v>1500</v>
          </cell>
        </row>
        <row r="2966">
          <cell r="A2966">
            <v>30.53</v>
          </cell>
          <cell r="B2966">
            <v>5000</v>
          </cell>
          <cell r="H2966">
            <v>3300</v>
          </cell>
          <cell r="I2966">
            <v>36955</v>
          </cell>
          <cell r="J2966">
            <v>2100</v>
          </cell>
          <cell r="W2966">
            <v>4000</v>
          </cell>
          <cell r="X2966">
            <v>1200</v>
          </cell>
          <cell r="AA2966">
            <v>1500</v>
          </cell>
        </row>
        <row r="2967">
          <cell r="A2967">
            <v>30.54</v>
          </cell>
          <cell r="B2967">
            <v>5000</v>
          </cell>
          <cell r="H2967">
            <v>3300</v>
          </cell>
          <cell r="I2967">
            <v>36965</v>
          </cell>
          <cell r="J2967">
            <v>2100</v>
          </cell>
          <cell r="W2967">
            <v>4000</v>
          </cell>
          <cell r="X2967">
            <v>1200</v>
          </cell>
          <cell r="AA2967">
            <v>1500</v>
          </cell>
        </row>
        <row r="2968">
          <cell r="A2968">
            <v>30.55</v>
          </cell>
          <cell r="B2968">
            <v>5000</v>
          </cell>
          <cell r="H2968">
            <v>3300</v>
          </cell>
          <cell r="I2968">
            <v>36975</v>
          </cell>
          <cell r="J2968">
            <v>2100</v>
          </cell>
          <cell r="W2968">
            <v>4000</v>
          </cell>
          <cell r="X2968">
            <v>1200</v>
          </cell>
          <cell r="AA2968">
            <v>1500</v>
          </cell>
        </row>
        <row r="2969">
          <cell r="A2969">
            <v>30.56</v>
          </cell>
          <cell r="B2969">
            <v>5000</v>
          </cell>
          <cell r="H2969">
            <v>3300</v>
          </cell>
          <cell r="I2969">
            <v>36985</v>
          </cell>
          <cell r="J2969">
            <v>2100</v>
          </cell>
          <cell r="W2969">
            <v>4000</v>
          </cell>
          <cell r="X2969">
            <v>1200</v>
          </cell>
          <cell r="AA2969">
            <v>1500</v>
          </cell>
        </row>
        <row r="2970">
          <cell r="A2970">
            <v>30.57</v>
          </cell>
          <cell r="B2970">
            <v>5000</v>
          </cell>
          <cell r="H2970">
            <v>3300</v>
          </cell>
          <cell r="I2970">
            <v>36995</v>
          </cell>
          <cell r="J2970">
            <v>2100</v>
          </cell>
          <cell r="W2970">
            <v>4000</v>
          </cell>
          <cell r="X2970">
            <v>1200</v>
          </cell>
          <cell r="AA2970">
            <v>1500</v>
          </cell>
        </row>
        <row r="2971">
          <cell r="A2971">
            <v>30.58</v>
          </cell>
          <cell r="B2971">
            <v>5000</v>
          </cell>
          <cell r="H2971">
            <v>3300</v>
          </cell>
          <cell r="I2971">
            <v>37005</v>
          </cell>
          <cell r="J2971">
            <v>2100</v>
          </cell>
          <cell r="W2971">
            <v>4000</v>
          </cell>
          <cell r="X2971">
            <v>1200</v>
          </cell>
          <cell r="AA2971">
            <v>1500</v>
          </cell>
        </row>
        <row r="2972">
          <cell r="A2972">
            <v>30.59</v>
          </cell>
          <cell r="B2972">
            <v>5000</v>
          </cell>
          <cell r="H2972">
            <v>3300</v>
          </cell>
          <cell r="I2972">
            <v>37015</v>
          </cell>
          <cell r="J2972">
            <v>2100</v>
          </cell>
          <cell r="W2972">
            <v>4000</v>
          </cell>
          <cell r="X2972">
            <v>1200</v>
          </cell>
          <cell r="AA2972">
            <v>1500</v>
          </cell>
        </row>
        <row r="2973">
          <cell r="A2973">
            <v>30.6</v>
          </cell>
          <cell r="B2973">
            <v>5000</v>
          </cell>
          <cell r="H2973">
            <v>3300</v>
          </cell>
          <cell r="I2973">
            <v>37025</v>
          </cell>
          <cell r="J2973">
            <v>2100</v>
          </cell>
          <cell r="W2973">
            <v>4000</v>
          </cell>
          <cell r="X2973">
            <v>1200</v>
          </cell>
          <cell r="AA2973">
            <v>1500</v>
          </cell>
        </row>
        <row r="2974">
          <cell r="A2974">
            <v>30.61</v>
          </cell>
          <cell r="B2974">
            <v>5000</v>
          </cell>
          <cell r="H2974">
            <v>3300</v>
          </cell>
          <cell r="I2974">
            <v>37035</v>
          </cell>
          <cell r="J2974">
            <v>2100</v>
          </cell>
          <cell r="W2974">
            <v>4000</v>
          </cell>
          <cell r="X2974">
            <v>1200</v>
          </cell>
          <cell r="AA2974">
            <v>1500</v>
          </cell>
        </row>
        <row r="2975">
          <cell r="A2975">
            <v>30.62</v>
          </cell>
          <cell r="B2975">
            <v>5000</v>
          </cell>
          <cell r="H2975">
            <v>3300</v>
          </cell>
          <cell r="I2975">
            <v>37045</v>
          </cell>
          <cell r="J2975">
            <v>2100</v>
          </cell>
          <cell r="W2975">
            <v>4000</v>
          </cell>
          <cell r="X2975">
            <v>1200</v>
          </cell>
          <cell r="AA2975">
            <v>1500</v>
          </cell>
        </row>
        <row r="2976">
          <cell r="A2976">
            <v>30.63</v>
          </cell>
          <cell r="B2976">
            <v>5000</v>
          </cell>
          <cell r="H2976">
            <v>3300</v>
          </cell>
          <cell r="I2976">
            <v>37055</v>
          </cell>
          <cell r="J2976">
            <v>2100</v>
          </cell>
          <cell r="W2976">
            <v>4000</v>
          </cell>
          <cell r="X2976">
            <v>1200</v>
          </cell>
          <cell r="AA2976">
            <v>1500</v>
          </cell>
        </row>
        <row r="2977">
          <cell r="A2977">
            <v>30.64</v>
          </cell>
          <cell r="B2977">
            <v>5000</v>
          </cell>
          <cell r="H2977">
            <v>3300</v>
          </cell>
          <cell r="I2977">
            <v>37065</v>
          </cell>
          <cell r="J2977">
            <v>2100</v>
          </cell>
          <cell r="W2977">
            <v>4000</v>
          </cell>
          <cell r="X2977">
            <v>1200</v>
          </cell>
          <cell r="AA2977">
            <v>1500</v>
          </cell>
        </row>
        <row r="2978">
          <cell r="A2978">
            <v>30.65</v>
          </cell>
          <cell r="B2978">
            <v>5000</v>
          </cell>
          <cell r="H2978">
            <v>3300</v>
          </cell>
          <cell r="I2978">
            <v>37075</v>
          </cell>
          <cell r="J2978">
            <v>2100</v>
          </cell>
          <cell r="W2978">
            <v>4000</v>
          </cell>
          <cell r="X2978">
            <v>1200</v>
          </cell>
          <cell r="AA2978">
            <v>1500</v>
          </cell>
        </row>
        <row r="2979">
          <cell r="A2979">
            <v>30.66</v>
          </cell>
          <cell r="B2979">
            <v>5000</v>
          </cell>
          <cell r="H2979">
            <v>3300</v>
          </cell>
          <cell r="I2979">
            <v>37085</v>
          </cell>
          <cell r="J2979">
            <v>2100</v>
          </cell>
          <cell r="W2979">
            <v>4000</v>
          </cell>
          <cell r="X2979">
            <v>1200</v>
          </cell>
          <cell r="AA2979">
            <v>1500</v>
          </cell>
        </row>
        <row r="2980">
          <cell r="A2980">
            <v>30.67</v>
          </cell>
          <cell r="B2980">
            <v>5000</v>
          </cell>
          <cell r="H2980">
            <v>3300</v>
          </cell>
          <cell r="I2980">
            <v>37095</v>
          </cell>
          <cell r="J2980">
            <v>2100</v>
          </cell>
          <cell r="W2980">
            <v>4000</v>
          </cell>
          <cell r="X2980">
            <v>1200</v>
          </cell>
          <cell r="AA2980">
            <v>1500</v>
          </cell>
        </row>
        <row r="2981">
          <cell r="A2981">
            <v>30.68</v>
          </cell>
          <cell r="B2981">
            <v>5000</v>
          </cell>
          <cell r="H2981">
            <v>3300</v>
          </cell>
          <cell r="I2981">
            <v>37105</v>
          </cell>
          <cell r="J2981">
            <v>2100</v>
          </cell>
          <cell r="W2981">
            <v>4000</v>
          </cell>
          <cell r="X2981">
            <v>1200</v>
          </cell>
          <cell r="AA2981">
            <v>1500</v>
          </cell>
        </row>
        <row r="2982">
          <cell r="A2982">
            <v>30.69</v>
          </cell>
          <cell r="B2982">
            <v>5000</v>
          </cell>
          <cell r="H2982">
            <v>3300</v>
          </cell>
          <cell r="I2982">
            <v>37115</v>
          </cell>
          <cell r="J2982">
            <v>2100</v>
          </cell>
          <cell r="W2982">
            <v>4000</v>
          </cell>
          <cell r="X2982">
            <v>1200</v>
          </cell>
          <cell r="AA2982">
            <v>1500</v>
          </cell>
        </row>
        <row r="2983">
          <cell r="A2983">
            <v>30.7</v>
          </cell>
          <cell r="B2983">
            <v>5000</v>
          </cell>
          <cell r="H2983">
            <v>3300</v>
          </cell>
          <cell r="I2983">
            <v>37125</v>
          </cell>
          <cell r="J2983">
            <v>2100</v>
          </cell>
          <cell r="W2983">
            <v>4000</v>
          </cell>
          <cell r="X2983">
            <v>1200</v>
          </cell>
          <cell r="AA2983">
            <v>1500</v>
          </cell>
        </row>
        <row r="2984">
          <cell r="A2984">
            <v>30.71</v>
          </cell>
          <cell r="B2984">
            <v>5000</v>
          </cell>
          <cell r="H2984">
            <v>3300</v>
          </cell>
          <cell r="I2984">
            <v>37135</v>
          </cell>
          <cell r="J2984">
            <v>2100</v>
          </cell>
          <cell r="W2984">
            <v>4000</v>
          </cell>
          <cell r="X2984">
            <v>1200</v>
          </cell>
          <cell r="AA2984">
            <v>1500</v>
          </cell>
        </row>
        <row r="2985">
          <cell r="A2985">
            <v>30.72</v>
          </cell>
          <cell r="B2985">
            <v>5000</v>
          </cell>
          <cell r="H2985">
            <v>3300</v>
          </cell>
          <cell r="I2985">
            <v>37145</v>
          </cell>
          <cell r="J2985">
            <v>2100</v>
          </cell>
          <cell r="W2985">
            <v>4000</v>
          </cell>
          <cell r="X2985">
            <v>1200</v>
          </cell>
          <cell r="AA2985">
            <v>1500</v>
          </cell>
        </row>
        <row r="2986">
          <cell r="A2986">
            <v>30.73</v>
          </cell>
          <cell r="B2986">
            <v>5000</v>
          </cell>
          <cell r="H2986">
            <v>3300</v>
          </cell>
          <cell r="I2986">
            <v>37155</v>
          </cell>
          <cell r="J2986">
            <v>2100</v>
          </cell>
          <cell r="W2986">
            <v>4000</v>
          </cell>
          <cell r="X2986">
            <v>1200</v>
          </cell>
          <cell r="AA2986">
            <v>1500</v>
          </cell>
        </row>
        <row r="2987">
          <cell r="A2987">
            <v>30.74</v>
          </cell>
          <cell r="B2987">
            <v>5000</v>
          </cell>
          <cell r="H2987">
            <v>3300</v>
          </cell>
          <cell r="I2987">
            <v>37165</v>
          </cell>
          <cell r="J2987">
            <v>2100</v>
          </cell>
          <cell r="W2987">
            <v>4000</v>
          </cell>
          <cell r="X2987">
            <v>1200</v>
          </cell>
          <cell r="AA2987">
            <v>1500</v>
          </cell>
        </row>
        <row r="2988">
          <cell r="A2988">
            <v>30.75</v>
          </cell>
          <cell r="B2988">
            <v>5000</v>
          </cell>
          <cell r="H2988">
            <v>3300</v>
          </cell>
          <cell r="I2988">
            <v>37175</v>
          </cell>
          <cell r="J2988">
            <v>2100</v>
          </cell>
          <cell r="W2988">
            <v>4000</v>
          </cell>
          <cell r="X2988">
            <v>1200</v>
          </cell>
          <cell r="AA2988">
            <v>1500</v>
          </cell>
        </row>
        <row r="2989">
          <cell r="A2989">
            <v>30.76</v>
          </cell>
          <cell r="B2989">
            <v>5000</v>
          </cell>
          <cell r="H2989">
            <v>3300</v>
          </cell>
          <cell r="I2989">
            <v>37185</v>
          </cell>
          <cell r="J2989">
            <v>2100</v>
          </cell>
          <cell r="W2989">
            <v>4000</v>
          </cell>
          <cell r="X2989">
            <v>1200</v>
          </cell>
          <cell r="AA2989">
            <v>1500</v>
          </cell>
        </row>
        <row r="2990">
          <cell r="A2990">
            <v>30.77</v>
          </cell>
          <cell r="B2990">
            <v>5000</v>
          </cell>
          <cell r="H2990">
            <v>3300</v>
          </cell>
          <cell r="I2990">
            <v>37195</v>
          </cell>
          <cell r="J2990">
            <v>2100</v>
          </cell>
          <cell r="W2990">
            <v>4000</v>
          </cell>
          <cell r="X2990">
            <v>1200</v>
          </cell>
          <cell r="AA2990">
            <v>1500</v>
          </cell>
        </row>
        <row r="2991">
          <cell r="A2991">
            <v>30.78</v>
          </cell>
          <cell r="B2991">
            <v>5000</v>
          </cell>
          <cell r="H2991">
            <v>3300</v>
          </cell>
          <cell r="I2991">
            <v>37205</v>
          </cell>
          <cell r="J2991">
            <v>2100</v>
          </cell>
          <cell r="W2991">
            <v>4000</v>
          </cell>
          <cell r="X2991">
            <v>1200</v>
          </cell>
          <cell r="AA2991">
            <v>1500</v>
          </cell>
        </row>
        <row r="2992">
          <cell r="A2992">
            <v>30.79</v>
          </cell>
          <cell r="B2992">
            <v>5000</v>
          </cell>
          <cell r="H2992">
            <v>3300</v>
          </cell>
          <cell r="I2992">
            <v>37215</v>
          </cell>
          <cell r="J2992">
            <v>2100</v>
          </cell>
          <cell r="W2992">
            <v>4000</v>
          </cell>
          <cell r="X2992">
            <v>1200</v>
          </cell>
          <cell r="AA2992">
            <v>1500</v>
          </cell>
        </row>
        <row r="2993">
          <cell r="A2993">
            <v>30.8</v>
          </cell>
          <cell r="B2993">
            <v>5000</v>
          </cell>
          <cell r="H2993">
            <v>3300</v>
          </cell>
          <cell r="I2993">
            <v>37225</v>
          </cell>
          <cell r="J2993">
            <v>2100</v>
          </cell>
          <cell r="W2993">
            <v>4000</v>
          </cell>
          <cell r="X2993">
            <v>1200</v>
          </cell>
          <cell r="AA2993">
            <v>1500</v>
          </cell>
        </row>
        <row r="2994">
          <cell r="A2994">
            <v>30.81</v>
          </cell>
          <cell r="B2994">
            <v>5000</v>
          </cell>
          <cell r="H2994">
            <v>3300</v>
          </cell>
          <cell r="I2994">
            <v>37235</v>
          </cell>
          <cell r="J2994">
            <v>2100</v>
          </cell>
          <cell r="W2994">
            <v>4000</v>
          </cell>
          <cell r="X2994">
            <v>1200</v>
          </cell>
          <cell r="AA2994">
            <v>1500</v>
          </cell>
        </row>
        <row r="2995">
          <cell r="A2995">
            <v>30.82</v>
          </cell>
          <cell r="B2995">
            <v>5000</v>
          </cell>
          <cell r="H2995">
            <v>3300</v>
          </cell>
          <cell r="I2995">
            <v>37245</v>
          </cell>
          <cell r="J2995">
            <v>2100</v>
          </cell>
          <cell r="W2995">
            <v>4000</v>
          </cell>
          <cell r="X2995">
            <v>1200</v>
          </cell>
          <cell r="AA2995">
            <v>1500</v>
          </cell>
        </row>
        <row r="2996">
          <cell r="A2996">
            <v>30.83</v>
          </cell>
          <cell r="B2996">
            <v>5000</v>
          </cell>
          <cell r="H2996">
            <v>3300</v>
          </cell>
          <cell r="I2996">
            <v>37255</v>
          </cell>
          <cell r="J2996">
            <v>2100</v>
          </cell>
          <cell r="W2996">
            <v>4000</v>
          </cell>
          <cell r="X2996">
            <v>1200</v>
          </cell>
          <cell r="AA2996">
            <v>1500</v>
          </cell>
        </row>
        <row r="2997">
          <cell r="A2997">
            <v>30.84</v>
          </cell>
          <cell r="B2997">
            <v>5000</v>
          </cell>
          <cell r="H2997">
            <v>3300</v>
          </cell>
          <cell r="I2997">
            <v>37265</v>
          </cell>
          <cell r="J2997">
            <v>2100</v>
          </cell>
          <cell r="W2997">
            <v>4000</v>
          </cell>
          <cell r="X2997">
            <v>1200</v>
          </cell>
          <cell r="AA2997">
            <v>1500</v>
          </cell>
        </row>
        <row r="2998">
          <cell r="A2998">
            <v>30.85</v>
          </cell>
          <cell r="B2998">
            <v>5000</v>
          </cell>
          <cell r="H2998">
            <v>3300</v>
          </cell>
          <cell r="I2998">
            <v>37275</v>
          </cell>
          <cell r="J2998">
            <v>2100</v>
          </cell>
          <cell r="W2998">
            <v>4000</v>
          </cell>
          <cell r="X2998">
            <v>1200</v>
          </cell>
          <cell r="AA2998">
            <v>1500</v>
          </cell>
        </row>
        <row r="2999">
          <cell r="A2999">
            <v>30.86</v>
          </cell>
          <cell r="B2999">
            <v>5000</v>
          </cell>
          <cell r="H2999">
            <v>3300</v>
          </cell>
          <cell r="I2999">
            <v>37285</v>
          </cell>
          <cell r="J2999">
            <v>2100</v>
          </cell>
          <cell r="W2999">
            <v>4000</v>
          </cell>
          <cell r="X2999">
            <v>1200</v>
          </cell>
          <cell r="AA2999">
            <v>1500</v>
          </cell>
        </row>
        <row r="3000">
          <cell r="A3000">
            <v>30.87</v>
          </cell>
          <cell r="B3000">
            <v>5000</v>
          </cell>
          <cell r="H3000">
            <v>3300</v>
          </cell>
          <cell r="I3000">
            <v>37295</v>
          </cell>
          <cell r="J3000">
            <v>2100</v>
          </cell>
          <cell r="W3000">
            <v>4000</v>
          </cell>
          <cell r="X3000">
            <v>1200</v>
          </cell>
          <cell r="AA3000">
            <v>1500</v>
          </cell>
        </row>
        <row r="3001">
          <cell r="A3001">
            <v>30.88</v>
          </cell>
          <cell r="B3001">
            <v>5000</v>
          </cell>
          <cell r="H3001">
            <v>3300</v>
          </cell>
          <cell r="I3001">
            <v>37305</v>
          </cell>
          <cell r="J3001">
            <v>2100</v>
          </cell>
          <cell r="W3001">
            <v>4000</v>
          </cell>
          <cell r="X3001">
            <v>1200</v>
          </cell>
          <cell r="AA3001">
            <v>1500</v>
          </cell>
        </row>
        <row r="3002">
          <cell r="A3002">
            <v>30.89</v>
          </cell>
          <cell r="B3002">
            <v>5000</v>
          </cell>
          <cell r="H3002">
            <v>3300</v>
          </cell>
          <cell r="I3002">
            <v>37315</v>
          </cell>
          <cell r="J3002">
            <v>2100</v>
          </cell>
          <cell r="W3002">
            <v>4000</v>
          </cell>
          <cell r="X3002">
            <v>1200</v>
          </cell>
          <cell r="AA3002">
            <v>1500</v>
          </cell>
        </row>
        <row r="3003">
          <cell r="A3003">
            <v>30.9</v>
          </cell>
          <cell r="B3003">
            <v>5000</v>
          </cell>
          <cell r="H3003">
            <v>3300</v>
          </cell>
          <cell r="I3003">
            <v>37325</v>
          </cell>
          <cell r="J3003">
            <v>2100</v>
          </cell>
          <cell r="W3003">
            <v>4000</v>
          </cell>
          <cell r="X3003">
            <v>1200</v>
          </cell>
          <cell r="AA3003">
            <v>1500</v>
          </cell>
        </row>
        <row r="3004">
          <cell r="A3004">
            <v>30.91</v>
          </cell>
          <cell r="B3004">
            <v>5000</v>
          </cell>
          <cell r="H3004">
            <v>3300</v>
          </cell>
          <cell r="I3004">
            <v>37335</v>
          </cell>
          <cell r="J3004">
            <v>2100</v>
          </cell>
          <cell r="W3004">
            <v>4000</v>
          </cell>
          <cell r="X3004">
            <v>1200</v>
          </cell>
          <cell r="AA3004">
            <v>1500</v>
          </cell>
        </row>
        <row r="3005">
          <cell r="A3005">
            <v>30.92</v>
          </cell>
          <cell r="B3005">
            <v>5000</v>
          </cell>
          <cell r="H3005">
            <v>3300</v>
          </cell>
          <cell r="I3005">
            <v>37345</v>
          </cell>
          <cell r="J3005">
            <v>2100</v>
          </cell>
          <cell r="W3005">
            <v>4000</v>
          </cell>
          <cell r="X3005">
            <v>1200</v>
          </cell>
          <cell r="AA3005">
            <v>1500</v>
          </cell>
        </row>
        <row r="3006">
          <cell r="A3006">
            <v>30.93</v>
          </cell>
          <cell r="B3006">
            <v>5000</v>
          </cell>
          <cell r="H3006">
            <v>3300</v>
          </cell>
          <cell r="I3006">
            <v>37355</v>
          </cell>
          <cell r="J3006">
            <v>2100</v>
          </cell>
          <cell r="W3006">
            <v>4000</v>
          </cell>
          <cell r="X3006">
            <v>1200</v>
          </cell>
          <cell r="AA3006">
            <v>1500</v>
          </cell>
        </row>
        <row r="3007">
          <cell r="A3007">
            <v>30.94</v>
          </cell>
          <cell r="B3007">
            <v>5000</v>
          </cell>
          <cell r="H3007">
            <v>3300</v>
          </cell>
          <cell r="I3007">
            <v>37365</v>
          </cell>
          <cell r="J3007">
            <v>2100</v>
          </cell>
          <cell r="W3007">
            <v>4000</v>
          </cell>
          <cell r="X3007">
            <v>1200</v>
          </cell>
          <cell r="AA3007">
            <v>1500</v>
          </cell>
        </row>
        <row r="3008">
          <cell r="A3008">
            <v>30.95</v>
          </cell>
          <cell r="B3008">
            <v>5000</v>
          </cell>
          <cell r="H3008">
            <v>3300</v>
          </cell>
          <cell r="I3008">
            <v>37375</v>
          </cell>
          <cell r="J3008">
            <v>2100</v>
          </cell>
          <cell r="W3008">
            <v>4000</v>
          </cell>
          <cell r="X3008">
            <v>1200</v>
          </cell>
          <cell r="AA3008">
            <v>1500</v>
          </cell>
        </row>
        <row r="3009">
          <cell r="A3009">
            <v>30.96</v>
          </cell>
          <cell r="B3009">
            <v>5000</v>
          </cell>
          <cell r="H3009">
            <v>3300</v>
          </cell>
          <cell r="I3009">
            <v>37385</v>
          </cell>
          <cell r="J3009">
            <v>2100</v>
          </cell>
          <cell r="W3009">
            <v>4000</v>
          </cell>
          <cell r="X3009">
            <v>1200</v>
          </cell>
          <cell r="AA3009">
            <v>1500</v>
          </cell>
        </row>
        <row r="3010">
          <cell r="A3010">
            <v>30.97</v>
          </cell>
          <cell r="B3010">
            <v>5000</v>
          </cell>
          <cell r="H3010">
            <v>3300</v>
          </cell>
          <cell r="I3010">
            <v>37395</v>
          </cell>
          <cell r="J3010">
            <v>2100</v>
          </cell>
          <cell r="W3010">
            <v>4000</v>
          </cell>
          <cell r="X3010">
            <v>1200</v>
          </cell>
          <cell r="AA3010">
            <v>1500</v>
          </cell>
        </row>
        <row r="3011">
          <cell r="A3011">
            <v>30.98</v>
          </cell>
          <cell r="B3011">
            <v>5000</v>
          </cell>
          <cell r="H3011">
            <v>3300</v>
          </cell>
          <cell r="I3011">
            <v>37405</v>
          </cell>
          <cell r="J3011">
            <v>2100</v>
          </cell>
          <cell r="W3011">
            <v>4000</v>
          </cell>
          <cell r="X3011">
            <v>1200</v>
          </cell>
          <cell r="AA3011">
            <v>1500</v>
          </cell>
        </row>
        <row r="3012">
          <cell r="A3012">
            <v>30.99</v>
          </cell>
          <cell r="B3012">
            <v>5000</v>
          </cell>
          <cell r="H3012">
            <v>3300</v>
          </cell>
          <cell r="I3012">
            <v>37415</v>
          </cell>
          <cell r="J3012">
            <v>2100</v>
          </cell>
          <cell r="W3012">
            <v>4000</v>
          </cell>
          <cell r="X3012">
            <v>1200</v>
          </cell>
          <cell r="AA3012">
            <v>1500</v>
          </cell>
        </row>
        <row r="3013">
          <cell r="A3013">
            <v>31</v>
          </cell>
          <cell r="B3013">
            <v>5000</v>
          </cell>
          <cell r="H3013">
            <v>3300</v>
          </cell>
          <cell r="I3013">
            <v>37425</v>
          </cell>
          <cell r="J3013">
            <v>2100</v>
          </cell>
          <cell r="W3013">
            <v>4000</v>
          </cell>
          <cell r="X3013">
            <v>1200</v>
          </cell>
          <cell r="AA3013">
            <v>1500</v>
          </cell>
        </row>
        <row r="3014">
          <cell r="A3014">
            <v>31.01</v>
          </cell>
          <cell r="B3014">
            <v>5000</v>
          </cell>
          <cell r="H3014">
            <v>3300</v>
          </cell>
          <cell r="I3014">
            <v>37435</v>
          </cell>
          <cell r="J3014">
            <v>2100</v>
          </cell>
          <cell r="W3014">
            <v>4000</v>
          </cell>
          <cell r="X3014">
            <v>1200</v>
          </cell>
          <cell r="AA3014">
            <v>1500</v>
          </cell>
        </row>
        <row r="3015">
          <cell r="A3015">
            <v>31.02</v>
          </cell>
          <cell r="B3015">
            <v>5000</v>
          </cell>
          <cell r="H3015">
            <v>3300</v>
          </cell>
          <cell r="I3015">
            <v>37445</v>
          </cell>
          <cell r="J3015">
            <v>2100</v>
          </cell>
          <cell r="W3015">
            <v>4000</v>
          </cell>
          <cell r="X3015">
            <v>1200</v>
          </cell>
          <cell r="AA3015">
            <v>1500</v>
          </cell>
        </row>
        <row r="3016">
          <cell r="A3016">
            <v>31.03</v>
          </cell>
          <cell r="B3016">
            <v>5000</v>
          </cell>
          <cell r="H3016">
            <v>3300</v>
          </cell>
          <cell r="I3016">
            <v>37455</v>
          </cell>
          <cell r="J3016">
            <v>2100</v>
          </cell>
          <cell r="W3016">
            <v>4000</v>
          </cell>
          <cell r="X3016">
            <v>1200</v>
          </cell>
          <cell r="AA3016">
            <v>1500</v>
          </cell>
        </row>
        <row r="3017">
          <cell r="A3017">
            <v>31.04</v>
          </cell>
          <cell r="B3017">
            <v>5000</v>
          </cell>
          <cell r="H3017">
            <v>3300</v>
          </cell>
          <cell r="I3017">
            <v>37465</v>
          </cell>
          <cell r="J3017">
            <v>2100</v>
          </cell>
          <cell r="W3017">
            <v>4000</v>
          </cell>
          <cell r="X3017">
            <v>1200</v>
          </cell>
          <cell r="AA3017">
            <v>1500</v>
          </cell>
        </row>
        <row r="3018">
          <cell r="A3018">
            <v>31.05</v>
          </cell>
          <cell r="B3018">
            <v>5000</v>
          </cell>
          <cell r="H3018">
            <v>3300</v>
          </cell>
          <cell r="I3018">
            <v>37475</v>
          </cell>
          <cell r="J3018">
            <v>2100</v>
          </cell>
          <cell r="W3018">
            <v>4000</v>
          </cell>
          <cell r="X3018">
            <v>1200</v>
          </cell>
          <cell r="AA3018">
            <v>1500</v>
          </cell>
        </row>
        <row r="3019">
          <cell r="A3019">
            <v>31.06</v>
          </cell>
          <cell r="B3019">
            <v>5000</v>
          </cell>
          <cell r="H3019">
            <v>3300</v>
          </cell>
          <cell r="I3019">
            <v>37485</v>
          </cell>
          <cell r="J3019">
            <v>2100</v>
          </cell>
          <cell r="W3019">
            <v>4000</v>
          </cell>
          <cell r="X3019">
            <v>1200</v>
          </cell>
          <cell r="AA3019">
            <v>1500</v>
          </cell>
        </row>
        <row r="3020">
          <cell r="A3020">
            <v>31.07</v>
          </cell>
          <cell r="B3020">
            <v>5000</v>
          </cell>
          <cell r="H3020">
            <v>3300</v>
          </cell>
          <cell r="I3020">
            <v>37495</v>
          </cell>
          <cell r="J3020">
            <v>2100</v>
          </cell>
          <cell r="W3020">
            <v>4000</v>
          </cell>
          <cell r="X3020">
            <v>1200</v>
          </cell>
          <cell r="AA3020">
            <v>1500</v>
          </cell>
        </row>
        <row r="3021">
          <cell r="A3021">
            <v>31.08</v>
          </cell>
          <cell r="B3021">
            <v>5000</v>
          </cell>
          <cell r="H3021">
            <v>3300</v>
          </cell>
          <cell r="I3021">
            <v>37505</v>
          </cell>
          <cell r="J3021">
            <v>2100</v>
          </cell>
          <cell r="W3021">
            <v>4000</v>
          </cell>
          <cell r="X3021">
            <v>1200</v>
          </cell>
          <cell r="AA3021">
            <v>1500</v>
          </cell>
        </row>
        <row r="3022">
          <cell r="A3022">
            <v>31.09</v>
          </cell>
          <cell r="B3022">
            <v>5000</v>
          </cell>
          <cell r="H3022">
            <v>3300</v>
          </cell>
          <cell r="I3022">
            <v>37515</v>
          </cell>
          <cell r="J3022">
            <v>2100</v>
          </cell>
          <cell r="W3022">
            <v>4000</v>
          </cell>
          <cell r="X3022">
            <v>1200</v>
          </cell>
          <cell r="AA3022">
            <v>1500</v>
          </cell>
        </row>
        <row r="3023">
          <cell r="A3023">
            <v>31.1</v>
          </cell>
          <cell r="B3023">
            <v>5000</v>
          </cell>
          <cell r="H3023">
            <v>3300</v>
          </cell>
          <cell r="I3023">
            <v>37525</v>
          </cell>
          <cell r="J3023">
            <v>2100</v>
          </cell>
          <cell r="W3023">
            <v>4000</v>
          </cell>
          <cell r="X3023">
            <v>1200</v>
          </cell>
          <cell r="AA3023">
            <v>1500</v>
          </cell>
        </row>
        <row r="3024">
          <cell r="A3024">
            <v>31.11</v>
          </cell>
          <cell r="B3024">
            <v>5000</v>
          </cell>
          <cell r="H3024">
            <v>3300</v>
          </cell>
          <cell r="I3024">
            <v>37535</v>
          </cell>
          <cell r="J3024">
            <v>2100</v>
          </cell>
          <cell r="W3024">
            <v>4000</v>
          </cell>
          <cell r="X3024">
            <v>1200</v>
          </cell>
          <cell r="AA3024">
            <v>1500</v>
          </cell>
        </row>
        <row r="3025">
          <cell r="A3025">
            <v>31.12</v>
          </cell>
          <cell r="B3025">
            <v>5000</v>
          </cell>
          <cell r="H3025">
            <v>3300</v>
          </cell>
          <cell r="I3025">
            <v>37545</v>
          </cell>
          <cell r="J3025">
            <v>2100</v>
          </cell>
          <cell r="W3025">
            <v>4000</v>
          </cell>
          <cell r="X3025">
            <v>1200</v>
          </cell>
          <cell r="AA3025">
            <v>1500</v>
          </cell>
        </row>
        <row r="3026">
          <cell r="A3026">
            <v>31.13</v>
          </cell>
          <cell r="B3026">
            <v>5000</v>
          </cell>
          <cell r="H3026">
            <v>3300</v>
          </cell>
          <cell r="I3026">
            <v>37555</v>
          </cell>
          <cell r="J3026">
            <v>2100</v>
          </cell>
          <cell r="W3026">
            <v>4000</v>
          </cell>
          <cell r="X3026">
            <v>1200</v>
          </cell>
          <cell r="AA3026">
            <v>1500</v>
          </cell>
        </row>
        <row r="3027">
          <cell r="A3027">
            <v>31.14</v>
          </cell>
          <cell r="B3027">
            <v>5000</v>
          </cell>
          <cell r="H3027">
            <v>3300</v>
          </cell>
          <cell r="I3027">
            <v>37565</v>
          </cell>
          <cell r="J3027">
            <v>2100</v>
          </cell>
          <cell r="W3027">
            <v>4000</v>
          </cell>
          <cell r="X3027">
            <v>1200</v>
          </cell>
          <cell r="AA3027">
            <v>1500</v>
          </cell>
        </row>
        <row r="3028">
          <cell r="A3028">
            <v>31.15</v>
          </cell>
          <cell r="B3028">
            <v>5000</v>
          </cell>
          <cell r="H3028">
            <v>3300</v>
          </cell>
          <cell r="I3028">
            <v>37575</v>
          </cell>
          <cell r="J3028">
            <v>2100</v>
          </cell>
          <cell r="W3028">
            <v>4000</v>
          </cell>
          <cell r="X3028">
            <v>1200</v>
          </cell>
          <cell r="AA3028">
            <v>1500</v>
          </cell>
        </row>
        <row r="3029">
          <cell r="A3029">
            <v>31.16</v>
          </cell>
          <cell r="B3029">
            <v>5000</v>
          </cell>
          <cell r="H3029">
            <v>3300</v>
          </cell>
          <cell r="I3029">
            <v>37585</v>
          </cell>
          <cell r="J3029">
            <v>2100</v>
          </cell>
          <cell r="W3029">
            <v>4000</v>
          </cell>
          <cell r="X3029">
            <v>1200</v>
          </cell>
          <cell r="AA3029">
            <v>1500</v>
          </cell>
        </row>
        <row r="3030">
          <cell r="A3030">
            <v>31.17</v>
          </cell>
          <cell r="B3030">
            <v>5000</v>
          </cell>
          <cell r="H3030">
            <v>3300</v>
          </cell>
          <cell r="I3030">
            <v>37595</v>
          </cell>
          <cell r="J3030">
            <v>2100</v>
          </cell>
          <cell r="W3030">
            <v>4000</v>
          </cell>
          <cell r="X3030">
            <v>1200</v>
          </cell>
          <cell r="AA3030">
            <v>1500</v>
          </cell>
        </row>
        <row r="3031">
          <cell r="A3031">
            <v>31.18</v>
          </cell>
          <cell r="B3031">
            <v>5000</v>
          </cell>
          <cell r="H3031">
            <v>3300</v>
          </cell>
          <cell r="I3031">
            <v>37605</v>
          </cell>
          <cell r="J3031">
            <v>2100</v>
          </cell>
          <cell r="W3031">
            <v>4000</v>
          </cell>
          <cell r="X3031">
            <v>1200</v>
          </cell>
          <cell r="AA3031">
            <v>1500</v>
          </cell>
        </row>
        <row r="3032">
          <cell r="A3032">
            <v>31.19</v>
          </cell>
          <cell r="B3032">
            <v>5000</v>
          </cell>
          <cell r="H3032">
            <v>3300</v>
          </cell>
          <cell r="I3032">
            <v>37615</v>
          </cell>
          <cell r="J3032">
            <v>2100</v>
          </cell>
          <cell r="W3032">
            <v>4000</v>
          </cell>
          <cell r="X3032">
            <v>1200</v>
          </cell>
          <cell r="AA3032">
            <v>1500</v>
          </cell>
        </row>
        <row r="3033">
          <cell r="A3033">
            <v>31.2</v>
          </cell>
          <cell r="B3033">
            <v>5000</v>
          </cell>
          <cell r="H3033">
            <v>3300</v>
          </cell>
          <cell r="I3033">
            <v>37625</v>
          </cell>
          <cell r="J3033">
            <v>2100</v>
          </cell>
          <cell r="W3033">
            <v>4000</v>
          </cell>
          <cell r="X3033">
            <v>1200</v>
          </cell>
          <cell r="AA3033">
            <v>1500</v>
          </cell>
        </row>
        <row r="3034">
          <cell r="A3034">
            <v>31.21</v>
          </cell>
          <cell r="B3034">
            <v>5000</v>
          </cell>
          <cell r="H3034">
            <v>3300</v>
          </cell>
          <cell r="I3034">
            <v>37635</v>
          </cell>
          <cell r="J3034">
            <v>2100</v>
          </cell>
          <cell r="W3034">
            <v>4000</v>
          </cell>
          <cell r="X3034">
            <v>1200</v>
          </cell>
          <cell r="AA3034">
            <v>1500</v>
          </cell>
        </row>
        <row r="3035">
          <cell r="A3035">
            <v>31.22</v>
          </cell>
          <cell r="B3035">
            <v>5000</v>
          </cell>
          <cell r="H3035">
            <v>3300</v>
          </cell>
          <cell r="I3035">
            <v>37645</v>
          </cell>
          <cell r="J3035">
            <v>2100</v>
          </cell>
          <cell r="W3035">
            <v>4000</v>
          </cell>
          <cell r="X3035">
            <v>1200</v>
          </cell>
          <cell r="AA3035">
            <v>1500</v>
          </cell>
        </row>
        <row r="3036">
          <cell r="A3036">
            <v>31.23</v>
          </cell>
          <cell r="B3036">
            <v>5000</v>
          </cell>
          <cell r="H3036">
            <v>3300</v>
          </cell>
          <cell r="I3036">
            <v>37655</v>
          </cell>
          <cell r="J3036">
            <v>2100</v>
          </cell>
          <cell r="W3036">
            <v>4000</v>
          </cell>
          <cell r="X3036">
            <v>1200</v>
          </cell>
          <cell r="AA3036">
            <v>1500</v>
          </cell>
        </row>
        <row r="3037">
          <cell r="A3037">
            <v>31.24</v>
          </cell>
          <cell r="B3037">
            <v>5000</v>
          </cell>
          <cell r="H3037">
            <v>3300</v>
          </cell>
          <cell r="I3037">
            <v>37665</v>
          </cell>
          <cell r="J3037">
            <v>2100</v>
          </cell>
          <cell r="W3037">
            <v>4000</v>
          </cell>
          <cell r="X3037">
            <v>1200</v>
          </cell>
          <cell r="AA3037">
            <v>1500</v>
          </cell>
        </row>
        <row r="3038">
          <cell r="A3038">
            <v>31.25</v>
          </cell>
          <cell r="B3038">
            <v>5000</v>
          </cell>
          <cell r="H3038">
            <v>3300</v>
          </cell>
          <cell r="I3038">
            <v>37675</v>
          </cell>
          <cell r="J3038">
            <v>2100</v>
          </cell>
          <cell r="W3038">
            <v>4000</v>
          </cell>
          <cell r="X3038">
            <v>1200</v>
          </cell>
          <cell r="AA3038">
            <v>1500</v>
          </cell>
        </row>
        <row r="3039">
          <cell r="A3039">
            <v>31.26</v>
          </cell>
          <cell r="B3039">
            <v>5000</v>
          </cell>
          <cell r="H3039">
            <v>3300</v>
          </cell>
          <cell r="I3039">
            <v>37685</v>
          </cell>
          <cell r="J3039">
            <v>2100</v>
          </cell>
          <cell r="W3039">
            <v>4000</v>
          </cell>
          <cell r="X3039">
            <v>1200</v>
          </cell>
          <cell r="AA3039">
            <v>1500</v>
          </cell>
        </row>
        <row r="3040">
          <cell r="A3040">
            <v>31.27</v>
          </cell>
          <cell r="B3040">
            <v>5000</v>
          </cell>
          <cell r="H3040">
            <v>3300</v>
          </cell>
          <cell r="I3040">
            <v>37695</v>
          </cell>
          <cell r="J3040">
            <v>2100</v>
          </cell>
          <cell r="W3040">
            <v>4000</v>
          </cell>
          <cell r="X3040">
            <v>1200</v>
          </cell>
          <cell r="AA3040">
            <v>1500</v>
          </cell>
        </row>
        <row r="3041">
          <cell r="A3041">
            <v>31.28</v>
          </cell>
          <cell r="B3041">
            <v>5000</v>
          </cell>
          <cell r="H3041">
            <v>3300</v>
          </cell>
          <cell r="I3041">
            <v>37705</v>
          </cell>
          <cell r="J3041">
            <v>2100</v>
          </cell>
          <cell r="W3041">
            <v>4000</v>
          </cell>
          <cell r="X3041">
            <v>1200</v>
          </cell>
          <cell r="AA3041">
            <v>1500</v>
          </cell>
        </row>
        <row r="3042">
          <cell r="A3042">
            <v>31.29</v>
          </cell>
          <cell r="B3042">
            <v>5000</v>
          </cell>
          <cell r="H3042">
            <v>3300</v>
          </cell>
          <cell r="I3042">
            <v>37715</v>
          </cell>
          <cell r="J3042">
            <v>2100</v>
          </cell>
          <cell r="W3042">
            <v>4000</v>
          </cell>
          <cell r="X3042">
            <v>1200</v>
          </cell>
          <cell r="AA3042">
            <v>1500</v>
          </cell>
        </row>
        <row r="3043">
          <cell r="A3043">
            <v>31.3</v>
          </cell>
          <cell r="B3043">
            <v>5000</v>
          </cell>
          <cell r="H3043">
            <v>3300</v>
          </cell>
          <cell r="I3043">
            <v>37725</v>
          </cell>
          <cell r="J3043">
            <v>2100</v>
          </cell>
          <cell r="W3043">
            <v>4000</v>
          </cell>
          <cell r="X3043">
            <v>1200</v>
          </cell>
          <cell r="AA3043">
            <v>1500</v>
          </cell>
        </row>
        <row r="3044">
          <cell r="A3044">
            <v>31.31</v>
          </cell>
          <cell r="B3044">
            <v>5000</v>
          </cell>
          <cell r="H3044">
            <v>3300</v>
          </cell>
          <cell r="I3044">
            <v>37735</v>
          </cell>
          <cell r="J3044">
            <v>2100</v>
          </cell>
          <cell r="W3044">
            <v>4000</v>
          </cell>
          <cell r="X3044">
            <v>1200</v>
          </cell>
          <cell r="AA3044">
            <v>1500</v>
          </cell>
        </row>
        <row r="3045">
          <cell r="A3045">
            <v>31.32</v>
          </cell>
          <cell r="B3045">
            <v>5000</v>
          </cell>
          <cell r="H3045">
            <v>3300</v>
          </cell>
          <cell r="I3045">
            <v>37745</v>
          </cell>
          <cell r="J3045">
            <v>2100</v>
          </cell>
          <cell r="W3045">
            <v>4000</v>
          </cell>
          <cell r="X3045">
            <v>1200</v>
          </cell>
          <cell r="AA3045">
            <v>1500</v>
          </cell>
        </row>
        <row r="3046">
          <cell r="A3046">
            <v>31.33</v>
          </cell>
          <cell r="B3046">
            <v>5000</v>
          </cell>
          <cell r="H3046">
            <v>3300</v>
          </cell>
          <cell r="I3046">
            <v>37755</v>
          </cell>
          <cell r="J3046">
            <v>2100</v>
          </cell>
          <cell r="W3046">
            <v>4000</v>
          </cell>
          <cell r="X3046">
            <v>1200</v>
          </cell>
          <cell r="AA3046">
            <v>1500</v>
          </cell>
        </row>
        <row r="3047">
          <cell r="A3047">
            <v>31.34</v>
          </cell>
          <cell r="B3047">
            <v>5000</v>
          </cell>
          <cell r="H3047">
            <v>3300</v>
          </cell>
          <cell r="I3047">
            <v>37765</v>
          </cell>
          <cell r="J3047">
            <v>2100</v>
          </cell>
          <cell r="W3047">
            <v>4000</v>
          </cell>
          <cell r="X3047">
            <v>1200</v>
          </cell>
          <cell r="AA3047">
            <v>1500</v>
          </cell>
        </row>
        <row r="3048">
          <cell r="A3048">
            <v>31.35</v>
          </cell>
          <cell r="B3048">
            <v>5000</v>
          </cell>
          <cell r="H3048">
            <v>3300</v>
          </cell>
          <cell r="I3048">
            <v>37775</v>
          </cell>
          <cell r="J3048">
            <v>2100</v>
          </cell>
          <cell r="W3048">
            <v>4000</v>
          </cell>
          <cell r="X3048">
            <v>1200</v>
          </cell>
          <cell r="AA3048">
            <v>1500</v>
          </cell>
        </row>
        <row r="3049">
          <cell r="A3049">
            <v>31.36</v>
          </cell>
          <cell r="B3049">
            <v>5000</v>
          </cell>
          <cell r="H3049">
            <v>3300</v>
          </cell>
          <cell r="I3049">
            <v>37785</v>
          </cell>
          <cell r="J3049">
            <v>2100</v>
          </cell>
          <cell r="W3049">
            <v>4000</v>
          </cell>
          <cell r="X3049">
            <v>1200</v>
          </cell>
          <cell r="AA3049">
            <v>1500</v>
          </cell>
        </row>
        <row r="3050">
          <cell r="A3050">
            <v>31.37</v>
          </cell>
          <cell r="B3050">
            <v>5000</v>
          </cell>
          <cell r="H3050">
            <v>3300</v>
          </cell>
          <cell r="I3050">
            <v>37795</v>
          </cell>
          <cell r="J3050">
            <v>2100</v>
          </cell>
          <cell r="W3050">
            <v>4000</v>
          </cell>
          <cell r="X3050">
            <v>1200</v>
          </cell>
          <cell r="AA3050">
            <v>1500</v>
          </cell>
        </row>
        <row r="3051">
          <cell r="A3051">
            <v>31.38</v>
          </cell>
          <cell r="B3051">
            <v>5000</v>
          </cell>
          <cell r="H3051">
            <v>3300</v>
          </cell>
          <cell r="I3051">
            <v>37805</v>
          </cell>
          <cell r="J3051">
            <v>2100</v>
          </cell>
          <cell r="W3051">
            <v>4000</v>
          </cell>
          <cell r="X3051">
            <v>1200</v>
          </cell>
          <cell r="AA3051">
            <v>1500</v>
          </cell>
        </row>
        <row r="3052">
          <cell r="A3052">
            <v>31.39</v>
          </cell>
          <cell r="B3052">
            <v>5000</v>
          </cell>
          <cell r="H3052">
            <v>3300</v>
          </cell>
          <cell r="I3052">
            <v>37815</v>
          </cell>
          <cell r="J3052">
            <v>2100</v>
          </cell>
          <cell r="W3052">
            <v>4000</v>
          </cell>
          <cell r="X3052">
            <v>1200</v>
          </cell>
          <cell r="AA3052">
            <v>1500</v>
          </cell>
        </row>
        <row r="3053">
          <cell r="A3053">
            <v>31.4</v>
          </cell>
          <cell r="B3053">
            <v>5000</v>
          </cell>
          <cell r="H3053">
            <v>3300</v>
          </cell>
          <cell r="I3053">
            <v>37825</v>
          </cell>
          <cell r="J3053">
            <v>2100</v>
          </cell>
          <cell r="W3053">
            <v>4000</v>
          </cell>
          <cell r="X3053">
            <v>1200</v>
          </cell>
          <cell r="AA3053">
            <v>1500</v>
          </cell>
        </row>
        <row r="3054">
          <cell r="A3054">
            <v>31.41</v>
          </cell>
          <cell r="B3054">
            <v>5000</v>
          </cell>
          <cell r="H3054">
            <v>3300</v>
          </cell>
          <cell r="I3054">
            <v>37835</v>
          </cell>
          <cell r="J3054">
            <v>2100</v>
          </cell>
          <cell r="W3054">
            <v>4000</v>
          </cell>
          <cell r="X3054">
            <v>1200</v>
          </cell>
          <cell r="AA3054">
            <v>1500</v>
          </cell>
        </row>
        <row r="3055">
          <cell r="A3055">
            <v>31.42</v>
          </cell>
          <cell r="B3055">
            <v>5000</v>
          </cell>
          <cell r="H3055">
            <v>3300</v>
          </cell>
          <cell r="I3055">
            <v>37845</v>
          </cell>
          <cell r="J3055">
            <v>2100</v>
          </cell>
          <cell r="W3055">
            <v>4000</v>
          </cell>
          <cell r="X3055">
            <v>1200</v>
          </cell>
          <cell r="AA3055">
            <v>1500</v>
          </cell>
        </row>
        <row r="3056">
          <cell r="A3056">
            <v>31.43</v>
          </cell>
          <cell r="B3056">
            <v>5000</v>
          </cell>
          <cell r="H3056">
            <v>3300</v>
          </cell>
          <cell r="I3056">
            <v>37855</v>
          </cell>
          <cell r="J3056">
            <v>2100</v>
          </cell>
          <cell r="W3056">
            <v>4000</v>
          </cell>
          <cell r="X3056">
            <v>1200</v>
          </cell>
          <cell r="AA3056">
            <v>1500</v>
          </cell>
        </row>
        <row r="3057">
          <cell r="A3057">
            <v>31.44</v>
          </cell>
          <cell r="B3057">
            <v>5000</v>
          </cell>
          <cell r="H3057">
            <v>3300</v>
          </cell>
          <cell r="I3057">
            <v>37865</v>
          </cell>
          <cell r="J3057">
            <v>2100</v>
          </cell>
          <cell r="W3057">
            <v>4000</v>
          </cell>
          <cell r="X3057">
            <v>1200</v>
          </cell>
          <cell r="AA3057">
            <v>1500</v>
          </cell>
        </row>
        <row r="3058">
          <cell r="A3058">
            <v>31.45</v>
          </cell>
          <cell r="B3058">
            <v>5000</v>
          </cell>
          <cell r="H3058">
            <v>3300</v>
          </cell>
          <cell r="I3058">
            <v>37875</v>
          </cell>
          <cell r="J3058">
            <v>2100</v>
          </cell>
          <cell r="W3058">
            <v>4000</v>
          </cell>
          <cell r="X3058">
            <v>1200</v>
          </cell>
          <cell r="AA3058">
            <v>1500</v>
          </cell>
        </row>
        <row r="3059">
          <cell r="A3059">
            <v>31.46</v>
          </cell>
          <cell r="B3059">
            <v>5000</v>
          </cell>
          <cell r="H3059">
            <v>3300</v>
          </cell>
          <cell r="I3059">
            <v>37885</v>
          </cell>
          <cell r="J3059">
            <v>2100</v>
          </cell>
          <cell r="W3059">
            <v>4000</v>
          </cell>
          <cell r="X3059">
            <v>1200</v>
          </cell>
          <cell r="AA3059">
            <v>1500</v>
          </cell>
        </row>
        <row r="3060">
          <cell r="A3060">
            <v>31.47</v>
          </cell>
          <cell r="B3060">
            <v>5000</v>
          </cell>
          <cell r="H3060">
            <v>3300</v>
          </cell>
          <cell r="I3060">
            <v>37895</v>
          </cell>
          <cell r="J3060">
            <v>2100</v>
          </cell>
          <cell r="W3060">
            <v>4000</v>
          </cell>
          <cell r="X3060">
            <v>1200</v>
          </cell>
          <cell r="AA3060">
            <v>1500</v>
          </cell>
        </row>
        <row r="3061">
          <cell r="A3061">
            <v>31.48</v>
          </cell>
          <cell r="B3061">
            <v>5000</v>
          </cell>
          <cell r="H3061">
            <v>3300</v>
          </cell>
          <cell r="I3061">
            <v>37905</v>
          </cell>
          <cell r="J3061">
            <v>2100</v>
          </cell>
          <cell r="W3061">
            <v>4000</v>
          </cell>
          <cell r="X3061">
            <v>1200</v>
          </cell>
          <cell r="AA3061">
            <v>1500</v>
          </cell>
        </row>
        <row r="3062">
          <cell r="A3062">
            <v>31.49</v>
          </cell>
          <cell r="B3062">
            <v>5000</v>
          </cell>
          <cell r="H3062">
            <v>3300</v>
          </cell>
          <cell r="I3062">
            <v>37915</v>
          </cell>
          <cell r="J3062">
            <v>2100</v>
          </cell>
          <cell r="W3062">
            <v>4000</v>
          </cell>
          <cell r="X3062">
            <v>1200</v>
          </cell>
          <cell r="AA3062">
            <v>1500</v>
          </cell>
        </row>
        <row r="3063">
          <cell r="A3063">
            <v>31.5</v>
          </cell>
          <cell r="B3063">
            <v>5000</v>
          </cell>
          <cell r="H3063">
            <v>3300</v>
          </cell>
          <cell r="I3063">
            <v>37925</v>
          </cell>
          <cell r="J3063">
            <v>2100</v>
          </cell>
          <cell r="W3063">
            <v>4000</v>
          </cell>
          <cell r="X3063">
            <v>1200</v>
          </cell>
          <cell r="AA3063">
            <v>1500</v>
          </cell>
        </row>
        <row r="3064">
          <cell r="A3064">
            <v>31.51</v>
          </cell>
          <cell r="B3064">
            <v>5000</v>
          </cell>
          <cell r="H3064">
            <v>3300</v>
          </cell>
          <cell r="I3064">
            <v>37935</v>
          </cell>
          <cell r="J3064">
            <v>2100</v>
          </cell>
          <cell r="W3064">
            <v>4000</v>
          </cell>
          <cell r="X3064">
            <v>1200</v>
          </cell>
          <cell r="AA3064">
            <v>1500</v>
          </cell>
        </row>
        <row r="3065">
          <cell r="A3065">
            <v>31.52</v>
          </cell>
          <cell r="B3065">
            <v>5000</v>
          </cell>
          <cell r="H3065">
            <v>3300</v>
          </cell>
          <cell r="I3065">
            <v>37945</v>
          </cell>
          <cell r="J3065">
            <v>2100</v>
          </cell>
          <cell r="W3065">
            <v>4000</v>
          </cell>
          <cell r="X3065">
            <v>1200</v>
          </cell>
          <cell r="AA3065">
            <v>1500</v>
          </cell>
        </row>
        <row r="3066">
          <cell r="A3066">
            <v>31.53</v>
          </cell>
          <cell r="B3066">
            <v>5000</v>
          </cell>
          <cell r="H3066">
            <v>3300</v>
          </cell>
          <cell r="I3066">
            <v>37955</v>
          </cell>
          <cell r="J3066">
            <v>2100</v>
          </cell>
          <cell r="W3066">
            <v>4000</v>
          </cell>
          <cell r="X3066">
            <v>1200</v>
          </cell>
          <cell r="AA3066">
            <v>1500</v>
          </cell>
        </row>
        <row r="3067">
          <cell r="A3067">
            <v>31.54</v>
          </cell>
          <cell r="B3067">
            <v>5000</v>
          </cell>
          <cell r="H3067">
            <v>3300</v>
          </cell>
          <cell r="I3067">
            <v>37965</v>
          </cell>
          <cell r="J3067">
            <v>2100</v>
          </cell>
          <cell r="W3067">
            <v>4000</v>
          </cell>
          <cell r="X3067">
            <v>1200</v>
          </cell>
          <cell r="AA3067">
            <v>1500</v>
          </cell>
        </row>
        <row r="3068">
          <cell r="A3068">
            <v>31.55</v>
          </cell>
          <cell r="B3068">
            <v>5000</v>
          </cell>
          <cell r="H3068">
            <v>3300</v>
          </cell>
          <cell r="I3068">
            <v>37975</v>
          </cell>
          <cell r="J3068">
            <v>2100</v>
          </cell>
          <cell r="W3068">
            <v>4000</v>
          </cell>
          <cell r="X3068">
            <v>1200</v>
          </cell>
          <cell r="AA3068">
            <v>1500</v>
          </cell>
        </row>
        <row r="3069">
          <cell r="A3069">
            <v>31.56</v>
          </cell>
          <cell r="B3069">
            <v>5000</v>
          </cell>
          <cell r="H3069">
            <v>3300</v>
          </cell>
          <cell r="I3069">
            <v>37985</v>
          </cell>
          <cell r="J3069">
            <v>2100</v>
          </cell>
          <cell r="W3069">
            <v>4000</v>
          </cell>
          <cell r="X3069">
            <v>1200</v>
          </cell>
          <cell r="AA3069">
            <v>1500</v>
          </cell>
        </row>
        <row r="3070">
          <cell r="A3070">
            <v>31.57</v>
          </cell>
          <cell r="B3070">
            <v>5000</v>
          </cell>
          <cell r="H3070">
            <v>3300</v>
          </cell>
          <cell r="I3070">
            <v>37995</v>
          </cell>
          <cell r="J3070">
            <v>2100</v>
          </cell>
          <cell r="W3070">
            <v>4000</v>
          </cell>
          <cell r="X3070">
            <v>1200</v>
          </cell>
          <cell r="AA3070">
            <v>1500</v>
          </cell>
        </row>
        <row r="3071">
          <cell r="A3071">
            <v>31.58</v>
          </cell>
          <cell r="B3071">
            <v>5000</v>
          </cell>
          <cell r="H3071">
            <v>3300</v>
          </cell>
          <cell r="I3071">
            <v>38005</v>
          </cell>
          <cell r="J3071">
            <v>2100</v>
          </cell>
          <cell r="W3071">
            <v>4000</v>
          </cell>
          <cell r="X3071">
            <v>1200</v>
          </cell>
          <cell r="AA3071">
            <v>1500</v>
          </cell>
        </row>
        <row r="3072">
          <cell r="A3072">
            <v>31.59</v>
          </cell>
          <cell r="B3072">
            <v>5000</v>
          </cell>
          <cell r="H3072">
            <v>3300</v>
          </cell>
          <cell r="I3072">
            <v>38015</v>
          </cell>
          <cell r="J3072">
            <v>2100</v>
          </cell>
          <cell r="W3072">
            <v>4000</v>
          </cell>
          <cell r="X3072">
            <v>1200</v>
          </cell>
          <cell r="AA3072">
            <v>1500</v>
          </cell>
        </row>
        <row r="3073">
          <cell r="A3073">
            <v>31.6</v>
          </cell>
          <cell r="B3073">
            <v>5000</v>
          </cell>
          <cell r="H3073">
            <v>3300</v>
          </cell>
          <cell r="I3073">
            <v>38025</v>
          </cell>
          <cell r="J3073">
            <v>2100</v>
          </cell>
          <cell r="W3073">
            <v>4000</v>
          </cell>
          <cell r="X3073">
            <v>1200</v>
          </cell>
          <cell r="AA3073">
            <v>1500</v>
          </cell>
        </row>
        <row r="3074">
          <cell r="A3074">
            <v>31.61</v>
          </cell>
          <cell r="B3074">
            <v>5000</v>
          </cell>
          <cell r="H3074">
            <v>3300</v>
          </cell>
          <cell r="I3074">
            <v>38035</v>
          </cell>
          <cell r="J3074">
            <v>2100</v>
          </cell>
          <cell r="W3074">
            <v>4000</v>
          </cell>
          <cell r="X3074">
            <v>1200</v>
          </cell>
          <cell r="AA3074">
            <v>1500</v>
          </cell>
        </row>
        <row r="3075">
          <cell r="A3075">
            <v>31.62</v>
          </cell>
          <cell r="B3075">
            <v>5000</v>
          </cell>
          <cell r="H3075">
            <v>3300</v>
          </cell>
          <cell r="I3075">
            <v>38045</v>
          </cell>
          <cell r="J3075">
            <v>2100</v>
          </cell>
          <cell r="W3075">
            <v>4000</v>
          </cell>
          <cell r="X3075">
            <v>1200</v>
          </cell>
          <cell r="AA3075">
            <v>1500</v>
          </cell>
        </row>
        <row r="3076">
          <cell r="A3076">
            <v>31.63</v>
          </cell>
          <cell r="B3076">
            <v>5000</v>
          </cell>
          <cell r="H3076">
            <v>3300</v>
          </cell>
          <cell r="I3076">
            <v>38055</v>
          </cell>
          <cell r="J3076">
            <v>2100</v>
          </cell>
          <cell r="W3076">
            <v>4000</v>
          </cell>
          <cell r="X3076">
            <v>1200</v>
          </cell>
          <cell r="AA3076">
            <v>1500</v>
          </cell>
        </row>
        <row r="3077">
          <cell r="A3077">
            <v>31.64</v>
          </cell>
          <cell r="B3077">
            <v>5000</v>
          </cell>
          <cell r="H3077">
            <v>3300</v>
          </cell>
          <cell r="I3077">
            <v>38065</v>
          </cell>
          <cell r="J3077">
            <v>2100</v>
          </cell>
          <cell r="W3077">
            <v>4000</v>
          </cell>
          <cell r="X3077">
            <v>1200</v>
          </cell>
          <cell r="AA3077">
            <v>1500</v>
          </cell>
        </row>
        <row r="3078">
          <cell r="A3078">
            <v>31.65</v>
          </cell>
          <cell r="B3078">
            <v>5000</v>
          </cell>
          <cell r="H3078">
            <v>3300</v>
          </cell>
          <cell r="I3078">
            <v>38075</v>
          </cell>
          <cell r="J3078">
            <v>2100</v>
          </cell>
          <cell r="W3078">
            <v>4000</v>
          </cell>
          <cell r="X3078">
            <v>1200</v>
          </cell>
          <cell r="AA3078">
            <v>1500</v>
          </cell>
        </row>
        <row r="3079">
          <cell r="A3079">
            <v>31.66</v>
          </cell>
          <cell r="B3079">
            <v>5000</v>
          </cell>
          <cell r="H3079">
            <v>3300</v>
          </cell>
          <cell r="I3079">
            <v>38085</v>
          </cell>
          <cell r="J3079">
            <v>2100</v>
          </cell>
          <cell r="W3079">
            <v>4000</v>
          </cell>
          <cell r="X3079">
            <v>1200</v>
          </cell>
          <cell r="AA3079">
            <v>1500</v>
          </cell>
        </row>
        <row r="3080">
          <cell r="A3080">
            <v>31.67</v>
          </cell>
          <cell r="B3080">
            <v>5000</v>
          </cell>
          <cell r="H3080">
            <v>3300</v>
          </cell>
          <cell r="I3080">
            <v>38095</v>
          </cell>
          <cell r="J3080">
            <v>2100</v>
          </cell>
          <cell r="W3080">
            <v>4000</v>
          </cell>
          <cell r="X3080">
            <v>1200</v>
          </cell>
          <cell r="AA3080">
            <v>1500</v>
          </cell>
        </row>
        <row r="3081">
          <cell r="A3081">
            <v>31.68</v>
          </cell>
          <cell r="B3081">
            <v>5000</v>
          </cell>
          <cell r="H3081">
            <v>3300</v>
          </cell>
          <cell r="I3081">
            <v>38105</v>
          </cell>
          <cell r="J3081">
            <v>2100</v>
          </cell>
          <cell r="W3081">
            <v>4000</v>
          </cell>
          <cell r="X3081">
            <v>1200</v>
          </cell>
          <cell r="AA3081">
            <v>1500</v>
          </cell>
        </row>
        <row r="3082">
          <cell r="A3082">
            <v>31.69</v>
          </cell>
          <cell r="B3082">
            <v>5000</v>
          </cell>
          <cell r="H3082">
            <v>3300</v>
          </cell>
          <cell r="I3082">
            <v>38115</v>
          </cell>
          <cell r="J3082">
            <v>2100</v>
          </cell>
          <cell r="W3082">
            <v>4000</v>
          </cell>
          <cell r="X3082">
            <v>1200</v>
          </cell>
          <cell r="AA3082">
            <v>1500</v>
          </cell>
        </row>
        <row r="3083">
          <cell r="A3083">
            <v>31.7</v>
          </cell>
          <cell r="B3083">
            <v>5000</v>
          </cell>
          <cell r="H3083">
            <v>3300</v>
          </cell>
          <cell r="I3083">
            <v>38125</v>
          </cell>
          <cell r="J3083">
            <v>2100</v>
          </cell>
          <cell r="W3083">
            <v>4000</v>
          </cell>
          <cell r="X3083">
            <v>1200</v>
          </cell>
          <cell r="AA3083">
            <v>1500</v>
          </cell>
        </row>
        <row r="3084">
          <cell r="A3084">
            <v>31.71</v>
          </cell>
          <cell r="B3084">
            <v>5000</v>
          </cell>
          <cell r="H3084">
            <v>3300</v>
          </cell>
          <cell r="I3084">
            <v>38135</v>
          </cell>
          <cell r="J3084">
            <v>2100</v>
          </cell>
          <cell r="W3084">
            <v>4000</v>
          </cell>
          <cell r="X3084">
            <v>1200</v>
          </cell>
          <cell r="AA3084">
            <v>1500</v>
          </cell>
        </row>
        <row r="3085">
          <cell r="A3085">
            <v>31.72</v>
          </cell>
          <cell r="B3085">
            <v>5000</v>
          </cell>
          <cell r="H3085">
            <v>3300</v>
          </cell>
          <cell r="I3085">
            <v>38145</v>
          </cell>
          <cell r="J3085">
            <v>2100</v>
          </cell>
          <cell r="W3085">
            <v>4000</v>
          </cell>
          <cell r="X3085">
            <v>1200</v>
          </cell>
          <cell r="AA3085">
            <v>1500</v>
          </cell>
        </row>
        <row r="3086">
          <cell r="A3086">
            <v>31.73</v>
          </cell>
          <cell r="B3086">
            <v>5000</v>
          </cell>
          <cell r="H3086">
            <v>3300</v>
          </cell>
          <cell r="I3086">
            <v>38155</v>
          </cell>
          <cell r="J3086">
            <v>2100</v>
          </cell>
          <cell r="W3086">
            <v>4000</v>
          </cell>
          <cell r="X3086">
            <v>1200</v>
          </cell>
          <cell r="AA3086">
            <v>1500</v>
          </cell>
        </row>
        <row r="3087">
          <cell r="A3087">
            <v>31.74</v>
          </cell>
          <cell r="B3087">
            <v>5000</v>
          </cell>
          <cell r="H3087">
            <v>3300</v>
          </cell>
          <cell r="I3087">
            <v>38165</v>
          </cell>
          <cell r="J3087">
            <v>2100</v>
          </cell>
          <cell r="W3087">
            <v>4000</v>
          </cell>
          <cell r="X3087">
            <v>1200</v>
          </cell>
          <cell r="AA3087">
            <v>1500</v>
          </cell>
        </row>
        <row r="3088">
          <cell r="A3088">
            <v>31.75</v>
          </cell>
          <cell r="B3088">
            <v>5000</v>
          </cell>
          <cell r="H3088">
            <v>3300</v>
          </cell>
          <cell r="I3088">
            <v>38175</v>
          </cell>
          <cell r="J3088">
            <v>2100</v>
          </cell>
          <cell r="W3088">
            <v>4000</v>
          </cell>
          <cell r="X3088">
            <v>1200</v>
          </cell>
          <cell r="AA3088">
            <v>1500</v>
          </cell>
        </row>
        <row r="3089">
          <cell r="A3089">
            <v>31.76</v>
          </cell>
          <cell r="B3089">
            <v>5000</v>
          </cell>
          <cell r="H3089">
            <v>3300</v>
          </cell>
          <cell r="I3089">
            <v>38185</v>
          </cell>
          <cell r="J3089">
            <v>2100</v>
          </cell>
          <cell r="W3089">
            <v>4000</v>
          </cell>
          <cell r="X3089">
            <v>1200</v>
          </cell>
          <cell r="AA3089">
            <v>1500</v>
          </cell>
        </row>
        <row r="3090">
          <cell r="A3090">
            <v>31.77</v>
          </cell>
          <cell r="B3090">
            <v>5000</v>
          </cell>
          <cell r="H3090">
            <v>3300</v>
          </cell>
          <cell r="I3090">
            <v>38195</v>
          </cell>
          <cell r="J3090">
            <v>2100</v>
          </cell>
          <cell r="W3090">
            <v>4000</v>
          </cell>
          <cell r="X3090">
            <v>1200</v>
          </cell>
          <cell r="AA3090">
            <v>1500</v>
          </cell>
        </row>
        <row r="3091">
          <cell r="A3091">
            <v>31.78</v>
          </cell>
          <cell r="B3091">
            <v>5000</v>
          </cell>
          <cell r="H3091">
            <v>3300</v>
          </cell>
          <cell r="I3091">
            <v>38205</v>
          </cell>
          <cell r="J3091">
            <v>2100</v>
          </cell>
          <cell r="W3091">
            <v>4000</v>
          </cell>
          <cell r="X3091">
            <v>1200</v>
          </cell>
          <cell r="AA3091">
            <v>1500</v>
          </cell>
        </row>
        <row r="3092">
          <cell r="A3092">
            <v>31.79</v>
          </cell>
          <cell r="B3092">
            <v>5000</v>
          </cell>
          <cell r="H3092">
            <v>3300</v>
          </cell>
          <cell r="I3092">
            <v>38215</v>
          </cell>
          <cell r="J3092">
            <v>2100</v>
          </cell>
          <cell r="W3092">
            <v>4000</v>
          </cell>
          <cell r="X3092">
            <v>1200</v>
          </cell>
          <cell r="AA3092">
            <v>1500</v>
          </cell>
        </row>
        <row r="3093">
          <cell r="A3093">
            <v>31.8</v>
          </cell>
          <cell r="B3093">
            <v>5000</v>
          </cell>
          <cell r="H3093">
            <v>3300</v>
          </cell>
          <cell r="I3093">
            <v>38225</v>
          </cell>
          <cell r="J3093">
            <v>2100</v>
          </cell>
          <cell r="W3093">
            <v>4000</v>
          </cell>
          <cell r="X3093">
            <v>1200</v>
          </cell>
          <cell r="AA3093">
            <v>1500</v>
          </cell>
        </row>
        <row r="3094">
          <cell r="A3094">
            <v>31.81</v>
          </cell>
          <cell r="B3094">
            <v>5000</v>
          </cell>
          <cell r="H3094">
            <v>3300</v>
          </cell>
          <cell r="I3094">
            <v>38235</v>
          </cell>
          <cell r="J3094">
            <v>2100</v>
          </cell>
          <cell r="W3094">
            <v>4000</v>
          </cell>
          <cell r="X3094">
            <v>1200</v>
          </cell>
          <cell r="AA3094">
            <v>1500</v>
          </cell>
        </row>
        <row r="3095">
          <cell r="A3095">
            <v>31.82</v>
          </cell>
          <cell r="B3095">
            <v>5000</v>
          </cell>
          <cell r="H3095">
            <v>3300</v>
          </cell>
          <cell r="I3095">
            <v>38245</v>
          </cell>
          <cell r="J3095">
            <v>2100</v>
          </cell>
          <cell r="W3095">
            <v>4000</v>
          </cell>
          <cell r="X3095">
            <v>1200</v>
          </cell>
          <cell r="AA3095">
            <v>1500</v>
          </cell>
        </row>
        <row r="3096">
          <cell r="A3096">
            <v>31.83</v>
          </cell>
          <cell r="B3096">
            <v>5000</v>
          </cell>
          <cell r="H3096">
            <v>3300</v>
          </cell>
          <cell r="I3096">
            <v>38255</v>
          </cell>
          <cell r="J3096">
            <v>2100</v>
          </cell>
          <cell r="W3096">
            <v>4000</v>
          </cell>
          <cell r="X3096">
            <v>1200</v>
          </cell>
          <cell r="AA3096">
            <v>1500</v>
          </cell>
        </row>
        <row r="3097">
          <cell r="A3097">
            <v>31.84</v>
          </cell>
          <cell r="B3097">
            <v>5000</v>
          </cell>
          <cell r="H3097">
            <v>3300</v>
          </cell>
          <cell r="I3097">
            <v>38265</v>
          </cell>
          <cell r="J3097">
            <v>2100</v>
          </cell>
          <cell r="W3097">
            <v>4000</v>
          </cell>
          <cell r="X3097">
            <v>1200</v>
          </cell>
          <cell r="AA3097">
            <v>1500</v>
          </cell>
        </row>
        <row r="3098">
          <cell r="A3098">
            <v>31.85</v>
          </cell>
          <cell r="B3098">
            <v>5000</v>
          </cell>
          <cell r="H3098">
            <v>3300</v>
          </cell>
          <cell r="I3098">
            <v>38275</v>
          </cell>
          <cell r="J3098">
            <v>2100</v>
          </cell>
          <cell r="W3098">
            <v>4000</v>
          </cell>
          <cell r="X3098">
            <v>1200</v>
          </cell>
          <cell r="AA3098">
            <v>1500</v>
          </cell>
        </row>
        <row r="3099">
          <cell r="A3099">
            <v>31.86</v>
          </cell>
          <cell r="B3099">
            <v>5000</v>
          </cell>
          <cell r="H3099">
            <v>3300</v>
          </cell>
          <cell r="I3099">
            <v>38285</v>
          </cell>
          <cell r="J3099">
            <v>2100</v>
          </cell>
          <cell r="W3099">
            <v>4000</v>
          </cell>
          <cell r="X3099">
            <v>1200</v>
          </cell>
          <cell r="AA3099">
            <v>1500</v>
          </cell>
        </row>
        <row r="3100">
          <cell r="A3100">
            <v>31.87</v>
          </cell>
          <cell r="B3100">
            <v>5000</v>
          </cell>
          <cell r="H3100">
            <v>3300</v>
          </cell>
          <cell r="I3100">
            <v>38295</v>
          </cell>
          <cell r="J3100">
            <v>2100</v>
          </cell>
          <cell r="W3100">
            <v>4000</v>
          </cell>
          <cell r="X3100">
            <v>1200</v>
          </cell>
          <cell r="AA3100">
            <v>1500</v>
          </cell>
        </row>
        <row r="3101">
          <cell r="A3101">
            <v>31.88</v>
          </cell>
          <cell r="B3101">
            <v>5000</v>
          </cell>
          <cell r="H3101">
            <v>3300</v>
          </cell>
          <cell r="I3101">
            <v>38305</v>
          </cell>
          <cell r="J3101">
            <v>2100</v>
          </cell>
          <cell r="W3101">
            <v>4000</v>
          </cell>
          <cell r="X3101">
            <v>1200</v>
          </cell>
          <cell r="AA3101">
            <v>1500</v>
          </cell>
        </row>
        <row r="3102">
          <cell r="A3102">
            <v>31.89</v>
          </cell>
          <cell r="B3102">
            <v>5000</v>
          </cell>
          <cell r="H3102">
            <v>3300</v>
          </cell>
          <cell r="I3102">
            <v>38315</v>
          </cell>
          <cell r="J3102">
            <v>2100</v>
          </cell>
          <cell r="W3102">
            <v>4000</v>
          </cell>
          <cell r="X3102">
            <v>1200</v>
          </cell>
          <cell r="AA3102">
            <v>1500</v>
          </cell>
        </row>
        <row r="3103">
          <cell r="A3103">
            <v>31.9</v>
          </cell>
          <cell r="B3103">
            <v>5000</v>
          </cell>
          <cell r="H3103">
            <v>3300</v>
          </cell>
          <cell r="I3103">
            <v>38325</v>
          </cell>
          <cell r="J3103">
            <v>2100</v>
          </cell>
          <cell r="W3103">
            <v>4000</v>
          </cell>
          <cell r="X3103">
            <v>1200</v>
          </cell>
          <cell r="AA3103">
            <v>1500</v>
          </cell>
        </row>
        <row r="3104">
          <cell r="A3104">
            <v>31.91</v>
          </cell>
          <cell r="B3104">
            <v>5000</v>
          </cell>
          <cell r="H3104">
            <v>3300</v>
          </cell>
          <cell r="I3104">
            <v>38335</v>
          </cell>
          <cell r="J3104">
            <v>2100</v>
          </cell>
          <cell r="W3104">
            <v>4000</v>
          </cell>
          <cell r="X3104">
            <v>1200</v>
          </cell>
          <cell r="AA3104">
            <v>1500</v>
          </cell>
        </row>
        <row r="3105">
          <cell r="A3105">
            <v>31.92</v>
          </cell>
          <cell r="B3105">
            <v>5000</v>
          </cell>
          <cell r="H3105">
            <v>3300</v>
          </cell>
          <cell r="I3105">
            <v>38345</v>
          </cell>
          <cell r="J3105">
            <v>2100</v>
          </cell>
          <cell r="W3105">
            <v>4000</v>
          </cell>
          <cell r="X3105">
            <v>1200</v>
          </cell>
          <cell r="AA3105">
            <v>1500</v>
          </cell>
        </row>
        <row r="3106">
          <cell r="A3106">
            <v>31.93</v>
          </cell>
          <cell r="B3106">
            <v>5000</v>
          </cell>
          <cell r="H3106">
            <v>3300</v>
          </cell>
          <cell r="I3106">
            <v>38355</v>
          </cell>
          <cell r="J3106">
            <v>2100</v>
          </cell>
          <cell r="W3106">
            <v>4000</v>
          </cell>
          <cell r="X3106">
            <v>1200</v>
          </cell>
          <cell r="AA3106">
            <v>1500</v>
          </cell>
        </row>
        <row r="3107">
          <cell r="A3107">
            <v>31.94</v>
          </cell>
          <cell r="B3107">
            <v>5000</v>
          </cell>
          <cell r="H3107">
            <v>3300</v>
          </cell>
          <cell r="I3107">
            <v>38365</v>
          </cell>
          <cell r="J3107">
            <v>2100</v>
          </cell>
          <cell r="W3107">
            <v>4000</v>
          </cell>
          <cell r="X3107">
            <v>1200</v>
          </cell>
          <cell r="AA3107">
            <v>1500</v>
          </cell>
        </row>
        <row r="3108">
          <cell r="A3108">
            <v>31.95</v>
          </cell>
          <cell r="B3108">
            <v>5000</v>
          </cell>
          <cell r="H3108">
            <v>3300</v>
          </cell>
          <cell r="I3108">
            <v>38375</v>
          </cell>
          <cell r="J3108">
            <v>2100</v>
          </cell>
          <cell r="W3108">
            <v>4000</v>
          </cell>
          <cell r="X3108">
            <v>1200</v>
          </cell>
          <cell r="AA3108">
            <v>1500</v>
          </cell>
        </row>
        <row r="3109">
          <cell r="A3109">
            <v>31.96</v>
          </cell>
          <cell r="B3109">
            <v>5000</v>
          </cell>
          <cell r="H3109">
            <v>3300</v>
          </cell>
          <cell r="I3109">
            <v>38385</v>
          </cell>
          <cell r="J3109">
            <v>2100</v>
          </cell>
          <cell r="W3109">
            <v>4000</v>
          </cell>
          <cell r="X3109">
            <v>1200</v>
          </cell>
          <cell r="AA3109">
            <v>1500</v>
          </cell>
        </row>
        <row r="3110">
          <cell r="A3110">
            <v>31.97</v>
          </cell>
          <cell r="B3110">
            <v>5000</v>
          </cell>
          <cell r="H3110">
            <v>3300</v>
          </cell>
          <cell r="I3110">
            <v>38395</v>
          </cell>
          <cell r="J3110">
            <v>2100</v>
          </cell>
          <cell r="W3110">
            <v>4000</v>
          </cell>
          <cell r="X3110">
            <v>1200</v>
          </cell>
          <cell r="AA3110">
            <v>1500</v>
          </cell>
        </row>
        <row r="3111">
          <cell r="A3111">
            <v>31.98</v>
          </cell>
          <cell r="B3111">
            <v>5000</v>
          </cell>
          <cell r="H3111">
            <v>3300</v>
          </cell>
          <cell r="I3111">
            <v>38405</v>
          </cell>
          <cell r="J3111">
            <v>2100</v>
          </cell>
          <cell r="W3111">
            <v>4000</v>
          </cell>
          <cell r="X3111">
            <v>1200</v>
          </cell>
          <cell r="AA3111">
            <v>1500</v>
          </cell>
        </row>
        <row r="3112">
          <cell r="A3112">
            <v>31.99</v>
          </cell>
          <cell r="B3112">
            <v>5000</v>
          </cell>
          <cell r="H3112">
            <v>3300</v>
          </cell>
          <cell r="I3112">
            <v>38415</v>
          </cell>
          <cell r="J3112">
            <v>2100</v>
          </cell>
          <cell r="W3112">
            <v>4000</v>
          </cell>
          <cell r="X3112">
            <v>1200</v>
          </cell>
          <cell r="AA3112">
            <v>1500</v>
          </cell>
        </row>
        <row r="3113">
          <cell r="A3113">
            <v>32</v>
          </cell>
          <cell r="B3113">
            <v>5000</v>
          </cell>
          <cell r="H3113">
            <v>3300</v>
          </cell>
          <cell r="I3113">
            <v>38425</v>
          </cell>
          <cell r="J3113">
            <v>2100</v>
          </cell>
          <cell r="W3113">
            <v>4000</v>
          </cell>
          <cell r="X3113">
            <v>1200</v>
          </cell>
          <cell r="AA3113">
            <v>1500</v>
          </cell>
        </row>
        <row r="3114">
          <cell r="A3114">
            <v>32.01</v>
          </cell>
          <cell r="B3114">
            <v>5000</v>
          </cell>
          <cell r="H3114">
            <v>3300</v>
          </cell>
          <cell r="I3114">
            <v>38435</v>
          </cell>
          <cell r="J3114">
            <v>2100</v>
          </cell>
          <cell r="W3114">
            <v>4000</v>
          </cell>
          <cell r="X3114">
            <v>1200</v>
          </cell>
          <cell r="AA3114">
            <v>1500</v>
          </cell>
        </row>
        <row r="3115">
          <cell r="A3115">
            <v>32.020000000000003</v>
          </cell>
          <cell r="B3115">
            <v>5000</v>
          </cell>
          <cell r="H3115">
            <v>3300</v>
          </cell>
          <cell r="I3115">
            <v>38445</v>
          </cell>
          <cell r="J3115">
            <v>2100</v>
          </cell>
          <cell r="W3115">
            <v>4000</v>
          </cell>
          <cell r="X3115">
            <v>1200</v>
          </cell>
          <cell r="AA3115">
            <v>1500</v>
          </cell>
        </row>
        <row r="3116">
          <cell r="A3116">
            <v>32.03</v>
          </cell>
          <cell r="B3116">
            <v>5000</v>
          </cell>
          <cell r="H3116">
            <v>3300</v>
          </cell>
          <cell r="I3116">
            <v>38455</v>
          </cell>
          <cell r="J3116">
            <v>2100</v>
          </cell>
          <cell r="W3116">
            <v>4000</v>
          </cell>
          <cell r="X3116">
            <v>1200</v>
          </cell>
          <cell r="AA3116">
            <v>1500</v>
          </cell>
        </row>
        <row r="3117">
          <cell r="A3117">
            <v>32.04</v>
          </cell>
          <cell r="B3117">
            <v>5000</v>
          </cell>
          <cell r="H3117">
            <v>3300</v>
          </cell>
          <cell r="I3117">
            <v>38465</v>
          </cell>
          <cell r="J3117">
            <v>2100</v>
          </cell>
          <cell r="W3117">
            <v>4000</v>
          </cell>
          <cell r="X3117">
            <v>1200</v>
          </cell>
          <cell r="AA3117">
            <v>1500</v>
          </cell>
        </row>
        <row r="3118">
          <cell r="A3118">
            <v>32.049999999999997</v>
          </cell>
          <cell r="B3118">
            <v>5000</v>
          </cell>
          <cell r="H3118">
            <v>3300</v>
          </cell>
          <cell r="I3118">
            <v>38475</v>
          </cell>
          <cell r="J3118">
            <v>2100</v>
          </cell>
          <cell r="W3118">
            <v>4000</v>
          </cell>
          <cell r="X3118">
            <v>1200</v>
          </cell>
          <cell r="AA3118">
            <v>1500</v>
          </cell>
        </row>
        <row r="3119">
          <cell r="A3119">
            <v>32.06</v>
          </cell>
          <cell r="B3119">
            <v>5000</v>
          </cell>
          <cell r="H3119">
            <v>3300</v>
          </cell>
          <cell r="I3119">
            <v>38485</v>
          </cell>
          <cell r="J3119">
            <v>2100</v>
          </cell>
          <cell r="W3119">
            <v>4000</v>
          </cell>
          <cell r="X3119">
            <v>1200</v>
          </cell>
          <cell r="AA3119">
            <v>1500</v>
          </cell>
        </row>
        <row r="3120">
          <cell r="A3120">
            <v>32.07</v>
          </cell>
          <cell r="B3120">
            <v>5000</v>
          </cell>
          <cell r="H3120">
            <v>3300</v>
          </cell>
          <cell r="I3120">
            <v>38495</v>
          </cell>
          <cell r="J3120">
            <v>2100</v>
          </cell>
          <cell r="W3120">
            <v>4000</v>
          </cell>
          <cell r="X3120">
            <v>1200</v>
          </cell>
          <cell r="AA3120">
            <v>1500</v>
          </cell>
        </row>
        <row r="3121">
          <cell r="A3121">
            <v>32.08</v>
          </cell>
          <cell r="B3121">
            <v>5000</v>
          </cell>
          <cell r="H3121">
            <v>3300</v>
          </cell>
          <cell r="I3121">
            <v>38505</v>
          </cell>
          <cell r="J3121">
            <v>2100</v>
          </cell>
          <cell r="W3121">
            <v>4000</v>
          </cell>
          <cell r="X3121">
            <v>1200</v>
          </cell>
          <cell r="AA3121">
            <v>1500</v>
          </cell>
        </row>
        <row r="3122">
          <cell r="A3122">
            <v>32.090000000000003</v>
          </cell>
          <cell r="B3122">
            <v>5000</v>
          </cell>
          <cell r="H3122">
            <v>3300</v>
          </cell>
          <cell r="I3122">
            <v>38515</v>
          </cell>
          <cell r="J3122">
            <v>2100</v>
          </cell>
          <cell r="W3122">
            <v>4000</v>
          </cell>
          <cell r="X3122">
            <v>1200</v>
          </cell>
          <cell r="AA3122">
            <v>1500</v>
          </cell>
        </row>
        <row r="3123">
          <cell r="A3123">
            <v>32.1</v>
          </cell>
          <cell r="B3123">
            <v>5000</v>
          </cell>
          <cell r="H3123">
            <v>3300</v>
          </cell>
          <cell r="I3123">
            <v>38525</v>
          </cell>
          <cell r="J3123">
            <v>2100</v>
          </cell>
          <cell r="W3123">
            <v>4000</v>
          </cell>
          <cell r="X3123">
            <v>1200</v>
          </cell>
          <cell r="AA3123">
            <v>1500</v>
          </cell>
        </row>
        <row r="3124">
          <cell r="A3124">
            <v>32.11</v>
          </cell>
          <cell r="B3124">
            <v>5000</v>
          </cell>
          <cell r="H3124">
            <v>3300</v>
          </cell>
          <cell r="I3124">
            <v>38535</v>
          </cell>
          <cell r="J3124">
            <v>2100</v>
          </cell>
          <cell r="W3124">
            <v>4000</v>
          </cell>
          <cell r="X3124">
            <v>1200</v>
          </cell>
          <cell r="AA3124">
            <v>1500</v>
          </cell>
        </row>
        <row r="3125">
          <cell r="A3125">
            <v>32.119999999999997</v>
          </cell>
          <cell r="B3125">
            <v>5000</v>
          </cell>
          <cell r="H3125">
            <v>3300</v>
          </cell>
          <cell r="I3125">
            <v>38545</v>
          </cell>
          <cell r="J3125">
            <v>2100</v>
          </cell>
          <cell r="W3125">
            <v>4000</v>
          </cell>
          <cell r="X3125">
            <v>1200</v>
          </cell>
          <cell r="AA3125">
            <v>1500</v>
          </cell>
        </row>
        <row r="3126">
          <cell r="A3126">
            <v>32.130000000000003</v>
          </cell>
          <cell r="B3126">
            <v>5000</v>
          </cell>
          <cell r="H3126">
            <v>3300</v>
          </cell>
          <cell r="I3126">
            <v>38555</v>
          </cell>
          <cell r="J3126">
            <v>2100</v>
          </cell>
          <cell r="W3126">
            <v>4000</v>
          </cell>
          <cell r="X3126">
            <v>1200</v>
          </cell>
          <cell r="AA3126">
            <v>1500</v>
          </cell>
        </row>
        <row r="3127">
          <cell r="A3127">
            <v>32.14</v>
          </cell>
          <cell r="B3127">
            <v>5000</v>
          </cell>
          <cell r="H3127">
            <v>3300</v>
          </cell>
          <cell r="I3127">
            <v>38565</v>
          </cell>
          <cell r="J3127">
            <v>2100</v>
          </cell>
          <cell r="W3127">
            <v>4000</v>
          </cell>
          <cell r="X3127">
            <v>1200</v>
          </cell>
          <cell r="AA3127">
            <v>1500</v>
          </cell>
        </row>
        <row r="3128">
          <cell r="A3128">
            <v>32.15</v>
          </cell>
          <cell r="B3128">
            <v>5000</v>
          </cell>
          <cell r="H3128">
            <v>3300</v>
          </cell>
          <cell r="I3128">
            <v>38575</v>
          </cell>
          <cell r="J3128">
            <v>2100</v>
          </cell>
          <cell r="W3128">
            <v>4000</v>
          </cell>
          <cell r="X3128">
            <v>1200</v>
          </cell>
          <cell r="AA3128">
            <v>1500</v>
          </cell>
        </row>
        <row r="3129">
          <cell r="A3129">
            <v>32.159999999999997</v>
          </cell>
          <cell r="B3129">
            <v>5000</v>
          </cell>
          <cell r="H3129">
            <v>3300</v>
          </cell>
          <cell r="I3129">
            <v>38585</v>
          </cell>
          <cell r="J3129">
            <v>2100</v>
          </cell>
          <cell r="W3129">
            <v>4000</v>
          </cell>
          <cell r="X3129">
            <v>1200</v>
          </cell>
          <cell r="AA3129">
            <v>1500</v>
          </cell>
        </row>
        <row r="3130">
          <cell r="A3130">
            <v>32.17</v>
          </cell>
          <cell r="B3130">
            <v>5000</v>
          </cell>
          <cell r="H3130">
            <v>3300</v>
          </cell>
          <cell r="I3130">
            <v>38595</v>
          </cell>
          <cell r="J3130">
            <v>2100</v>
          </cell>
          <cell r="W3130">
            <v>4000</v>
          </cell>
          <cell r="X3130">
            <v>1200</v>
          </cell>
          <cell r="AA3130">
            <v>1500</v>
          </cell>
        </row>
        <row r="3131">
          <cell r="A3131">
            <v>32.18</v>
          </cell>
          <cell r="B3131">
            <v>5000</v>
          </cell>
          <cell r="H3131">
            <v>3300</v>
          </cell>
          <cell r="I3131">
            <v>38605</v>
          </cell>
          <cell r="J3131">
            <v>2100</v>
          </cell>
          <cell r="W3131">
            <v>4000</v>
          </cell>
          <cell r="X3131">
            <v>1200</v>
          </cell>
          <cell r="AA3131">
            <v>1500</v>
          </cell>
        </row>
        <row r="3132">
          <cell r="A3132">
            <v>32.19</v>
          </cell>
          <cell r="B3132">
            <v>5000</v>
          </cell>
          <cell r="H3132">
            <v>3300</v>
          </cell>
          <cell r="I3132">
            <v>38615</v>
          </cell>
          <cell r="J3132">
            <v>2100</v>
          </cell>
          <cell r="W3132">
            <v>4000</v>
          </cell>
          <cell r="X3132">
            <v>1200</v>
          </cell>
          <cell r="AA3132">
            <v>1500</v>
          </cell>
        </row>
        <row r="3133">
          <cell r="A3133">
            <v>32.200000000000003</v>
          </cell>
          <cell r="B3133">
            <v>5000</v>
          </cell>
          <cell r="H3133">
            <v>3300</v>
          </cell>
          <cell r="I3133">
            <v>38625</v>
          </cell>
          <cell r="J3133">
            <v>2100</v>
          </cell>
          <cell r="W3133">
            <v>4000</v>
          </cell>
          <cell r="X3133">
            <v>1200</v>
          </cell>
          <cell r="AA3133">
            <v>1500</v>
          </cell>
        </row>
        <row r="3134">
          <cell r="A3134">
            <v>32.21</v>
          </cell>
          <cell r="B3134">
            <v>5000</v>
          </cell>
          <cell r="H3134">
            <v>3300</v>
          </cell>
          <cell r="I3134">
            <v>38635</v>
          </cell>
          <cell r="J3134">
            <v>2100</v>
          </cell>
          <cell r="W3134">
            <v>4000</v>
          </cell>
          <cell r="X3134">
            <v>1200</v>
          </cell>
          <cell r="AA3134">
            <v>1500</v>
          </cell>
        </row>
        <row r="3135">
          <cell r="A3135">
            <v>32.22</v>
          </cell>
          <cell r="B3135">
            <v>5000</v>
          </cell>
          <cell r="H3135">
            <v>3300</v>
          </cell>
          <cell r="I3135">
            <v>38645</v>
          </cell>
          <cell r="J3135">
            <v>2100</v>
          </cell>
          <cell r="W3135">
            <v>4000</v>
          </cell>
          <cell r="X3135">
            <v>1200</v>
          </cell>
          <cell r="AA3135">
            <v>1500</v>
          </cell>
        </row>
        <row r="3136">
          <cell r="A3136">
            <v>32.229999999999997</v>
          </cell>
          <cell r="B3136">
            <v>5000</v>
          </cell>
          <cell r="H3136">
            <v>3300</v>
          </cell>
          <cell r="I3136">
            <v>38655</v>
          </cell>
          <cell r="J3136">
            <v>2100</v>
          </cell>
          <cell r="W3136">
            <v>4000</v>
          </cell>
          <cell r="X3136">
            <v>1200</v>
          </cell>
          <cell r="AA3136">
            <v>1500</v>
          </cell>
        </row>
        <row r="3137">
          <cell r="A3137">
            <v>32.24</v>
          </cell>
          <cell r="B3137">
            <v>5000</v>
          </cell>
          <cell r="H3137">
            <v>3300</v>
          </cell>
          <cell r="I3137">
            <v>38665</v>
          </cell>
          <cell r="J3137">
            <v>2100</v>
          </cell>
          <cell r="W3137">
            <v>4000</v>
          </cell>
          <cell r="X3137">
            <v>1200</v>
          </cell>
          <cell r="AA3137">
            <v>1500</v>
          </cell>
        </row>
        <row r="3138">
          <cell r="A3138">
            <v>32.25</v>
          </cell>
          <cell r="B3138">
            <v>5000</v>
          </cell>
          <cell r="H3138">
            <v>3300</v>
          </cell>
          <cell r="I3138">
            <v>38675</v>
          </cell>
          <cell r="J3138">
            <v>2100</v>
          </cell>
          <cell r="W3138">
            <v>4000</v>
          </cell>
          <cell r="X3138">
            <v>1200</v>
          </cell>
          <cell r="AA3138">
            <v>1500</v>
          </cell>
        </row>
        <row r="3139">
          <cell r="A3139">
            <v>32.26</v>
          </cell>
          <cell r="B3139">
            <v>5000</v>
          </cell>
          <cell r="H3139">
            <v>3300</v>
          </cell>
          <cell r="I3139">
            <v>38685</v>
          </cell>
          <cell r="J3139">
            <v>2100</v>
          </cell>
          <cell r="W3139">
            <v>4000</v>
          </cell>
          <cell r="X3139">
            <v>1200</v>
          </cell>
          <cell r="AA3139">
            <v>1500</v>
          </cell>
        </row>
        <row r="3140">
          <cell r="A3140">
            <v>32.270000000000003</v>
          </cell>
          <cell r="B3140">
            <v>5000</v>
          </cell>
          <cell r="H3140">
            <v>3300</v>
          </cell>
          <cell r="I3140">
            <v>38695</v>
          </cell>
          <cell r="J3140">
            <v>2100</v>
          </cell>
          <cell r="W3140">
            <v>4000</v>
          </cell>
          <cell r="X3140">
            <v>1200</v>
          </cell>
          <cell r="AA3140">
            <v>1500</v>
          </cell>
        </row>
        <row r="3141">
          <cell r="A3141">
            <v>32.28</v>
          </cell>
          <cell r="B3141">
            <v>5000</v>
          </cell>
          <cell r="H3141">
            <v>3300</v>
          </cell>
          <cell r="I3141">
            <v>38705</v>
          </cell>
          <cell r="J3141">
            <v>2100</v>
          </cell>
          <cell r="W3141">
            <v>4000</v>
          </cell>
          <cell r="X3141">
            <v>1200</v>
          </cell>
          <cell r="AA3141">
            <v>1500</v>
          </cell>
        </row>
        <row r="3142">
          <cell r="A3142">
            <v>32.29</v>
          </cell>
          <cell r="B3142">
            <v>5000</v>
          </cell>
          <cell r="H3142">
            <v>3300</v>
          </cell>
          <cell r="I3142">
            <v>38715</v>
          </cell>
          <cell r="J3142">
            <v>2100</v>
          </cell>
          <cell r="W3142">
            <v>4000</v>
          </cell>
          <cell r="X3142">
            <v>1200</v>
          </cell>
          <cell r="AA3142">
            <v>1500</v>
          </cell>
        </row>
        <row r="3143">
          <cell r="A3143">
            <v>32.299999999999997</v>
          </cell>
          <cell r="B3143">
            <v>5000</v>
          </cell>
          <cell r="H3143">
            <v>3300</v>
          </cell>
          <cell r="I3143">
            <v>38725</v>
          </cell>
          <cell r="J3143">
            <v>2100</v>
          </cell>
          <cell r="W3143">
            <v>4000</v>
          </cell>
          <cell r="X3143">
            <v>1200</v>
          </cell>
          <cell r="AA3143">
            <v>1500</v>
          </cell>
        </row>
        <row r="3144">
          <cell r="A3144">
            <v>32.31</v>
          </cell>
          <cell r="B3144">
            <v>5000</v>
          </cell>
          <cell r="H3144">
            <v>3300</v>
          </cell>
          <cell r="I3144">
            <v>38735</v>
          </cell>
          <cell r="J3144">
            <v>2100</v>
          </cell>
          <cell r="W3144">
            <v>4000</v>
          </cell>
          <cell r="X3144">
            <v>1200</v>
          </cell>
          <cell r="AA3144">
            <v>1500</v>
          </cell>
        </row>
        <row r="3145">
          <cell r="A3145">
            <v>32.32</v>
          </cell>
          <cell r="B3145">
            <v>5000</v>
          </cell>
          <cell r="H3145">
            <v>3300</v>
          </cell>
          <cell r="I3145">
            <v>38745</v>
          </cell>
          <cell r="J3145">
            <v>2100</v>
          </cell>
          <cell r="W3145">
            <v>4000</v>
          </cell>
          <cell r="X3145">
            <v>1200</v>
          </cell>
          <cell r="AA3145">
            <v>1500</v>
          </cell>
        </row>
        <row r="3146">
          <cell r="A3146">
            <v>32.33</v>
          </cell>
          <cell r="B3146">
            <v>5000</v>
          </cell>
          <cell r="H3146">
            <v>3300</v>
          </cell>
          <cell r="I3146">
            <v>38755</v>
          </cell>
          <cell r="J3146">
            <v>2100</v>
          </cell>
          <cell r="W3146">
            <v>4000</v>
          </cell>
          <cell r="X3146">
            <v>1200</v>
          </cell>
          <cell r="AA3146">
            <v>1500</v>
          </cell>
        </row>
        <row r="3147">
          <cell r="A3147">
            <v>32.340000000000003</v>
          </cell>
          <cell r="B3147">
            <v>5000</v>
          </cell>
          <cell r="H3147">
            <v>3300</v>
          </cell>
          <cell r="I3147">
            <v>38765</v>
          </cell>
          <cell r="J3147">
            <v>2100</v>
          </cell>
          <cell r="W3147">
            <v>4000</v>
          </cell>
          <cell r="X3147">
            <v>1200</v>
          </cell>
          <cell r="AA3147">
            <v>1500</v>
          </cell>
        </row>
        <row r="3148">
          <cell r="A3148">
            <v>32.35</v>
          </cell>
          <cell r="B3148">
            <v>5000</v>
          </cell>
          <cell r="H3148">
            <v>3300</v>
          </cell>
          <cell r="I3148">
            <v>38775</v>
          </cell>
          <cell r="J3148">
            <v>2100</v>
          </cell>
          <cell r="W3148">
            <v>4000</v>
          </cell>
          <cell r="X3148">
            <v>1200</v>
          </cell>
          <cell r="AA3148">
            <v>1500</v>
          </cell>
        </row>
        <row r="3149">
          <cell r="A3149">
            <v>32.36</v>
          </cell>
          <cell r="B3149">
            <v>5000</v>
          </cell>
          <cell r="H3149">
            <v>3300</v>
          </cell>
          <cell r="I3149">
            <v>38785</v>
          </cell>
          <cell r="J3149">
            <v>2100</v>
          </cell>
          <cell r="W3149">
            <v>4000</v>
          </cell>
          <cell r="X3149">
            <v>1200</v>
          </cell>
          <cell r="AA3149">
            <v>1500</v>
          </cell>
        </row>
        <row r="3150">
          <cell r="A3150">
            <v>32.369999999999997</v>
          </cell>
          <cell r="B3150">
            <v>5000</v>
          </cell>
          <cell r="H3150">
            <v>3300</v>
          </cell>
          <cell r="I3150">
            <v>38795</v>
          </cell>
          <cell r="J3150">
            <v>2100</v>
          </cell>
          <cell r="W3150">
            <v>4000</v>
          </cell>
          <cell r="X3150">
            <v>1200</v>
          </cell>
          <cell r="AA3150">
            <v>1500</v>
          </cell>
        </row>
        <row r="3151">
          <cell r="A3151">
            <v>32.380000000000003</v>
          </cell>
          <cell r="B3151">
            <v>5000</v>
          </cell>
          <cell r="H3151">
            <v>3300</v>
          </cell>
          <cell r="I3151">
            <v>38805</v>
          </cell>
          <cell r="J3151">
            <v>2100</v>
          </cell>
          <cell r="W3151">
            <v>4000</v>
          </cell>
          <cell r="X3151">
            <v>1200</v>
          </cell>
          <cell r="AA3151">
            <v>1500</v>
          </cell>
        </row>
        <row r="3152">
          <cell r="A3152">
            <v>32.39</v>
          </cell>
          <cell r="B3152">
            <v>5000</v>
          </cell>
          <cell r="H3152">
            <v>3300</v>
          </cell>
          <cell r="I3152">
            <v>38815</v>
          </cell>
          <cell r="J3152">
            <v>2100</v>
          </cell>
          <cell r="W3152">
            <v>4000</v>
          </cell>
          <cell r="X3152">
            <v>1200</v>
          </cell>
          <cell r="AA3152">
            <v>1500</v>
          </cell>
        </row>
        <row r="3153">
          <cell r="A3153">
            <v>32.4</v>
          </cell>
          <cell r="B3153">
            <v>5000</v>
          </cell>
          <cell r="H3153">
            <v>3300</v>
          </cell>
          <cell r="I3153">
            <v>38825</v>
          </cell>
          <cell r="J3153">
            <v>2100</v>
          </cell>
          <cell r="W3153">
            <v>4000</v>
          </cell>
          <cell r="X3153">
            <v>1200</v>
          </cell>
          <cell r="AA3153">
            <v>1500</v>
          </cell>
        </row>
        <row r="3154">
          <cell r="A3154">
            <v>32.409999999999997</v>
          </cell>
          <cell r="B3154">
            <v>5000</v>
          </cell>
          <cell r="H3154">
            <v>3300</v>
          </cell>
          <cell r="I3154">
            <v>38835</v>
          </cell>
          <cell r="J3154">
            <v>2100</v>
          </cell>
          <cell r="W3154">
            <v>4000</v>
          </cell>
          <cell r="X3154">
            <v>1200</v>
          </cell>
          <cell r="AA3154">
            <v>1500</v>
          </cell>
        </row>
        <row r="3155">
          <cell r="A3155">
            <v>32.42</v>
          </cell>
          <cell r="B3155">
            <v>5000</v>
          </cell>
          <cell r="H3155">
            <v>3300</v>
          </cell>
          <cell r="I3155">
            <v>38845</v>
          </cell>
          <cell r="J3155">
            <v>2100</v>
          </cell>
          <cell r="W3155">
            <v>4000</v>
          </cell>
          <cell r="X3155">
            <v>1200</v>
          </cell>
          <cell r="AA3155">
            <v>1500</v>
          </cell>
        </row>
        <row r="3156">
          <cell r="A3156">
            <v>32.43</v>
          </cell>
          <cell r="B3156">
            <v>5000</v>
          </cell>
          <cell r="H3156">
            <v>3300</v>
          </cell>
          <cell r="I3156">
            <v>38855</v>
          </cell>
          <cell r="J3156">
            <v>2100</v>
          </cell>
          <cell r="W3156">
            <v>4000</v>
          </cell>
          <cell r="X3156">
            <v>1200</v>
          </cell>
          <cell r="AA3156">
            <v>1500</v>
          </cell>
        </row>
        <row r="3157">
          <cell r="A3157">
            <v>32.44</v>
          </cell>
          <cell r="B3157">
            <v>5000</v>
          </cell>
          <cell r="H3157">
            <v>3300</v>
          </cell>
          <cell r="I3157">
            <v>38865</v>
          </cell>
          <cell r="J3157">
            <v>2100</v>
          </cell>
          <cell r="W3157">
            <v>4000</v>
          </cell>
          <cell r="X3157">
            <v>1200</v>
          </cell>
          <cell r="AA3157">
            <v>1500</v>
          </cell>
        </row>
        <row r="3158">
          <cell r="A3158">
            <v>32.450000000000003</v>
          </cell>
          <cell r="B3158">
            <v>5000</v>
          </cell>
          <cell r="H3158">
            <v>3300</v>
          </cell>
          <cell r="I3158">
            <v>38875</v>
          </cell>
          <cell r="J3158">
            <v>2100</v>
          </cell>
          <cell r="W3158">
            <v>4000</v>
          </cell>
          <cell r="X3158">
            <v>1200</v>
          </cell>
          <cell r="AA3158">
            <v>1500</v>
          </cell>
        </row>
        <row r="3159">
          <cell r="A3159">
            <v>32.46</v>
          </cell>
          <cell r="B3159">
            <v>5000</v>
          </cell>
          <cell r="H3159">
            <v>3300</v>
          </cell>
          <cell r="I3159">
            <v>38885</v>
          </cell>
          <cell r="J3159">
            <v>2100</v>
          </cell>
          <cell r="W3159">
            <v>4000</v>
          </cell>
          <cell r="X3159">
            <v>1200</v>
          </cell>
          <cell r="AA3159">
            <v>1500</v>
          </cell>
        </row>
        <row r="3160">
          <cell r="A3160">
            <v>32.47</v>
          </cell>
          <cell r="B3160">
            <v>5000</v>
          </cell>
          <cell r="H3160">
            <v>3300</v>
          </cell>
          <cell r="I3160">
            <v>38895</v>
          </cell>
          <cell r="J3160">
            <v>2100</v>
          </cell>
          <cell r="W3160">
            <v>4000</v>
          </cell>
          <cell r="X3160">
            <v>1200</v>
          </cell>
          <cell r="AA3160">
            <v>1500</v>
          </cell>
        </row>
        <row r="3161">
          <cell r="A3161">
            <v>32.479999999999997</v>
          </cell>
          <cell r="B3161">
            <v>5000</v>
          </cell>
          <cell r="H3161">
            <v>3300</v>
          </cell>
          <cell r="I3161">
            <v>38905</v>
          </cell>
          <cell r="J3161">
            <v>2100</v>
          </cell>
          <cell r="W3161">
            <v>4000</v>
          </cell>
          <cell r="X3161">
            <v>1200</v>
          </cell>
          <cell r="AA3161">
            <v>1500</v>
          </cell>
        </row>
        <row r="3162">
          <cell r="A3162">
            <v>32.49</v>
          </cell>
          <cell r="B3162">
            <v>5000</v>
          </cell>
          <cell r="H3162">
            <v>3300</v>
          </cell>
          <cell r="I3162">
            <v>38915</v>
          </cell>
          <cell r="J3162">
            <v>2100</v>
          </cell>
          <cell r="W3162">
            <v>4000</v>
          </cell>
          <cell r="X3162">
            <v>1200</v>
          </cell>
          <cell r="AA3162">
            <v>1500</v>
          </cell>
        </row>
        <row r="3163">
          <cell r="A3163">
            <v>32.5</v>
          </cell>
          <cell r="B3163">
            <v>5000</v>
          </cell>
          <cell r="H3163">
            <v>3300</v>
          </cell>
          <cell r="I3163">
            <v>38925</v>
          </cell>
          <cell r="J3163">
            <v>2100</v>
          </cell>
          <cell r="W3163">
            <v>4000</v>
          </cell>
          <cell r="X3163">
            <v>1200</v>
          </cell>
          <cell r="AA3163">
            <v>1500</v>
          </cell>
        </row>
        <row r="3164">
          <cell r="A3164">
            <v>32.51</v>
          </cell>
          <cell r="B3164">
            <v>5000</v>
          </cell>
          <cell r="H3164">
            <v>3300</v>
          </cell>
          <cell r="I3164">
            <v>38935</v>
          </cell>
          <cell r="J3164">
            <v>2100</v>
          </cell>
          <cell r="W3164">
            <v>4000</v>
          </cell>
          <cell r="X3164">
            <v>1200</v>
          </cell>
          <cell r="AA3164">
            <v>1500</v>
          </cell>
        </row>
        <row r="3165">
          <cell r="A3165">
            <v>32.520000000000003</v>
          </cell>
          <cell r="B3165">
            <v>5000</v>
          </cell>
          <cell r="H3165">
            <v>3300</v>
          </cell>
          <cell r="I3165">
            <v>38945</v>
          </cell>
          <cell r="J3165">
            <v>2100</v>
          </cell>
          <cell r="W3165">
            <v>4000</v>
          </cell>
          <cell r="X3165">
            <v>1200</v>
          </cell>
          <cell r="AA3165">
            <v>1500</v>
          </cell>
        </row>
        <row r="3166">
          <cell r="A3166">
            <v>32.53</v>
          </cell>
          <cell r="B3166">
            <v>5000</v>
          </cell>
          <cell r="H3166">
            <v>3300</v>
          </cell>
          <cell r="I3166">
            <v>38955</v>
          </cell>
          <cell r="J3166">
            <v>2100</v>
          </cell>
          <cell r="W3166">
            <v>4000</v>
          </cell>
          <cell r="X3166">
            <v>1200</v>
          </cell>
          <cell r="AA3166">
            <v>1500</v>
          </cell>
        </row>
        <row r="3167">
          <cell r="A3167">
            <v>32.54</v>
          </cell>
          <cell r="B3167">
            <v>5000</v>
          </cell>
          <cell r="H3167">
            <v>3300</v>
          </cell>
          <cell r="I3167">
            <v>38965</v>
          </cell>
          <cell r="J3167">
            <v>2100</v>
          </cell>
          <cell r="W3167">
            <v>4000</v>
          </cell>
          <cell r="X3167">
            <v>1200</v>
          </cell>
          <cell r="AA3167">
            <v>1500</v>
          </cell>
        </row>
        <row r="3168">
          <cell r="A3168">
            <v>32.549999999999997</v>
          </cell>
          <cell r="B3168">
            <v>5000</v>
          </cell>
          <cell r="H3168">
            <v>3300</v>
          </cell>
          <cell r="I3168">
            <v>38975</v>
          </cell>
          <cell r="J3168">
            <v>2100</v>
          </cell>
          <cell r="W3168">
            <v>4000</v>
          </cell>
          <cell r="X3168">
            <v>1200</v>
          </cell>
          <cell r="AA3168">
            <v>1500</v>
          </cell>
        </row>
        <row r="3169">
          <cell r="A3169">
            <v>32.56</v>
          </cell>
          <cell r="B3169">
            <v>5000</v>
          </cell>
          <cell r="H3169">
            <v>3300</v>
          </cell>
          <cell r="I3169">
            <v>38985</v>
          </cell>
          <cell r="J3169">
            <v>2100</v>
          </cell>
          <cell r="W3169">
            <v>4000</v>
          </cell>
          <cell r="X3169">
            <v>1200</v>
          </cell>
          <cell r="AA3169">
            <v>1500</v>
          </cell>
        </row>
        <row r="3170">
          <cell r="A3170">
            <v>32.57</v>
          </cell>
          <cell r="B3170">
            <v>5000</v>
          </cell>
          <cell r="H3170">
            <v>3300</v>
          </cell>
          <cell r="I3170">
            <v>38995</v>
          </cell>
          <cell r="J3170">
            <v>2100</v>
          </cell>
          <cell r="W3170">
            <v>4000</v>
          </cell>
          <cell r="X3170">
            <v>1200</v>
          </cell>
          <cell r="AA3170">
            <v>1500</v>
          </cell>
        </row>
        <row r="3171">
          <cell r="A3171">
            <v>32.58</v>
          </cell>
          <cell r="B3171">
            <v>5000</v>
          </cell>
          <cell r="H3171">
            <v>3300</v>
          </cell>
          <cell r="I3171">
            <v>39005</v>
          </cell>
          <cell r="J3171">
            <v>2100</v>
          </cell>
          <cell r="W3171">
            <v>4000</v>
          </cell>
          <cell r="X3171">
            <v>1200</v>
          </cell>
          <cell r="AA3171">
            <v>1500</v>
          </cell>
        </row>
        <row r="3172">
          <cell r="A3172">
            <v>32.590000000000003</v>
          </cell>
          <cell r="B3172">
            <v>5000</v>
          </cell>
          <cell r="H3172">
            <v>3300</v>
          </cell>
          <cell r="I3172">
            <v>39015</v>
          </cell>
          <cell r="J3172">
            <v>2100</v>
          </cell>
          <cell r="W3172">
            <v>4000</v>
          </cell>
          <cell r="X3172">
            <v>1200</v>
          </cell>
          <cell r="AA3172">
            <v>1500</v>
          </cell>
        </row>
        <row r="3173">
          <cell r="A3173">
            <v>32.6</v>
          </cell>
          <cell r="B3173">
            <v>5000</v>
          </cell>
          <cell r="H3173">
            <v>3300</v>
          </cell>
          <cell r="I3173">
            <v>39025</v>
          </cell>
          <cell r="J3173">
            <v>2100</v>
          </cell>
          <cell r="W3173">
            <v>4000</v>
          </cell>
          <cell r="X3173">
            <v>1200</v>
          </cell>
          <cell r="AA3173">
            <v>1500</v>
          </cell>
        </row>
        <row r="3174">
          <cell r="A3174">
            <v>32.61</v>
          </cell>
          <cell r="B3174">
            <v>5000</v>
          </cell>
          <cell r="H3174">
            <v>3300</v>
          </cell>
          <cell r="I3174">
            <v>39035</v>
          </cell>
          <cell r="J3174">
            <v>2100</v>
          </cell>
          <cell r="W3174">
            <v>4000</v>
          </cell>
          <cell r="X3174">
            <v>1200</v>
          </cell>
          <cell r="AA3174">
            <v>1500</v>
          </cell>
        </row>
        <row r="3175">
          <cell r="A3175">
            <v>32.619999999999997</v>
          </cell>
          <cell r="B3175">
            <v>5000</v>
          </cell>
          <cell r="H3175">
            <v>3300</v>
          </cell>
          <cell r="I3175">
            <v>39045</v>
          </cell>
          <cell r="J3175">
            <v>2100</v>
          </cell>
          <cell r="W3175">
            <v>4000</v>
          </cell>
          <cell r="X3175">
            <v>1200</v>
          </cell>
          <cell r="AA3175">
            <v>1500</v>
          </cell>
        </row>
        <row r="3176">
          <cell r="A3176">
            <v>32.630000000000003</v>
          </cell>
          <cell r="B3176">
            <v>5000</v>
          </cell>
          <cell r="H3176">
            <v>3300</v>
          </cell>
          <cell r="I3176">
            <v>39055</v>
          </cell>
          <cell r="J3176">
            <v>2100</v>
          </cell>
          <cell r="W3176">
            <v>4000</v>
          </cell>
          <cell r="X3176">
            <v>1200</v>
          </cell>
          <cell r="AA3176">
            <v>1500</v>
          </cell>
        </row>
        <row r="3177">
          <cell r="A3177">
            <v>32.64</v>
          </cell>
          <cell r="B3177">
            <v>5000</v>
          </cell>
          <cell r="H3177">
            <v>3300</v>
          </cell>
          <cell r="I3177">
            <v>39065</v>
          </cell>
          <cell r="J3177">
            <v>2100</v>
          </cell>
          <cell r="W3177">
            <v>4000</v>
          </cell>
          <cell r="X3177">
            <v>1200</v>
          </cell>
          <cell r="AA3177">
            <v>1500</v>
          </cell>
        </row>
        <row r="3178">
          <cell r="A3178">
            <v>32.65</v>
          </cell>
          <cell r="B3178">
            <v>5000</v>
          </cell>
          <cell r="H3178">
            <v>3300</v>
          </cell>
          <cell r="I3178">
            <v>39075</v>
          </cell>
          <cell r="J3178">
            <v>2100</v>
          </cell>
          <cell r="W3178">
            <v>4000</v>
          </cell>
          <cell r="X3178">
            <v>1200</v>
          </cell>
          <cell r="AA3178">
            <v>1500</v>
          </cell>
        </row>
        <row r="3179">
          <cell r="A3179">
            <v>32.659999999999997</v>
          </cell>
          <cell r="B3179">
            <v>5000</v>
          </cell>
          <cell r="H3179">
            <v>3300</v>
          </cell>
          <cell r="I3179">
            <v>39085</v>
          </cell>
          <cell r="J3179">
            <v>2100</v>
          </cell>
          <cell r="W3179">
            <v>4000</v>
          </cell>
          <cell r="X3179">
            <v>1200</v>
          </cell>
          <cell r="AA3179">
            <v>1500</v>
          </cell>
        </row>
        <row r="3180">
          <cell r="A3180">
            <v>32.67</v>
          </cell>
          <cell r="B3180">
            <v>5000</v>
          </cell>
          <cell r="H3180">
            <v>3300</v>
          </cell>
          <cell r="I3180">
            <v>39095</v>
          </cell>
          <cell r="J3180">
            <v>2100</v>
          </cell>
          <cell r="W3180">
            <v>4000</v>
          </cell>
          <cell r="X3180">
            <v>1200</v>
          </cell>
          <cell r="AA3180">
            <v>1500</v>
          </cell>
        </row>
        <row r="3181">
          <cell r="A3181">
            <v>32.68</v>
          </cell>
          <cell r="B3181">
            <v>5000</v>
          </cell>
          <cell r="H3181">
            <v>3300</v>
          </cell>
          <cell r="I3181">
            <v>39105</v>
          </cell>
          <cell r="J3181">
            <v>2100</v>
          </cell>
          <cell r="W3181">
            <v>4000</v>
          </cell>
          <cell r="X3181">
            <v>1200</v>
          </cell>
          <cell r="AA3181">
            <v>1500</v>
          </cell>
        </row>
        <row r="3182">
          <cell r="A3182">
            <v>32.69</v>
          </cell>
          <cell r="B3182">
            <v>5000</v>
          </cell>
          <cell r="H3182">
            <v>3300</v>
          </cell>
          <cell r="I3182">
            <v>39115</v>
          </cell>
          <cell r="J3182">
            <v>2100</v>
          </cell>
          <cell r="W3182">
            <v>4000</v>
          </cell>
          <cell r="X3182">
            <v>1200</v>
          </cell>
          <cell r="AA3182">
            <v>1500</v>
          </cell>
        </row>
        <row r="3183">
          <cell r="A3183">
            <v>32.700000000000003</v>
          </cell>
          <cell r="B3183">
            <v>5000</v>
          </cell>
          <cell r="H3183">
            <v>3300</v>
          </cell>
          <cell r="I3183">
            <v>39125</v>
          </cell>
          <cell r="J3183">
            <v>2100</v>
          </cell>
          <cell r="W3183">
            <v>4000</v>
          </cell>
          <cell r="X3183">
            <v>1200</v>
          </cell>
          <cell r="AA3183">
            <v>1500</v>
          </cell>
        </row>
        <row r="3184">
          <cell r="A3184">
            <v>32.71</v>
          </cell>
          <cell r="B3184">
            <v>5000</v>
          </cell>
          <cell r="H3184">
            <v>3300</v>
          </cell>
          <cell r="I3184">
            <v>39135</v>
          </cell>
          <cell r="J3184">
            <v>2100</v>
          </cell>
          <cell r="W3184">
            <v>4000</v>
          </cell>
          <cell r="X3184">
            <v>1200</v>
          </cell>
          <cell r="AA3184">
            <v>1500</v>
          </cell>
        </row>
        <row r="3185">
          <cell r="A3185">
            <v>32.72</v>
          </cell>
          <cell r="B3185">
            <v>5000</v>
          </cell>
          <cell r="H3185">
            <v>3300</v>
          </cell>
          <cell r="I3185">
            <v>39145</v>
          </cell>
          <cell r="J3185">
            <v>2100</v>
          </cell>
          <cell r="W3185">
            <v>4000</v>
          </cell>
          <cell r="X3185">
            <v>1200</v>
          </cell>
          <cell r="AA3185">
            <v>1500</v>
          </cell>
        </row>
        <row r="3186">
          <cell r="A3186">
            <v>32.729999999999997</v>
          </cell>
          <cell r="B3186">
            <v>5000</v>
          </cell>
          <cell r="H3186">
            <v>3300</v>
          </cell>
          <cell r="I3186">
            <v>39155</v>
          </cell>
          <cell r="J3186">
            <v>2100</v>
          </cell>
          <cell r="W3186">
            <v>4000</v>
          </cell>
          <cell r="X3186">
            <v>1200</v>
          </cell>
          <cell r="AA3186">
            <v>1500</v>
          </cell>
        </row>
        <row r="3187">
          <cell r="A3187">
            <v>32.74</v>
          </cell>
          <cell r="B3187">
            <v>5000</v>
          </cell>
          <cell r="H3187">
            <v>3300</v>
          </cell>
          <cell r="I3187">
            <v>39165</v>
          </cell>
          <cell r="J3187">
            <v>2100</v>
          </cell>
          <cell r="W3187">
            <v>4000</v>
          </cell>
          <cell r="X3187">
            <v>1200</v>
          </cell>
          <cell r="AA3187">
            <v>1500</v>
          </cell>
        </row>
        <row r="3188">
          <cell r="A3188">
            <v>32.75</v>
          </cell>
          <cell r="B3188">
            <v>5000</v>
          </cell>
          <cell r="H3188">
            <v>3300</v>
          </cell>
          <cell r="I3188">
            <v>39175</v>
          </cell>
          <cell r="J3188">
            <v>2100</v>
          </cell>
          <cell r="W3188">
            <v>4000</v>
          </cell>
          <cell r="X3188">
            <v>1200</v>
          </cell>
          <cell r="AA3188">
            <v>1500</v>
          </cell>
        </row>
        <row r="3189">
          <cell r="A3189">
            <v>32.76</v>
          </cell>
          <cell r="B3189">
            <v>5000</v>
          </cell>
          <cell r="H3189">
            <v>3300</v>
          </cell>
          <cell r="I3189">
            <v>39185</v>
          </cell>
          <cell r="J3189">
            <v>2100</v>
          </cell>
          <cell r="W3189">
            <v>4000</v>
          </cell>
          <cell r="X3189">
            <v>1200</v>
          </cell>
          <cell r="AA3189">
            <v>1500</v>
          </cell>
        </row>
        <row r="3190">
          <cell r="A3190">
            <v>32.770000000000003</v>
          </cell>
          <cell r="B3190">
            <v>5000</v>
          </cell>
          <cell r="H3190">
            <v>3300</v>
          </cell>
          <cell r="I3190">
            <v>39195</v>
          </cell>
          <cell r="J3190">
            <v>2100</v>
          </cell>
          <cell r="W3190">
            <v>4000</v>
          </cell>
          <cell r="X3190">
            <v>1200</v>
          </cell>
          <cell r="AA3190">
            <v>1500</v>
          </cell>
        </row>
        <row r="3191">
          <cell r="A3191">
            <v>32.78</v>
          </cell>
          <cell r="B3191">
            <v>5000</v>
          </cell>
          <cell r="H3191">
            <v>3300</v>
          </cell>
          <cell r="I3191">
            <v>39205</v>
          </cell>
          <cell r="J3191">
            <v>2100</v>
          </cell>
          <cell r="W3191">
            <v>4000</v>
          </cell>
          <cell r="X3191">
            <v>1200</v>
          </cell>
          <cell r="AA3191">
            <v>1500</v>
          </cell>
        </row>
        <row r="3192">
          <cell r="A3192">
            <v>32.79</v>
          </cell>
          <cell r="B3192">
            <v>5000</v>
          </cell>
          <cell r="H3192">
            <v>3300</v>
          </cell>
          <cell r="I3192">
            <v>39215</v>
          </cell>
          <cell r="J3192">
            <v>2100</v>
          </cell>
          <cell r="W3192">
            <v>4000</v>
          </cell>
          <cell r="X3192">
            <v>1200</v>
          </cell>
          <cell r="AA3192">
            <v>1500</v>
          </cell>
        </row>
        <row r="3193">
          <cell r="A3193">
            <v>32.799999999999997</v>
          </cell>
          <cell r="B3193">
            <v>5000</v>
          </cell>
          <cell r="H3193">
            <v>3300</v>
          </cell>
          <cell r="I3193">
            <v>39225</v>
          </cell>
          <cell r="J3193">
            <v>2100</v>
          </cell>
          <cell r="W3193">
            <v>4000</v>
          </cell>
          <cell r="X3193">
            <v>1200</v>
          </cell>
          <cell r="AA3193">
            <v>1500</v>
          </cell>
        </row>
        <row r="3194">
          <cell r="A3194">
            <v>32.81</v>
          </cell>
          <cell r="B3194">
            <v>5000</v>
          </cell>
          <cell r="H3194">
            <v>3300</v>
          </cell>
          <cell r="I3194">
            <v>39235</v>
          </cell>
          <cell r="J3194">
            <v>2100</v>
          </cell>
          <cell r="W3194">
            <v>4000</v>
          </cell>
          <cell r="X3194">
            <v>1200</v>
          </cell>
          <cell r="AA3194">
            <v>1500</v>
          </cell>
        </row>
        <row r="3195">
          <cell r="A3195">
            <v>32.82</v>
          </cell>
          <cell r="B3195">
            <v>5000</v>
          </cell>
          <cell r="H3195">
            <v>3300</v>
          </cell>
          <cell r="I3195">
            <v>39245</v>
          </cell>
          <cell r="J3195">
            <v>2100</v>
          </cell>
          <cell r="W3195">
            <v>4000</v>
          </cell>
          <cell r="X3195">
            <v>1200</v>
          </cell>
          <cell r="AA3195">
            <v>1500</v>
          </cell>
        </row>
        <row r="3196">
          <cell r="A3196">
            <v>32.83</v>
          </cell>
          <cell r="B3196">
            <v>5000</v>
          </cell>
          <cell r="H3196">
            <v>3300</v>
          </cell>
          <cell r="I3196">
            <v>39255</v>
          </cell>
          <cell r="J3196">
            <v>2100</v>
          </cell>
          <cell r="W3196">
            <v>4000</v>
          </cell>
          <cell r="X3196">
            <v>1200</v>
          </cell>
          <cell r="AA3196">
            <v>1500</v>
          </cell>
        </row>
        <row r="3197">
          <cell r="A3197">
            <v>32.840000000000003</v>
          </cell>
          <cell r="B3197">
            <v>5000</v>
          </cell>
          <cell r="H3197">
            <v>3300</v>
          </cell>
          <cell r="I3197">
            <v>39265</v>
          </cell>
          <cell r="J3197">
            <v>2100</v>
          </cell>
          <cell r="W3197">
            <v>4000</v>
          </cell>
          <cell r="X3197">
            <v>1200</v>
          </cell>
          <cell r="AA3197">
            <v>1500</v>
          </cell>
        </row>
        <row r="3198">
          <cell r="A3198">
            <v>32.85</v>
          </cell>
          <cell r="B3198">
            <v>5000</v>
          </cell>
          <cell r="H3198">
            <v>3300</v>
          </cell>
          <cell r="I3198">
            <v>39275</v>
          </cell>
          <cell r="J3198">
            <v>2100</v>
          </cell>
          <cell r="W3198">
            <v>4000</v>
          </cell>
          <cell r="X3198">
            <v>1200</v>
          </cell>
          <cell r="AA3198">
            <v>1500</v>
          </cell>
        </row>
        <row r="3199">
          <cell r="A3199">
            <v>32.86</v>
          </cell>
          <cell r="B3199">
            <v>5000</v>
          </cell>
          <cell r="H3199">
            <v>3300</v>
          </cell>
          <cell r="I3199">
            <v>39285</v>
          </cell>
          <cell r="J3199">
            <v>2100</v>
          </cell>
          <cell r="W3199">
            <v>4000</v>
          </cell>
          <cell r="X3199">
            <v>1200</v>
          </cell>
          <cell r="AA3199">
            <v>1500</v>
          </cell>
        </row>
        <row r="3200">
          <cell r="A3200">
            <v>32.869999999999997</v>
          </cell>
          <cell r="B3200">
            <v>5000</v>
          </cell>
          <cell r="H3200">
            <v>3300</v>
          </cell>
          <cell r="I3200">
            <v>39295</v>
          </cell>
          <cell r="J3200">
            <v>2100</v>
          </cell>
          <cell r="W3200">
            <v>4000</v>
          </cell>
          <cell r="X3200">
            <v>1200</v>
          </cell>
          <cell r="AA3200">
            <v>1500</v>
          </cell>
        </row>
        <row r="3201">
          <cell r="A3201">
            <v>32.880000000000003</v>
          </cell>
          <cell r="B3201">
            <v>5000</v>
          </cell>
          <cell r="H3201">
            <v>3300</v>
          </cell>
          <cell r="I3201">
            <v>39305</v>
          </cell>
          <cell r="J3201">
            <v>2100</v>
          </cell>
          <cell r="W3201">
            <v>4000</v>
          </cell>
          <cell r="X3201">
            <v>1200</v>
          </cell>
          <cell r="AA3201">
            <v>1500</v>
          </cell>
        </row>
        <row r="3202">
          <cell r="A3202">
            <v>32.89</v>
          </cell>
          <cell r="B3202">
            <v>5000</v>
          </cell>
          <cell r="H3202">
            <v>3300</v>
          </cell>
          <cell r="I3202">
            <v>39315</v>
          </cell>
          <cell r="J3202">
            <v>2100</v>
          </cell>
          <cell r="W3202">
            <v>4000</v>
          </cell>
          <cell r="X3202">
            <v>1200</v>
          </cell>
          <cell r="AA3202">
            <v>1500</v>
          </cell>
        </row>
        <row r="3203">
          <cell r="A3203">
            <v>32.9</v>
          </cell>
          <cell r="B3203">
            <v>5000</v>
          </cell>
          <cell r="H3203">
            <v>3300</v>
          </cell>
          <cell r="I3203">
            <v>39325</v>
          </cell>
          <cell r="J3203">
            <v>2100</v>
          </cell>
          <cell r="W3203">
            <v>4000</v>
          </cell>
          <cell r="X3203">
            <v>1200</v>
          </cell>
          <cell r="AA3203">
            <v>1500</v>
          </cell>
        </row>
        <row r="3204">
          <cell r="A3204">
            <v>32.909999999999997</v>
          </cell>
          <cell r="B3204">
            <v>5000</v>
          </cell>
          <cell r="H3204">
            <v>3300</v>
          </cell>
          <cell r="I3204">
            <v>39335</v>
          </cell>
          <cell r="J3204">
            <v>2100</v>
          </cell>
          <cell r="W3204">
            <v>4000</v>
          </cell>
          <cell r="X3204">
            <v>1200</v>
          </cell>
          <cell r="AA3204">
            <v>1500</v>
          </cell>
        </row>
        <row r="3205">
          <cell r="A3205">
            <v>32.92</v>
          </cell>
          <cell r="B3205">
            <v>5000</v>
          </cell>
          <cell r="H3205">
            <v>3300</v>
          </cell>
          <cell r="I3205">
            <v>39345</v>
          </cell>
          <cell r="J3205">
            <v>2100</v>
          </cell>
          <cell r="W3205">
            <v>4000</v>
          </cell>
          <cell r="X3205">
            <v>1200</v>
          </cell>
          <cell r="AA3205">
            <v>1500</v>
          </cell>
        </row>
        <row r="3206">
          <cell r="A3206">
            <v>32.93</v>
          </cell>
          <cell r="B3206">
            <v>5000</v>
          </cell>
          <cell r="H3206">
            <v>3300</v>
          </cell>
          <cell r="I3206">
            <v>39355</v>
          </cell>
          <cell r="J3206">
            <v>2100</v>
          </cell>
          <cell r="W3206">
            <v>4000</v>
          </cell>
          <cell r="X3206">
            <v>1200</v>
          </cell>
          <cell r="AA3206">
            <v>1500</v>
          </cell>
        </row>
        <row r="3207">
          <cell r="A3207">
            <v>32.94</v>
          </cell>
          <cell r="B3207">
            <v>5000</v>
          </cell>
          <cell r="H3207">
            <v>3300</v>
          </cell>
          <cell r="I3207">
            <v>39365</v>
          </cell>
          <cell r="J3207">
            <v>2100</v>
          </cell>
          <cell r="W3207">
            <v>4000</v>
          </cell>
          <cell r="X3207">
            <v>1200</v>
          </cell>
          <cell r="AA3207">
            <v>1500</v>
          </cell>
        </row>
        <row r="3208">
          <cell r="A3208">
            <v>32.950000000000003</v>
          </cell>
          <cell r="B3208">
            <v>5000</v>
          </cell>
          <cell r="H3208">
            <v>3300</v>
          </cell>
          <cell r="I3208">
            <v>39375</v>
          </cell>
          <cell r="J3208">
            <v>2100</v>
          </cell>
          <cell r="W3208">
            <v>4000</v>
          </cell>
          <cell r="X3208">
            <v>1200</v>
          </cell>
          <cell r="AA3208">
            <v>1500</v>
          </cell>
        </row>
        <row r="3209">
          <cell r="A3209">
            <v>32.96</v>
          </cell>
          <cell r="B3209">
            <v>5000</v>
          </cell>
          <cell r="H3209">
            <v>3300</v>
          </cell>
          <cell r="I3209">
            <v>39385</v>
          </cell>
          <cell r="J3209">
            <v>2100</v>
          </cell>
          <cell r="W3209">
            <v>4000</v>
          </cell>
          <cell r="X3209">
            <v>1200</v>
          </cell>
          <cell r="AA3209">
            <v>1500</v>
          </cell>
        </row>
        <row r="3210">
          <cell r="A3210">
            <v>32.97</v>
          </cell>
          <cell r="B3210">
            <v>5000</v>
          </cell>
          <cell r="H3210">
            <v>3300</v>
          </cell>
          <cell r="I3210">
            <v>39395</v>
          </cell>
          <cell r="J3210">
            <v>2100</v>
          </cell>
          <cell r="W3210">
            <v>4000</v>
          </cell>
          <cell r="X3210">
            <v>1200</v>
          </cell>
          <cell r="AA3210">
            <v>1500</v>
          </cell>
        </row>
        <row r="3211">
          <cell r="A3211">
            <v>32.979999999999997</v>
          </cell>
          <cell r="B3211">
            <v>5000</v>
          </cell>
          <cell r="H3211">
            <v>3300</v>
          </cell>
          <cell r="I3211">
            <v>39405</v>
          </cell>
          <cell r="J3211">
            <v>2100</v>
          </cell>
          <cell r="W3211">
            <v>4000</v>
          </cell>
          <cell r="X3211">
            <v>1200</v>
          </cell>
          <cell r="AA3211">
            <v>1500</v>
          </cell>
        </row>
        <row r="3212">
          <cell r="A3212">
            <v>32.99</v>
          </cell>
          <cell r="B3212">
            <v>5000</v>
          </cell>
          <cell r="H3212">
            <v>3300</v>
          </cell>
          <cell r="I3212">
            <v>39415</v>
          </cell>
          <cell r="J3212">
            <v>2100</v>
          </cell>
          <cell r="W3212">
            <v>4000</v>
          </cell>
          <cell r="X3212">
            <v>1200</v>
          </cell>
          <cell r="AA3212">
            <v>1500</v>
          </cell>
        </row>
        <row r="3213">
          <cell r="A3213">
            <v>33</v>
          </cell>
          <cell r="B3213">
            <v>5000</v>
          </cell>
          <cell r="H3213">
            <v>3300</v>
          </cell>
          <cell r="I3213">
            <v>39425</v>
          </cell>
          <cell r="J3213">
            <v>2100</v>
          </cell>
          <cell r="W3213">
            <v>4000</v>
          </cell>
          <cell r="X3213">
            <v>1200</v>
          </cell>
          <cell r="AA3213">
            <v>1500</v>
          </cell>
        </row>
        <row r="3214">
          <cell r="A3214">
            <v>33.01</v>
          </cell>
          <cell r="B3214">
            <v>5000</v>
          </cell>
          <cell r="H3214">
            <v>3300</v>
          </cell>
          <cell r="I3214">
            <v>39435</v>
          </cell>
          <cell r="J3214">
            <v>2100</v>
          </cell>
          <cell r="W3214">
            <v>4000</v>
          </cell>
          <cell r="X3214">
            <v>1200</v>
          </cell>
          <cell r="AA3214">
            <v>1500</v>
          </cell>
        </row>
        <row r="3215">
          <cell r="A3215">
            <v>33.020000000000003</v>
          </cell>
          <cell r="B3215">
            <v>5000</v>
          </cell>
          <cell r="H3215">
            <v>3300</v>
          </cell>
          <cell r="I3215">
            <v>39445</v>
          </cell>
          <cell r="J3215">
            <v>2100</v>
          </cell>
          <cell r="W3215">
            <v>4000</v>
          </cell>
          <cell r="X3215">
            <v>1200</v>
          </cell>
          <cell r="AA3215">
            <v>1500</v>
          </cell>
        </row>
        <row r="3216">
          <cell r="A3216">
            <v>33.03</v>
          </cell>
          <cell r="B3216">
            <v>5000</v>
          </cell>
          <cell r="H3216">
            <v>3300</v>
          </cell>
          <cell r="I3216">
            <v>39455</v>
          </cell>
          <cell r="J3216">
            <v>2100</v>
          </cell>
          <cell r="W3216">
            <v>4000</v>
          </cell>
          <cell r="X3216">
            <v>1200</v>
          </cell>
          <cell r="AA3216">
            <v>1500</v>
          </cell>
        </row>
        <row r="3217">
          <cell r="A3217">
            <v>33.04</v>
          </cell>
          <cell r="B3217">
            <v>5000</v>
          </cell>
          <cell r="H3217">
            <v>3300</v>
          </cell>
          <cell r="I3217">
            <v>39465</v>
          </cell>
          <cell r="J3217">
            <v>2100</v>
          </cell>
          <cell r="W3217">
            <v>4000</v>
          </cell>
          <cell r="X3217">
            <v>1200</v>
          </cell>
          <cell r="AA3217">
            <v>1500</v>
          </cell>
        </row>
        <row r="3218">
          <cell r="A3218">
            <v>33.049999999999997</v>
          </cell>
          <cell r="B3218">
            <v>5000</v>
          </cell>
          <cell r="H3218">
            <v>3300</v>
          </cell>
          <cell r="I3218">
            <v>39475</v>
          </cell>
          <cell r="J3218">
            <v>2100</v>
          </cell>
          <cell r="W3218">
            <v>4000</v>
          </cell>
          <cell r="X3218">
            <v>1200</v>
          </cell>
          <cell r="AA3218">
            <v>1500</v>
          </cell>
        </row>
        <row r="3219">
          <cell r="A3219">
            <v>33.06</v>
          </cell>
          <cell r="B3219">
            <v>5000</v>
          </cell>
          <cell r="H3219">
            <v>3300</v>
          </cell>
          <cell r="I3219">
            <v>39485</v>
          </cell>
          <cell r="J3219">
            <v>2100</v>
          </cell>
          <cell r="W3219">
            <v>4000</v>
          </cell>
          <cell r="X3219">
            <v>1200</v>
          </cell>
          <cell r="AA3219">
            <v>1500</v>
          </cell>
        </row>
        <row r="3220">
          <cell r="A3220">
            <v>33.07</v>
          </cell>
          <cell r="B3220">
            <v>5000</v>
          </cell>
          <cell r="H3220">
            <v>3300</v>
          </cell>
          <cell r="I3220">
            <v>39495</v>
          </cell>
          <cell r="J3220">
            <v>2100</v>
          </cell>
          <cell r="W3220">
            <v>4000</v>
          </cell>
          <cell r="X3220">
            <v>1200</v>
          </cell>
          <cell r="AA3220">
            <v>1500</v>
          </cell>
        </row>
        <row r="3221">
          <cell r="A3221">
            <v>33.08</v>
          </cell>
          <cell r="B3221">
            <v>5000</v>
          </cell>
          <cell r="H3221">
            <v>3300</v>
          </cell>
          <cell r="I3221">
            <v>39505</v>
          </cell>
          <cell r="J3221">
            <v>2100</v>
          </cell>
          <cell r="W3221">
            <v>4000</v>
          </cell>
          <cell r="X3221">
            <v>1200</v>
          </cell>
          <cell r="AA3221">
            <v>1500</v>
          </cell>
        </row>
        <row r="3222">
          <cell r="A3222">
            <v>33.090000000000003</v>
          </cell>
          <cell r="B3222">
            <v>5000</v>
          </cell>
          <cell r="H3222">
            <v>3300</v>
          </cell>
          <cell r="I3222">
            <v>39515</v>
          </cell>
          <cell r="J3222">
            <v>2100</v>
          </cell>
          <cell r="W3222">
            <v>4000</v>
          </cell>
          <cell r="X3222">
            <v>1200</v>
          </cell>
          <cell r="AA3222">
            <v>1500</v>
          </cell>
        </row>
        <row r="3223">
          <cell r="A3223">
            <v>33.1</v>
          </cell>
          <cell r="B3223">
            <v>5000</v>
          </cell>
          <cell r="H3223">
            <v>3300</v>
          </cell>
          <cell r="I3223">
            <v>39525</v>
          </cell>
          <cell r="J3223">
            <v>2100</v>
          </cell>
          <cell r="W3223">
            <v>4000</v>
          </cell>
          <cell r="X3223">
            <v>1200</v>
          </cell>
          <cell r="AA3223">
            <v>1500</v>
          </cell>
        </row>
        <row r="3224">
          <cell r="A3224">
            <v>33.11</v>
          </cell>
          <cell r="B3224">
            <v>5000</v>
          </cell>
          <cell r="H3224">
            <v>3300</v>
          </cell>
          <cell r="I3224">
            <v>39535</v>
          </cell>
          <cell r="J3224">
            <v>2100</v>
          </cell>
          <cell r="W3224">
            <v>4000</v>
          </cell>
          <cell r="X3224">
            <v>1200</v>
          </cell>
          <cell r="AA3224">
            <v>1500</v>
          </cell>
        </row>
        <row r="3225">
          <cell r="A3225">
            <v>33.119999999999997</v>
          </cell>
          <cell r="B3225">
            <v>5000</v>
          </cell>
          <cell r="H3225">
            <v>3300</v>
          </cell>
          <cell r="I3225">
            <v>39545</v>
          </cell>
          <cell r="J3225">
            <v>2100</v>
          </cell>
          <cell r="W3225">
            <v>4000</v>
          </cell>
          <cell r="X3225">
            <v>1200</v>
          </cell>
          <cell r="AA3225">
            <v>1500</v>
          </cell>
        </row>
        <row r="3226">
          <cell r="A3226">
            <v>33.130000000000003</v>
          </cell>
          <cell r="B3226">
            <v>5000</v>
          </cell>
          <cell r="H3226">
            <v>3300</v>
          </cell>
          <cell r="I3226">
            <v>39555</v>
          </cell>
          <cell r="J3226">
            <v>2100</v>
          </cell>
          <cell r="W3226">
            <v>4000</v>
          </cell>
          <cell r="X3226">
            <v>1200</v>
          </cell>
          <cell r="AA3226">
            <v>1500</v>
          </cell>
        </row>
        <row r="3227">
          <cell r="A3227">
            <v>33.14</v>
          </cell>
          <cell r="B3227">
            <v>5000</v>
          </cell>
          <cell r="H3227">
            <v>3300</v>
          </cell>
          <cell r="I3227">
            <v>39565</v>
          </cell>
          <cell r="J3227">
            <v>2100</v>
          </cell>
          <cell r="W3227">
            <v>4000</v>
          </cell>
          <cell r="X3227">
            <v>1200</v>
          </cell>
          <cell r="AA3227">
            <v>1500</v>
          </cell>
        </row>
        <row r="3228">
          <cell r="A3228">
            <v>33.15</v>
          </cell>
          <cell r="B3228">
            <v>5000</v>
          </cell>
          <cell r="H3228">
            <v>3300</v>
          </cell>
          <cell r="I3228">
            <v>39575</v>
          </cell>
          <cell r="J3228">
            <v>2100</v>
          </cell>
          <cell r="W3228">
            <v>4000</v>
          </cell>
          <cell r="X3228">
            <v>1200</v>
          </cell>
          <cell r="AA3228">
            <v>1500</v>
          </cell>
        </row>
        <row r="3229">
          <cell r="A3229">
            <v>33.159999999999997</v>
          </cell>
          <cell r="B3229">
            <v>5000</v>
          </cell>
          <cell r="H3229">
            <v>3300</v>
          </cell>
          <cell r="I3229">
            <v>39585</v>
          </cell>
          <cell r="J3229">
            <v>2100</v>
          </cell>
          <cell r="W3229">
            <v>4000</v>
          </cell>
          <cell r="X3229">
            <v>1200</v>
          </cell>
          <cell r="AA3229">
            <v>1500</v>
          </cell>
        </row>
        <row r="3230">
          <cell r="A3230">
            <v>33.17</v>
          </cell>
          <cell r="B3230">
            <v>5000</v>
          </cell>
          <cell r="H3230">
            <v>3300</v>
          </cell>
          <cell r="I3230">
            <v>39595</v>
          </cell>
          <cell r="J3230">
            <v>2100</v>
          </cell>
          <cell r="W3230">
            <v>4000</v>
          </cell>
          <cell r="X3230">
            <v>1200</v>
          </cell>
          <cell r="AA3230">
            <v>1500</v>
          </cell>
        </row>
        <row r="3231">
          <cell r="A3231">
            <v>33.18</v>
          </cell>
          <cell r="B3231">
            <v>5000</v>
          </cell>
          <cell r="H3231">
            <v>3300</v>
          </cell>
          <cell r="I3231">
            <v>39605</v>
          </cell>
          <cell r="J3231">
            <v>2100</v>
          </cell>
          <cell r="W3231">
            <v>4000</v>
          </cell>
          <cell r="X3231">
            <v>1200</v>
          </cell>
          <cell r="AA3231">
            <v>1500</v>
          </cell>
        </row>
        <row r="3232">
          <cell r="A3232">
            <v>33.19</v>
          </cell>
          <cell r="B3232">
            <v>5000</v>
          </cell>
          <cell r="H3232">
            <v>3300</v>
          </cell>
          <cell r="I3232">
            <v>39615</v>
          </cell>
          <cell r="J3232">
            <v>2100</v>
          </cell>
          <cell r="W3232">
            <v>4000</v>
          </cell>
          <cell r="X3232">
            <v>1200</v>
          </cell>
          <cell r="AA3232">
            <v>1500</v>
          </cell>
        </row>
        <row r="3233">
          <cell r="A3233">
            <v>33.200000000000003</v>
          </cell>
          <cell r="B3233">
            <v>5000</v>
          </cell>
          <cell r="H3233">
            <v>3300</v>
          </cell>
          <cell r="I3233">
            <v>39625</v>
          </cell>
          <cell r="J3233">
            <v>2100</v>
          </cell>
          <cell r="W3233">
            <v>4000</v>
          </cell>
          <cell r="X3233">
            <v>1200</v>
          </cell>
          <cell r="AA3233">
            <v>1500</v>
          </cell>
        </row>
        <row r="3234">
          <cell r="A3234">
            <v>33.21</v>
          </cell>
          <cell r="B3234">
            <v>5000</v>
          </cell>
          <cell r="H3234">
            <v>3300</v>
          </cell>
          <cell r="I3234">
            <v>39635</v>
          </cell>
          <cell r="J3234">
            <v>2100</v>
          </cell>
          <cell r="W3234">
            <v>4000</v>
          </cell>
          <cell r="X3234">
            <v>1200</v>
          </cell>
          <cell r="AA3234">
            <v>1500</v>
          </cell>
        </row>
        <row r="3235">
          <cell r="A3235">
            <v>33.22</v>
          </cell>
          <cell r="B3235">
            <v>5000</v>
          </cell>
          <cell r="H3235">
            <v>3300</v>
          </cell>
          <cell r="I3235">
            <v>39645</v>
          </cell>
          <cell r="J3235">
            <v>2100</v>
          </cell>
          <cell r="W3235">
            <v>4000</v>
          </cell>
          <cell r="X3235">
            <v>1200</v>
          </cell>
          <cell r="AA3235">
            <v>1500</v>
          </cell>
        </row>
        <row r="3236">
          <cell r="A3236">
            <v>33.229999999999997</v>
          </cell>
          <cell r="B3236">
            <v>5000</v>
          </cell>
          <cell r="H3236">
            <v>3300</v>
          </cell>
          <cell r="I3236">
            <v>39655</v>
          </cell>
          <cell r="J3236">
            <v>2100</v>
          </cell>
          <cell r="W3236">
            <v>4000</v>
          </cell>
          <cell r="X3236">
            <v>1200</v>
          </cell>
          <cell r="AA3236">
            <v>1500</v>
          </cell>
        </row>
        <row r="3237">
          <cell r="A3237">
            <v>33.24</v>
          </cell>
          <cell r="B3237">
            <v>5000</v>
          </cell>
          <cell r="H3237">
            <v>3300</v>
          </cell>
          <cell r="I3237">
            <v>39665</v>
          </cell>
          <cell r="J3237">
            <v>2100</v>
          </cell>
          <cell r="W3237">
            <v>4000</v>
          </cell>
          <cell r="X3237">
            <v>1200</v>
          </cell>
          <cell r="AA3237">
            <v>1500</v>
          </cell>
        </row>
        <row r="3238">
          <cell r="A3238">
            <v>33.25</v>
          </cell>
          <cell r="B3238">
            <v>5000</v>
          </cell>
          <cell r="H3238">
            <v>3300</v>
          </cell>
          <cell r="I3238">
            <v>39675</v>
          </cell>
          <cell r="J3238">
            <v>2100</v>
          </cell>
          <cell r="W3238">
            <v>4000</v>
          </cell>
          <cell r="X3238">
            <v>1200</v>
          </cell>
          <cell r="AA3238">
            <v>1500</v>
          </cell>
        </row>
        <row r="3239">
          <cell r="A3239">
            <v>33.26</v>
          </cell>
          <cell r="B3239">
            <v>5000</v>
          </cell>
          <cell r="H3239">
            <v>3300</v>
          </cell>
          <cell r="I3239">
            <v>39685</v>
          </cell>
          <cell r="J3239">
            <v>2100</v>
          </cell>
          <cell r="W3239">
            <v>4000</v>
          </cell>
          <cell r="X3239">
            <v>1200</v>
          </cell>
          <cell r="AA3239">
            <v>1500</v>
          </cell>
        </row>
        <row r="3240">
          <cell r="A3240">
            <v>33.270000000000003</v>
          </cell>
          <cell r="B3240">
            <v>5000</v>
          </cell>
          <cell r="H3240">
            <v>3300</v>
          </cell>
          <cell r="I3240">
            <v>39695</v>
          </cell>
          <cell r="J3240">
            <v>2100</v>
          </cell>
          <cell r="W3240">
            <v>4000</v>
          </cell>
          <cell r="X3240">
            <v>1200</v>
          </cell>
          <cell r="AA3240">
            <v>1500</v>
          </cell>
        </row>
        <row r="3241">
          <cell r="A3241">
            <v>33.28</v>
          </cell>
          <cell r="B3241">
            <v>5000</v>
          </cell>
          <cell r="H3241">
            <v>3300</v>
          </cell>
          <cell r="I3241">
            <v>39705</v>
          </cell>
          <cell r="J3241">
            <v>2100</v>
          </cell>
          <cell r="W3241">
            <v>4000</v>
          </cell>
          <cell r="X3241">
            <v>1200</v>
          </cell>
          <cell r="AA3241">
            <v>1500</v>
          </cell>
        </row>
        <row r="3242">
          <cell r="A3242">
            <v>33.29</v>
          </cell>
          <cell r="B3242">
            <v>5000</v>
          </cell>
          <cell r="H3242">
            <v>3300</v>
          </cell>
          <cell r="I3242">
            <v>39715</v>
          </cell>
          <cell r="J3242">
            <v>2100</v>
          </cell>
          <cell r="W3242">
            <v>4000</v>
          </cell>
          <cell r="X3242">
            <v>1200</v>
          </cell>
          <cell r="AA3242">
            <v>1500</v>
          </cell>
        </row>
        <row r="3243">
          <cell r="A3243">
            <v>33.299999999999997</v>
          </cell>
          <cell r="B3243">
            <v>5000</v>
          </cell>
          <cell r="H3243">
            <v>3300</v>
          </cell>
          <cell r="I3243">
            <v>39725</v>
          </cell>
          <cell r="J3243">
            <v>2100</v>
          </cell>
          <cell r="W3243">
            <v>4000</v>
          </cell>
          <cell r="X3243">
            <v>1200</v>
          </cell>
          <cell r="AA3243">
            <v>1500</v>
          </cell>
        </row>
        <row r="3244">
          <cell r="A3244">
            <v>33.31</v>
          </cell>
          <cell r="B3244">
            <v>5000</v>
          </cell>
          <cell r="H3244">
            <v>3300</v>
          </cell>
          <cell r="I3244">
            <v>39735</v>
          </cell>
          <cell r="J3244">
            <v>2100</v>
          </cell>
          <cell r="W3244">
            <v>4000</v>
          </cell>
          <cell r="X3244">
            <v>1200</v>
          </cell>
          <cell r="AA3244">
            <v>1500</v>
          </cell>
        </row>
        <row r="3245">
          <cell r="A3245">
            <v>33.32</v>
          </cell>
          <cell r="B3245">
            <v>5000</v>
          </cell>
          <cell r="H3245">
            <v>3300</v>
          </cell>
          <cell r="I3245">
            <v>39745</v>
          </cell>
          <cell r="J3245">
            <v>2100</v>
          </cell>
          <cell r="W3245">
            <v>4000</v>
          </cell>
          <cell r="X3245">
            <v>1200</v>
          </cell>
          <cell r="AA3245">
            <v>1500</v>
          </cell>
        </row>
        <row r="3246">
          <cell r="A3246">
            <v>33.33</v>
          </cell>
          <cell r="B3246">
            <v>5000</v>
          </cell>
          <cell r="H3246">
            <v>3300</v>
          </cell>
          <cell r="I3246">
            <v>39755</v>
          </cell>
          <cell r="J3246">
            <v>2100</v>
          </cell>
          <cell r="W3246">
            <v>4000</v>
          </cell>
          <cell r="X3246">
            <v>1200</v>
          </cell>
          <cell r="AA3246">
            <v>1500</v>
          </cell>
        </row>
        <row r="3247">
          <cell r="A3247">
            <v>33.340000000000003</v>
          </cell>
          <cell r="B3247">
            <v>5000</v>
          </cell>
          <cell r="H3247">
            <v>3300</v>
          </cell>
          <cell r="I3247">
            <v>39765</v>
          </cell>
          <cell r="J3247">
            <v>2100</v>
          </cell>
          <cell r="W3247">
            <v>4000</v>
          </cell>
          <cell r="X3247">
            <v>1200</v>
          </cell>
          <cell r="AA3247">
            <v>1500</v>
          </cell>
        </row>
        <row r="3248">
          <cell r="A3248">
            <v>33.35</v>
          </cell>
          <cell r="B3248">
            <v>5000</v>
          </cell>
          <cell r="H3248">
            <v>3300</v>
          </cell>
          <cell r="I3248">
            <v>39775</v>
          </cell>
          <cell r="J3248">
            <v>2100</v>
          </cell>
          <cell r="W3248">
            <v>4000</v>
          </cell>
          <cell r="X3248">
            <v>1200</v>
          </cell>
          <cell r="AA3248">
            <v>1500</v>
          </cell>
        </row>
        <row r="3249">
          <cell r="A3249">
            <v>33.36</v>
          </cell>
          <cell r="B3249">
            <v>5000</v>
          </cell>
          <cell r="H3249">
            <v>3300</v>
          </cell>
          <cell r="I3249">
            <v>39785</v>
          </cell>
          <cell r="J3249">
            <v>2100</v>
          </cell>
          <cell r="W3249">
            <v>4000</v>
          </cell>
          <cell r="X3249">
            <v>1200</v>
          </cell>
          <cell r="AA3249">
            <v>1500</v>
          </cell>
        </row>
        <row r="3250">
          <cell r="A3250">
            <v>33.369999999999997</v>
          </cell>
          <cell r="B3250">
            <v>5000</v>
          </cell>
          <cell r="H3250">
            <v>3300</v>
          </cell>
          <cell r="I3250">
            <v>39795</v>
          </cell>
          <cell r="J3250">
            <v>2100</v>
          </cell>
          <cell r="W3250">
            <v>4000</v>
          </cell>
          <cell r="X3250">
            <v>1200</v>
          </cell>
          <cell r="AA3250">
            <v>1500</v>
          </cell>
        </row>
        <row r="3251">
          <cell r="A3251">
            <v>33.380000000000003</v>
          </cell>
          <cell r="B3251">
            <v>5000</v>
          </cell>
          <cell r="H3251">
            <v>3300</v>
          </cell>
          <cell r="I3251">
            <v>39805</v>
          </cell>
          <cell r="J3251">
            <v>2100</v>
          </cell>
          <cell r="W3251">
            <v>4000</v>
          </cell>
          <cell r="X3251">
            <v>1200</v>
          </cell>
          <cell r="AA3251">
            <v>1500</v>
          </cell>
        </row>
        <row r="3252">
          <cell r="A3252">
            <v>33.39</v>
          </cell>
          <cell r="B3252">
            <v>5000</v>
          </cell>
          <cell r="H3252">
            <v>3300</v>
          </cell>
          <cell r="I3252">
            <v>39815</v>
          </cell>
          <cell r="J3252">
            <v>2100</v>
          </cell>
          <cell r="W3252">
            <v>4000</v>
          </cell>
          <cell r="X3252">
            <v>1200</v>
          </cell>
          <cell r="AA3252">
            <v>1500</v>
          </cell>
        </row>
        <row r="3253">
          <cell r="A3253">
            <v>33.4</v>
          </cell>
          <cell r="B3253">
            <v>5000</v>
          </cell>
          <cell r="H3253">
            <v>3300</v>
          </cell>
          <cell r="I3253">
            <v>39825</v>
          </cell>
          <cell r="J3253">
            <v>2100</v>
          </cell>
          <cell r="W3253">
            <v>4000</v>
          </cell>
          <cell r="X3253">
            <v>1200</v>
          </cell>
          <cell r="AA3253">
            <v>1500</v>
          </cell>
        </row>
        <row r="3254">
          <cell r="A3254">
            <v>33.409999999999997</v>
          </cell>
          <cell r="B3254">
            <v>5000</v>
          </cell>
          <cell r="H3254">
            <v>3300</v>
          </cell>
          <cell r="I3254">
            <v>39835</v>
          </cell>
          <cell r="J3254">
            <v>2100</v>
          </cell>
          <cell r="W3254">
            <v>4000</v>
          </cell>
          <cell r="X3254">
            <v>1200</v>
          </cell>
          <cell r="AA3254">
            <v>1500</v>
          </cell>
        </row>
        <row r="3255">
          <cell r="A3255">
            <v>33.42</v>
          </cell>
          <cell r="B3255">
            <v>5000</v>
          </cell>
          <cell r="H3255">
            <v>3300</v>
          </cell>
          <cell r="I3255">
            <v>39845</v>
          </cell>
          <cell r="J3255">
            <v>2100</v>
          </cell>
          <cell r="W3255">
            <v>4000</v>
          </cell>
          <cell r="X3255">
            <v>1200</v>
          </cell>
          <cell r="AA3255">
            <v>1500</v>
          </cell>
        </row>
        <row r="3256">
          <cell r="A3256">
            <v>33.43</v>
          </cell>
          <cell r="B3256">
            <v>5000</v>
          </cell>
          <cell r="H3256">
            <v>3300</v>
          </cell>
          <cell r="I3256">
            <v>39855</v>
          </cell>
          <cell r="J3256">
            <v>2100</v>
          </cell>
          <cell r="W3256">
            <v>4000</v>
          </cell>
          <cell r="X3256">
            <v>1200</v>
          </cell>
          <cell r="AA3256">
            <v>1500</v>
          </cell>
        </row>
        <row r="3257">
          <cell r="A3257">
            <v>33.44</v>
          </cell>
          <cell r="B3257">
            <v>5000</v>
          </cell>
          <cell r="H3257">
            <v>3300</v>
          </cell>
          <cell r="I3257">
            <v>39865</v>
          </cell>
          <cell r="J3257">
            <v>2100</v>
          </cell>
          <cell r="W3257">
            <v>4000</v>
          </cell>
          <cell r="X3257">
            <v>1200</v>
          </cell>
          <cell r="AA3257">
            <v>1500</v>
          </cell>
        </row>
        <row r="3258">
          <cell r="A3258">
            <v>33.450000000000003</v>
          </cell>
          <cell r="B3258">
            <v>5000</v>
          </cell>
          <cell r="H3258">
            <v>3300</v>
          </cell>
          <cell r="I3258">
            <v>39875</v>
          </cell>
          <cell r="J3258">
            <v>2100</v>
          </cell>
          <cell r="W3258">
            <v>4000</v>
          </cell>
          <cell r="X3258">
            <v>1200</v>
          </cell>
          <cell r="AA3258">
            <v>1500</v>
          </cell>
        </row>
        <row r="3259">
          <cell r="A3259">
            <v>33.46</v>
          </cell>
          <cell r="B3259">
            <v>5000</v>
          </cell>
          <cell r="H3259">
            <v>3300</v>
          </cell>
          <cell r="I3259">
            <v>39885</v>
          </cell>
          <cell r="J3259">
            <v>2100</v>
          </cell>
          <cell r="W3259">
            <v>4000</v>
          </cell>
          <cell r="X3259">
            <v>1200</v>
          </cell>
          <cell r="AA3259">
            <v>1500</v>
          </cell>
        </row>
        <row r="3260">
          <cell r="A3260">
            <v>33.47</v>
          </cell>
          <cell r="B3260">
            <v>5000</v>
          </cell>
          <cell r="H3260">
            <v>3300</v>
          </cell>
          <cell r="I3260">
            <v>39895</v>
          </cell>
          <cell r="J3260">
            <v>2100</v>
          </cell>
          <cell r="W3260">
            <v>4000</v>
          </cell>
          <cell r="X3260">
            <v>1200</v>
          </cell>
          <cell r="AA3260">
            <v>1500</v>
          </cell>
        </row>
        <row r="3261">
          <cell r="A3261">
            <v>33.479999999999997</v>
          </cell>
          <cell r="B3261">
            <v>5000</v>
          </cell>
          <cell r="H3261">
            <v>3300</v>
          </cell>
          <cell r="I3261">
            <v>39905</v>
          </cell>
          <cell r="J3261">
            <v>2100</v>
          </cell>
          <cell r="W3261">
            <v>4000</v>
          </cell>
          <cell r="X3261">
            <v>1200</v>
          </cell>
          <cell r="AA3261">
            <v>1500</v>
          </cell>
        </row>
        <row r="3262">
          <cell r="A3262">
            <v>33.49</v>
          </cell>
          <cell r="B3262">
            <v>5000</v>
          </cell>
          <cell r="H3262">
            <v>3300</v>
          </cell>
          <cell r="I3262">
            <v>39915</v>
          </cell>
          <cell r="J3262">
            <v>2100</v>
          </cell>
          <cell r="W3262">
            <v>4000</v>
          </cell>
          <cell r="X3262">
            <v>1200</v>
          </cell>
          <cell r="AA3262">
            <v>1500</v>
          </cell>
        </row>
        <row r="3263">
          <cell r="A3263">
            <v>33.5</v>
          </cell>
          <cell r="B3263">
            <v>5000</v>
          </cell>
          <cell r="H3263">
            <v>3300</v>
          </cell>
          <cell r="I3263">
            <v>39925</v>
          </cell>
          <cell r="J3263">
            <v>2100</v>
          </cell>
          <cell r="W3263">
            <v>4000</v>
          </cell>
          <cell r="X3263">
            <v>1200</v>
          </cell>
          <cell r="AA3263">
            <v>1500</v>
          </cell>
        </row>
        <row r="3264">
          <cell r="A3264">
            <v>33.51</v>
          </cell>
          <cell r="B3264">
            <v>5000</v>
          </cell>
          <cell r="H3264">
            <v>3300</v>
          </cell>
          <cell r="I3264">
            <v>39935</v>
          </cell>
          <cell r="J3264">
            <v>2100</v>
          </cell>
          <cell r="W3264">
            <v>4000</v>
          </cell>
          <cell r="X3264">
            <v>1200</v>
          </cell>
          <cell r="AA3264">
            <v>1500</v>
          </cell>
        </row>
        <row r="3265">
          <cell r="A3265">
            <v>33.520000000000003</v>
          </cell>
          <cell r="B3265">
            <v>5000</v>
          </cell>
          <cell r="H3265">
            <v>3300</v>
          </cell>
          <cell r="I3265">
            <v>39945</v>
          </cell>
          <cell r="J3265">
            <v>2100</v>
          </cell>
          <cell r="W3265">
            <v>4000</v>
          </cell>
          <cell r="X3265">
            <v>1200</v>
          </cell>
          <cell r="AA3265">
            <v>1500</v>
          </cell>
        </row>
        <row r="3266">
          <cell r="A3266">
            <v>33.53</v>
          </cell>
          <cell r="B3266">
            <v>5000</v>
          </cell>
          <cell r="H3266">
            <v>3300</v>
          </cell>
          <cell r="I3266">
            <v>39955</v>
          </cell>
          <cell r="J3266">
            <v>2100</v>
          </cell>
          <cell r="W3266">
            <v>4000</v>
          </cell>
          <cell r="X3266">
            <v>1200</v>
          </cell>
          <cell r="AA3266">
            <v>1500</v>
          </cell>
        </row>
        <row r="3267">
          <cell r="A3267">
            <v>33.54</v>
          </cell>
          <cell r="B3267">
            <v>5000</v>
          </cell>
          <cell r="H3267">
            <v>3300</v>
          </cell>
          <cell r="I3267">
            <v>39965</v>
          </cell>
          <cell r="J3267">
            <v>2100</v>
          </cell>
          <cell r="W3267">
            <v>4000</v>
          </cell>
          <cell r="X3267">
            <v>1200</v>
          </cell>
          <cell r="AA3267">
            <v>1500</v>
          </cell>
        </row>
        <row r="3268">
          <cell r="A3268">
            <v>33.549999999999997</v>
          </cell>
          <cell r="B3268">
            <v>5000</v>
          </cell>
          <cell r="H3268">
            <v>3300</v>
          </cell>
          <cell r="I3268">
            <v>39975</v>
          </cell>
          <cell r="J3268">
            <v>2100</v>
          </cell>
          <cell r="W3268">
            <v>4000</v>
          </cell>
          <cell r="X3268">
            <v>1200</v>
          </cell>
          <cell r="AA3268">
            <v>1500</v>
          </cell>
        </row>
        <row r="3269">
          <cell r="A3269">
            <v>33.56</v>
          </cell>
          <cell r="B3269">
            <v>5000</v>
          </cell>
          <cell r="H3269">
            <v>3300</v>
          </cell>
          <cell r="I3269">
            <v>39985</v>
          </cell>
          <cell r="J3269">
            <v>2100</v>
          </cell>
          <cell r="W3269">
            <v>4000</v>
          </cell>
          <cell r="X3269">
            <v>1200</v>
          </cell>
          <cell r="AA3269">
            <v>1500</v>
          </cell>
        </row>
        <row r="3270">
          <cell r="A3270">
            <v>33.57</v>
          </cell>
          <cell r="B3270">
            <v>5000</v>
          </cell>
          <cell r="H3270">
            <v>3300</v>
          </cell>
          <cell r="I3270">
            <v>39995</v>
          </cell>
          <cell r="J3270">
            <v>2100</v>
          </cell>
          <cell r="W3270">
            <v>4000</v>
          </cell>
          <cell r="X3270">
            <v>1200</v>
          </cell>
          <cell r="AA3270">
            <v>1500</v>
          </cell>
        </row>
        <row r="3271">
          <cell r="A3271">
            <v>33.58</v>
          </cell>
          <cell r="B3271">
            <v>5000</v>
          </cell>
          <cell r="H3271">
            <v>3300</v>
          </cell>
          <cell r="I3271">
            <v>40005</v>
          </cell>
          <cell r="J3271">
            <v>2100</v>
          </cell>
          <cell r="W3271">
            <v>4000</v>
          </cell>
          <cell r="X3271">
            <v>1200</v>
          </cell>
          <cell r="AA3271">
            <v>1500</v>
          </cell>
        </row>
        <row r="3272">
          <cell r="A3272">
            <v>33.590000000000003</v>
          </cell>
          <cell r="B3272">
            <v>5000</v>
          </cell>
          <cell r="H3272">
            <v>3300</v>
          </cell>
          <cell r="I3272">
            <v>40015</v>
          </cell>
          <cell r="J3272">
            <v>2100</v>
          </cell>
          <cell r="W3272">
            <v>4000</v>
          </cell>
          <cell r="X3272">
            <v>1200</v>
          </cell>
          <cell r="AA3272">
            <v>1500</v>
          </cell>
        </row>
        <row r="3273">
          <cell r="A3273">
            <v>33.6</v>
          </cell>
          <cell r="B3273">
            <v>5000</v>
          </cell>
          <cell r="H3273">
            <v>3300</v>
          </cell>
          <cell r="I3273">
            <v>40025</v>
          </cell>
          <cell r="J3273">
            <v>2100</v>
          </cell>
          <cell r="W3273">
            <v>4000</v>
          </cell>
          <cell r="X3273">
            <v>1200</v>
          </cell>
          <cell r="AA3273">
            <v>1500</v>
          </cell>
        </row>
        <row r="3274">
          <cell r="A3274">
            <v>33.61</v>
          </cell>
          <cell r="B3274">
            <v>5000</v>
          </cell>
          <cell r="H3274">
            <v>3300</v>
          </cell>
          <cell r="I3274">
            <v>40035</v>
          </cell>
          <cell r="J3274">
            <v>2100</v>
          </cell>
          <cell r="W3274">
            <v>4000</v>
          </cell>
          <cell r="X3274">
            <v>1200</v>
          </cell>
          <cell r="AA3274">
            <v>1500</v>
          </cell>
        </row>
        <row r="3275">
          <cell r="A3275">
            <v>33.619999999999997</v>
          </cell>
          <cell r="B3275">
            <v>5000</v>
          </cell>
          <cell r="H3275">
            <v>3300</v>
          </cell>
          <cell r="I3275">
            <v>40045</v>
          </cell>
          <cell r="J3275">
            <v>2100</v>
          </cell>
          <cell r="W3275">
            <v>4000</v>
          </cell>
          <cell r="X3275">
            <v>1200</v>
          </cell>
          <cell r="AA3275">
            <v>1500</v>
          </cell>
        </row>
        <row r="3276">
          <cell r="A3276">
            <v>33.630000000000003</v>
          </cell>
          <cell r="B3276">
            <v>5000</v>
          </cell>
          <cell r="H3276">
            <v>3300</v>
          </cell>
          <cell r="I3276">
            <v>40055</v>
          </cell>
          <cell r="J3276">
            <v>2100</v>
          </cell>
          <cell r="W3276">
            <v>4000</v>
          </cell>
          <cell r="X3276">
            <v>1200</v>
          </cell>
          <cell r="AA3276">
            <v>1500</v>
          </cell>
        </row>
        <row r="3277">
          <cell r="A3277">
            <v>33.64</v>
          </cell>
          <cell r="B3277">
            <v>5000</v>
          </cell>
          <cell r="H3277">
            <v>3300</v>
          </cell>
          <cell r="I3277">
            <v>40065</v>
          </cell>
          <cell r="J3277">
            <v>2100</v>
          </cell>
          <cell r="W3277">
            <v>4000</v>
          </cell>
          <cell r="X3277">
            <v>1200</v>
          </cell>
          <cell r="AA3277">
            <v>1500</v>
          </cell>
        </row>
        <row r="3278">
          <cell r="A3278">
            <v>33.65</v>
          </cell>
          <cell r="B3278">
            <v>5000</v>
          </cell>
          <cell r="H3278">
            <v>3300</v>
          </cell>
          <cell r="I3278">
            <v>40075</v>
          </cell>
          <cell r="J3278">
            <v>2100</v>
          </cell>
          <cell r="W3278">
            <v>4000</v>
          </cell>
          <cell r="X3278">
            <v>1200</v>
          </cell>
          <cell r="AA3278">
            <v>1500</v>
          </cell>
        </row>
        <row r="3279">
          <cell r="A3279">
            <v>33.659999999999997</v>
          </cell>
          <cell r="B3279">
            <v>5000</v>
          </cell>
          <cell r="H3279">
            <v>3300</v>
          </cell>
          <cell r="I3279">
            <v>40085</v>
          </cell>
          <cell r="J3279">
            <v>2100</v>
          </cell>
          <cell r="W3279">
            <v>4000</v>
          </cell>
          <cell r="X3279">
            <v>1200</v>
          </cell>
          <cell r="AA3279">
            <v>1500</v>
          </cell>
        </row>
        <row r="3280">
          <cell r="A3280">
            <v>33.67</v>
          </cell>
          <cell r="B3280">
            <v>5000</v>
          </cell>
          <cell r="H3280">
            <v>3300</v>
          </cell>
          <cell r="I3280">
            <v>40095</v>
          </cell>
          <cell r="J3280">
            <v>2100</v>
          </cell>
          <cell r="W3280">
            <v>4000</v>
          </cell>
          <cell r="X3280">
            <v>1200</v>
          </cell>
          <cell r="AA3280">
            <v>1500</v>
          </cell>
        </row>
        <row r="3281">
          <cell r="A3281">
            <v>33.68</v>
          </cell>
          <cell r="B3281">
            <v>5000</v>
          </cell>
          <cell r="H3281">
            <v>3300</v>
          </cell>
          <cell r="I3281">
            <v>40105</v>
          </cell>
          <cell r="J3281">
            <v>2100</v>
          </cell>
          <cell r="W3281">
            <v>4000</v>
          </cell>
          <cell r="X3281">
            <v>1200</v>
          </cell>
          <cell r="AA3281">
            <v>1500</v>
          </cell>
        </row>
        <row r="3282">
          <cell r="A3282">
            <v>33.69</v>
          </cell>
          <cell r="B3282">
            <v>5000</v>
          </cell>
          <cell r="H3282">
            <v>3300</v>
          </cell>
          <cell r="I3282">
            <v>40115</v>
          </cell>
          <cell r="J3282">
            <v>2100</v>
          </cell>
          <cell r="W3282">
            <v>4000</v>
          </cell>
          <cell r="X3282">
            <v>1200</v>
          </cell>
          <cell r="AA3282">
            <v>1500</v>
          </cell>
        </row>
        <row r="3283">
          <cell r="A3283">
            <v>33.700000000000003</v>
          </cell>
          <cell r="B3283">
            <v>5000</v>
          </cell>
          <cell r="H3283">
            <v>3300</v>
          </cell>
          <cell r="I3283">
            <v>40125</v>
          </cell>
          <cell r="J3283">
            <v>2100</v>
          </cell>
          <cell r="W3283">
            <v>4000</v>
          </cell>
          <cell r="X3283">
            <v>1200</v>
          </cell>
          <cell r="AA3283">
            <v>1500</v>
          </cell>
        </row>
        <row r="3284">
          <cell r="A3284">
            <v>33.71</v>
          </cell>
          <cell r="B3284">
            <v>5000</v>
          </cell>
          <cell r="H3284">
            <v>3300</v>
          </cell>
          <cell r="I3284">
            <v>40135</v>
          </cell>
          <cell r="J3284">
            <v>2100</v>
          </cell>
          <cell r="W3284">
            <v>4000</v>
          </cell>
          <cell r="X3284">
            <v>1200</v>
          </cell>
          <cell r="AA3284">
            <v>1500</v>
          </cell>
        </row>
        <row r="3285">
          <cell r="A3285">
            <v>33.72</v>
          </cell>
          <cell r="B3285">
            <v>5000</v>
          </cell>
          <cell r="H3285">
            <v>3300</v>
          </cell>
          <cell r="I3285">
            <v>40145</v>
          </cell>
          <cell r="J3285">
            <v>2100</v>
          </cell>
          <cell r="W3285">
            <v>4000</v>
          </cell>
          <cell r="X3285">
            <v>1200</v>
          </cell>
          <cell r="AA3285">
            <v>1500</v>
          </cell>
        </row>
        <row r="3286">
          <cell r="A3286">
            <v>33.729999999999997</v>
          </cell>
          <cell r="B3286">
            <v>5000</v>
          </cell>
          <cell r="H3286">
            <v>3300</v>
          </cell>
          <cell r="I3286">
            <v>40155</v>
          </cell>
          <cell r="J3286">
            <v>2100</v>
          </cell>
          <cell r="W3286">
            <v>4000</v>
          </cell>
          <cell r="X3286">
            <v>1200</v>
          </cell>
          <cell r="AA3286">
            <v>1500</v>
          </cell>
        </row>
        <row r="3287">
          <cell r="A3287">
            <v>33.74</v>
          </cell>
          <cell r="B3287">
            <v>5000</v>
          </cell>
          <cell r="H3287">
            <v>3300</v>
          </cell>
          <cell r="I3287">
            <v>40165</v>
          </cell>
          <cell r="J3287">
            <v>2100</v>
          </cell>
          <cell r="W3287">
            <v>4000</v>
          </cell>
          <cell r="X3287">
            <v>1200</v>
          </cell>
          <cell r="AA3287">
            <v>1500</v>
          </cell>
        </row>
        <row r="3288">
          <cell r="A3288">
            <v>33.75</v>
          </cell>
          <cell r="B3288">
            <v>5000</v>
          </cell>
          <cell r="H3288">
            <v>3300</v>
          </cell>
          <cell r="I3288">
            <v>40175</v>
          </cell>
          <cell r="J3288">
            <v>2100</v>
          </cell>
          <cell r="W3288">
            <v>4000</v>
          </cell>
          <cell r="X3288">
            <v>1200</v>
          </cell>
          <cell r="AA3288">
            <v>1500</v>
          </cell>
        </row>
        <row r="3289">
          <cell r="A3289">
            <v>33.76</v>
          </cell>
          <cell r="B3289">
            <v>5000</v>
          </cell>
          <cell r="H3289">
            <v>3300</v>
          </cell>
          <cell r="I3289">
            <v>40185</v>
          </cell>
          <cell r="J3289">
            <v>2100</v>
          </cell>
          <cell r="W3289">
            <v>4000</v>
          </cell>
          <cell r="X3289">
            <v>1200</v>
          </cell>
          <cell r="AA3289">
            <v>1500</v>
          </cell>
        </row>
        <row r="3290">
          <cell r="A3290">
            <v>33.770000000000003</v>
          </cell>
          <cell r="B3290">
            <v>5000</v>
          </cell>
          <cell r="H3290">
            <v>3300</v>
          </cell>
          <cell r="I3290">
            <v>40195</v>
          </cell>
          <cell r="J3290">
            <v>2100</v>
          </cell>
          <cell r="W3290">
            <v>4000</v>
          </cell>
          <cell r="X3290">
            <v>1200</v>
          </cell>
          <cell r="AA3290">
            <v>1500</v>
          </cell>
        </row>
        <row r="3291">
          <cell r="A3291">
            <v>33.78</v>
          </cell>
          <cell r="B3291">
            <v>5000</v>
          </cell>
          <cell r="H3291">
            <v>3300</v>
          </cell>
          <cell r="I3291">
            <v>40205</v>
          </cell>
          <cell r="J3291">
            <v>2100</v>
          </cell>
          <cell r="W3291">
            <v>4000</v>
          </cell>
          <cell r="X3291">
            <v>1200</v>
          </cell>
          <cell r="AA3291">
            <v>1500</v>
          </cell>
        </row>
        <row r="3292">
          <cell r="A3292">
            <v>33.79</v>
          </cell>
          <cell r="B3292">
            <v>5000</v>
          </cell>
          <cell r="H3292">
            <v>3300</v>
          </cell>
          <cell r="I3292">
            <v>40215</v>
          </cell>
          <cell r="J3292">
            <v>2100</v>
          </cell>
          <cell r="W3292">
            <v>4000</v>
          </cell>
          <cell r="X3292">
            <v>1200</v>
          </cell>
          <cell r="AA3292">
            <v>1500</v>
          </cell>
        </row>
        <row r="3293">
          <cell r="A3293">
            <v>33.799999999999997</v>
          </cell>
          <cell r="B3293">
            <v>5000</v>
          </cell>
          <cell r="H3293">
            <v>3300</v>
          </cell>
          <cell r="I3293">
            <v>40225</v>
          </cell>
          <cell r="J3293">
            <v>2100</v>
          </cell>
          <cell r="W3293">
            <v>4000</v>
          </cell>
          <cell r="X3293">
            <v>1200</v>
          </cell>
          <cell r="AA3293">
            <v>1500</v>
          </cell>
        </row>
        <row r="3294">
          <cell r="A3294">
            <v>33.81</v>
          </cell>
          <cell r="B3294">
            <v>5000</v>
          </cell>
          <cell r="H3294">
            <v>3300</v>
          </cell>
          <cell r="I3294">
            <v>40235</v>
          </cell>
          <cell r="J3294">
            <v>2100</v>
          </cell>
          <cell r="W3294">
            <v>4000</v>
          </cell>
          <cell r="X3294">
            <v>1200</v>
          </cell>
          <cell r="AA3294">
            <v>1500</v>
          </cell>
        </row>
        <row r="3295">
          <cell r="A3295">
            <v>33.82</v>
          </cell>
          <cell r="B3295">
            <v>5000</v>
          </cell>
          <cell r="H3295">
            <v>3300</v>
          </cell>
          <cell r="I3295">
            <v>40245</v>
          </cell>
          <cell r="J3295">
            <v>2100</v>
          </cell>
          <cell r="W3295">
            <v>4000</v>
          </cell>
          <cell r="X3295">
            <v>1200</v>
          </cell>
          <cell r="AA3295">
            <v>1500</v>
          </cell>
        </row>
        <row r="3296">
          <cell r="A3296">
            <v>33.83</v>
          </cell>
          <cell r="B3296">
            <v>5000</v>
          </cell>
          <cell r="H3296">
            <v>3300</v>
          </cell>
          <cell r="I3296">
            <v>40255</v>
          </cell>
          <cell r="J3296">
            <v>2100</v>
          </cell>
          <cell r="W3296">
            <v>4000</v>
          </cell>
          <cell r="X3296">
            <v>1200</v>
          </cell>
          <cell r="AA3296">
            <v>1500</v>
          </cell>
        </row>
        <row r="3297">
          <cell r="A3297">
            <v>33.840000000000003</v>
          </cell>
          <cell r="B3297">
            <v>5000</v>
          </cell>
          <cell r="H3297">
            <v>3300</v>
          </cell>
          <cell r="I3297">
            <v>40265</v>
          </cell>
          <cell r="J3297">
            <v>2100</v>
          </cell>
          <cell r="W3297">
            <v>4000</v>
          </cell>
          <cell r="X3297">
            <v>1200</v>
          </cell>
          <cell r="AA3297">
            <v>1500</v>
          </cell>
        </row>
        <row r="3298">
          <cell r="A3298">
            <v>33.85</v>
          </cell>
          <cell r="B3298">
            <v>5000</v>
          </cell>
          <cell r="H3298">
            <v>3300</v>
          </cell>
          <cell r="I3298">
            <v>40275</v>
          </cell>
          <cell r="J3298">
            <v>2100</v>
          </cell>
          <cell r="W3298">
            <v>4000</v>
          </cell>
          <cell r="X3298">
            <v>1200</v>
          </cell>
          <cell r="AA3298">
            <v>1500</v>
          </cell>
        </row>
        <row r="3299">
          <cell r="A3299">
            <v>33.86</v>
          </cell>
          <cell r="B3299">
            <v>5000</v>
          </cell>
          <cell r="H3299">
            <v>3300</v>
          </cell>
          <cell r="I3299">
            <v>40285</v>
          </cell>
          <cell r="J3299">
            <v>2100</v>
          </cell>
          <cell r="W3299">
            <v>4000</v>
          </cell>
          <cell r="X3299">
            <v>1200</v>
          </cell>
          <cell r="AA3299">
            <v>1500</v>
          </cell>
        </row>
        <row r="3300">
          <cell r="A3300">
            <v>33.869999999999997</v>
          </cell>
          <cell r="B3300">
            <v>5000</v>
          </cell>
          <cell r="H3300">
            <v>3300</v>
          </cell>
          <cell r="I3300">
            <v>40295</v>
          </cell>
          <cell r="J3300">
            <v>2100</v>
          </cell>
          <cell r="W3300">
            <v>4000</v>
          </cell>
          <cell r="X3300">
            <v>1200</v>
          </cell>
          <cell r="AA3300">
            <v>1500</v>
          </cell>
        </row>
        <row r="3301">
          <cell r="A3301">
            <v>33.880000000000003</v>
          </cell>
          <cell r="B3301">
            <v>5000</v>
          </cell>
          <cell r="H3301">
            <v>3300</v>
          </cell>
          <cell r="I3301">
            <v>40305</v>
          </cell>
          <cell r="J3301">
            <v>2100</v>
          </cell>
          <cell r="W3301">
            <v>4000</v>
          </cell>
          <cell r="X3301">
            <v>1200</v>
          </cell>
          <cell r="AA3301">
            <v>1500</v>
          </cell>
        </row>
        <row r="3302">
          <cell r="A3302">
            <v>33.89</v>
          </cell>
          <cell r="B3302">
            <v>5000</v>
          </cell>
          <cell r="H3302">
            <v>3300</v>
          </cell>
          <cell r="I3302">
            <v>40315</v>
          </cell>
          <cell r="J3302">
            <v>2100</v>
          </cell>
          <cell r="W3302">
            <v>4000</v>
          </cell>
          <cell r="X3302">
            <v>1200</v>
          </cell>
          <cell r="AA3302">
            <v>1500</v>
          </cell>
        </row>
        <row r="3303">
          <cell r="A3303">
            <v>33.9</v>
          </cell>
          <cell r="B3303">
            <v>5000</v>
          </cell>
          <cell r="H3303">
            <v>3300</v>
          </cell>
          <cell r="I3303">
            <v>40325</v>
          </cell>
          <cell r="J3303">
            <v>2100</v>
          </cell>
          <cell r="W3303">
            <v>4000</v>
          </cell>
          <cell r="X3303">
            <v>1200</v>
          </cell>
          <cell r="AA3303">
            <v>1500</v>
          </cell>
        </row>
        <row r="3304">
          <cell r="A3304">
            <v>33.909999999999997</v>
          </cell>
          <cell r="B3304">
            <v>5000</v>
          </cell>
          <cell r="H3304">
            <v>3300</v>
          </cell>
          <cell r="I3304">
            <v>40335</v>
          </cell>
          <cell r="J3304">
            <v>2100</v>
          </cell>
          <cell r="W3304">
            <v>4000</v>
          </cell>
          <cell r="X3304">
            <v>1200</v>
          </cell>
          <cell r="AA3304">
            <v>1500</v>
          </cell>
        </row>
        <row r="3305">
          <cell r="A3305">
            <v>33.92</v>
          </cell>
          <cell r="B3305">
            <v>5000</v>
          </cell>
          <cell r="H3305">
            <v>3300</v>
          </cell>
          <cell r="I3305">
            <v>40345</v>
          </cell>
          <cell r="J3305">
            <v>2100</v>
          </cell>
          <cell r="W3305">
            <v>4000</v>
          </cell>
          <cell r="X3305">
            <v>1200</v>
          </cell>
          <cell r="AA3305">
            <v>1500</v>
          </cell>
        </row>
        <row r="3306">
          <cell r="A3306">
            <v>33.93</v>
          </cell>
          <cell r="B3306">
            <v>5000</v>
          </cell>
          <cell r="H3306">
            <v>3300</v>
          </cell>
          <cell r="I3306">
            <v>40355</v>
          </cell>
          <cell r="J3306">
            <v>2100</v>
          </cell>
          <cell r="W3306">
            <v>4000</v>
          </cell>
          <cell r="X3306">
            <v>1200</v>
          </cell>
          <cell r="AA3306">
            <v>1500</v>
          </cell>
        </row>
        <row r="3307">
          <cell r="A3307">
            <v>33.94</v>
          </cell>
          <cell r="B3307">
            <v>5000</v>
          </cell>
          <cell r="H3307">
            <v>3300</v>
          </cell>
          <cell r="I3307">
            <v>40365</v>
          </cell>
          <cell r="J3307">
            <v>2100</v>
          </cell>
          <cell r="W3307">
            <v>4000</v>
          </cell>
          <cell r="X3307">
            <v>1200</v>
          </cell>
          <cell r="AA3307">
            <v>1500</v>
          </cell>
        </row>
        <row r="3308">
          <cell r="A3308">
            <v>33.950000000000003</v>
          </cell>
          <cell r="B3308">
            <v>5000</v>
          </cell>
          <cell r="H3308">
            <v>3300</v>
          </cell>
          <cell r="I3308">
            <v>40375</v>
          </cell>
          <cell r="J3308">
            <v>2100</v>
          </cell>
          <cell r="W3308">
            <v>4000</v>
          </cell>
          <cell r="X3308">
            <v>1200</v>
          </cell>
          <cell r="AA3308">
            <v>1500</v>
          </cell>
        </row>
        <row r="3309">
          <cell r="A3309">
            <v>33.96</v>
          </cell>
          <cell r="B3309">
            <v>5000</v>
          </cell>
          <cell r="H3309">
            <v>3300</v>
          </cell>
          <cell r="I3309">
            <v>40385</v>
          </cell>
          <cell r="J3309">
            <v>2100</v>
          </cell>
          <cell r="W3309">
            <v>4000</v>
          </cell>
          <cell r="X3309">
            <v>1200</v>
          </cell>
          <cell r="AA3309">
            <v>1500</v>
          </cell>
        </row>
        <row r="3310">
          <cell r="A3310">
            <v>33.97</v>
          </cell>
          <cell r="B3310">
            <v>5000</v>
          </cell>
          <cell r="H3310">
            <v>3300</v>
          </cell>
          <cell r="I3310">
            <v>40395</v>
          </cell>
          <cell r="J3310">
            <v>2100</v>
          </cell>
          <cell r="W3310">
            <v>4000</v>
          </cell>
          <cell r="X3310">
            <v>1200</v>
          </cell>
          <cell r="AA3310">
            <v>1500</v>
          </cell>
        </row>
        <row r="3311">
          <cell r="A3311">
            <v>33.979999999999997</v>
          </cell>
          <cell r="B3311">
            <v>5000</v>
          </cell>
          <cell r="H3311">
            <v>3300</v>
          </cell>
          <cell r="I3311">
            <v>40405</v>
          </cell>
          <cell r="J3311">
            <v>2100</v>
          </cell>
          <cell r="W3311">
            <v>4000</v>
          </cell>
          <cell r="X3311">
            <v>1200</v>
          </cell>
          <cell r="AA3311">
            <v>1500</v>
          </cell>
        </row>
        <row r="3312">
          <cell r="A3312">
            <v>33.99</v>
          </cell>
          <cell r="B3312">
            <v>5000</v>
          </cell>
          <cell r="H3312">
            <v>3300</v>
          </cell>
          <cell r="I3312">
            <v>40415</v>
          </cell>
          <cell r="J3312">
            <v>2100</v>
          </cell>
          <cell r="W3312">
            <v>4000</v>
          </cell>
          <cell r="X3312">
            <v>1200</v>
          </cell>
          <cell r="AA3312">
            <v>1500</v>
          </cell>
        </row>
        <row r="3313">
          <cell r="A3313">
            <v>34</v>
          </cell>
          <cell r="B3313">
            <v>5000</v>
          </cell>
          <cell r="H3313">
            <v>3300</v>
          </cell>
          <cell r="I3313">
            <v>40425</v>
          </cell>
          <cell r="J3313">
            <v>2100</v>
          </cell>
          <cell r="W3313">
            <v>4000</v>
          </cell>
          <cell r="X3313">
            <v>1200</v>
          </cell>
          <cell r="AA3313">
            <v>1500</v>
          </cell>
        </row>
        <row r="3314">
          <cell r="A3314">
            <v>34.01</v>
          </cell>
          <cell r="B3314">
            <v>5000</v>
          </cell>
          <cell r="H3314">
            <v>3300</v>
          </cell>
          <cell r="I3314">
            <v>40435</v>
          </cell>
          <cell r="J3314">
            <v>2100</v>
          </cell>
          <cell r="W3314">
            <v>4000</v>
          </cell>
          <cell r="X3314">
            <v>1200</v>
          </cell>
          <cell r="AA3314">
            <v>1500</v>
          </cell>
        </row>
        <row r="3315">
          <cell r="A3315">
            <v>34.020000000000003</v>
          </cell>
          <cell r="B3315">
            <v>5000</v>
          </cell>
          <cell r="H3315">
            <v>3300</v>
          </cell>
          <cell r="I3315">
            <v>40445</v>
          </cell>
          <cell r="J3315">
            <v>2100</v>
          </cell>
          <cell r="W3315">
            <v>4000</v>
          </cell>
          <cell r="X3315">
            <v>1200</v>
          </cell>
          <cell r="AA3315">
            <v>1500</v>
          </cell>
        </row>
        <row r="3316">
          <cell r="A3316">
            <v>34.03</v>
          </cell>
          <cell r="B3316">
            <v>5000</v>
          </cell>
          <cell r="H3316">
            <v>3300</v>
          </cell>
          <cell r="I3316">
            <v>40455</v>
          </cell>
          <cell r="J3316">
            <v>2100</v>
          </cell>
          <cell r="W3316">
            <v>4000</v>
          </cell>
          <cell r="X3316">
            <v>1200</v>
          </cell>
          <cell r="AA3316">
            <v>1500</v>
          </cell>
        </row>
        <row r="3317">
          <cell r="A3317">
            <v>34.04</v>
          </cell>
          <cell r="B3317">
            <v>5000</v>
          </cell>
          <cell r="H3317">
            <v>3300</v>
          </cell>
          <cell r="I3317">
            <v>40465</v>
          </cell>
          <cell r="J3317">
            <v>2100</v>
          </cell>
          <cell r="W3317">
            <v>4000</v>
          </cell>
          <cell r="X3317">
            <v>1200</v>
          </cell>
          <cell r="AA3317">
            <v>1500</v>
          </cell>
        </row>
        <row r="3318">
          <cell r="A3318">
            <v>34.049999999999997</v>
          </cell>
          <cell r="B3318">
            <v>5000</v>
          </cell>
          <cell r="H3318">
            <v>3300</v>
          </cell>
          <cell r="I3318">
            <v>40475</v>
          </cell>
          <cell r="J3318">
            <v>2100</v>
          </cell>
          <cell r="W3318">
            <v>4000</v>
          </cell>
          <cell r="X3318">
            <v>1200</v>
          </cell>
          <cell r="AA3318">
            <v>1500</v>
          </cell>
        </row>
        <row r="3319">
          <cell r="A3319">
            <v>34.06</v>
          </cell>
          <cell r="B3319">
            <v>5000</v>
          </cell>
          <cell r="H3319">
            <v>3300</v>
          </cell>
          <cell r="I3319">
            <v>40485</v>
          </cell>
          <cell r="J3319">
            <v>2100</v>
          </cell>
          <cell r="W3319">
            <v>4000</v>
          </cell>
          <cell r="X3319">
            <v>1200</v>
          </cell>
          <cell r="AA3319">
            <v>1500</v>
          </cell>
        </row>
        <row r="3320">
          <cell r="A3320">
            <v>34.07</v>
          </cell>
          <cell r="B3320">
            <v>5000</v>
          </cell>
          <cell r="H3320">
            <v>3300</v>
          </cell>
          <cell r="I3320">
            <v>40495</v>
          </cell>
          <cell r="J3320">
            <v>2100</v>
          </cell>
          <cell r="W3320">
            <v>4000</v>
          </cell>
          <cell r="X3320">
            <v>1200</v>
          </cell>
          <cell r="AA3320">
            <v>1500</v>
          </cell>
        </row>
        <row r="3321">
          <cell r="A3321">
            <v>34.08</v>
          </cell>
          <cell r="B3321">
            <v>5000</v>
          </cell>
          <cell r="H3321">
            <v>3300</v>
          </cell>
          <cell r="I3321">
            <v>40505</v>
          </cell>
          <cell r="J3321">
            <v>2100</v>
          </cell>
          <cell r="W3321">
            <v>4000</v>
          </cell>
          <cell r="X3321">
            <v>1200</v>
          </cell>
          <cell r="AA3321">
            <v>1500</v>
          </cell>
        </row>
        <row r="3322">
          <cell r="A3322">
            <v>34.090000000000003</v>
          </cell>
          <cell r="B3322">
            <v>5000</v>
          </cell>
          <cell r="H3322">
            <v>3300</v>
          </cell>
          <cell r="I3322">
            <v>40515</v>
          </cell>
          <cell r="J3322">
            <v>2100</v>
          </cell>
          <cell r="W3322">
            <v>4000</v>
          </cell>
          <cell r="X3322">
            <v>1200</v>
          </cell>
          <cell r="AA3322">
            <v>1500</v>
          </cell>
        </row>
        <row r="3323">
          <cell r="A3323">
            <v>34.1</v>
          </cell>
          <cell r="B3323">
            <v>5000</v>
          </cell>
          <cell r="H3323">
            <v>3300</v>
          </cell>
          <cell r="I3323">
            <v>40525</v>
          </cell>
          <cell r="J3323">
            <v>2100</v>
          </cell>
          <cell r="W3323">
            <v>4000</v>
          </cell>
          <cell r="X3323">
            <v>1200</v>
          </cell>
          <cell r="AA3323">
            <v>1500</v>
          </cell>
        </row>
        <row r="3324">
          <cell r="A3324">
            <v>34.11</v>
          </cell>
          <cell r="B3324">
            <v>5000</v>
          </cell>
          <cell r="H3324">
            <v>3300</v>
          </cell>
          <cell r="I3324">
            <v>40535</v>
          </cell>
          <cell r="J3324">
            <v>2100</v>
          </cell>
          <cell r="W3324">
            <v>4000</v>
          </cell>
          <cell r="X3324">
            <v>1200</v>
          </cell>
          <cell r="AA3324">
            <v>1500</v>
          </cell>
        </row>
        <row r="3325">
          <cell r="A3325">
            <v>34.119999999999997</v>
          </cell>
          <cell r="B3325">
            <v>5000</v>
          </cell>
          <cell r="H3325">
            <v>3300</v>
          </cell>
          <cell r="I3325">
            <v>40545</v>
          </cell>
          <cell r="J3325">
            <v>2100</v>
          </cell>
          <cell r="W3325">
            <v>4000</v>
          </cell>
          <cell r="X3325">
            <v>1200</v>
          </cell>
          <cell r="AA3325">
            <v>1500</v>
          </cell>
        </row>
        <row r="3326">
          <cell r="A3326">
            <v>34.130000000000003</v>
          </cell>
          <cell r="B3326">
            <v>5000</v>
          </cell>
          <cell r="H3326">
            <v>3300</v>
          </cell>
          <cell r="I3326">
            <v>40555</v>
          </cell>
          <cell r="J3326">
            <v>2100</v>
          </cell>
          <cell r="W3326">
            <v>4000</v>
          </cell>
          <cell r="X3326">
            <v>1200</v>
          </cell>
          <cell r="AA3326">
            <v>1500</v>
          </cell>
        </row>
        <row r="3327">
          <cell r="A3327">
            <v>34.14</v>
          </cell>
          <cell r="B3327">
            <v>5000</v>
          </cell>
          <cell r="H3327">
            <v>3300</v>
          </cell>
          <cell r="I3327">
            <v>40565</v>
          </cell>
          <cell r="J3327">
            <v>2100</v>
          </cell>
          <cell r="W3327">
            <v>4000</v>
          </cell>
          <cell r="X3327">
            <v>1200</v>
          </cell>
          <cell r="AA3327">
            <v>1500</v>
          </cell>
        </row>
        <row r="3328">
          <cell r="A3328">
            <v>34.15</v>
          </cell>
          <cell r="B3328">
            <v>5000</v>
          </cell>
          <cell r="H3328">
            <v>3300</v>
          </cell>
          <cell r="I3328">
            <v>40575</v>
          </cell>
          <cell r="J3328">
            <v>2100</v>
          </cell>
          <cell r="W3328">
            <v>4000</v>
          </cell>
          <cell r="X3328">
            <v>1200</v>
          </cell>
          <cell r="AA3328">
            <v>1500</v>
          </cell>
        </row>
        <row r="3329">
          <cell r="A3329">
            <v>34.159999999999997</v>
          </cell>
          <cell r="B3329">
            <v>5000</v>
          </cell>
          <cell r="H3329">
            <v>3300</v>
          </cell>
          <cell r="I3329">
            <v>40585</v>
          </cell>
          <cell r="J3329">
            <v>2100</v>
          </cell>
          <cell r="W3329">
            <v>4000</v>
          </cell>
          <cell r="X3329">
            <v>1200</v>
          </cell>
          <cell r="AA3329">
            <v>1500</v>
          </cell>
        </row>
        <row r="3330">
          <cell r="A3330">
            <v>34.17</v>
          </cell>
          <cell r="B3330">
            <v>5000</v>
          </cell>
          <cell r="H3330">
            <v>3300</v>
          </cell>
          <cell r="I3330">
            <v>40595</v>
          </cell>
          <cell r="J3330">
            <v>2100</v>
          </cell>
          <cell r="W3330">
            <v>4000</v>
          </cell>
          <cell r="X3330">
            <v>1200</v>
          </cell>
          <cell r="AA3330">
            <v>1500</v>
          </cell>
        </row>
        <row r="3331">
          <cell r="A3331">
            <v>34.18</v>
          </cell>
          <cell r="B3331">
            <v>5000</v>
          </cell>
          <cell r="H3331">
            <v>3300</v>
          </cell>
          <cell r="I3331">
            <v>40605</v>
          </cell>
          <cell r="J3331">
            <v>2100</v>
          </cell>
          <cell r="W3331">
            <v>4000</v>
          </cell>
          <cell r="X3331">
            <v>1200</v>
          </cell>
          <cell r="AA3331">
            <v>1500</v>
          </cell>
        </row>
        <row r="3332">
          <cell r="A3332">
            <v>34.19</v>
          </cell>
          <cell r="B3332">
            <v>5000</v>
          </cell>
          <cell r="H3332">
            <v>3300</v>
          </cell>
          <cell r="I3332">
            <v>40615</v>
          </cell>
          <cell r="J3332">
            <v>2100</v>
          </cell>
          <cell r="W3332">
            <v>4000</v>
          </cell>
          <cell r="X3332">
            <v>1200</v>
          </cell>
          <cell r="AA3332">
            <v>1500</v>
          </cell>
        </row>
        <row r="3333">
          <cell r="A3333">
            <v>34.200000000000003</v>
          </cell>
          <cell r="B3333">
            <v>5000</v>
          </cell>
          <cell r="H3333">
            <v>3300</v>
          </cell>
          <cell r="I3333">
            <v>40625</v>
          </cell>
          <cell r="J3333">
            <v>2100</v>
          </cell>
          <cell r="W3333">
            <v>4000</v>
          </cell>
          <cell r="X3333">
            <v>1200</v>
          </cell>
          <cell r="AA3333">
            <v>1500</v>
          </cell>
        </row>
        <row r="3334">
          <cell r="A3334">
            <v>34.21</v>
          </cell>
          <cell r="B3334">
            <v>5000</v>
          </cell>
          <cell r="H3334">
            <v>3300</v>
          </cell>
          <cell r="I3334">
            <v>40635</v>
          </cell>
          <cell r="J3334">
            <v>2100</v>
          </cell>
          <cell r="W3334">
            <v>4000</v>
          </cell>
          <cell r="X3334">
            <v>1200</v>
          </cell>
          <cell r="AA3334">
            <v>1500</v>
          </cell>
        </row>
        <row r="3335">
          <cell r="A3335">
            <v>34.22</v>
          </cell>
          <cell r="B3335">
            <v>5000</v>
          </cell>
          <cell r="H3335">
            <v>3300</v>
          </cell>
          <cell r="I3335">
            <v>40645</v>
          </cell>
          <cell r="J3335">
            <v>2100</v>
          </cell>
          <cell r="W3335">
            <v>4000</v>
          </cell>
          <cell r="X3335">
            <v>1200</v>
          </cell>
          <cell r="AA3335">
            <v>1500</v>
          </cell>
        </row>
        <row r="3336">
          <cell r="A3336">
            <v>34.229999999999997</v>
          </cell>
          <cell r="B3336">
            <v>5000</v>
          </cell>
          <cell r="H3336">
            <v>3300</v>
          </cell>
          <cell r="I3336">
            <v>40655</v>
          </cell>
          <cell r="J3336">
            <v>2100</v>
          </cell>
          <cell r="W3336">
            <v>4000</v>
          </cell>
          <cell r="X3336">
            <v>1200</v>
          </cell>
          <cell r="AA3336">
            <v>1500</v>
          </cell>
        </row>
        <row r="3337">
          <cell r="A3337">
            <v>34.24</v>
          </cell>
          <cell r="B3337">
            <v>5000</v>
          </cell>
          <cell r="H3337">
            <v>3300</v>
          </cell>
          <cell r="I3337">
            <v>40665</v>
          </cell>
          <cell r="J3337">
            <v>2100</v>
          </cell>
          <cell r="W3337">
            <v>4000</v>
          </cell>
          <cell r="X3337">
            <v>1200</v>
          </cell>
          <cell r="AA3337">
            <v>1500</v>
          </cell>
        </row>
        <row r="3338">
          <cell r="A3338">
            <v>34.25</v>
          </cell>
          <cell r="B3338">
            <v>5000</v>
          </cell>
          <cell r="H3338">
            <v>3300</v>
          </cell>
          <cell r="I3338">
            <v>40675</v>
          </cell>
          <cell r="J3338">
            <v>2100</v>
          </cell>
          <cell r="W3338">
            <v>4000</v>
          </cell>
          <cell r="X3338">
            <v>1200</v>
          </cell>
          <cell r="AA3338">
            <v>1500</v>
          </cell>
        </row>
        <row r="3339">
          <cell r="A3339">
            <v>34.26</v>
          </cell>
          <cell r="B3339">
            <v>5000</v>
          </cell>
          <cell r="H3339">
            <v>3300</v>
          </cell>
          <cell r="I3339">
            <v>40685</v>
          </cell>
          <cell r="J3339">
            <v>2100</v>
          </cell>
          <cell r="W3339">
            <v>4000</v>
          </cell>
          <cell r="X3339">
            <v>1200</v>
          </cell>
          <cell r="AA3339">
            <v>1500</v>
          </cell>
        </row>
        <row r="3340">
          <cell r="A3340">
            <v>34.270000000000003</v>
          </cell>
          <cell r="B3340">
            <v>5000</v>
          </cell>
          <cell r="H3340">
            <v>3300</v>
          </cell>
          <cell r="I3340">
            <v>40695</v>
          </cell>
          <cell r="J3340">
            <v>2100</v>
          </cell>
          <cell r="W3340">
            <v>4000</v>
          </cell>
          <cell r="X3340">
            <v>1200</v>
          </cell>
          <cell r="AA3340">
            <v>1500</v>
          </cell>
        </row>
        <row r="3341">
          <cell r="A3341">
            <v>34.28</v>
          </cell>
          <cell r="B3341">
            <v>5000</v>
          </cell>
          <cell r="H3341">
            <v>3300</v>
          </cell>
          <cell r="I3341">
            <v>40705</v>
          </cell>
          <cell r="J3341">
            <v>2100</v>
          </cell>
          <cell r="W3341">
            <v>4000</v>
          </cell>
          <cell r="X3341">
            <v>1200</v>
          </cell>
          <cell r="AA3341">
            <v>1500</v>
          </cell>
        </row>
        <row r="3342">
          <cell r="A3342">
            <v>34.29</v>
          </cell>
          <cell r="B3342">
            <v>5000</v>
          </cell>
          <cell r="H3342">
            <v>3300</v>
          </cell>
          <cell r="I3342">
            <v>40715</v>
          </cell>
          <cell r="J3342">
            <v>2100</v>
          </cell>
          <cell r="W3342">
            <v>4000</v>
          </cell>
          <cell r="X3342">
            <v>1200</v>
          </cell>
          <cell r="AA3342">
            <v>1500</v>
          </cell>
        </row>
        <row r="3343">
          <cell r="A3343">
            <v>34.299999999999997</v>
          </cell>
          <cell r="B3343">
            <v>5000</v>
          </cell>
          <cell r="H3343">
            <v>3300</v>
          </cell>
          <cell r="I3343">
            <v>40725</v>
          </cell>
          <cell r="J3343">
            <v>2100</v>
          </cell>
          <cell r="W3343">
            <v>4000</v>
          </cell>
          <cell r="X3343">
            <v>1200</v>
          </cell>
          <cell r="AA3343">
            <v>1500</v>
          </cell>
        </row>
        <row r="3344">
          <cell r="A3344">
            <v>34.31</v>
          </cell>
          <cell r="B3344">
            <v>5000</v>
          </cell>
          <cell r="H3344">
            <v>3300</v>
          </cell>
          <cell r="I3344">
            <v>40735</v>
          </cell>
          <cell r="J3344">
            <v>2100</v>
          </cell>
          <cell r="W3344">
            <v>4000</v>
          </cell>
          <cell r="X3344">
            <v>1200</v>
          </cell>
          <cell r="AA3344">
            <v>1500</v>
          </cell>
        </row>
        <row r="3345">
          <cell r="A3345">
            <v>34.32</v>
          </cell>
          <cell r="B3345">
            <v>5000</v>
          </cell>
          <cell r="H3345">
            <v>3300</v>
          </cell>
          <cell r="I3345">
            <v>40745</v>
          </cell>
          <cell r="J3345">
            <v>2100</v>
          </cell>
          <cell r="W3345">
            <v>4000</v>
          </cell>
          <cell r="X3345">
            <v>1200</v>
          </cell>
          <cell r="AA3345">
            <v>1500</v>
          </cell>
        </row>
        <row r="3346">
          <cell r="A3346">
            <v>34.33</v>
          </cell>
          <cell r="B3346">
            <v>5000</v>
          </cell>
          <cell r="H3346">
            <v>3300</v>
          </cell>
          <cell r="I3346">
            <v>40755</v>
          </cell>
          <cell r="J3346">
            <v>2100</v>
          </cell>
          <cell r="W3346">
            <v>4000</v>
          </cell>
          <cell r="X3346">
            <v>1200</v>
          </cell>
          <cell r="AA3346">
            <v>1500</v>
          </cell>
        </row>
        <row r="3347">
          <cell r="A3347">
            <v>34.340000000000003</v>
          </cell>
          <cell r="B3347">
            <v>5000</v>
          </cell>
          <cell r="H3347">
            <v>3300</v>
          </cell>
          <cell r="I3347">
            <v>40765</v>
          </cell>
          <cell r="J3347">
            <v>2100</v>
          </cell>
          <cell r="W3347">
            <v>4000</v>
          </cell>
          <cell r="X3347">
            <v>1200</v>
          </cell>
          <cell r="AA3347">
            <v>1500</v>
          </cell>
        </row>
        <row r="3348">
          <cell r="A3348">
            <v>34.35</v>
          </cell>
          <cell r="B3348">
            <v>5000</v>
          </cell>
          <cell r="H3348">
            <v>3300</v>
          </cell>
          <cell r="I3348">
            <v>40775</v>
          </cell>
          <cell r="J3348">
            <v>2100</v>
          </cell>
          <cell r="W3348">
            <v>4000</v>
          </cell>
          <cell r="X3348">
            <v>1200</v>
          </cell>
          <cell r="AA3348">
            <v>1500</v>
          </cell>
        </row>
        <row r="3349">
          <cell r="A3349">
            <v>34.36</v>
          </cell>
          <cell r="B3349">
            <v>5000</v>
          </cell>
          <cell r="H3349">
            <v>3300</v>
          </cell>
          <cell r="I3349">
            <v>40785</v>
          </cell>
          <cell r="J3349">
            <v>2100</v>
          </cell>
          <cell r="W3349">
            <v>4000</v>
          </cell>
          <cell r="X3349">
            <v>1200</v>
          </cell>
          <cell r="AA3349">
            <v>1500</v>
          </cell>
        </row>
        <row r="3350">
          <cell r="A3350">
            <v>34.369999999999997</v>
          </cell>
          <cell r="B3350">
            <v>5000</v>
          </cell>
          <cell r="H3350">
            <v>3300</v>
          </cell>
          <cell r="I3350">
            <v>40795</v>
          </cell>
          <cell r="J3350">
            <v>2100</v>
          </cell>
          <cell r="W3350">
            <v>4000</v>
          </cell>
          <cell r="X3350">
            <v>1200</v>
          </cell>
          <cell r="AA3350">
            <v>1500</v>
          </cell>
        </row>
        <row r="3351">
          <cell r="A3351">
            <v>34.380000000000003</v>
          </cell>
          <cell r="B3351">
            <v>5000</v>
          </cell>
          <cell r="H3351">
            <v>3300</v>
          </cell>
          <cell r="I3351">
            <v>40805</v>
          </cell>
          <cell r="J3351">
            <v>2100</v>
          </cell>
          <cell r="W3351">
            <v>4000</v>
          </cell>
          <cell r="X3351">
            <v>1200</v>
          </cell>
          <cell r="AA3351">
            <v>1500</v>
          </cell>
        </row>
        <row r="3352">
          <cell r="A3352">
            <v>34.39</v>
          </cell>
          <cell r="B3352">
            <v>5000</v>
          </cell>
          <cell r="H3352">
            <v>3300</v>
          </cell>
          <cell r="I3352">
            <v>40815</v>
          </cell>
          <cell r="J3352">
            <v>2100</v>
          </cell>
          <cell r="W3352">
            <v>4000</v>
          </cell>
          <cell r="X3352">
            <v>1200</v>
          </cell>
          <cell r="AA3352">
            <v>1500</v>
          </cell>
        </row>
        <row r="3353">
          <cell r="A3353">
            <v>34.4</v>
          </cell>
          <cell r="B3353">
            <v>5000</v>
          </cell>
          <cell r="H3353">
            <v>3300</v>
          </cell>
          <cell r="I3353">
            <v>40825</v>
          </cell>
          <cell r="J3353">
            <v>2100</v>
          </cell>
          <cell r="W3353">
            <v>4000</v>
          </cell>
          <cell r="X3353">
            <v>1200</v>
          </cell>
          <cell r="AA3353">
            <v>1500</v>
          </cell>
        </row>
        <row r="3354">
          <cell r="A3354">
            <v>34.409999999999997</v>
          </cell>
          <cell r="B3354">
            <v>5000</v>
          </cell>
          <cell r="H3354">
            <v>3300</v>
          </cell>
          <cell r="I3354">
            <v>40835</v>
          </cell>
          <cell r="J3354">
            <v>2100</v>
          </cell>
          <cell r="W3354">
            <v>4000</v>
          </cell>
          <cell r="X3354">
            <v>1200</v>
          </cell>
          <cell r="AA3354">
            <v>1500</v>
          </cell>
        </row>
        <row r="3355">
          <cell r="A3355">
            <v>34.42</v>
          </cell>
          <cell r="B3355">
            <v>5000</v>
          </cell>
          <cell r="H3355">
            <v>3300</v>
          </cell>
          <cell r="I3355">
            <v>40845</v>
          </cell>
          <cell r="J3355">
            <v>2100</v>
          </cell>
          <cell r="W3355">
            <v>4000</v>
          </cell>
          <cell r="X3355">
            <v>1200</v>
          </cell>
          <cell r="AA3355">
            <v>1500</v>
          </cell>
        </row>
        <row r="3356">
          <cell r="A3356">
            <v>34.43</v>
          </cell>
          <cell r="B3356">
            <v>5000</v>
          </cell>
          <cell r="H3356">
            <v>3300</v>
          </cell>
          <cell r="I3356">
            <v>40855</v>
          </cell>
          <cell r="J3356">
            <v>2100</v>
          </cell>
          <cell r="W3356">
            <v>4000</v>
          </cell>
          <cell r="X3356">
            <v>1200</v>
          </cell>
          <cell r="AA3356">
            <v>1500</v>
          </cell>
        </row>
        <row r="3357">
          <cell r="A3357">
            <v>34.44</v>
          </cell>
          <cell r="B3357">
            <v>5000</v>
          </cell>
          <cell r="H3357">
            <v>3300</v>
          </cell>
          <cell r="I3357">
            <v>40865</v>
          </cell>
          <cell r="J3357">
            <v>2100</v>
          </cell>
          <cell r="W3357">
            <v>4000</v>
          </cell>
          <cell r="X3357">
            <v>1200</v>
          </cell>
          <cell r="AA3357">
            <v>1500</v>
          </cell>
        </row>
        <row r="3358">
          <cell r="A3358">
            <v>34.450000000000003</v>
          </cell>
          <cell r="B3358">
            <v>5000</v>
          </cell>
          <cell r="H3358">
            <v>3300</v>
          </cell>
          <cell r="I3358">
            <v>40875</v>
          </cell>
          <cell r="J3358">
            <v>2100</v>
          </cell>
          <cell r="W3358">
            <v>4000</v>
          </cell>
          <cell r="X3358">
            <v>1200</v>
          </cell>
          <cell r="AA3358">
            <v>1500</v>
          </cell>
        </row>
        <row r="3359">
          <cell r="A3359">
            <v>34.46</v>
          </cell>
          <cell r="B3359">
            <v>5000</v>
          </cell>
          <cell r="H3359">
            <v>3300</v>
          </cell>
          <cell r="I3359">
            <v>40885</v>
          </cell>
          <cell r="J3359">
            <v>2100</v>
          </cell>
          <cell r="W3359">
            <v>4000</v>
          </cell>
          <cell r="X3359">
            <v>1200</v>
          </cell>
          <cell r="AA3359">
            <v>1500</v>
          </cell>
        </row>
        <row r="3360">
          <cell r="A3360">
            <v>34.47</v>
          </cell>
          <cell r="B3360">
            <v>5000</v>
          </cell>
          <cell r="H3360">
            <v>3300</v>
          </cell>
          <cell r="I3360">
            <v>40895</v>
          </cell>
          <cell r="J3360">
            <v>2100</v>
          </cell>
          <cell r="W3360">
            <v>4000</v>
          </cell>
          <cell r="X3360">
            <v>1200</v>
          </cell>
          <cell r="AA3360">
            <v>1500</v>
          </cell>
        </row>
        <row r="3361">
          <cell r="A3361">
            <v>34.479999999999997</v>
          </cell>
          <cell r="B3361">
            <v>5000</v>
          </cell>
          <cell r="H3361">
            <v>3300</v>
          </cell>
          <cell r="I3361">
            <v>40905</v>
          </cell>
          <cell r="J3361">
            <v>2100</v>
          </cell>
          <cell r="W3361">
            <v>4000</v>
          </cell>
          <cell r="X3361">
            <v>1200</v>
          </cell>
          <cell r="AA3361">
            <v>1500</v>
          </cell>
        </row>
        <row r="3362">
          <cell r="A3362">
            <v>34.49</v>
          </cell>
          <cell r="B3362">
            <v>5000</v>
          </cell>
          <cell r="H3362">
            <v>3300</v>
          </cell>
          <cell r="I3362">
            <v>40915</v>
          </cell>
          <cell r="J3362">
            <v>2100</v>
          </cell>
          <cell r="W3362">
            <v>4000</v>
          </cell>
          <cell r="X3362">
            <v>1200</v>
          </cell>
          <cell r="AA3362">
            <v>1500</v>
          </cell>
        </row>
        <row r="3363">
          <cell r="A3363">
            <v>34.5</v>
          </cell>
          <cell r="B3363">
            <v>5000</v>
          </cell>
          <cell r="H3363">
            <v>3300</v>
          </cell>
          <cell r="I3363">
            <v>40925</v>
          </cell>
          <cell r="J3363">
            <v>2100</v>
          </cell>
          <cell r="W3363">
            <v>4000</v>
          </cell>
          <cell r="X3363">
            <v>1200</v>
          </cell>
          <cell r="AA3363">
            <v>1500</v>
          </cell>
        </row>
        <row r="3364">
          <cell r="A3364">
            <v>34.51</v>
          </cell>
          <cell r="B3364">
            <v>5000</v>
          </cell>
          <cell r="H3364">
            <v>3300</v>
          </cell>
          <cell r="I3364">
            <v>40935</v>
          </cell>
          <cell r="J3364">
            <v>2100</v>
          </cell>
          <cell r="W3364">
            <v>4000</v>
          </cell>
          <cell r="X3364">
            <v>1200</v>
          </cell>
          <cell r="AA3364">
            <v>1500</v>
          </cell>
        </row>
        <row r="3365">
          <cell r="A3365">
            <v>34.520000000000003</v>
          </cell>
          <cell r="B3365">
            <v>5000</v>
          </cell>
          <cell r="H3365">
            <v>3300</v>
          </cell>
          <cell r="I3365">
            <v>40945</v>
          </cell>
          <cell r="J3365">
            <v>2100</v>
          </cell>
          <cell r="W3365">
            <v>4000</v>
          </cell>
          <cell r="X3365">
            <v>1200</v>
          </cell>
          <cell r="AA3365">
            <v>1500</v>
          </cell>
        </row>
        <row r="3366">
          <cell r="A3366">
            <v>34.53</v>
          </cell>
          <cell r="B3366">
            <v>5000</v>
          </cell>
          <cell r="H3366">
            <v>3300</v>
          </cell>
          <cell r="I3366">
            <v>40955</v>
          </cell>
          <cell r="J3366">
            <v>2100</v>
          </cell>
          <cell r="W3366">
            <v>4000</v>
          </cell>
          <cell r="X3366">
            <v>1200</v>
          </cell>
          <cell r="AA3366">
            <v>1500</v>
          </cell>
        </row>
        <row r="3367">
          <cell r="A3367">
            <v>34.54</v>
          </cell>
          <cell r="B3367">
            <v>5000</v>
          </cell>
          <cell r="H3367">
            <v>3300</v>
          </cell>
          <cell r="I3367">
            <v>40965</v>
          </cell>
          <cell r="J3367">
            <v>2100</v>
          </cell>
          <cell r="W3367">
            <v>4000</v>
          </cell>
          <cell r="X3367">
            <v>1200</v>
          </cell>
          <cell r="AA3367">
            <v>1500</v>
          </cell>
        </row>
        <row r="3368">
          <cell r="A3368">
            <v>34.549999999999997</v>
          </cell>
          <cell r="B3368">
            <v>5000</v>
          </cell>
          <cell r="H3368">
            <v>3300</v>
          </cell>
          <cell r="I3368">
            <v>40975</v>
          </cell>
          <cell r="J3368">
            <v>2100</v>
          </cell>
          <cell r="W3368">
            <v>4000</v>
          </cell>
          <cell r="X3368">
            <v>1200</v>
          </cell>
          <cell r="AA3368">
            <v>1500</v>
          </cell>
        </row>
        <row r="3369">
          <cell r="A3369">
            <v>34.56</v>
          </cell>
          <cell r="B3369">
            <v>5000</v>
          </cell>
          <cell r="H3369">
            <v>3300</v>
          </cell>
          <cell r="I3369">
            <v>40985</v>
          </cell>
          <cell r="J3369">
            <v>2100</v>
          </cell>
          <cell r="W3369">
            <v>4000</v>
          </cell>
          <cell r="X3369">
            <v>1200</v>
          </cell>
          <cell r="AA3369">
            <v>1500</v>
          </cell>
        </row>
        <row r="3370">
          <cell r="A3370">
            <v>34.57</v>
          </cell>
          <cell r="B3370">
            <v>5000</v>
          </cell>
          <cell r="H3370">
            <v>3300</v>
          </cell>
          <cell r="I3370">
            <v>40995</v>
          </cell>
          <cell r="J3370">
            <v>2100</v>
          </cell>
          <cell r="W3370">
            <v>4000</v>
          </cell>
          <cell r="X3370">
            <v>1200</v>
          </cell>
          <cell r="AA3370">
            <v>1500</v>
          </cell>
        </row>
        <row r="3371">
          <cell r="A3371">
            <v>34.58</v>
          </cell>
          <cell r="B3371">
            <v>5000</v>
          </cell>
          <cell r="H3371">
            <v>3300</v>
          </cell>
          <cell r="I3371">
            <v>41005</v>
          </cell>
          <cell r="J3371">
            <v>2100</v>
          </cell>
          <cell r="W3371">
            <v>4000</v>
          </cell>
          <cell r="X3371">
            <v>1200</v>
          </cell>
          <cell r="AA3371">
            <v>1500</v>
          </cell>
        </row>
        <row r="3372">
          <cell r="A3372">
            <v>34.590000000000003</v>
          </cell>
          <cell r="B3372">
            <v>5000</v>
          </cell>
          <cell r="H3372">
            <v>3300</v>
          </cell>
          <cell r="I3372">
            <v>41015</v>
          </cell>
          <cell r="J3372">
            <v>2100</v>
          </cell>
          <cell r="W3372">
            <v>4000</v>
          </cell>
          <cell r="X3372">
            <v>1200</v>
          </cell>
          <cell r="AA3372">
            <v>1500</v>
          </cell>
        </row>
        <row r="3373">
          <cell r="A3373">
            <v>34.6</v>
          </cell>
          <cell r="B3373">
            <v>5000</v>
          </cell>
          <cell r="H3373">
            <v>3300</v>
          </cell>
          <cell r="I3373">
            <v>41025</v>
          </cell>
          <cell r="J3373">
            <v>2100</v>
          </cell>
          <cell r="W3373">
            <v>4000</v>
          </cell>
          <cell r="X3373">
            <v>1200</v>
          </cell>
          <cell r="AA3373">
            <v>1500</v>
          </cell>
        </row>
        <row r="3374">
          <cell r="A3374">
            <v>34.61</v>
          </cell>
          <cell r="B3374">
            <v>5000</v>
          </cell>
          <cell r="H3374">
            <v>3300</v>
          </cell>
          <cell r="I3374">
            <v>41035</v>
          </cell>
          <cell r="J3374">
            <v>2100</v>
          </cell>
          <cell r="W3374">
            <v>4000</v>
          </cell>
          <cell r="X3374">
            <v>1200</v>
          </cell>
          <cell r="AA3374">
            <v>1500</v>
          </cell>
        </row>
        <row r="3375">
          <cell r="A3375">
            <v>34.619999999999997</v>
          </cell>
          <cell r="B3375">
            <v>5000</v>
          </cell>
          <cell r="H3375">
            <v>3300</v>
          </cell>
          <cell r="I3375">
            <v>41045</v>
          </cell>
          <cell r="J3375">
            <v>2100</v>
          </cell>
          <cell r="W3375">
            <v>4000</v>
          </cell>
          <cell r="X3375">
            <v>1200</v>
          </cell>
          <cell r="AA3375">
            <v>1500</v>
          </cell>
        </row>
        <row r="3376">
          <cell r="A3376">
            <v>34.630000000000003</v>
          </cell>
          <cell r="B3376">
            <v>5000</v>
          </cell>
          <cell r="H3376">
            <v>3300</v>
          </cell>
          <cell r="I3376">
            <v>41055</v>
          </cell>
          <cell r="J3376">
            <v>2100</v>
          </cell>
          <cell r="W3376">
            <v>4000</v>
          </cell>
          <cell r="X3376">
            <v>1200</v>
          </cell>
          <cell r="AA3376">
            <v>1500</v>
          </cell>
        </row>
        <row r="3377">
          <cell r="A3377">
            <v>34.64</v>
          </cell>
          <cell r="B3377">
            <v>5000</v>
          </cell>
          <cell r="H3377">
            <v>3300</v>
          </cell>
          <cell r="I3377">
            <v>41065</v>
          </cell>
          <cell r="J3377">
            <v>2100</v>
          </cell>
          <cell r="W3377">
            <v>4000</v>
          </cell>
          <cell r="X3377">
            <v>1200</v>
          </cell>
          <cell r="AA3377">
            <v>1500</v>
          </cell>
        </row>
        <row r="3378">
          <cell r="A3378">
            <v>34.65</v>
          </cell>
          <cell r="B3378">
            <v>5000</v>
          </cell>
          <cell r="H3378">
            <v>3300</v>
          </cell>
          <cell r="I3378">
            <v>41075</v>
          </cell>
          <cell r="J3378">
            <v>2100</v>
          </cell>
          <cell r="W3378">
            <v>4000</v>
          </cell>
          <cell r="X3378">
            <v>1200</v>
          </cell>
          <cell r="AA3378">
            <v>1500</v>
          </cell>
        </row>
        <row r="3379">
          <cell r="A3379">
            <v>34.659999999999997</v>
          </cell>
          <cell r="B3379">
            <v>5000</v>
          </cell>
          <cell r="H3379">
            <v>3300</v>
          </cell>
          <cell r="I3379">
            <v>41085</v>
          </cell>
          <cell r="J3379">
            <v>2100</v>
          </cell>
          <cell r="W3379">
            <v>4000</v>
          </cell>
          <cell r="X3379">
            <v>1200</v>
          </cell>
          <cell r="AA3379">
            <v>1500</v>
          </cell>
        </row>
        <row r="3380">
          <cell r="A3380">
            <v>34.67</v>
          </cell>
          <cell r="B3380">
            <v>5000</v>
          </cell>
          <cell r="H3380">
            <v>3300</v>
          </cell>
          <cell r="I3380">
            <v>41095</v>
          </cell>
          <cell r="J3380">
            <v>2100</v>
          </cell>
          <cell r="W3380">
            <v>4000</v>
          </cell>
          <cell r="X3380">
            <v>1200</v>
          </cell>
          <cell r="AA3380">
            <v>1500</v>
          </cell>
        </row>
        <row r="3381">
          <cell r="A3381">
            <v>34.68</v>
          </cell>
          <cell r="B3381">
            <v>5000</v>
          </cell>
          <cell r="H3381">
            <v>3300</v>
          </cell>
          <cell r="I3381">
            <v>41105</v>
          </cell>
          <cell r="J3381">
            <v>2100</v>
          </cell>
          <cell r="W3381">
            <v>4000</v>
          </cell>
          <cell r="X3381">
            <v>1200</v>
          </cell>
          <cell r="AA3381">
            <v>1500</v>
          </cell>
        </row>
        <row r="3382">
          <cell r="A3382">
            <v>34.69</v>
          </cell>
          <cell r="B3382">
            <v>5000</v>
          </cell>
          <cell r="H3382">
            <v>3300</v>
          </cell>
          <cell r="I3382">
            <v>41115</v>
          </cell>
          <cell r="J3382">
            <v>2100</v>
          </cell>
          <cell r="W3382">
            <v>4000</v>
          </cell>
          <cell r="X3382">
            <v>1200</v>
          </cell>
          <cell r="AA3382">
            <v>1500</v>
          </cell>
        </row>
        <row r="3383">
          <cell r="A3383">
            <v>34.700000000000003</v>
          </cell>
          <cell r="B3383">
            <v>5000</v>
          </cell>
          <cell r="H3383">
            <v>3300</v>
          </cell>
          <cell r="I3383">
            <v>41125</v>
          </cell>
          <cell r="J3383">
            <v>2100</v>
          </cell>
          <cell r="W3383">
            <v>4000</v>
          </cell>
          <cell r="X3383">
            <v>1200</v>
          </cell>
          <cell r="AA3383">
            <v>1500</v>
          </cell>
        </row>
        <row r="3384">
          <cell r="A3384">
            <v>34.71</v>
          </cell>
          <cell r="B3384">
            <v>5000</v>
          </cell>
          <cell r="H3384">
            <v>3300</v>
          </cell>
          <cell r="I3384">
            <v>41135</v>
          </cell>
          <cell r="J3384">
            <v>2100</v>
          </cell>
          <cell r="W3384">
            <v>4000</v>
          </cell>
          <cell r="X3384">
            <v>1200</v>
          </cell>
          <cell r="AA3384">
            <v>1500</v>
          </cell>
        </row>
        <row r="3385">
          <cell r="A3385">
            <v>34.72</v>
          </cell>
          <cell r="B3385">
            <v>5000</v>
          </cell>
          <cell r="H3385">
            <v>3300</v>
          </cell>
          <cell r="I3385">
            <v>41145</v>
          </cell>
          <cell r="J3385">
            <v>2100</v>
          </cell>
          <cell r="W3385">
            <v>4000</v>
          </cell>
          <cell r="X3385">
            <v>1200</v>
          </cell>
          <cell r="AA3385">
            <v>1500</v>
          </cell>
        </row>
        <row r="3386">
          <cell r="A3386">
            <v>34.729999999999997</v>
          </cell>
          <cell r="B3386">
            <v>5000</v>
          </cell>
          <cell r="H3386">
            <v>3300</v>
          </cell>
          <cell r="I3386">
            <v>41155</v>
          </cell>
          <cell r="J3386">
            <v>2100</v>
          </cell>
          <cell r="W3386">
            <v>4000</v>
          </cell>
          <cell r="X3386">
            <v>1200</v>
          </cell>
          <cell r="AA3386">
            <v>1500</v>
          </cell>
        </row>
        <row r="3387">
          <cell r="A3387">
            <v>34.74</v>
          </cell>
          <cell r="B3387">
            <v>5000</v>
          </cell>
          <cell r="H3387">
            <v>3300</v>
          </cell>
          <cell r="I3387">
            <v>41165</v>
          </cell>
          <cell r="J3387">
            <v>2100</v>
          </cell>
          <cell r="W3387">
            <v>4000</v>
          </cell>
          <cell r="X3387">
            <v>1200</v>
          </cell>
          <cell r="AA3387">
            <v>1500</v>
          </cell>
        </row>
        <row r="3388">
          <cell r="A3388">
            <v>34.75</v>
          </cell>
          <cell r="B3388">
            <v>5000</v>
          </cell>
          <cell r="H3388">
            <v>3300</v>
          </cell>
          <cell r="I3388">
            <v>41175</v>
          </cell>
          <cell r="J3388">
            <v>2100</v>
          </cell>
          <cell r="W3388">
            <v>4000</v>
          </cell>
          <cell r="X3388">
            <v>1200</v>
          </cell>
          <cell r="AA3388">
            <v>1500</v>
          </cell>
        </row>
        <row r="3389">
          <cell r="A3389">
            <v>34.76</v>
          </cell>
          <cell r="B3389">
            <v>5000</v>
          </cell>
          <cell r="H3389">
            <v>3300</v>
          </cell>
          <cell r="I3389">
            <v>41185</v>
          </cell>
          <cell r="J3389">
            <v>2100</v>
          </cell>
          <cell r="W3389">
            <v>4000</v>
          </cell>
          <cell r="X3389">
            <v>1200</v>
          </cell>
          <cell r="AA3389">
            <v>1500</v>
          </cell>
        </row>
        <row r="3390">
          <cell r="A3390">
            <v>34.770000000000003</v>
          </cell>
          <cell r="B3390">
            <v>5000</v>
          </cell>
          <cell r="H3390">
            <v>3300</v>
          </cell>
          <cell r="I3390">
            <v>41195</v>
          </cell>
          <cell r="J3390">
            <v>2100</v>
          </cell>
          <cell r="W3390">
            <v>4000</v>
          </cell>
          <cell r="X3390">
            <v>1200</v>
          </cell>
          <cell r="AA3390">
            <v>1500</v>
          </cell>
        </row>
        <row r="3391">
          <cell r="A3391">
            <v>34.78</v>
          </cell>
          <cell r="B3391">
            <v>5000</v>
          </cell>
          <cell r="H3391">
            <v>3300</v>
          </cell>
          <cell r="I3391">
            <v>41205</v>
          </cell>
          <cell r="J3391">
            <v>2100</v>
          </cell>
          <cell r="W3391">
            <v>4000</v>
          </cell>
          <cell r="X3391">
            <v>1200</v>
          </cell>
          <cell r="AA3391">
            <v>1500</v>
          </cell>
        </row>
        <row r="3392">
          <cell r="A3392">
            <v>34.79</v>
          </cell>
          <cell r="B3392">
            <v>5000</v>
          </cell>
          <cell r="H3392">
            <v>3300</v>
          </cell>
          <cell r="I3392">
            <v>41215</v>
          </cell>
          <cell r="J3392">
            <v>2100</v>
          </cell>
          <cell r="W3392">
            <v>4000</v>
          </cell>
          <cell r="X3392">
            <v>1200</v>
          </cell>
          <cell r="AA3392">
            <v>1500</v>
          </cell>
        </row>
        <row r="3393">
          <cell r="A3393">
            <v>34.799999999999997</v>
          </cell>
          <cell r="B3393">
            <v>5000</v>
          </cell>
          <cell r="H3393">
            <v>3300</v>
          </cell>
          <cell r="I3393">
            <v>41225</v>
          </cell>
          <cell r="J3393">
            <v>2100</v>
          </cell>
          <cell r="W3393">
            <v>4000</v>
          </cell>
          <cell r="X3393">
            <v>1200</v>
          </cell>
          <cell r="AA3393">
            <v>1500</v>
          </cell>
        </row>
        <row r="3394">
          <cell r="A3394">
            <v>34.81</v>
          </cell>
          <cell r="B3394">
            <v>5000</v>
          </cell>
          <cell r="H3394">
            <v>3300</v>
          </cell>
          <cell r="I3394">
            <v>41235</v>
          </cell>
          <cell r="J3394">
            <v>2100</v>
          </cell>
          <cell r="W3394">
            <v>4000</v>
          </cell>
          <cell r="X3394">
            <v>1200</v>
          </cell>
          <cell r="AA3394">
            <v>1500</v>
          </cell>
        </row>
        <row r="3395">
          <cell r="A3395">
            <v>34.82</v>
          </cell>
          <cell r="B3395">
            <v>5000</v>
          </cell>
          <cell r="H3395">
            <v>3300</v>
          </cell>
          <cell r="I3395">
            <v>41245</v>
          </cell>
          <cell r="J3395">
            <v>2100</v>
          </cell>
          <cell r="W3395">
            <v>4000</v>
          </cell>
          <cell r="X3395">
            <v>1200</v>
          </cell>
          <cell r="AA3395">
            <v>1500</v>
          </cell>
        </row>
        <row r="3396">
          <cell r="A3396">
            <v>34.83</v>
          </cell>
          <cell r="B3396">
            <v>5000</v>
          </cell>
          <cell r="H3396">
            <v>3300</v>
          </cell>
          <cell r="I3396">
            <v>41255</v>
          </cell>
          <cell r="J3396">
            <v>2100</v>
          </cell>
          <cell r="W3396">
            <v>4000</v>
          </cell>
          <cell r="X3396">
            <v>1200</v>
          </cell>
          <cell r="AA3396">
            <v>1500</v>
          </cell>
        </row>
        <row r="3397">
          <cell r="A3397">
            <v>34.840000000000003</v>
          </cell>
          <cell r="B3397">
            <v>5000</v>
          </cell>
          <cell r="H3397">
            <v>3300</v>
          </cell>
          <cell r="I3397">
            <v>41265</v>
          </cell>
          <cell r="J3397">
            <v>2100</v>
          </cell>
          <cell r="W3397">
            <v>4000</v>
          </cell>
          <cell r="X3397">
            <v>1200</v>
          </cell>
          <cell r="AA3397">
            <v>1500</v>
          </cell>
        </row>
        <row r="3398">
          <cell r="A3398">
            <v>34.85</v>
          </cell>
          <cell r="B3398">
            <v>5000</v>
          </cell>
          <cell r="H3398">
            <v>3300</v>
          </cell>
          <cell r="I3398">
            <v>41275</v>
          </cell>
          <cell r="J3398">
            <v>2100</v>
          </cell>
          <cell r="W3398">
            <v>4000</v>
          </cell>
          <cell r="X3398">
            <v>1200</v>
          </cell>
          <cell r="AA3398">
            <v>1500</v>
          </cell>
        </row>
        <row r="3399">
          <cell r="A3399">
            <v>34.86</v>
          </cell>
          <cell r="B3399">
            <v>5000</v>
          </cell>
          <cell r="H3399">
            <v>3300</v>
          </cell>
          <cell r="I3399">
            <v>41285</v>
          </cell>
          <cell r="J3399">
            <v>2100</v>
          </cell>
          <cell r="W3399">
            <v>4000</v>
          </cell>
          <cell r="X3399">
            <v>1200</v>
          </cell>
          <cell r="AA3399">
            <v>1500</v>
          </cell>
        </row>
        <row r="3400">
          <cell r="A3400">
            <v>34.869999999999997</v>
          </cell>
          <cell r="B3400">
            <v>5000</v>
          </cell>
          <cell r="H3400">
            <v>3300</v>
          </cell>
          <cell r="I3400">
            <v>41295</v>
          </cell>
          <cell r="J3400">
            <v>2100</v>
          </cell>
          <cell r="W3400">
            <v>4000</v>
          </cell>
          <cell r="X3400">
            <v>1200</v>
          </cell>
          <cell r="AA3400">
            <v>1500</v>
          </cell>
        </row>
        <row r="3401">
          <cell r="A3401">
            <v>34.880000000000003</v>
          </cell>
          <cell r="B3401">
            <v>5000</v>
          </cell>
          <cell r="H3401">
            <v>3300</v>
          </cell>
          <cell r="I3401">
            <v>41305</v>
          </cell>
          <cell r="J3401">
            <v>2100</v>
          </cell>
          <cell r="W3401">
            <v>4000</v>
          </cell>
          <cell r="X3401">
            <v>1200</v>
          </cell>
          <cell r="AA3401">
            <v>1500</v>
          </cell>
        </row>
        <row r="3402">
          <cell r="A3402">
            <v>34.89</v>
          </cell>
          <cell r="B3402">
            <v>5000</v>
          </cell>
          <cell r="H3402">
            <v>3300</v>
          </cell>
          <cell r="I3402">
            <v>41315</v>
          </cell>
          <cell r="J3402">
            <v>2100</v>
          </cell>
          <cell r="W3402">
            <v>4000</v>
          </cell>
          <cell r="X3402">
            <v>1200</v>
          </cell>
          <cell r="AA3402">
            <v>1500</v>
          </cell>
        </row>
        <row r="3403">
          <cell r="A3403">
            <v>34.9</v>
          </cell>
          <cell r="B3403">
            <v>5000</v>
          </cell>
          <cell r="H3403">
            <v>3300</v>
          </cell>
          <cell r="I3403">
            <v>41325</v>
          </cell>
          <cell r="J3403">
            <v>2100</v>
          </cell>
          <cell r="W3403">
            <v>4000</v>
          </cell>
          <cell r="X3403">
            <v>1200</v>
          </cell>
          <cell r="AA3403">
            <v>1500</v>
          </cell>
        </row>
        <row r="3404">
          <cell r="A3404">
            <v>34.909999999999997</v>
          </cell>
          <cell r="B3404">
            <v>5000</v>
          </cell>
          <cell r="H3404">
            <v>3300</v>
          </cell>
          <cell r="I3404">
            <v>41335</v>
          </cell>
          <cell r="J3404">
            <v>2100</v>
          </cell>
          <cell r="W3404">
            <v>4000</v>
          </cell>
          <cell r="X3404">
            <v>1200</v>
          </cell>
          <cell r="AA3404">
            <v>1500</v>
          </cell>
        </row>
        <row r="3405">
          <cell r="A3405">
            <v>34.92</v>
          </cell>
          <cell r="B3405">
            <v>5000</v>
          </cell>
          <cell r="H3405">
            <v>3300</v>
          </cell>
          <cell r="I3405">
            <v>41345</v>
          </cell>
          <cell r="J3405">
            <v>2100</v>
          </cell>
          <cell r="W3405">
            <v>4000</v>
          </cell>
          <cell r="X3405">
            <v>1200</v>
          </cell>
          <cell r="AA3405">
            <v>1500</v>
          </cell>
        </row>
        <row r="3406">
          <cell r="A3406">
            <v>34.93</v>
          </cell>
          <cell r="B3406">
            <v>5000</v>
          </cell>
          <cell r="H3406">
            <v>3300</v>
          </cell>
          <cell r="I3406">
            <v>41355</v>
          </cell>
          <cell r="J3406">
            <v>2100</v>
          </cell>
          <cell r="W3406">
            <v>4000</v>
          </cell>
          <cell r="X3406">
            <v>1200</v>
          </cell>
          <cell r="AA3406">
            <v>1500</v>
          </cell>
        </row>
        <row r="3407">
          <cell r="A3407">
            <v>34.94</v>
          </cell>
          <cell r="B3407">
            <v>5000</v>
          </cell>
          <cell r="H3407">
            <v>3300</v>
          </cell>
          <cell r="I3407">
            <v>41365</v>
          </cell>
          <cell r="J3407">
            <v>2100</v>
          </cell>
          <cell r="W3407">
            <v>4000</v>
          </cell>
          <cell r="X3407">
            <v>1200</v>
          </cell>
          <cell r="AA3407">
            <v>1500</v>
          </cell>
        </row>
        <row r="3408">
          <cell r="A3408">
            <v>34.950000000000003</v>
          </cell>
          <cell r="B3408">
            <v>5000</v>
          </cell>
          <cell r="H3408">
            <v>3300</v>
          </cell>
          <cell r="I3408">
            <v>41375</v>
          </cell>
          <cell r="J3408">
            <v>2100</v>
          </cell>
          <cell r="W3408">
            <v>4000</v>
          </cell>
          <cell r="X3408">
            <v>1200</v>
          </cell>
          <cell r="AA3408">
            <v>1500</v>
          </cell>
        </row>
        <row r="3409">
          <cell r="A3409">
            <v>34.96</v>
          </cell>
          <cell r="B3409">
            <v>5000</v>
          </cell>
          <cell r="H3409">
            <v>3300</v>
          </cell>
          <cell r="I3409">
            <v>41385</v>
          </cell>
          <cell r="J3409">
            <v>2100</v>
          </cell>
          <cell r="W3409">
            <v>4000</v>
          </cell>
          <cell r="X3409">
            <v>1200</v>
          </cell>
          <cell r="AA3409">
            <v>1500</v>
          </cell>
        </row>
        <row r="3410">
          <cell r="A3410">
            <v>34.97</v>
          </cell>
          <cell r="B3410">
            <v>5000</v>
          </cell>
          <cell r="H3410">
            <v>3300</v>
          </cell>
          <cell r="I3410">
            <v>41395</v>
          </cell>
          <cell r="J3410">
            <v>2100</v>
          </cell>
          <cell r="W3410">
            <v>4000</v>
          </cell>
          <cell r="X3410">
            <v>1200</v>
          </cell>
          <cell r="AA3410">
            <v>1500</v>
          </cell>
        </row>
        <row r="3411">
          <cell r="A3411">
            <v>34.979999999999997</v>
          </cell>
          <cell r="B3411">
            <v>5000</v>
          </cell>
          <cell r="H3411">
            <v>3300</v>
          </cell>
          <cell r="I3411">
            <v>41405</v>
          </cell>
          <cell r="J3411">
            <v>2100</v>
          </cell>
          <cell r="W3411">
            <v>4000</v>
          </cell>
          <cell r="X3411">
            <v>1200</v>
          </cell>
          <cell r="AA3411">
            <v>1500</v>
          </cell>
        </row>
        <row r="3412">
          <cell r="A3412">
            <v>34.99</v>
          </cell>
          <cell r="B3412">
            <v>5000</v>
          </cell>
          <cell r="H3412">
            <v>3300</v>
          </cell>
          <cell r="I3412">
            <v>41415</v>
          </cell>
          <cell r="J3412">
            <v>2100</v>
          </cell>
          <cell r="W3412">
            <v>4000</v>
          </cell>
          <cell r="X3412">
            <v>1200</v>
          </cell>
          <cell r="AA3412">
            <v>1500</v>
          </cell>
        </row>
        <row r="3413">
          <cell r="A3413">
            <v>35</v>
          </cell>
          <cell r="B3413">
            <v>5000</v>
          </cell>
          <cell r="H3413">
            <v>3300</v>
          </cell>
          <cell r="I3413">
            <v>41425</v>
          </cell>
          <cell r="J3413">
            <v>2100</v>
          </cell>
          <cell r="W3413">
            <v>4000</v>
          </cell>
          <cell r="X3413">
            <v>1200</v>
          </cell>
          <cell r="AA3413">
            <v>1500</v>
          </cell>
        </row>
        <row r="3414">
          <cell r="A3414">
            <v>35.01</v>
          </cell>
          <cell r="B3414">
            <v>5000</v>
          </cell>
          <cell r="H3414">
            <v>3300</v>
          </cell>
          <cell r="I3414">
            <v>41435</v>
          </cell>
          <cell r="J3414">
            <v>2100</v>
          </cell>
          <cell r="W3414">
            <v>4000</v>
          </cell>
          <cell r="X3414">
            <v>1200</v>
          </cell>
          <cell r="AA3414">
            <v>1500</v>
          </cell>
        </row>
        <row r="3415">
          <cell r="A3415">
            <v>35.020000000000003</v>
          </cell>
          <cell r="B3415">
            <v>5000</v>
          </cell>
          <cell r="H3415">
            <v>3300</v>
          </cell>
          <cell r="I3415">
            <v>41445</v>
          </cell>
          <cell r="J3415">
            <v>2100</v>
          </cell>
          <cell r="W3415">
            <v>4000</v>
          </cell>
          <cell r="X3415">
            <v>1200</v>
          </cell>
          <cell r="AA3415">
            <v>1500</v>
          </cell>
        </row>
        <row r="3416">
          <cell r="A3416">
            <v>35.03</v>
          </cell>
          <cell r="B3416">
            <v>5000</v>
          </cell>
          <cell r="H3416">
            <v>3300</v>
          </cell>
          <cell r="I3416">
            <v>41455</v>
          </cell>
          <cell r="J3416">
            <v>2100</v>
          </cell>
          <cell r="W3416">
            <v>4000</v>
          </cell>
          <cell r="X3416">
            <v>1200</v>
          </cell>
          <cell r="AA3416">
            <v>1500</v>
          </cell>
        </row>
        <row r="3417">
          <cell r="A3417">
            <v>35.04</v>
          </cell>
          <cell r="B3417">
            <v>5000</v>
          </cell>
          <cell r="H3417">
            <v>3300</v>
          </cell>
          <cell r="I3417">
            <v>41465</v>
          </cell>
          <cell r="J3417">
            <v>2100</v>
          </cell>
          <cell r="W3417">
            <v>4000</v>
          </cell>
          <cell r="X3417">
            <v>1200</v>
          </cell>
          <cell r="AA3417">
            <v>1500</v>
          </cell>
        </row>
        <row r="3418">
          <cell r="A3418">
            <v>35.049999999999997</v>
          </cell>
          <cell r="B3418">
            <v>5000</v>
          </cell>
          <cell r="H3418">
            <v>3300</v>
          </cell>
          <cell r="I3418">
            <v>41475</v>
          </cell>
          <cell r="J3418">
            <v>2100</v>
          </cell>
          <cell r="W3418">
            <v>4000</v>
          </cell>
          <cell r="X3418">
            <v>1200</v>
          </cell>
          <cell r="AA3418">
            <v>1500</v>
          </cell>
        </row>
        <row r="3419">
          <cell r="A3419">
            <v>35.06</v>
          </cell>
          <cell r="B3419">
            <v>5000</v>
          </cell>
          <cell r="H3419">
            <v>3300</v>
          </cell>
          <cell r="I3419">
            <v>41485</v>
          </cell>
          <cell r="J3419">
            <v>2100</v>
          </cell>
          <cell r="W3419">
            <v>4000</v>
          </cell>
          <cell r="X3419">
            <v>1200</v>
          </cell>
          <cell r="AA3419">
            <v>1500</v>
          </cell>
        </row>
        <row r="3420">
          <cell r="A3420">
            <v>35.07</v>
          </cell>
          <cell r="B3420">
            <v>5000</v>
          </cell>
          <cell r="H3420">
            <v>3300</v>
          </cell>
          <cell r="I3420">
            <v>41495</v>
          </cell>
          <cell r="J3420">
            <v>2100</v>
          </cell>
          <cell r="W3420">
            <v>4000</v>
          </cell>
          <cell r="X3420">
            <v>1200</v>
          </cell>
          <cell r="AA3420">
            <v>1500</v>
          </cell>
        </row>
        <row r="3421">
          <cell r="A3421">
            <v>35.08</v>
          </cell>
          <cell r="B3421">
            <v>5000</v>
          </cell>
          <cell r="H3421">
            <v>3300</v>
          </cell>
          <cell r="I3421">
            <v>41505</v>
          </cell>
          <cell r="J3421">
            <v>2100</v>
          </cell>
          <cell r="W3421">
            <v>4000</v>
          </cell>
          <cell r="X3421">
            <v>1200</v>
          </cell>
          <cell r="AA3421">
            <v>1500</v>
          </cell>
        </row>
        <row r="3422">
          <cell r="A3422">
            <v>35.090000000000003</v>
          </cell>
          <cell r="B3422">
            <v>5000</v>
          </cell>
          <cell r="H3422">
            <v>3300</v>
          </cell>
          <cell r="I3422">
            <v>41515</v>
          </cell>
          <cell r="J3422">
            <v>2100</v>
          </cell>
          <cell r="W3422">
            <v>4000</v>
          </cell>
          <cell r="X3422">
            <v>1200</v>
          </cell>
          <cell r="AA3422">
            <v>1500</v>
          </cell>
        </row>
        <row r="3423">
          <cell r="A3423">
            <v>35.1</v>
          </cell>
          <cell r="B3423">
            <v>5000</v>
          </cell>
          <cell r="H3423">
            <v>3300</v>
          </cell>
          <cell r="I3423">
            <v>41525</v>
          </cell>
          <cell r="J3423">
            <v>2100</v>
          </cell>
          <cell r="W3423">
            <v>4000</v>
          </cell>
          <cell r="X3423">
            <v>1200</v>
          </cell>
          <cell r="AA3423">
            <v>1500</v>
          </cell>
        </row>
        <row r="3424">
          <cell r="A3424">
            <v>35.11</v>
          </cell>
          <cell r="B3424">
            <v>5000</v>
          </cell>
          <cell r="H3424">
            <v>3300</v>
          </cell>
          <cell r="I3424">
            <v>41535</v>
          </cell>
          <cell r="J3424">
            <v>2100</v>
          </cell>
          <cell r="W3424">
            <v>4000</v>
          </cell>
          <cell r="X3424">
            <v>1200</v>
          </cell>
          <cell r="AA3424">
            <v>1500</v>
          </cell>
        </row>
        <row r="3425">
          <cell r="A3425">
            <v>35.119999999999997</v>
          </cell>
          <cell r="B3425">
            <v>5000</v>
          </cell>
          <cell r="H3425">
            <v>3300</v>
          </cell>
          <cell r="I3425">
            <v>41545</v>
          </cell>
          <cell r="J3425">
            <v>2100</v>
          </cell>
          <cell r="W3425">
            <v>4000</v>
          </cell>
          <cell r="X3425">
            <v>1200</v>
          </cell>
          <cell r="AA3425">
            <v>1500</v>
          </cell>
        </row>
        <row r="3426">
          <cell r="A3426">
            <v>35.130000000000003</v>
          </cell>
          <cell r="B3426">
            <v>5000</v>
          </cell>
          <cell r="H3426">
            <v>3300</v>
          </cell>
          <cell r="I3426">
            <v>41555</v>
          </cell>
          <cell r="J3426">
            <v>2100</v>
          </cell>
          <cell r="W3426">
            <v>4000</v>
          </cell>
          <cell r="X3426">
            <v>1200</v>
          </cell>
          <cell r="AA3426">
            <v>1500</v>
          </cell>
        </row>
        <row r="3427">
          <cell r="A3427">
            <v>35.14</v>
          </cell>
          <cell r="B3427">
            <v>5000</v>
          </cell>
          <cell r="H3427">
            <v>3300</v>
          </cell>
          <cell r="I3427">
            <v>41565</v>
          </cell>
          <cell r="J3427">
            <v>2100</v>
          </cell>
          <cell r="W3427">
            <v>4000</v>
          </cell>
          <cell r="X3427">
            <v>1200</v>
          </cell>
          <cell r="AA3427">
            <v>1500</v>
          </cell>
        </row>
        <row r="3428">
          <cell r="A3428">
            <v>35.15</v>
          </cell>
          <cell r="B3428">
            <v>5000</v>
          </cell>
          <cell r="H3428">
            <v>3300</v>
          </cell>
          <cell r="I3428">
            <v>41575</v>
          </cell>
          <cell r="J3428">
            <v>2100</v>
          </cell>
          <cell r="W3428">
            <v>4000</v>
          </cell>
          <cell r="X3428">
            <v>1200</v>
          </cell>
          <cell r="AA3428">
            <v>1500</v>
          </cell>
        </row>
        <row r="3429">
          <cell r="A3429">
            <v>35.159999999999997</v>
          </cell>
          <cell r="B3429">
            <v>5000</v>
          </cell>
          <cell r="H3429">
            <v>3300</v>
          </cell>
          <cell r="I3429">
            <v>41585</v>
          </cell>
          <cell r="J3429">
            <v>2100</v>
          </cell>
          <cell r="W3429">
            <v>4000</v>
          </cell>
          <cell r="X3429">
            <v>1200</v>
          </cell>
          <cell r="AA3429">
            <v>1500</v>
          </cell>
        </row>
        <row r="3430">
          <cell r="A3430">
            <v>35.17</v>
          </cell>
          <cell r="B3430">
            <v>5000</v>
          </cell>
          <cell r="H3430">
            <v>3300</v>
          </cell>
          <cell r="I3430">
            <v>41595</v>
          </cell>
          <cell r="J3430">
            <v>2100</v>
          </cell>
          <cell r="W3430">
            <v>4000</v>
          </cell>
          <cell r="X3430">
            <v>1200</v>
          </cell>
          <cell r="AA3430">
            <v>1500</v>
          </cell>
        </row>
        <row r="3431">
          <cell r="A3431">
            <v>35.18</v>
          </cell>
          <cell r="B3431">
            <v>5000</v>
          </cell>
          <cell r="H3431">
            <v>3300</v>
          </cell>
          <cell r="I3431">
            <v>41605</v>
          </cell>
          <cell r="J3431">
            <v>2100</v>
          </cell>
          <cell r="W3431">
            <v>4000</v>
          </cell>
          <cell r="X3431">
            <v>1200</v>
          </cell>
          <cell r="AA3431">
            <v>1500</v>
          </cell>
        </row>
        <row r="3432">
          <cell r="A3432">
            <v>35.19</v>
          </cell>
          <cell r="B3432">
            <v>5000</v>
          </cell>
          <cell r="H3432">
            <v>3300</v>
          </cell>
          <cell r="I3432">
            <v>41615</v>
          </cell>
          <cell r="J3432">
            <v>2100</v>
          </cell>
          <cell r="W3432">
            <v>4000</v>
          </cell>
          <cell r="X3432">
            <v>1200</v>
          </cell>
          <cell r="AA3432">
            <v>1500</v>
          </cell>
        </row>
        <row r="3433">
          <cell r="A3433">
            <v>35.200000000000003</v>
          </cell>
          <cell r="B3433">
            <v>5000</v>
          </cell>
          <cell r="H3433">
            <v>3300</v>
          </cell>
          <cell r="I3433">
            <v>41625</v>
          </cell>
          <cell r="J3433">
            <v>2100</v>
          </cell>
          <cell r="W3433">
            <v>4000</v>
          </cell>
          <cell r="X3433">
            <v>1200</v>
          </cell>
          <cell r="AA3433">
            <v>1500</v>
          </cell>
        </row>
        <row r="3434">
          <cell r="A3434">
            <v>35.21</v>
          </cell>
          <cell r="B3434">
            <v>5000</v>
          </cell>
          <cell r="H3434">
            <v>3300</v>
          </cell>
          <cell r="I3434">
            <v>41635</v>
          </cell>
          <cell r="J3434">
            <v>2100</v>
          </cell>
          <cell r="W3434">
            <v>4000</v>
          </cell>
          <cell r="X3434">
            <v>1200</v>
          </cell>
          <cell r="AA3434">
            <v>1500</v>
          </cell>
        </row>
        <row r="3435">
          <cell r="A3435">
            <v>35.22</v>
          </cell>
          <cell r="B3435">
            <v>5000</v>
          </cell>
          <cell r="H3435">
            <v>3300</v>
          </cell>
          <cell r="I3435">
            <v>41645</v>
          </cell>
          <cell r="J3435">
            <v>2100</v>
          </cell>
          <cell r="W3435">
            <v>4000</v>
          </cell>
          <cell r="X3435">
            <v>1200</v>
          </cell>
          <cell r="AA3435">
            <v>1500</v>
          </cell>
        </row>
        <row r="3436">
          <cell r="A3436">
            <v>35.229999999999997</v>
          </cell>
          <cell r="B3436">
            <v>5000</v>
          </cell>
          <cell r="H3436">
            <v>3300</v>
          </cell>
          <cell r="I3436">
            <v>41655</v>
          </cell>
          <cell r="J3436">
            <v>2100</v>
          </cell>
          <cell r="W3436">
            <v>4000</v>
          </cell>
          <cell r="X3436">
            <v>1200</v>
          </cell>
          <cell r="AA3436">
            <v>1500</v>
          </cell>
        </row>
        <row r="3437">
          <cell r="A3437">
            <v>35.24</v>
          </cell>
          <cell r="B3437">
            <v>5000</v>
          </cell>
          <cell r="H3437">
            <v>3300</v>
          </cell>
          <cell r="I3437">
            <v>41665</v>
          </cell>
          <cell r="J3437">
            <v>2100</v>
          </cell>
          <cell r="W3437">
            <v>4000</v>
          </cell>
          <cell r="X3437">
            <v>1200</v>
          </cell>
          <cell r="AA3437">
            <v>1500</v>
          </cell>
        </row>
        <row r="3438">
          <cell r="A3438">
            <v>35.25</v>
          </cell>
          <cell r="B3438">
            <v>5000</v>
          </cell>
          <cell r="H3438">
            <v>3300</v>
          </cell>
          <cell r="I3438">
            <v>41675</v>
          </cell>
          <cell r="J3438">
            <v>2100</v>
          </cell>
          <cell r="W3438">
            <v>4000</v>
          </cell>
          <cell r="X3438">
            <v>1200</v>
          </cell>
          <cell r="AA3438">
            <v>1500</v>
          </cell>
        </row>
        <row r="3439">
          <cell r="A3439">
            <v>35.26</v>
          </cell>
          <cell r="B3439">
            <v>5000</v>
          </cell>
          <cell r="H3439">
            <v>3300</v>
          </cell>
          <cell r="I3439">
            <v>41685</v>
          </cell>
          <cell r="J3439">
            <v>2100</v>
          </cell>
          <cell r="W3439">
            <v>4000</v>
          </cell>
          <cell r="X3439">
            <v>1200</v>
          </cell>
          <cell r="AA3439">
            <v>1500</v>
          </cell>
        </row>
        <row r="3440">
          <cell r="A3440">
            <v>35.270000000000003</v>
          </cell>
          <cell r="B3440">
            <v>5000</v>
          </cell>
          <cell r="H3440">
            <v>3300</v>
          </cell>
          <cell r="I3440">
            <v>41695</v>
          </cell>
          <cell r="J3440">
            <v>2100</v>
          </cell>
          <cell r="W3440">
            <v>4000</v>
          </cell>
          <cell r="X3440">
            <v>1200</v>
          </cell>
          <cell r="AA3440">
            <v>1500</v>
          </cell>
        </row>
        <row r="3441">
          <cell r="A3441">
            <v>35.28</v>
          </cell>
          <cell r="B3441">
            <v>5000</v>
          </cell>
          <cell r="H3441">
            <v>3300</v>
          </cell>
          <cell r="I3441">
            <v>41705</v>
          </cell>
          <cell r="J3441">
            <v>2100</v>
          </cell>
          <cell r="W3441">
            <v>4000</v>
          </cell>
          <cell r="X3441">
            <v>1200</v>
          </cell>
          <cell r="AA3441">
            <v>1500</v>
          </cell>
        </row>
        <row r="3442">
          <cell r="A3442">
            <v>35.29</v>
          </cell>
          <cell r="B3442">
            <v>5000</v>
          </cell>
          <cell r="H3442">
            <v>3300</v>
          </cell>
          <cell r="I3442">
            <v>41715</v>
          </cell>
          <cell r="J3442">
            <v>2100</v>
          </cell>
          <cell r="W3442">
            <v>4000</v>
          </cell>
          <cell r="X3442">
            <v>1200</v>
          </cell>
          <cell r="AA3442">
            <v>1500</v>
          </cell>
        </row>
        <row r="3443">
          <cell r="A3443">
            <v>35.299999999999997</v>
          </cell>
          <cell r="B3443">
            <v>5000</v>
          </cell>
          <cell r="H3443">
            <v>3300</v>
          </cell>
          <cell r="I3443">
            <v>41725</v>
          </cell>
          <cell r="J3443">
            <v>2100</v>
          </cell>
          <cell r="W3443">
            <v>4000</v>
          </cell>
          <cell r="X3443">
            <v>1200</v>
          </cell>
          <cell r="AA3443">
            <v>1500</v>
          </cell>
        </row>
        <row r="3444">
          <cell r="A3444">
            <v>35.31</v>
          </cell>
          <cell r="B3444">
            <v>5000</v>
          </cell>
          <cell r="H3444">
            <v>3300</v>
          </cell>
          <cell r="I3444">
            <v>41735</v>
          </cell>
          <cell r="J3444">
            <v>2100</v>
          </cell>
          <cell r="W3444">
            <v>4000</v>
          </cell>
          <cell r="X3444">
            <v>1200</v>
          </cell>
          <cell r="AA3444">
            <v>1500</v>
          </cell>
        </row>
        <row r="3445">
          <cell r="A3445">
            <v>35.32</v>
          </cell>
          <cell r="B3445">
            <v>5000</v>
          </cell>
          <cell r="H3445">
            <v>3300</v>
          </cell>
          <cell r="I3445">
            <v>41745</v>
          </cell>
          <cell r="J3445">
            <v>2100</v>
          </cell>
          <cell r="W3445">
            <v>4000</v>
          </cell>
          <cell r="X3445">
            <v>1200</v>
          </cell>
          <cell r="AA3445">
            <v>1500</v>
          </cell>
        </row>
        <row r="3446">
          <cell r="A3446">
            <v>35.33</v>
          </cell>
          <cell r="B3446">
            <v>5000</v>
          </cell>
          <cell r="H3446">
            <v>3300</v>
          </cell>
          <cell r="I3446">
            <v>41755</v>
          </cell>
          <cell r="J3446">
            <v>2100</v>
          </cell>
          <cell r="W3446">
            <v>4000</v>
          </cell>
          <cell r="X3446">
            <v>1200</v>
          </cell>
          <cell r="AA3446">
            <v>1500</v>
          </cell>
        </row>
        <row r="3447">
          <cell r="A3447">
            <v>35.340000000000003</v>
          </cell>
          <cell r="B3447">
            <v>5000</v>
          </cell>
          <cell r="H3447">
            <v>3300</v>
          </cell>
          <cell r="I3447">
            <v>41765</v>
          </cell>
          <cell r="J3447">
            <v>2100</v>
          </cell>
          <cell r="W3447">
            <v>4000</v>
          </cell>
          <cell r="X3447">
            <v>1200</v>
          </cell>
          <cell r="AA3447">
            <v>1500</v>
          </cell>
        </row>
        <row r="3448">
          <cell r="A3448">
            <v>35.35</v>
          </cell>
          <cell r="B3448">
            <v>5000</v>
          </cell>
          <cell r="H3448">
            <v>3300</v>
          </cell>
          <cell r="I3448">
            <v>41775</v>
          </cell>
          <cell r="J3448">
            <v>2100</v>
          </cell>
          <cell r="W3448">
            <v>4000</v>
          </cell>
          <cell r="X3448">
            <v>1200</v>
          </cell>
          <cell r="AA3448">
            <v>1500</v>
          </cell>
        </row>
        <row r="3449">
          <cell r="A3449">
            <v>35.36</v>
          </cell>
          <cell r="B3449">
            <v>5000</v>
          </cell>
          <cell r="H3449">
            <v>3300</v>
          </cell>
          <cell r="I3449">
            <v>41785</v>
          </cell>
          <cell r="J3449">
            <v>2100</v>
          </cell>
          <cell r="W3449">
            <v>4000</v>
          </cell>
          <cell r="X3449">
            <v>1200</v>
          </cell>
          <cell r="AA3449">
            <v>1500</v>
          </cell>
        </row>
        <row r="3450">
          <cell r="A3450">
            <v>35.369999999999997</v>
          </cell>
          <cell r="B3450">
            <v>5000</v>
          </cell>
          <cell r="H3450">
            <v>3300</v>
          </cell>
          <cell r="I3450">
            <v>41795</v>
          </cell>
          <cell r="J3450">
            <v>2100</v>
          </cell>
          <cell r="W3450">
            <v>4000</v>
          </cell>
          <cell r="X3450">
            <v>1200</v>
          </cell>
          <cell r="AA3450">
            <v>1500</v>
          </cell>
        </row>
        <row r="3451">
          <cell r="A3451">
            <v>35.380000000000003</v>
          </cell>
          <cell r="B3451">
            <v>5000</v>
          </cell>
          <cell r="H3451">
            <v>3300</v>
          </cell>
          <cell r="I3451">
            <v>41805</v>
          </cell>
          <cell r="J3451">
            <v>2100</v>
          </cell>
          <cell r="W3451">
            <v>4000</v>
          </cell>
          <cell r="X3451">
            <v>1200</v>
          </cell>
          <cell r="AA3451">
            <v>1500</v>
          </cell>
        </row>
        <row r="3452">
          <cell r="A3452">
            <v>35.39</v>
          </cell>
          <cell r="B3452">
            <v>5000</v>
          </cell>
          <cell r="H3452">
            <v>3300</v>
          </cell>
          <cell r="I3452">
            <v>41815</v>
          </cell>
          <cell r="J3452">
            <v>2100</v>
          </cell>
          <cell r="W3452">
            <v>4000</v>
          </cell>
          <cell r="X3452">
            <v>1200</v>
          </cell>
          <cell r="AA3452">
            <v>1500</v>
          </cell>
        </row>
        <row r="3453">
          <cell r="A3453">
            <v>35.4</v>
          </cell>
          <cell r="B3453">
            <v>5000</v>
          </cell>
          <cell r="H3453">
            <v>3300</v>
          </cell>
          <cell r="I3453">
            <v>41825</v>
          </cell>
          <cell r="J3453">
            <v>2100</v>
          </cell>
          <cell r="W3453">
            <v>4000</v>
          </cell>
          <cell r="X3453">
            <v>1200</v>
          </cell>
          <cell r="AA3453">
            <v>1500</v>
          </cell>
        </row>
        <row r="3454">
          <cell r="A3454">
            <v>35.409999999999997</v>
          </cell>
          <cell r="B3454">
            <v>5000</v>
          </cell>
          <cell r="H3454">
            <v>3300</v>
          </cell>
          <cell r="I3454">
            <v>41835</v>
          </cell>
          <cell r="J3454">
            <v>2100</v>
          </cell>
          <cell r="W3454">
            <v>4000</v>
          </cell>
          <cell r="X3454">
            <v>1200</v>
          </cell>
          <cell r="AA3454">
            <v>1500</v>
          </cell>
        </row>
        <row r="3455">
          <cell r="A3455">
            <v>35.42</v>
          </cell>
          <cell r="B3455">
            <v>5000</v>
          </cell>
          <cell r="H3455">
            <v>3300</v>
          </cell>
          <cell r="I3455">
            <v>41845</v>
          </cell>
          <cell r="J3455">
            <v>2100</v>
          </cell>
          <cell r="W3455">
            <v>4000</v>
          </cell>
          <cell r="X3455">
            <v>1200</v>
          </cell>
          <cell r="AA3455">
            <v>1500</v>
          </cell>
        </row>
        <row r="3456">
          <cell r="A3456">
            <v>35.43</v>
          </cell>
          <cell r="B3456">
            <v>5000</v>
          </cell>
          <cell r="H3456">
            <v>3300</v>
          </cell>
          <cell r="I3456">
            <v>41855</v>
          </cell>
          <cell r="J3456">
            <v>2100</v>
          </cell>
          <cell r="W3456">
            <v>4000</v>
          </cell>
          <cell r="X3456">
            <v>1200</v>
          </cell>
          <cell r="AA3456">
            <v>1500</v>
          </cell>
        </row>
        <row r="3457">
          <cell r="A3457">
            <v>35.44</v>
          </cell>
          <cell r="B3457">
            <v>5000</v>
          </cell>
          <cell r="H3457">
            <v>3300</v>
          </cell>
          <cell r="I3457">
            <v>41865</v>
          </cell>
          <cell r="J3457">
            <v>2100</v>
          </cell>
          <cell r="W3457">
            <v>4000</v>
          </cell>
          <cell r="X3457">
            <v>1200</v>
          </cell>
          <cell r="AA3457">
            <v>1500</v>
          </cell>
        </row>
        <row r="3458">
          <cell r="A3458">
            <v>35.450000000000003</v>
          </cell>
          <cell r="B3458">
            <v>5000</v>
          </cell>
          <cell r="H3458">
            <v>3300</v>
          </cell>
          <cell r="I3458">
            <v>41875</v>
          </cell>
          <cell r="J3458">
            <v>2100</v>
          </cell>
          <cell r="W3458">
            <v>4000</v>
          </cell>
          <cell r="X3458">
            <v>1200</v>
          </cell>
          <cell r="AA3458">
            <v>1500</v>
          </cell>
        </row>
        <row r="3459">
          <cell r="A3459">
            <v>35.46</v>
          </cell>
          <cell r="B3459">
            <v>5000</v>
          </cell>
          <cell r="H3459">
            <v>3300</v>
          </cell>
          <cell r="I3459">
            <v>41885</v>
          </cell>
          <cell r="J3459">
            <v>2100</v>
          </cell>
          <cell r="W3459">
            <v>4000</v>
          </cell>
          <cell r="X3459">
            <v>1200</v>
          </cell>
          <cell r="AA3459">
            <v>1500</v>
          </cell>
        </row>
        <row r="3460">
          <cell r="A3460">
            <v>35.47</v>
          </cell>
          <cell r="B3460">
            <v>5000</v>
          </cell>
          <cell r="H3460">
            <v>3300</v>
          </cell>
          <cell r="I3460">
            <v>41895</v>
          </cell>
          <cell r="J3460">
            <v>2100</v>
          </cell>
          <cell r="W3460">
            <v>4000</v>
          </cell>
          <cell r="X3460">
            <v>1200</v>
          </cell>
          <cell r="AA3460">
            <v>1500</v>
          </cell>
        </row>
        <row r="3461">
          <cell r="A3461">
            <v>35.479999999999997</v>
          </cell>
          <cell r="B3461">
            <v>5000</v>
          </cell>
          <cell r="H3461">
            <v>3300</v>
          </cell>
          <cell r="I3461">
            <v>41905</v>
          </cell>
          <cell r="J3461">
            <v>2100</v>
          </cell>
          <cell r="W3461">
            <v>4000</v>
          </cell>
          <cell r="X3461">
            <v>1200</v>
          </cell>
          <cell r="AA3461">
            <v>1500</v>
          </cell>
        </row>
        <row r="3462">
          <cell r="A3462">
            <v>35.49</v>
          </cell>
          <cell r="B3462">
            <v>5000</v>
          </cell>
          <cell r="H3462">
            <v>3300</v>
          </cell>
          <cell r="I3462">
            <v>41915</v>
          </cell>
          <cell r="J3462">
            <v>2100</v>
          </cell>
          <cell r="W3462">
            <v>4000</v>
          </cell>
          <cell r="X3462">
            <v>1200</v>
          </cell>
          <cell r="AA3462">
            <v>1500</v>
          </cell>
        </row>
        <row r="3463">
          <cell r="A3463">
            <v>35.5</v>
          </cell>
          <cell r="B3463">
            <v>5000</v>
          </cell>
          <cell r="H3463">
            <v>3300</v>
          </cell>
          <cell r="I3463">
            <v>41925</v>
          </cell>
          <cell r="J3463">
            <v>2100</v>
          </cell>
          <cell r="W3463">
            <v>4000</v>
          </cell>
          <cell r="X3463">
            <v>1200</v>
          </cell>
          <cell r="AA3463">
            <v>1500</v>
          </cell>
        </row>
        <row r="3464">
          <cell r="A3464">
            <v>35.51</v>
          </cell>
          <cell r="B3464">
            <v>5000</v>
          </cell>
          <cell r="H3464">
            <v>3300</v>
          </cell>
          <cell r="I3464">
            <v>41935</v>
          </cell>
          <cell r="J3464">
            <v>2100</v>
          </cell>
          <cell r="W3464">
            <v>4000</v>
          </cell>
          <cell r="X3464">
            <v>1200</v>
          </cell>
          <cell r="AA3464">
            <v>1500</v>
          </cell>
        </row>
        <row r="3465">
          <cell r="A3465">
            <v>35.520000000000003</v>
          </cell>
          <cell r="B3465">
            <v>5000</v>
          </cell>
          <cell r="H3465">
            <v>3300</v>
          </cell>
          <cell r="I3465">
            <v>41945</v>
          </cell>
          <cell r="J3465">
            <v>2100</v>
          </cell>
          <cell r="W3465">
            <v>4000</v>
          </cell>
          <cell r="X3465">
            <v>1200</v>
          </cell>
          <cell r="AA3465">
            <v>1500</v>
          </cell>
        </row>
        <row r="3466">
          <cell r="A3466">
            <v>35.53</v>
          </cell>
          <cell r="B3466">
            <v>5000</v>
          </cell>
          <cell r="H3466">
            <v>3300</v>
          </cell>
          <cell r="I3466">
            <v>41955</v>
          </cell>
          <cell r="J3466">
            <v>2100</v>
          </cell>
          <cell r="W3466">
            <v>4000</v>
          </cell>
          <cell r="X3466">
            <v>1200</v>
          </cell>
          <cell r="AA3466">
            <v>1500</v>
          </cell>
        </row>
        <row r="3467">
          <cell r="A3467">
            <v>35.54</v>
          </cell>
          <cell r="B3467">
            <v>5000</v>
          </cell>
          <cell r="H3467">
            <v>3300</v>
          </cell>
          <cell r="I3467">
            <v>41965</v>
          </cell>
          <cell r="J3467">
            <v>2100</v>
          </cell>
          <cell r="W3467">
            <v>4000</v>
          </cell>
          <cell r="X3467">
            <v>1200</v>
          </cell>
          <cell r="AA3467">
            <v>1500</v>
          </cell>
        </row>
        <row r="3468">
          <cell r="A3468">
            <v>35.549999999999997</v>
          </cell>
          <cell r="B3468">
            <v>5000</v>
          </cell>
          <cell r="H3468">
            <v>3300</v>
          </cell>
          <cell r="I3468">
            <v>41975</v>
          </cell>
          <cell r="J3468">
            <v>2100</v>
          </cell>
          <cell r="W3468">
            <v>4000</v>
          </cell>
          <cell r="X3468">
            <v>1200</v>
          </cell>
          <cell r="AA3468">
            <v>1500</v>
          </cell>
        </row>
        <row r="3469">
          <cell r="A3469">
            <v>35.56</v>
          </cell>
          <cell r="B3469">
            <v>5000</v>
          </cell>
          <cell r="H3469">
            <v>3300</v>
          </cell>
          <cell r="I3469">
            <v>41985</v>
          </cell>
          <cell r="J3469">
            <v>2100</v>
          </cell>
          <cell r="W3469">
            <v>4000</v>
          </cell>
          <cell r="X3469">
            <v>1200</v>
          </cell>
          <cell r="AA3469">
            <v>1500</v>
          </cell>
        </row>
        <row r="3470">
          <cell r="A3470">
            <v>35.57</v>
          </cell>
          <cell r="B3470">
            <v>5000</v>
          </cell>
          <cell r="H3470">
            <v>3300</v>
          </cell>
          <cell r="I3470">
            <v>41995</v>
          </cell>
          <cell r="J3470">
            <v>2100</v>
          </cell>
          <cell r="W3470">
            <v>4000</v>
          </cell>
          <cell r="X3470">
            <v>1200</v>
          </cell>
          <cell r="AA3470">
            <v>1500</v>
          </cell>
        </row>
        <row r="3471">
          <cell r="A3471">
            <v>35.58</v>
          </cell>
          <cell r="B3471">
            <v>5000</v>
          </cell>
          <cell r="H3471">
            <v>3300</v>
          </cell>
          <cell r="I3471">
            <v>42005</v>
          </cell>
          <cell r="J3471">
            <v>2100</v>
          </cell>
          <cell r="W3471">
            <v>4000</v>
          </cell>
          <cell r="X3471">
            <v>1200</v>
          </cell>
          <cell r="AA3471">
            <v>1500</v>
          </cell>
        </row>
        <row r="3472">
          <cell r="A3472">
            <v>35.590000000000003</v>
          </cell>
          <cell r="B3472">
            <v>5000</v>
          </cell>
          <cell r="H3472">
            <v>3300</v>
          </cell>
          <cell r="I3472">
            <v>42015</v>
          </cell>
          <cell r="J3472">
            <v>2100</v>
          </cell>
          <cell r="W3472">
            <v>4000</v>
          </cell>
          <cell r="X3472">
            <v>1200</v>
          </cell>
          <cell r="AA3472">
            <v>1500</v>
          </cell>
        </row>
        <row r="3473">
          <cell r="A3473">
            <v>35.6</v>
          </cell>
          <cell r="B3473">
            <v>5000</v>
          </cell>
          <cell r="H3473">
            <v>3300</v>
          </cell>
          <cell r="I3473">
            <v>42025</v>
          </cell>
          <cell r="J3473">
            <v>2100</v>
          </cell>
          <cell r="W3473">
            <v>4000</v>
          </cell>
          <cell r="X3473">
            <v>1200</v>
          </cell>
          <cell r="AA3473">
            <v>1500</v>
          </cell>
        </row>
        <row r="3474">
          <cell r="A3474">
            <v>35.61</v>
          </cell>
          <cell r="B3474">
            <v>5000</v>
          </cell>
          <cell r="H3474">
            <v>3300</v>
          </cell>
          <cell r="I3474">
            <v>42035</v>
          </cell>
          <cell r="J3474">
            <v>2100</v>
          </cell>
          <cell r="W3474">
            <v>4000</v>
          </cell>
          <cell r="X3474">
            <v>1200</v>
          </cell>
          <cell r="AA3474">
            <v>1500</v>
          </cell>
        </row>
        <row r="3475">
          <cell r="A3475">
            <v>35.619999999999997</v>
          </cell>
          <cell r="B3475">
            <v>5000</v>
          </cell>
          <cell r="H3475">
            <v>3300</v>
          </cell>
          <cell r="I3475">
            <v>42045</v>
          </cell>
          <cell r="J3475">
            <v>2100</v>
          </cell>
          <cell r="W3475">
            <v>4000</v>
          </cell>
          <cell r="X3475">
            <v>1200</v>
          </cell>
          <cell r="AA3475">
            <v>1500</v>
          </cell>
        </row>
        <row r="3476">
          <cell r="A3476">
            <v>35.630000000000003</v>
          </cell>
          <cell r="B3476">
            <v>5000</v>
          </cell>
          <cell r="H3476">
            <v>3300</v>
          </cell>
          <cell r="I3476">
            <v>42055</v>
          </cell>
          <cell r="J3476">
            <v>2100</v>
          </cell>
          <cell r="W3476">
            <v>4000</v>
          </cell>
          <cell r="X3476">
            <v>1200</v>
          </cell>
          <cell r="AA3476">
            <v>1500</v>
          </cell>
        </row>
        <row r="3477">
          <cell r="A3477">
            <v>35.64</v>
          </cell>
          <cell r="B3477">
            <v>5000</v>
          </cell>
          <cell r="H3477">
            <v>3300</v>
          </cell>
          <cell r="I3477">
            <v>42065</v>
          </cell>
          <cell r="J3477">
            <v>2100</v>
          </cell>
          <cell r="W3477">
            <v>4000</v>
          </cell>
          <cell r="X3477">
            <v>1200</v>
          </cell>
          <cell r="AA3477">
            <v>1500</v>
          </cell>
        </row>
        <row r="3478">
          <cell r="A3478">
            <v>35.65</v>
          </cell>
          <cell r="B3478">
            <v>5000</v>
          </cell>
          <cell r="H3478">
            <v>3300</v>
          </cell>
          <cell r="I3478">
            <v>42075</v>
          </cell>
          <cell r="J3478">
            <v>2100</v>
          </cell>
          <cell r="W3478">
            <v>4000</v>
          </cell>
          <cell r="X3478">
            <v>1200</v>
          </cell>
          <cell r="AA3478">
            <v>1500</v>
          </cell>
        </row>
        <row r="3479">
          <cell r="A3479">
            <v>35.659999999999997</v>
          </cell>
          <cell r="B3479">
            <v>5000</v>
          </cell>
          <cell r="H3479">
            <v>3300</v>
          </cell>
          <cell r="I3479">
            <v>42085</v>
          </cell>
          <cell r="J3479">
            <v>2100</v>
          </cell>
          <cell r="W3479">
            <v>4000</v>
          </cell>
          <cell r="X3479">
            <v>1200</v>
          </cell>
          <cell r="AA3479">
            <v>1500</v>
          </cell>
        </row>
        <row r="3480">
          <cell r="A3480">
            <v>35.67</v>
          </cell>
          <cell r="B3480">
            <v>5000</v>
          </cell>
          <cell r="H3480">
            <v>3300</v>
          </cell>
          <cell r="I3480">
            <v>42095</v>
          </cell>
          <cell r="J3480">
            <v>2100</v>
          </cell>
          <cell r="W3480">
            <v>4000</v>
          </cell>
          <cell r="X3480">
            <v>1200</v>
          </cell>
          <cell r="AA3480">
            <v>1500</v>
          </cell>
        </row>
        <row r="3481">
          <cell r="A3481">
            <v>35.68</v>
          </cell>
          <cell r="B3481">
            <v>5000</v>
          </cell>
          <cell r="H3481">
            <v>3300</v>
          </cell>
          <cell r="I3481">
            <v>42105</v>
          </cell>
          <cell r="J3481">
            <v>2100</v>
          </cell>
          <cell r="W3481">
            <v>4000</v>
          </cell>
          <cell r="X3481">
            <v>1200</v>
          </cell>
          <cell r="AA3481">
            <v>1500</v>
          </cell>
        </row>
        <row r="3482">
          <cell r="A3482">
            <v>35.69</v>
          </cell>
          <cell r="B3482">
            <v>5000</v>
          </cell>
          <cell r="H3482">
            <v>3300</v>
          </cell>
          <cell r="I3482">
            <v>42115</v>
          </cell>
          <cell r="J3482">
            <v>2100</v>
          </cell>
          <cell r="W3482">
            <v>4000</v>
          </cell>
          <cell r="X3482">
            <v>1200</v>
          </cell>
          <cell r="AA3482">
            <v>1500</v>
          </cell>
        </row>
        <row r="3483">
          <cell r="A3483">
            <v>35.700000000000003</v>
          </cell>
          <cell r="B3483">
            <v>5000</v>
          </cell>
          <cell r="H3483">
            <v>3300</v>
          </cell>
          <cell r="I3483">
            <v>42125</v>
          </cell>
          <cell r="J3483">
            <v>2100</v>
          </cell>
          <cell r="W3483">
            <v>4000</v>
          </cell>
          <cell r="X3483">
            <v>1200</v>
          </cell>
          <cell r="AA3483">
            <v>1500</v>
          </cell>
        </row>
        <row r="3484">
          <cell r="A3484">
            <v>35.71</v>
          </cell>
          <cell r="B3484">
            <v>5000</v>
          </cell>
          <cell r="H3484">
            <v>3300</v>
          </cell>
          <cell r="I3484">
            <v>42135</v>
          </cell>
          <cell r="J3484">
            <v>2100</v>
          </cell>
          <cell r="W3484">
            <v>4000</v>
          </cell>
          <cell r="X3484">
            <v>1200</v>
          </cell>
          <cell r="AA3484">
            <v>1500</v>
          </cell>
        </row>
        <row r="3485">
          <cell r="A3485">
            <v>35.72</v>
          </cell>
          <cell r="B3485">
            <v>5000</v>
          </cell>
          <cell r="H3485">
            <v>3300</v>
          </cell>
          <cell r="I3485">
            <v>42145</v>
          </cell>
          <cell r="J3485">
            <v>2100</v>
          </cell>
          <cell r="W3485">
            <v>4000</v>
          </cell>
          <cell r="X3485">
            <v>1200</v>
          </cell>
          <cell r="AA3485">
            <v>1500</v>
          </cell>
        </row>
        <row r="3486">
          <cell r="A3486">
            <v>35.729999999999997</v>
          </cell>
          <cell r="B3486">
            <v>5000</v>
          </cell>
          <cell r="H3486">
            <v>3300</v>
          </cell>
          <cell r="I3486">
            <v>42155</v>
          </cell>
          <cell r="J3486">
            <v>2100</v>
          </cell>
          <cell r="W3486">
            <v>4000</v>
          </cell>
          <cell r="X3486">
            <v>1200</v>
          </cell>
          <cell r="AA3486">
            <v>1500</v>
          </cell>
        </row>
        <row r="3487">
          <cell r="A3487">
            <v>35.74</v>
          </cell>
          <cell r="B3487">
            <v>5000</v>
          </cell>
          <cell r="H3487">
            <v>3300</v>
          </cell>
          <cell r="I3487">
            <v>42165</v>
          </cell>
          <cell r="J3487">
            <v>2100</v>
          </cell>
          <cell r="W3487">
            <v>4000</v>
          </cell>
          <cell r="X3487">
            <v>1200</v>
          </cell>
          <cell r="AA3487">
            <v>1500</v>
          </cell>
        </row>
        <row r="3488">
          <cell r="A3488">
            <v>35.75</v>
          </cell>
          <cell r="B3488">
            <v>5000</v>
          </cell>
          <cell r="H3488">
            <v>3300</v>
          </cell>
          <cell r="I3488">
            <v>42175</v>
          </cell>
          <cell r="J3488">
            <v>2100</v>
          </cell>
          <cell r="W3488">
            <v>4000</v>
          </cell>
          <cell r="X3488">
            <v>1200</v>
          </cell>
          <cell r="AA3488">
            <v>1500</v>
          </cell>
        </row>
        <row r="3489">
          <cell r="A3489">
            <v>35.76</v>
          </cell>
          <cell r="B3489">
            <v>5000</v>
          </cell>
          <cell r="H3489">
            <v>3300</v>
          </cell>
          <cell r="I3489">
            <v>42185</v>
          </cell>
          <cell r="J3489">
            <v>2100</v>
          </cell>
          <cell r="W3489">
            <v>4000</v>
          </cell>
          <cell r="X3489">
            <v>1200</v>
          </cell>
          <cell r="AA3489">
            <v>1500</v>
          </cell>
        </row>
        <row r="3490">
          <cell r="A3490">
            <v>35.770000000000003</v>
          </cell>
          <cell r="B3490">
            <v>5000</v>
          </cell>
          <cell r="H3490">
            <v>3300</v>
          </cell>
          <cell r="I3490">
            <v>42195</v>
          </cell>
          <cell r="J3490">
            <v>2100</v>
          </cell>
          <cell r="W3490">
            <v>4000</v>
          </cell>
          <cell r="X3490">
            <v>1200</v>
          </cell>
          <cell r="AA3490">
            <v>1500</v>
          </cell>
        </row>
        <row r="3491">
          <cell r="A3491">
            <v>35.78</v>
          </cell>
          <cell r="B3491">
            <v>5000</v>
          </cell>
          <cell r="H3491">
            <v>3300</v>
          </cell>
          <cell r="I3491">
            <v>42205</v>
          </cell>
          <cell r="J3491">
            <v>2100</v>
          </cell>
          <cell r="W3491">
            <v>4000</v>
          </cell>
          <cell r="X3491">
            <v>1200</v>
          </cell>
          <cell r="AA3491">
            <v>1500</v>
          </cell>
        </row>
        <row r="3492">
          <cell r="A3492">
            <v>35.79</v>
          </cell>
          <cell r="B3492">
            <v>5000</v>
          </cell>
          <cell r="H3492">
            <v>3300</v>
          </cell>
          <cell r="I3492">
            <v>42215</v>
          </cell>
          <cell r="J3492">
            <v>2100</v>
          </cell>
          <cell r="W3492">
            <v>4000</v>
          </cell>
          <cell r="X3492">
            <v>1200</v>
          </cell>
          <cell r="AA3492">
            <v>1500</v>
          </cell>
        </row>
        <row r="3493">
          <cell r="A3493">
            <v>35.799999999999997</v>
          </cell>
          <cell r="B3493">
            <v>5000</v>
          </cell>
          <cell r="H3493">
            <v>3300</v>
          </cell>
          <cell r="I3493">
            <v>42225</v>
          </cell>
          <cell r="J3493">
            <v>2100</v>
          </cell>
          <cell r="W3493">
            <v>4000</v>
          </cell>
          <cell r="X3493">
            <v>1200</v>
          </cell>
          <cell r="AA3493">
            <v>1500</v>
          </cell>
        </row>
        <row r="3494">
          <cell r="A3494">
            <v>35.81</v>
          </cell>
          <cell r="B3494">
            <v>5000</v>
          </cell>
          <cell r="H3494">
            <v>3300</v>
          </cell>
          <cell r="I3494">
            <v>42235</v>
          </cell>
          <cell r="J3494">
            <v>2100</v>
          </cell>
          <cell r="W3494">
            <v>4000</v>
          </cell>
          <cell r="X3494">
            <v>1200</v>
          </cell>
          <cell r="AA3494">
            <v>1500</v>
          </cell>
        </row>
        <row r="3495">
          <cell r="A3495">
            <v>35.82</v>
          </cell>
          <cell r="B3495">
            <v>5000</v>
          </cell>
          <cell r="H3495">
            <v>3300</v>
          </cell>
          <cell r="I3495">
            <v>42245</v>
          </cell>
          <cell r="J3495">
            <v>2100</v>
          </cell>
          <cell r="W3495">
            <v>4000</v>
          </cell>
          <cell r="X3495">
            <v>1200</v>
          </cell>
          <cell r="AA3495">
            <v>1500</v>
          </cell>
        </row>
        <row r="3496">
          <cell r="A3496">
            <v>35.83</v>
          </cell>
          <cell r="B3496">
            <v>5000</v>
          </cell>
          <cell r="H3496">
            <v>3300</v>
          </cell>
          <cell r="I3496">
            <v>42255</v>
          </cell>
          <cell r="J3496">
            <v>2100</v>
          </cell>
          <cell r="W3496">
            <v>4000</v>
          </cell>
          <cell r="X3496">
            <v>1200</v>
          </cell>
          <cell r="AA3496">
            <v>1500</v>
          </cell>
        </row>
        <row r="3497">
          <cell r="A3497">
            <v>35.840000000000003</v>
          </cell>
          <cell r="B3497">
            <v>5000</v>
          </cell>
          <cell r="H3497">
            <v>3300</v>
          </cell>
          <cell r="I3497">
            <v>42265</v>
          </cell>
          <cell r="J3497">
            <v>2100</v>
          </cell>
          <cell r="W3497">
            <v>4000</v>
          </cell>
          <cell r="X3497">
            <v>1200</v>
          </cell>
          <cell r="AA3497">
            <v>1500</v>
          </cell>
        </row>
        <row r="3498">
          <cell r="A3498">
            <v>35.85</v>
          </cell>
          <cell r="B3498">
            <v>5000</v>
          </cell>
          <cell r="H3498">
            <v>3300</v>
          </cell>
          <cell r="I3498">
            <v>42275</v>
          </cell>
          <cell r="J3498">
            <v>2100</v>
          </cell>
          <cell r="W3498">
            <v>4000</v>
          </cell>
          <cell r="X3498">
            <v>1200</v>
          </cell>
          <cell r="AA3498">
            <v>1500</v>
          </cell>
        </row>
        <row r="3499">
          <cell r="A3499">
            <v>35.86</v>
          </cell>
          <cell r="B3499">
            <v>5000</v>
          </cell>
          <cell r="H3499">
            <v>3300</v>
          </cell>
          <cell r="I3499">
            <v>42285</v>
          </cell>
          <cell r="J3499">
            <v>2100</v>
          </cell>
          <cell r="W3499">
            <v>4000</v>
          </cell>
          <cell r="X3499">
            <v>1200</v>
          </cell>
          <cell r="AA3499">
            <v>1500</v>
          </cell>
        </row>
        <row r="3500">
          <cell r="A3500">
            <v>35.869999999999997</v>
          </cell>
          <cell r="B3500">
            <v>5000</v>
          </cell>
          <cell r="H3500">
            <v>3300</v>
          </cell>
          <cell r="I3500">
            <v>42295</v>
          </cell>
          <cell r="J3500">
            <v>2100</v>
          </cell>
          <cell r="W3500">
            <v>4000</v>
          </cell>
          <cell r="X3500">
            <v>1200</v>
          </cell>
          <cell r="AA3500">
            <v>1500</v>
          </cell>
        </row>
        <row r="3501">
          <cell r="A3501">
            <v>35.880000000000003</v>
          </cell>
          <cell r="B3501">
            <v>5000</v>
          </cell>
          <cell r="H3501">
            <v>3300</v>
          </cell>
          <cell r="I3501">
            <v>42305</v>
          </cell>
          <cell r="J3501">
            <v>2100</v>
          </cell>
          <cell r="W3501">
            <v>4000</v>
          </cell>
          <cell r="X3501">
            <v>1200</v>
          </cell>
          <cell r="AA3501">
            <v>1500</v>
          </cell>
        </row>
        <row r="3502">
          <cell r="A3502">
            <v>35.89</v>
          </cell>
          <cell r="B3502">
            <v>5000</v>
          </cell>
          <cell r="H3502">
            <v>3300</v>
          </cell>
          <cell r="I3502">
            <v>42315</v>
          </cell>
          <cell r="J3502">
            <v>2100</v>
          </cell>
          <cell r="W3502">
            <v>4000</v>
          </cell>
          <cell r="X3502">
            <v>1200</v>
          </cell>
          <cell r="AA3502">
            <v>1500</v>
          </cell>
        </row>
        <row r="3503">
          <cell r="A3503">
            <v>35.9</v>
          </cell>
          <cell r="B3503">
            <v>5000</v>
          </cell>
          <cell r="H3503">
            <v>3300</v>
          </cell>
          <cell r="I3503">
            <v>42325</v>
          </cell>
          <cell r="J3503">
            <v>2100</v>
          </cell>
          <cell r="W3503">
            <v>4000</v>
          </cell>
          <cell r="X3503">
            <v>1200</v>
          </cell>
          <cell r="AA3503">
            <v>1500</v>
          </cell>
        </row>
        <row r="3504">
          <cell r="A3504">
            <v>35.909999999999997</v>
          </cell>
          <cell r="B3504">
            <v>5000</v>
          </cell>
          <cell r="H3504">
            <v>3300</v>
          </cell>
          <cell r="I3504">
            <v>42335</v>
          </cell>
          <cell r="J3504">
            <v>2100</v>
          </cell>
          <cell r="W3504">
            <v>4000</v>
          </cell>
          <cell r="X3504">
            <v>1200</v>
          </cell>
          <cell r="AA3504">
            <v>1500</v>
          </cell>
        </row>
        <row r="3505">
          <cell r="A3505">
            <v>35.92</v>
          </cell>
          <cell r="B3505">
            <v>5000</v>
          </cell>
          <cell r="H3505">
            <v>3300</v>
          </cell>
          <cell r="I3505">
            <v>42345</v>
          </cell>
          <cell r="J3505">
            <v>2100</v>
          </cell>
          <cell r="W3505">
            <v>4000</v>
          </cell>
          <cell r="X3505">
            <v>1200</v>
          </cell>
          <cell r="AA3505">
            <v>1500</v>
          </cell>
        </row>
        <row r="3506">
          <cell r="A3506">
            <v>35.93</v>
          </cell>
          <cell r="B3506">
            <v>5000</v>
          </cell>
          <cell r="H3506">
            <v>3300</v>
          </cell>
          <cell r="I3506">
            <v>42355</v>
          </cell>
          <cell r="J3506">
            <v>2100</v>
          </cell>
          <cell r="W3506">
            <v>4000</v>
          </cell>
          <cell r="X3506">
            <v>1200</v>
          </cell>
          <cell r="AA3506">
            <v>1500</v>
          </cell>
        </row>
        <row r="3507">
          <cell r="A3507">
            <v>35.94</v>
          </cell>
          <cell r="B3507">
            <v>5000</v>
          </cell>
          <cell r="H3507">
            <v>3300</v>
          </cell>
          <cell r="I3507">
            <v>42365</v>
          </cell>
          <cell r="J3507">
            <v>2100</v>
          </cell>
          <cell r="W3507">
            <v>4000</v>
          </cell>
          <cell r="X3507">
            <v>1200</v>
          </cell>
          <cell r="AA3507">
            <v>1500</v>
          </cell>
        </row>
        <row r="3508">
          <cell r="A3508">
            <v>35.950000000000003</v>
          </cell>
          <cell r="B3508">
            <v>5000</v>
          </cell>
          <cell r="H3508">
            <v>3300</v>
          </cell>
          <cell r="I3508">
            <v>42375</v>
          </cell>
          <cell r="J3508">
            <v>2100</v>
          </cell>
          <cell r="W3508">
            <v>4000</v>
          </cell>
          <cell r="X3508">
            <v>1200</v>
          </cell>
          <cell r="AA3508">
            <v>1500</v>
          </cell>
        </row>
        <row r="3509">
          <cell r="A3509">
            <v>35.96</v>
          </cell>
          <cell r="B3509">
            <v>5000</v>
          </cell>
          <cell r="H3509">
            <v>3300</v>
          </cell>
          <cell r="I3509">
            <v>42385</v>
          </cell>
          <cell r="J3509">
            <v>2100</v>
          </cell>
          <cell r="W3509">
            <v>4000</v>
          </cell>
          <cell r="X3509">
            <v>1200</v>
          </cell>
          <cell r="AA3509">
            <v>1500</v>
          </cell>
        </row>
        <row r="3510">
          <cell r="A3510">
            <v>35.97</v>
          </cell>
          <cell r="B3510">
            <v>5000</v>
          </cell>
          <cell r="H3510">
            <v>3300</v>
          </cell>
          <cell r="I3510">
            <v>42395</v>
          </cell>
          <cell r="J3510">
            <v>2100</v>
          </cell>
          <cell r="W3510">
            <v>4000</v>
          </cell>
          <cell r="X3510">
            <v>1200</v>
          </cell>
          <cell r="AA3510">
            <v>1500</v>
          </cell>
        </row>
        <row r="3511">
          <cell r="A3511">
            <v>35.979999999999997</v>
          </cell>
          <cell r="B3511">
            <v>5000</v>
          </cell>
          <cell r="H3511">
            <v>3300</v>
          </cell>
          <cell r="I3511">
            <v>42405</v>
          </cell>
          <cell r="J3511">
            <v>2100</v>
          </cell>
          <cell r="W3511">
            <v>4000</v>
          </cell>
          <cell r="X3511">
            <v>1200</v>
          </cell>
          <cell r="AA3511">
            <v>1500</v>
          </cell>
        </row>
        <row r="3512">
          <cell r="A3512">
            <v>35.99</v>
          </cell>
          <cell r="B3512">
            <v>5000</v>
          </cell>
          <cell r="H3512">
            <v>3300</v>
          </cell>
          <cell r="I3512">
            <v>42415</v>
          </cell>
          <cell r="J3512">
            <v>2100</v>
          </cell>
          <cell r="W3512">
            <v>4000</v>
          </cell>
          <cell r="X3512">
            <v>1200</v>
          </cell>
          <cell r="AA3512">
            <v>1500</v>
          </cell>
        </row>
        <row r="3513">
          <cell r="A3513">
            <v>36</v>
          </cell>
          <cell r="B3513">
            <v>5000</v>
          </cell>
          <cell r="H3513">
            <v>3300</v>
          </cell>
          <cell r="I3513">
            <v>42425</v>
          </cell>
          <cell r="J3513">
            <v>2100</v>
          </cell>
          <cell r="W3513">
            <v>4000</v>
          </cell>
          <cell r="X3513">
            <v>1200</v>
          </cell>
          <cell r="AA3513">
            <v>1500</v>
          </cell>
        </row>
        <row r="3514">
          <cell r="A3514">
            <v>36.01</v>
          </cell>
          <cell r="B3514">
            <v>5000</v>
          </cell>
          <cell r="H3514">
            <v>3300</v>
          </cell>
          <cell r="I3514">
            <v>42435</v>
          </cell>
          <cell r="J3514">
            <v>2100</v>
          </cell>
          <cell r="W3514">
            <v>4000</v>
          </cell>
          <cell r="X3514">
            <v>1200</v>
          </cell>
          <cell r="AA3514">
            <v>1500</v>
          </cell>
        </row>
        <row r="3515">
          <cell r="A3515">
            <v>36.020000000000003</v>
          </cell>
          <cell r="B3515">
            <v>5000</v>
          </cell>
          <cell r="H3515">
            <v>3300</v>
          </cell>
          <cell r="I3515">
            <v>42445</v>
          </cell>
          <cell r="J3515">
            <v>2100</v>
          </cell>
          <cell r="W3515">
            <v>4000</v>
          </cell>
          <cell r="X3515">
            <v>1200</v>
          </cell>
          <cell r="AA3515">
            <v>1500</v>
          </cell>
        </row>
        <row r="3516">
          <cell r="A3516">
            <v>36.03</v>
          </cell>
          <cell r="B3516">
            <v>5000</v>
          </cell>
          <cell r="H3516">
            <v>3300</v>
          </cell>
          <cell r="I3516">
            <v>42455</v>
          </cell>
          <cell r="J3516">
            <v>2100</v>
          </cell>
          <cell r="W3516">
            <v>4000</v>
          </cell>
          <cell r="X3516">
            <v>1200</v>
          </cell>
          <cell r="AA3516">
            <v>1500</v>
          </cell>
        </row>
        <row r="3517">
          <cell r="A3517">
            <v>36.04</v>
          </cell>
          <cell r="B3517">
            <v>5000</v>
          </cell>
          <cell r="H3517">
            <v>3300</v>
          </cell>
          <cell r="I3517">
            <v>42465</v>
          </cell>
          <cell r="J3517">
            <v>2100</v>
          </cell>
          <cell r="W3517">
            <v>4000</v>
          </cell>
          <cell r="X3517">
            <v>1200</v>
          </cell>
          <cell r="AA3517">
            <v>1500</v>
          </cell>
        </row>
        <row r="3518">
          <cell r="A3518">
            <v>36.049999999999997</v>
          </cell>
          <cell r="B3518">
            <v>5000</v>
          </cell>
          <cell r="H3518">
            <v>3300</v>
          </cell>
          <cell r="I3518">
            <v>42475</v>
          </cell>
          <cell r="J3518">
            <v>2100</v>
          </cell>
          <cell r="W3518">
            <v>4000</v>
          </cell>
          <cell r="X3518">
            <v>1200</v>
          </cell>
          <cell r="AA3518">
            <v>1500</v>
          </cell>
        </row>
        <row r="3519">
          <cell r="A3519">
            <v>36.06</v>
          </cell>
          <cell r="B3519">
            <v>5000</v>
          </cell>
          <cell r="H3519">
            <v>3300</v>
          </cell>
          <cell r="I3519">
            <v>42485</v>
          </cell>
          <cell r="J3519">
            <v>2100</v>
          </cell>
          <cell r="W3519">
            <v>4000</v>
          </cell>
          <cell r="X3519">
            <v>1200</v>
          </cell>
          <cell r="AA3519">
            <v>1500</v>
          </cell>
        </row>
        <row r="3520">
          <cell r="A3520">
            <v>36.07</v>
          </cell>
          <cell r="B3520">
            <v>5000</v>
          </cell>
          <cell r="H3520">
            <v>3300</v>
          </cell>
          <cell r="I3520">
            <v>42495</v>
          </cell>
          <cell r="J3520">
            <v>2100</v>
          </cell>
          <cell r="W3520">
            <v>4000</v>
          </cell>
          <cell r="X3520">
            <v>1200</v>
          </cell>
          <cell r="AA3520">
            <v>1500</v>
          </cell>
        </row>
        <row r="3521">
          <cell r="A3521">
            <v>36.08</v>
          </cell>
          <cell r="B3521">
            <v>5000</v>
          </cell>
          <cell r="H3521">
            <v>3300</v>
          </cell>
          <cell r="I3521">
            <v>42505</v>
          </cell>
          <cell r="J3521">
            <v>2100</v>
          </cell>
          <cell r="W3521">
            <v>4000</v>
          </cell>
          <cell r="X3521">
            <v>1200</v>
          </cell>
          <cell r="AA3521">
            <v>1500</v>
          </cell>
        </row>
        <row r="3522">
          <cell r="A3522">
            <v>36.090000000000003</v>
          </cell>
          <cell r="B3522">
            <v>5000</v>
          </cell>
          <cell r="H3522">
            <v>3300</v>
          </cell>
          <cell r="I3522">
            <v>42515</v>
          </cell>
          <cell r="J3522">
            <v>2100</v>
          </cell>
          <cell r="W3522">
            <v>4000</v>
          </cell>
          <cell r="X3522">
            <v>1200</v>
          </cell>
          <cell r="AA3522">
            <v>1500</v>
          </cell>
        </row>
        <row r="3523">
          <cell r="A3523">
            <v>36.1</v>
          </cell>
          <cell r="B3523">
            <v>5000</v>
          </cell>
          <cell r="H3523">
            <v>3300</v>
          </cell>
          <cell r="I3523">
            <v>42525</v>
          </cell>
          <cell r="J3523">
            <v>2100</v>
          </cell>
          <cell r="W3523">
            <v>4000</v>
          </cell>
          <cell r="X3523">
            <v>1200</v>
          </cell>
          <cell r="AA3523">
            <v>1500</v>
          </cell>
        </row>
        <row r="3524">
          <cell r="A3524">
            <v>36.11</v>
          </cell>
          <cell r="B3524">
            <v>5000</v>
          </cell>
          <cell r="H3524">
            <v>3300</v>
          </cell>
          <cell r="I3524">
            <v>42535</v>
          </cell>
          <cell r="J3524">
            <v>2100</v>
          </cell>
          <cell r="W3524">
            <v>4000</v>
          </cell>
          <cell r="X3524">
            <v>1200</v>
          </cell>
          <cell r="AA3524">
            <v>1500</v>
          </cell>
        </row>
        <row r="3525">
          <cell r="A3525">
            <v>36.119999999999997</v>
          </cell>
          <cell r="B3525">
            <v>5000</v>
          </cell>
          <cell r="H3525">
            <v>3300</v>
          </cell>
          <cell r="I3525">
            <v>42545</v>
          </cell>
          <cell r="J3525">
            <v>2100</v>
          </cell>
          <cell r="W3525">
            <v>4000</v>
          </cell>
          <cell r="X3525">
            <v>1200</v>
          </cell>
          <cell r="AA3525">
            <v>1500</v>
          </cell>
        </row>
        <row r="3526">
          <cell r="A3526">
            <v>36.130000000000003</v>
          </cell>
          <cell r="B3526">
            <v>5000</v>
          </cell>
          <cell r="H3526">
            <v>3300</v>
          </cell>
          <cell r="I3526">
            <v>42555</v>
          </cell>
          <cell r="J3526">
            <v>2100</v>
          </cell>
          <cell r="W3526">
            <v>4000</v>
          </cell>
          <cell r="X3526">
            <v>1200</v>
          </cell>
          <cell r="AA3526">
            <v>1500</v>
          </cell>
        </row>
        <row r="3527">
          <cell r="A3527">
            <v>36.14</v>
          </cell>
          <cell r="B3527">
            <v>5000</v>
          </cell>
          <cell r="H3527">
            <v>3300</v>
          </cell>
          <cell r="I3527">
            <v>42565</v>
          </cell>
          <cell r="J3527">
            <v>2100</v>
          </cell>
          <cell r="W3527">
            <v>4000</v>
          </cell>
          <cell r="X3527">
            <v>1200</v>
          </cell>
          <cell r="AA3527">
            <v>1500</v>
          </cell>
        </row>
        <row r="3528">
          <cell r="A3528">
            <v>36.15</v>
          </cell>
          <cell r="B3528">
            <v>5000</v>
          </cell>
          <cell r="H3528">
            <v>3300</v>
          </cell>
          <cell r="I3528">
            <v>42575</v>
          </cell>
          <cell r="J3528">
            <v>2100</v>
          </cell>
          <cell r="W3528">
            <v>4000</v>
          </cell>
          <cell r="X3528">
            <v>1200</v>
          </cell>
          <cell r="AA3528">
            <v>1500</v>
          </cell>
        </row>
        <row r="3529">
          <cell r="A3529">
            <v>36.159999999999997</v>
          </cell>
          <cell r="B3529">
            <v>5000</v>
          </cell>
          <cell r="H3529">
            <v>3300</v>
          </cell>
          <cell r="I3529">
            <v>42585</v>
          </cell>
          <cell r="J3529">
            <v>2100</v>
          </cell>
          <cell r="W3529">
            <v>4000</v>
          </cell>
          <cell r="X3529">
            <v>1200</v>
          </cell>
          <cell r="AA3529">
            <v>1500</v>
          </cell>
        </row>
        <row r="3530">
          <cell r="A3530">
            <v>36.17</v>
          </cell>
          <cell r="B3530">
            <v>5000</v>
          </cell>
          <cell r="H3530">
            <v>3300</v>
          </cell>
          <cell r="I3530">
            <v>42595</v>
          </cell>
          <cell r="J3530">
            <v>2100</v>
          </cell>
          <cell r="W3530">
            <v>4000</v>
          </cell>
          <cell r="X3530">
            <v>1200</v>
          </cell>
          <cell r="AA3530">
            <v>1500</v>
          </cell>
        </row>
        <row r="3531">
          <cell r="A3531">
            <v>36.18</v>
          </cell>
          <cell r="B3531">
            <v>5000</v>
          </cell>
          <cell r="H3531">
            <v>3300</v>
          </cell>
          <cell r="I3531">
            <v>42605</v>
          </cell>
          <cell r="J3531">
            <v>2100</v>
          </cell>
          <cell r="W3531">
            <v>4000</v>
          </cell>
          <cell r="X3531">
            <v>1200</v>
          </cell>
          <cell r="AA3531">
            <v>1500</v>
          </cell>
        </row>
        <row r="3532">
          <cell r="A3532">
            <v>36.19</v>
          </cell>
          <cell r="B3532">
            <v>5000</v>
          </cell>
          <cell r="H3532">
            <v>3300</v>
          </cell>
          <cell r="I3532">
            <v>42615</v>
          </cell>
          <cell r="J3532">
            <v>2100</v>
          </cell>
          <cell r="W3532">
            <v>4000</v>
          </cell>
          <cell r="X3532">
            <v>1200</v>
          </cell>
          <cell r="AA3532">
            <v>1500</v>
          </cell>
        </row>
        <row r="3533">
          <cell r="A3533">
            <v>36.200000000000003</v>
          </cell>
          <cell r="B3533">
            <v>5000</v>
          </cell>
          <cell r="H3533">
            <v>3300</v>
          </cell>
          <cell r="I3533">
            <v>42625</v>
          </cell>
          <cell r="J3533">
            <v>2100</v>
          </cell>
          <cell r="W3533">
            <v>4000</v>
          </cell>
          <cell r="X3533">
            <v>1200</v>
          </cell>
          <cell r="AA3533">
            <v>1500</v>
          </cell>
        </row>
        <row r="3534">
          <cell r="A3534">
            <v>36.21</v>
          </cell>
          <cell r="B3534">
            <v>5000</v>
          </cell>
          <cell r="H3534">
            <v>3300</v>
          </cell>
          <cell r="I3534">
            <v>42635</v>
          </cell>
          <cell r="J3534">
            <v>2100</v>
          </cell>
          <cell r="W3534">
            <v>4000</v>
          </cell>
          <cell r="X3534">
            <v>1200</v>
          </cell>
          <cell r="AA3534">
            <v>1500</v>
          </cell>
        </row>
        <row r="3535">
          <cell r="A3535">
            <v>36.22</v>
          </cell>
          <cell r="B3535">
            <v>5000</v>
          </cell>
          <cell r="H3535">
            <v>3300</v>
          </cell>
          <cell r="I3535">
            <v>42645</v>
          </cell>
          <cell r="J3535">
            <v>2100</v>
          </cell>
          <cell r="W3535">
            <v>4000</v>
          </cell>
          <cell r="X3535">
            <v>1200</v>
          </cell>
          <cell r="AA3535">
            <v>1500</v>
          </cell>
        </row>
        <row r="3536">
          <cell r="A3536">
            <v>36.229999999999997</v>
          </cell>
          <cell r="B3536">
            <v>5000</v>
          </cell>
          <cell r="H3536">
            <v>3300</v>
          </cell>
          <cell r="I3536">
            <v>42655</v>
          </cell>
          <cell r="J3536">
            <v>2100</v>
          </cell>
          <cell r="W3536">
            <v>4000</v>
          </cell>
          <cell r="X3536">
            <v>1200</v>
          </cell>
          <cell r="AA3536">
            <v>1500</v>
          </cell>
        </row>
        <row r="3537">
          <cell r="A3537">
            <v>36.24</v>
          </cell>
          <cell r="B3537">
            <v>5000</v>
          </cell>
          <cell r="H3537">
            <v>3300</v>
          </cell>
          <cell r="I3537">
            <v>42665</v>
          </cell>
          <cell r="J3537">
            <v>2100</v>
          </cell>
          <cell r="W3537">
            <v>4000</v>
          </cell>
          <cell r="X3537">
            <v>1200</v>
          </cell>
          <cell r="AA3537">
            <v>1500</v>
          </cell>
        </row>
        <row r="3538">
          <cell r="A3538">
            <v>36.25</v>
          </cell>
          <cell r="B3538">
            <v>5000</v>
          </cell>
          <cell r="H3538">
            <v>3300</v>
          </cell>
          <cell r="I3538">
            <v>42675</v>
          </cell>
          <cell r="J3538">
            <v>2100</v>
          </cell>
          <cell r="W3538">
            <v>4000</v>
          </cell>
          <cell r="X3538">
            <v>1200</v>
          </cell>
          <cell r="AA3538">
            <v>1500</v>
          </cell>
        </row>
        <row r="3539">
          <cell r="A3539">
            <v>36.26</v>
          </cell>
          <cell r="B3539">
            <v>5000</v>
          </cell>
          <cell r="H3539">
            <v>3300</v>
          </cell>
          <cell r="I3539">
            <v>42685</v>
          </cell>
          <cell r="J3539">
            <v>2100</v>
          </cell>
          <cell r="W3539">
            <v>4000</v>
          </cell>
          <cell r="X3539">
            <v>1200</v>
          </cell>
          <cell r="AA3539">
            <v>1500</v>
          </cell>
        </row>
        <row r="3540">
          <cell r="A3540">
            <v>36.270000000000003</v>
          </cell>
          <cell r="B3540">
            <v>5000</v>
          </cell>
          <cell r="H3540">
            <v>3300</v>
          </cell>
          <cell r="I3540">
            <v>42695</v>
          </cell>
          <cell r="J3540">
            <v>2100</v>
          </cell>
          <cell r="W3540">
            <v>4000</v>
          </cell>
          <cell r="X3540">
            <v>1200</v>
          </cell>
          <cell r="AA3540">
            <v>1500</v>
          </cell>
        </row>
        <row r="3541">
          <cell r="A3541">
            <v>36.28</v>
          </cell>
          <cell r="B3541">
            <v>5000</v>
          </cell>
          <cell r="H3541">
            <v>3300</v>
          </cell>
          <cell r="I3541">
            <v>42705</v>
          </cell>
          <cell r="J3541">
            <v>2100</v>
          </cell>
          <cell r="W3541">
            <v>4000</v>
          </cell>
          <cell r="X3541">
            <v>1200</v>
          </cell>
          <cell r="AA3541">
            <v>1500</v>
          </cell>
        </row>
        <row r="3542">
          <cell r="A3542">
            <v>36.29</v>
          </cell>
          <cell r="B3542">
            <v>5000</v>
          </cell>
          <cell r="H3542">
            <v>3300</v>
          </cell>
          <cell r="I3542">
            <v>42715</v>
          </cell>
          <cell r="J3542">
            <v>2100</v>
          </cell>
          <cell r="W3542">
            <v>4000</v>
          </cell>
          <cell r="X3542">
            <v>1200</v>
          </cell>
          <cell r="AA3542">
            <v>1500</v>
          </cell>
        </row>
        <row r="3543">
          <cell r="A3543">
            <v>36.299999999999997</v>
          </cell>
          <cell r="B3543">
            <v>5000</v>
          </cell>
          <cell r="H3543">
            <v>3300</v>
          </cell>
          <cell r="I3543">
            <v>42725</v>
          </cell>
          <cell r="J3543">
            <v>2100</v>
          </cell>
          <cell r="W3543">
            <v>4000</v>
          </cell>
          <cell r="X3543">
            <v>1200</v>
          </cell>
          <cell r="AA3543">
            <v>1500</v>
          </cell>
        </row>
        <row r="3544">
          <cell r="A3544">
            <v>36.31</v>
          </cell>
          <cell r="B3544">
            <v>5000</v>
          </cell>
          <cell r="H3544">
            <v>3300</v>
          </cell>
          <cell r="I3544">
            <v>42735</v>
          </cell>
          <cell r="J3544">
            <v>2100</v>
          </cell>
          <cell r="W3544">
            <v>4000</v>
          </cell>
          <cell r="X3544">
            <v>1200</v>
          </cell>
          <cell r="AA3544">
            <v>1500</v>
          </cell>
        </row>
        <row r="3545">
          <cell r="A3545">
            <v>36.32</v>
          </cell>
          <cell r="B3545">
            <v>5000</v>
          </cell>
          <cell r="H3545">
            <v>3300</v>
          </cell>
          <cell r="I3545">
            <v>42745</v>
          </cell>
          <cell r="J3545">
            <v>2100</v>
          </cell>
          <cell r="W3545">
            <v>4000</v>
          </cell>
          <cell r="X3545">
            <v>1200</v>
          </cell>
          <cell r="AA3545">
            <v>1500</v>
          </cell>
        </row>
        <row r="3546">
          <cell r="A3546">
            <v>36.33</v>
          </cell>
          <cell r="B3546">
            <v>5000</v>
          </cell>
          <cell r="H3546">
            <v>3300</v>
          </cell>
          <cell r="I3546">
            <v>42755</v>
          </cell>
          <cell r="J3546">
            <v>2100</v>
          </cell>
          <cell r="W3546">
            <v>4000</v>
          </cell>
          <cell r="X3546">
            <v>1200</v>
          </cell>
          <cell r="AA3546">
            <v>1500</v>
          </cell>
        </row>
        <row r="3547">
          <cell r="A3547">
            <v>36.340000000000003</v>
          </cell>
          <cell r="B3547">
            <v>5000</v>
          </cell>
          <cell r="H3547">
            <v>3300</v>
          </cell>
          <cell r="I3547">
            <v>42765</v>
          </cell>
          <cell r="J3547">
            <v>2100</v>
          </cell>
          <cell r="W3547">
            <v>4000</v>
          </cell>
          <cell r="X3547">
            <v>1200</v>
          </cell>
          <cell r="AA3547">
            <v>1500</v>
          </cell>
        </row>
        <row r="3548">
          <cell r="A3548">
            <v>36.35</v>
          </cell>
          <cell r="B3548">
            <v>5000</v>
          </cell>
          <cell r="H3548">
            <v>3300</v>
          </cell>
          <cell r="I3548">
            <v>42775</v>
          </cell>
          <cell r="J3548">
            <v>2100</v>
          </cell>
          <cell r="W3548">
            <v>4000</v>
          </cell>
          <cell r="X3548">
            <v>1200</v>
          </cell>
          <cell r="AA3548">
            <v>1500</v>
          </cell>
        </row>
        <row r="3549">
          <cell r="A3549">
            <v>36.36</v>
          </cell>
          <cell r="B3549">
            <v>5000</v>
          </cell>
          <cell r="H3549">
            <v>3300</v>
          </cell>
          <cell r="I3549">
            <v>42785</v>
          </cell>
          <cell r="J3549">
            <v>2100</v>
          </cell>
          <cell r="W3549">
            <v>4000</v>
          </cell>
          <cell r="X3549">
            <v>1200</v>
          </cell>
          <cell r="AA3549">
            <v>1500</v>
          </cell>
        </row>
        <row r="3550">
          <cell r="A3550">
            <v>36.369999999999997</v>
          </cell>
          <cell r="B3550">
            <v>5000</v>
          </cell>
          <cell r="H3550">
            <v>3300</v>
          </cell>
          <cell r="I3550">
            <v>42795</v>
          </cell>
          <cell r="J3550">
            <v>2100</v>
          </cell>
          <cell r="W3550">
            <v>4000</v>
          </cell>
          <cell r="X3550">
            <v>1200</v>
          </cell>
          <cell r="AA3550">
            <v>1500</v>
          </cell>
        </row>
        <row r="3551">
          <cell r="A3551">
            <v>36.380000000000003</v>
          </cell>
          <cell r="B3551">
            <v>5000</v>
          </cell>
          <cell r="H3551">
            <v>3300</v>
          </cell>
          <cell r="I3551">
            <v>42805</v>
          </cell>
          <cell r="J3551">
            <v>2100</v>
          </cell>
          <cell r="W3551">
            <v>4000</v>
          </cell>
          <cell r="X3551">
            <v>1200</v>
          </cell>
          <cell r="AA3551">
            <v>1500</v>
          </cell>
        </row>
        <row r="3552">
          <cell r="A3552">
            <v>36.39</v>
          </cell>
          <cell r="B3552">
            <v>5000</v>
          </cell>
          <cell r="H3552">
            <v>3300</v>
          </cell>
          <cell r="I3552">
            <v>42815</v>
          </cell>
          <cell r="J3552">
            <v>2100</v>
          </cell>
          <cell r="W3552">
            <v>4000</v>
          </cell>
          <cell r="X3552">
            <v>1200</v>
          </cell>
          <cell r="AA3552">
            <v>1500</v>
          </cell>
        </row>
        <row r="3553">
          <cell r="A3553">
            <v>36.4</v>
          </cell>
          <cell r="B3553">
            <v>5000</v>
          </cell>
          <cell r="H3553">
            <v>3300</v>
          </cell>
          <cell r="I3553">
            <v>42825</v>
          </cell>
          <cell r="J3553">
            <v>2100</v>
          </cell>
          <cell r="W3553">
            <v>4000</v>
          </cell>
          <cell r="X3553">
            <v>1200</v>
          </cell>
          <cell r="AA3553">
            <v>1500</v>
          </cell>
        </row>
        <row r="3554">
          <cell r="A3554">
            <v>36.409999999999997</v>
          </cell>
          <cell r="B3554">
            <v>5000</v>
          </cell>
          <cell r="H3554">
            <v>3300</v>
          </cell>
          <cell r="I3554">
            <v>42835</v>
          </cell>
          <cell r="J3554">
            <v>2100</v>
          </cell>
          <cell r="W3554">
            <v>4000</v>
          </cell>
          <cell r="X3554">
            <v>1200</v>
          </cell>
          <cell r="AA3554">
            <v>1500</v>
          </cell>
        </row>
        <row r="3555">
          <cell r="A3555">
            <v>36.42</v>
          </cell>
          <cell r="B3555">
            <v>5000</v>
          </cell>
          <cell r="H3555">
            <v>3300</v>
          </cell>
          <cell r="I3555">
            <v>42845</v>
          </cell>
          <cell r="J3555">
            <v>2100</v>
          </cell>
          <cell r="W3555">
            <v>4000</v>
          </cell>
          <cell r="X3555">
            <v>1200</v>
          </cell>
          <cell r="AA3555">
            <v>1500</v>
          </cell>
        </row>
        <row r="3556">
          <cell r="A3556">
            <v>36.43</v>
          </cell>
          <cell r="B3556">
            <v>5000</v>
          </cell>
          <cell r="H3556">
            <v>3300</v>
          </cell>
          <cell r="I3556">
            <v>42855</v>
          </cell>
          <cell r="J3556">
            <v>2100</v>
          </cell>
          <cell r="W3556">
            <v>4000</v>
          </cell>
          <cell r="X3556">
            <v>1200</v>
          </cell>
          <cell r="AA3556">
            <v>1500</v>
          </cell>
        </row>
        <row r="3557">
          <cell r="A3557">
            <v>36.44</v>
          </cell>
          <cell r="B3557">
            <v>5000</v>
          </cell>
          <cell r="H3557">
            <v>3300</v>
          </cell>
          <cell r="I3557">
            <v>42865</v>
          </cell>
          <cell r="J3557">
            <v>2100</v>
          </cell>
          <cell r="W3557">
            <v>4000</v>
          </cell>
          <cell r="X3557">
            <v>1200</v>
          </cell>
          <cell r="AA3557">
            <v>1500</v>
          </cell>
        </row>
        <row r="3558">
          <cell r="A3558">
            <v>36.450000000000003</v>
          </cell>
          <cell r="B3558">
            <v>5000</v>
          </cell>
          <cell r="H3558">
            <v>3300</v>
          </cell>
          <cell r="I3558">
            <v>42875</v>
          </cell>
          <cell r="J3558">
            <v>2100</v>
          </cell>
          <cell r="W3558">
            <v>4000</v>
          </cell>
          <cell r="X3558">
            <v>1200</v>
          </cell>
          <cell r="AA3558">
            <v>1500</v>
          </cell>
        </row>
        <row r="3559">
          <cell r="A3559">
            <v>36.46</v>
          </cell>
          <cell r="B3559">
            <v>5000</v>
          </cell>
          <cell r="H3559">
            <v>3300</v>
          </cell>
          <cell r="I3559">
            <v>42885</v>
          </cell>
          <cell r="J3559">
            <v>2100</v>
          </cell>
          <cell r="W3559">
            <v>4000</v>
          </cell>
          <cell r="X3559">
            <v>1200</v>
          </cell>
          <cell r="AA3559">
            <v>1500</v>
          </cell>
        </row>
        <row r="3560">
          <cell r="A3560">
            <v>36.47</v>
          </cell>
          <cell r="B3560">
            <v>5000</v>
          </cell>
          <cell r="H3560">
            <v>3300</v>
          </cell>
          <cell r="I3560">
            <v>42895</v>
          </cell>
          <cell r="J3560">
            <v>2100</v>
          </cell>
          <cell r="W3560">
            <v>4000</v>
          </cell>
          <cell r="X3560">
            <v>1200</v>
          </cell>
          <cell r="AA3560">
            <v>1500</v>
          </cell>
        </row>
        <row r="3561">
          <cell r="A3561">
            <v>36.479999999999997</v>
          </cell>
          <cell r="B3561">
            <v>5000</v>
          </cell>
          <cell r="H3561">
            <v>3300</v>
          </cell>
          <cell r="I3561">
            <v>42905</v>
          </cell>
          <cell r="J3561">
            <v>2100</v>
          </cell>
          <cell r="W3561">
            <v>4000</v>
          </cell>
          <cell r="X3561">
            <v>1200</v>
          </cell>
          <cell r="AA3561">
            <v>1500</v>
          </cell>
        </row>
        <row r="3562">
          <cell r="A3562">
            <v>36.49</v>
          </cell>
          <cell r="B3562">
            <v>5000</v>
          </cell>
          <cell r="H3562">
            <v>3300</v>
          </cell>
          <cell r="I3562">
            <v>42915</v>
          </cell>
          <cell r="J3562">
            <v>2100</v>
          </cell>
          <cell r="W3562">
            <v>4000</v>
          </cell>
          <cell r="X3562">
            <v>1200</v>
          </cell>
          <cell r="AA3562">
            <v>1500</v>
          </cell>
        </row>
        <row r="3563">
          <cell r="A3563">
            <v>36.5</v>
          </cell>
          <cell r="B3563">
            <v>5000</v>
          </cell>
          <cell r="H3563">
            <v>3300</v>
          </cell>
          <cell r="I3563">
            <v>42925</v>
          </cell>
          <cell r="J3563">
            <v>2100</v>
          </cell>
          <cell r="W3563">
            <v>4000</v>
          </cell>
          <cell r="X3563">
            <v>1200</v>
          </cell>
          <cell r="AA3563">
            <v>1500</v>
          </cell>
        </row>
        <row r="3564">
          <cell r="A3564">
            <v>36.51</v>
          </cell>
          <cell r="B3564">
            <v>5000</v>
          </cell>
          <cell r="H3564">
            <v>3300</v>
          </cell>
          <cell r="I3564">
            <v>42935</v>
          </cell>
          <cell r="J3564">
            <v>2100</v>
          </cell>
          <cell r="W3564">
            <v>4000</v>
          </cell>
          <cell r="X3564">
            <v>1200</v>
          </cell>
          <cell r="AA3564">
            <v>1500</v>
          </cell>
        </row>
        <row r="3565">
          <cell r="A3565">
            <v>36.520000000000003</v>
          </cell>
          <cell r="B3565">
            <v>5000</v>
          </cell>
          <cell r="H3565">
            <v>3300</v>
          </cell>
          <cell r="I3565">
            <v>42945</v>
          </cell>
          <cell r="J3565">
            <v>2100</v>
          </cell>
          <cell r="W3565">
            <v>4000</v>
          </cell>
          <cell r="X3565">
            <v>1200</v>
          </cell>
          <cell r="AA3565">
            <v>1500</v>
          </cell>
        </row>
        <row r="3566">
          <cell r="A3566">
            <v>36.53</v>
          </cell>
          <cell r="B3566">
            <v>5000</v>
          </cell>
          <cell r="H3566">
            <v>3300</v>
          </cell>
          <cell r="I3566">
            <v>42955</v>
          </cell>
          <cell r="J3566">
            <v>2100</v>
          </cell>
          <cell r="W3566">
            <v>4000</v>
          </cell>
          <cell r="X3566">
            <v>1200</v>
          </cell>
          <cell r="AA3566">
            <v>1500</v>
          </cell>
        </row>
        <row r="3567">
          <cell r="A3567">
            <v>36.54</v>
          </cell>
          <cell r="B3567">
            <v>5000</v>
          </cell>
          <cell r="H3567">
            <v>3300</v>
          </cell>
          <cell r="I3567">
            <v>42965</v>
          </cell>
          <cell r="J3567">
            <v>2100</v>
          </cell>
          <cell r="W3567">
            <v>4000</v>
          </cell>
          <cell r="X3567">
            <v>1200</v>
          </cell>
          <cell r="AA3567">
            <v>1500</v>
          </cell>
        </row>
        <row r="3568">
          <cell r="A3568">
            <v>36.549999999999997</v>
          </cell>
          <cell r="B3568">
            <v>5000</v>
          </cell>
          <cell r="H3568">
            <v>3300</v>
          </cell>
          <cell r="I3568">
            <v>42975</v>
          </cell>
          <cell r="J3568">
            <v>2100</v>
          </cell>
        </row>
      </sheetData>
      <sheetData sheetId="36" refreshError="1"/>
      <sheetData sheetId="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D Input"/>
      <sheetName val="Demand Data"/>
      <sheetName val="Weekly NET Demand"/>
      <sheetName val="Demand Schedule"/>
      <sheetName val="Net Sales"/>
      <sheetName val="Qtrly Analysis"/>
      <sheetName val="Weekly GROSS Demand"/>
      <sheetName val="2002 Mfg Frcst"/>
      <sheetName val="2003 Mfg Frcst"/>
      <sheetName val="LE Title Page"/>
      <sheetName val="Topline Summary"/>
      <sheetName val="Prior vs w_o Na"/>
      <sheetName val="Weekly Demand"/>
      <sheetName val="Days on H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W1" t="str">
            <v>NEUPOGEN® US Reported Net Sales - 2001</v>
          </cell>
        </row>
        <row r="3">
          <cell r="Z3">
            <v>36892</v>
          </cell>
          <cell r="AA3">
            <v>36923</v>
          </cell>
          <cell r="AB3">
            <v>36951</v>
          </cell>
          <cell r="AC3">
            <v>36982</v>
          </cell>
          <cell r="AD3">
            <v>37012</v>
          </cell>
          <cell r="AE3">
            <v>37043</v>
          </cell>
          <cell r="AF3">
            <v>37073</v>
          </cell>
          <cell r="AG3">
            <v>37104</v>
          </cell>
          <cell r="AH3">
            <v>37135</v>
          </cell>
          <cell r="AI3">
            <v>37165</v>
          </cell>
          <cell r="AJ3">
            <v>37196</v>
          </cell>
          <cell r="AK3">
            <v>37226</v>
          </cell>
          <cell r="AM3" t="str">
            <v>Q1'01</v>
          </cell>
          <cell r="AN3" t="str">
            <v>Q2'01</v>
          </cell>
          <cell r="AO3" t="str">
            <v>Q3'01</v>
          </cell>
          <cell r="AP3" t="str">
            <v>Q4'01</v>
          </cell>
          <cell r="AQ3" t="str">
            <v>FY 2001</v>
          </cell>
        </row>
        <row r="4">
          <cell r="W4" t="str">
            <v>2001 Current LE</v>
          </cell>
        </row>
        <row r="5">
          <cell r="X5" t="str">
            <v>Revenues</v>
          </cell>
        </row>
        <row r="6">
          <cell r="Y6" t="str">
            <v>Calendarized N® Demand</v>
          </cell>
          <cell r="Z6">
            <v>88273.407999999996</v>
          </cell>
          <cell r="AA6">
            <v>85345.718439999997</v>
          </cell>
          <cell r="AB6">
            <v>96577.982460000014</v>
          </cell>
          <cell r="AC6">
            <v>94713.292060000022</v>
          </cell>
          <cell r="AD6">
            <v>103880.56948000001</v>
          </cell>
          <cell r="AE6">
            <v>99331.696960000001</v>
          </cell>
          <cell r="AF6">
            <v>96888.070200000002</v>
          </cell>
          <cell r="AG6">
            <v>106322.32080000002</v>
          </cell>
          <cell r="AH6">
            <v>102498.79143165985</v>
          </cell>
          <cell r="AI6">
            <v>107758.61377366437</v>
          </cell>
          <cell r="AJ6">
            <v>105581.38258</v>
          </cell>
          <cell r="AK6">
            <v>97799.651799999992</v>
          </cell>
          <cell r="AM6">
            <v>270197.10889999999</v>
          </cell>
          <cell r="AN6">
            <v>297925.55850000004</v>
          </cell>
          <cell r="AO6">
            <v>305709.18243165984</v>
          </cell>
          <cell r="AP6">
            <v>311139.64815366437</v>
          </cell>
          <cell r="AQ6">
            <v>1184971.4979853241</v>
          </cell>
        </row>
        <row r="8">
          <cell r="Y8" t="str">
            <v>Calendar Inventory Chg</v>
          </cell>
          <cell r="Z8">
            <v>8384.1866000000009</v>
          </cell>
          <cell r="AA8">
            <v>227.99555999999939</v>
          </cell>
          <cell r="AB8">
            <v>-8612.1821600000003</v>
          </cell>
          <cell r="AC8">
            <v>9119.1779200000001</v>
          </cell>
          <cell r="AD8">
            <v>-4957.3000599999996</v>
          </cell>
          <cell r="AE8">
            <v>-4161.8778600000005</v>
          </cell>
          <cell r="AF8">
            <v>11554.2165</v>
          </cell>
          <cell r="AG8">
            <v>-11554.2165</v>
          </cell>
          <cell r="AH8">
            <v>0</v>
          </cell>
          <cell r="AI8">
            <v>9557.0602799999997</v>
          </cell>
          <cell r="AJ8">
            <v>-9557.0602799999997</v>
          </cell>
          <cell r="AK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9">
          <cell r="Y9" t="str">
            <v>Wholesaler Inventory Chg</v>
          </cell>
          <cell r="Z9">
            <v>-25108.175600000002</v>
          </cell>
          <cell r="AA9">
            <v>-7341.1060000000034</v>
          </cell>
          <cell r="AB9">
            <v>3845.1596999999929</v>
          </cell>
          <cell r="AC9">
            <v>-9505.7749800000147</v>
          </cell>
          <cell r="AD9">
            <v>9955.6505799999923</v>
          </cell>
          <cell r="AE9">
            <v>-7704.5335899999991</v>
          </cell>
          <cell r="AF9">
            <v>8963.6053000000047</v>
          </cell>
          <cell r="AG9">
            <v>3872.9857199999879</v>
          </cell>
          <cell r="AH9">
            <v>-5.7914316598471487</v>
          </cell>
          <cell r="AI9">
            <v>-2660.6907136643658</v>
          </cell>
          <cell r="AJ9">
            <v>10038.415399999993</v>
          </cell>
          <cell r="AK9">
            <v>-10988.880799999999</v>
          </cell>
          <cell r="AM9">
            <v>-28604.121900000013</v>
          </cell>
          <cell r="AN9">
            <v>-7254.6579900000215</v>
          </cell>
          <cell r="AO9">
            <v>12830.799588340145</v>
          </cell>
          <cell r="AP9">
            <v>-3611.1561136643722</v>
          </cell>
          <cell r="AQ9">
            <v>-26639.136415324261</v>
          </cell>
        </row>
        <row r="10">
          <cell r="Y10" t="str">
            <v>Inventory Change</v>
          </cell>
          <cell r="Z10">
            <v>-16723.989000000001</v>
          </cell>
          <cell r="AA10">
            <v>-7113.110440000004</v>
          </cell>
          <cell r="AB10">
            <v>-4767.0224600000074</v>
          </cell>
          <cell r="AC10">
            <v>-386.59706000001461</v>
          </cell>
          <cell r="AD10">
            <v>4998.3505199999927</v>
          </cell>
          <cell r="AE10">
            <v>-11866.41145</v>
          </cell>
          <cell r="AF10">
            <v>20517.821800000005</v>
          </cell>
          <cell r="AG10">
            <v>-7681.2307800000126</v>
          </cell>
          <cell r="AH10">
            <v>-5.7914316598471487</v>
          </cell>
          <cell r="AI10">
            <v>6896.3695663356339</v>
          </cell>
          <cell r="AJ10">
            <v>481.35511999999289</v>
          </cell>
          <cell r="AK10">
            <v>-10988.880799999999</v>
          </cell>
          <cell r="AM10">
            <v>-28604.121900000013</v>
          </cell>
          <cell r="AN10">
            <v>-7254.6579900000215</v>
          </cell>
          <cell r="AO10">
            <v>12830.799588340145</v>
          </cell>
          <cell r="AP10">
            <v>-3611.1561136643722</v>
          </cell>
          <cell r="AQ10">
            <v>-26639.136415324261</v>
          </cell>
        </row>
        <row r="12">
          <cell r="Y12" t="str">
            <v>N® Gross Ex-factory</v>
          </cell>
          <cell r="Z12">
            <v>71549.418999999994</v>
          </cell>
          <cell r="AA12">
            <v>78232.607999999993</v>
          </cell>
          <cell r="AB12">
            <v>91810.96</v>
          </cell>
          <cell r="AC12">
            <v>94326.695000000007</v>
          </cell>
          <cell r="AD12">
            <v>108878.92</v>
          </cell>
          <cell r="AE12">
            <v>87465.285510000002</v>
          </cell>
          <cell r="AF12">
            <v>117405.89200000001</v>
          </cell>
          <cell r="AG12">
            <v>98641.090020000003</v>
          </cell>
          <cell r="AH12">
            <v>102493</v>
          </cell>
          <cell r="AI12">
            <v>114654.98334000001</v>
          </cell>
          <cell r="AJ12">
            <v>106062.7377</v>
          </cell>
          <cell r="AK12">
            <v>86810.770999999993</v>
          </cell>
          <cell r="AM12">
            <v>241592.98700000002</v>
          </cell>
          <cell r="AN12">
            <v>290670.90051000001</v>
          </cell>
          <cell r="AO12">
            <v>318539.98202</v>
          </cell>
          <cell r="AP12">
            <v>307528.49203999998</v>
          </cell>
          <cell r="AQ12">
            <v>1158332.36157</v>
          </cell>
        </row>
        <row r="14">
          <cell r="X14" t="str">
            <v>Discounts</v>
          </cell>
        </row>
        <row r="15">
          <cell r="Y15" t="str">
            <v>Discount %</v>
          </cell>
          <cell r="Z15">
            <v>9.1999999999999998E-2</v>
          </cell>
          <cell r="AA15">
            <v>9.1999999999999998E-2</v>
          </cell>
          <cell r="AB15">
            <v>9.2526283543925503E-2</v>
          </cell>
          <cell r="AC15">
            <v>9.2200000000000004E-2</v>
          </cell>
          <cell r="AD15">
            <v>9.2200000000000004E-2</v>
          </cell>
          <cell r="AE15">
            <v>9.2200000000000004E-2</v>
          </cell>
          <cell r="AF15">
            <v>9.2200000000000004E-2</v>
          </cell>
          <cell r="AG15">
            <v>9.8380608892877364E-2</v>
          </cell>
          <cell r="AH15">
            <v>9.2999999999999999E-2</v>
          </cell>
          <cell r="AI15">
            <v>9.2999999999999999E-2</v>
          </cell>
          <cell r="AJ15">
            <v>9.2999999999999999E-2</v>
          </cell>
          <cell r="AK15">
            <v>9.2999999999999999E-2</v>
          </cell>
          <cell r="AM15">
            <v>9.219999999999999E-2</v>
          </cell>
          <cell r="AN15">
            <v>9.2200000000000004E-2</v>
          </cell>
          <cell r="AO15">
            <v>9.437133307346425E-2</v>
          </cell>
          <cell r="AP15">
            <v>9.2999999999999999E-2</v>
          </cell>
          <cell r="AQ15">
            <v>9.300950789507581E-2</v>
          </cell>
        </row>
        <row r="16">
          <cell r="Y16" t="str">
            <v>Total Discounts</v>
          </cell>
          <cell r="Z16">
            <v>6582.5465479999993</v>
          </cell>
          <cell r="AA16">
            <v>7197.3999359999989</v>
          </cell>
          <cell r="AB16">
            <v>8494.9269174000037</v>
          </cell>
          <cell r="AC16">
            <v>8696.9212790000001</v>
          </cell>
          <cell r="AD16">
            <v>10038.636424</v>
          </cell>
          <cell r="AE16">
            <v>8064.2993240220003</v>
          </cell>
          <cell r="AF16">
            <v>10824.823242400002</v>
          </cell>
          <cell r="AG16">
            <v>9704.3704980247294</v>
          </cell>
          <cell r="AH16">
            <v>9531.8490000000002</v>
          </cell>
          <cell r="AI16">
            <v>10662.913450620001</v>
          </cell>
          <cell r="AJ16">
            <v>9863.8346060999993</v>
          </cell>
          <cell r="AK16">
            <v>8073.4017029999995</v>
          </cell>
          <cell r="AM16">
            <v>22274.8734014</v>
          </cell>
          <cell r="AN16">
            <v>26799.857027022001</v>
          </cell>
          <cell r="AO16">
            <v>30061.042740424731</v>
          </cell>
          <cell r="AP16">
            <v>28600.14975972</v>
          </cell>
          <cell r="AQ16">
            <v>107735.92292856672</v>
          </cell>
        </row>
        <row r="18">
          <cell r="X18" t="str">
            <v>Net Reported</v>
          </cell>
        </row>
        <row r="19">
          <cell r="Y19" t="str">
            <v>Net Reported Revenues</v>
          </cell>
          <cell r="Z19">
            <v>64966.872451999996</v>
          </cell>
          <cell r="AA19">
            <v>71035.208063999991</v>
          </cell>
          <cell r="AB19">
            <v>83316.033082599999</v>
          </cell>
          <cell r="AC19">
            <v>85629.773721000005</v>
          </cell>
          <cell r="AD19">
            <v>98840.283576000002</v>
          </cell>
          <cell r="AE19">
            <v>79400.986185978007</v>
          </cell>
          <cell r="AF19">
            <v>106581.06875760001</v>
          </cell>
          <cell r="AG19">
            <v>88936.719521975276</v>
          </cell>
          <cell r="AH19">
            <v>92961.150999999998</v>
          </cell>
          <cell r="AI19">
            <v>103992.06988938</v>
          </cell>
          <cell r="AJ19">
            <v>96198.903093899993</v>
          </cell>
          <cell r="AK19">
            <v>78737.369296999997</v>
          </cell>
          <cell r="AM19">
            <v>219318.11359859997</v>
          </cell>
          <cell r="AN19">
            <v>263871.04348297801</v>
          </cell>
          <cell r="AO19">
            <v>288478.93927957531</v>
          </cell>
          <cell r="AP19">
            <v>278928.34228027996</v>
          </cell>
          <cell r="AQ19">
            <v>1050596.4386414331</v>
          </cell>
        </row>
        <row r="21">
          <cell r="Y21" t="str">
            <v>Beginning Balance Inventory</v>
          </cell>
          <cell r="Z21">
            <v>76977.785159999956</v>
          </cell>
          <cell r="AA21">
            <v>60253.796159999954</v>
          </cell>
          <cell r="AB21">
            <v>53140.68571999995</v>
          </cell>
          <cell r="AC21">
            <v>48373.663259999943</v>
          </cell>
          <cell r="AD21">
            <v>47987.066199999928</v>
          </cell>
          <cell r="AE21">
            <v>52985.416719999921</v>
          </cell>
          <cell r="AF21">
            <v>41119.005269999921</v>
          </cell>
          <cell r="AG21">
            <v>61636.827069999927</v>
          </cell>
          <cell r="AH21">
            <v>53955.596289999914</v>
          </cell>
          <cell r="AI21">
            <v>53949.804858340067</v>
          </cell>
          <cell r="AJ21">
            <v>60846.174424675701</v>
          </cell>
          <cell r="AK21">
            <v>61327.529544675694</v>
          </cell>
          <cell r="AM21">
            <v>76977.785159999956</v>
          </cell>
          <cell r="AN21">
            <v>48373.663259999943</v>
          </cell>
          <cell r="AO21">
            <v>41119.005269999921</v>
          </cell>
          <cell r="AP21">
            <v>53949.804858340067</v>
          </cell>
          <cell r="AQ21">
            <v>76977.785159999956</v>
          </cell>
        </row>
        <row r="22">
          <cell r="Y22" t="str">
            <v>Inventory Change</v>
          </cell>
          <cell r="Z22">
            <v>-16723.989000000001</v>
          </cell>
          <cell r="AA22">
            <v>-7113.110440000004</v>
          </cell>
          <cell r="AB22">
            <v>-4767.0224600000074</v>
          </cell>
          <cell r="AC22">
            <v>-386.59706000001461</v>
          </cell>
          <cell r="AD22">
            <v>4998.3505199999927</v>
          </cell>
          <cell r="AE22">
            <v>-11866.41145</v>
          </cell>
          <cell r="AF22">
            <v>20517.821800000005</v>
          </cell>
          <cell r="AG22">
            <v>-7681.2307800000126</v>
          </cell>
          <cell r="AH22">
            <v>-5.7914316598471487</v>
          </cell>
          <cell r="AI22">
            <v>6896.3695663356339</v>
          </cell>
          <cell r="AJ22">
            <v>481.35511999999289</v>
          </cell>
          <cell r="AK22">
            <v>-10988.880799999999</v>
          </cell>
          <cell r="AM22">
            <v>-28604.121900000013</v>
          </cell>
          <cell r="AN22">
            <v>-7254.6579900000215</v>
          </cell>
          <cell r="AO22">
            <v>12830.799588340145</v>
          </cell>
          <cell r="AP22">
            <v>-3611.1561136643722</v>
          </cell>
          <cell r="AQ22">
            <v>-26639.136415324261</v>
          </cell>
        </row>
        <row r="23">
          <cell r="Y23" t="str">
            <v>Ending Inventory</v>
          </cell>
          <cell r="Z23">
            <v>60253.796159999954</v>
          </cell>
          <cell r="AA23">
            <v>53140.68571999995</v>
          </cell>
          <cell r="AB23">
            <v>48373.663259999943</v>
          </cell>
          <cell r="AC23">
            <v>47987.066199999928</v>
          </cell>
          <cell r="AD23">
            <v>52985.416719999921</v>
          </cell>
          <cell r="AE23">
            <v>41119.005269999921</v>
          </cell>
          <cell r="AF23">
            <v>61636.827069999927</v>
          </cell>
          <cell r="AG23">
            <v>53955.596289999914</v>
          </cell>
          <cell r="AH23">
            <v>53949.804858340067</v>
          </cell>
          <cell r="AI23">
            <v>60846.174424675701</v>
          </cell>
          <cell r="AJ23">
            <v>61327.529544675694</v>
          </cell>
          <cell r="AK23">
            <v>50338.648744675695</v>
          </cell>
          <cell r="AM23">
            <v>48373.663259999943</v>
          </cell>
          <cell r="AN23">
            <v>41119.005269999921</v>
          </cell>
          <cell r="AO23">
            <v>53949.804858340067</v>
          </cell>
          <cell r="AP23">
            <v>50338.648744675695</v>
          </cell>
          <cell r="AQ23">
            <v>50338.648744675695</v>
          </cell>
        </row>
        <row r="24">
          <cell r="Y24" t="str">
            <v>Average  Daily Demand</v>
          </cell>
          <cell r="Z24">
            <v>2998.0453841304347</v>
          </cell>
          <cell r="AA24">
            <v>2999.2467797777776</v>
          </cell>
          <cell r="AB24">
            <v>3002.1900988888888</v>
          </cell>
          <cell r="AC24">
            <v>3108.2808197752811</v>
          </cell>
          <cell r="AD24">
            <v>3208.3896086956524</v>
          </cell>
          <cell r="AE24">
            <v>3273.9072362637366</v>
          </cell>
          <cell r="AF24">
            <v>3261.9601808695652</v>
          </cell>
          <cell r="AG24">
            <v>3288.5009560869571</v>
          </cell>
          <cell r="AH24">
            <v>3322.9258959963026</v>
          </cell>
          <cell r="AI24">
            <v>3441.0839783187421</v>
          </cell>
          <cell r="AJ24">
            <v>3470.7559097288381</v>
          </cell>
          <cell r="AK24">
            <v>3381.9526973224388</v>
          </cell>
          <cell r="AM24">
            <v>3002.1900988888888</v>
          </cell>
          <cell r="AN24">
            <v>3273.9072362637366</v>
          </cell>
          <cell r="AO24">
            <v>3322.9258959963026</v>
          </cell>
          <cell r="AP24">
            <v>3381.9526973224388</v>
          </cell>
          <cell r="AQ24">
            <v>3381.9526973224388</v>
          </cell>
        </row>
        <row r="25">
          <cell r="Y25" t="str">
            <v>Days on Hand</v>
          </cell>
          <cell r="Z25">
            <v>20.097693143319848</v>
          </cell>
          <cell r="AA25">
            <v>17.718010427917267</v>
          </cell>
          <cell r="AB25">
            <v>16.11279155104237</v>
          </cell>
          <cell r="AC25">
            <v>15.43845906544224</v>
          </cell>
          <cell r="AD25">
            <v>16.514645408523425</v>
          </cell>
          <cell r="AE25">
            <v>12.559612201146523</v>
          </cell>
          <cell r="AF25">
            <v>18.89564055118813</v>
          </cell>
          <cell r="AG25">
            <v>16.407353079867306</v>
          </cell>
          <cell r="AH25">
            <v>16.23563285697783</v>
          </cell>
          <cell r="AI25">
            <v>17.682269542983999</v>
          </cell>
          <cell r="AJ25">
            <v>17.669790425990247</v>
          </cell>
          <cell r="AK25">
            <v>11.884492259318066</v>
          </cell>
          <cell r="AM25">
            <v>16.11279155104237</v>
          </cell>
          <cell r="AN25">
            <v>12.559612201146523</v>
          </cell>
          <cell r="AO25">
            <v>16.23563285697783</v>
          </cell>
          <cell r="AP25">
            <v>11.884492259318066</v>
          </cell>
          <cell r="AQ25">
            <v>11.884492259318066</v>
          </cell>
        </row>
        <row r="26">
          <cell r="Y26" t="str">
            <v>Days in month</v>
          </cell>
          <cell r="Z26">
            <v>31</v>
          </cell>
          <cell r="AA26">
            <v>28</v>
          </cell>
          <cell r="AB26">
            <v>31</v>
          </cell>
          <cell r="AC26">
            <v>30</v>
          </cell>
          <cell r="AD26">
            <v>31</v>
          </cell>
          <cell r="AE26">
            <v>30</v>
          </cell>
          <cell r="AF26">
            <v>31</v>
          </cell>
          <cell r="AG26">
            <v>31</v>
          </cell>
          <cell r="AH26">
            <v>30</v>
          </cell>
          <cell r="AI26">
            <v>31</v>
          </cell>
          <cell r="AJ26">
            <v>30</v>
          </cell>
          <cell r="AK26">
            <v>31</v>
          </cell>
        </row>
      </sheetData>
      <sheetData sheetId="5" refreshError="1">
        <row r="3">
          <cell r="B3" t="str">
            <v>1998 ACTUALS</v>
          </cell>
          <cell r="G3" t="str">
            <v>1999 Actuals</v>
          </cell>
          <cell r="L3" t="str">
            <v>2000 Actuals</v>
          </cell>
          <cell r="Q3" t="str">
            <v>2001 Actuals</v>
          </cell>
          <cell r="V3" t="str">
            <v>2002 LE</v>
          </cell>
        </row>
        <row r="4">
          <cell r="B4" t="str">
            <v>Q1'98</v>
          </cell>
          <cell r="C4" t="str">
            <v>Q2'98</v>
          </cell>
          <cell r="D4" t="str">
            <v>Q3'98</v>
          </cell>
          <cell r="E4" t="str">
            <v>Q4'98</v>
          </cell>
          <cell r="F4" t="str">
            <v>CY'98</v>
          </cell>
          <cell r="G4" t="str">
            <v>1Q99</v>
          </cell>
          <cell r="H4" t="str">
            <v>2Q99</v>
          </cell>
          <cell r="I4" t="str">
            <v>3Q99</v>
          </cell>
          <cell r="J4" t="str">
            <v>4Q99</v>
          </cell>
          <cell r="K4" t="str">
            <v>FY'99</v>
          </cell>
          <cell r="L4" t="str">
            <v>1Q00</v>
          </cell>
          <cell r="M4" t="str">
            <v>2Q00</v>
          </cell>
          <cell r="N4" t="str">
            <v>3Q00</v>
          </cell>
          <cell r="O4" t="str">
            <v>4Q00</v>
          </cell>
          <cell r="P4" t="str">
            <v>FY'00</v>
          </cell>
          <cell r="Q4" t="str">
            <v>1Q01</v>
          </cell>
          <cell r="R4" t="str">
            <v>2Q01</v>
          </cell>
          <cell r="S4" t="str">
            <v>3Q01</v>
          </cell>
          <cell r="T4" t="str">
            <v>4Q01</v>
          </cell>
          <cell r="U4" t="str">
            <v>FY'01</v>
          </cell>
          <cell r="V4" t="str">
            <v>1Q02</v>
          </cell>
          <cell r="W4" t="str">
            <v>2Q02</v>
          </cell>
          <cell r="X4" t="str">
            <v>3Q02</v>
          </cell>
          <cell r="Y4" t="str">
            <v>4Q02</v>
          </cell>
          <cell r="Z4" t="str">
            <v>FY'02</v>
          </cell>
        </row>
        <row r="6">
          <cell r="A6" t="str">
            <v>Demand Units (MM)</v>
          </cell>
          <cell r="B6">
            <v>1.6123966239083807</v>
          </cell>
          <cell r="C6">
            <v>1.694708530398543</v>
          </cell>
          <cell r="D6">
            <v>1.8056583367139962</v>
          </cell>
          <cell r="E6">
            <v>1.8039859229208925</v>
          </cell>
          <cell r="F6">
            <v>6.9167494139418126</v>
          </cell>
          <cell r="G6">
            <v>1.7141579696551725</v>
          </cell>
          <cell r="H6">
            <v>1.84939432</v>
          </cell>
          <cell r="I6">
            <v>1.8744551200000001</v>
          </cell>
          <cell r="J6">
            <v>1.9162404846187771</v>
          </cell>
          <cell r="K6">
            <v>7.35424789427395</v>
          </cell>
          <cell r="L6">
            <v>1.811447</v>
          </cell>
          <cell r="M6">
            <v>1.8450317999999999</v>
          </cell>
          <cell r="N6">
            <v>1.8845464000000001</v>
          </cell>
          <cell r="O6">
            <v>1.9349185790839591</v>
          </cell>
          <cell r="P6">
            <v>7.4759437790839591</v>
          </cell>
          <cell r="Q6">
            <v>1.7721526000000001</v>
          </cell>
          <cell r="R6">
            <v>1.9465931999999999</v>
          </cell>
          <cell r="S6">
            <v>1.9865712128273838</v>
          </cell>
          <cell r="T6">
            <v>1.9307529178256673</v>
          </cell>
          <cell r="U6">
            <v>7.6360699306530506</v>
          </cell>
          <cell r="V6">
            <v>1.8970249477037382</v>
          </cell>
          <cell r="W6">
            <v>1.8032999999999999</v>
          </cell>
          <cell r="X6">
            <v>1.5870650842312</v>
          </cell>
          <cell r="Y6">
            <v>1.4618867604239998</v>
          </cell>
          <cell r="Z6">
            <v>6.7492767923589376</v>
          </cell>
        </row>
        <row r="8">
          <cell r="A8" t="str">
            <v>Gross Demand ($MM)</v>
          </cell>
          <cell r="B8">
            <v>207.74355377336261</v>
          </cell>
          <cell r="C8">
            <v>223.56470073160355</v>
          </cell>
          <cell r="D8">
            <v>238.18644231237323</v>
          </cell>
          <cell r="E8">
            <v>237.9437842596349</v>
          </cell>
          <cell r="F8">
            <v>907.43848107697431</v>
          </cell>
          <cell r="G8">
            <v>229.61813609963488</v>
          </cell>
          <cell r="H8">
            <v>254.24957990000001</v>
          </cell>
          <cell r="I8">
            <v>257.68963896000002</v>
          </cell>
          <cell r="J8">
            <v>265.29177730000004</v>
          </cell>
          <cell r="K8">
            <v>1006.849132259635</v>
          </cell>
          <cell r="L8">
            <v>260.78891100000004</v>
          </cell>
          <cell r="M8">
            <v>265.63058869999998</v>
          </cell>
          <cell r="N8">
            <v>271.30228210000001</v>
          </cell>
          <cell r="O8">
            <v>281.95194840000005</v>
          </cell>
          <cell r="P8">
            <v>1079.6737301999999</v>
          </cell>
          <cell r="Q8">
            <v>270.19710889999999</v>
          </cell>
          <cell r="R8">
            <v>297.92555850000002</v>
          </cell>
          <cell r="S8">
            <v>305.70918243165983</v>
          </cell>
          <cell r="T8">
            <v>311.13964815366433</v>
          </cell>
          <cell r="U8">
            <v>1184.9714979853243</v>
          </cell>
          <cell r="V8">
            <v>306.01562111162855</v>
          </cell>
          <cell r="W8">
            <v>290.82246898458766</v>
          </cell>
          <cell r="X8">
            <v>256.2704078764171</v>
          </cell>
          <cell r="Y8">
            <v>242.17198720472592</v>
          </cell>
          <cell r="Z8">
            <v>1095.2804851773592</v>
          </cell>
        </row>
        <row r="9">
          <cell r="A9" t="str">
            <v xml:space="preserve">    B/(W) Plan</v>
          </cell>
          <cell r="V9">
            <v>-1.054635728778635</v>
          </cell>
          <cell r="W9">
            <v>-17.9160680714607</v>
          </cell>
          <cell r="X9">
            <v>-58.192360273705162</v>
          </cell>
          <cell r="Y9">
            <v>-82.02269535677496</v>
          </cell>
          <cell r="Z9">
            <v>-159.18575943071946</v>
          </cell>
        </row>
        <row r="10">
          <cell r="A10" t="str">
            <v xml:space="preserve">    B/(W) LE</v>
          </cell>
          <cell r="V10">
            <v>-1.054635728778635</v>
          </cell>
          <cell r="W10">
            <v>-17.9160680714607</v>
          </cell>
          <cell r="X10">
            <v>-58.192360273705162</v>
          </cell>
          <cell r="Y10">
            <v>-82.02269535677496</v>
          </cell>
          <cell r="Z10">
            <v>-159.18575943071946</v>
          </cell>
        </row>
        <row r="12">
          <cell r="A12" t="str">
            <v>Y/Y Total Growth</v>
          </cell>
          <cell r="B12">
            <v>2.944212918150324E-2</v>
          </cell>
          <cell r="C12">
            <v>7.5180981186385276E-2</v>
          </cell>
          <cell r="D12">
            <v>0.11571573054296747</v>
          </cell>
          <cell r="E12">
            <v>8.8330136322201325E-2</v>
          </cell>
          <cell r="F12">
            <v>7.742126007124428E-2</v>
          </cell>
          <cell r="G12">
            <v>0.10529608225599296</v>
          </cell>
          <cell r="H12">
            <v>0.13725279110692257</v>
          </cell>
          <cell r="I12">
            <v>8.188206036533785E-2</v>
          </cell>
          <cell r="J12">
            <v>0.11493468142258378</v>
          </cell>
          <cell r="K12">
            <v>0.10955084367226453</v>
          </cell>
          <cell r="L12">
            <v>0.13575049179407883</v>
          </cell>
          <cell r="M12">
            <v>4.4763137089454785E-2</v>
          </cell>
          <cell r="N12">
            <v>5.2825729412089517E-2</v>
          </cell>
          <cell r="O12">
            <v>6.2799425106795592E-2</v>
          </cell>
          <cell r="P12">
            <v>7.2329205644670491E-2</v>
          </cell>
          <cell r="Q12">
            <v>3.6075912368835228E-2</v>
          </cell>
          <cell r="R12">
            <v>0.12157850478761523</v>
          </cell>
          <cell r="S12">
            <v>0.12682127133371357</v>
          </cell>
          <cell r="T12">
            <v>0.10352012078404327</v>
          </cell>
          <cell r="U12">
            <v>9.7527396323534354E-2</v>
          </cell>
          <cell r="V12">
            <v>0.13256437997227044</v>
          </cell>
          <cell r="W12">
            <v>-2.3841826633388075E-2</v>
          </cell>
          <cell r="X12">
            <v>-0.16171831726478991</v>
          </cell>
          <cell r="Y12">
            <v>-0.22166143517291947</v>
          </cell>
          <cell r="Z12">
            <v>-7.5690438934992499E-2</v>
          </cell>
        </row>
        <row r="13">
          <cell r="A13" t="str">
            <v xml:space="preserve">    B/(W) Plan</v>
          </cell>
          <cell r="V13">
            <v>-3.9032087836625706E-3</v>
          </cell>
          <cell r="W13">
            <v>-6.0136056005616667E-2</v>
          </cell>
          <cell r="X13">
            <v>-0.19035201955935321</v>
          </cell>
          <cell r="Y13">
            <v>-0.26362019705140882</v>
          </cell>
          <cell r="Z13">
            <v>-0.13433720532634352</v>
          </cell>
        </row>
        <row r="14">
          <cell r="A14" t="str">
            <v xml:space="preserve">    B/(W) LE</v>
          </cell>
          <cell r="V14">
            <v>-3.9032087836625706E-3</v>
          </cell>
          <cell r="W14">
            <v>-6.0136056005616667E-2</v>
          </cell>
          <cell r="X14">
            <v>-0.19035201955935321</v>
          </cell>
          <cell r="Y14">
            <v>-0.26362019705140882</v>
          </cell>
          <cell r="Z14">
            <v>-0.13433720532634352</v>
          </cell>
        </row>
        <row r="16">
          <cell r="A16" t="str">
            <v>Y/Y Unit Growth</v>
          </cell>
          <cell r="B16">
            <v>-5.0921649204449665E-3</v>
          </cell>
          <cell r="C16">
            <v>4.7571399981369597E-2</v>
          </cell>
          <cell r="D16">
            <v>9.0909528992579869E-2</v>
          </cell>
          <cell r="E16">
            <v>6.3523934771813728E-2</v>
          </cell>
          <cell r="F16">
            <v>4.9482190469309503E-2</v>
          </cell>
          <cell r="G16">
            <v>6.3111857366785262E-2</v>
          </cell>
          <cell r="H16">
            <v>9.1275748499997089E-2</v>
          </cell>
          <cell r="I16">
            <v>3.8100664941520979E-2</v>
          </cell>
          <cell r="J16">
            <v>6.2225852359274247E-2</v>
          </cell>
          <cell r="K16">
            <v>6.3252035623885705E-2</v>
          </cell>
          <cell r="L16">
            <v>5.6756163706661589E-2</v>
          </cell>
          <cell r="M16">
            <v>-2.3588912071494939E-3</v>
          </cell>
          <cell r="N16">
            <v>5.3835804828445966E-3</v>
          </cell>
          <cell r="O16">
            <v>9.7472601247634572E-3</v>
          </cell>
          <cell r="P16">
            <v>1.6547699582545095E-2</v>
          </cell>
          <cell r="Q16">
            <v>-2.1692271427207088E-2</v>
          </cell>
          <cell r="R16">
            <v>5.5045880510027123E-2</v>
          </cell>
          <cell r="S16">
            <v>5.4137596626638418E-2</v>
          </cell>
          <cell r="T16">
            <v>-2.1528871050812137E-3</v>
          </cell>
          <cell r="U16">
            <v>2.1418854435086621E-2</v>
          </cell>
          <cell r="V16">
            <v>7.0463654035063383E-2</v>
          </cell>
          <cell r="W16">
            <v>-7.3612298655928665E-2</v>
          </cell>
          <cell r="X16">
            <v>-0.20110335135058532</v>
          </cell>
          <cell r="Y16">
            <v>-0.24284109741482862</v>
          </cell>
          <cell r="Z16">
            <v>-0.11613213948372936</v>
          </cell>
        </row>
        <row r="17">
          <cell r="A17" t="str">
            <v xml:space="preserve">    B/(W) Plan</v>
          </cell>
          <cell r="V17">
            <v>-6.418776970031681E-3</v>
          </cell>
          <cell r="W17">
            <v>-5.9334431045993563E-2</v>
          </cell>
          <cell r="X17">
            <v>-0.18223606253387148</v>
          </cell>
          <cell r="Y17">
            <v>-0.25604168975319752</v>
          </cell>
          <cell r="Z17">
            <v>-0.12876430108294867</v>
          </cell>
        </row>
        <row r="18">
          <cell r="A18" t="str">
            <v xml:space="preserve">    B/(W) LE</v>
          </cell>
          <cell r="V18">
            <v>2.1144448716503561E-3</v>
          </cell>
          <cell r="W18">
            <v>-5.9334431045993563E-2</v>
          </cell>
          <cell r="X18">
            <v>-0.18223606253387148</v>
          </cell>
          <cell r="Y18">
            <v>-0.25604168975319752</v>
          </cell>
          <cell r="Z18">
            <v>-0.12678394058200437</v>
          </cell>
        </row>
        <row r="20">
          <cell r="A20" t="str">
            <v>Y/Y Price Growth</v>
          </cell>
          <cell r="B20">
            <v>3.4534294101948207E-2</v>
          </cell>
          <cell r="C20">
            <v>2.7609581205015683E-2</v>
          </cell>
          <cell r="D20">
            <v>2.4806201550387597E-2</v>
          </cell>
          <cell r="E20">
            <v>2.4806201550387597E-2</v>
          </cell>
          <cell r="F20">
            <v>2.7939069601934773E-2</v>
          </cell>
          <cell r="G20">
            <v>4.21842248892077E-2</v>
          </cell>
          <cell r="H20">
            <v>4.5977042606925478E-2</v>
          </cell>
          <cell r="I20">
            <v>4.3781395423816871E-2</v>
          </cell>
          <cell r="J20">
            <v>5.2708829063309537E-2</v>
          </cell>
          <cell r="K20">
            <v>4.6298808048378826E-2</v>
          </cell>
          <cell r="L20">
            <v>7.8994328087417243E-2</v>
          </cell>
          <cell r="M20">
            <v>4.7122028296604279E-2</v>
          </cell>
          <cell r="N20">
            <v>4.7442148929244921E-2</v>
          </cell>
          <cell r="O20">
            <v>5.3052164982032135E-2</v>
          </cell>
          <cell r="P20">
            <v>5.5781506062125397E-2</v>
          </cell>
          <cell r="Q20">
            <v>5.7768183796042316E-2</v>
          </cell>
          <cell r="R20">
            <v>6.6532624277588104E-2</v>
          </cell>
          <cell r="S20">
            <v>7.2683674707075152E-2</v>
          </cell>
          <cell r="T20">
            <v>0.10567300788912448</v>
          </cell>
          <cell r="U20">
            <v>7.6108541888447734E-2</v>
          </cell>
          <cell r="V20">
            <v>6.2100725937207057E-2</v>
          </cell>
          <cell r="W20">
            <v>4.9770472022540591E-2</v>
          </cell>
          <cell r="X20">
            <v>3.9385034085795412E-2</v>
          </cell>
          <cell r="Y20">
            <v>2.1179662241909147E-2</v>
          </cell>
          <cell r="Z20">
            <v>4.0441700548736859E-2</v>
          </cell>
        </row>
        <row r="21">
          <cell r="A21" t="str">
            <v xml:space="preserve">    B/(W) Plan</v>
          </cell>
          <cell r="V21">
            <v>2.5155681863691104E-3</v>
          </cell>
          <cell r="W21">
            <v>-8.0162495962310398E-4</v>
          </cell>
          <cell r="X21">
            <v>-8.1159570254817348E-3</v>
          </cell>
          <cell r="Y21">
            <v>-7.5785072982113011E-3</v>
          </cell>
          <cell r="Z21">
            <v>-5.5729042433948495E-3</v>
          </cell>
        </row>
        <row r="22">
          <cell r="A22" t="str">
            <v xml:space="preserve">    B/(W) LE</v>
          </cell>
          <cell r="V22">
            <v>-6.0176536553129267E-3</v>
          </cell>
          <cell r="W22">
            <v>-8.0162495962310398E-4</v>
          </cell>
          <cell r="X22">
            <v>-8.1159570254817348E-3</v>
          </cell>
          <cell r="Y22">
            <v>-7.5785072982113011E-3</v>
          </cell>
          <cell r="Z22">
            <v>-7.5532647443391498E-3</v>
          </cell>
        </row>
        <row r="24">
          <cell r="A24" t="str">
            <v>Inventory Change ($MM)</v>
          </cell>
          <cell r="B24">
            <v>0.97294622663739305</v>
          </cell>
          <cell r="C24">
            <v>-2.6637007316035799</v>
          </cell>
          <cell r="D24">
            <v>-4.6274938723732104</v>
          </cell>
          <cell r="E24">
            <v>5.5475313303651204</v>
          </cell>
          <cell r="F24">
            <v>-0.77071704697427201</v>
          </cell>
          <cell r="G24">
            <v>-4.292320749634877</v>
          </cell>
          <cell r="H24">
            <v>-8.813066280000001</v>
          </cell>
          <cell r="I24">
            <v>-0.32772121000000837</v>
          </cell>
          <cell r="J24">
            <v>38.558300800000012</v>
          </cell>
          <cell r="K24">
            <v>25.125192560365125</v>
          </cell>
          <cell r="L24">
            <v>-66.151330690000023</v>
          </cell>
          <cell r="M24">
            <v>-7.1784038100000034</v>
          </cell>
          <cell r="N24">
            <v>33.742005069999976</v>
          </cell>
          <cell r="O24">
            <v>-7.4464854100000082</v>
          </cell>
          <cell r="P24">
            <v>-47.034214840000061</v>
          </cell>
          <cell r="Q24">
            <v>-28.604121900000013</v>
          </cell>
          <cell r="R24">
            <v>-7.2546579900000214</v>
          </cell>
          <cell r="S24">
            <v>12.830799588340145</v>
          </cell>
          <cell r="T24">
            <v>-3.6111561136643724</v>
          </cell>
          <cell r="U24">
            <v>-26.639136415324263</v>
          </cell>
          <cell r="V24">
            <v>5.3720722929661369</v>
          </cell>
          <cell r="W24">
            <v>-6</v>
          </cell>
          <cell r="X24">
            <v>-0.27952980638206193</v>
          </cell>
          <cell r="Y24">
            <v>-2.9537725632858329</v>
          </cell>
          <cell r="Z24">
            <v>-3.8612300767017578</v>
          </cell>
        </row>
        <row r="25">
          <cell r="A25" t="str">
            <v xml:space="preserve">    B/(W) Plan</v>
          </cell>
          <cell r="V25">
            <v>5.3720722929661369</v>
          </cell>
          <cell r="W25">
            <v>-6</v>
          </cell>
          <cell r="X25">
            <v>-0.27952980638206193</v>
          </cell>
          <cell r="Y25">
            <v>-2.9537725632858329</v>
          </cell>
          <cell r="Z25">
            <v>-3.8612300767017578</v>
          </cell>
        </row>
        <row r="26">
          <cell r="A26" t="str">
            <v xml:space="preserve">    B/(W) LE</v>
          </cell>
          <cell r="V26">
            <v>5.3720722929661369</v>
          </cell>
          <cell r="W26">
            <v>-6</v>
          </cell>
          <cell r="X26">
            <v>-0.27952980638206193</v>
          </cell>
          <cell r="Y26">
            <v>-2.9537725632858329</v>
          </cell>
          <cell r="Z26">
            <v>-3.8612300767017578</v>
          </cell>
        </row>
        <row r="28">
          <cell r="A28" t="str">
            <v>Gross Sales ($MM)</v>
          </cell>
          <cell r="B28">
            <v>208.7165</v>
          </cell>
          <cell r="C28">
            <v>220.90100000000001</v>
          </cell>
          <cell r="D28">
            <v>233.55894843999999</v>
          </cell>
          <cell r="E28">
            <v>243.49131559</v>
          </cell>
          <cell r="F28">
            <v>906.66776403000006</v>
          </cell>
          <cell r="G28">
            <v>225.32581535</v>
          </cell>
          <cell r="H28">
            <v>245.43651362</v>
          </cell>
          <cell r="I28">
            <v>257.36191774999998</v>
          </cell>
          <cell r="J28">
            <v>303.85007810000002</v>
          </cell>
          <cell r="K28">
            <v>1031.97432482</v>
          </cell>
          <cell r="L28">
            <v>194.63758031</v>
          </cell>
          <cell r="M28">
            <v>258.45218488999996</v>
          </cell>
          <cell r="N28">
            <v>305.04428717000002</v>
          </cell>
          <cell r="O28">
            <v>274.50546299000001</v>
          </cell>
          <cell r="P28">
            <v>1032.6395153600001</v>
          </cell>
          <cell r="Q28">
            <v>241.59298700000002</v>
          </cell>
          <cell r="R28">
            <v>290.67090051000002</v>
          </cell>
          <cell r="S28">
            <v>318.53998201999997</v>
          </cell>
          <cell r="T28">
            <v>307.52849204</v>
          </cell>
          <cell r="U28">
            <v>1158.3323615699999</v>
          </cell>
          <cell r="V28">
            <v>311.38769340459464</v>
          </cell>
          <cell r="W28">
            <v>284.82246898458766</v>
          </cell>
          <cell r="X28">
            <v>255.990878070035</v>
          </cell>
          <cell r="Y28">
            <v>239.21821464144008</v>
          </cell>
          <cell r="Z28">
            <v>1091.4192551006574</v>
          </cell>
        </row>
        <row r="29">
          <cell r="A29" t="str">
            <v xml:space="preserve">    B/(W) Plan</v>
          </cell>
          <cell r="V29">
            <v>4.317436564187517</v>
          </cell>
          <cell r="W29">
            <v>-23.916068071460757</v>
          </cell>
          <cell r="X29">
            <v>-58.47189008008732</v>
          </cell>
          <cell r="Y29">
            <v>-84.976467920060855</v>
          </cell>
          <cell r="Z29">
            <v>-163.04698950742142</v>
          </cell>
        </row>
        <row r="30">
          <cell r="A30" t="str">
            <v xml:space="preserve">    B/(W) LE</v>
          </cell>
          <cell r="V30">
            <v>4.317436564187517</v>
          </cell>
          <cell r="W30">
            <v>-23.916068071460757</v>
          </cell>
          <cell r="X30">
            <v>-58.47189008008732</v>
          </cell>
          <cell r="Y30">
            <v>-84.976467920060855</v>
          </cell>
          <cell r="Z30">
            <v>-163.04698950742142</v>
          </cell>
        </row>
        <row r="32">
          <cell r="A32" t="str">
            <v>Discount</v>
          </cell>
          <cell r="B32">
            <v>7.2354126290925733E-2</v>
          </cell>
          <cell r="C32">
            <v>7.3784183865170369E-2</v>
          </cell>
          <cell r="D32">
            <v>7.2026310798027821E-2</v>
          </cell>
          <cell r="E32">
            <v>6.7968467581271258E-2</v>
          </cell>
          <cell r="F32">
            <v>7.1440304342679714E-2</v>
          </cell>
          <cell r="G32">
            <v>6.8989500052861988E-2</v>
          </cell>
          <cell r="H32">
            <v>6.6113286815681599E-2</v>
          </cell>
          <cell r="I32">
            <v>6.4559803156813395E-2</v>
          </cell>
          <cell r="J32">
            <v>7.6493937982305374E-2</v>
          </cell>
          <cell r="K32">
            <v>6.941030607771552E-2</v>
          </cell>
          <cell r="L32">
            <v>7.9712148523883392E-2</v>
          </cell>
          <cell r="M32">
            <v>7.7052834614169785E-2</v>
          </cell>
          <cell r="N32">
            <v>8.1411251020310646E-2</v>
          </cell>
          <cell r="O32">
            <v>9.9575122256593332E-2</v>
          </cell>
          <cell r="P32">
            <v>8.4828639556662991E-2</v>
          </cell>
          <cell r="Q32">
            <v>9.219999999999999E-2</v>
          </cell>
          <cell r="R32">
            <v>9.2200000000000004E-2</v>
          </cell>
          <cell r="S32">
            <v>9.437133307346425E-2</v>
          </cell>
          <cell r="T32">
            <v>9.2999999999999999E-2</v>
          </cell>
          <cell r="U32">
            <v>9.300950789507581E-2</v>
          </cell>
          <cell r="V32">
            <v>0.10599999999999998</v>
          </cell>
          <cell r="W32">
            <v>0.10600000000000001</v>
          </cell>
          <cell r="X32">
            <v>0.106</v>
          </cell>
          <cell r="Y32">
            <v>0.10599999999999998</v>
          </cell>
          <cell r="Z32">
            <v>0.106</v>
          </cell>
        </row>
        <row r="33">
          <cell r="A33" t="str">
            <v xml:space="preserve">    B/(W) Plan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 t="str">
            <v xml:space="preserve">    B/(W) LE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6">
          <cell r="A36" t="str">
            <v>Net Sales ($MM)</v>
          </cell>
          <cell r="B36">
            <v>193.61500000000001</v>
          </cell>
          <cell r="C36">
            <v>204.602</v>
          </cell>
          <cell r="D36">
            <v>216.73655903</v>
          </cell>
          <cell r="E36">
            <v>226.94158400000001</v>
          </cell>
          <cell r="F36">
            <v>841.89514302999999</v>
          </cell>
          <cell r="G36">
            <v>209.7807</v>
          </cell>
          <cell r="H36">
            <v>229.20989900000001</v>
          </cell>
          <cell r="I36">
            <v>240.74668299999999</v>
          </cell>
          <cell r="J36">
            <v>280.60738906989997</v>
          </cell>
          <cell r="K36">
            <v>960.34467106990007</v>
          </cell>
          <cell r="L36">
            <v>179.1226006</v>
          </cell>
          <cell r="M36">
            <v>238.53771143199998</v>
          </cell>
          <cell r="N36">
            <v>280.21025013489134</v>
          </cell>
          <cell r="O36">
            <v>247.17154795266799</v>
          </cell>
          <cell r="P36">
            <v>945.04211011955931</v>
          </cell>
          <cell r="Q36">
            <v>219.31811359859998</v>
          </cell>
          <cell r="R36">
            <v>263.871043482978</v>
          </cell>
          <cell r="S36">
            <v>288.47893927957529</v>
          </cell>
          <cell r="T36">
            <v>278.92834228027994</v>
          </cell>
          <cell r="U36">
            <v>1050.596438641433</v>
          </cell>
          <cell r="V36">
            <v>278.38059790370767</v>
          </cell>
          <cell r="W36">
            <v>254.63128727222141</v>
          </cell>
          <cell r="X36">
            <v>228.85584499461132</v>
          </cell>
          <cell r="Y36">
            <v>213.86108388944746</v>
          </cell>
          <cell r="Z36">
            <v>975.72881405998783</v>
          </cell>
        </row>
        <row r="37">
          <cell r="A37" t="str">
            <v xml:space="preserve">    B/(W) Plan</v>
          </cell>
          <cell r="V37">
            <v>3.8597882883836405</v>
          </cell>
          <cell r="W37">
            <v>-21.38096485588585</v>
          </cell>
          <cell r="X37">
            <v>-52.273869731598012</v>
          </cell>
          <cell r="Y37">
            <v>-75.968962320534388</v>
          </cell>
          <cell r="Z37">
            <v>-145.76400861963461</v>
          </cell>
        </row>
        <row r="38">
          <cell r="A38" t="str">
            <v xml:space="preserve">    B/(W) LE</v>
          </cell>
          <cell r="V38">
            <v>3.8597882883836405</v>
          </cell>
          <cell r="W38">
            <v>-21.38096485588585</v>
          </cell>
          <cell r="X38">
            <v>-52.273869731598012</v>
          </cell>
          <cell r="Y38">
            <v>-75.968962320534388</v>
          </cell>
          <cell r="Z38">
            <v>-145.76400861963461</v>
          </cell>
        </row>
        <row r="40">
          <cell r="A40" t="str">
            <v>Y/Y Net Sales Growth</v>
          </cell>
          <cell r="B40">
            <v>8.1648044692737454E-2</v>
          </cell>
          <cell r="C40">
            <v>4.0701932858596024E-2</v>
          </cell>
          <cell r="D40">
            <v>7.4016645341922649E-2</v>
          </cell>
          <cell r="E40">
            <v>0.12402963843486869</v>
          </cell>
          <cell r="F40">
            <v>8.0322267457975105E-2</v>
          </cell>
          <cell r="G40">
            <v>8.3494047465330734E-2</v>
          </cell>
          <cell r="H40">
            <v>0.12027203546397391</v>
          </cell>
          <cell r="I40">
            <v>0.11078022128549425</v>
          </cell>
          <cell r="J40">
            <v>0.23647409224877869</v>
          </cell>
          <cell r="K40">
            <v>0.14069392016397364</v>
          </cell>
          <cell r="L40">
            <v>-0.14614356516114213</v>
          </cell>
          <cell r="M40">
            <v>4.0695504307167729E-2</v>
          </cell>
          <cell r="N40">
            <v>0.16392154044710705</v>
          </cell>
          <cell r="O40">
            <v>-0.11915524116474008</v>
          </cell>
          <cell r="P40">
            <v>-1.5934446674538694E-2</v>
          </cell>
          <cell r="Q40">
            <v>0.22440224105701145</v>
          </cell>
          <cell r="R40">
            <v>0.1062026289214224</v>
          </cell>
          <cell r="S40">
            <v>2.9508874642178329E-2</v>
          </cell>
          <cell r="T40">
            <v>0.12848078425957499</v>
          </cell>
          <cell r="U40">
            <v>0.11169272500303684</v>
          </cell>
          <cell r="V40">
            <v>0.26930053033925372</v>
          </cell>
          <cell r="W40">
            <v>-3.5016180967778809E-2</v>
          </cell>
          <cell r="X40">
            <v>-0.20668092594163723</v>
          </cell>
          <cell r="Y40">
            <v>-0.23327589394070947</v>
          </cell>
          <cell r="Z40">
            <v>-7.1262020151390715E-2</v>
          </cell>
        </row>
        <row r="41">
          <cell r="A41" t="str">
            <v xml:space="preserve">    B/(W) Plan</v>
          </cell>
          <cell r="V41">
            <v>1.7599040157019852E-2</v>
          </cell>
          <cell r="W41">
            <v>-8.1028083163907749E-2</v>
          </cell>
          <cell r="X41">
            <v>-0.1812051509276299</v>
          </cell>
          <cell r="Y41">
            <v>-0.27236013988208241</v>
          </cell>
          <cell r="Z41">
            <v>-0.1387440536236042</v>
          </cell>
        </row>
        <row r="42">
          <cell r="A42" t="str">
            <v xml:space="preserve">    B/(W) LE</v>
          </cell>
          <cell r="V42">
            <v>1.7599040157019852E-2</v>
          </cell>
          <cell r="W42">
            <v>-8.1028083163907749E-2</v>
          </cell>
          <cell r="X42">
            <v>-0.1812051509276299</v>
          </cell>
          <cell r="Y42">
            <v>-0.27236013988208241</v>
          </cell>
          <cell r="Z42">
            <v>-0.1387440536236042</v>
          </cell>
        </row>
        <row r="44">
          <cell r="A44" t="str">
            <v>Q/Q Net Sales Growth</v>
          </cell>
          <cell r="B44">
            <v>-4.1035165923724581E-2</v>
          </cell>
          <cell r="C44">
            <v>5.6746636365984093E-2</v>
          </cell>
          <cell r="D44">
            <v>5.9308115414316687E-2</v>
          </cell>
          <cell r="E44">
            <v>4.7084926584016973E-2</v>
          </cell>
          <cell r="G44">
            <v>-7.5618067423024682E-2</v>
          </cell>
          <cell r="H44">
            <v>9.2616713548958618E-2</v>
          </cell>
          <cell r="I44">
            <v>5.033283488336604E-2</v>
          </cell>
          <cell r="J44">
            <v>0.16557115376704901</v>
          </cell>
          <cell r="L44">
            <v>-0.36166114087829626</v>
          </cell>
          <cell r="M44">
            <v>0.33170080510767197</v>
          </cell>
          <cell r="N44">
            <v>0.1747000021620102</v>
          </cell>
          <cell r="O44">
            <v>-0.11790682948364217</v>
          </cell>
          <cell r="Q44">
            <v>-0.11268867547571371</v>
          </cell>
          <cell r="R44">
            <v>0.20314295592528953</v>
          </cell>
          <cell r="S44">
            <v>9.3257280040220492E-2</v>
          </cell>
          <cell r="T44">
            <v>-3.3106739171830935E-2</v>
          </cell>
          <cell r="V44">
            <v>-1.9637458570699318E-3</v>
          </cell>
          <cell r="W44">
            <v>-8.5312377408217177E-2</v>
          </cell>
          <cell r="X44">
            <v>-0.10122653250405189</v>
          </cell>
          <cell r="Y44">
            <v>-6.5520551181539322E-2</v>
          </cell>
        </row>
        <row r="46">
          <cell r="A46" t="str">
            <v>Net Demand ($MM)</v>
          </cell>
          <cell r="B46">
            <v>192.71245044751902</v>
          </cell>
          <cell r="C46">
            <v>207.06916174706112</v>
          </cell>
          <cell r="D46">
            <v>221.03075159050573</v>
          </cell>
          <cell r="E46">
            <v>221.7711098730189</v>
          </cell>
          <cell r="F46">
            <v>842.61079981657633</v>
          </cell>
          <cell r="G46">
            <v>213.77689568705105</v>
          </cell>
          <cell r="H46">
            <v>237.44030450130475</v>
          </cell>
          <cell r="I46">
            <v>241.05324659319211</v>
          </cell>
          <cell r="J46">
            <v>244.99856453999826</v>
          </cell>
          <cell r="K46">
            <v>936.96342581541148</v>
          </cell>
          <cell r="L46">
            <v>240.00086659298623</v>
          </cell>
          <cell r="M46">
            <v>245.16299888043432</v>
          </cell>
          <cell r="N46">
            <v>249.21522390957378</v>
          </cell>
          <cell r="O46">
            <v>253.87654866758533</v>
          </cell>
          <cell r="P46">
            <v>988.25563805057959</v>
          </cell>
          <cell r="Q46">
            <v>245.28493545942001</v>
          </cell>
          <cell r="R46">
            <v>270.4568220063</v>
          </cell>
          <cell r="S46">
            <v>276.85899935278519</v>
          </cell>
          <cell r="T46">
            <v>282.20366087537354</v>
          </cell>
          <cell r="U46">
            <v>1074.8044176938788</v>
          </cell>
          <cell r="V46">
            <v>273.57796527379594</v>
          </cell>
          <cell r="W46">
            <v>259.99528727222139</v>
          </cell>
          <cell r="X46">
            <v>229.10574464151688</v>
          </cell>
          <cell r="Y46">
            <v>216.50175656102499</v>
          </cell>
          <cell r="Z46">
            <v>979.18075374855914</v>
          </cell>
        </row>
        <row r="48">
          <cell r="A48" t="str">
            <v>Net Demand Y/Y Growth</v>
          </cell>
          <cell r="G48">
            <v>0.10930505626707543</v>
          </cell>
          <cell r="H48">
            <v>0.14667149129305201</v>
          </cell>
          <cell r="I48">
            <v>9.058691995845547E-2</v>
          </cell>
          <cell r="J48">
            <v>0.10473616099174898</v>
          </cell>
          <cell r="K48">
            <v>0.11197652109298173</v>
          </cell>
          <cell r="L48">
            <v>0.12266980873519917</v>
          </cell>
          <cell r="M48">
            <v>3.2524782999034274E-2</v>
          </cell>
          <cell r="N48">
            <v>3.3859644836711222E-2</v>
          </cell>
          <cell r="O48">
            <v>3.6236882221151401E-2</v>
          </cell>
          <cell r="P48">
            <v>5.4743024991108946E-2</v>
          </cell>
          <cell r="Q48">
            <v>2.2016874111521201E-2</v>
          </cell>
          <cell r="R48">
            <v>0.10317145426256369</v>
          </cell>
          <cell r="S48">
            <v>0.11092330159269004</v>
          </cell>
          <cell r="T48">
            <v>0.11157829408213082</v>
          </cell>
          <cell r="U48">
            <v>8.7577319380665708E-2</v>
          </cell>
          <cell r="V48">
            <v>0.11534760486363727</v>
          </cell>
          <cell r="W48">
            <v>-3.8680979301882523E-2</v>
          </cell>
          <cell r="X48">
            <v>-0.17248221955183451</v>
          </cell>
          <cell r="Y48">
            <v>-0.23281733522005499</v>
          </cell>
          <cell r="Z48">
            <v>-8.8968432182751633E-2</v>
          </cell>
        </row>
        <row r="50">
          <cell r="A50" t="str">
            <v>Average List Price</v>
          </cell>
          <cell r="B50">
            <v>128.84147156659327</v>
          </cell>
          <cell r="C50">
            <v>131.91926323698155</v>
          </cell>
          <cell r="D50">
            <v>131.9111359382826</v>
          </cell>
          <cell r="E50">
            <v>131.898914085966</v>
          </cell>
          <cell r="F50">
            <v>131.19435543636831</v>
          </cell>
          <cell r="G50">
            <v>133.95389466107716</v>
          </cell>
          <cell r="H50">
            <v>137.47721464830713</v>
          </cell>
          <cell r="I50">
            <v>137.47442454637164</v>
          </cell>
          <cell r="J50">
            <v>138.44388500787679</v>
          </cell>
          <cell r="K50">
            <v>136.90715172160191</v>
          </cell>
          <cell r="L50">
            <v>143.96717706893995</v>
          </cell>
          <cell r="M50">
            <v>143.97073736073276</v>
          </cell>
          <cell r="N50">
            <v>143.96158253253941</v>
          </cell>
          <cell r="O50">
            <v>145.71773275001755</v>
          </cell>
          <cell r="P50">
            <v>144.41972306168068</v>
          </cell>
          <cell r="Q50">
            <v>152.46830825968371</v>
          </cell>
          <cell r="R50">
            <v>153.04972733902494</v>
          </cell>
          <cell r="S50">
            <v>153.88785484138765</v>
          </cell>
          <cell r="T50">
            <v>161.14938648082259</v>
          </cell>
          <cell r="U50">
            <v>155.1808075026342</v>
          </cell>
          <cell r="V50">
            <v>161.3134405438613</v>
          </cell>
          <cell r="W50">
            <v>161.27237230887133</v>
          </cell>
          <cell r="X50">
            <v>161.47441615512489</v>
          </cell>
          <cell r="Y50">
            <v>165.65714510916519</v>
          </cell>
          <cell r="Z50">
            <v>162.28116268951359</v>
          </cell>
        </row>
        <row r="52">
          <cell r="A52" t="str">
            <v>Average Selling Price</v>
          </cell>
          <cell r="B52">
            <v>119.51925946135526</v>
          </cell>
          <cell r="C52">
            <v>122.18570806294629</v>
          </cell>
          <cell r="D52">
            <v>122.41006346347096</v>
          </cell>
          <cell r="E52">
            <v>122.93394701990913</v>
          </cell>
          <cell r="F52">
            <v>121.82179075595246</v>
          </cell>
          <cell r="G52">
            <v>124.71248243827571</v>
          </cell>
          <cell r="H52">
            <v>128.38814412564258</v>
          </cell>
          <cell r="I52">
            <v>128.59910275856168</v>
          </cell>
          <cell r="J52">
            <v>127.85376705405484</v>
          </cell>
          <cell r="K52">
            <v>127.40438441637728</v>
          </cell>
          <cell r="L52">
            <v>132.49124406785637</v>
          </cell>
          <cell r="M52">
            <v>132.87738394559614</v>
          </cell>
          <cell r="N52">
            <v>132.24148999970168</v>
          </cell>
          <cell r="O52">
            <v>131.20787169648094</v>
          </cell>
          <cell r="P52">
            <v>132.16879442920828</v>
          </cell>
          <cell r="Q52">
            <v>138.41073023814087</v>
          </cell>
          <cell r="R52">
            <v>138.93854247836683</v>
          </cell>
          <cell r="S52">
            <v>139.36525283619014</v>
          </cell>
          <cell r="T52">
            <v>146.16249353810608</v>
          </cell>
          <cell r="U52">
            <v>140.74751696205371</v>
          </cell>
          <cell r="V52">
            <v>144.214215846212</v>
          </cell>
          <cell r="W52">
            <v>144.17750084413098</v>
          </cell>
          <cell r="X52">
            <v>144.35812804268164</v>
          </cell>
          <cell r="Y52">
            <v>148.09748772759369</v>
          </cell>
          <cell r="Z52">
            <v>145.07935944442517</v>
          </cell>
        </row>
        <row r="54">
          <cell r="A54" t="str">
            <v>ASP Y/Y Price Growth</v>
          </cell>
          <cell r="G54">
            <v>4.6193198900290167E-2</v>
          </cell>
          <cell r="H54">
            <v>5.5395742793054925E-2</v>
          </cell>
          <cell r="I54">
            <v>5.2486255016934491E-2</v>
          </cell>
          <cell r="J54">
            <v>4.2510308632474736E-2</v>
          </cell>
          <cell r="K54">
            <v>4.8724485469096024E-2</v>
          </cell>
          <cell r="L54">
            <v>6.6000000000000003E-2</v>
          </cell>
          <cell r="M54">
            <v>3.5000000000000003E-2</v>
          </cell>
          <cell r="N54">
            <v>2.9000000000000001E-2</v>
          </cell>
          <cell r="O54">
            <v>2.5999999999999995E-2</v>
          </cell>
          <cell r="P54">
            <v>3.7999999999999999E-2</v>
          </cell>
          <cell r="Q54">
            <v>4.3999999999999997E-2</v>
          </cell>
          <cell r="R54">
            <v>4.7999999999999994E-2</v>
          </cell>
          <cell r="S54">
            <v>5.7000000000000002E-2</v>
          </cell>
          <cell r="T54">
            <v>0.114</v>
          </cell>
          <cell r="U54">
            <v>6.699999999999999E-2</v>
          </cell>
          <cell r="V54">
            <v>4.4999999999999998E-2</v>
          </cell>
          <cell r="W54">
            <v>3.4999999999999996E-2</v>
          </cell>
          <cell r="X54">
            <v>2.9000000000000026E-2</v>
          </cell>
          <cell r="Y54">
            <v>9.9999999999999811E-3</v>
          </cell>
          <cell r="Z54">
            <v>2.700000000000001E-2</v>
          </cell>
        </row>
        <row r="56">
          <cell r="A56" t="str">
            <v>Net Inventory Change ($MM)</v>
          </cell>
          <cell r="B56">
            <v>0.90254955248099145</v>
          </cell>
          <cell r="C56">
            <v>-2.4671617470611524</v>
          </cell>
          <cell r="D56">
            <v>-4.2941925605056888</v>
          </cell>
          <cell r="E56">
            <v>5.1704741269811123</v>
          </cell>
          <cell r="F56">
            <v>-0.71565678657633869</v>
          </cell>
          <cell r="G56">
            <v>-3.9961956870510411</v>
          </cell>
          <cell r="H56">
            <v>-8.2304055013047481</v>
          </cell>
          <cell r="I56">
            <v>-0.30656359319209509</v>
          </cell>
          <cell r="J56">
            <v>35.608824529901732</v>
          </cell>
          <cell r="K56">
            <v>23.381245254488643</v>
          </cell>
          <cell r="L56">
            <v>-60.878265992986215</v>
          </cell>
          <cell r="M56">
            <v>-6.6252874484343467</v>
          </cell>
          <cell r="N56">
            <v>30.995026225317613</v>
          </cell>
          <cell r="O56">
            <v>-6.7050007149173183</v>
          </cell>
          <cell r="P56">
            <v>-43.04436638250705</v>
          </cell>
          <cell r="Q56">
            <v>-25.966821860820012</v>
          </cell>
          <cell r="R56">
            <v>-6.585778523322019</v>
          </cell>
          <cell r="S56">
            <v>11.61993992679003</v>
          </cell>
          <cell r="T56">
            <v>-3.2753185950935859</v>
          </cell>
          <cell r="U56">
            <v>-24.16144344658516</v>
          </cell>
          <cell r="V56">
            <v>4.8026326299117263</v>
          </cell>
          <cell r="W56">
            <v>-5.3639999999999999</v>
          </cell>
          <cell r="X56">
            <v>-0.24989964690556338</v>
          </cell>
          <cell r="Y56">
            <v>-2.6406726715775348</v>
          </cell>
          <cell r="Z56">
            <v>-3.4519396885713713</v>
          </cell>
        </row>
        <row r="59">
          <cell r="Q59" t="str">
            <v>Worldwide Neupogen ($MM)</v>
          </cell>
        </row>
        <row r="62">
          <cell r="Q62" t="str">
            <v>4Q01 vs 4Q00</v>
          </cell>
          <cell r="V62" t="str">
            <v>Components</v>
          </cell>
          <cell r="W62" t="str">
            <v>Actual</v>
          </cell>
        </row>
        <row r="63">
          <cell r="V63" t="str">
            <v>of Net Sales</v>
          </cell>
          <cell r="W63" t="str">
            <v>Demand</v>
          </cell>
        </row>
        <row r="64">
          <cell r="S64" t="str">
            <v>4Q00</v>
          </cell>
          <cell r="T64" t="str">
            <v>4Q01</v>
          </cell>
          <cell r="U64" t="str">
            <v>YOY</v>
          </cell>
          <cell r="V64" t="str">
            <v>Growth</v>
          </cell>
          <cell r="W64" t="str">
            <v>Growth</v>
          </cell>
        </row>
        <row r="65">
          <cell r="R65" t="str">
            <v>Unit</v>
          </cell>
          <cell r="S65">
            <v>253.87654866758533</v>
          </cell>
          <cell r="T65">
            <v>253.32998111967635</v>
          </cell>
          <cell r="U65">
            <v>-0.54656754790897821</v>
          </cell>
          <cell r="V65">
            <v>-2.2112882831224691E-3</v>
          </cell>
          <cell r="W65">
            <v>-2.1528871050812554E-3</v>
          </cell>
        </row>
        <row r="66">
          <cell r="R66" t="str">
            <v>Price</v>
          </cell>
          <cell r="S66">
            <v>0</v>
          </cell>
          <cell r="T66">
            <v>28.873679755697193</v>
          </cell>
          <cell r="U66">
            <v>28.873679755697193</v>
          </cell>
          <cell r="V66">
            <v>0.11681635687788121</v>
          </cell>
          <cell r="W66">
            <v>0.114</v>
          </cell>
        </row>
        <row r="67">
          <cell r="R67" t="str">
            <v>Demand</v>
          </cell>
          <cell r="S67">
            <v>253.87654866758533</v>
          </cell>
          <cell r="T67">
            <v>282.20366087537354</v>
          </cell>
          <cell r="U67">
            <v>28.327112207788215</v>
          </cell>
          <cell r="V67">
            <v>0.11460506859475875</v>
          </cell>
        </row>
        <row r="68">
          <cell r="R68" t="str">
            <v>Inventory</v>
          </cell>
          <cell r="S68">
            <v>-6.7050007149173183</v>
          </cell>
          <cell r="T68">
            <v>-3.2753185950935859</v>
          </cell>
          <cell r="U68">
            <v>3.4296821198237324</v>
          </cell>
          <cell r="V68">
            <v>1.3875715664816315E-2</v>
          </cell>
        </row>
        <row r="69">
          <cell r="R69" t="str">
            <v>Net U.S. Sales</v>
          </cell>
          <cell r="S69">
            <v>247.17154795266799</v>
          </cell>
          <cell r="T69">
            <v>278.92834228027994</v>
          </cell>
          <cell r="U69">
            <v>31.756794327611946</v>
          </cell>
          <cell r="V69">
            <v>0.12848078425957504</v>
          </cell>
        </row>
        <row r="71">
          <cell r="R71" t="str">
            <v>Net Int'l Demand</v>
          </cell>
          <cell r="S71">
            <v>64.099999999999994</v>
          </cell>
          <cell r="T71">
            <v>71.778000000000006</v>
          </cell>
          <cell r="U71">
            <v>7.6780000000000115</v>
          </cell>
          <cell r="V71">
            <v>0.11978159126365073</v>
          </cell>
        </row>
        <row r="72">
          <cell r="R72" t="str">
            <v>FX</v>
          </cell>
          <cell r="S72">
            <v>0</v>
          </cell>
          <cell r="T72">
            <v>2.2909999999999999</v>
          </cell>
          <cell r="U72">
            <v>2.2909999999999999</v>
          </cell>
          <cell r="V72">
            <v>3.5741029641185647E-2</v>
          </cell>
        </row>
        <row r="73">
          <cell r="R73" t="str">
            <v>Net Int'l Sales</v>
          </cell>
          <cell r="S73">
            <v>64.099999999999994</v>
          </cell>
          <cell r="T73">
            <v>74.069000000000003</v>
          </cell>
          <cell r="U73">
            <v>9.9690000000000083</v>
          </cell>
          <cell r="V73">
            <v>0.15552262090483635</v>
          </cell>
        </row>
        <row r="75">
          <cell r="R75" t="str">
            <v>Net WW Sales</v>
          </cell>
          <cell r="S75">
            <v>311.27154795266802</v>
          </cell>
          <cell r="T75">
            <v>352.99734228027995</v>
          </cell>
          <cell r="U75">
            <v>41.725794327611936</v>
          </cell>
          <cell r="V75">
            <v>0.13404949665992846</v>
          </cell>
        </row>
        <row r="78">
          <cell r="R78" t="str">
            <v>Demand</v>
          </cell>
          <cell r="S78">
            <v>317.97654866758535</v>
          </cell>
          <cell r="T78">
            <v>353.98166087537356</v>
          </cell>
          <cell r="U78">
            <v>36.005112207788216</v>
          </cell>
          <cell r="V78">
            <v>0.11567106741559031</v>
          </cell>
        </row>
        <row r="79">
          <cell r="R79" t="str">
            <v>FX</v>
          </cell>
          <cell r="S79">
            <v>0</v>
          </cell>
          <cell r="T79">
            <v>2.2909999999999999</v>
          </cell>
          <cell r="U79">
            <v>2.2909999999999999</v>
          </cell>
          <cell r="V79">
            <v>7.3601330255483859E-3</v>
          </cell>
        </row>
        <row r="80">
          <cell r="R80" t="str">
            <v>Inventory</v>
          </cell>
          <cell r="S80">
            <v>-6.7050007149173183</v>
          </cell>
          <cell r="T80">
            <v>-3.2753185950935859</v>
          </cell>
          <cell r="U80">
            <v>3.4296821198237324</v>
          </cell>
          <cell r="V80">
            <v>1.1018296218789808E-2</v>
          </cell>
        </row>
        <row r="81">
          <cell r="R81" t="str">
            <v>Net WW Sales</v>
          </cell>
          <cell r="S81">
            <v>311.27154795266802</v>
          </cell>
          <cell r="T81">
            <v>352.99734228027995</v>
          </cell>
          <cell r="U81">
            <v>41.725794327611936</v>
          </cell>
          <cell r="V81">
            <v>0.13404949665992846</v>
          </cell>
        </row>
        <row r="83">
          <cell r="R83" t="str">
            <v xml:space="preserve">Wall Street </v>
          </cell>
          <cell r="T83">
            <v>337</v>
          </cell>
          <cell r="U83">
            <v>25.728452047331984</v>
          </cell>
          <cell r="V83">
            <v>8.2655971021303412E-2</v>
          </cell>
        </row>
        <row r="86">
          <cell r="Q86" t="str">
            <v>2001 vs 2000</v>
          </cell>
          <cell r="V86" t="str">
            <v>Components</v>
          </cell>
          <cell r="W86" t="str">
            <v>Actual</v>
          </cell>
        </row>
        <row r="87">
          <cell r="V87" t="str">
            <v>of Net Sales</v>
          </cell>
          <cell r="W87" t="str">
            <v>Demand</v>
          </cell>
        </row>
        <row r="88">
          <cell r="S88" t="str">
            <v>2000</v>
          </cell>
          <cell r="T88" t="str">
            <v>2001</v>
          </cell>
          <cell r="U88" t="str">
            <v>'01 v. '00</v>
          </cell>
          <cell r="V88" t="str">
            <v>Growth</v>
          </cell>
          <cell r="W88" t="str">
            <v>Growth</v>
          </cell>
        </row>
        <row r="89">
          <cell r="R89" t="str">
            <v>Unit</v>
          </cell>
          <cell r="S89">
            <v>988.25563805057971</v>
          </cell>
          <cell r="T89">
            <v>1009.4900329688569</v>
          </cell>
          <cell r="U89">
            <v>21.234394918277189</v>
          </cell>
          <cell r="V89">
            <v>2.2469257920782786E-2</v>
          </cell>
          <cell r="W89">
            <v>2.148674300524496E-2</v>
          </cell>
        </row>
        <row r="90">
          <cell r="R90" t="str">
            <v>Price</v>
          </cell>
          <cell r="S90">
            <v>0</v>
          </cell>
          <cell r="T90">
            <v>65.314384725021824</v>
          </cell>
          <cell r="U90">
            <v>65.314384725021824</v>
          </cell>
          <cell r="V90">
            <v>6.9112671303883752E-2</v>
          </cell>
          <cell r="W90">
            <v>6.6090576375420748E-2</v>
          </cell>
        </row>
        <row r="91">
          <cell r="R91" t="str">
            <v>Demand</v>
          </cell>
          <cell r="S91">
            <v>988.25563805057971</v>
          </cell>
          <cell r="T91">
            <v>1074.8044176938788</v>
          </cell>
          <cell r="U91">
            <v>86.548779643299014</v>
          </cell>
          <cell r="V91">
            <v>9.1581929224666542E-2</v>
          </cell>
        </row>
        <row r="92">
          <cell r="R92" t="str">
            <v>Inventory</v>
          </cell>
          <cell r="S92">
            <v>-43.213527931020266</v>
          </cell>
          <cell r="T92">
            <v>-24.207979052445587</v>
          </cell>
          <cell r="U92">
            <v>19.005548878574679</v>
          </cell>
          <cell r="V92">
            <v>2.0110795778370386E-2</v>
          </cell>
        </row>
        <row r="93">
          <cell r="R93" t="str">
            <v>Net U.S. Sales</v>
          </cell>
          <cell r="S93">
            <v>945.04211011955942</v>
          </cell>
          <cell r="T93">
            <v>1050.5964386414332</v>
          </cell>
          <cell r="U93">
            <v>105.55432852187369</v>
          </cell>
          <cell r="V93">
            <v>0.11169272500303692</v>
          </cell>
        </row>
        <row r="95">
          <cell r="R95" t="str">
            <v>Net Int'l Demand</v>
          </cell>
          <cell r="S95">
            <v>278.7</v>
          </cell>
          <cell r="T95">
            <v>308.79599999999999</v>
          </cell>
          <cell r="U95">
            <v>30.096000000000004</v>
          </cell>
          <cell r="V95">
            <v>0.10798708288482241</v>
          </cell>
        </row>
        <row r="96">
          <cell r="R96" t="str">
            <v>FX</v>
          </cell>
          <cell r="S96">
            <v>0</v>
          </cell>
          <cell r="T96">
            <v>-12.955</v>
          </cell>
          <cell r="U96">
            <v>-12.955</v>
          </cell>
          <cell r="V96">
            <v>-4.6483674201650525E-2</v>
          </cell>
        </row>
        <row r="97">
          <cell r="R97" t="str">
            <v>Net Int'l Sales</v>
          </cell>
          <cell r="S97">
            <v>278.7</v>
          </cell>
          <cell r="T97">
            <v>295.84100000000001</v>
          </cell>
          <cell r="U97">
            <v>17.14100000000002</v>
          </cell>
          <cell r="V97">
            <v>6.1503408683171945E-2</v>
          </cell>
        </row>
        <row r="99">
          <cell r="R99" t="str">
            <v>Net WW Sales</v>
          </cell>
          <cell r="S99">
            <v>1223.7421101195594</v>
          </cell>
          <cell r="T99">
            <v>1346.4374386414333</v>
          </cell>
          <cell r="U99">
            <v>122.69532852187399</v>
          </cell>
          <cell r="V99">
            <v>0.10026240619429749</v>
          </cell>
        </row>
        <row r="102">
          <cell r="R102" t="str">
            <v>Demand</v>
          </cell>
          <cell r="S102">
            <v>1266.9556380505796</v>
          </cell>
          <cell r="T102">
            <v>1383.6004176938789</v>
          </cell>
          <cell r="U102">
            <v>116.64477964329922</v>
          </cell>
          <cell r="V102">
            <v>9.5318105570382838E-2</v>
          </cell>
        </row>
        <row r="103">
          <cell r="R103" t="str">
            <v>FX</v>
          </cell>
          <cell r="S103">
            <v>0</v>
          </cell>
          <cell r="T103">
            <v>-12.955</v>
          </cell>
          <cell r="U103">
            <v>-12.955</v>
          </cell>
          <cell r="V103">
            <v>-1.0586380817388313E-2</v>
          </cell>
        </row>
        <row r="104">
          <cell r="R104" t="str">
            <v>Inventory</v>
          </cell>
          <cell r="S104">
            <v>-43.213527931020266</v>
          </cell>
          <cell r="T104">
            <v>-24.207979052445587</v>
          </cell>
          <cell r="U104">
            <v>19.005548878574679</v>
          </cell>
          <cell r="V104">
            <v>1.5530681441302891E-2</v>
          </cell>
        </row>
        <row r="105">
          <cell r="R105" t="str">
            <v>Net WW Sales</v>
          </cell>
          <cell r="S105">
            <v>1223.7421101195594</v>
          </cell>
          <cell r="T105">
            <v>1346.4374386414333</v>
          </cell>
          <cell r="U105">
            <v>122.69532852187399</v>
          </cell>
          <cell r="V105">
            <v>0.10026240619429749</v>
          </cell>
        </row>
        <row r="107">
          <cell r="R107" t="str">
            <v>Wall Street</v>
          </cell>
          <cell r="T107">
            <v>1330</v>
          </cell>
          <cell r="U107">
            <v>106.29999999999995</v>
          </cell>
          <cell r="V107">
            <v>8.6864707131484156E-2</v>
          </cell>
        </row>
        <row r="110">
          <cell r="Q110" t="str">
            <v>4Q01 vs 3Q01</v>
          </cell>
          <cell r="V110" t="str">
            <v>Components</v>
          </cell>
          <cell r="W110" t="str">
            <v>Actual</v>
          </cell>
        </row>
        <row r="111">
          <cell r="V111" t="str">
            <v>of Net Sales</v>
          </cell>
          <cell r="W111" t="str">
            <v>Demand</v>
          </cell>
        </row>
        <row r="112">
          <cell r="S112" t="str">
            <v>3Q01</v>
          </cell>
          <cell r="T112" t="str">
            <v>4Q01</v>
          </cell>
          <cell r="U112" t="str">
            <v>4Q v. 3Q</v>
          </cell>
          <cell r="V112" t="str">
            <v>Growth</v>
          </cell>
          <cell r="W112" t="str">
            <v>Growth</v>
          </cell>
        </row>
        <row r="113">
          <cell r="R113" t="str">
            <v>Unit</v>
          </cell>
          <cell r="S113">
            <v>276.85899935278525</v>
          </cell>
          <cell r="T113">
            <v>269.07986855698596</v>
          </cell>
          <cell r="U113">
            <v>-7.7791307957992899</v>
          </cell>
          <cell r="V113">
            <v>-2.6966026758231579E-2</v>
          </cell>
          <cell r="W113">
            <v>-2.8097807237563544E-2</v>
          </cell>
        </row>
        <row r="114">
          <cell r="R114" t="str">
            <v>Price</v>
          </cell>
          <cell r="S114">
            <v>0</v>
          </cell>
          <cell r="T114">
            <v>13.123792318387586</v>
          </cell>
          <cell r="U114">
            <v>13.123792318387586</v>
          </cell>
          <cell r="V114">
            <v>4.54930690994702E-2</v>
          </cell>
          <cell r="W114">
            <v>4.7402440769731588E-2</v>
          </cell>
        </row>
        <row r="115">
          <cell r="R115" t="str">
            <v>Demand</v>
          </cell>
          <cell r="S115">
            <v>276.85899935278525</v>
          </cell>
          <cell r="T115">
            <v>282.20366087537354</v>
          </cell>
          <cell r="U115">
            <v>5.3446615225882965</v>
          </cell>
          <cell r="V115">
            <v>1.8527042341238621E-2</v>
          </cell>
        </row>
        <row r="116">
          <cell r="R116" t="str">
            <v>Inventory</v>
          </cell>
          <cell r="S116">
            <v>11.61993992679003</v>
          </cell>
          <cell r="T116">
            <v>-3.2753185950935859</v>
          </cell>
          <cell r="U116">
            <v>-14.895258521883616</v>
          </cell>
          <cell r="V116">
            <v>-5.1633781513069438E-2</v>
          </cell>
        </row>
        <row r="117">
          <cell r="R117" t="str">
            <v>Net U.S. Sales</v>
          </cell>
          <cell r="S117">
            <v>288.47893927957529</v>
          </cell>
          <cell r="T117">
            <v>278.92834228027994</v>
          </cell>
          <cell r="U117">
            <v>-9.550596999295319</v>
          </cell>
          <cell r="V117">
            <v>-3.3106739171830817E-2</v>
          </cell>
        </row>
        <row r="119">
          <cell r="R119" t="str">
            <v>Net Int'l Demand</v>
          </cell>
          <cell r="S119">
            <v>71.3</v>
          </cell>
          <cell r="T119">
            <v>73.513999999999996</v>
          </cell>
          <cell r="U119">
            <v>2.2139999999999986</v>
          </cell>
          <cell r="V119">
            <v>3.1051893408134624E-2</v>
          </cell>
        </row>
        <row r="120">
          <cell r="R120" t="str">
            <v>FX</v>
          </cell>
          <cell r="S120">
            <v>0</v>
          </cell>
          <cell r="T120">
            <v>0.55500000000000005</v>
          </cell>
          <cell r="U120">
            <v>0.55500000000000005</v>
          </cell>
          <cell r="V120">
            <v>7.7840112201963546E-3</v>
          </cell>
        </row>
        <row r="121">
          <cell r="R121" t="str">
            <v>Net Int'l Sales</v>
          </cell>
          <cell r="S121">
            <v>71.3</v>
          </cell>
          <cell r="T121">
            <v>74.069000000000003</v>
          </cell>
          <cell r="U121">
            <v>2.7690000000000055</v>
          </cell>
          <cell r="V121">
            <v>3.8835904628331072E-2</v>
          </cell>
        </row>
        <row r="123">
          <cell r="R123" t="str">
            <v>Net WW Sales</v>
          </cell>
          <cell r="S123">
            <v>359.7789392795753</v>
          </cell>
          <cell r="T123">
            <v>352.99734228027995</v>
          </cell>
          <cell r="U123">
            <v>-6.7815969992953455</v>
          </cell>
          <cell r="V123">
            <v>-1.8849344024624896E-2</v>
          </cell>
        </row>
        <row r="126">
          <cell r="R126" t="str">
            <v>Demand</v>
          </cell>
          <cell r="S126">
            <v>348.15899935278526</v>
          </cell>
          <cell r="T126">
            <v>355.71766087537355</v>
          </cell>
          <cell r="U126">
            <v>7.5586615225882952</v>
          </cell>
          <cell r="V126">
            <v>2.1009182854682461E-2</v>
          </cell>
        </row>
        <row r="127">
          <cell r="R127" t="str">
            <v>FX</v>
          </cell>
          <cell r="S127">
            <v>0</v>
          </cell>
          <cell r="T127">
            <v>0.55500000000000005</v>
          </cell>
          <cell r="U127">
            <v>0.55500000000000005</v>
          </cell>
          <cell r="V127">
            <v>1.5426139204016145E-3</v>
          </cell>
        </row>
        <row r="128">
          <cell r="R128" t="str">
            <v>Inventory</v>
          </cell>
          <cell r="S128">
            <v>11.61993992679003</v>
          </cell>
          <cell r="T128">
            <v>-3.2753185950935859</v>
          </cell>
          <cell r="U128">
            <v>-14.895258521883616</v>
          </cell>
          <cell r="V128">
            <v>-4.1401140799708899E-2</v>
          </cell>
        </row>
        <row r="129">
          <cell r="R129" t="str">
            <v>Net WW Sales</v>
          </cell>
          <cell r="S129">
            <v>359.7789392795753</v>
          </cell>
          <cell r="T129">
            <v>352.99734228027995</v>
          </cell>
          <cell r="U129">
            <v>-6.7815969992953455</v>
          </cell>
          <cell r="V129">
            <v>-1.8849344024624896E-2</v>
          </cell>
        </row>
        <row r="132">
          <cell r="Q132" t="str">
            <v>LE vs Plan</v>
          </cell>
          <cell r="V132" t="str">
            <v>Components</v>
          </cell>
          <cell r="W132" t="str">
            <v>Actual</v>
          </cell>
        </row>
        <row r="133">
          <cell r="V133" t="str">
            <v>of Net Sales</v>
          </cell>
          <cell r="W133" t="str">
            <v>Demand</v>
          </cell>
        </row>
        <row r="134">
          <cell r="S134" t="str">
            <v>Plan</v>
          </cell>
          <cell r="T134" t="str">
            <v>Actual</v>
          </cell>
          <cell r="U134" t="str">
            <v>Act v. Plan</v>
          </cell>
          <cell r="V134" t="str">
            <v>Growth</v>
          </cell>
          <cell r="W134" t="str">
            <v>Growth</v>
          </cell>
        </row>
        <row r="135">
          <cell r="R135" t="str">
            <v>Unit</v>
          </cell>
          <cell r="S135" t="e">
            <v>#REF!</v>
          </cell>
          <cell r="T135" t="e">
            <v>#REF!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R136" t="str">
            <v>Price</v>
          </cell>
          <cell r="S136">
            <v>0</v>
          </cell>
          <cell r="T136" t="e">
            <v>#REF!</v>
          </cell>
          <cell r="U136" t="e">
            <v>#REF!</v>
          </cell>
          <cell r="V136" t="e">
            <v>#REF!</v>
          </cell>
          <cell r="W136" t="e">
            <v>#REF!</v>
          </cell>
        </row>
        <row r="137">
          <cell r="R137" t="str">
            <v>Demand</v>
          </cell>
          <cell r="S137" t="e">
            <v>#REF!</v>
          </cell>
          <cell r="T137" t="e">
            <v>#REF!</v>
          </cell>
          <cell r="U137" t="e">
            <v>#REF!</v>
          </cell>
          <cell r="V137" t="e">
            <v>#REF!</v>
          </cell>
        </row>
        <row r="138">
          <cell r="R138" t="str">
            <v>Inventory</v>
          </cell>
          <cell r="S138">
            <v>0</v>
          </cell>
          <cell r="T138">
            <v>-24.16144344658516</v>
          </cell>
          <cell r="U138">
            <v>-24.16144344658516</v>
          </cell>
          <cell r="V138" t="e">
            <v>#REF!</v>
          </cell>
        </row>
        <row r="139">
          <cell r="R139" t="str">
            <v>Net U.S. Sales</v>
          </cell>
          <cell r="S139" t="e">
            <v>#REF!</v>
          </cell>
          <cell r="T139" t="e">
            <v>#REF!</v>
          </cell>
          <cell r="U139" t="e">
            <v>#REF!</v>
          </cell>
          <cell r="V139" t="e">
            <v>#REF!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UMS-iM Setup"/>
      <sheetName val="Model Revisions"/>
      <sheetName val="Inputs"/>
      <sheetName val="Aetna Output"/>
      <sheetName val="Aetna Input"/>
      <sheetName val="Aetna Data Med D"/>
      <sheetName val="Aetna Data Comm"/>
      <sheetName val="OUTPUT to model"/>
      <sheetName val="CMX Fee Schedule W_enhancement"/>
      <sheetName val="CMX Fee Schedule WO_enhancement"/>
      <sheetName val="CTF BY DRUG"/>
      <sheetName val="Class Level Summary"/>
      <sheetName val="Summary P&amp;L"/>
      <sheetName val="Data"/>
      <sheetName val="EES Summary"/>
      <sheetName val="EES Opportunity"/>
      <sheetName val="Paste In Current Fee Schedule"/>
      <sheetName val="COPY IN REBATE DATA"/>
      <sheetName val="REBATE DATA - Plan Design Chg"/>
      <sheetName val="Data for RFP lookup"/>
      <sheetName val="Standalone Fee Schedule"/>
      <sheetName val="Current CTF"/>
      <sheetName val="EXCLUSIVE Opportunity"/>
      <sheetName val="Proposed CTF - Yr 1"/>
      <sheetName val="Proposed CTF - Yr 2"/>
      <sheetName val="Proposed CTF - Yr 3"/>
      <sheetName val="Paste in from PBM Model"/>
      <sheetName val="Rate Card"/>
      <sheetName val="ACQ DATA"/>
      <sheetName val="BOB &amp; Cost Assumptions"/>
      <sheetName val="2011 Trend"/>
      <sheetName val="2012 Trend"/>
      <sheetName val="Drug Name Setup"/>
      <sheetName val="Rates and Fees"/>
      <sheetName val="Model Drivers"/>
      <sheetName val="Brand Conversion Grid"/>
      <sheetName val="PASTE PREV APPV'D P&amp;L"/>
      <sheetName val="Sheet1"/>
      <sheetName val="ClientList"/>
      <sheetName val="SalespersonList"/>
      <sheetName val="UnderwriterList"/>
      <sheetName val="ConsultantList"/>
      <sheetName val="IncumbentList"/>
      <sheetName val="Settings"/>
      <sheetName val="Upload"/>
      <sheetName val="Schneider EGWP_ Specialty PBM 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A1" t="str">
            <v>Name</v>
          </cell>
        </row>
        <row r="2">
          <cell r="A2" t="str">
            <v>_iUMS Placeholder Client</v>
          </cell>
        </row>
        <row r="3">
          <cell r="A3" t="str">
            <v>_iUMS Placeholder Master Client</v>
          </cell>
        </row>
        <row r="4">
          <cell r="A4" t="str">
            <v>_Unknown Employer Client</v>
          </cell>
        </row>
        <row r="5">
          <cell r="A5" t="str">
            <v>1199 SEIU National Benefit Fund for Home Care Employees</v>
          </cell>
        </row>
        <row r="6">
          <cell r="A6" t="str">
            <v>1-2-1 Claims, Inc</v>
          </cell>
        </row>
        <row r="7">
          <cell r="A7" t="str">
            <v>1978 Retired Construction Workers Benefit (HCCCC)</v>
          </cell>
        </row>
        <row r="8">
          <cell r="A8" t="str">
            <v>21st Century Health and Benefit</v>
          </cell>
        </row>
        <row r="9">
          <cell r="A9" t="str">
            <v>3M Company</v>
          </cell>
        </row>
        <row r="10">
          <cell r="A10" t="str">
            <v>4D Pharmacy Management Systems Inc.</v>
          </cell>
        </row>
        <row r="11">
          <cell r="A11" t="str">
            <v>4-Star Alliance Rx Coalition (4STAR)</v>
          </cell>
        </row>
        <row r="12">
          <cell r="A12" t="str">
            <v>66 Federal Credit Union</v>
          </cell>
        </row>
        <row r="13">
          <cell r="A13" t="str">
            <v>7-Eleven</v>
          </cell>
        </row>
        <row r="14">
          <cell r="A14" t="str">
            <v>84 Lumber</v>
          </cell>
        </row>
        <row r="15">
          <cell r="A15" t="str">
            <v>A Better Way</v>
          </cell>
        </row>
        <row r="16">
          <cell r="A16" t="str">
            <v>A&amp;I Benefit Plan Administrators, Inc. (AIBPA)</v>
          </cell>
        </row>
        <row r="17">
          <cell r="A17" t="str">
            <v>A&amp;L Industrial Contractor &amp; Maint (BCBSTN)</v>
          </cell>
        </row>
        <row r="18">
          <cell r="A18" t="str">
            <v>A.E. Mourad Agency</v>
          </cell>
        </row>
        <row r="19">
          <cell r="A19" t="str">
            <v>A.G. Van Metre Services (CoreSource)</v>
          </cell>
        </row>
        <row r="20">
          <cell r="A20" t="str">
            <v>A.G. Van Metre Services, Inc.(NCAS)</v>
          </cell>
        </row>
        <row r="21">
          <cell r="A21" t="str">
            <v>A.I. Group, The</v>
          </cell>
        </row>
        <row r="22">
          <cell r="A22" t="str">
            <v>A.M. Castle</v>
          </cell>
        </row>
        <row r="23">
          <cell r="A23" t="str">
            <v>AAA California</v>
          </cell>
        </row>
        <row r="24">
          <cell r="A24" t="str">
            <v>AAA Cash Card</v>
          </cell>
        </row>
        <row r="25">
          <cell r="A25" t="str">
            <v>AAA Cooper Transportation</v>
          </cell>
        </row>
        <row r="26">
          <cell r="A26" t="str">
            <v>AAA Mid-Atlantic (PDVP)</v>
          </cell>
        </row>
        <row r="27">
          <cell r="A27" t="str">
            <v>AAA National</v>
          </cell>
        </row>
        <row r="28">
          <cell r="A28" t="str">
            <v>AAA Southern New England</v>
          </cell>
        </row>
        <row r="29">
          <cell r="A29" t="str">
            <v>AAI Corporation</v>
          </cell>
        </row>
        <row r="30">
          <cell r="A30" t="str">
            <v>Aalberts Industries, Inc.</v>
          </cell>
        </row>
        <row r="31">
          <cell r="A31" t="str">
            <v>AARP, Inc.</v>
          </cell>
        </row>
        <row r="32">
          <cell r="A32" t="str">
            <v>Abarca Health LLC</v>
          </cell>
        </row>
        <row r="33">
          <cell r="A33" t="str">
            <v>ABB Concise (PBIRX)</v>
          </cell>
        </row>
        <row r="34">
          <cell r="A34" t="str">
            <v>ABB, Baldor Electric Company and Thomas &amp; Betts</v>
          </cell>
        </row>
        <row r="35">
          <cell r="A35" t="str">
            <v>ABB, Baldor Electric Company and Thomas &amp; Betts (TWC)</v>
          </cell>
        </row>
        <row r="36">
          <cell r="A36" t="str">
            <v>Abbeville Area Medical Center</v>
          </cell>
        </row>
        <row r="37">
          <cell r="A37" t="str">
            <v>Abbott Health Products, Inc. PR</v>
          </cell>
        </row>
        <row r="38">
          <cell r="A38" t="str">
            <v>Abbott Laboratories</v>
          </cell>
        </row>
        <row r="39">
          <cell r="A39" t="str">
            <v>Abbott Laboratories (EHPCO)</v>
          </cell>
        </row>
        <row r="40">
          <cell r="A40" t="str">
            <v>Abbott Labs (COUPON)</v>
          </cell>
        </row>
        <row r="41">
          <cell r="A41" t="str">
            <v>AbbVie, Inc</v>
          </cell>
        </row>
        <row r="42">
          <cell r="A42" t="str">
            <v>ABC Supply Co.</v>
          </cell>
        </row>
        <row r="43">
          <cell r="A43" t="str">
            <v>Abington Memorial Hospital</v>
          </cell>
        </row>
        <row r="44">
          <cell r="A44" t="str">
            <v>ABT Electronics</v>
          </cell>
        </row>
        <row r="45">
          <cell r="A45" t="str">
            <v>A-C Retirees Voluntary Benefits Plan (LMHC)</v>
          </cell>
        </row>
        <row r="46">
          <cell r="A46" t="str">
            <v>ACAA (Administracion de Compensaciones por Accidentes d</v>
          </cell>
        </row>
        <row r="47">
          <cell r="A47" t="str">
            <v>Academy Sports + Outdoors</v>
          </cell>
        </row>
        <row r="48">
          <cell r="A48" t="str">
            <v>ACC Capital Holdings</v>
          </cell>
        </row>
        <row r="49">
          <cell r="A49" t="str">
            <v>Accendo - RxAmerica</v>
          </cell>
        </row>
        <row r="50">
          <cell r="A50" t="str">
            <v>Accenture</v>
          </cell>
        </row>
        <row r="51">
          <cell r="A51" t="str">
            <v>Access Dupage</v>
          </cell>
        </row>
        <row r="52">
          <cell r="A52" t="str">
            <v>Access Medicare</v>
          </cell>
        </row>
        <row r="53">
          <cell r="A53" t="str">
            <v>Access to Care</v>
          </cell>
        </row>
        <row r="54">
          <cell r="A54" t="str">
            <v>Access to Healthcare Network</v>
          </cell>
        </row>
        <row r="55">
          <cell r="A55" t="str">
            <v>Access VG LLC (dba Access Development)</v>
          </cell>
        </row>
        <row r="56">
          <cell r="A56" t="str">
            <v>ACCO Brands</v>
          </cell>
        </row>
        <row r="57">
          <cell r="A57" t="str">
            <v>Accountable Discounts</v>
          </cell>
        </row>
        <row r="58">
          <cell r="A58" t="str">
            <v>Accredited Health Care Group</v>
          </cell>
        </row>
        <row r="59">
          <cell r="A59" t="str">
            <v>Accudyne Industries</v>
          </cell>
        </row>
        <row r="60">
          <cell r="A60" t="str">
            <v>Accuride Corporation</v>
          </cell>
        </row>
        <row r="61">
          <cell r="A61" t="str">
            <v>Ace Coffee Bar (VPS)</v>
          </cell>
        </row>
        <row r="62">
          <cell r="A62" t="str">
            <v>ACE Group</v>
          </cell>
        </row>
        <row r="63">
          <cell r="A63" t="str">
            <v>ACE Hardware</v>
          </cell>
        </row>
        <row r="64">
          <cell r="A64" t="str">
            <v>ACEC</v>
          </cell>
        </row>
        <row r="65">
          <cell r="A65" t="str">
            <v>ACE-INA Holdings (NEPPC)</v>
          </cell>
        </row>
        <row r="66">
          <cell r="A66" t="str">
            <v>ACI Worldwide</v>
          </cell>
        </row>
        <row r="67">
          <cell r="A67" t="str">
            <v>Acme Brick (BH)</v>
          </cell>
        </row>
        <row r="68">
          <cell r="A68" t="str">
            <v>Acordia National</v>
          </cell>
        </row>
        <row r="69">
          <cell r="A69" t="str">
            <v>Acosta, Inc.</v>
          </cell>
        </row>
        <row r="70">
          <cell r="A70" t="str">
            <v>ACS Benefit Services</v>
          </cell>
        </row>
        <row r="71">
          <cell r="A71" t="str">
            <v>ACS Benefit Services, Inc</v>
          </cell>
        </row>
        <row r="72">
          <cell r="A72" t="str">
            <v>ACS State Healthcare</v>
          </cell>
        </row>
        <row r="73">
          <cell r="A73" t="str">
            <v>ACS, Inc.</v>
          </cell>
        </row>
        <row r="74">
          <cell r="A74" t="str">
            <v>Action RX</v>
          </cell>
        </row>
        <row r="75">
          <cell r="A75" t="str">
            <v>Actionlink (EHPCO)</v>
          </cell>
        </row>
        <row r="76">
          <cell r="A76" t="str">
            <v>Activa Benefit Services</v>
          </cell>
        </row>
        <row r="77">
          <cell r="A77" t="str">
            <v>Active International (CoreSource)</v>
          </cell>
        </row>
        <row r="78">
          <cell r="A78" t="str">
            <v>Active International (EBS-RMSCO)</v>
          </cell>
        </row>
        <row r="79">
          <cell r="A79" t="str">
            <v>Active Media Services</v>
          </cell>
        </row>
        <row r="80">
          <cell r="A80" t="str">
            <v>Actuarial Employee Benefit Services</v>
          </cell>
        </row>
        <row r="81">
          <cell r="A81" t="str">
            <v>Acument Global Technologies</v>
          </cell>
        </row>
        <row r="82">
          <cell r="A82" t="str">
            <v>Acushnet Company</v>
          </cell>
        </row>
        <row r="83">
          <cell r="A83" t="str">
            <v>Acxiom Corporation</v>
          </cell>
        </row>
        <row r="84">
          <cell r="A84" t="str">
            <v>Ada County (BCI)</v>
          </cell>
        </row>
        <row r="85">
          <cell r="A85" t="str">
            <v>Ada County (PacificSource)</v>
          </cell>
        </row>
        <row r="86">
          <cell r="A86" t="str">
            <v>ADAP</v>
          </cell>
        </row>
        <row r="87">
          <cell r="A87" t="str">
            <v>AdCare Health Systems</v>
          </cell>
        </row>
        <row r="88">
          <cell r="A88" t="str">
            <v>Adea Solutions, Inc.</v>
          </cell>
        </row>
        <row r="89">
          <cell r="A89" t="str">
            <v>Adecco USA</v>
          </cell>
        </row>
        <row r="90">
          <cell r="A90" t="str">
            <v>Adidas Group, Inc. (NEPPC)</v>
          </cell>
        </row>
        <row r="91">
          <cell r="A91" t="str">
            <v>Adobe Systems, Inc.</v>
          </cell>
        </row>
        <row r="92">
          <cell r="A92" t="str">
            <v>Adreima (EHPCO)</v>
          </cell>
        </row>
        <row r="93">
          <cell r="A93" t="str">
            <v>ADT LLC</v>
          </cell>
        </row>
        <row r="94">
          <cell r="A94" t="str">
            <v>ADTRAN (PBIRX)</v>
          </cell>
        </row>
        <row r="95">
          <cell r="A95" t="str">
            <v>ADTRAN (RxBenefits, Inc)</v>
          </cell>
        </row>
        <row r="96">
          <cell r="A96" t="str">
            <v>A-DUDA</v>
          </cell>
        </row>
        <row r="97">
          <cell r="A97" t="str">
            <v>Advance America, Cash Advance Center, Inc.</v>
          </cell>
        </row>
        <row r="98">
          <cell r="A98" t="str">
            <v>Advance Auto Parts</v>
          </cell>
        </row>
        <row r="99">
          <cell r="A99" t="str">
            <v>Advance Benefit Plan (MC)</v>
          </cell>
        </row>
        <row r="100">
          <cell r="A100" t="str">
            <v>Advance Home Care</v>
          </cell>
        </row>
        <row r="101">
          <cell r="A101" t="str">
            <v>Advance Publications</v>
          </cell>
        </row>
        <row r="102">
          <cell r="A102" t="str">
            <v>Advanced Auto Parts (Corporate United) (EHPCO)</v>
          </cell>
        </row>
        <row r="103">
          <cell r="A103" t="str">
            <v>Advanced Disposal Systems, Inc (ADS)</v>
          </cell>
        </row>
        <row r="104">
          <cell r="A104" t="str">
            <v>Advanced Drainage Systems, Inc.</v>
          </cell>
        </row>
        <row r="105">
          <cell r="A105" t="str">
            <v>Advanced Pharmacy Concepts</v>
          </cell>
        </row>
        <row r="106">
          <cell r="A106" t="str">
            <v>AdvancePierre</v>
          </cell>
        </row>
        <row r="107">
          <cell r="A107" t="str">
            <v>AdvanceRX Open</v>
          </cell>
        </row>
        <row r="108">
          <cell r="A108" t="str">
            <v>Advantage Health Solutions</v>
          </cell>
        </row>
        <row r="109">
          <cell r="A109" t="str">
            <v>Advantage Sales and Marketing Data</v>
          </cell>
        </row>
        <row r="110">
          <cell r="A110" t="str">
            <v>Advantek Administrators</v>
          </cell>
        </row>
        <row r="111">
          <cell r="A111" t="str">
            <v>Adventis Pharmaceuticals</v>
          </cell>
        </row>
        <row r="112">
          <cell r="A112" t="str">
            <v>Adventist</v>
          </cell>
        </row>
        <row r="113">
          <cell r="A113" t="str">
            <v>Advicare Corp.</v>
          </cell>
        </row>
        <row r="114">
          <cell r="A114" t="str">
            <v>ADVICS North America (EHPCO)</v>
          </cell>
        </row>
        <row r="115">
          <cell r="A115" t="str">
            <v>Advo Serv</v>
          </cell>
        </row>
        <row r="116">
          <cell r="A116" t="str">
            <v>Advocate Health Care</v>
          </cell>
        </row>
        <row r="117">
          <cell r="A117" t="str">
            <v>Advocate Health Partners</v>
          </cell>
        </row>
        <row r="118">
          <cell r="A118" t="str">
            <v>AEA-Independent Health</v>
          </cell>
        </row>
        <row r="119">
          <cell r="A119" t="str">
            <v>AECOM Technology Corporation</v>
          </cell>
        </row>
        <row r="120">
          <cell r="A120" t="str">
            <v>AegonUSA</v>
          </cell>
        </row>
        <row r="121">
          <cell r="A121" t="str">
            <v>Aerocare Holdings, Inc. (CoreSource)</v>
          </cell>
        </row>
        <row r="122">
          <cell r="A122" t="str">
            <v>Aeromet Industries (WPS)</v>
          </cell>
        </row>
        <row r="123">
          <cell r="A123" t="str">
            <v>Aeropostale (Horizon BCBS of New Jersey)</v>
          </cell>
        </row>
        <row r="124">
          <cell r="A124" t="str">
            <v>Aerospace Contracts Trust (ACT)</v>
          </cell>
        </row>
        <row r="125">
          <cell r="A125" t="str">
            <v>AES Corporation</v>
          </cell>
        </row>
        <row r="126">
          <cell r="A126" t="str">
            <v>Aetna</v>
          </cell>
        </row>
        <row r="127">
          <cell r="A127" t="str">
            <v>Affiliated Computer Services, Inc.</v>
          </cell>
        </row>
        <row r="128">
          <cell r="A128" t="str">
            <v>Affinion (fka Triligiant)</v>
          </cell>
        </row>
        <row r="129">
          <cell r="A129" t="str">
            <v>Affinity Benefit Corporation</v>
          </cell>
        </row>
        <row r="130">
          <cell r="A130" t="str">
            <v>Affinity Direct</v>
          </cell>
        </row>
        <row r="131">
          <cell r="A131" t="str">
            <v>Affinity Health</v>
          </cell>
        </row>
        <row r="132">
          <cell r="A132" t="str">
            <v>Affinity Health Plan</v>
          </cell>
        </row>
        <row r="133">
          <cell r="A133" t="str">
            <v>Affordable Basic Care</v>
          </cell>
        </row>
        <row r="134">
          <cell r="A134" t="str">
            <v>Affordable Dental</v>
          </cell>
        </row>
        <row r="135">
          <cell r="A135" t="str">
            <v>AFG Industries</v>
          </cell>
        </row>
        <row r="136">
          <cell r="A136" t="str">
            <v>AFGlobal Corporation (dba Ameriforge Group Inc.)</v>
          </cell>
        </row>
        <row r="137">
          <cell r="A137" t="str">
            <v>AFL Hotel &amp; Restaurant Workers H &amp; W Trust Fund</v>
          </cell>
        </row>
        <row r="138">
          <cell r="A138" t="str">
            <v>AFL Telecommunications (fka Fujikura)</v>
          </cell>
        </row>
        <row r="139">
          <cell r="A139" t="str">
            <v>AFLAC</v>
          </cell>
        </row>
        <row r="140">
          <cell r="A140" t="str">
            <v>AFL-CIO Employer Purchasing Coalition (AEPC)</v>
          </cell>
        </row>
        <row r="141">
          <cell r="A141" t="str">
            <v>AFL-CIO Employer Purchasing Coalition (AEPC)</v>
          </cell>
        </row>
        <row r="142">
          <cell r="A142" t="str">
            <v>AFL-CIO Employer Purchasing Coalition (AEPC) Cash Card</v>
          </cell>
        </row>
        <row r="143">
          <cell r="A143" t="str">
            <v>AFL-CIO Local 377 (AEPC)</v>
          </cell>
        </row>
        <row r="144">
          <cell r="A144" t="str">
            <v>AFSCME Council 25 (AEPC)</v>
          </cell>
        </row>
        <row r="145">
          <cell r="A145" t="str">
            <v>AG Administrators</v>
          </cell>
        </row>
        <row r="146">
          <cell r="A146" t="str">
            <v>AG Edwards &amp; Sons</v>
          </cell>
        </row>
        <row r="147">
          <cell r="A147" t="str">
            <v>Agate Resources, Inc.</v>
          </cell>
        </row>
        <row r="148">
          <cell r="A148" t="str">
            <v>AGC Flat Glass (AON)</v>
          </cell>
        </row>
        <row r="149">
          <cell r="A149" t="str">
            <v>AGCO Corporation</v>
          </cell>
        </row>
        <row r="150">
          <cell r="A150" t="str">
            <v>AGENET</v>
          </cell>
        </row>
        <row r="151">
          <cell r="A151" t="str">
            <v>Agere</v>
          </cell>
        </row>
        <row r="152">
          <cell r="A152" t="str">
            <v>Aggreko, L.L.C. (EBS)</v>
          </cell>
        </row>
        <row r="153">
          <cell r="A153" t="str">
            <v>Agilent Technologies</v>
          </cell>
        </row>
        <row r="154">
          <cell r="A154" t="str">
            <v>Agilysys, Inc. (HAC)</v>
          </cell>
        </row>
        <row r="155">
          <cell r="A155" t="str">
            <v>AgriBank and U.S. AgBank</v>
          </cell>
        </row>
        <row r="156">
          <cell r="A156" t="str">
            <v>Agri-Mark (EHPCO)</v>
          </cell>
        </row>
        <row r="157">
          <cell r="A157" t="str">
            <v>Agrium US, Inc.</v>
          </cell>
        </row>
        <row r="158">
          <cell r="A158" t="str">
            <v>AHCM</v>
          </cell>
        </row>
        <row r="159">
          <cell r="A159" t="str">
            <v>Ahlstrom</v>
          </cell>
        </row>
        <row r="160">
          <cell r="A160" t="str">
            <v>Ahold</v>
          </cell>
        </row>
        <row r="161">
          <cell r="A161" t="str">
            <v>AHS Management Company (CORET)</v>
          </cell>
        </row>
        <row r="162">
          <cell r="A162" t="str">
            <v>Aid Assoc Lutherans</v>
          </cell>
        </row>
        <row r="163">
          <cell r="A163" t="str">
            <v>AIM Administrators</v>
          </cell>
        </row>
        <row r="164">
          <cell r="A164" t="str">
            <v>Air Liquide</v>
          </cell>
        </row>
        <row r="165">
          <cell r="A165" t="str">
            <v>Air Medical Group</v>
          </cell>
        </row>
        <row r="166">
          <cell r="A166" t="str">
            <v>Air Methods (TPA direct deal)</v>
          </cell>
        </row>
        <row r="167">
          <cell r="A167" t="str">
            <v>Air Products and Chemicals</v>
          </cell>
        </row>
        <row r="168">
          <cell r="A168" t="str">
            <v>Airgas, Inc. (AHPPG)</v>
          </cell>
        </row>
        <row r="169">
          <cell r="A169" t="str">
            <v>AirTran Airways</v>
          </cell>
        </row>
        <row r="170">
          <cell r="A170" t="str">
            <v>AK Steel</v>
          </cell>
        </row>
        <row r="171">
          <cell r="A171" t="str">
            <v>Aker Kaverner, The Shaw Group</v>
          </cell>
        </row>
        <row r="172">
          <cell r="A172" t="str">
            <v>Aker Solutions (MNCP)</v>
          </cell>
        </row>
        <row r="173">
          <cell r="A173" t="str">
            <v>Akron Public Schools (EHPCO)</v>
          </cell>
        </row>
        <row r="174">
          <cell r="A174" t="str">
            <v>Akzo Nobel (NEPPC)</v>
          </cell>
        </row>
        <row r="175">
          <cell r="A175" t="str">
            <v>Alabama Healthcare Council</v>
          </cell>
        </row>
        <row r="176">
          <cell r="A176" t="str">
            <v>Alabama MCO Coalition</v>
          </cell>
        </row>
        <row r="177">
          <cell r="A177" t="str">
            <v>Alabama Prospect</v>
          </cell>
        </row>
        <row r="178">
          <cell r="A178" t="str">
            <v>Alabama River Pulp Co., Inc.</v>
          </cell>
        </row>
        <row r="179">
          <cell r="A179" t="str">
            <v>Alaska Air Group</v>
          </cell>
        </row>
        <row r="180">
          <cell r="A180" t="str">
            <v>Alaska Airlines</v>
          </cell>
        </row>
        <row r="181">
          <cell r="A181" t="str">
            <v>Albany City Schools</v>
          </cell>
        </row>
        <row r="182">
          <cell r="A182" t="str">
            <v>Albany International</v>
          </cell>
        </row>
        <row r="183">
          <cell r="A183" t="str">
            <v>Alberto-Culver Company</v>
          </cell>
        </row>
        <row r="184">
          <cell r="A184" t="str">
            <v>Albertsons</v>
          </cell>
        </row>
        <row r="185">
          <cell r="A185" t="str">
            <v>Alcan Rolled Products (EHPCO)</v>
          </cell>
        </row>
        <row r="186">
          <cell r="A186" t="str">
            <v>Alcan, Inc.</v>
          </cell>
        </row>
        <row r="187">
          <cell r="A187" t="str">
            <v>Alcatel USA (SAFT)</v>
          </cell>
        </row>
        <row r="188">
          <cell r="A188" t="str">
            <v>Alcatel-Lucent</v>
          </cell>
        </row>
        <row r="189">
          <cell r="A189" t="str">
            <v>Alco Industries, Inc.  (AON)</v>
          </cell>
        </row>
        <row r="190">
          <cell r="A190" t="str">
            <v>Alcoa</v>
          </cell>
        </row>
        <row r="191">
          <cell r="A191" t="str">
            <v>Aldine Independent School District (MTHCP)</v>
          </cell>
        </row>
        <row r="192">
          <cell r="A192" t="str">
            <v>Alegent Health</v>
          </cell>
        </row>
        <row r="193">
          <cell r="A193" t="str">
            <v>Alere (fka Inverness Medical Innovations)</v>
          </cell>
        </row>
        <row r="194">
          <cell r="A194" t="str">
            <v>Alexian Brothers Health System</v>
          </cell>
        </row>
        <row r="195">
          <cell r="A195" t="str">
            <v>Alfred Nickles Bakery, Inc. (EHPCO)</v>
          </cell>
        </row>
        <row r="196">
          <cell r="A196" t="str">
            <v>Aliante Gaming LLC (HealthComp)</v>
          </cell>
        </row>
        <row r="197">
          <cell r="A197" t="str">
            <v>AlignCare</v>
          </cell>
        </row>
        <row r="198">
          <cell r="A198" t="str">
            <v>Alion Science and Technology</v>
          </cell>
        </row>
        <row r="199">
          <cell r="A199" t="str">
            <v>All Childrens Hospital, Inc. St. Pete (CHCA)</v>
          </cell>
        </row>
        <row r="200">
          <cell r="A200" t="str">
            <v>Allegany College (Coresource)</v>
          </cell>
        </row>
        <row r="201">
          <cell r="A201" t="str">
            <v>Allegeant (fka LBA HealthPlans)</v>
          </cell>
        </row>
        <row r="202">
          <cell r="A202" t="str">
            <v>Allegheny County</v>
          </cell>
        </row>
        <row r="203">
          <cell r="A203" t="str">
            <v>Allegheny County</v>
          </cell>
        </row>
        <row r="204">
          <cell r="A204" t="str">
            <v>Allegheny County, PA (PBGH)</v>
          </cell>
        </row>
        <row r="205">
          <cell r="A205" t="str">
            <v>Allegheny Energy, Inc.</v>
          </cell>
        </row>
        <row r="206">
          <cell r="A206" t="str">
            <v>Allegheny Energy, Inc. (EHPCO)</v>
          </cell>
        </row>
        <row r="207">
          <cell r="A207" t="str">
            <v>Allegheny Ludlum (IUOE)</v>
          </cell>
        </row>
        <row r="208">
          <cell r="A208" t="str">
            <v>Allegheny Technologies, Inc. (PBGH)</v>
          </cell>
        </row>
        <row r="209">
          <cell r="A209" t="str">
            <v>Allegheny Western Steuben Rural Health Network</v>
          </cell>
        </row>
        <row r="210">
          <cell r="A210" t="str">
            <v>Allegiance</v>
          </cell>
        </row>
        <row r="211">
          <cell r="A211" t="str">
            <v>Allegiance Benefit Plan Management</v>
          </cell>
        </row>
        <row r="212">
          <cell r="A212" t="str">
            <v>Allegiant Travel Company (EHPC)</v>
          </cell>
        </row>
        <row r="213">
          <cell r="A213" t="str">
            <v>Allen County Jail (BENIC)</v>
          </cell>
        </row>
        <row r="214">
          <cell r="A214" t="str">
            <v>Allergan, Inc.</v>
          </cell>
        </row>
        <row r="215">
          <cell r="A215" t="str">
            <v>Allfirst Financial</v>
          </cell>
        </row>
        <row r="216">
          <cell r="A216" t="str">
            <v>Alliance</v>
          </cell>
        </row>
        <row r="217">
          <cell r="A217" t="str">
            <v>Alliance Benefit Group of Michigan</v>
          </cell>
        </row>
        <row r="218">
          <cell r="A218" t="str">
            <v>Alliance Coal, LLC</v>
          </cell>
        </row>
        <row r="219">
          <cell r="A219" t="str">
            <v>Alliance Data Systems</v>
          </cell>
        </row>
        <row r="220">
          <cell r="A220" t="str">
            <v>Alliance Healthcard</v>
          </cell>
        </row>
        <row r="221">
          <cell r="A221" t="str">
            <v>Alliance Management Group</v>
          </cell>
        </row>
        <row r="222">
          <cell r="A222" t="str">
            <v>Alliant Energy (AON)</v>
          </cell>
        </row>
        <row r="223">
          <cell r="A223" t="str">
            <v>Alliant Health Plans</v>
          </cell>
        </row>
        <row r="224">
          <cell r="A224" t="str">
            <v>Alliant Rx</v>
          </cell>
        </row>
        <row r="225">
          <cell r="A225" t="str">
            <v>Alliant Techsystems (ATK)</v>
          </cell>
        </row>
        <row r="226">
          <cell r="A226" t="str">
            <v>Allied Benefit Systems</v>
          </cell>
        </row>
        <row r="227">
          <cell r="A227" t="str">
            <v>Allied Domecq Spirits</v>
          </cell>
        </row>
        <row r="228">
          <cell r="A228" t="str">
            <v>Allied Pilots Association (HF)</v>
          </cell>
        </row>
        <row r="229">
          <cell r="A229" t="str">
            <v>Allied Specialty Vehicles</v>
          </cell>
        </row>
        <row r="230">
          <cell r="A230" t="str">
            <v>Allied-Flying Foods</v>
          </cell>
        </row>
        <row r="231">
          <cell r="A231" t="str">
            <v>Allina Health Systems</v>
          </cell>
        </row>
        <row r="232">
          <cell r="A232" t="str">
            <v>Allis-Chalmers-White Motors</v>
          </cell>
        </row>
        <row r="233">
          <cell r="A233" t="str">
            <v>Allstate</v>
          </cell>
        </row>
        <row r="234">
          <cell r="A234" t="str">
            <v>Allstate Power</v>
          </cell>
        </row>
        <row r="235">
          <cell r="A235" t="str">
            <v>Alltel</v>
          </cell>
        </row>
        <row r="236">
          <cell r="A236" t="str">
            <v>Aloha Care</v>
          </cell>
        </row>
        <row r="237">
          <cell r="A237" t="str">
            <v>Alon USA</v>
          </cell>
        </row>
        <row r="238">
          <cell r="A238" t="str">
            <v>ALP Industries (Coresource)</v>
          </cell>
        </row>
        <row r="239">
          <cell r="A239" t="str">
            <v>Alpha Care Gold</v>
          </cell>
        </row>
        <row r="240">
          <cell r="A240" t="str">
            <v>Alpha Natural Resources</v>
          </cell>
        </row>
        <row r="241">
          <cell r="A241" t="str">
            <v>Alpha Security (EHPCO)</v>
          </cell>
        </row>
        <row r="242">
          <cell r="A242" t="str">
            <v>Als Formal Wear</v>
          </cell>
        </row>
        <row r="243">
          <cell r="A243" t="str">
            <v>ALSAC CASLA</v>
          </cell>
        </row>
        <row r="244">
          <cell r="A244" t="str">
            <v>Alsac Rx Benefit  - St. Jude</v>
          </cell>
        </row>
        <row r="245">
          <cell r="A245" t="str">
            <v>Alstom Power, Inc.</v>
          </cell>
        </row>
        <row r="246">
          <cell r="A246" t="str">
            <v>Alstom Transport (MNCP)</v>
          </cell>
        </row>
        <row r="247">
          <cell r="A247" t="str">
            <v>Altec Industries, Inc. (AON)</v>
          </cell>
        </row>
        <row r="248">
          <cell r="A248" t="str">
            <v>Alter Trading (EHPCO)</v>
          </cell>
        </row>
        <row r="249">
          <cell r="A249" t="str">
            <v>Alternative Insurance Resources</v>
          </cell>
        </row>
        <row r="250">
          <cell r="A250" t="str">
            <v>Alternative Risk Management</v>
          </cell>
        </row>
        <row r="251">
          <cell r="A251" t="str">
            <v>Altra Industrial Motion (Millennium Administrators)</v>
          </cell>
        </row>
        <row r="252">
          <cell r="A252" t="str">
            <v>Altria Group, Inc.</v>
          </cell>
        </row>
        <row r="253">
          <cell r="A253" t="str">
            <v>Altria Group, Inc. (MNCP)</v>
          </cell>
        </row>
        <row r="254">
          <cell r="A254" t="str">
            <v>Altrua Healthshare</v>
          </cell>
        </row>
        <row r="255">
          <cell r="A255" t="str">
            <v>Alvarez &amp; Marsal Holdings</v>
          </cell>
        </row>
        <row r="256">
          <cell r="A256" t="str">
            <v>Alverno Clinical Laboratories (Coresource)</v>
          </cell>
        </row>
        <row r="257">
          <cell r="A257" t="str">
            <v>Alvord USD</v>
          </cell>
        </row>
        <row r="258">
          <cell r="A258" t="str">
            <v>AM General</v>
          </cell>
        </row>
        <row r="259">
          <cell r="A259" t="str">
            <v>Am WinRx</v>
          </cell>
        </row>
        <row r="260">
          <cell r="A260" t="str">
            <v>AMA Insurance Agency</v>
          </cell>
        </row>
        <row r="261">
          <cell r="A261" t="str">
            <v>Amalgamated Life Insurance Company</v>
          </cell>
        </row>
        <row r="262">
          <cell r="A262" t="str">
            <v>Amarillo Independent School District (Insurance Management Services)</v>
          </cell>
        </row>
        <row r="263">
          <cell r="A263" t="str">
            <v>Amarr Garage Doors</v>
          </cell>
        </row>
        <row r="264">
          <cell r="A264" t="str">
            <v>Ambassador Personnel</v>
          </cell>
        </row>
        <row r="265">
          <cell r="A265" t="str">
            <v>AMC Theatres</v>
          </cell>
        </row>
        <row r="266">
          <cell r="A266" t="str">
            <v>AMCOM and USA Mobility (NCAS)</v>
          </cell>
        </row>
        <row r="267">
          <cell r="A267" t="str">
            <v>Amcore Bank N.A.</v>
          </cell>
        </row>
        <row r="268">
          <cell r="A268" t="str">
            <v>AMD</v>
          </cell>
        </row>
        <row r="269">
          <cell r="A269" t="str">
            <v>AME Benefits</v>
          </cell>
        </row>
        <row r="270">
          <cell r="A270" t="str">
            <v>Amedex Insurance Group</v>
          </cell>
        </row>
        <row r="271">
          <cell r="A271" t="str">
            <v>Amedisys, Inc.</v>
          </cell>
        </row>
        <row r="272">
          <cell r="A272" t="str">
            <v>Amerada Hess Corporation</v>
          </cell>
        </row>
        <row r="273">
          <cell r="A273" t="str">
            <v>AmeraGroup Services</v>
          </cell>
        </row>
        <row r="274">
          <cell r="A274" t="str">
            <v>AmeraPlan</v>
          </cell>
        </row>
        <row r="275">
          <cell r="A275" t="str">
            <v>Ameraplan USA</v>
          </cell>
        </row>
        <row r="276">
          <cell r="A276" t="str">
            <v>Ameriben</v>
          </cell>
        </row>
        <row r="277">
          <cell r="A277" t="str">
            <v>America West Holdings</v>
          </cell>
        </row>
        <row r="278">
          <cell r="A278" t="str">
            <v>American Airlines</v>
          </cell>
        </row>
        <row r="279">
          <cell r="A279" t="str">
            <v>American Assurance Underwriters Group (AAUG)</v>
          </cell>
        </row>
        <row r="280">
          <cell r="A280" t="str">
            <v>American Axle &amp; Manufacturing</v>
          </cell>
        </row>
        <row r="281">
          <cell r="A281" t="str">
            <v>American Benefit Administrator</v>
          </cell>
        </row>
        <row r="282">
          <cell r="A282" t="str">
            <v>American Benefit Choices, LLC</v>
          </cell>
        </row>
        <row r="283">
          <cell r="A283" t="str">
            <v>American Benefit Corporation</v>
          </cell>
        </row>
        <row r="284">
          <cell r="A284" t="str">
            <v>American Bulk Commodities (EHPCO)</v>
          </cell>
        </row>
        <row r="285">
          <cell r="A285" t="str">
            <v>American Cancer Society</v>
          </cell>
        </row>
        <row r="286">
          <cell r="A286" t="str">
            <v>American Cast Iron Pipe Company</v>
          </cell>
        </row>
        <row r="287">
          <cell r="A287" t="str">
            <v>American Coal Company, The</v>
          </cell>
        </row>
        <row r="288">
          <cell r="A288" t="str">
            <v>American Community Mutual Insurance Company</v>
          </cell>
        </row>
        <row r="289">
          <cell r="A289" t="str">
            <v>American Council of Engineering Companies Life-Health I</v>
          </cell>
        </row>
        <row r="290">
          <cell r="A290" t="str">
            <v>American Discount Corporation</v>
          </cell>
        </row>
        <row r="291">
          <cell r="A291" t="str">
            <v>American Eagle Outfitters, Inc.</v>
          </cell>
        </row>
        <row r="292">
          <cell r="A292" t="str">
            <v>American Electric Power</v>
          </cell>
        </row>
        <row r="293">
          <cell r="A293" t="str">
            <v>American Enterprise Services Company (FMH) (CoreSource)</v>
          </cell>
        </row>
        <row r="294">
          <cell r="A294" t="str">
            <v>American Enterprises Group, Inc.</v>
          </cell>
        </row>
        <row r="295">
          <cell r="A295" t="str">
            <v>American Express</v>
          </cell>
        </row>
        <row r="296">
          <cell r="A296" t="str">
            <v>American Family Insurance</v>
          </cell>
        </row>
        <row r="297">
          <cell r="A297" t="str">
            <v>American Fidelity Life</v>
          </cell>
        </row>
        <row r="298">
          <cell r="A298" t="str">
            <v>American Financial Corporation</v>
          </cell>
        </row>
        <row r="299">
          <cell r="A299" t="str">
            <v>American General</v>
          </cell>
        </row>
        <row r="300">
          <cell r="A300" t="str">
            <v>American Golf</v>
          </cell>
        </row>
        <row r="301">
          <cell r="A301" t="str">
            <v>American Greetings, Inc. (HAC)</v>
          </cell>
        </row>
        <row r="302">
          <cell r="A302" t="str">
            <v>American Group Admin</v>
          </cell>
        </row>
        <row r="303">
          <cell r="A303" t="str">
            <v>American Group Insurance Agency</v>
          </cell>
        </row>
        <row r="304">
          <cell r="A304" t="str">
            <v>American Health</v>
          </cell>
        </row>
        <row r="305">
          <cell r="A305" t="str">
            <v>American Health Consulting Group (fka PFR Enterprises)</v>
          </cell>
        </row>
        <row r="306">
          <cell r="A306" t="str">
            <v>American Health Data Institute (AHDI)</v>
          </cell>
        </row>
        <row r="307">
          <cell r="A307" t="str">
            <v>American Healthcare Group</v>
          </cell>
        </row>
        <row r="308">
          <cell r="A308" t="str">
            <v>American Household</v>
          </cell>
        </row>
        <row r="309">
          <cell r="A309" t="str">
            <v>American Independent Insurance Company (Coresource)</v>
          </cell>
        </row>
        <row r="310">
          <cell r="A310" t="str">
            <v>American Infrastructure (Trion Group)</v>
          </cell>
        </row>
        <row r="311">
          <cell r="A311" t="str">
            <v>American International Group</v>
          </cell>
        </row>
        <row r="312">
          <cell r="A312" t="str">
            <v>American Legion, The</v>
          </cell>
        </row>
        <row r="313">
          <cell r="A313" t="str">
            <v>American Liberty Life Insurance Company</v>
          </cell>
        </row>
        <row r="314">
          <cell r="A314" t="str">
            <v>American Lifecare</v>
          </cell>
        </row>
        <row r="315">
          <cell r="A315" t="str">
            <v>American Medical Life Insurance</v>
          </cell>
        </row>
        <row r="316">
          <cell r="A316" t="str">
            <v>American Medical Security</v>
          </cell>
        </row>
        <row r="317">
          <cell r="A317" t="str">
            <v>American Multi-Cinema (AMC)</v>
          </cell>
        </row>
        <row r="318">
          <cell r="A318" t="str">
            <v>American National Insurance Co.</v>
          </cell>
        </row>
        <row r="319">
          <cell r="A319" t="str">
            <v>American National Red Cross</v>
          </cell>
        </row>
        <row r="320">
          <cell r="A320" t="str">
            <v>American Plan Administrators</v>
          </cell>
        </row>
        <row r="321">
          <cell r="A321" t="str">
            <v>American Postal Workers Union Health Plan (APWU)</v>
          </cell>
        </row>
        <row r="322">
          <cell r="A322" t="str">
            <v>American Professional Dental Services (Rate Card)</v>
          </cell>
        </row>
        <row r="323">
          <cell r="A323" t="str">
            <v>American Psychological</v>
          </cell>
        </row>
        <row r="324">
          <cell r="A324" t="str">
            <v>American Red Cross</v>
          </cell>
        </row>
        <row r="325">
          <cell r="A325" t="str">
            <v>American Senior Association</v>
          </cell>
        </row>
        <row r="326">
          <cell r="A326" t="str">
            <v>American Showa, Inc. (HAC)</v>
          </cell>
        </row>
        <row r="327">
          <cell r="A327" t="str">
            <v>American Society of Mechanical Engineers</v>
          </cell>
        </row>
        <row r="328">
          <cell r="A328" t="str">
            <v>American Sterling</v>
          </cell>
        </row>
        <row r="329">
          <cell r="A329" t="str">
            <v>American Transit (Wellnet)</v>
          </cell>
        </row>
        <row r="330">
          <cell r="A330" t="str">
            <v>American Trust Administrators</v>
          </cell>
        </row>
        <row r="331">
          <cell r="A331" t="str">
            <v>American United Life Insurance Company</v>
          </cell>
        </row>
        <row r="332">
          <cell r="A332" t="str">
            <v>American Veterinary Medical Association (AVMA GHLIT)</v>
          </cell>
        </row>
        <row r="333">
          <cell r="A333" t="str">
            <v>American Water Company (TWC)</v>
          </cell>
        </row>
        <row r="334">
          <cell r="A334" t="str">
            <v>American Water Works</v>
          </cell>
        </row>
        <row r="335">
          <cell r="A335" t="str">
            <v>American Waters (Horizon BCBS of New Jersey)</v>
          </cell>
        </row>
        <row r="336">
          <cell r="A336" t="str">
            <v>Americas TPA</v>
          </cell>
        </row>
        <row r="337">
          <cell r="A337" t="str">
            <v>AmeriCorps (Seven Corners - 7C)</v>
          </cell>
        </row>
        <row r="338">
          <cell r="A338" t="str">
            <v>AmeriGas</v>
          </cell>
        </row>
        <row r="339">
          <cell r="A339" t="str">
            <v>Amerigroup</v>
          </cell>
        </row>
        <row r="340">
          <cell r="A340" t="str">
            <v>Amerigroup - Georgia</v>
          </cell>
        </row>
        <row r="341">
          <cell r="A341" t="str">
            <v>Amerigroup - New Jersey</v>
          </cell>
        </row>
        <row r="342">
          <cell r="A342" t="str">
            <v>Amerigroup - New Mexico</v>
          </cell>
        </row>
        <row r="343">
          <cell r="A343" t="str">
            <v>Amerigroup - Ohio</v>
          </cell>
        </row>
        <row r="344">
          <cell r="A344" t="str">
            <v>Amerigroup - Texas</v>
          </cell>
        </row>
        <row r="345">
          <cell r="A345" t="str">
            <v>Amerigroup - Virginia</v>
          </cell>
        </row>
        <row r="346">
          <cell r="A346" t="str">
            <v>Amerinet (EHPCO)</v>
          </cell>
        </row>
        <row r="347">
          <cell r="A347" t="str">
            <v>Ameriscript</v>
          </cell>
        </row>
        <row r="348">
          <cell r="A348" t="str">
            <v>Ametros</v>
          </cell>
        </row>
        <row r="349">
          <cell r="A349" t="str">
            <v>AMF Worldwide</v>
          </cell>
        </row>
        <row r="350">
          <cell r="A350" t="str">
            <v>Amgen</v>
          </cell>
        </row>
        <row r="351">
          <cell r="A351" t="str">
            <v>AMHIC (NCAS)</v>
          </cell>
        </row>
        <row r="352">
          <cell r="A352" t="str">
            <v>Amica Mutual Insurance Company</v>
          </cell>
        </row>
        <row r="353">
          <cell r="A353" t="str">
            <v>Amica Mutual Insurance Company (AON)</v>
          </cell>
        </row>
        <row r="354">
          <cell r="A354" t="str">
            <v>Amida Care</v>
          </cell>
        </row>
        <row r="355">
          <cell r="A355" t="str">
            <v>Amkor Technology (Brokerage Concepts)</v>
          </cell>
        </row>
        <row r="356">
          <cell r="A356" t="str">
            <v>AMN Healthcare Services, Inc.</v>
          </cell>
        </row>
        <row r="357">
          <cell r="A357" t="str">
            <v>AMSTED</v>
          </cell>
        </row>
        <row r="358">
          <cell r="A358" t="str">
            <v>AMT (Horizon BCBS of New Jersey)</v>
          </cell>
        </row>
        <row r="359">
          <cell r="A359" t="str">
            <v>AMTRAK</v>
          </cell>
        </row>
        <row r="360">
          <cell r="A360" t="str">
            <v>AmTrust Bank (HAC)</v>
          </cell>
        </row>
        <row r="361">
          <cell r="A361" t="str">
            <v>AMVESCAP</v>
          </cell>
        </row>
        <row r="362">
          <cell r="A362" t="str">
            <v>Amway</v>
          </cell>
        </row>
        <row r="363">
          <cell r="A363" t="str">
            <v>Anaheim School District</v>
          </cell>
        </row>
        <row r="364">
          <cell r="A364" t="str">
            <v>Anaheim Union HSD</v>
          </cell>
        </row>
        <row r="365">
          <cell r="A365" t="str">
            <v>Anaren Inc. (NGS American)</v>
          </cell>
        </row>
        <row r="366">
          <cell r="A366" t="str">
            <v>Anchor Benefits</v>
          </cell>
        </row>
        <row r="367">
          <cell r="A367" t="str">
            <v>Anchor Hocking  (CORET)</v>
          </cell>
        </row>
        <row r="368">
          <cell r="A368" t="str">
            <v>AnchorGroup Services</v>
          </cell>
        </row>
        <row r="369">
          <cell r="A369" t="str">
            <v>Anderson Gorman</v>
          </cell>
        </row>
        <row r="370">
          <cell r="A370" t="str">
            <v>Andersons, Inc. (Corporate United) (EHPCO)</v>
          </cell>
        </row>
        <row r="371">
          <cell r="A371" t="str">
            <v>Andersons, The</v>
          </cell>
        </row>
        <row r="372">
          <cell r="A372" t="str">
            <v>Android Industries (CoreSource)</v>
          </cell>
        </row>
        <row r="373">
          <cell r="A373" t="str">
            <v>Android Industries (Trion Group)</v>
          </cell>
        </row>
        <row r="374">
          <cell r="A374" t="str">
            <v>Angelica Corporation</v>
          </cell>
        </row>
        <row r="375">
          <cell r="A375" t="str">
            <v>ANH Refractories Company</v>
          </cell>
        </row>
        <row r="376">
          <cell r="A376" t="str">
            <v>Anixter International Inc.</v>
          </cell>
        </row>
        <row r="377">
          <cell r="A377" t="str">
            <v>Anne Arundel Community College (AACC)</v>
          </cell>
        </row>
        <row r="378">
          <cell r="A378" t="str">
            <v>Anne Arundel County Government</v>
          </cell>
        </row>
        <row r="379">
          <cell r="A379" t="str">
            <v>Anne Arundel Public Schools</v>
          </cell>
        </row>
        <row r="380">
          <cell r="A380" t="str">
            <v>Anonymous Dominum Benefits Client</v>
          </cell>
        </row>
        <row r="381">
          <cell r="A381" t="str">
            <v>Ansell Protective Products</v>
          </cell>
        </row>
        <row r="382">
          <cell r="A382" t="str">
            <v>Anthem Blue Cross and Blue Shield of Colorado (Anthem BCBS)</v>
          </cell>
        </row>
        <row r="383">
          <cell r="A383" t="str">
            <v>Anthem Prescription Management</v>
          </cell>
        </row>
        <row r="384">
          <cell r="A384" t="str">
            <v>Aon Corporation</v>
          </cell>
        </row>
        <row r="385">
          <cell r="A385" t="str">
            <v>Aon Hewitt</v>
          </cell>
        </row>
        <row r="386">
          <cell r="A386" t="str">
            <v>Aon Hewitt Pharmacy Purchasing Group (AHPPG)</v>
          </cell>
        </row>
        <row r="387">
          <cell r="A387" t="str">
            <v>Aon Hewitt Readiness Assessment</v>
          </cell>
        </row>
        <row r="388">
          <cell r="A388" t="str">
            <v>Aon Hewitt Rx Coalition (AHRC)</v>
          </cell>
        </row>
        <row r="389">
          <cell r="A389" t="str">
            <v>AON-National Prescription Drug Coalition (NPDC)</v>
          </cell>
        </row>
        <row r="390">
          <cell r="A390" t="str">
            <v>Apache Systems</v>
          </cell>
        </row>
        <row r="391">
          <cell r="A391" t="str">
            <v>APC Group, Inc.</v>
          </cell>
        </row>
        <row r="392">
          <cell r="A392" t="str">
            <v>Apex Systems</v>
          </cell>
        </row>
        <row r="393">
          <cell r="A393" t="str">
            <v>A-Plus Benefits (0521)</v>
          </cell>
        </row>
        <row r="394">
          <cell r="A394" t="str">
            <v>APMEX</v>
          </cell>
        </row>
        <row r="395">
          <cell r="A395" t="str">
            <v>Apollo Global Management</v>
          </cell>
        </row>
        <row r="396">
          <cell r="A396" t="str">
            <v>Apollo Group, Inc.</v>
          </cell>
        </row>
        <row r="397">
          <cell r="A397" t="str">
            <v>Appalachian Fuels (WPS)</v>
          </cell>
        </row>
        <row r="398">
          <cell r="A398" t="str">
            <v>Appalachian Regional Healthcare System (CoreSource)</v>
          </cell>
        </row>
        <row r="399">
          <cell r="A399" t="str">
            <v>Appalachian Regional Healthcare System (Group Resources)</v>
          </cell>
        </row>
        <row r="400">
          <cell r="A400" t="str">
            <v>Apparel Group, Ltd. (Boon-Chapman)</v>
          </cell>
        </row>
        <row r="401">
          <cell r="A401" t="str">
            <v>Apparel Group, Ltd. (CoreSource)</v>
          </cell>
        </row>
        <row r="402">
          <cell r="A402" t="str">
            <v>Applebees International, Inc.</v>
          </cell>
        </row>
        <row r="403">
          <cell r="A403" t="str">
            <v>Applera Corp</v>
          </cell>
        </row>
        <row r="404">
          <cell r="A404" t="str">
            <v>Applied Graphics Technologies</v>
          </cell>
        </row>
        <row r="405">
          <cell r="A405" t="str">
            <v>Applied Industrial Technologies</v>
          </cell>
        </row>
        <row r="406">
          <cell r="A406" t="str">
            <v>Applied Industrial Technologies (EHPCO)</v>
          </cell>
        </row>
        <row r="407">
          <cell r="A407" t="str">
            <v>Apria Healthcare (CORET)</v>
          </cell>
        </row>
        <row r="408">
          <cell r="A408" t="str">
            <v>APS Healthcare</v>
          </cell>
        </row>
        <row r="409">
          <cell r="A409" t="str">
            <v>Aqua America</v>
          </cell>
        </row>
        <row r="410">
          <cell r="A410" t="str">
            <v>Aquilex LLC (National Cooperative RX)</v>
          </cell>
        </row>
        <row r="411">
          <cell r="A411" t="str">
            <v>Aquilex LLC (RxBenefits)</v>
          </cell>
        </row>
        <row r="412">
          <cell r="A412" t="str">
            <v>Aramark Services, Inc.</v>
          </cell>
        </row>
        <row r="413">
          <cell r="A413" t="str">
            <v>Arc of Westchester (RxBenefits, Inc)</v>
          </cell>
        </row>
        <row r="414">
          <cell r="A414" t="str">
            <v>Arcadian Health Plan</v>
          </cell>
        </row>
        <row r="415">
          <cell r="A415" t="str">
            <v>Arcadian Management Services</v>
          </cell>
        </row>
        <row r="416">
          <cell r="A416" t="str">
            <v>ArcelorMittal USA Inc. (EHPCO)</v>
          </cell>
        </row>
        <row r="417">
          <cell r="A417" t="str">
            <v>Arch Aluminum &amp; Glass</v>
          </cell>
        </row>
        <row r="418">
          <cell r="A418" t="str">
            <v>Archcare Advantage MAPD</v>
          </cell>
        </row>
        <row r="419">
          <cell r="A419" t="str">
            <v>Archdiocese of Arlington</v>
          </cell>
        </row>
        <row r="420">
          <cell r="A420" t="str">
            <v>Archdiocese of Atlanta (Scrip World)</v>
          </cell>
        </row>
        <row r="421">
          <cell r="A421" t="str">
            <v>Archdiocese of Baltimore (MNCP)</v>
          </cell>
        </row>
        <row r="422">
          <cell r="A422" t="str">
            <v>Archdiocese of Boston (MNCP)</v>
          </cell>
        </row>
        <row r="423">
          <cell r="A423" t="str">
            <v>Archdiocese of Galveston-Houston</v>
          </cell>
        </row>
        <row r="424">
          <cell r="A424" t="str">
            <v>Archdiocese of Hartford</v>
          </cell>
        </row>
        <row r="425">
          <cell r="A425" t="str">
            <v>Archdiocese of Kansas City (CMG)</v>
          </cell>
        </row>
        <row r="426">
          <cell r="A426" t="str">
            <v>Archdiocese of New York (CMG)</v>
          </cell>
        </row>
        <row r="427">
          <cell r="A427" t="str">
            <v>Archdiocese of Newark (CMG)</v>
          </cell>
        </row>
        <row r="428">
          <cell r="A428" t="str">
            <v>Archdiocese of Philadelphia</v>
          </cell>
        </row>
        <row r="429">
          <cell r="A429" t="str">
            <v>Archdiocese of Portland (MNCP)</v>
          </cell>
        </row>
        <row r="430">
          <cell r="A430" t="str">
            <v>Archdiocese of Seattle</v>
          </cell>
        </row>
        <row r="431">
          <cell r="A431" t="str">
            <v>Archdiocese of St. Louis</v>
          </cell>
        </row>
        <row r="432">
          <cell r="A432" t="str">
            <v>Archdiocese of St. Paul &amp; Minneapolis</v>
          </cell>
        </row>
        <row r="433">
          <cell r="A433" t="str">
            <v>Archer Daniels Midland</v>
          </cell>
        </row>
        <row r="434">
          <cell r="A434" t="str">
            <v>Archer Daniels Midland (EHPCO)</v>
          </cell>
        </row>
        <row r="435">
          <cell r="A435" t="str">
            <v>Ardent Health Services</v>
          </cell>
        </row>
        <row r="436">
          <cell r="A436" t="str">
            <v>Argo</v>
          </cell>
        </row>
        <row r="437">
          <cell r="A437" t="str">
            <v>Argosy Gaming Company, Inc.</v>
          </cell>
        </row>
        <row r="438">
          <cell r="A438" t="str">
            <v>Argus</v>
          </cell>
        </row>
        <row r="439">
          <cell r="A439" t="str">
            <v>ARINC (American Republic Insurance Company)</v>
          </cell>
        </row>
        <row r="440">
          <cell r="A440" t="str">
            <v>Arista Tubes, Inc. (GHA)</v>
          </cell>
        </row>
        <row r="441">
          <cell r="A441" t="str">
            <v>Arizona Department of Economic Security</v>
          </cell>
        </row>
        <row r="442">
          <cell r="A442" t="str">
            <v>Arizona Diamondbacks (EHPCO)</v>
          </cell>
        </row>
        <row r="443">
          <cell r="A443" t="str">
            <v>Arizona Health Care Cost Containment System</v>
          </cell>
        </row>
        <row r="444">
          <cell r="A444" t="str">
            <v>Arizona Machinery (EHPCO)</v>
          </cell>
        </row>
        <row r="445">
          <cell r="A445" t="str">
            <v>Arizona OBGYN Affiliates (EHPCO)</v>
          </cell>
        </row>
        <row r="446">
          <cell r="A446" t="str">
            <v>Arizona Pipe Trades</v>
          </cell>
        </row>
        <row r="447">
          <cell r="A447" t="str">
            <v>Arizona Public Services (APS)</v>
          </cell>
        </row>
        <row r="448">
          <cell r="A448" t="str">
            <v>Arizona Rx Copper Card</v>
          </cell>
        </row>
        <row r="449">
          <cell r="A449" t="str">
            <v>Arkansas Blue Cross Blue Shield</v>
          </cell>
        </row>
        <row r="450">
          <cell r="A450" t="str">
            <v>Arkansas Superior Select</v>
          </cell>
        </row>
        <row r="451">
          <cell r="A451" t="str">
            <v>Arlington County Government and Arlington County Public Schools (CareFirst)</v>
          </cell>
        </row>
        <row r="452">
          <cell r="A452" t="str">
            <v>Armstrong World Industries</v>
          </cell>
        </row>
        <row r="453">
          <cell r="A453" t="str">
            <v>Arnett Health Plans</v>
          </cell>
        </row>
        <row r="454">
          <cell r="A454" t="str">
            <v>Arrow International</v>
          </cell>
        </row>
        <row r="455">
          <cell r="A455" t="str">
            <v>Arrowhead Administrators</v>
          </cell>
        </row>
        <row r="456">
          <cell r="A456" t="str">
            <v>Art Institute of Chicago</v>
          </cell>
        </row>
        <row r="457">
          <cell r="A457" t="str">
            <v>Art Van Furniture</v>
          </cell>
        </row>
        <row r="458">
          <cell r="A458" t="str">
            <v>Art Van Furniture (GDAHC)</v>
          </cell>
        </row>
        <row r="459">
          <cell r="A459" t="str">
            <v>ARTA - Western Medical Management</v>
          </cell>
        </row>
        <row r="460">
          <cell r="A460" t="str">
            <v>Arta Medical Health Plan</v>
          </cell>
        </row>
        <row r="461">
          <cell r="A461" t="str">
            <v>Arxcel Consulting (fka LibertyCareRx)</v>
          </cell>
        </row>
        <row r="462">
          <cell r="A462" t="str">
            <v>Asbestos Workers Local 24 Medical Fund (HCCCC)</v>
          </cell>
        </row>
        <row r="463">
          <cell r="A463" t="str">
            <v>Asbestos Workers Local 25 (AEPC)</v>
          </cell>
        </row>
        <row r="464">
          <cell r="A464" t="str">
            <v>Asbestos Workers Local 42 Welfare Fund (HCCCC)</v>
          </cell>
        </row>
        <row r="465">
          <cell r="A465" t="str">
            <v>Asbestos Workers of Philadelphia</v>
          </cell>
        </row>
        <row r="466">
          <cell r="A466" t="str">
            <v>Asbury Automotive Group</v>
          </cell>
        </row>
        <row r="467">
          <cell r="A467" t="str">
            <v>Asbury Communities, Inc.</v>
          </cell>
        </row>
        <row r="468">
          <cell r="A468" t="str">
            <v>Ascena Retail Group (AON)</v>
          </cell>
        </row>
        <row r="469">
          <cell r="A469" t="str">
            <v>Ascena Retail Group (EHPCO)</v>
          </cell>
        </row>
        <row r="470">
          <cell r="A470" t="str">
            <v>Ascende Inc</v>
          </cell>
        </row>
        <row r="471">
          <cell r="A471" t="str">
            <v>Ascendent</v>
          </cell>
        </row>
        <row r="472">
          <cell r="A472" t="str">
            <v>Ascension Health</v>
          </cell>
        </row>
        <row r="473">
          <cell r="A473" t="str">
            <v>Ascent Assurance</v>
          </cell>
        </row>
        <row r="474">
          <cell r="A474" t="str">
            <v>Asendent</v>
          </cell>
        </row>
        <row r="475">
          <cell r="A475" t="str">
            <v>ASES</v>
          </cell>
        </row>
        <row r="476">
          <cell r="A476" t="str">
            <v>Ashland Community Hospital (CoreSource)</v>
          </cell>
        </row>
        <row r="477">
          <cell r="A477" t="str">
            <v>Ashland University</v>
          </cell>
        </row>
        <row r="478">
          <cell r="A478" t="str">
            <v>Ashley &amp; Assoc</v>
          </cell>
        </row>
        <row r="479">
          <cell r="A479" t="str">
            <v>Ashley Furniture Services</v>
          </cell>
        </row>
        <row r="480">
          <cell r="A480" t="str">
            <v>Ashtabula Schools Council (HAC)</v>
          </cell>
        </row>
        <row r="481">
          <cell r="A481" t="str">
            <v>Ashwaubenon School District (Professional Benefit Administrators)</v>
          </cell>
        </row>
        <row r="482">
          <cell r="A482" t="str">
            <v>ASI Administrative Solutions</v>
          </cell>
        </row>
        <row r="483">
          <cell r="A483" t="str">
            <v>Aspect Software, Inc.</v>
          </cell>
        </row>
        <row r="484">
          <cell r="A484" t="str">
            <v>Aspen Valley Hospital</v>
          </cell>
        </row>
        <row r="485">
          <cell r="A485" t="str">
            <v>Aspirus, Inc. (AON)</v>
          </cell>
        </row>
        <row r="486">
          <cell r="A486" t="str">
            <v>ASR Corporation</v>
          </cell>
        </row>
        <row r="487">
          <cell r="A487" t="str">
            <v>ASRS Cash Card</v>
          </cell>
        </row>
        <row r="488">
          <cell r="A488" t="str">
            <v>Assa Abloy</v>
          </cell>
        </row>
        <row r="489">
          <cell r="A489" t="str">
            <v>ASSMCA (COSVI)</v>
          </cell>
        </row>
        <row r="490">
          <cell r="A490" t="str">
            <v>Associated Food Stores</v>
          </cell>
        </row>
        <row r="491">
          <cell r="A491" t="str">
            <v>Associated Mutual Benefit Plan Administrators</v>
          </cell>
        </row>
        <row r="492">
          <cell r="A492" t="str">
            <v>Associated Mutual Benefit Plan Administrators (AON)</v>
          </cell>
        </row>
        <row r="493">
          <cell r="A493" t="str">
            <v>Associated Press</v>
          </cell>
        </row>
        <row r="494">
          <cell r="A494" t="str">
            <v>Association Benefits Services</v>
          </cell>
        </row>
        <row r="495">
          <cell r="A495" t="str">
            <v>Association Master Trust (Horizon BCBS of New Jersey)</v>
          </cell>
        </row>
        <row r="496">
          <cell r="A496" t="str">
            <v>Assurant Health</v>
          </cell>
        </row>
        <row r="497">
          <cell r="A497" t="str">
            <v>Assurant, Inc. (NEPPC)</v>
          </cell>
        </row>
        <row r="498">
          <cell r="A498" t="str">
            <v>Assured Benefit Administrators, Inc.</v>
          </cell>
        </row>
        <row r="499">
          <cell r="A499" t="str">
            <v>Assurity Life Insurance Company</v>
          </cell>
        </row>
        <row r="500">
          <cell r="A500" t="str">
            <v>AstraZeneca</v>
          </cell>
        </row>
        <row r="501">
          <cell r="A501" t="str">
            <v>Astro-Netics, Inc.</v>
          </cell>
        </row>
        <row r="502">
          <cell r="A502" t="str">
            <v>Astronics Corporation</v>
          </cell>
        </row>
        <row r="503">
          <cell r="A503" t="str">
            <v>AT Kearney Consortium</v>
          </cell>
        </row>
        <row r="504">
          <cell r="A504" t="str">
            <v>AT&amp;T, Inc.</v>
          </cell>
        </row>
        <row r="505">
          <cell r="A505" t="str">
            <v>Athen County School Consortium (CoreSource)</v>
          </cell>
        </row>
        <row r="506">
          <cell r="A506" t="str">
            <v>ATI Holdings</v>
          </cell>
        </row>
        <row r="507">
          <cell r="A507" t="str">
            <v>Atkins US Holdings</v>
          </cell>
        </row>
        <row r="508">
          <cell r="A508" t="str">
            <v>Atkore International</v>
          </cell>
        </row>
        <row r="509">
          <cell r="A509" t="str">
            <v>Atlantic Automotive</v>
          </cell>
        </row>
        <row r="510">
          <cell r="A510" t="str">
            <v>Atlantic Health Systems</v>
          </cell>
        </row>
        <row r="511">
          <cell r="A511" t="str">
            <v>Atlantic Southern Insurance</v>
          </cell>
        </row>
        <row r="512">
          <cell r="A512" t="str">
            <v>Atlantis Health Plans</v>
          </cell>
        </row>
        <row r="513">
          <cell r="A513" t="str">
            <v>Atlas (Horizon BCBS of New Jersey)</v>
          </cell>
        </row>
        <row r="514">
          <cell r="A514" t="str">
            <v>Atlas Administrators</v>
          </cell>
        </row>
        <row r="515">
          <cell r="A515" t="str">
            <v>Atlas Copco North America (ACNA)</v>
          </cell>
        </row>
        <row r="516">
          <cell r="A516" t="str">
            <v>Atmos Energy Corporation</v>
          </cell>
        </row>
        <row r="517">
          <cell r="A517" t="str">
            <v>Atos Origin</v>
          </cell>
        </row>
        <row r="518">
          <cell r="A518" t="str">
            <v>Atria Senior Living</v>
          </cell>
        </row>
        <row r="519">
          <cell r="A519" t="str">
            <v>Atrio Health Plan</v>
          </cell>
        </row>
        <row r="520">
          <cell r="A520" t="str">
            <v>Atrio Healthcare</v>
          </cell>
        </row>
        <row r="521">
          <cell r="A521" t="str">
            <v>Atrius Health (Tufts Health Plan)</v>
          </cell>
        </row>
        <row r="522">
          <cell r="A522" t="str">
            <v>Audio Visual Services Group</v>
          </cell>
        </row>
        <row r="523">
          <cell r="A523" t="str">
            <v>Aultcare</v>
          </cell>
        </row>
        <row r="524">
          <cell r="A524" t="str">
            <v>Aurora Bank</v>
          </cell>
        </row>
        <row r="525">
          <cell r="A525" t="str">
            <v>Aurora Diagnostics</v>
          </cell>
        </row>
        <row r="526">
          <cell r="A526" t="str">
            <v>Austin Company, The</v>
          </cell>
        </row>
        <row r="527">
          <cell r="A527" t="str">
            <v>Austin Travis County Mental Health &amp; Retardation Center</v>
          </cell>
        </row>
        <row r="528">
          <cell r="A528" t="str">
            <v>Auto Club Group, The</v>
          </cell>
        </row>
        <row r="529">
          <cell r="A529" t="str">
            <v>Auto Owners Insurance Company</v>
          </cell>
        </row>
        <row r="530">
          <cell r="A530" t="str">
            <v>Auto Rx</v>
          </cell>
        </row>
        <row r="531">
          <cell r="A531" t="str">
            <v>Automated Benefit Services</v>
          </cell>
        </row>
        <row r="532">
          <cell r="A532" t="str">
            <v>Automated Group Administration</v>
          </cell>
        </row>
        <row r="533">
          <cell r="A533" t="str">
            <v>Automatic Data Processing, Inc. (ADP)</v>
          </cell>
        </row>
        <row r="534">
          <cell r="A534" t="str">
            <v>Automobile Mechanics Local 701</v>
          </cell>
        </row>
        <row r="535">
          <cell r="A535" t="str">
            <v>AutoNation, Inc.</v>
          </cell>
        </row>
        <row r="536">
          <cell r="A536" t="str">
            <v>Autoridad de Edificios Publicos</v>
          </cell>
        </row>
        <row r="537">
          <cell r="A537" t="str">
            <v>AutoZone</v>
          </cell>
        </row>
        <row r="538">
          <cell r="A538" t="str">
            <v>Auxiant</v>
          </cell>
        </row>
        <row r="539">
          <cell r="A539" t="str">
            <v>Avalon Bay Communities, Inc.</v>
          </cell>
        </row>
        <row r="540">
          <cell r="A540" t="str">
            <v>Avaya</v>
          </cell>
        </row>
        <row r="541">
          <cell r="A541" t="str">
            <v>Aventis Behring</v>
          </cell>
        </row>
        <row r="542">
          <cell r="A542" t="str">
            <v>Aventis Corporation</v>
          </cell>
        </row>
        <row r="543">
          <cell r="A543" t="str">
            <v>Avera - City of Lemars (MQVP)</v>
          </cell>
        </row>
        <row r="544">
          <cell r="A544" t="str">
            <v>Avera Health Plans</v>
          </cell>
        </row>
        <row r="545">
          <cell r="A545" t="str">
            <v>AVI Foodsystems, Inc.</v>
          </cell>
        </row>
        <row r="546">
          <cell r="A546" t="str">
            <v>AVIA</v>
          </cell>
        </row>
        <row r="547">
          <cell r="A547" t="str">
            <v>Avia Dental</v>
          </cell>
        </row>
        <row r="548">
          <cell r="A548" t="str">
            <v>Avis Budget Group</v>
          </cell>
        </row>
        <row r="549">
          <cell r="A549" t="str">
            <v>AvMed Health Plan</v>
          </cell>
        </row>
        <row r="550">
          <cell r="A550" t="str">
            <v>Avon Products</v>
          </cell>
        </row>
        <row r="551">
          <cell r="A551" t="str">
            <v>AXA Client Services</v>
          </cell>
        </row>
        <row r="552">
          <cell r="A552" t="str">
            <v>AXA Equitable Life Insurance Company</v>
          </cell>
        </row>
        <row r="553">
          <cell r="A553" t="str">
            <v>AXA Financial</v>
          </cell>
        </row>
        <row r="554">
          <cell r="A554" t="str">
            <v>Axia Strategies</v>
          </cell>
        </row>
        <row r="555">
          <cell r="A555" t="str">
            <v>Axiall Corporation</v>
          </cell>
        </row>
        <row r="556">
          <cell r="A556" t="str">
            <v>AZ CopperRx</v>
          </cell>
        </row>
        <row r="557">
          <cell r="A557" t="str">
            <v>B&amp;W Pantex</v>
          </cell>
        </row>
        <row r="558">
          <cell r="A558" t="str">
            <v>B. Braun Medical, Inc. (TWC)</v>
          </cell>
        </row>
        <row r="559">
          <cell r="A559" t="str">
            <v>B.A.C. Local 32 Insurance (AEPC)</v>
          </cell>
        </row>
        <row r="560">
          <cell r="A560" t="str">
            <v>Baab, Inc.</v>
          </cell>
        </row>
        <row r="561">
          <cell r="A561" t="str">
            <v>BABB</v>
          </cell>
        </row>
        <row r="562">
          <cell r="A562" t="str">
            <v>Babcock &amp; Wilcox (MNCP)</v>
          </cell>
        </row>
        <row r="563">
          <cell r="A563" t="str">
            <v>Babcock &amp; Wilcox Technical Services Pantex, LLC (MNCP)</v>
          </cell>
        </row>
        <row r="564">
          <cell r="A564" t="str">
            <v>BAC Local Union 15 Welfare Fund</v>
          </cell>
        </row>
        <row r="565">
          <cell r="A565" t="str">
            <v>BAE Sys Land &amp; Armaments</v>
          </cell>
        </row>
        <row r="566">
          <cell r="A566" t="str">
            <v>Baker &amp; Taylor</v>
          </cell>
        </row>
        <row r="567">
          <cell r="A567" t="str">
            <v>Baker Hughes</v>
          </cell>
        </row>
        <row r="568">
          <cell r="A568" t="str">
            <v>Bakers Local 3 Welfare Fund</v>
          </cell>
        </row>
        <row r="569">
          <cell r="A569" t="str">
            <v>Bakers Union and FELRA Health and Welfare Fund</v>
          </cell>
        </row>
        <row r="570">
          <cell r="A570" t="str">
            <v>Bakery, Confectionary, Tobacco Workers &amp; Grain Millers</v>
          </cell>
        </row>
        <row r="571">
          <cell r="A571" t="str">
            <v>Baldor Electric</v>
          </cell>
        </row>
        <row r="572">
          <cell r="A572" t="str">
            <v>Baldwin Richardson Foods (EBS-RMSCO)</v>
          </cell>
        </row>
        <row r="573">
          <cell r="A573" t="str">
            <v>Balfour Beatty Construction</v>
          </cell>
        </row>
        <row r="574">
          <cell r="A574" t="str">
            <v>Ball Corporation</v>
          </cell>
        </row>
        <row r="575">
          <cell r="A575" t="str">
            <v>Ball State University (Key Benefit Administrators)</v>
          </cell>
        </row>
        <row r="576">
          <cell r="A576" t="str">
            <v>Bally Ribbon (Wellnet)</v>
          </cell>
        </row>
        <row r="577">
          <cell r="A577" t="str">
            <v>Baltimore City Public School System</v>
          </cell>
        </row>
        <row r="578">
          <cell r="A578" t="str">
            <v>Baltimore County</v>
          </cell>
        </row>
        <row r="579">
          <cell r="A579" t="str">
            <v>Baltimore County Government</v>
          </cell>
        </row>
        <row r="580">
          <cell r="A580" t="str">
            <v>Baltimore Life (NCAS)</v>
          </cell>
        </row>
        <row r="581">
          <cell r="A581" t="str">
            <v>Banco Popular de Puerto Rico</v>
          </cell>
        </row>
        <row r="582">
          <cell r="A582" t="str">
            <v>BancorpSouth</v>
          </cell>
        </row>
        <row r="583">
          <cell r="A583" t="str">
            <v>Bancroft Neurohealth (Wellnet)</v>
          </cell>
        </row>
        <row r="584">
          <cell r="A584" t="str">
            <v>Bank of America</v>
          </cell>
        </row>
        <row r="585">
          <cell r="A585" t="str">
            <v>Bank of New York Mellon Corporation, The</v>
          </cell>
        </row>
        <row r="586">
          <cell r="A586" t="str">
            <v>Bank One</v>
          </cell>
        </row>
        <row r="587">
          <cell r="A587" t="str">
            <v>Banner Health</v>
          </cell>
        </row>
        <row r="588">
          <cell r="A588" t="str">
            <v>Baptist Health Seniors Choice</v>
          </cell>
        </row>
        <row r="589">
          <cell r="A589" t="str">
            <v>Baptist Hospital</v>
          </cell>
        </row>
        <row r="590">
          <cell r="A590" t="str">
            <v>Baptist Memorial Health Care</v>
          </cell>
        </row>
        <row r="591">
          <cell r="A591" t="str">
            <v>Baptist Regional Medical Center</v>
          </cell>
        </row>
        <row r="592">
          <cell r="A592" t="str">
            <v>Barclays Capital (NEPPC)</v>
          </cell>
        </row>
        <row r="593">
          <cell r="A593" t="str">
            <v>Barnes &amp; Noble</v>
          </cell>
        </row>
        <row r="594">
          <cell r="A594" t="str">
            <v>Barnes &amp; Noble, Inc. (NEPPC)</v>
          </cell>
        </row>
        <row r="595">
          <cell r="A595" t="str">
            <v>Barnhart Crane &amp; Rigging Co</v>
          </cell>
        </row>
        <row r="596">
          <cell r="A596" t="str">
            <v>Barry Wehmiller (RxBenefits, Inc)</v>
          </cell>
        </row>
        <row r="597">
          <cell r="A597" t="str">
            <v>Barry Wehmiller Companies, Inc. (WISRX)</v>
          </cell>
        </row>
        <row r="598">
          <cell r="A598" t="str">
            <v>Bartech Group, The</v>
          </cell>
        </row>
        <row r="599">
          <cell r="A599" t="str">
            <v>Barton Protective Services</v>
          </cell>
        </row>
        <row r="600">
          <cell r="A600" t="str">
            <v>Bartow County Government</v>
          </cell>
        </row>
        <row r="601">
          <cell r="A601" t="str">
            <v>BASF Corporation</v>
          </cell>
        </row>
        <row r="602">
          <cell r="A602" t="str">
            <v>Bass Hotels</v>
          </cell>
        </row>
        <row r="603">
          <cell r="A603" t="str">
            <v>Battelle Energy Alliance, LLC</v>
          </cell>
        </row>
        <row r="604">
          <cell r="A604" t="str">
            <v>Battelle Memorial Institute</v>
          </cell>
        </row>
        <row r="605">
          <cell r="A605" t="str">
            <v>Battelle Memorial Institute (AON)</v>
          </cell>
        </row>
        <row r="606">
          <cell r="A606" t="str">
            <v>Bausch &amp; Lomb</v>
          </cell>
        </row>
        <row r="607">
          <cell r="A607" t="str">
            <v>Baxter Healthcare</v>
          </cell>
        </row>
        <row r="608">
          <cell r="A608" t="str">
            <v>Baxter International Inc.</v>
          </cell>
        </row>
        <row r="609">
          <cell r="A609" t="str">
            <v>Bay Area Delivery Driver</v>
          </cell>
        </row>
        <row r="610">
          <cell r="A610" t="str">
            <v>Bay Area Pharmacy Purchasing Collective (BAPPC)</v>
          </cell>
        </row>
        <row r="611">
          <cell r="A611" t="str">
            <v>Bayada Home Health Care</v>
          </cell>
        </row>
        <row r="612">
          <cell r="A612" t="str">
            <v>BayCare Health</v>
          </cell>
        </row>
        <row r="613">
          <cell r="A613" t="str">
            <v>Bayer Corporation</v>
          </cell>
        </row>
        <row r="614">
          <cell r="A614" t="str">
            <v>Bayhealth Medical Center</v>
          </cell>
        </row>
        <row r="615">
          <cell r="A615" t="str">
            <v>Baylor College of Medicine (MNCP)</v>
          </cell>
        </row>
        <row r="616">
          <cell r="A616" t="str">
            <v>Baylor Health Care System</v>
          </cell>
        </row>
        <row r="617">
          <cell r="A617" t="str">
            <v>Baylor University</v>
          </cell>
        </row>
        <row r="618">
          <cell r="A618" t="str">
            <v>BB&amp;T Corporation</v>
          </cell>
        </row>
        <row r="619">
          <cell r="A619" t="str">
            <v>BBA Aviation</v>
          </cell>
        </row>
        <row r="620">
          <cell r="A620" t="str">
            <v>BBVA Compass</v>
          </cell>
        </row>
        <row r="621">
          <cell r="A621" t="str">
            <v>BC (Crescent PPO)</v>
          </cell>
        </row>
        <row r="622">
          <cell r="A622" t="str">
            <v>BC NEPA</v>
          </cell>
        </row>
        <row r="623">
          <cell r="A623" t="str">
            <v>BCD Travel Industries Group, Inc.</v>
          </cell>
        </row>
        <row r="624">
          <cell r="A624" t="str">
            <v>BCI Administrators</v>
          </cell>
        </row>
        <row r="625">
          <cell r="A625" t="str">
            <v>BCNEPA (Blue Cross Northeast Pennsylvania)</v>
          </cell>
        </row>
        <row r="626">
          <cell r="A626" t="str">
            <v>BCT Local 50</v>
          </cell>
        </row>
        <row r="627">
          <cell r="A627" t="str">
            <v>BCTGM Local 19</v>
          </cell>
        </row>
        <row r="628">
          <cell r="A628" t="str">
            <v>BD Insulin Syringe Program</v>
          </cell>
        </row>
        <row r="629">
          <cell r="A629" t="str">
            <v>BDO Seidman</v>
          </cell>
        </row>
        <row r="630">
          <cell r="A630" t="str">
            <v>BDO USA, LLP</v>
          </cell>
        </row>
        <row r="631">
          <cell r="A631" t="str">
            <v>BE&amp;K, Inc.</v>
          </cell>
        </row>
        <row r="632">
          <cell r="A632" t="str">
            <v>Beam, Inc. (EHPCO) (Corp United)</v>
          </cell>
        </row>
        <row r="633">
          <cell r="A633" t="str">
            <v>Beaman Automotive Group (BCBSTN)</v>
          </cell>
        </row>
        <row r="634">
          <cell r="A634" t="str">
            <v>Bear Stearns</v>
          </cell>
        </row>
        <row r="635">
          <cell r="A635" t="str">
            <v>Beatrice-Conagra Company</v>
          </cell>
        </row>
        <row r="636">
          <cell r="A636" t="str">
            <v>Beaufort Regional Health</v>
          </cell>
        </row>
        <row r="637">
          <cell r="A637" t="str">
            <v>Bebe Stores</v>
          </cell>
        </row>
        <row r="638">
          <cell r="A638" t="str">
            <v>Bechtel BWXT Idaho L.L.C.</v>
          </cell>
        </row>
        <row r="639">
          <cell r="A639" t="str">
            <v>Bechtel Marine Propulsion Corporation &amp; Bechtel Plant Machinery, Inc (KAPL)</v>
          </cell>
        </row>
        <row r="640">
          <cell r="A640" t="str">
            <v>Becton Dickinson (BD)</v>
          </cell>
        </row>
        <row r="641">
          <cell r="A641" t="str">
            <v>Bed Bath and Beyond (Horizon BCBS of New Jersey)</v>
          </cell>
        </row>
        <row r="642">
          <cell r="A642" t="str">
            <v>Bee County (Boon-Chapman)</v>
          </cell>
        </row>
        <row r="643">
          <cell r="A643" t="str">
            <v>Beebe Medical Center (Coresource)</v>
          </cell>
        </row>
        <row r="644">
          <cell r="A644" t="str">
            <v>Behr Industries</v>
          </cell>
        </row>
        <row r="645">
          <cell r="A645" t="str">
            <v>Bekeart (EHPCO)</v>
          </cell>
        </row>
        <row r="646">
          <cell r="A646" t="str">
            <v>Belk, Inc.</v>
          </cell>
        </row>
        <row r="647">
          <cell r="A647" t="str">
            <v>Bella Vista MedCare</v>
          </cell>
        </row>
        <row r="648">
          <cell r="A648" t="str">
            <v>Bellvue Hospital, The (EHPCO)</v>
          </cell>
        </row>
        <row r="649">
          <cell r="A649" t="str">
            <v>Belo Corporation</v>
          </cell>
        </row>
        <row r="650">
          <cell r="A650" t="str">
            <v>Bemis Company, Inc.</v>
          </cell>
        </row>
        <row r="651">
          <cell r="A651" t="str">
            <v>Bemis Company, Inc. (EHPC)</v>
          </cell>
        </row>
        <row r="652">
          <cell r="A652" t="str">
            <v>Ben E. Keith</v>
          </cell>
        </row>
        <row r="653">
          <cell r="A653" t="str">
            <v>Bender Shipbuilding (CAH)</v>
          </cell>
        </row>
        <row r="654">
          <cell r="A654" t="str">
            <v>Bendix Commercial Vehicle Systems</v>
          </cell>
        </row>
        <row r="655">
          <cell r="A655" t="str">
            <v>Benecard Services, Inc.</v>
          </cell>
        </row>
        <row r="656">
          <cell r="A656" t="str">
            <v>Benefit Administrative Services, Ltd.</v>
          </cell>
        </row>
        <row r="657">
          <cell r="A657" t="str">
            <v>Benefit Administrative Systems (BAS)</v>
          </cell>
        </row>
        <row r="658">
          <cell r="A658" t="str">
            <v>Benefit Advisors Network</v>
          </cell>
        </row>
        <row r="659">
          <cell r="A659" t="str">
            <v>Benefit Assistance Corporation</v>
          </cell>
        </row>
        <row r="660">
          <cell r="A660" t="str">
            <v>Benefit Management Systems</v>
          </cell>
        </row>
        <row r="661">
          <cell r="A661" t="str">
            <v>Benefit Management, Inc.</v>
          </cell>
        </row>
        <row r="662">
          <cell r="A662" t="str">
            <v>Benefit MD</v>
          </cell>
        </row>
        <row r="663">
          <cell r="A663" t="str">
            <v>Benefit Plan Administrators</v>
          </cell>
        </row>
        <row r="664">
          <cell r="A664" t="str">
            <v>Benefit Plan Administrators of Eau Claire</v>
          </cell>
        </row>
        <row r="665">
          <cell r="A665" t="str">
            <v>Benefit Plan Solutions</v>
          </cell>
        </row>
        <row r="666">
          <cell r="A666" t="str">
            <v>Benefit Plan Solutions (BPS)</v>
          </cell>
        </row>
        <row r="667">
          <cell r="A667" t="str">
            <v>Benefit Planners</v>
          </cell>
        </row>
        <row r="668">
          <cell r="A668" t="str">
            <v>Benefit Planning Services (BPS)</v>
          </cell>
        </row>
        <row r="669">
          <cell r="A669" t="str">
            <v>Benefit Point</v>
          </cell>
        </row>
        <row r="670">
          <cell r="A670" t="str">
            <v>Benefit Services, Inc.</v>
          </cell>
        </row>
        <row r="671">
          <cell r="A671" t="str">
            <v>Benefit Solutions Group</v>
          </cell>
        </row>
        <row r="672">
          <cell r="A672" t="str">
            <v>Benefit Source, Inc.</v>
          </cell>
        </row>
        <row r="673">
          <cell r="A673" t="str">
            <v>Benefit Support, Inc.</v>
          </cell>
        </row>
        <row r="674">
          <cell r="A674" t="str">
            <v>BenefitProtect</v>
          </cell>
        </row>
        <row r="675">
          <cell r="A675" t="str">
            <v>Benefits Associates</v>
          </cell>
        </row>
        <row r="676">
          <cell r="A676" t="str">
            <v>Benefits By Design</v>
          </cell>
        </row>
        <row r="677">
          <cell r="A677" t="str">
            <v>Benefits By Design</v>
          </cell>
        </row>
        <row r="678">
          <cell r="A678" t="str">
            <v>Benefits Plus Incorporated</v>
          </cell>
        </row>
        <row r="679">
          <cell r="A679" t="str">
            <v>Benefits Research Company</v>
          </cell>
        </row>
        <row r="680">
          <cell r="A680" t="str">
            <v>Benesight</v>
          </cell>
        </row>
        <row r="681">
          <cell r="A681" t="str">
            <v>Benicomp, Inc.</v>
          </cell>
        </row>
        <row r="682">
          <cell r="A682" t="str">
            <v>Benjamin Moore (BH)</v>
          </cell>
        </row>
        <row r="683">
          <cell r="A683" t="str">
            <v>Benmark, Inc. (BENIC)</v>
          </cell>
        </row>
        <row r="684">
          <cell r="A684" t="str">
            <v>Benovation</v>
          </cell>
        </row>
        <row r="685">
          <cell r="A685" t="str">
            <v>Berendsen Fluid Power</v>
          </cell>
        </row>
        <row r="686">
          <cell r="A686" t="str">
            <v>Berkshire Hathaway (BH)</v>
          </cell>
        </row>
        <row r="687">
          <cell r="A687" t="str">
            <v>Berlin &amp; Jones, Inc.</v>
          </cell>
        </row>
        <row r="688">
          <cell r="A688" t="str">
            <v>Berlin Industries</v>
          </cell>
        </row>
        <row r="689">
          <cell r="A689" t="str">
            <v>Berlin Packing, LLC</v>
          </cell>
        </row>
        <row r="690">
          <cell r="A690" t="str">
            <v>Berry Petroleum</v>
          </cell>
        </row>
        <row r="691">
          <cell r="A691" t="str">
            <v>Berry Plastics</v>
          </cell>
        </row>
        <row r="692">
          <cell r="A692" t="str">
            <v>Bertelsmann Media Worldwide</v>
          </cell>
        </row>
        <row r="693">
          <cell r="A693" t="str">
            <v>Berwind Benefits Company</v>
          </cell>
        </row>
        <row r="694">
          <cell r="A694" t="str">
            <v>Best Buy</v>
          </cell>
        </row>
        <row r="695">
          <cell r="A695" t="str">
            <v>Best Doctors  (fka Health Resources and Tech)</v>
          </cell>
        </row>
        <row r="696">
          <cell r="A696" t="str">
            <v>Best Life and Health Insurance Company</v>
          </cell>
        </row>
        <row r="697">
          <cell r="A697" t="str">
            <v>BestBuy Co (EHPCO)</v>
          </cell>
        </row>
        <row r="698">
          <cell r="A698" t="str">
            <v>Beta Health Association</v>
          </cell>
        </row>
        <row r="699">
          <cell r="A699" t="str">
            <v>Beth Israel Deaconess Medical Center (HCI)</v>
          </cell>
        </row>
        <row r="700">
          <cell r="A700" t="str">
            <v>Bethlehem Area School District</v>
          </cell>
        </row>
        <row r="701">
          <cell r="A701" t="str">
            <v>Bethlehem Steel Corporation</v>
          </cell>
        </row>
        <row r="702">
          <cell r="A702" t="str">
            <v>Better Benefits Coalition</v>
          </cell>
        </row>
        <row r="703">
          <cell r="A703" t="str">
            <v>Beus Gilbert</v>
          </cell>
        </row>
        <row r="704">
          <cell r="A704" t="str">
            <v>Beverage &amp; Brewery Drivers Local 67 (HCCCC)</v>
          </cell>
        </row>
        <row r="705">
          <cell r="A705" t="str">
            <v>Beverage Industry Local 744 (MEBFC)</v>
          </cell>
        </row>
        <row r="706">
          <cell r="A706" t="str">
            <v>Beyond Rx</v>
          </cell>
        </row>
        <row r="707">
          <cell r="A707" t="str">
            <v>BG Automotive Motors, Inc.</v>
          </cell>
        </row>
        <row r="708">
          <cell r="A708" t="str">
            <v>BGF Industries</v>
          </cell>
        </row>
        <row r="709">
          <cell r="A709" t="str">
            <v>BHP Shared Services (MNCP)</v>
          </cell>
        </row>
        <row r="710">
          <cell r="A710" t="str">
            <v>Bibb County</v>
          </cell>
        </row>
        <row r="711">
          <cell r="A711" t="str">
            <v>BIC Corporation (NEPPC)</v>
          </cell>
        </row>
        <row r="712">
          <cell r="A712" t="str">
            <v>BIC Corporation (Stand Alone)</v>
          </cell>
        </row>
        <row r="713">
          <cell r="A713" t="str">
            <v>Big Boy Restaurants International LLC (NGS American)</v>
          </cell>
        </row>
        <row r="714">
          <cell r="A714" t="str">
            <v>Big Lots, Inc. (MNCP)</v>
          </cell>
        </row>
        <row r="715">
          <cell r="A715" t="str">
            <v>Big Spring School District (Capital Blue Cross)</v>
          </cell>
        </row>
        <row r="716">
          <cell r="A716" t="str">
            <v>Billing Clinic</v>
          </cell>
        </row>
        <row r="717">
          <cell r="A717" t="str">
            <v>BI-LO-Brunos</v>
          </cell>
        </row>
        <row r="718">
          <cell r="A718" t="str">
            <v>BIO - SERV</v>
          </cell>
        </row>
        <row r="719">
          <cell r="A719" t="str">
            <v>Bio sound</v>
          </cell>
        </row>
        <row r="720">
          <cell r="A720" t="str">
            <v>BioMedic Corporation (NCAS)</v>
          </cell>
        </row>
        <row r="721">
          <cell r="A721" t="str">
            <v>Biomet, Inc. (CORET)</v>
          </cell>
        </row>
        <row r="722">
          <cell r="A722" t="str">
            <v>Bio-Rad Laboratories, Inc.</v>
          </cell>
        </row>
        <row r="723">
          <cell r="A723" t="str">
            <v>Birmingham Public Schools (NGS American)</v>
          </cell>
        </row>
        <row r="724">
          <cell r="A724" t="str">
            <v>Biro Manufacturing</v>
          </cell>
        </row>
        <row r="725">
          <cell r="A725" t="str">
            <v>Bison Building Materials</v>
          </cell>
        </row>
        <row r="726">
          <cell r="A726" t="str">
            <v>BJ Services Company</v>
          </cell>
        </row>
        <row r="727">
          <cell r="A727" t="str">
            <v>BJC Health System</v>
          </cell>
        </row>
        <row r="728">
          <cell r="A728" t="str">
            <v>Black &amp; Decker</v>
          </cell>
        </row>
        <row r="729">
          <cell r="A729" t="str">
            <v>Black Diamonds</v>
          </cell>
        </row>
        <row r="730">
          <cell r="A730" t="str">
            <v>Black Hawk College (Coresource)</v>
          </cell>
        </row>
        <row r="731">
          <cell r="A731" t="str">
            <v>Black Hawk College (WISRX)</v>
          </cell>
        </row>
        <row r="732">
          <cell r="A732" t="str">
            <v>Blackstone Group (CORET)</v>
          </cell>
        </row>
        <row r="733">
          <cell r="A733" t="str">
            <v>Blair Midwest School Consortium</v>
          </cell>
        </row>
        <row r="734">
          <cell r="A734" t="str">
            <v>Blanchard Valley Health System (HAC)</v>
          </cell>
        </row>
        <row r="735">
          <cell r="A735" t="str">
            <v>Blank Rome LLP</v>
          </cell>
        </row>
        <row r="736">
          <cell r="A736" t="str">
            <v>Blind Bid (IA)</v>
          </cell>
        </row>
        <row r="737">
          <cell r="A737" t="str">
            <v>Block Communications (EHPCO)</v>
          </cell>
        </row>
        <row r="738">
          <cell r="A738" t="str">
            <v>Blockbuster</v>
          </cell>
        </row>
        <row r="739">
          <cell r="A739" t="str">
            <v>BloodCenter of Wisconsin</v>
          </cell>
        </row>
        <row r="740">
          <cell r="A740" t="str">
            <v>Bloomberg</v>
          </cell>
        </row>
        <row r="741">
          <cell r="A741" t="str">
            <v>Blount County Government (Health Cost Solutions)</v>
          </cell>
        </row>
        <row r="742">
          <cell r="A742" t="str">
            <v>Blount Memorial Hospital</v>
          </cell>
        </row>
        <row r="743">
          <cell r="A743" t="str">
            <v>Blue Chicago Media Group</v>
          </cell>
        </row>
        <row r="744">
          <cell r="A744" t="str">
            <v>Blue Choice (Companion)</v>
          </cell>
        </row>
        <row r="745">
          <cell r="A745" t="str">
            <v>Blue Cross Blue Shield</v>
          </cell>
        </row>
        <row r="746">
          <cell r="A746" t="str">
            <v>Blue Cross Blue Shield Affinity Program</v>
          </cell>
        </row>
        <row r="747">
          <cell r="A747" t="str">
            <v>Blue Cross Blue Shield Association (BCBSA)</v>
          </cell>
        </row>
        <row r="748">
          <cell r="A748" t="str">
            <v>Blue Cross Blue Shield of Alabama</v>
          </cell>
        </row>
        <row r="749">
          <cell r="A749" t="str">
            <v>Blue Cross Blue Shield of Arizona</v>
          </cell>
        </row>
        <row r="750">
          <cell r="A750" t="str">
            <v>Blue Cross Blue Shield of Florida</v>
          </cell>
        </row>
        <row r="751">
          <cell r="A751" t="str">
            <v>Blue Cross Blue Shield of Georgia</v>
          </cell>
        </row>
        <row r="752">
          <cell r="A752" t="str">
            <v>Blue Cross Blue Shield of Illinois</v>
          </cell>
        </row>
        <row r="753">
          <cell r="A753" t="str">
            <v>Blue Cross Blue Shield of Kansas City</v>
          </cell>
        </row>
        <row r="754">
          <cell r="A754" t="str">
            <v>Blue Cross Blue Shield of Louisiana</v>
          </cell>
        </row>
        <row r="755">
          <cell r="A755" t="str">
            <v>Blue Cross Blue Shield of Massachusetts</v>
          </cell>
        </row>
        <row r="756">
          <cell r="A756" t="str">
            <v>Blue Cross Blue Shield of Michigan</v>
          </cell>
        </row>
        <row r="757">
          <cell r="A757" t="str">
            <v>Blue Cross Blue Shield of Minnesota</v>
          </cell>
        </row>
        <row r="758">
          <cell r="A758" t="str">
            <v>Blue Cross Blue Shield of Mississippi</v>
          </cell>
        </row>
        <row r="759">
          <cell r="A759" t="str">
            <v>Blue Cross Blue Shield of Montana</v>
          </cell>
        </row>
        <row r="760">
          <cell r="A760" t="str">
            <v>Blue Cross Blue Shield of North Carolina</v>
          </cell>
        </row>
        <row r="761">
          <cell r="A761" t="str">
            <v>Blue Cross Blue Shield of North Eastern PA</v>
          </cell>
        </row>
        <row r="762">
          <cell r="A762" t="str">
            <v>Blue Cross Blue Shield of Rhode Island</v>
          </cell>
        </row>
        <row r="763">
          <cell r="A763" t="str">
            <v>Blue Cross Blue Shield of South Carolina (BCBSSC)</v>
          </cell>
        </row>
        <row r="764">
          <cell r="A764" t="str">
            <v>Blue Cross Blue Shield of Tennessee (BCBSTN)</v>
          </cell>
        </row>
        <row r="765">
          <cell r="A765" t="str">
            <v>Blue Cross Blue Shield of TN - Dialysis Clinic (BCBSTN)</v>
          </cell>
        </row>
        <row r="766">
          <cell r="A766" t="str">
            <v>Blue Cross Blue Shield of Vermont</v>
          </cell>
        </row>
        <row r="767">
          <cell r="A767" t="str">
            <v>Blue Cross Blue Shield of Vermont - RESTAT</v>
          </cell>
        </row>
        <row r="768">
          <cell r="A768" t="str">
            <v>Blue Cross Blue Shield Texas</v>
          </cell>
        </row>
        <row r="769">
          <cell r="A769" t="str">
            <v>Blue Cross of Idaho</v>
          </cell>
        </row>
        <row r="770">
          <cell r="A770" t="str">
            <v>Blue Cross of Northeastern Pennsylvania</v>
          </cell>
        </row>
        <row r="771">
          <cell r="A771" t="str">
            <v>Blue Shield of California</v>
          </cell>
        </row>
        <row r="772">
          <cell r="A772" t="str">
            <v>Bluegrass Family Health</v>
          </cell>
        </row>
        <row r="773">
          <cell r="A773" t="str">
            <v>Bluffton Motor Works</v>
          </cell>
        </row>
        <row r="774">
          <cell r="A774" t="str">
            <v>BMC Software, Inc.</v>
          </cell>
        </row>
        <row r="775">
          <cell r="A775" t="str">
            <v>BMW Manufacturing</v>
          </cell>
        </row>
        <row r="776">
          <cell r="A776" t="str">
            <v>BMW of North America</v>
          </cell>
        </row>
        <row r="777">
          <cell r="A777" t="str">
            <v>Board of Pensions of the Presbyterian Church</v>
          </cell>
        </row>
        <row r="778">
          <cell r="A778" t="str">
            <v>Board of Stark County Commissioners (Klais and Company)</v>
          </cell>
        </row>
        <row r="779">
          <cell r="A779" t="str">
            <v>Board Of Stark County, The (EHPCO)</v>
          </cell>
        </row>
        <row r="780">
          <cell r="A780" t="str">
            <v>Boars Head Provision (National Cooperative Rx) (WISRX)</v>
          </cell>
        </row>
        <row r="781">
          <cell r="A781" t="str">
            <v>Boars Head Provision (RxBenefits, Inc)</v>
          </cell>
        </row>
        <row r="782">
          <cell r="A782" t="str">
            <v>Boars Head Provision Co. (IHC)</v>
          </cell>
        </row>
        <row r="783">
          <cell r="A783" t="str">
            <v>BOB - Pricing Project</v>
          </cell>
        </row>
        <row r="784">
          <cell r="A784" t="str">
            <v>BoB Company</v>
          </cell>
        </row>
        <row r="785">
          <cell r="A785" t="str">
            <v>Boca Raton Regional Hospital</v>
          </cell>
        </row>
        <row r="786">
          <cell r="A786" t="str">
            <v>Boehringer Ingelheim Corporation</v>
          </cell>
        </row>
        <row r="787">
          <cell r="A787" t="str">
            <v>Boehringer Ingelheim USA</v>
          </cell>
        </row>
        <row r="788">
          <cell r="A788" t="str">
            <v>Boeing</v>
          </cell>
        </row>
        <row r="789">
          <cell r="A789" t="str">
            <v>Boilermakers National Health and Welfare Fund</v>
          </cell>
        </row>
        <row r="790">
          <cell r="A790" t="str">
            <v>Boise Cascade Corporation</v>
          </cell>
        </row>
        <row r="791">
          <cell r="A791" t="str">
            <v>Boise Inc</v>
          </cell>
        </row>
        <row r="792">
          <cell r="A792" t="str">
            <v>Bollinger, Inc.</v>
          </cell>
        </row>
        <row r="793">
          <cell r="A793" t="str">
            <v>Bombardier, Inc.</v>
          </cell>
        </row>
        <row r="794">
          <cell r="A794" t="str">
            <v>Bon Secours Health System</v>
          </cell>
        </row>
        <row r="795">
          <cell r="A795" t="str">
            <v>Bon-Ton Stores, Inc.</v>
          </cell>
        </row>
        <row r="796">
          <cell r="A796" t="str">
            <v>Boon Administrative Services, Inc.</v>
          </cell>
        </row>
        <row r="797">
          <cell r="A797" t="str">
            <v>Boon-Chapman</v>
          </cell>
        </row>
        <row r="798">
          <cell r="A798" t="str">
            <v>Boone County</v>
          </cell>
        </row>
        <row r="799">
          <cell r="A799" t="str">
            <v>Booz Allen Hamilton</v>
          </cell>
        </row>
        <row r="800">
          <cell r="A800" t="str">
            <v>Borden</v>
          </cell>
        </row>
        <row r="801">
          <cell r="A801" t="str">
            <v>Borden Dairy Company</v>
          </cell>
        </row>
        <row r="802">
          <cell r="A802" t="str">
            <v>Borders Group, Inc.</v>
          </cell>
        </row>
        <row r="803">
          <cell r="A803" t="str">
            <v>Bosch Automotive</v>
          </cell>
        </row>
        <row r="804">
          <cell r="A804" t="str">
            <v>Boscov (Capital Blue Cross)</v>
          </cell>
        </row>
        <row r="805">
          <cell r="A805" t="str">
            <v>Boston Beer Copmany (Health Plans Inc.)</v>
          </cell>
        </row>
        <row r="806">
          <cell r="A806" t="str">
            <v>Boston Building Services Employees Trust Fund</v>
          </cell>
        </row>
        <row r="807">
          <cell r="A807" t="str">
            <v>Boston Medical Center</v>
          </cell>
        </row>
        <row r="808">
          <cell r="A808" t="str">
            <v>Boston Medical Center HealthNet Plan</v>
          </cell>
        </row>
        <row r="809">
          <cell r="A809" t="str">
            <v>Boston Red Sox Baseball Club, The</v>
          </cell>
        </row>
        <row r="810">
          <cell r="A810" t="str">
            <v>Boston Scientific Corp.</v>
          </cell>
        </row>
        <row r="811">
          <cell r="A811" t="str">
            <v>Boston University</v>
          </cell>
        </row>
        <row r="812">
          <cell r="A812" t="str">
            <v>Bothwell Regional Health Center (Capitol Administrators)</v>
          </cell>
        </row>
        <row r="813">
          <cell r="A813" t="str">
            <v>Boulder Administrative Services</v>
          </cell>
        </row>
        <row r="814">
          <cell r="A814" t="str">
            <v>Boulder Community Hospital</v>
          </cell>
        </row>
        <row r="815">
          <cell r="A815" t="str">
            <v>Boulder Valley School District</v>
          </cell>
        </row>
        <row r="816">
          <cell r="A816" t="str">
            <v>Bowater Incorporated</v>
          </cell>
        </row>
        <row r="817">
          <cell r="A817" t="str">
            <v>Bowe Bell + Howell</v>
          </cell>
        </row>
        <row r="818">
          <cell r="A818" t="str">
            <v>Bowers &amp; Association</v>
          </cell>
        </row>
        <row r="819">
          <cell r="A819" t="str">
            <v>Bowie Memorial Hospital</v>
          </cell>
        </row>
        <row r="820">
          <cell r="A820" t="str">
            <v>Bowling Green University (EHPCO)</v>
          </cell>
        </row>
        <row r="821">
          <cell r="A821" t="str">
            <v>Boyd Gaming Corporation</v>
          </cell>
        </row>
        <row r="822">
          <cell r="A822" t="str">
            <v>Boyertown Area School District (CoreSource)</v>
          </cell>
        </row>
        <row r="823">
          <cell r="A823" t="str">
            <v>Boys and Girls Club Association</v>
          </cell>
        </row>
        <row r="824">
          <cell r="A824" t="str">
            <v>Boys and Girls Village</v>
          </cell>
        </row>
        <row r="825">
          <cell r="A825" t="str">
            <v>BP</v>
          </cell>
        </row>
        <row r="826">
          <cell r="A826" t="str">
            <v>Brachs Confections, Inc.</v>
          </cell>
        </row>
        <row r="827">
          <cell r="A827" t="str">
            <v>Brady Corporation</v>
          </cell>
        </row>
        <row r="828">
          <cell r="A828" t="str">
            <v>Brasfield and Gorrie</v>
          </cell>
        </row>
        <row r="829">
          <cell r="A829" t="str">
            <v>Braun Corporation</v>
          </cell>
        </row>
        <row r="830">
          <cell r="A830" t="str">
            <v>Bravo Health</v>
          </cell>
        </row>
        <row r="831">
          <cell r="A831" t="str">
            <v>Brazos County</v>
          </cell>
        </row>
        <row r="832">
          <cell r="A832" t="str">
            <v>Brazosport Regional Health System</v>
          </cell>
        </row>
        <row r="833">
          <cell r="A833" t="str">
            <v>Brechbuhler Scales Inc (EHPCO)</v>
          </cell>
        </row>
        <row r="834">
          <cell r="A834" t="str">
            <v>Brechbuhler Scales Inc.</v>
          </cell>
        </row>
        <row r="835">
          <cell r="A835" t="str">
            <v>Brentwood (Capital Blue Cross)</v>
          </cell>
        </row>
        <row r="836">
          <cell r="A836" t="str">
            <v>Brentwood (Loomis)</v>
          </cell>
        </row>
        <row r="837">
          <cell r="A837" t="str">
            <v>Brevard County</v>
          </cell>
        </row>
        <row r="838">
          <cell r="A838" t="str">
            <v>Brevard Public Schools (National Cooperative Rx) (WISRX)</v>
          </cell>
        </row>
        <row r="839">
          <cell r="A839" t="str">
            <v>Bricklayers Local 22</v>
          </cell>
        </row>
        <row r="840">
          <cell r="A840" t="str">
            <v>Bridgestone Americas Holdings, Inc.</v>
          </cell>
        </row>
        <row r="841">
          <cell r="A841" t="str">
            <v>Briggs and Stratton, Corp.</v>
          </cell>
        </row>
        <row r="842">
          <cell r="A842" t="str">
            <v>Bright Horizons (NEPPC)</v>
          </cell>
        </row>
        <row r="843">
          <cell r="A843" t="str">
            <v>Bright Wood Corporation</v>
          </cell>
        </row>
        <row r="844">
          <cell r="A844" t="str">
            <v>Brinker International</v>
          </cell>
        </row>
        <row r="845">
          <cell r="A845" t="str">
            <v>Brinkman International Group (EBS-RMSCO)</v>
          </cell>
        </row>
        <row r="846">
          <cell r="A846" t="str">
            <v>Brinks Company, The</v>
          </cell>
        </row>
        <row r="847">
          <cell r="A847" t="str">
            <v>Bristol Myers Squibb</v>
          </cell>
        </row>
        <row r="848">
          <cell r="A848" t="str">
            <v>Bristol Park Medical Group</v>
          </cell>
        </row>
        <row r="849">
          <cell r="A849" t="str">
            <v>British Telecom Americas</v>
          </cell>
        </row>
        <row r="850">
          <cell r="A850" t="str">
            <v>Brixmor Property Group (CoreSource)</v>
          </cell>
        </row>
        <row r="851">
          <cell r="A851" t="str">
            <v>Broadlawns Medical Center</v>
          </cell>
        </row>
        <row r="852">
          <cell r="A852" t="str">
            <v>Broan NuTone</v>
          </cell>
        </row>
        <row r="853">
          <cell r="A853" t="str">
            <v>Brody Mining (Wells TPA)</v>
          </cell>
        </row>
        <row r="854">
          <cell r="A854" t="str">
            <v>Brokerage Concepts</v>
          </cell>
        </row>
        <row r="855">
          <cell r="A855" t="str">
            <v>Brookdale Senior Living</v>
          </cell>
        </row>
        <row r="856">
          <cell r="A856" t="str">
            <v>Brookfield</v>
          </cell>
        </row>
        <row r="857">
          <cell r="A857" t="str">
            <v>Brookhaven Science Associates</v>
          </cell>
        </row>
        <row r="858">
          <cell r="A858" t="str">
            <v>Broome County (POMCO)</v>
          </cell>
        </row>
        <row r="859">
          <cell r="A859" t="str">
            <v>Broward County</v>
          </cell>
        </row>
        <row r="860">
          <cell r="A860" t="str">
            <v>Brown and Brown Insurance, Inc.</v>
          </cell>
        </row>
        <row r="861">
          <cell r="A861" t="str">
            <v>Brown Brothers &amp; Harriman Co.</v>
          </cell>
        </row>
        <row r="862">
          <cell r="A862" t="str">
            <v>Brown City Community Schools (AEPC)</v>
          </cell>
        </row>
        <row r="863">
          <cell r="A863" t="str">
            <v>Brown Corporation, The</v>
          </cell>
        </row>
        <row r="864">
          <cell r="A864" t="str">
            <v>Brown Shoe Co.</v>
          </cell>
        </row>
        <row r="865">
          <cell r="A865" t="str">
            <v>Brown University</v>
          </cell>
        </row>
        <row r="866">
          <cell r="A866" t="str">
            <v>Browning-Ferris Industries</v>
          </cell>
        </row>
        <row r="867">
          <cell r="A867" t="str">
            <v>Brownville Independent School District</v>
          </cell>
        </row>
        <row r="868">
          <cell r="A868" t="str">
            <v>Brumos (Coresource)</v>
          </cell>
        </row>
        <row r="869">
          <cell r="A869" t="str">
            <v>Brunschwig &amp; Fils (S&amp;S)</v>
          </cell>
        </row>
        <row r="870">
          <cell r="A870" t="str">
            <v>Brush Engineered Material (HAC)</v>
          </cell>
        </row>
        <row r="871">
          <cell r="A871" t="str">
            <v>Bryan LGH Health System (EHPCO)</v>
          </cell>
        </row>
        <row r="872">
          <cell r="A872" t="str">
            <v>Bryan LGH Health System (Rx Benefits, Inc.)</v>
          </cell>
        </row>
        <row r="873">
          <cell r="A873" t="str">
            <v>BT</v>
          </cell>
        </row>
        <row r="874">
          <cell r="A874" t="str">
            <v>BT Americas, Inc.</v>
          </cell>
        </row>
        <row r="875">
          <cell r="A875" t="str">
            <v>Buck (Blue Cross Blue Shield of Alabama)</v>
          </cell>
        </row>
        <row r="876">
          <cell r="A876" t="str">
            <v>Buck (US Scripts)</v>
          </cell>
        </row>
        <row r="877">
          <cell r="A877" t="str">
            <v>Buck Consultants, LLC (Buck)</v>
          </cell>
        </row>
        <row r="878">
          <cell r="A878" t="str">
            <v>Buck County Schools</v>
          </cell>
        </row>
        <row r="879">
          <cell r="A879" t="str">
            <v>Buckeye Ohio Risk Management (EHPCO)</v>
          </cell>
        </row>
        <row r="880">
          <cell r="A880" t="str">
            <v>Buckeye Pipe Line Company</v>
          </cell>
        </row>
        <row r="881">
          <cell r="A881" t="str">
            <v>Budd Company</v>
          </cell>
        </row>
        <row r="882">
          <cell r="A882" t="str">
            <v>Buffets, Inc (EHPCO)</v>
          </cell>
        </row>
        <row r="883">
          <cell r="A883" t="str">
            <v>Builder Services</v>
          </cell>
        </row>
        <row r="884">
          <cell r="A884" t="str">
            <v>Builders Firstsource (HAC)</v>
          </cell>
        </row>
        <row r="885">
          <cell r="A885" t="str">
            <v>Building Services 32BJ</v>
          </cell>
        </row>
        <row r="886">
          <cell r="A886" t="str">
            <v>Bulloch County (Tucker Administrators)</v>
          </cell>
        </row>
        <row r="887">
          <cell r="A887" t="str">
            <v>Burchfield Group</v>
          </cell>
        </row>
        <row r="888">
          <cell r="A888" t="str">
            <v>Bureau of National Affairs (BNA)</v>
          </cell>
        </row>
        <row r="889">
          <cell r="A889" t="str">
            <v>Burger King Corporation (CORET)</v>
          </cell>
        </row>
        <row r="890">
          <cell r="A890" t="str">
            <v>Burlington Coat Factory (CORET)</v>
          </cell>
        </row>
        <row r="891">
          <cell r="A891" t="str">
            <v>Burlington Northern Santa Fe Railway (AHPPG)</v>
          </cell>
        </row>
        <row r="892">
          <cell r="A892" t="str">
            <v>Burlington Resources</v>
          </cell>
        </row>
        <row r="893">
          <cell r="A893" t="str">
            <v>Burnham &amp; Flower Insurance Group, Inc.</v>
          </cell>
        </row>
        <row r="894">
          <cell r="A894" t="str">
            <v>Business Administrators and Consultants</v>
          </cell>
        </row>
        <row r="895">
          <cell r="A895" t="str">
            <v>Business Administrators and Consultants (Coresource)</v>
          </cell>
        </row>
        <row r="896">
          <cell r="A896" t="str">
            <v>Business Plan Concept</v>
          </cell>
        </row>
        <row r="897">
          <cell r="A897" t="str">
            <v>Butler (EHPCO)</v>
          </cell>
        </row>
        <row r="898">
          <cell r="A898" t="str">
            <v>Butler Area School District (PBGH)</v>
          </cell>
        </row>
        <row r="899">
          <cell r="A899" t="str">
            <v>Butler County Health Plan</v>
          </cell>
        </row>
        <row r="900">
          <cell r="A900" t="str">
            <v>Butler Manufacturing</v>
          </cell>
        </row>
        <row r="901">
          <cell r="A901" t="str">
            <v>Butler Supply (VPS)</v>
          </cell>
        </row>
        <row r="902">
          <cell r="A902" t="str">
            <v>Butler University (EHPCO)</v>
          </cell>
        </row>
        <row r="903">
          <cell r="A903" t="str">
            <v>Butler University (RxBenefits, Inc)</v>
          </cell>
        </row>
        <row r="904">
          <cell r="A904" t="str">
            <v>Butler University (Unified Group Services)</v>
          </cell>
        </row>
        <row r="905">
          <cell r="A905" t="str">
            <v>Butler University (Unified)</v>
          </cell>
        </row>
        <row r="906">
          <cell r="A906" t="str">
            <v>Butte Schools</v>
          </cell>
        </row>
        <row r="907">
          <cell r="A907" t="str">
            <v>Butterball, LLC (CoreSource)</v>
          </cell>
        </row>
        <row r="908">
          <cell r="A908" t="str">
            <v>Buyers Health Care Group</v>
          </cell>
        </row>
        <row r="909">
          <cell r="A909" t="str">
            <v>C &amp; O Employees Hospital Association</v>
          </cell>
        </row>
        <row r="910">
          <cell r="A910" t="str">
            <v>C&amp;D Technologies (RCG)</v>
          </cell>
        </row>
        <row r="911">
          <cell r="A911" t="str">
            <v>C&amp;J Energy</v>
          </cell>
        </row>
        <row r="912">
          <cell r="A912" t="str">
            <v>C&amp;S Wholesale (AHPPG)</v>
          </cell>
        </row>
        <row r="913">
          <cell r="A913" t="str">
            <v>C.A. Lindell &amp; Son (Stirling Benefits)</v>
          </cell>
        </row>
        <row r="914">
          <cell r="A914" t="str">
            <v>C.C. of Diocese of Ogdensburg (CMG)</v>
          </cell>
        </row>
        <row r="915">
          <cell r="A915" t="str">
            <v>C.F. Martin &amp; Company, Inc. (Capital Blue Cross Blue Shield)</v>
          </cell>
        </row>
        <row r="916">
          <cell r="A916" t="str">
            <v>C2Centric</v>
          </cell>
        </row>
        <row r="917">
          <cell r="A917" t="str">
            <v>CA, Inc.</v>
          </cell>
        </row>
        <row r="918">
          <cell r="A918" t="str">
            <v>Cabelas</v>
          </cell>
        </row>
        <row r="919">
          <cell r="A919" t="str">
            <v>Cabot Corporation (NEPPC)</v>
          </cell>
        </row>
        <row r="920">
          <cell r="A920" t="str">
            <v>CACI International</v>
          </cell>
        </row>
        <row r="921">
          <cell r="A921" t="str">
            <v>Cadbury Schweppes</v>
          </cell>
        </row>
        <row r="922">
          <cell r="A922" t="str">
            <v>Caddock (EBA)</v>
          </cell>
        </row>
        <row r="923">
          <cell r="A923" t="str">
            <v>CAE USA</v>
          </cell>
        </row>
        <row r="924">
          <cell r="A924" t="str">
            <v>CAE USA Proposed</v>
          </cell>
        </row>
        <row r="925">
          <cell r="A925" t="str">
            <v>Caesars Entertainment</v>
          </cell>
        </row>
        <row r="926">
          <cell r="A926" t="str">
            <v>CAH Coalition (CAH)</v>
          </cell>
        </row>
        <row r="927">
          <cell r="A927" t="str">
            <v>Cajon Valley Union School Dist</v>
          </cell>
        </row>
        <row r="928">
          <cell r="A928" t="str">
            <v>CAL Carpenters</v>
          </cell>
        </row>
        <row r="929">
          <cell r="A929" t="str">
            <v>Calgon Carbon Corporation (PBGH)</v>
          </cell>
        </row>
        <row r="930">
          <cell r="A930" t="str">
            <v>Calhoun County</v>
          </cell>
        </row>
        <row r="931">
          <cell r="A931" t="str">
            <v>California AIDS Drug Assistant Program (ADAP)</v>
          </cell>
        </row>
        <row r="932">
          <cell r="A932" t="str">
            <v>California Credit Union</v>
          </cell>
        </row>
        <row r="933">
          <cell r="A933" t="str">
            <v>California Federal Bank</v>
          </cell>
        </row>
        <row r="934">
          <cell r="A934" t="str">
            <v>California Ironworkers Field Welfare Plan</v>
          </cell>
        </row>
        <row r="935">
          <cell r="A935" t="str">
            <v>California Pacific Medical Center</v>
          </cell>
        </row>
        <row r="936">
          <cell r="A936" t="str">
            <v>California Portland Cement - Glacier Northwest</v>
          </cell>
        </row>
        <row r="937">
          <cell r="A937" t="str">
            <v>California Teachers Association Employees Health &amp; Wel</v>
          </cell>
        </row>
        <row r="938">
          <cell r="A938" t="str">
            <v>Californias Valued Trust</v>
          </cell>
        </row>
        <row r="939">
          <cell r="A939" t="str">
            <v>CalOptima</v>
          </cell>
        </row>
        <row r="940">
          <cell r="A940" t="str">
            <v>CalPers</v>
          </cell>
        </row>
        <row r="941">
          <cell r="A941" t="str">
            <v>Calvert Memorial Hospital (NCAS)</v>
          </cell>
        </row>
        <row r="942">
          <cell r="A942" t="str">
            <v>Cam Administrators</v>
          </cell>
        </row>
        <row r="943">
          <cell r="A943" t="str">
            <v>Cambia Health Solutions</v>
          </cell>
        </row>
        <row r="944">
          <cell r="A944" t="str">
            <v>Cambrex Corporation (Crawford Advisors)</v>
          </cell>
        </row>
        <row r="945">
          <cell r="A945" t="str">
            <v>Cambridge Health Alliance (HPI)</v>
          </cell>
        </row>
        <row r="946">
          <cell r="A946" t="str">
            <v>Camden Clark Memorial Hospital (PBIRX)</v>
          </cell>
        </row>
        <row r="947">
          <cell r="A947" t="str">
            <v>Camden Clark Memorial Hospital (RCG)</v>
          </cell>
        </row>
        <row r="948">
          <cell r="A948" t="str">
            <v>Camden County</v>
          </cell>
        </row>
        <row r="949">
          <cell r="A949" t="str">
            <v>Cammack LaRhette Consulting Rx Purchasing Alliance</v>
          </cell>
        </row>
        <row r="950">
          <cell r="A950" t="str">
            <v>Canadian Pacific Railway</v>
          </cell>
        </row>
        <row r="951">
          <cell r="A951" t="str">
            <v>Canon USA</v>
          </cell>
        </row>
        <row r="952">
          <cell r="A952" t="str">
            <v>Canton Township (Medtipster)</v>
          </cell>
        </row>
        <row r="953">
          <cell r="A953" t="str">
            <v>Cape Cod Hospital</v>
          </cell>
        </row>
        <row r="954">
          <cell r="A954" t="str">
            <v>Cape Fear Valley Health System (CoreSource)</v>
          </cell>
        </row>
        <row r="955">
          <cell r="A955" t="str">
            <v>Cape Fear Valley Health System (RxBenefits, Inc.)</v>
          </cell>
        </row>
        <row r="956">
          <cell r="A956" t="str">
            <v>Capella Healthcare (CORET)</v>
          </cell>
        </row>
        <row r="957">
          <cell r="A957" t="str">
            <v>Capital Area Transportation Authority</v>
          </cell>
        </row>
        <row r="958">
          <cell r="A958" t="str">
            <v>Capital Blue Cross</v>
          </cell>
        </row>
        <row r="959">
          <cell r="A959" t="str">
            <v>Capital Blue Cross Blue Shield</v>
          </cell>
        </row>
        <row r="960">
          <cell r="A960" t="str">
            <v>Capital Contracting</v>
          </cell>
        </row>
        <row r="961">
          <cell r="A961" t="str">
            <v>Capital District Physicians Health Plan</v>
          </cell>
        </row>
        <row r="962">
          <cell r="A962" t="str">
            <v>Capital Group Companies, Inc.</v>
          </cell>
        </row>
        <row r="963">
          <cell r="A963" t="str">
            <v>Capital Health Plan</v>
          </cell>
        </row>
        <row r="964">
          <cell r="A964" t="str">
            <v>Capital Health Plan - City of Tallahassee</v>
          </cell>
        </row>
        <row r="965">
          <cell r="A965" t="str">
            <v>Capital Health Plan - State of Florida</v>
          </cell>
        </row>
        <row r="966">
          <cell r="A966" t="str">
            <v>Capital Insurance Managers</v>
          </cell>
        </row>
        <row r="967">
          <cell r="A967" t="str">
            <v>Capital International Management Company</v>
          </cell>
        </row>
        <row r="968">
          <cell r="A968" t="str">
            <v>Capital One</v>
          </cell>
        </row>
        <row r="969">
          <cell r="A969" t="str">
            <v>Capital One Financial Corporation (MNCP)</v>
          </cell>
        </row>
        <row r="970">
          <cell r="A970" t="str">
            <v>Capital Region BOCES-NYSMBC</v>
          </cell>
        </row>
        <row r="971">
          <cell r="A971" t="str">
            <v>Capitol Administrators</v>
          </cell>
        </row>
        <row r="972">
          <cell r="A972" t="str">
            <v>Capitol Administrators of the Southeast</v>
          </cell>
        </row>
        <row r="973">
          <cell r="A973" t="str">
            <v>Caprock Health Plans</v>
          </cell>
        </row>
        <row r="974">
          <cell r="A974" t="str">
            <v>Caraustar Industries</v>
          </cell>
        </row>
        <row r="975">
          <cell r="A975" t="str">
            <v>Carbo Ceramics (AON)</v>
          </cell>
        </row>
        <row r="976">
          <cell r="A976" t="str">
            <v>Carclo Technical Plastics (Significa Benefit)</v>
          </cell>
        </row>
        <row r="977">
          <cell r="A977" t="str">
            <v>Cardinal Health</v>
          </cell>
        </row>
        <row r="978">
          <cell r="A978" t="str">
            <v>Cardinal-Greatwide</v>
          </cell>
        </row>
        <row r="979">
          <cell r="A979" t="str">
            <v>Cardone</v>
          </cell>
        </row>
        <row r="980">
          <cell r="A980" t="str">
            <v>Care Access</v>
          </cell>
        </row>
        <row r="981">
          <cell r="A981" t="str">
            <v>Care Access Health Plan</v>
          </cell>
        </row>
        <row r="982">
          <cell r="A982" t="str">
            <v>Care Improvement Plus</v>
          </cell>
        </row>
        <row r="983">
          <cell r="A983" t="str">
            <v>Care N Care Insurance Company, Inc</v>
          </cell>
        </row>
        <row r="984">
          <cell r="A984" t="str">
            <v>Carechoices HMO</v>
          </cell>
        </row>
        <row r="985">
          <cell r="A985" t="str">
            <v>Career Education Corporation (CEC)</v>
          </cell>
        </row>
        <row r="986">
          <cell r="A986" t="str">
            <v>CareFirst Blue Cross Blue Shield</v>
          </cell>
        </row>
        <row r="987">
          <cell r="A987" t="str">
            <v>Carefirst MD</v>
          </cell>
        </row>
        <row r="988">
          <cell r="A988" t="str">
            <v>CareFusion Corporation</v>
          </cell>
        </row>
        <row r="989">
          <cell r="A989" t="str">
            <v>Carekinesis, Inc.</v>
          </cell>
        </row>
        <row r="990">
          <cell r="A990" t="str">
            <v>Caremark Rx</v>
          </cell>
        </row>
        <row r="991">
          <cell r="A991" t="str">
            <v>Caremeuse North America (PBGH)</v>
          </cell>
        </row>
        <row r="992">
          <cell r="A992" t="str">
            <v>CareOregon, Inc.</v>
          </cell>
        </row>
        <row r="993">
          <cell r="A993" t="str">
            <v>CarePoint</v>
          </cell>
        </row>
        <row r="994">
          <cell r="A994" t="str">
            <v>CarePoint MAPD</v>
          </cell>
        </row>
        <row r="995">
          <cell r="A995" t="str">
            <v>Carequest, Inc.</v>
          </cell>
        </row>
        <row r="996">
          <cell r="A996" t="str">
            <v>CareSource</v>
          </cell>
        </row>
        <row r="997">
          <cell r="A997" t="str">
            <v>Carestream Health, Inc</v>
          </cell>
        </row>
        <row r="998">
          <cell r="A998" t="str">
            <v>Carestream Health, Inc. (CORET)</v>
          </cell>
        </row>
        <row r="999">
          <cell r="A999" t="str">
            <v>CareWorks Family of Companies</v>
          </cell>
        </row>
        <row r="1000">
          <cell r="A1000" t="str">
            <v>CarFax (Coresource)</v>
          </cell>
        </row>
        <row r="1001">
          <cell r="A1001" t="str">
            <v>Cargill Incorporated</v>
          </cell>
        </row>
        <row r="1002">
          <cell r="A1002" t="str">
            <v>Caribe - General Electric</v>
          </cell>
        </row>
        <row r="1003">
          <cell r="A1003" t="str">
            <v>Carilion Health Plan</v>
          </cell>
        </row>
        <row r="1004">
          <cell r="A1004" t="str">
            <v>Caritas Christi Health Care</v>
          </cell>
        </row>
        <row r="1005">
          <cell r="A1005" t="str">
            <v>Cariten Healthcare</v>
          </cell>
        </row>
        <row r="1006">
          <cell r="A1006" t="str">
            <v>Carl Icahn</v>
          </cell>
        </row>
        <row r="1007">
          <cell r="A1007" t="str">
            <v>Carlson (CORET)</v>
          </cell>
        </row>
        <row r="1008">
          <cell r="A1008" t="str">
            <v>Carlson Companies</v>
          </cell>
        </row>
        <row r="1009">
          <cell r="A1009" t="str">
            <v>CarMax, Inc.</v>
          </cell>
        </row>
        <row r="1010">
          <cell r="A1010" t="str">
            <v>Carmel USD</v>
          </cell>
        </row>
        <row r="1011">
          <cell r="A1011" t="str">
            <v>Carmeuse Lime &amp; Stone (PBGH)</v>
          </cell>
        </row>
        <row r="1012">
          <cell r="A1012" t="str">
            <v>Carnegie Mellon University (PBGH)</v>
          </cell>
        </row>
        <row r="1013">
          <cell r="A1013" t="str">
            <v>Carolina HealthCare System (CHS)</v>
          </cell>
        </row>
        <row r="1014">
          <cell r="A1014" t="str">
            <v>Carolina Medical Group</v>
          </cell>
        </row>
        <row r="1015">
          <cell r="A1015" t="str">
            <v>Carolina Summit Healthcare</v>
          </cell>
        </row>
        <row r="1016">
          <cell r="A1016" t="str">
            <v>Carolina Tractor &amp; Equipment</v>
          </cell>
        </row>
        <row r="1017">
          <cell r="A1017" t="str">
            <v>Carpenter Retirees (PBGH)</v>
          </cell>
        </row>
        <row r="1018">
          <cell r="A1018" t="str">
            <v>Carpenter Technology (PBGH)</v>
          </cell>
        </row>
        <row r="1019">
          <cell r="A1019" t="str">
            <v>Carpenters Health &amp; Welfare of Southern California</v>
          </cell>
        </row>
        <row r="1020">
          <cell r="A1020" t="str">
            <v>Carpenters Health Fund of West Virginia</v>
          </cell>
        </row>
        <row r="1021">
          <cell r="A1021" t="str">
            <v>Carrizo Oil and Gas</v>
          </cell>
        </row>
        <row r="1022">
          <cell r="A1022" t="str">
            <v>Carroll County Board of Education</v>
          </cell>
        </row>
        <row r="1023">
          <cell r="A1023" t="str">
            <v>Carroll Hospital Center</v>
          </cell>
        </row>
        <row r="1024">
          <cell r="A1024" t="str">
            <v>Carrollton-Farmers Branch Independent School District</v>
          </cell>
        </row>
        <row r="1025">
          <cell r="A1025" t="str">
            <v>Casa Grande Elementary School District</v>
          </cell>
        </row>
        <row r="1026">
          <cell r="A1026" t="str">
            <v>Cascade Comp Health Plan</v>
          </cell>
        </row>
        <row r="1027">
          <cell r="A1027" t="str">
            <v>Cascade Corporation (HMA)</v>
          </cell>
        </row>
        <row r="1028">
          <cell r="A1028" t="str">
            <v>Case New Holland</v>
          </cell>
        </row>
        <row r="1029">
          <cell r="A1029" t="str">
            <v>Case Western Reserve University</v>
          </cell>
        </row>
        <row r="1030">
          <cell r="A1030" t="str">
            <v>Cash America International</v>
          </cell>
        </row>
        <row r="1031">
          <cell r="A1031" t="str">
            <v>Cash Pay, LLC (fka Bluesky)</v>
          </cell>
        </row>
        <row r="1032">
          <cell r="A1032" t="str">
            <v>CashCard Master Template -- $5.50 Retail Network</v>
          </cell>
        </row>
        <row r="1033">
          <cell r="A1033" t="str">
            <v>Casino Queen (Allied Benefit Systems)</v>
          </cell>
        </row>
        <row r="1034">
          <cell r="A1034" t="str">
            <v>Cass County (CoreSource)</v>
          </cell>
        </row>
        <row r="1035">
          <cell r="A1035" t="str">
            <v>Catalent (CORET)</v>
          </cell>
        </row>
        <row r="1036">
          <cell r="A1036" t="str">
            <v>Catalina Marketing</v>
          </cell>
        </row>
        <row r="1037">
          <cell r="A1037" t="str">
            <v>CatalystRx</v>
          </cell>
        </row>
        <row r="1038">
          <cell r="A1038" t="str">
            <v>Catawba Valley Medical Center (Trion Group)</v>
          </cell>
        </row>
        <row r="1039">
          <cell r="A1039" t="str">
            <v>Caterpillar, Inc.</v>
          </cell>
        </row>
        <row r="1040">
          <cell r="A1040" t="str">
            <v>Catholic Charities USA (NCAS)</v>
          </cell>
        </row>
        <row r="1041">
          <cell r="A1041" t="str">
            <v>Catholic Dioces of Peoria</v>
          </cell>
        </row>
        <row r="1042">
          <cell r="A1042" t="str">
            <v>Catholic Diocese of Arlington</v>
          </cell>
        </row>
        <row r="1043">
          <cell r="A1043" t="str">
            <v>Catholic Diocese Of Cleveland (HAC)</v>
          </cell>
        </row>
        <row r="1044">
          <cell r="A1044" t="str">
            <v>Catholic Diocese of Columbus (NGS American)</v>
          </cell>
        </row>
        <row r="1045">
          <cell r="A1045" t="str">
            <v>Catholic Health</v>
          </cell>
        </row>
        <row r="1046">
          <cell r="A1046" t="str">
            <v>Catholic Health East (CORET)</v>
          </cell>
        </row>
        <row r="1047">
          <cell r="A1047" t="str">
            <v>Catholic Health Initiatives (CORET)</v>
          </cell>
        </row>
        <row r="1048">
          <cell r="A1048" t="str">
            <v>Catholic Health Services of Long Island</v>
          </cell>
        </row>
        <row r="1049">
          <cell r="A1049" t="str">
            <v>Catholic Healthcare Partners</v>
          </cell>
        </row>
        <row r="1050">
          <cell r="A1050" t="str">
            <v>Catholic Mutual Group (CMG)</v>
          </cell>
        </row>
        <row r="1051">
          <cell r="A1051" t="str">
            <v>Catholic Special Needs Plan, LLC</v>
          </cell>
        </row>
        <row r="1052">
          <cell r="A1052" t="str">
            <v>Catholid Dioces of Toledo</v>
          </cell>
        </row>
        <row r="1053">
          <cell r="A1053" t="str">
            <v>Cato Corporation (VPS)</v>
          </cell>
        </row>
        <row r="1054">
          <cell r="A1054" t="str">
            <v>Cattaraugus County</v>
          </cell>
        </row>
        <row r="1055">
          <cell r="A1055" t="str">
            <v>Cavco Industries (Rate Card)</v>
          </cell>
        </row>
        <row r="1056">
          <cell r="A1056" t="str">
            <v>Cayuga-Onondaga Area School Employees Healthcare Plan</v>
          </cell>
        </row>
        <row r="1057">
          <cell r="A1057" t="str">
            <v>CB Richard Ellis</v>
          </cell>
        </row>
        <row r="1058">
          <cell r="A1058" t="str">
            <v>CB&amp;I (fka) Chicago Bridge &amp; Iron Company</v>
          </cell>
        </row>
        <row r="1059">
          <cell r="A1059" t="str">
            <v>CBCA, Inc</v>
          </cell>
        </row>
        <row r="1060">
          <cell r="A1060" t="str">
            <v>CBI Holdings, Inc.</v>
          </cell>
        </row>
        <row r="1061">
          <cell r="A1061" t="str">
            <v>CCG Veritas (carriage Services) (MNCP)</v>
          </cell>
        </row>
        <row r="1062">
          <cell r="A1062" t="str">
            <v>CCOGA Health Insurance Services Pools</v>
          </cell>
        </row>
        <row r="1063">
          <cell r="A1063" t="str">
            <v>CCS Medical</v>
          </cell>
        </row>
        <row r="1064">
          <cell r="A1064" t="str">
            <v>CDG Management</v>
          </cell>
        </row>
        <row r="1065">
          <cell r="A1065" t="str">
            <v>CDH-Delnor</v>
          </cell>
        </row>
        <row r="1066">
          <cell r="A1066" t="str">
            <v>CDM Smith, Inc.</v>
          </cell>
        </row>
        <row r="1067">
          <cell r="A1067" t="str">
            <v>CDW</v>
          </cell>
        </row>
        <row r="1068">
          <cell r="A1068" t="str">
            <v>CEBCO (AON)</v>
          </cell>
        </row>
        <row r="1069">
          <cell r="A1069" t="str">
            <v>Cedar Sinai Medical Center</v>
          </cell>
        </row>
        <row r="1070">
          <cell r="A1070" t="str">
            <v>Celanese Americas Corporation</v>
          </cell>
        </row>
        <row r="1071">
          <cell r="A1071" t="str">
            <v>Cellular One (Summit Administrators)</v>
          </cell>
        </row>
        <row r="1072">
          <cell r="A1072" t="str">
            <v>Celotex Corporation</v>
          </cell>
        </row>
        <row r="1073">
          <cell r="A1073" t="str">
            <v>Celtic Insurance</v>
          </cell>
        </row>
        <row r="1074">
          <cell r="A1074" t="str">
            <v>Cement Masons &amp; Plasterers Health and Welfare Trust</v>
          </cell>
        </row>
        <row r="1075">
          <cell r="A1075" t="str">
            <v>Cement Masons and Plasterers</v>
          </cell>
        </row>
        <row r="1076">
          <cell r="A1076" t="str">
            <v>Cement Masons Local No. 502 Welfare Fund</v>
          </cell>
        </row>
        <row r="1077">
          <cell r="A1077" t="str">
            <v>Cement Masons Local No. 502 Welfare Fund (AEPC)</v>
          </cell>
        </row>
        <row r="1078">
          <cell r="A1078" t="str">
            <v>CEMEX</v>
          </cell>
        </row>
        <row r="1079">
          <cell r="A1079" t="str">
            <v>Cemex, Inc. (EBS)</v>
          </cell>
        </row>
        <row r="1080">
          <cell r="A1080" t="str">
            <v>Cenben USA</v>
          </cell>
        </row>
        <row r="1081">
          <cell r="A1081" t="str">
            <v>CenCal Health</v>
          </cell>
        </row>
        <row r="1082">
          <cell r="A1082" t="str">
            <v>Cengage Learning</v>
          </cell>
        </row>
        <row r="1083">
          <cell r="A1083" t="str">
            <v>Cenpatico Behavioral Health of Arizona, LLC</v>
          </cell>
        </row>
        <row r="1084">
          <cell r="A1084" t="str">
            <v>Centegra Rx (Allied Benefit Systems)</v>
          </cell>
        </row>
        <row r="1085">
          <cell r="A1085" t="str">
            <v>Centene</v>
          </cell>
        </row>
        <row r="1086">
          <cell r="A1086" t="str">
            <v>Centene Corporation</v>
          </cell>
        </row>
        <row r="1087">
          <cell r="A1087" t="str">
            <v>Centennial School District</v>
          </cell>
        </row>
        <row r="1088">
          <cell r="A1088" t="str">
            <v>Center for Health Affairs-South Jersey Healthcare</v>
          </cell>
        </row>
        <row r="1089">
          <cell r="A1089" t="str">
            <v>Centerpoint Energy (MNCP)</v>
          </cell>
        </row>
        <row r="1090">
          <cell r="A1090" t="str">
            <v>Central Arizona Project</v>
          </cell>
        </row>
        <row r="1091">
          <cell r="A1091" t="str">
            <v>Central Benefits Mutual Ins. Co</v>
          </cell>
        </row>
        <row r="1092">
          <cell r="A1092" t="str">
            <v>Central Bucks School District</v>
          </cell>
        </row>
        <row r="1093">
          <cell r="A1093" t="str">
            <v>Central Dupage Hospital</v>
          </cell>
        </row>
        <row r="1094">
          <cell r="A1094" t="str">
            <v>Central Health Plans</v>
          </cell>
        </row>
        <row r="1095">
          <cell r="A1095" t="str">
            <v>Central Hudson Gas &amp; Electric</v>
          </cell>
        </row>
        <row r="1096">
          <cell r="A1096" t="str">
            <v>Central Hudson Gas &amp; Electric (WISRX)</v>
          </cell>
        </row>
        <row r="1097">
          <cell r="A1097" t="str">
            <v>Central Lincoln People’s Utility District</v>
          </cell>
        </row>
        <row r="1098">
          <cell r="A1098" t="str">
            <v>Central Lincoln PUD (EBMS)</v>
          </cell>
        </row>
        <row r="1099">
          <cell r="A1099" t="str">
            <v>Central Michigan University (AEPC)</v>
          </cell>
        </row>
        <row r="1100">
          <cell r="A1100" t="str">
            <v>Central New York Business Group On Health (CNYBGH)</v>
          </cell>
        </row>
        <row r="1101">
          <cell r="A1101" t="str">
            <v>Central New York Regional Transportation Authority</v>
          </cell>
        </row>
        <row r="1102">
          <cell r="A1102" t="str">
            <v>Central Ohio Health Care Consortium</v>
          </cell>
        </row>
        <row r="1103">
          <cell r="A1103" t="str">
            <v>Central Ohio Health Care Consortium, The (EHPCO)</v>
          </cell>
        </row>
        <row r="1104">
          <cell r="A1104" t="str">
            <v>Central Ohio Primary Care Physicians</v>
          </cell>
        </row>
        <row r="1105">
          <cell r="A1105" t="str">
            <v>Central Oregon Independent Health Services and Cle</v>
          </cell>
        </row>
        <row r="1106">
          <cell r="A1106" t="str">
            <v>Central Pennsylvania Teamsters</v>
          </cell>
        </row>
        <row r="1107">
          <cell r="A1107" t="str">
            <v>Central Pension Fund (IUOE)</v>
          </cell>
        </row>
        <row r="1108">
          <cell r="A1108" t="str">
            <v>Central San Joaquin Valley Risk Mgmt. Authority (RMA)</v>
          </cell>
        </row>
        <row r="1109">
          <cell r="A1109" t="str">
            <v>Central Southern Tier Health Care Plan (CSTHCP) (VPS)</v>
          </cell>
        </row>
        <row r="1110">
          <cell r="A1110" t="str">
            <v>Central Square Central School District (EBS-RMSCO)</v>
          </cell>
        </row>
        <row r="1111">
          <cell r="A1111" t="str">
            <v>Central State Joint Board Health and Welfare Trust Fund</v>
          </cell>
        </row>
        <row r="1112">
          <cell r="A1112" t="str">
            <v>Central States Health &amp; Welfare Fund</v>
          </cell>
        </row>
        <row r="1113">
          <cell r="A1113" t="str">
            <v>Central States Teamsters</v>
          </cell>
        </row>
        <row r="1114">
          <cell r="A1114" t="str">
            <v>Central Unified School District</v>
          </cell>
        </row>
        <row r="1115">
          <cell r="A1115" t="str">
            <v>Central Valley Indian Health</v>
          </cell>
        </row>
        <row r="1116">
          <cell r="A1116" t="str">
            <v>Central Valley Schools</v>
          </cell>
        </row>
        <row r="1117">
          <cell r="A1117" t="str">
            <v>Centrastate Healthcare (CORET)</v>
          </cell>
        </row>
        <row r="1118">
          <cell r="A1118" t="str">
            <v>Centre County (Capital Blue Cross)</v>
          </cell>
        </row>
        <row r="1119">
          <cell r="A1119" t="str">
            <v>Centrus</v>
          </cell>
        </row>
        <row r="1120">
          <cell r="A1120" t="str">
            <v>Centura</v>
          </cell>
        </row>
        <row r="1121">
          <cell r="A1121" t="str">
            <v>Century Aluminum (EHPCO)</v>
          </cell>
        </row>
        <row r="1122">
          <cell r="A1122" t="str">
            <v>Century Capital Portfolio Program (EHPCO)</v>
          </cell>
        </row>
        <row r="1123">
          <cell r="A1123" t="str">
            <v>Century Healthcare</v>
          </cell>
        </row>
        <row r="1124">
          <cell r="A1124" t="str">
            <v>Century Pacific</v>
          </cell>
        </row>
        <row r="1125">
          <cell r="A1125" t="str">
            <v>CenturyLink</v>
          </cell>
        </row>
        <row r="1126">
          <cell r="A1126" t="str">
            <v>Cenveo, Inc.</v>
          </cell>
        </row>
        <row r="1127">
          <cell r="A1127" t="str">
            <v>Cerebus</v>
          </cell>
        </row>
        <row r="1128">
          <cell r="A1128" t="str">
            <v>Cerner Corportation</v>
          </cell>
        </row>
        <row r="1129">
          <cell r="A1129" t="str">
            <v>Cerres Health Care, Inc.</v>
          </cell>
        </row>
        <row r="1130">
          <cell r="A1130" t="str">
            <v>CES Group</v>
          </cell>
        </row>
        <row r="1131">
          <cell r="A1131" t="str">
            <v>CEXEC</v>
          </cell>
        </row>
        <row r="1132">
          <cell r="A1132" t="str">
            <v>CF &amp; I Veba Retirees (HCCCC)</v>
          </cell>
        </row>
        <row r="1133">
          <cell r="A1133" t="str">
            <v>CF Industries Holdings, Inc</v>
          </cell>
        </row>
        <row r="1134">
          <cell r="A1134" t="str">
            <v>CFA, LLC, dba CareFirst Administrators; dba NCAS</v>
          </cell>
        </row>
        <row r="1135">
          <cell r="A1135" t="str">
            <v>CFI VEBA Retirees</v>
          </cell>
        </row>
        <row r="1136">
          <cell r="A1136" t="str">
            <v>CGB Enterprises - Zen-Noh Grain Corporation</v>
          </cell>
        </row>
        <row r="1137">
          <cell r="A1137" t="str">
            <v>CGG Veritas</v>
          </cell>
        </row>
        <row r="1138">
          <cell r="A1138" t="str">
            <v>CH Guenther</v>
          </cell>
        </row>
        <row r="1139">
          <cell r="A1139" t="str">
            <v>CH2M HILL</v>
          </cell>
        </row>
        <row r="1140">
          <cell r="A1140" t="str">
            <v>Chadwick Medical (Wellnet)</v>
          </cell>
        </row>
        <row r="1141">
          <cell r="A1141" t="str">
            <v>Chapman-Schewe</v>
          </cell>
        </row>
        <row r="1142">
          <cell r="A1142" t="str">
            <v>Charles County Public Schools (MCA)</v>
          </cell>
        </row>
        <row r="1143">
          <cell r="A1143" t="str">
            <v>Charles Schwab</v>
          </cell>
        </row>
        <row r="1144">
          <cell r="A1144" t="str">
            <v>Charles Schwab &amp; Company, Inc.</v>
          </cell>
        </row>
        <row r="1145">
          <cell r="A1145" t="str">
            <v>Charles W. Cammack Associates, Inc.</v>
          </cell>
        </row>
        <row r="1146">
          <cell r="A1146" t="str">
            <v>Charlotte County Public Schools</v>
          </cell>
        </row>
        <row r="1147">
          <cell r="A1147" t="str">
            <v>Charming Shoppes of Delaware</v>
          </cell>
        </row>
        <row r="1148">
          <cell r="A1148" t="str">
            <v>Chart Industries, Inc. (HAC)</v>
          </cell>
        </row>
        <row r="1149">
          <cell r="A1149" t="str">
            <v>Charter Schools USA, Inc. (FMH) (CoreSource)</v>
          </cell>
        </row>
        <row r="1150">
          <cell r="A1150" t="str">
            <v>CHASE-USI</v>
          </cell>
        </row>
        <row r="1151">
          <cell r="A1151" t="str">
            <v>Chattam, Inc. (BCBSTN)</v>
          </cell>
        </row>
        <row r="1152">
          <cell r="A1152" t="str">
            <v>Chautauqua County</v>
          </cell>
        </row>
        <row r="1153">
          <cell r="A1153" t="str">
            <v>CHCS Services</v>
          </cell>
        </row>
        <row r="1154">
          <cell r="A1154" t="str">
            <v>CheckFree Corporation</v>
          </cell>
        </row>
        <row r="1155">
          <cell r="A1155" t="str">
            <v>CheckSmart</v>
          </cell>
        </row>
        <row r="1156">
          <cell r="A1156" t="str">
            <v>Cheesecake Factory, The</v>
          </cell>
        </row>
        <row r="1157">
          <cell r="A1157" t="str">
            <v>ChemFirst</v>
          </cell>
        </row>
        <row r="1158">
          <cell r="A1158" t="str">
            <v>Chemtura Corporation</v>
          </cell>
        </row>
        <row r="1159">
          <cell r="A1159" t="str">
            <v>Cherokee County (CoreSource)</v>
          </cell>
        </row>
        <row r="1160">
          <cell r="A1160" t="str">
            <v>Cherokee Nation (Coresource)</v>
          </cell>
        </row>
        <row r="1161">
          <cell r="A1161" t="str">
            <v>Cherry Hill Mailers</v>
          </cell>
        </row>
        <row r="1162">
          <cell r="A1162" t="str">
            <v>Chesapeake Urology Associates (NCAS)</v>
          </cell>
        </row>
        <row r="1163">
          <cell r="A1163" t="str">
            <v>Chevron Corporation</v>
          </cell>
        </row>
        <row r="1164">
          <cell r="A1164" t="str">
            <v>Chevron Phillips Chemical</v>
          </cell>
        </row>
        <row r="1165">
          <cell r="A1165" t="str">
            <v>Chicago Bridge and Iron Company (EBS)</v>
          </cell>
        </row>
        <row r="1166">
          <cell r="A1166" t="str">
            <v>Chicago City Colleges (COC)</v>
          </cell>
        </row>
        <row r="1167">
          <cell r="A1167" t="str">
            <v>Chicago Painters and Decorators Welfare Fund</v>
          </cell>
        </row>
        <row r="1168">
          <cell r="A1168" t="str">
            <v>Chicago Park District (COC)</v>
          </cell>
        </row>
        <row r="1169">
          <cell r="A1169" t="str">
            <v>Chicago Plastering Institute (MEBFC)</v>
          </cell>
        </row>
        <row r="1170">
          <cell r="A1170" t="str">
            <v>Chicago Public Schools (COC)</v>
          </cell>
        </row>
        <row r="1171">
          <cell r="A1171" t="str">
            <v>Chicago Teachers Pension Fund</v>
          </cell>
        </row>
        <row r="1172">
          <cell r="A1172" t="str">
            <v>Chicago Transit Authority</v>
          </cell>
        </row>
        <row r="1173">
          <cell r="A1173" t="str">
            <v>Chicago Transit Authority (COC)</v>
          </cell>
        </row>
        <row r="1174">
          <cell r="A1174" t="str">
            <v>Chicago Transit Authority Retiree Healthcare Trust(COC)</v>
          </cell>
        </row>
        <row r="1175">
          <cell r="A1175" t="str">
            <v>Chicago Truck Drivers Union</v>
          </cell>
        </row>
        <row r="1176">
          <cell r="A1176" t="str">
            <v>Chicago Zoological Society (Coresource)</v>
          </cell>
        </row>
        <row r="1177">
          <cell r="A1177" t="str">
            <v>Chickasaw County (Midwest Group Benefits)</v>
          </cell>
        </row>
        <row r="1178">
          <cell r="A1178" t="str">
            <v>Child Health Corporation of America (CHCA)</v>
          </cell>
        </row>
        <row r="1179">
          <cell r="A1179" t="str">
            <v>Child Health Corporation of Central California (CHCA)</v>
          </cell>
        </row>
        <row r="1180">
          <cell r="A1180" t="str">
            <v>Children’s Memorial Hospital (CHCA)</v>
          </cell>
        </row>
        <row r="1181">
          <cell r="A1181" t="str">
            <v>Childrens Health System (CHCA)</v>
          </cell>
        </row>
        <row r="1182">
          <cell r="A1182" t="str">
            <v>Childrens Healthcare of Atlanta (CHCA)</v>
          </cell>
        </row>
        <row r="1183">
          <cell r="A1183" t="str">
            <v>Childrens Home of Cincinnati (HAC)</v>
          </cell>
        </row>
        <row r="1184">
          <cell r="A1184" t="str">
            <v>Childrens Hospital Central California</v>
          </cell>
        </row>
        <row r="1185">
          <cell r="A1185" t="str">
            <v>Childrens Hospital Medical Center of Akron (EHPCO)</v>
          </cell>
        </row>
        <row r="1186">
          <cell r="A1186" t="str">
            <v>Childrens Hospital of Boston  (HCI)</v>
          </cell>
        </row>
        <row r="1187">
          <cell r="A1187" t="str">
            <v>Childrens Hospital of Cincinatti</v>
          </cell>
        </row>
        <row r="1188">
          <cell r="A1188" t="str">
            <v>Childrens Hospital of Oakland (CHCA)</v>
          </cell>
        </row>
        <row r="1189">
          <cell r="A1189" t="str">
            <v>Childrens Hospital of Philadelphia</v>
          </cell>
        </row>
        <row r="1190">
          <cell r="A1190" t="str">
            <v>Childrens Hospital of Philadelphia (CHCA)</v>
          </cell>
        </row>
        <row r="1191">
          <cell r="A1191" t="str">
            <v>Childrens Hospital of the Kings Daughters (CHCA)</v>
          </cell>
        </row>
        <row r="1192">
          <cell r="A1192" t="str">
            <v>Childrens Hospital of Washington</v>
          </cell>
        </row>
        <row r="1193">
          <cell r="A1193" t="str">
            <v>Childrens Medical Center of Dallas (CHCA)</v>
          </cell>
        </row>
        <row r="1194">
          <cell r="A1194" t="str">
            <v>Childrens Mercy Family Health Partners</v>
          </cell>
        </row>
        <row r="1195">
          <cell r="A1195" t="str">
            <v>Childrens Mercy Hospital Kansas City (CHCA)</v>
          </cell>
        </row>
        <row r="1196">
          <cell r="A1196" t="str">
            <v>Chilton Memorial Hospital</v>
          </cell>
        </row>
        <row r="1197">
          <cell r="A1197" t="str">
            <v>Chipotle Mexican Grill, Inc.</v>
          </cell>
        </row>
        <row r="1198">
          <cell r="A1198" t="str">
            <v>Chiquita Brands International, Inc.</v>
          </cell>
        </row>
        <row r="1199">
          <cell r="A1199" t="str">
            <v>Chisholm Charcoal (EHPCO)</v>
          </cell>
        </row>
        <row r="1200">
          <cell r="A1200" t="str">
            <v>Chitimacha Tribe of Louisiana</v>
          </cell>
        </row>
        <row r="1201">
          <cell r="A1201" t="str">
            <v>Choctaw National of Oklahoma</v>
          </cell>
        </row>
        <row r="1202">
          <cell r="A1202" t="str">
            <v>Choicepoint</v>
          </cell>
        </row>
        <row r="1203">
          <cell r="A1203" t="str">
            <v>Christian Brothers Services</v>
          </cell>
        </row>
        <row r="1204">
          <cell r="A1204" t="str">
            <v>Christian Brothers Services (Allied Benefits Systems)</v>
          </cell>
        </row>
        <row r="1205">
          <cell r="A1205" t="str">
            <v>Christian Senior Association</v>
          </cell>
        </row>
        <row r="1206">
          <cell r="A1206" t="str">
            <v>Christiana Care</v>
          </cell>
        </row>
        <row r="1207">
          <cell r="A1207" t="str">
            <v>Christus Health</v>
          </cell>
        </row>
        <row r="1208">
          <cell r="A1208" t="str">
            <v>Chrysler Group LLC</v>
          </cell>
        </row>
        <row r="1209">
          <cell r="A1209" t="str">
            <v>Chrysler LLC</v>
          </cell>
        </row>
        <row r="1210">
          <cell r="A1210" t="str">
            <v>CHSS Polk Healthcare</v>
          </cell>
        </row>
        <row r="1211">
          <cell r="A1211" t="str">
            <v>Chubb (Horizon BCBS of New Jersey)</v>
          </cell>
        </row>
        <row r="1212">
          <cell r="A1212" t="str">
            <v>Church &amp; Dwight Co. (Trion Group)</v>
          </cell>
        </row>
        <row r="1213">
          <cell r="A1213" t="str">
            <v>Church Alliance</v>
          </cell>
        </row>
        <row r="1214">
          <cell r="A1214" t="str">
            <v>Church Benefits Association (CBA)</v>
          </cell>
        </row>
        <row r="1215">
          <cell r="A1215" t="str">
            <v>Ciena Corporation (Corporate United) (EHPCO)</v>
          </cell>
        </row>
        <row r="1216">
          <cell r="A1216" t="str">
            <v>Ciena Corporation (Wells Fargo TPA)</v>
          </cell>
        </row>
        <row r="1217">
          <cell r="A1217" t="str">
            <v>CIGNA</v>
          </cell>
        </row>
        <row r="1218">
          <cell r="A1218" t="str">
            <v>CIGNA - Puerto Rico</v>
          </cell>
        </row>
        <row r="1219">
          <cell r="A1219" t="str">
            <v>CIGNA - US</v>
          </cell>
        </row>
        <row r="1220">
          <cell r="A1220" t="str">
            <v>Cincinnati Bell</v>
          </cell>
        </row>
        <row r="1221">
          <cell r="A1221" t="str">
            <v>Cincinnati Childrens Hospital (CHCA)</v>
          </cell>
        </row>
        <row r="1222">
          <cell r="A1222" t="str">
            <v>Cincom Systems, Inc.</v>
          </cell>
        </row>
        <row r="1223">
          <cell r="A1223" t="str">
            <v>Cinergy</v>
          </cell>
        </row>
        <row r="1224">
          <cell r="A1224" t="str">
            <v>Cingular Wireless</v>
          </cell>
        </row>
        <row r="1225">
          <cell r="A1225" t="str">
            <v>Cinram U.S. Holdings, Inc.</v>
          </cell>
        </row>
        <row r="1226">
          <cell r="A1226" t="str">
            <v>Cintas Corporation</v>
          </cell>
        </row>
        <row r="1227">
          <cell r="A1227" t="str">
            <v>Circle Care Management</v>
          </cell>
        </row>
        <row r="1228">
          <cell r="A1228" t="str">
            <v>Circuit City</v>
          </cell>
        </row>
        <row r="1229">
          <cell r="A1229" t="str">
            <v>Cirrus Logic</v>
          </cell>
        </row>
        <row r="1230">
          <cell r="A1230" t="str">
            <v>Cisco Systems</v>
          </cell>
        </row>
        <row r="1231">
          <cell r="A1231" t="str">
            <v>CIT</v>
          </cell>
        </row>
        <row r="1232">
          <cell r="A1232" t="str">
            <v>Citadel Broadcasting Corporation</v>
          </cell>
        </row>
        <row r="1233">
          <cell r="A1233" t="str">
            <v>CitiGroup</v>
          </cell>
        </row>
        <row r="1234">
          <cell r="A1234" t="str">
            <v>CitiGroup - PR</v>
          </cell>
        </row>
        <row r="1235">
          <cell r="A1235" t="str">
            <v>Citizen Banking Corporation</v>
          </cell>
        </row>
        <row r="1236">
          <cell r="A1236" t="str">
            <v>Citizens Choice HealthPlan</v>
          </cell>
        </row>
        <row r="1237">
          <cell r="A1237" t="str">
            <v>Citizens Energy Corporation</v>
          </cell>
        </row>
        <row r="1238">
          <cell r="A1238" t="str">
            <v>Citizens Financial</v>
          </cell>
        </row>
        <row r="1239">
          <cell r="A1239" t="str">
            <v>Citizens National Bank (WPS)</v>
          </cell>
        </row>
        <row r="1240">
          <cell r="A1240" t="str">
            <v>Citizens National Life Insurance Company</v>
          </cell>
        </row>
        <row r="1241">
          <cell r="A1241" t="str">
            <v>Citizens Republic Bank (Corporate United) (EHPCO)</v>
          </cell>
        </row>
        <row r="1242">
          <cell r="A1242" t="str">
            <v>Citizens Republic Bank (GDAHC)</v>
          </cell>
        </row>
        <row r="1243">
          <cell r="A1243" t="str">
            <v>City &amp; Board of Education of Milford</v>
          </cell>
        </row>
        <row r="1244">
          <cell r="A1244" t="str">
            <v>City Bridgeport &amp; Board of Edu</v>
          </cell>
        </row>
        <row r="1245">
          <cell r="A1245" t="str">
            <v>City Of Akron (EHPCO)</v>
          </cell>
        </row>
        <row r="1246">
          <cell r="A1246" t="str">
            <v>City of Akron (HAC)</v>
          </cell>
        </row>
        <row r="1247">
          <cell r="A1247" t="str">
            <v>City of Albany</v>
          </cell>
        </row>
        <row r="1248">
          <cell r="A1248" t="str">
            <v>City of Anderson (Verus)</v>
          </cell>
        </row>
        <row r="1249">
          <cell r="A1249" t="str">
            <v>City of Austin</v>
          </cell>
        </row>
        <row r="1250">
          <cell r="A1250" t="str">
            <v>City of Baltimore</v>
          </cell>
        </row>
        <row r="1251">
          <cell r="A1251" t="str">
            <v>City Of Barberton (EHPCO)</v>
          </cell>
        </row>
        <row r="1252">
          <cell r="A1252" t="str">
            <v>City Of Bayonne</v>
          </cell>
        </row>
        <row r="1253">
          <cell r="A1253" t="str">
            <v>City of Beaumont</v>
          </cell>
        </row>
        <row r="1254">
          <cell r="A1254" t="str">
            <v>City of Birmingham</v>
          </cell>
        </row>
        <row r="1255">
          <cell r="A1255" t="str">
            <v>City of Bloomington, IL</v>
          </cell>
        </row>
        <row r="1256">
          <cell r="A1256" t="str">
            <v>City of Boca Raton</v>
          </cell>
        </row>
        <row r="1257">
          <cell r="A1257" t="str">
            <v>City of Bristol &amp; Board of Education</v>
          </cell>
        </row>
        <row r="1258">
          <cell r="A1258" t="str">
            <v>City of Broken Arrow (Mutual Assurance Administrators)</v>
          </cell>
        </row>
        <row r="1259">
          <cell r="A1259" t="str">
            <v>City of Brook Park (HAC)</v>
          </cell>
        </row>
        <row r="1260">
          <cell r="A1260" t="str">
            <v>City of Bryan, City of College Station, Brazos County</v>
          </cell>
        </row>
        <row r="1261">
          <cell r="A1261" t="str">
            <v>City of Bryan, Texas</v>
          </cell>
        </row>
        <row r="1262">
          <cell r="A1262" t="str">
            <v>City Of Canton (EHPCO)</v>
          </cell>
        </row>
        <row r="1263">
          <cell r="A1263" t="str">
            <v>City of Casper (VPS)</v>
          </cell>
        </row>
        <row r="1264">
          <cell r="A1264" t="str">
            <v>City of Cedar Rapids (CoreSource)</v>
          </cell>
        </row>
        <row r="1265">
          <cell r="A1265" t="str">
            <v>City of Cedar Rapids (First Administrators)</v>
          </cell>
        </row>
        <row r="1266">
          <cell r="A1266" t="str">
            <v>City of Cedar Rapids (Midwest Group Benefits)</v>
          </cell>
        </row>
        <row r="1267">
          <cell r="A1267" t="str">
            <v>City of Cedar Rapids (WISRX)</v>
          </cell>
        </row>
        <row r="1268">
          <cell r="A1268" t="str">
            <v>City of Charleston</v>
          </cell>
        </row>
        <row r="1269">
          <cell r="A1269" t="str">
            <v>City of Charlotte</v>
          </cell>
        </row>
        <row r="1270">
          <cell r="A1270" t="str">
            <v>City of Chattanooga (BCBSTN)</v>
          </cell>
        </row>
        <row r="1271">
          <cell r="A1271" t="str">
            <v>City of Chicago (COC)</v>
          </cell>
        </row>
        <row r="1272">
          <cell r="A1272" t="str">
            <v>City of Chicago and Sister Agencies (COC)</v>
          </cell>
        </row>
        <row r="1273">
          <cell r="A1273" t="str">
            <v>City of Cincinnati</v>
          </cell>
        </row>
        <row r="1274">
          <cell r="A1274" t="str">
            <v>City of Cincinnati (EHPCO)</v>
          </cell>
        </row>
        <row r="1275">
          <cell r="A1275" t="str">
            <v>City of Cincinnati (HAC)</v>
          </cell>
        </row>
        <row r="1276">
          <cell r="A1276" t="str">
            <v>City of Clarksville</v>
          </cell>
        </row>
        <row r="1277">
          <cell r="A1277" t="str">
            <v>City of Clawson (AEPC)</v>
          </cell>
        </row>
        <row r="1278">
          <cell r="A1278" t="str">
            <v>City of Cleveland (HAC)</v>
          </cell>
        </row>
        <row r="1279">
          <cell r="A1279" t="str">
            <v>City of College Station</v>
          </cell>
        </row>
        <row r="1280">
          <cell r="A1280" t="str">
            <v>City of Columbia</v>
          </cell>
        </row>
        <row r="1281">
          <cell r="A1281" t="str">
            <v>City of Columbus</v>
          </cell>
        </row>
        <row r="1282">
          <cell r="A1282" t="str">
            <v>City of Columbus (US Scripts)</v>
          </cell>
        </row>
        <row r="1283">
          <cell r="A1283" t="str">
            <v>City of Corpus Christi</v>
          </cell>
        </row>
        <row r="1284">
          <cell r="A1284" t="str">
            <v>City of Cuyahoga Falls (EHPCO)</v>
          </cell>
        </row>
        <row r="1285">
          <cell r="A1285" t="str">
            <v>City of Dallas</v>
          </cell>
        </row>
        <row r="1286">
          <cell r="A1286" t="str">
            <v>City of Dayton</v>
          </cell>
        </row>
        <row r="1287">
          <cell r="A1287" t="str">
            <v>City of Dayton</v>
          </cell>
        </row>
        <row r="1288">
          <cell r="A1288" t="str">
            <v>City of Dayton (EHPCO)</v>
          </cell>
        </row>
        <row r="1289">
          <cell r="A1289" t="str">
            <v>City of Denton, The</v>
          </cell>
        </row>
        <row r="1290">
          <cell r="A1290" t="str">
            <v>City of Detroit</v>
          </cell>
        </row>
        <row r="1291">
          <cell r="A1291" t="str">
            <v>City of Detroit (AEPC)</v>
          </cell>
        </row>
        <row r="1292">
          <cell r="A1292" t="str">
            <v>City of Dover</v>
          </cell>
        </row>
        <row r="1293">
          <cell r="A1293" t="str">
            <v>City of Duluth</v>
          </cell>
        </row>
        <row r="1294">
          <cell r="A1294" t="str">
            <v>City of Durham</v>
          </cell>
        </row>
        <row r="1295">
          <cell r="A1295" t="str">
            <v>City of East Moline</v>
          </cell>
        </row>
        <row r="1296">
          <cell r="A1296" t="str">
            <v>City of East Orange (Horizon BCBS of New Jersey)</v>
          </cell>
        </row>
        <row r="1297">
          <cell r="A1297" t="str">
            <v>City of Edmond</v>
          </cell>
        </row>
        <row r="1298">
          <cell r="A1298" t="str">
            <v>City of Edmund</v>
          </cell>
        </row>
        <row r="1299">
          <cell r="A1299" t="str">
            <v>City of El Paso (SOMI)</v>
          </cell>
        </row>
        <row r="1300">
          <cell r="A1300" t="str">
            <v>City of Elizabeth</v>
          </cell>
        </row>
        <row r="1301">
          <cell r="A1301" t="str">
            <v>City of Ellensburg (EHPCO)</v>
          </cell>
        </row>
        <row r="1302">
          <cell r="A1302" t="str">
            <v>City of Evansville</v>
          </cell>
        </row>
        <row r="1303">
          <cell r="A1303" t="str">
            <v>City of Everett (EHPCO)</v>
          </cell>
        </row>
        <row r="1304">
          <cell r="A1304" t="str">
            <v>City of Farmers Branch (Boon-Chapman)</v>
          </cell>
        </row>
        <row r="1305">
          <cell r="A1305" t="str">
            <v>City of Farmington</v>
          </cell>
        </row>
        <row r="1306">
          <cell r="A1306" t="str">
            <v>City of Farmington (WISRX)</v>
          </cell>
        </row>
        <row r="1307">
          <cell r="A1307" t="str">
            <v>City of Fayetteville</v>
          </cell>
        </row>
        <row r="1308">
          <cell r="A1308" t="str">
            <v>City of Findlay</v>
          </cell>
        </row>
        <row r="1309">
          <cell r="A1309" t="str">
            <v>City of Findlay (EHPCO)</v>
          </cell>
        </row>
        <row r="1310">
          <cell r="A1310" t="str">
            <v>City of Flint</v>
          </cell>
        </row>
        <row r="1311">
          <cell r="A1311" t="str">
            <v>City of Fort Collins (NGS American)</v>
          </cell>
        </row>
        <row r="1312">
          <cell r="A1312" t="str">
            <v>City of Fort Lauderdale (CoreSource)</v>
          </cell>
        </row>
        <row r="1313">
          <cell r="A1313" t="str">
            <v>City of Fort Worth</v>
          </cell>
        </row>
        <row r="1314">
          <cell r="A1314" t="str">
            <v>City of Fostoria (EHPCO)</v>
          </cell>
        </row>
        <row r="1315">
          <cell r="A1315" t="str">
            <v>City of Fremont-Huntington</v>
          </cell>
        </row>
        <row r="1316">
          <cell r="A1316" t="str">
            <v>City of Fresno</v>
          </cell>
        </row>
        <row r="1317">
          <cell r="A1317" t="str">
            <v>City of Garfield Heights</v>
          </cell>
        </row>
        <row r="1318">
          <cell r="A1318" t="str">
            <v>City of Gary Indiana</v>
          </cell>
        </row>
        <row r="1319">
          <cell r="A1319" t="str">
            <v>City of Germantown</v>
          </cell>
        </row>
        <row r="1320">
          <cell r="A1320" t="str">
            <v>City of Germantown (Health Cost Solutions)</v>
          </cell>
        </row>
        <row r="1321">
          <cell r="A1321" t="str">
            <v>City of Germantown (Mutual Assurance Administrators)</v>
          </cell>
        </row>
        <row r="1322">
          <cell r="A1322" t="str">
            <v>City of Glendale</v>
          </cell>
        </row>
        <row r="1323">
          <cell r="A1323" t="str">
            <v>City of Goldsboro</v>
          </cell>
        </row>
        <row r="1324">
          <cell r="A1324" t="str">
            <v>City of Grand Prairie</v>
          </cell>
        </row>
        <row r="1325">
          <cell r="A1325" t="str">
            <v>City of Grand Rapids</v>
          </cell>
        </row>
        <row r="1326">
          <cell r="A1326" t="str">
            <v>City of Harlingen (CoreSource)</v>
          </cell>
        </row>
        <row r="1327">
          <cell r="A1327" t="str">
            <v>City of Harlingen (Vanguard Health Systems)</v>
          </cell>
        </row>
        <row r="1328">
          <cell r="A1328" t="str">
            <v>City of Hartford</v>
          </cell>
        </row>
        <row r="1329">
          <cell r="A1329" t="str">
            <v>City of Hazel Park (AEPC)</v>
          </cell>
        </row>
        <row r="1330">
          <cell r="A1330" t="str">
            <v>City of Henderson</v>
          </cell>
        </row>
        <row r="1331">
          <cell r="A1331" t="str">
            <v>City of Hope National Medical Center</v>
          </cell>
        </row>
        <row r="1332">
          <cell r="A1332" t="str">
            <v>City of Hope National Medical Center (TWC)</v>
          </cell>
        </row>
        <row r="1333">
          <cell r="A1333" t="str">
            <v>City of Houston</v>
          </cell>
        </row>
        <row r="1334">
          <cell r="A1334" t="str">
            <v>City of Houston (MHealth)</v>
          </cell>
        </row>
        <row r="1335">
          <cell r="A1335" t="str">
            <v>City of Hurst</v>
          </cell>
        </row>
        <row r="1336">
          <cell r="A1336" t="str">
            <v>City of Independence MO</v>
          </cell>
        </row>
        <row r="1337">
          <cell r="A1337" t="str">
            <v>City of Jersey City</v>
          </cell>
        </row>
        <row r="1338">
          <cell r="A1338" t="str">
            <v>City of Kettering (PBIRX)</v>
          </cell>
        </row>
        <row r="1339">
          <cell r="A1339" t="str">
            <v>City of Knoxville (BCBSTN)</v>
          </cell>
        </row>
        <row r="1340">
          <cell r="A1340" t="str">
            <v>City of La Crosse</v>
          </cell>
        </row>
        <row r="1341">
          <cell r="A1341" t="str">
            <v>City of La Crosse (WISRX)</v>
          </cell>
        </row>
        <row r="1342">
          <cell r="A1342" t="str">
            <v>City of Lakeland</v>
          </cell>
        </row>
        <row r="1343">
          <cell r="A1343" t="str">
            <v>City of Largo Florida</v>
          </cell>
        </row>
        <row r="1344">
          <cell r="A1344" t="str">
            <v>City of Lewisville (GPA)</v>
          </cell>
        </row>
        <row r="1345">
          <cell r="A1345" t="str">
            <v>City of Lexington (HealthScope Benefits)</v>
          </cell>
        </row>
        <row r="1346">
          <cell r="A1346" t="str">
            <v>City of Lima (EHPCO)</v>
          </cell>
        </row>
        <row r="1347">
          <cell r="A1347" t="str">
            <v>City of Linden (Horizon BCBS of New Jersey)</v>
          </cell>
        </row>
        <row r="1348">
          <cell r="A1348" t="str">
            <v>City of Long Beach</v>
          </cell>
        </row>
        <row r="1349">
          <cell r="A1349" t="str">
            <v>City of Lorain (EHPCO)</v>
          </cell>
        </row>
        <row r="1350">
          <cell r="A1350" t="str">
            <v>City of Lufkin</v>
          </cell>
        </row>
        <row r="1351">
          <cell r="A1351" t="str">
            <v>City of Manchester (HPI)</v>
          </cell>
        </row>
        <row r="1352">
          <cell r="A1352" t="str">
            <v>City of Mansfield (EHPCO)</v>
          </cell>
        </row>
        <row r="1353">
          <cell r="A1353" t="str">
            <v>City of McKinney (GPA)</v>
          </cell>
        </row>
        <row r="1354">
          <cell r="A1354" t="str">
            <v>City of Memphis (MNCP)</v>
          </cell>
        </row>
        <row r="1355">
          <cell r="A1355" t="str">
            <v>City Of Memphis Oji (MNCP)</v>
          </cell>
        </row>
        <row r="1356">
          <cell r="A1356" t="str">
            <v>City of Mesa</v>
          </cell>
        </row>
        <row r="1357">
          <cell r="A1357" t="str">
            <v>City of Mesquite</v>
          </cell>
        </row>
        <row r="1358">
          <cell r="A1358" t="str">
            <v>City of Miami</v>
          </cell>
        </row>
        <row r="1359">
          <cell r="A1359" t="str">
            <v>City of Miami Beach</v>
          </cell>
        </row>
        <row r="1360">
          <cell r="A1360" t="str">
            <v>City of Middleton (EHPCO)</v>
          </cell>
        </row>
        <row r="1361">
          <cell r="A1361" t="str">
            <v>City of Middleton (HAC)</v>
          </cell>
        </row>
        <row r="1362">
          <cell r="A1362" t="str">
            <v>City of Middletown (EHPCO)</v>
          </cell>
        </row>
        <row r="1363">
          <cell r="A1363" t="str">
            <v>City of Milwaukee (WISRX)</v>
          </cell>
        </row>
        <row r="1364">
          <cell r="A1364" t="str">
            <v>City of Missoula (Allegiance Benefit Plan Management)</v>
          </cell>
        </row>
        <row r="1365">
          <cell r="A1365" t="str">
            <v>City of Moberly</v>
          </cell>
        </row>
        <row r="1366">
          <cell r="A1366" t="str">
            <v>City of Mobile Alabama</v>
          </cell>
        </row>
        <row r="1367">
          <cell r="A1367" t="str">
            <v>City of Nashua</v>
          </cell>
        </row>
        <row r="1368">
          <cell r="A1368" t="str">
            <v>City of New York</v>
          </cell>
        </row>
        <row r="1369">
          <cell r="A1369" t="str">
            <v>City of Niagara Falls (EBS-RMSCO)</v>
          </cell>
        </row>
        <row r="1370">
          <cell r="A1370" t="str">
            <v>City of Niagra Falls</v>
          </cell>
        </row>
        <row r="1371">
          <cell r="A1371" t="str">
            <v>City of Norfolk</v>
          </cell>
        </row>
        <row r="1372">
          <cell r="A1372" t="str">
            <v>City of Norfolk, Virginia</v>
          </cell>
        </row>
        <row r="1373">
          <cell r="A1373" t="str">
            <v>City of Norman, Oklahoma</v>
          </cell>
        </row>
        <row r="1374">
          <cell r="A1374" t="str">
            <v>City of North Canton</v>
          </cell>
        </row>
        <row r="1375">
          <cell r="A1375" t="str">
            <v>City of Oak Park</v>
          </cell>
        </row>
        <row r="1376">
          <cell r="A1376" t="str">
            <v>City of Oklahoma City</v>
          </cell>
        </row>
        <row r="1377">
          <cell r="A1377" t="str">
            <v>City of Painesville (HAC)</v>
          </cell>
        </row>
        <row r="1378">
          <cell r="A1378" t="str">
            <v>City of Palm Coast (FMH) (Coresource)</v>
          </cell>
        </row>
        <row r="1379">
          <cell r="A1379" t="str">
            <v>City of Pearland</v>
          </cell>
        </row>
        <row r="1380">
          <cell r="A1380" t="str">
            <v>City of Pembroke Pines</v>
          </cell>
        </row>
        <row r="1381">
          <cell r="A1381" t="str">
            <v>City of Peoria</v>
          </cell>
        </row>
        <row r="1382">
          <cell r="A1382" t="str">
            <v>City of Peoria (CoreSource)</v>
          </cell>
        </row>
        <row r="1383">
          <cell r="A1383" t="str">
            <v>City of Peoria (EHPCO)</v>
          </cell>
        </row>
        <row r="1384">
          <cell r="A1384" t="str">
            <v>City of Peoria (Loomis)</v>
          </cell>
        </row>
        <row r="1385">
          <cell r="A1385" t="str">
            <v>City of Peoria (National CooperativeRx) (WisRx)</v>
          </cell>
        </row>
        <row r="1386">
          <cell r="A1386" t="str">
            <v>City of Philadelphia</v>
          </cell>
        </row>
        <row r="1387">
          <cell r="A1387" t="str">
            <v>City of Phoenix</v>
          </cell>
        </row>
        <row r="1388">
          <cell r="A1388" t="str">
            <v>City of Pittsburgh Fire and Police</v>
          </cell>
        </row>
        <row r="1389">
          <cell r="A1389" t="str">
            <v>City of Portland</v>
          </cell>
        </row>
        <row r="1390">
          <cell r="A1390" t="str">
            <v>City of Portland (HPI)</v>
          </cell>
        </row>
        <row r="1391">
          <cell r="A1391" t="str">
            <v>City of Providence, Rhode Island</v>
          </cell>
        </row>
        <row r="1392">
          <cell r="A1392" t="str">
            <v>City of Raleigh</v>
          </cell>
        </row>
        <row r="1393">
          <cell r="A1393" t="str">
            <v>City of Reading (RCG)</v>
          </cell>
        </row>
        <row r="1394">
          <cell r="A1394" t="str">
            <v>City of Richmond</v>
          </cell>
        </row>
        <row r="1395">
          <cell r="A1395" t="str">
            <v>City of Roanoke (Key Benefit Administrators)</v>
          </cell>
        </row>
        <row r="1396">
          <cell r="A1396" t="str">
            <v>City of Rock Island (Heartland Health)</v>
          </cell>
        </row>
        <row r="1397">
          <cell r="A1397" t="str">
            <v>City of Rockwell</v>
          </cell>
        </row>
        <row r="1398">
          <cell r="A1398" t="str">
            <v>City of Rocky Mount (IMS)</v>
          </cell>
        </row>
        <row r="1399">
          <cell r="A1399" t="str">
            <v>City of Rocky Mount (Tucker Administrators)</v>
          </cell>
        </row>
        <row r="1400">
          <cell r="A1400" t="str">
            <v>City of Rome</v>
          </cell>
        </row>
        <row r="1401">
          <cell r="A1401" t="str">
            <v>City of Rome (EBS-RMSCO)</v>
          </cell>
        </row>
        <row r="1402">
          <cell r="A1402" t="str">
            <v>City of Round Rock</v>
          </cell>
        </row>
        <row r="1403">
          <cell r="A1403" t="str">
            <v>City of Rowlett Texas</v>
          </cell>
        </row>
        <row r="1404">
          <cell r="A1404" t="str">
            <v>City of Royal Oak (AEPC)</v>
          </cell>
        </row>
        <row r="1405">
          <cell r="A1405" t="str">
            <v>City of Salem</v>
          </cell>
        </row>
        <row r="1406">
          <cell r="A1406" t="str">
            <v>City of Salina</v>
          </cell>
        </row>
        <row r="1407">
          <cell r="A1407" t="str">
            <v>City of San Angelo</v>
          </cell>
        </row>
        <row r="1408">
          <cell r="A1408" t="str">
            <v>City of San Antonio</v>
          </cell>
        </row>
        <row r="1409">
          <cell r="A1409" t="str">
            <v>City of San Bernardino (Healthcomp)</v>
          </cell>
        </row>
        <row r="1410">
          <cell r="A1410" t="str">
            <v>City of San Juan (SOMI)</v>
          </cell>
        </row>
        <row r="1411">
          <cell r="A1411" t="str">
            <v>City of San Luis (Rate Card)</v>
          </cell>
        </row>
        <row r="1412">
          <cell r="A1412" t="str">
            <v>City of San Marcos (TML)</v>
          </cell>
        </row>
        <row r="1413">
          <cell r="A1413" t="str">
            <v>City of Sarasota</v>
          </cell>
        </row>
        <row r="1414">
          <cell r="A1414" t="str">
            <v>City of Savannah (EHPCO)</v>
          </cell>
        </row>
        <row r="1415">
          <cell r="A1415" t="str">
            <v>City of Scottsdale</v>
          </cell>
        </row>
        <row r="1416">
          <cell r="A1416" t="str">
            <v>City of Scranton (Millennium Administrators)</v>
          </cell>
        </row>
        <row r="1417">
          <cell r="A1417" t="str">
            <v>City of Seattle</v>
          </cell>
        </row>
        <row r="1418">
          <cell r="A1418" t="str">
            <v>City of Shelby</v>
          </cell>
        </row>
        <row r="1419">
          <cell r="A1419" t="str">
            <v>City of Sioux City</v>
          </cell>
        </row>
        <row r="1420">
          <cell r="A1420" t="str">
            <v>City of Solon</v>
          </cell>
        </row>
        <row r="1421">
          <cell r="A1421" t="str">
            <v>City of Southfield (Medtipster)</v>
          </cell>
        </row>
        <row r="1422">
          <cell r="A1422" t="str">
            <v>City of Springfield</v>
          </cell>
        </row>
        <row r="1423">
          <cell r="A1423" t="str">
            <v>City of St Peters (EHPCO)</v>
          </cell>
        </row>
        <row r="1424">
          <cell r="A1424" t="str">
            <v>City of St. Louis Public School System</v>
          </cell>
        </row>
        <row r="1425">
          <cell r="A1425" t="str">
            <v>City of Stafford (Prairie State Enterprises)</v>
          </cell>
        </row>
        <row r="1426">
          <cell r="A1426" t="str">
            <v>City of Sterling Heights</v>
          </cell>
        </row>
        <row r="1427">
          <cell r="A1427" t="str">
            <v>City of Stockton</v>
          </cell>
        </row>
        <row r="1428">
          <cell r="A1428" t="str">
            <v>City of Sylvania</v>
          </cell>
        </row>
        <row r="1429">
          <cell r="A1429" t="str">
            <v>City of Tacoma</v>
          </cell>
        </row>
        <row r="1430">
          <cell r="A1430" t="str">
            <v>City of Texarkana (BCBS of Arkansas)</v>
          </cell>
        </row>
        <row r="1431">
          <cell r="A1431" t="str">
            <v>City of Toledo (HAC)</v>
          </cell>
        </row>
        <row r="1432">
          <cell r="A1432" t="str">
            <v>City of Tuscaloosa</v>
          </cell>
        </row>
        <row r="1433">
          <cell r="A1433" t="str">
            <v>City of Victoria (Boon-Chapman)</v>
          </cell>
        </row>
        <row r="1434">
          <cell r="A1434" t="str">
            <v>City of Virginia Beach and the School Board (Optima Health)</v>
          </cell>
        </row>
        <row r="1435">
          <cell r="A1435" t="str">
            <v>City of Washington (Millennium)</v>
          </cell>
        </row>
        <row r="1436">
          <cell r="A1436" t="str">
            <v>City of Wausau (WISRX)</v>
          </cell>
        </row>
        <row r="1437">
          <cell r="A1437" t="str">
            <v>City of Wauwatosa (WISRX)</v>
          </cell>
        </row>
        <row r="1438">
          <cell r="A1438" t="str">
            <v>City of Westfield</v>
          </cell>
        </row>
        <row r="1439">
          <cell r="A1439" t="str">
            <v>City of Wichita Falls</v>
          </cell>
        </row>
        <row r="1440">
          <cell r="A1440" t="str">
            <v>City of Wichita, KS</v>
          </cell>
        </row>
        <row r="1441">
          <cell r="A1441" t="str">
            <v>City of Winston-Salem</v>
          </cell>
        </row>
        <row r="1442">
          <cell r="A1442" t="str">
            <v>City of Witchita</v>
          </cell>
        </row>
        <row r="1443">
          <cell r="A1443" t="str">
            <v>City of Worcester - Duplicate</v>
          </cell>
        </row>
        <row r="1444">
          <cell r="A1444" t="str">
            <v>City of Worcester MA</v>
          </cell>
        </row>
        <row r="1445">
          <cell r="A1445" t="str">
            <v>City of Wyandotte (AmeraPlan)</v>
          </cell>
        </row>
        <row r="1446">
          <cell r="A1446" t="str">
            <v>City of Wyoming</v>
          </cell>
        </row>
        <row r="1447">
          <cell r="A1447" t="str">
            <v>City of York</v>
          </cell>
        </row>
        <row r="1448">
          <cell r="A1448" t="str">
            <v>City Utilities of Springfield</v>
          </cell>
        </row>
        <row r="1449">
          <cell r="A1449" t="str">
            <v>Civilian Heath &amp; Medical Program of the Dept of Veterans Affairs (CHAMPVA)</v>
          </cell>
        </row>
        <row r="1450">
          <cell r="A1450" t="str">
            <v>CK Witco Corporation</v>
          </cell>
        </row>
        <row r="1451">
          <cell r="A1451" t="str">
            <v>CL Frates and Co.</v>
          </cell>
        </row>
        <row r="1452">
          <cell r="A1452" t="str">
            <v>Claims Administrative Services</v>
          </cell>
        </row>
        <row r="1453">
          <cell r="A1453" t="str">
            <v>Claims Management Services</v>
          </cell>
        </row>
        <row r="1454">
          <cell r="A1454" t="str">
            <v>Clariant Corporation</v>
          </cell>
        </row>
        <row r="1455">
          <cell r="A1455" t="str">
            <v>Claridge (Mutual Assurance Administrators)</v>
          </cell>
        </row>
        <row r="1456">
          <cell r="A1456" t="str">
            <v>Clark American</v>
          </cell>
        </row>
        <row r="1457">
          <cell r="A1457" t="str">
            <v>Clark County Education Assoc.Welfare Benefit Trust</v>
          </cell>
        </row>
        <row r="1458">
          <cell r="A1458" t="str">
            <v>Clark County, NV (NACo)</v>
          </cell>
        </row>
        <row r="1459">
          <cell r="A1459" t="str">
            <v>Clarks (Wellnet)</v>
          </cell>
        </row>
        <row r="1460">
          <cell r="A1460" t="str">
            <v>Claxton Poultry Farms</v>
          </cell>
        </row>
        <row r="1461">
          <cell r="A1461" t="str">
            <v>Clayton County Georgia</v>
          </cell>
        </row>
        <row r="1462">
          <cell r="A1462" t="str">
            <v>Clayton County Georgia (EHPCO)</v>
          </cell>
        </row>
        <row r="1463">
          <cell r="A1463" t="str">
            <v>Clayton County, GA (EHPCO)</v>
          </cell>
        </row>
        <row r="1464">
          <cell r="A1464" t="str">
            <v>Clayton Homes (BH)</v>
          </cell>
        </row>
        <row r="1465">
          <cell r="A1465" t="str">
            <v>Clear Channel Communications</v>
          </cell>
        </row>
        <row r="1466">
          <cell r="A1466" t="str">
            <v>Clear Channel Communications (CORET)</v>
          </cell>
        </row>
        <row r="1467">
          <cell r="A1467" t="str">
            <v>Clear Choice Health Plans</v>
          </cell>
        </row>
        <row r="1468">
          <cell r="A1468" t="str">
            <v>Clear Springs Foods (AmeriBen)</v>
          </cell>
        </row>
        <row r="1469">
          <cell r="A1469" t="str">
            <v>ClearStone Solutions</v>
          </cell>
        </row>
        <row r="1470">
          <cell r="A1470" t="str">
            <v>Clermont County Insurance Consortium (CCIC)</v>
          </cell>
        </row>
        <row r="1471">
          <cell r="A1471" t="str">
            <v>Cleveland Clinic Health Systems (CCHS)</v>
          </cell>
        </row>
        <row r="1472">
          <cell r="A1472" t="str">
            <v>Cleveland Metro Schools</v>
          </cell>
        </row>
        <row r="1473">
          <cell r="A1473" t="str">
            <v>Cleveland Metropolitan School District (HAC)</v>
          </cell>
        </row>
        <row r="1474">
          <cell r="A1474" t="str">
            <v>Cleveland State University (HAC)</v>
          </cell>
        </row>
        <row r="1475">
          <cell r="A1475" t="str">
            <v>Client Communication Systems</v>
          </cell>
        </row>
        <row r="1476">
          <cell r="A1476" t="str">
            <v>Client CRO</v>
          </cell>
        </row>
        <row r="1477">
          <cell r="A1477" t="str">
            <v>Client First National, Inc</v>
          </cell>
        </row>
        <row r="1478">
          <cell r="A1478" t="str">
            <v>Cliff Communities  (CWI Benefits, Inc.)</v>
          </cell>
        </row>
        <row r="1479">
          <cell r="A1479" t="str">
            <v>Clifton Gunderson (WISRX)</v>
          </cell>
        </row>
        <row r="1480">
          <cell r="A1480" t="str">
            <v>CliftonLarsonAllen, LLP</v>
          </cell>
        </row>
        <row r="1481">
          <cell r="A1481" t="str">
            <v>Clovis Unified School District</v>
          </cell>
        </row>
        <row r="1482">
          <cell r="A1482" t="str">
            <v>ClubMD (HealthSmart Benefit Solutions)</v>
          </cell>
        </row>
        <row r="1483">
          <cell r="A1483" t="str">
            <v>CMS Energy, Inc.</v>
          </cell>
        </row>
        <row r="1484">
          <cell r="A1484" t="str">
            <v>CMS Energy, Inc. (EHPCO)</v>
          </cell>
        </row>
        <row r="1485">
          <cell r="A1485" t="str">
            <v>CMS Energy, Inc. (TWC)</v>
          </cell>
        </row>
        <row r="1486">
          <cell r="A1486" t="str">
            <v>CNA Insurance Employees (LOEWS)</v>
          </cell>
        </row>
        <row r="1487">
          <cell r="A1487" t="str">
            <v>CNA Surety (LOEWS)</v>
          </cell>
        </row>
        <row r="1488">
          <cell r="A1488" t="str">
            <v>CNF Transport</v>
          </cell>
        </row>
        <row r="1489">
          <cell r="A1489" t="str">
            <v>CNIC Health Solutions, Inc.</v>
          </cell>
        </row>
        <row r="1490">
          <cell r="A1490" t="str">
            <v>Coalition of Public Safety Employees Health Trust (AEPC)</v>
          </cell>
        </row>
        <row r="1491">
          <cell r="A1491" t="str">
            <v>Coastal Corporation</v>
          </cell>
        </row>
        <row r="1492">
          <cell r="A1492" t="str">
            <v>Coastal Schools Employee Benefits (United Medical All.)</v>
          </cell>
        </row>
        <row r="1493">
          <cell r="A1493" t="str">
            <v>Coastal TPA</v>
          </cell>
        </row>
        <row r="1494">
          <cell r="A1494" t="str">
            <v>Cobalt Group, The</v>
          </cell>
        </row>
        <row r="1495">
          <cell r="A1495" t="str">
            <v>Cobb County</v>
          </cell>
        </row>
        <row r="1496">
          <cell r="A1496" t="str">
            <v>Coca Cola Refreshments USA</v>
          </cell>
        </row>
        <row r="1497">
          <cell r="A1497" t="str">
            <v>Coca-Cola Bottling Co</v>
          </cell>
        </row>
        <row r="1498">
          <cell r="A1498" t="str">
            <v>Coca-Cola Entertprises</v>
          </cell>
        </row>
        <row r="1499">
          <cell r="A1499" t="str">
            <v>Coherent, Inc.</v>
          </cell>
        </row>
        <row r="1500">
          <cell r="A1500" t="str">
            <v>Colart Americas</v>
          </cell>
        </row>
        <row r="1501">
          <cell r="A1501" t="str">
            <v>Colgate Palmolive (NEPPC)</v>
          </cell>
        </row>
        <row r="1502">
          <cell r="A1502" t="str">
            <v>Collaboration Centric Solutions</v>
          </cell>
        </row>
        <row r="1503">
          <cell r="A1503" t="str">
            <v>Collaboration Centric Solutions (RxBenefits)</v>
          </cell>
        </row>
        <row r="1504">
          <cell r="A1504" t="str">
            <v>Collateral Benefits Group</v>
          </cell>
        </row>
        <row r="1505">
          <cell r="A1505" t="str">
            <v>College of Lake County (EHPCO)</v>
          </cell>
        </row>
        <row r="1506">
          <cell r="A1506" t="str">
            <v>College of Southern Maryland</v>
          </cell>
        </row>
        <row r="1507">
          <cell r="A1507" t="str">
            <v>College of the Siskiyous</v>
          </cell>
        </row>
        <row r="1508">
          <cell r="A1508" t="str">
            <v>Collier County (BCBSSC)</v>
          </cell>
        </row>
        <row r="1509">
          <cell r="A1509" t="str">
            <v>Collier County Health Care Consortium (CCHCC)</v>
          </cell>
        </row>
        <row r="1510">
          <cell r="A1510" t="str">
            <v>Collier County Health Care Consortium (National CooperativeRx) (WISRX)</v>
          </cell>
        </row>
        <row r="1511">
          <cell r="A1511" t="str">
            <v>Collin County (GPA)</v>
          </cell>
        </row>
        <row r="1512">
          <cell r="A1512" t="str">
            <v>Collins and Aikman (TEXTRON)</v>
          </cell>
        </row>
        <row r="1513">
          <cell r="A1513" t="str">
            <v>Colonial Pipeline (CORET)</v>
          </cell>
        </row>
        <row r="1514">
          <cell r="A1514" t="str">
            <v>Color Spot Nurseries</v>
          </cell>
        </row>
        <row r="1515">
          <cell r="A1515" t="str">
            <v>Colorado Access</v>
          </cell>
        </row>
        <row r="1516">
          <cell r="A1516" t="str">
            <v>Colorado Business Group on Health (CBGH)</v>
          </cell>
        </row>
        <row r="1517">
          <cell r="A1517" t="str">
            <v>Colorado Collaborative Health Plan (CCHP)</v>
          </cell>
        </row>
        <row r="1518">
          <cell r="A1518" t="str">
            <v>Colorado Contractors</v>
          </cell>
        </row>
        <row r="1519">
          <cell r="A1519" t="str">
            <v>Colorado Contractors Trust</v>
          </cell>
        </row>
        <row r="1520">
          <cell r="A1520" t="str">
            <v>Colorado Employer Benefit Trust (CEBT)</v>
          </cell>
        </row>
        <row r="1521">
          <cell r="A1521" t="str">
            <v>Colorado PERA</v>
          </cell>
        </row>
        <row r="1522">
          <cell r="A1522" t="str">
            <v>Colorado Sheet Metal Workers Local 9 (WISRX)</v>
          </cell>
        </row>
        <row r="1523">
          <cell r="A1523" t="str">
            <v>Colorado Springs Utilities</v>
          </cell>
        </row>
        <row r="1524">
          <cell r="A1524" t="str">
            <v>Colorado Springs Utilities (EBMS)</v>
          </cell>
        </row>
        <row r="1525">
          <cell r="A1525" t="str">
            <v>Colorado Springs Utilities (NGS American)</v>
          </cell>
        </row>
        <row r="1526">
          <cell r="A1526" t="str">
            <v>Columbia Energy</v>
          </cell>
        </row>
        <row r="1527">
          <cell r="A1527" t="str">
            <v>Columbine Health Systems (MQVP)</v>
          </cell>
        </row>
        <row r="1528">
          <cell r="A1528" t="str">
            <v>Columbus Childrens Hospital (CHCA)</v>
          </cell>
        </row>
        <row r="1529">
          <cell r="A1529" t="str">
            <v>Columbus Public Schools</v>
          </cell>
        </row>
        <row r="1530">
          <cell r="A1530" t="str">
            <v>Columbus State Community College (HAC)</v>
          </cell>
        </row>
        <row r="1531">
          <cell r="A1531" t="str">
            <v>Com Serv Network STCOB</v>
          </cell>
        </row>
        <row r="1532">
          <cell r="A1532" t="str">
            <v>Comair Holdings</v>
          </cell>
        </row>
        <row r="1533">
          <cell r="A1533" t="str">
            <v>Combined Benefits Administrators</v>
          </cell>
        </row>
        <row r="1534">
          <cell r="A1534" t="str">
            <v>ComCar Industries</v>
          </cell>
        </row>
        <row r="1535">
          <cell r="A1535" t="str">
            <v>Comcast (NEPPC)</v>
          </cell>
        </row>
        <row r="1536">
          <cell r="A1536" t="str">
            <v>Comerica Incorporated (Direct)</v>
          </cell>
        </row>
        <row r="1537">
          <cell r="A1537" t="str">
            <v>Comerica Incorporated (GDAHC)</v>
          </cell>
        </row>
        <row r="1538">
          <cell r="A1538" t="str">
            <v>Commerce Bancshares</v>
          </cell>
        </row>
        <row r="1539">
          <cell r="A1539" t="str">
            <v>Commerce Bancshares, Inc. (VPS)</v>
          </cell>
        </row>
        <row r="1540">
          <cell r="A1540" t="str">
            <v>Commerce Benefits Group</v>
          </cell>
        </row>
        <row r="1541">
          <cell r="A1541" t="str">
            <v>Commercial Metals Company</v>
          </cell>
        </row>
        <row r="1542">
          <cell r="A1542" t="str">
            <v>Commercial Vehicle Group, Inc.  (HAC)</v>
          </cell>
        </row>
        <row r="1543">
          <cell r="A1543" t="str">
            <v>Common Ground Healthcare Cooperative (WISRX)</v>
          </cell>
        </row>
        <row r="1544">
          <cell r="A1544" t="str">
            <v>Commonw Puerto Rico</v>
          </cell>
        </row>
        <row r="1545">
          <cell r="A1545" t="str">
            <v>Commonwealth Administrators</v>
          </cell>
        </row>
        <row r="1546">
          <cell r="A1546" t="str">
            <v>Commonwealth Care Alliance</v>
          </cell>
        </row>
        <row r="1547">
          <cell r="A1547" t="str">
            <v>Commonwealth Edison</v>
          </cell>
        </row>
        <row r="1548">
          <cell r="A1548" t="str">
            <v>Commonwealth Health Corporation, Inc</v>
          </cell>
        </row>
        <row r="1549">
          <cell r="A1549" t="str">
            <v>Commonwealth of Kentucky</v>
          </cell>
        </row>
        <row r="1550">
          <cell r="A1550" t="str">
            <v>Commonwealth of Massachusetts GIC</v>
          </cell>
        </row>
        <row r="1551">
          <cell r="A1551" t="str">
            <v>Commonwealth of Virginia</v>
          </cell>
        </row>
        <row r="1552">
          <cell r="A1552" t="str">
            <v>Commonwealth of Virginia &amp; The Local Choice</v>
          </cell>
        </row>
        <row r="1553">
          <cell r="A1553" t="str">
            <v>CommScope</v>
          </cell>
        </row>
        <row r="1554">
          <cell r="A1554" t="str">
            <v>Communicating for Agriculture</v>
          </cell>
        </row>
        <row r="1555">
          <cell r="A1555" t="str">
            <v>Communication Workers of America</v>
          </cell>
        </row>
        <row r="1556">
          <cell r="A1556" t="str">
            <v>Community College of Philadelphia (Alliant Insurance Services)</v>
          </cell>
        </row>
        <row r="1557">
          <cell r="A1557" t="str">
            <v>Community Colleges Health Consortium (EHPCO)</v>
          </cell>
        </row>
        <row r="1558">
          <cell r="A1558" t="str">
            <v>Community Foundation, Inc.</v>
          </cell>
        </row>
        <row r="1559">
          <cell r="A1559" t="str">
            <v>Community Health Access Coalition</v>
          </cell>
        </row>
        <row r="1560">
          <cell r="A1560" t="str">
            <v>Community Health Choice</v>
          </cell>
        </row>
        <row r="1561">
          <cell r="A1561" t="str">
            <v>Community Health Group</v>
          </cell>
        </row>
        <row r="1562">
          <cell r="A1562" t="str">
            <v>Community Health Medical Centers</v>
          </cell>
        </row>
        <row r="1563">
          <cell r="A1563" t="str">
            <v>Community Health Network of Connecticut</v>
          </cell>
        </row>
        <row r="1564">
          <cell r="A1564" t="str">
            <v>Community Health Plan</v>
          </cell>
        </row>
        <row r="1565">
          <cell r="A1565" t="str">
            <v>Community Health Plan of Washington</v>
          </cell>
        </row>
        <row r="1566">
          <cell r="A1566" t="str">
            <v>Community Health Solutions of America, Inc</v>
          </cell>
        </row>
        <row r="1567">
          <cell r="A1567" t="str">
            <v>Community Health Systems (CORET)</v>
          </cell>
        </row>
        <row r="1568">
          <cell r="A1568" t="str">
            <v>Community Healthcare Coalition (CHC)</v>
          </cell>
        </row>
        <row r="1569">
          <cell r="A1569" t="str">
            <v>Community Healthcare System-Community Foundation of NW Indiana (VPS)</v>
          </cell>
        </row>
        <row r="1570">
          <cell r="A1570" t="str">
            <v>Community Hospital of Monterey Peninsula</v>
          </cell>
        </row>
        <row r="1571">
          <cell r="A1571" t="str">
            <v>Community Hospital of Monterey Peninsula (National Cooperative Rx) (WisRx)</v>
          </cell>
        </row>
        <row r="1572">
          <cell r="A1572" t="str">
            <v>Community Medical Centers (Elite Brokerage Services)</v>
          </cell>
        </row>
        <row r="1573">
          <cell r="A1573" t="str">
            <v>Community Premier Plus</v>
          </cell>
        </row>
        <row r="1574">
          <cell r="A1574" t="str">
            <v>Community Services Network of West Tennessee</v>
          </cell>
        </row>
        <row r="1575">
          <cell r="A1575" t="str">
            <v>CommunityCare Managed Healthcare Plans of Oklahoma</v>
          </cell>
        </row>
        <row r="1576">
          <cell r="A1576" t="str">
            <v>Compaq-HP</v>
          </cell>
        </row>
        <row r="1577">
          <cell r="A1577" t="str">
            <v>Compass Bancshares</v>
          </cell>
        </row>
        <row r="1578">
          <cell r="A1578" t="str">
            <v>Compass Group</v>
          </cell>
        </row>
        <row r="1579">
          <cell r="A1579" t="str">
            <v>Compass Rose Benefits Group</v>
          </cell>
        </row>
        <row r="1580">
          <cell r="A1580" t="str">
            <v>Complete General Construction</v>
          </cell>
        </row>
        <row r="1581">
          <cell r="A1581" t="str">
            <v>Comprehensive Benefit Consultants</v>
          </cell>
        </row>
        <row r="1582">
          <cell r="A1582" t="str">
            <v>Comprehensive Health Management</v>
          </cell>
        </row>
        <row r="1583">
          <cell r="A1583" t="str">
            <v>CompuCom Systems, Inc.</v>
          </cell>
        </row>
        <row r="1584">
          <cell r="A1584" t="str">
            <v>Compucredit</v>
          </cell>
        </row>
        <row r="1585">
          <cell r="A1585" t="str">
            <v>CompUSA</v>
          </cell>
        </row>
        <row r="1586">
          <cell r="A1586" t="str">
            <v>Computer Associates International Inc.</v>
          </cell>
        </row>
        <row r="1587">
          <cell r="A1587" t="str">
            <v>Computer Sciences Corp</v>
          </cell>
        </row>
        <row r="1588">
          <cell r="A1588" t="str">
            <v>Computer Task Group</v>
          </cell>
        </row>
        <row r="1589">
          <cell r="A1589" t="str">
            <v>ConAgra Foods</v>
          </cell>
        </row>
        <row r="1590">
          <cell r="A1590" t="str">
            <v>ConAgra Foods (EHPCO)</v>
          </cell>
        </row>
        <row r="1591">
          <cell r="A1591" t="str">
            <v>Conax Technologies (EBS-RMSCO)</v>
          </cell>
        </row>
        <row r="1592">
          <cell r="A1592" t="str">
            <v>Conbraco Industries (ConnectCare)</v>
          </cell>
        </row>
        <row r="1593">
          <cell r="A1593" t="str">
            <v>Concert Health Plan</v>
          </cell>
        </row>
        <row r="1594">
          <cell r="A1594" t="str">
            <v>Concordia Health</v>
          </cell>
        </row>
        <row r="1595">
          <cell r="A1595" t="str">
            <v>Conectiv</v>
          </cell>
        </row>
        <row r="1596">
          <cell r="A1596" t="str">
            <v>Conejo Valley Unified School District</v>
          </cell>
        </row>
        <row r="1597">
          <cell r="A1597" t="str">
            <v>Conemaugh Health Systems (MCA Administrators, Inc.)</v>
          </cell>
        </row>
        <row r="1598">
          <cell r="A1598" t="str">
            <v>Conestoga Wood Specialties</v>
          </cell>
        </row>
        <row r="1599">
          <cell r="A1599" t="str">
            <v>Conexant Systems</v>
          </cell>
        </row>
        <row r="1600">
          <cell r="A1600" t="str">
            <v>Confidential Client (NRECA)</v>
          </cell>
        </row>
        <row r="1601">
          <cell r="A1601" t="str">
            <v>ConnectCare</v>
          </cell>
        </row>
        <row r="1602">
          <cell r="A1602" t="str">
            <v>Connecticut Bricklayers Local 1</v>
          </cell>
        </row>
        <row r="1603">
          <cell r="A1603" t="str">
            <v>Connecticut Consortium of Independent Colleges</v>
          </cell>
        </row>
        <row r="1604">
          <cell r="A1604" t="str">
            <v>Connecticut Public Sector Prescription Drug Purchasing</v>
          </cell>
        </row>
        <row r="1605">
          <cell r="A1605" t="str">
            <v>Connecticut Public Sector Purchasing Coalition</v>
          </cell>
        </row>
        <row r="1606">
          <cell r="A1606" t="str">
            <v>Connections Education (Coresource)</v>
          </cell>
        </row>
        <row r="1607">
          <cell r="A1607" t="str">
            <v>Connections Education (NCAS)</v>
          </cell>
        </row>
        <row r="1608">
          <cell r="A1608" t="str">
            <v>Conner Industries, Inc</v>
          </cell>
        </row>
        <row r="1609">
          <cell r="A1609" t="str">
            <v>Conner Strong &amp; Buckelew</v>
          </cell>
        </row>
        <row r="1610">
          <cell r="A1610" t="str">
            <v>Connor Strong &amp; Buckelew</v>
          </cell>
        </row>
        <row r="1611">
          <cell r="A1611" t="str">
            <v>ConocoPhillips Retail</v>
          </cell>
        </row>
        <row r="1612">
          <cell r="A1612" t="str">
            <v>Consol Energy</v>
          </cell>
        </row>
        <row r="1613">
          <cell r="A1613" t="str">
            <v>Consol Energy (MNCP)</v>
          </cell>
        </row>
        <row r="1614">
          <cell r="A1614" t="str">
            <v>Consol Energy (PBGH)</v>
          </cell>
        </row>
        <row r="1615">
          <cell r="A1615" t="str">
            <v>Consolidated Associations of Railroad Employees (CARE)</v>
          </cell>
        </row>
        <row r="1616">
          <cell r="A1616" t="str">
            <v>Consolidated Communications Holdings, Inc.</v>
          </cell>
        </row>
        <row r="1617">
          <cell r="A1617" t="str">
            <v>Consolidated Edison of New York</v>
          </cell>
        </row>
        <row r="1618">
          <cell r="A1618" t="str">
            <v>Consolidated Energy</v>
          </cell>
        </row>
        <row r="1619">
          <cell r="A1619" t="str">
            <v>Consolidated Health Plans</v>
          </cell>
        </row>
        <row r="1620">
          <cell r="A1620" t="str">
            <v>Consolidated School District-Delaware</v>
          </cell>
        </row>
        <row r="1621">
          <cell r="A1621" t="str">
            <v>Constar</v>
          </cell>
        </row>
        <row r="1622">
          <cell r="A1622" t="str">
            <v>Constellation Energy</v>
          </cell>
        </row>
        <row r="1623">
          <cell r="A1623" t="str">
            <v>Construction Industry Laborers Welfare Fund</v>
          </cell>
        </row>
        <row r="1624">
          <cell r="A1624" t="str">
            <v>Construction Industry Laborers Welfare Plan</v>
          </cell>
        </row>
        <row r="1625">
          <cell r="A1625" t="str">
            <v>Construction Industry Welfare Fund (Group Administrators Ltd)</v>
          </cell>
        </row>
        <row r="1626">
          <cell r="A1626" t="str">
            <v>Consult A Doctor</v>
          </cell>
        </row>
        <row r="1627">
          <cell r="A1627" t="str">
            <v>Consulting Engineers Reinsurance Company</v>
          </cell>
        </row>
        <row r="1628">
          <cell r="A1628" t="str">
            <v>Consulting Engineers Reinsurance Company (Allied)</v>
          </cell>
        </row>
        <row r="1629">
          <cell r="A1629" t="str">
            <v>Consumer Benefits of America</v>
          </cell>
        </row>
        <row r="1630">
          <cell r="A1630" t="str">
            <v>Consumers Energy</v>
          </cell>
        </row>
        <row r="1631">
          <cell r="A1631" t="str">
            <v>Container Store, The</v>
          </cell>
        </row>
        <row r="1632">
          <cell r="A1632" t="str">
            <v>Continental Airlines</v>
          </cell>
        </row>
        <row r="1633">
          <cell r="A1633" t="str">
            <v>Continental Conveyer Equipment</v>
          </cell>
        </row>
        <row r="1634">
          <cell r="A1634" t="str">
            <v>Continental Motors</v>
          </cell>
        </row>
        <row r="1635">
          <cell r="A1635" t="str">
            <v>Continental Structural Plastics</v>
          </cell>
        </row>
        <row r="1636">
          <cell r="A1636" t="str">
            <v>Continental Structural Plastics (CoreSource)</v>
          </cell>
        </row>
        <row r="1637">
          <cell r="A1637" t="str">
            <v>Continental Structural Plastics (NGS American)</v>
          </cell>
        </row>
        <row r="1638">
          <cell r="A1638" t="str">
            <v>Continental Tire (BCBSSC)</v>
          </cell>
        </row>
        <row r="1639">
          <cell r="A1639" t="str">
            <v>Continental Tires</v>
          </cell>
        </row>
        <row r="1640">
          <cell r="A1640" t="str">
            <v>Contract Claims Services, Inc</v>
          </cell>
        </row>
        <row r="1641">
          <cell r="A1641" t="str">
            <v>Contract Pharmacy Administration Services, Inc.</v>
          </cell>
        </row>
        <row r="1642">
          <cell r="A1642" t="str">
            <v>Contributor Savings Card</v>
          </cell>
        </row>
        <row r="1643">
          <cell r="A1643" t="str">
            <v>Cook Childrens Health Care System (CHCA)</v>
          </cell>
        </row>
        <row r="1644">
          <cell r="A1644" t="str">
            <v>Cook County Pension Fund</v>
          </cell>
        </row>
        <row r="1645">
          <cell r="A1645" t="str">
            <v>Cook Group Health Plan</v>
          </cell>
        </row>
        <row r="1646">
          <cell r="A1646" t="str">
            <v>Cookson America (AHPPG)</v>
          </cell>
        </row>
        <row r="1647">
          <cell r="A1647" t="str">
            <v>Cooley (HPI)</v>
          </cell>
        </row>
        <row r="1648">
          <cell r="A1648" t="str">
            <v>Cooley Dickinson Hospital</v>
          </cell>
        </row>
        <row r="1649">
          <cell r="A1649" t="str">
            <v>Cooper Cameron Corporation</v>
          </cell>
        </row>
        <row r="1650">
          <cell r="A1650" t="str">
            <v>Cooper Standard Automotive</v>
          </cell>
        </row>
        <row r="1651">
          <cell r="A1651" t="str">
            <v>Cooper Tire</v>
          </cell>
        </row>
        <row r="1652">
          <cell r="A1652" t="str">
            <v>Cooper University Health Care</v>
          </cell>
        </row>
        <row r="1653">
          <cell r="A1653" t="str">
            <v>Cooper US, Inc. (MNCP)</v>
          </cell>
        </row>
        <row r="1654">
          <cell r="A1654" t="str">
            <v>Coopervision Puerto Rico, Inc.</v>
          </cell>
        </row>
        <row r="1655">
          <cell r="A1655" t="str">
            <v>CooperVision, Inc.</v>
          </cell>
        </row>
        <row r="1656">
          <cell r="A1656" t="str">
            <v>Coram Healthcare</v>
          </cell>
        </row>
        <row r="1657">
          <cell r="A1657" t="str">
            <v>Core Benefits</v>
          </cell>
        </row>
        <row r="1658">
          <cell r="A1658" t="str">
            <v>Core Management Resources</v>
          </cell>
        </row>
        <row r="1659">
          <cell r="A1659" t="str">
            <v>Core Molding Technologies (Coresource)</v>
          </cell>
        </row>
        <row r="1660">
          <cell r="A1660" t="str">
            <v>Coresource</v>
          </cell>
        </row>
        <row r="1661">
          <cell r="A1661" t="str">
            <v>CoreTrust (CORET)</v>
          </cell>
        </row>
        <row r="1662">
          <cell r="A1662" t="str">
            <v>Corman Construction, Inc. (NCAS)</v>
          </cell>
        </row>
        <row r="1663">
          <cell r="A1663" t="str">
            <v>Cornerstone Benefits Administrator</v>
          </cell>
        </row>
        <row r="1664">
          <cell r="A1664" t="str">
            <v>Corning, Inc.</v>
          </cell>
        </row>
        <row r="1665">
          <cell r="A1665" t="str">
            <v>Corning, Inc. (NEPPC)</v>
          </cell>
        </row>
        <row r="1666">
          <cell r="A1666" t="str">
            <v>Corp Fondo del Seguro del Estado</v>
          </cell>
        </row>
        <row r="1667">
          <cell r="A1667" t="str">
            <v>Corp Fondo del Seguro del Estado</v>
          </cell>
        </row>
        <row r="1668">
          <cell r="A1668" t="str">
            <v>Corporate Benefit Services of America (CBSA)</v>
          </cell>
        </row>
        <row r="1669">
          <cell r="A1669" t="str">
            <v>Corporate Benefit Strategies</v>
          </cell>
        </row>
        <row r="1670">
          <cell r="A1670" t="str">
            <v>Corporate Benefit Strategies</v>
          </cell>
        </row>
        <row r="1671">
          <cell r="A1671" t="str">
            <v>Corporate Benefits EP (CBSA)</v>
          </cell>
        </row>
        <row r="1672">
          <cell r="A1672" t="str">
            <v>Corporate Benefits Service, Inc.</v>
          </cell>
        </row>
        <row r="1673">
          <cell r="A1673" t="str">
            <v>Corporate Express (AON)</v>
          </cell>
        </row>
        <row r="1674">
          <cell r="A1674" t="str">
            <v>Corporate Systems Administration, Inc.</v>
          </cell>
        </row>
        <row r="1675">
          <cell r="A1675" t="str">
            <v>Corporate United</v>
          </cell>
        </row>
        <row r="1676">
          <cell r="A1676" t="str">
            <v>Corpus Christi Independent School District (CCISD)</v>
          </cell>
        </row>
        <row r="1677">
          <cell r="A1677" t="str">
            <v>Corpus Christi Independent School District (Entrust)</v>
          </cell>
        </row>
        <row r="1678">
          <cell r="A1678" t="str">
            <v>Corrections Officers Benevolent Association</v>
          </cell>
        </row>
        <row r="1679">
          <cell r="A1679" t="str">
            <v>CORT Business Services (BH)</v>
          </cell>
        </row>
        <row r="1680">
          <cell r="A1680" t="str">
            <v>CorVel Healthcare Corporation</v>
          </cell>
        </row>
        <row r="1681">
          <cell r="A1681" t="str">
            <v>Coshocton County Commissioners (EHPCO)</v>
          </cell>
        </row>
        <row r="1682">
          <cell r="A1682" t="str">
            <v>Cost Plus World Market (Coresource)</v>
          </cell>
        </row>
        <row r="1683">
          <cell r="A1683" t="str">
            <v>COSVI (Cooperativa de Seguros de Vida de Puerto Rico)</v>
          </cell>
        </row>
        <row r="1684">
          <cell r="A1684" t="str">
            <v>Cottage Health System</v>
          </cell>
        </row>
        <row r="1685">
          <cell r="A1685" t="str">
            <v>Council of Supervisors and Admin of NYC</v>
          </cell>
        </row>
        <row r="1686">
          <cell r="A1686" t="str">
            <v>Country Companies</v>
          </cell>
        </row>
        <row r="1687">
          <cell r="A1687" t="str">
            <v>COUNTRY Financial</v>
          </cell>
        </row>
        <row r="1688">
          <cell r="A1688" t="str">
            <v>Countrywide Financial Corporation</v>
          </cell>
        </row>
        <row r="1689">
          <cell r="A1689" t="str">
            <v>County Employee Benefits Consortium of Ohio (CEBCO)</v>
          </cell>
        </row>
        <row r="1690">
          <cell r="A1690" t="str">
            <v>County of Alameda (VPS)</v>
          </cell>
        </row>
        <row r="1691">
          <cell r="A1691" t="str">
            <v>County of Albany</v>
          </cell>
        </row>
        <row r="1692">
          <cell r="A1692" t="str">
            <v>County of Albemarle and County School Board</v>
          </cell>
        </row>
        <row r="1693">
          <cell r="A1693" t="str">
            <v>County of Bergen</v>
          </cell>
        </row>
        <row r="1694">
          <cell r="A1694" t="str">
            <v>County of Bergen (Monumental Life Insurance Company)</v>
          </cell>
        </row>
        <row r="1695">
          <cell r="A1695" t="str">
            <v>County of Berks (RCG)</v>
          </cell>
        </row>
        <row r="1696">
          <cell r="A1696" t="str">
            <v>County of Cape May (Millennium Administrators)</v>
          </cell>
        </row>
        <row r="1697">
          <cell r="A1697" t="str">
            <v>County of Chenango</v>
          </cell>
        </row>
        <row r="1698">
          <cell r="A1698" t="str">
            <v>County of Cook (COC)</v>
          </cell>
        </row>
        <row r="1699">
          <cell r="A1699" t="str">
            <v>County of El Paso (TAC)</v>
          </cell>
        </row>
        <row r="1700">
          <cell r="A1700" t="str">
            <v>County of Fresno</v>
          </cell>
        </row>
        <row r="1701">
          <cell r="A1701" t="str">
            <v>County of Jefferson</v>
          </cell>
        </row>
        <row r="1702">
          <cell r="A1702" t="str">
            <v>County of Kern (Capitol Administrators)</v>
          </cell>
        </row>
        <row r="1703">
          <cell r="A1703" t="str">
            <v>County of Lake</v>
          </cell>
        </row>
        <row r="1704">
          <cell r="A1704" t="str">
            <v>County of Lehigh</v>
          </cell>
        </row>
        <row r="1705">
          <cell r="A1705" t="str">
            <v>County of Liberty (Health First)</v>
          </cell>
        </row>
        <row r="1706">
          <cell r="A1706" t="str">
            <v>County of Monmouth (Horizon BCBS of New Jersey)</v>
          </cell>
        </row>
        <row r="1707">
          <cell r="A1707" t="str">
            <v>County of Northhampton (Capital Blue Cross)</v>
          </cell>
        </row>
        <row r="1708">
          <cell r="A1708" t="str">
            <v>County of Passaic (CorVel Corporation) (Global Benefit Services)</v>
          </cell>
        </row>
        <row r="1709">
          <cell r="A1709" t="str">
            <v>County of Riverside</v>
          </cell>
        </row>
        <row r="1710">
          <cell r="A1710" t="str">
            <v>County of Rockland</v>
          </cell>
        </row>
        <row r="1711">
          <cell r="A1711" t="str">
            <v>County of Sacramento</v>
          </cell>
        </row>
        <row r="1712">
          <cell r="A1712" t="str">
            <v>County of San Diego</v>
          </cell>
        </row>
        <row r="1713">
          <cell r="A1713" t="str">
            <v>County of Somerset (Coresource)</v>
          </cell>
        </row>
        <row r="1714">
          <cell r="A1714" t="str">
            <v>County of Sonoma</v>
          </cell>
        </row>
        <row r="1715">
          <cell r="A1715" t="str">
            <v>County of Stanilaus (Capitol Adminitrators)</v>
          </cell>
        </row>
        <row r="1716">
          <cell r="A1716" t="str">
            <v>County of Suffolk</v>
          </cell>
        </row>
        <row r="1717">
          <cell r="A1717" t="str">
            <v>County of Sullivan (Coresource)</v>
          </cell>
        </row>
        <row r="1718">
          <cell r="A1718" t="str">
            <v>County of Summit</v>
          </cell>
        </row>
        <row r="1719">
          <cell r="A1719" t="str">
            <v>County of Summit, OH (EHPCO)</v>
          </cell>
        </row>
        <row r="1720">
          <cell r="A1720" t="str">
            <v>County of Union</v>
          </cell>
        </row>
        <row r="1721">
          <cell r="A1721" t="str">
            <v>County of Union (Coresource)</v>
          </cell>
        </row>
        <row r="1722">
          <cell r="A1722" t="str">
            <v>County of York (RCG)</v>
          </cell>
        </row>
        <row r="1723">
          <cell r="A1723" t="str">
            <v>Covance, Inc.</v>
          </cell>
        </row>
        <row r="1724">
          <cell r="A1724" t="str">
            <v>Covenant Administrators, Inc.</v>
          </cell>
        </row>
        <row r="1725">
          <cell r="A1725" t="str">
            <v>Covenant Group, The (COV)</v>
          </cell>
        </row>
        <row r="1726">
          <cell r="A1726" t="str">
            <v>Covenant Ministries of Benevolence</v>
          </cell>
        </row>
        <row r="1727">
          <cell r="A1727" t="str">
            <v>Covenant Services Group, LLC (CSG)</v>
          </cell>
        </row>
        <row r="1728">
          <cell r="A1728" t="str">
            <v>Coventry Health Care, Inc.</v>
          </cell>
        </row>
        <row r="1729">
          <cell r="A1729" t="str">
            <v>Coventry Health Care, Inc. - Mail Handlers</v>
          </cell>
        </row>
        <row r="1730">
          <cell r="A1730" t="str">
            <v>Coventry Health Care, Inc. - Medicare Part  D</v>
          </cell>
        </row>
        <row r="1731">
          <cell r="A1731" t="str">
            <v>CoverColorado</v>
          </cell>
        </row>
        <row r="1732">
          <cell r="A1732" t="str">
            <v>Covidien</v>
          </cell>
        </row>
        <row r="1733">
          <cell r="A1733" t="str">
            <v>Covidien USA</v>
          </cell>
        </row>
        <row r="1734">
          <cell r="A1734" t="str">
            <v>Covina Valley Unified School District (Delta Health Systems)</v>
          </cell>
        </row>
        <row r="1735">
          <cell r="A1735" t="str">
            <v>Coweta County (Coresource)</v>
          </cell>
        </row>
        <row r="1736">
          <cell r="A1736" t="str">
            <v>Cox Enterprise</v>
          </cell>
        </row>
        <row r="1737">
          <cell r="A1737" t="str">
            <v>Cox Health Plan</v>
          </cell>
        </row>
        <row r="1738">
          <cell r="A1738" t="str">
            <v>Cox-Freeman Health</v>
          </cell>
        </row>
        <row r="1739">
          <cell r="A1739" t="str">
            <v>Cozen O Connor</v>
          </cell>
        </row>
        <row r="1740">
          <cell r="A1740" t="str">
            <v>Cozen O’Connor</v>
          </cell>
        </row>
        <row r="1741">
          <cell r="A1741" t="str">
            <v>CPCC - Glacier Northwest Inc.</v>
          </cell>
        </row>
        <row r="1742">
          <cell r="A1742" t="str">
            <v>CPG International, Inc. (Trion)</v>
          </cell>
        </row>
        <row r="1743">
          <cell r="A1743" t="str">
            <v>CPS Energy</v>
          </cell>
        </row>
        <row r="1744">
          <cell r="A1744" t="str">
            <v>CRA International</v>
          </cell>
        </row>
        <row r="1745">
          <cell r="A1745" t="str">
            <v>Cracker Barrel</v>
          </cell>
        </row>
        <row r="1746">
          <cell r="A1746" t="str">
            <v>Craftworks Restaurants &amp; Breweries, Inc. (CORET)</v>
          </cell>
        </row>
        <row r="1747">
          <cell r="A1747" t="str">
            <v>Crain Communications</v>
          </cell>
        </row>
        <row r="1748">
          <cell r="A1748" t="str">
            <v>Cranesville Block Company</v>
          </cell>
        </row>
        <row r="1749">
          <cell r="A1749" t="str">
            <v>Crate &amp; Barrel</v>
          </cell>
        </row>
        <row r="1750">
          <cell r="A1750" t="str">
            <v>Crawford Advisors, LLC</v>
          </cell>
        </row>
        <row r="1751">
          <cell r="A1751" t="str">
            <v>Creative Benefit Designs</v>
          </cell>
        </row>
        <row r="1752">
          <cell r="A1752" t="str">
            <v>Creative Care, Inc (EHPCO)</v>
          </cell>
        </row>
        <row r="1753">
          <cell r="A1753" t="str">
            <v>Creative Foam Corporation</v>
          </cell>
        </row>
        <row r="1754">
          <cell r="A1754" t="str">
            <v>Creative Plan Administrators</v>
          </cell>
        </row>
        <row r="1755">
          <cell r="A1755" t="str">
            <v>Credit Central, Inc (Rate Card)</v>
          </cell>
        </row>
        <row r="1756">
          <cell r="A1756" t="str">
            <v>Credit Suisse</v>
          </cell>
        </row>
        <row r="1757">
          <cell r="A1757" t="str">
            <v>Credit Suisse First Boston</v>
          </cell>
        </row>
        <row r="1758">
          <cell r="A1758" t="str">
            <v>Cree, Inc.</v>
          </cell>
        </row>
        <row r="1759">
          <cell r="A1759" t="str">
            <v>Creighton University</v>
          </cell>
        </row>
        <row r="1760">
          <cell r="A1760" t="str">
            <v>Crescent PPO</v>
          </cell>
        </row>
        <row r="1761">
          <cell r="A1761" t="str">
            <v>Creston, LeMars, and Winneshiek (First Administrators)</v>
          </cell>
        </row>
        <row r="1762">
          <cell r="A1762" t="str">
            <v>CRGT, Inc. (NCAS)</v>
          </cell>
        </row>
        <row r="1763">
          <cell r="A1763" t="str">
            <v>CRI Services</v>
          </cell>
        </row>
        <row r="1764">
          <cell r="A1764" t="str">
            <v>Cricket Communications, Inc.</v>
          </cell>
        </row>
        <row r="1765">
          <cell r="A1765" t="str">
            <v>Cristal USA</v>
          </cell>
        </row>
        <row r="1766">
          <cell r="A1766" t="str">
            <v>Crompton Corporation</v>
          </cell>
        </row>
        <row r="1767">
          <cell r="A1767" t="str">
            <v>Cross Keys Village - The Brethren Home Community (Coresource)</v>
          </cell>
        </row>
        <row r="1768">
          <cell r="A1768" t="str">
            <v>Crosstex Energy Services, LP</v>
          </cell>
        </row>
        <row r="1769">
          <cell r="A1769" t="str">
            <v>Crosstown Traders</v>
          </cell>
        </row>
        <row r="1770">
          <cell r="A1770" t="str">
            <v>Crowell &amp; Moring</v>
          </cell>
        </row>
        <row r="1771">
          <cell r="A1771" t="str">
            <v>Crowell Moring LLP (NCAS)</v>
          </cell>
        </row>
        <row r="1772">
          <cell r="A1772" t="str">
            <v>Crown Central Petroleum</v>
          </cell>
        </row>
        <row r="1773">
          <cell r="A1773" t="str">
            <v>Crown Cork &amp; Seal USA, Inc. (AON)</v>
          </cell>
        </row>
        <row r="1774">
          <cell r="A1774" t="str">
            <v>Crown Point Management</v>
          </cell>
        </row>
        <row r="1775">
          <cell r="A1775" t="str">
            <v>Crown Risk Management</v>
          </cell>
        </row>
        <row r="1776">
          <cell r="A1776" t="str">
            <v>Crown Risk-Con Med</v>
          </cell>
        </row>
        <row r="1777">
          <cell r="A1777" t="str">
            <v>Crozer Keystone Health Systems</v>
          </cell>
        </row>
        <row r="1778">
          <cell r="A1778" t="str">
            <v>Crozer Keystone Health Systems (RCG)</v>
          </cell>
        </row>
        <row r="1779">
          <cell r="A1779" t="str">
            <v>Crystal Run Health Plan</v>
          </cell>
        </row>
        <row r="1780">
          <cell r="A1780" t="str">
            <v>CSA Welfare Fund</v>
          </cell>
        </row>
        <row r="1781">
          <cell r="A1781" t="str">
            <v>CSB</v>
          </cell>
        </row>
        <row r="1782">
          <cell r="A1782" t="str">
            <v>CSC Applied Technologies</v>
          </cell>
        </row>
        <row r="1783">
          <cell r="A1783" t="str">
            <v>CSL Behring L.L.C.</v>
          </cell>
        </row>
        <row r="1784">
          <cell r="A1784" t="str">
            <v>CSX Corporation</v>
          </cell>
        </row>
        <row r="1785">
          <cell r="A1785" t="str">
            <v>CT Children’s Medical Center</v>
          </cell>
        </row>
        <row r="1786">
          <cell r="A1786" t="str">
            <v>CTB, Inc. (BH)</v>
          </cell>
        </row>
        <row r="1787">
          <cell r="A1787" t="str">
            <v>CTI Food Group (BCI)</v>
          </cell>
        </row>
        <row r="1788">
          <cell r="A1788" t="str">
            <v>CTM Enterprises (EHPCO)</v>
          </cell>
        </row>
        <row r="1789">
          <cell r="A1789" t="str">
            <v>Cullman Regional Medical Center</v>
          </cell>
        </row>
        <row r="1790">
          <cell r="A1790" t="str">
            <v>Cumberland Farms &amp; Gulf Oil</v>
          </cell>
        </row>
        <row r="1791">
          <cell r="A1791" t="str">
            <v>Cummings Signs (PBIRX)</v>
          </cell>
        </row>
        <row r="1792">
          <cell r="A1792" t="str">
            <v>Cummins Bridgeway (GDAHC)</v>
          </cell>
        </row>
        <row r="1793">
          <cell r="A1793" t="str">
            <v>Cummins Bridgeway LLC (Corporate United) (EHPCO)</v>
          </cell>
        </row>
        <row r="1794">
          <cell r="A1794" t="str">
            <v>Cummins Bridgeway LLC (GDAHC)</v>
          </cell>
        </row>
        <row r="1795">
          <cell r="A1795" t="str">
            <v>Cummins Engine</v>
          </cell>
        </row>
        <row r="1796">
          <cell r="A1796" t="str">
            <v>Cummins Npower, LLC</v>
          </cell>
        </row>
        <row r="1797">
          <cell r="A1797" t="str">
            <v>Cummins, Inc.</v>
          </cell>
        </row>
        <row r="1798">
          <cell r="A1798" t="str">
            <v>Cummins-Allison (Benefit Administrative Systems)</v>
          </cell>
        </row>
        <row r="1799">
          <cell r="A1799" t="str">
            <v>Cumulus Media (WellNet)</v>
          </cell>
        </row>
        <row r="1800">
          <cell r="A1800" t="str">
            <v>Curbell, Inc.</v>
          </cell>
        </row>
        <row r="1801">
          <cell r="A1801" t="str">
            <v>Currituck County (Insurance Management Services)</v>
          </cell>
        </row>
        <row r="1802">
          <cell r="A1802" t="str">
            <v>Curtis-Wright Corporation</v>
          </cell>
        </row>
        <row r="1803">
          <cell r="A1803" t="str">
            <v>CUSD (EHPCO)</v>
          </cell>
        </row>
        <row r="1804">
          <cell r="A1804" t="str">
            <v>Cushman &amp; Wakefield</v>
          </cell>
        </row>
        <row r="1805">
          <cell r="A1805" t="str">
            <v>Cushman &amp; Wakefield (CORET)</v>
          </cell>
        </row>
        <row r="1806">
          <cell r="A1806" t="str">
            <v>Cushman &amp; Wakefield (EHPCO)</v>
          </cell>
        </row>
        <row r="1807">
          <cell r="A1807" t="str">
            <v>Custom Design Benefit</v>
          </cell>
        </row>
        <row r="1808">
          <cell r="A1808" t="str">
            <v>Cuyahoga Community College (HAC)</v>
          </cell>
        </row>
        <row r="1809">
          <cell r="A1809" t="str">
            <v>Cuyahoga County (HAC)</v>
          </cell>
        </row>
        <row r="1810">
          <cell r="A1810" t="str">
            <v>Cuyahoga Metropolitan Housing Authority</v>
          </cell>
        </row>
        <row r="1811">
          <cell r="A1811" t="str">
            <v>Cuyahoga Physician Network (EHPCO)</v>
          </cell>
        </row>
        <row r="1812">
          <cell r="A1812" t="str">
            <v>CV Starr (PDVP) (AON)</v>
          </cell>
        </row>
        <row r="1813">
          <cell r="A1813" t="str">
            <v>CVS Caremark Corporation</v>
          </cell>
        </row>
        <row r="1814">
          <cell r="A1814" t="str">
            <v>CVS CMK Affiliated FI EGWPs</v>
          </cell>
        </row>
        <row r="1815">
          <cell r="A1815" t="str">
            <v>CVS Healthpass</v>
          </cell>
        </row>
        <row r="1816">
          <cell r="A1816" t="str">
            <v>CVS Proposed</v>
          </cell>
        </row>
        <row r="1817">
          <cell r="A1817" t="str">
            <v>CWI Benefits, Inc.</v>
          </cell>
        </row>
        <row r="1818">
          <cell r="A1818" t="str">
            <v>Cypress Benefit Administration</v>
          </cell>
        </row>
        <row r="1819">
          <cell r="A1819" t="str">
            <v>Cypress Care</v>
          </cell>
        </row>
        <row r="1820">
          <cell r="A1820" t="str">
            <v>Cypress Fairbanks Independent School District</v>
          </cell>
        </row>
        <row r="1821">
          <cell r="A1821" t="str">
            <v>D.H. Evans &amp; Associates</v>
          </cell>
        </row>
        <row r="1822">
          <cell r="A1822" t="str">
            <v>D.R. Horton (Allied Benefit Systems)</v>
          </cell>
        </row>
        <row r="1823">
          <cell r="A1823" t="str">
            <v>D2 Hawkeye</v>
          </cell>
        </row>
        <row r="1824">
          <cell r="A1824" t="str">
            <v>DACCO</v>
          </cell>
        </row>
        <row r="1825">
          <cell r="A1825" t="str">
            <v>Dade Behring</v>
          </cell>
        </row>
        <row r="1826">
          <cell r="A1826" t="str">
            <v>Dakotacare</v>
          </cell>
        </row>
        <row r="1827">
          <cell r="A1827" t="str">
            <v>Dakotas And Western Minnesota Electrical</v>
          </cell>
        </row>
        <row r="1828">
          <cell r="A1828" t="str">
            <v>Dallas Academy of Medicine (AdvancePCS Cares)</v>
          </cell>
        </row>
        <row r="1829">
          <cell r="A1829" t="str">
            <v>Dan River, Inc. (GHA)</v>
          </cell>
        </row>
        <row r="1830">
          <cell r="A1830" t="str">
            <v>Dana (CORET)</v>
          </cell>
        </row>
        <row r="1831">
          <cell r="A1831" t="str">
            <v>Dana Farber</v>
          </cell>
        </row>
        <row r="1832">
          <cell r="A1832" t="str">
            <v>Dana Holding Corporation</v>
          </cell>
        </row>
        <row r="1833">
          <cell r="A1833" t="str">
            <v>Dana Non Union Retiree VEBA Trust (EPHCO)</v>
          </cell>
        </row>
        <row r="1834">
          <cell r="A1834" t="str">
            <v>Danaher Corporation (HAC)</v>
          </cell>
        </row>
        <row r="1835">
          <cell r="A1835" t="str">
            <v>Danbury Ortho (Wellnet)</v>
          </cell>
        </row>
        <row r="1836">
          <cell r="A1836" t="str">
            <v>Danos &amp; Curole (RxBenefits, Inc)</v>
          </cell>
        </row>
        <row r="1837">
          <cell r="A1837" t="str">
            <v>Darden Restaurants, Inc.</v>
          </cell>
        </row>
        <row r="1838">
          <cell r="A1838" t="str">
            <v>Dart Container Corporation</v>
          </cell>
        </row>
        <row r="1839">
          <cell r="A1839" t="str">
            <v>Dart Transit</v>
          </cell>
        </row>
        <row r="1840">
          <cell r="A1840" t="str">
            <v>Dartmouth College</v>
          </cell>
        </row>
        <row r="1841">
          <cell r="A1841" t="str">
            <v>Dartmouth College (Health Plans, Inc.)</v>
          </cell>
        </row>
        <row r="1842">
          <cell r="A1842" t="str">
            <v>Dartmouth Hitchcock</v>
          </cell>
        </row>
        <row r="1843">
          <cell r="A1843" t="str">
            <v>DataRx</v>
          </cell>
        </row>
        <row r="1844">
          <cell r="A1844" t="str">
            <v>Dauphin County</v>
          </cell>
        </row>
        <row r="1845">
          <cell r="A1845" t="str">
            <v>Dauphin County (Capital Blue Cross)</v>
          </cell>
        </row>
        <row r="1846">
          <cell r="A1846" t="str">
            <v>Davidson College</v>
          </cell>
        </row>
        <row r="1847">
          <cell r="A1847" t="str">
            <v>Davita, Inc.</v>
          </cell>
        </row>
        <row r="1848">
          <cell r="A1848" t="str">
            <v>Day &amp; Zimmerman</v>
          </cell>
        </row>
        <row r="1849">
          <cell r="A1849" t="str">
            <v>Day Care Council - Local 205 Welfare Fund</v>
          </cell>
        </row>
        <row r="1850">
          <cell r="A1850" t="str">
            <v>Day Kimball Hospital</v>
          </cell>
        </row>
        <row r="1851">
          <cell r="A1851" t="str">
            <v>Day Kimball Hospital (AON)</v>
          </cell>
        </row>
        <row r="1852">
          <cell r="A1852" t="str">
            <v>Daymon (EHPCO)</v>
          </cell>
        </row>
        <row r="1853">
          <cell r="A1853" t="str">
            <v>DC Chartered Health Plan</v>
          </cell>
        </row>
        <row r="1854">
          <cell r="A1854" t="str">
            <v>DC-9 Painters</v>
          </cell>
        </row>
        <row r="1855">
          <cell r="A1855" t="str">
            <v>DC9 Painters Insurance Industry Fund - Local 806 Structural Steel and Bridg</v>
          </cell>
        </row>
        <row r="1856">
          <cell r="A1856" t="str">
            <v>DC9, Local 806, Local 8a-28a</v>
          </cell>
        </row>
        <row r="1857">
          <cell r="A1857" t="str">
            <v>DCMO Health Insurance Plan</v>
          </cell>
        </row>
        <row r="1858">
          <cell r="A1858" t="str">
            <v>DCMS Foundation (Dental County Medical Society)</v>
          </cell>
        </row>
        <row r="1859">
          <cell r="A1859" t="str">
            <v>De La Rue</v>
          </cell>
        </row>
        <row r="1860">
          <cell r="A1860" t="str">
            <v>Dean Foods, Inc. (MNCP)</v>
          </cell>
        </row>
        <row r="1861">
          <cell r="A1861" t="str">
            <v>Deancare</v>
          </cell>
        </row>
        <row r="1862">
          <cell r="A1862" t="str">
            <v>DeAngelo &amp; Brothers</v>
          </cell>
        </row>
        <row r="1863">
          <cell r="A1863" t="str">
            <v>Deborah Heart &amp; Lung</v>
          </cell>
        </row>
        <row r="1864">
          <cell r="A1864" t="str">
            <v>Decision One Proposed</v>
          </cell>
        </row>
        <row r="1865">
          <cell r="A1865" t="str">
            <v>DeKalb County</v>
          </cell>
        </row>
        <row r="1866">
          <cell r="A1866" t="str">
            <v>Del Monte (PBGH)</v>
          </cell>
        </row>
        <row r="1867">
          <cell r="A1867" t="str">
            <v>Delaware County Community College</v>
          </cell>
        </row>
        <row r="1868">
          <cell r="A1868" t="str">
            <v>Delaware County Public Schools Joint Purchasing Board</v>
          </cell>
        </row>
        <row r="1869">
          <cell r="A1869" t="str">
            <v>Delaware North Companies, Inc.</v>
          </cell>
        </row>
        <row r="1870">
          <cell r="A1870" t="str">
            <v>Delaware River &amp; Bay Authority</v>
          </cell>
        </row>
        <row r="1871">
          <cell r="A1871" t="str">
            <v>Delaware Valley Health Care</v>
          </cell>
        </row>
        <row r="1872">
          <cell r="A1872" t="str">
            <v>Dell, Inc.</v>
          </cell>
        </row>
        <row r="1873">
          <cell r="A1873" t="str">
            <v>Delnor Community Hospital (WLF)</v>
          </cell>
        </row>
        <row r="1874">
          <cell r="A1874" t="str">
            <v>Deloitte Consulting LLP (Employer)</v>
          </cell>
        </row>
        <row r="1875">
          <cell r="A1875" t="str">
            <v>Delta Airlines</v>
          </cell>
        </row>
        <row r="1876">
          <cell r="A1876" t="str">
            <v>Delta Dental Plan of California</v>
          </cell>
        </row>
        <row r="1877">
          <cell r="A1877" t="str">
            <v>Delta Health Systems</v>
          </cell>
        </row>
        <row r="1878">
          <cell r="A1878" t="str">
            <v>Deluxe Corporation</v>
          </cell>
        </row>
        <row r="1879">
          <cell r="A1879" t="str">
            <v>Deluxe-Saggio Corp</v>
          </cell>
        </row>
        <row r="1880">
          <cell r="A1880" t="str">
            <v>DEMCO</v>
          </cell>
        </row>
        <row r="1881">
          <cell r="A1881" t="str">
            <v>Dennys Restaurant</v>
          </cell>
        </row>
        <row r="1882">
          <cell r="A1882" t="str">
            <v>DENSO</v>
          </cell>
        </row>
        <row r="1883">
          <cell r="A1883" t="str">
            <v>DentalOne Partners</v>
          </cell>
        </row>
        <row r="1884">
          <cell r="A1884" t="str">
            <v>Denticare Plus</v>
          </cell>
        </row>
        <row r="1885">
          <cell r="A1885" t="str">
            <v>Denton Independent School District (CoreSource)</v>
          </cell>
        </row>
        <row r="1886">
          <cell r="A1886" t="str">
            <v>Dentsply International, Inc.</v>
          </cell>
        </row>
        <row r="1887">
          <cell r="A1887" t="str">
            <v>Denver Health</v>
          </cell>
        </row>
        <row r="1888">
          <cell r="A1888" t="str">
            <v>Denver Public Schools</v>
          </cell>
        </row>
        <row r="1889">
          <cell r="A1889" t="str">
            <v>DePaul University</v>
          </cell>
        </row>
        <row r="1890">
          <cell r="A1890" t="str">
            <v>Destination Maternity Corporation (MNCP)</v>
          </cell>
        </row>
        <row r="1891">
          <cell r="A1891" t="str">
            <v>Destiny Health Plans</v>
          </cell>
        </row>
        <row r="1892">
          <cell r="A1892" t="str">
            <v>Detectives Endowment Association</v>
          </cell>
        </row>
        <row r="1893">
          <cell r="A1893" t="str">
            <v>Detroit And Vicinity Trowel Tr (AEPC)</v>
          </cell>
        </row>
        <row r="1894">
          <cell r="A1894" t="str">
            <v>Detroit Diesel (EHPCO)</v>
          </cell>
        </row>
        <row r="1895">
          <cell r="A1895" t="str">
            <v>Detroit Edison</v>
          </cell>
        </row>
        <row r="1896">
          <cell r="A1896" t="str">
            <v>Detroit Medical Center</v>
          </cell>
        </row>
        <row r="1897">
          <cell r="A1897" t="str">
            <v>Detroit Public Schools (AEPC)</v>
          </cell>
        </row>
        <row r="1898">
          <cell r="A1898" t="str">
            <v>Detroit Tubing Mill, The</v>
          </cell>
        </row>
        <row r="1899">
          <cell r="A1899" t="str">
            <v>Deutsche Bank</v>
          </cell>
        </row>
        <row r="1900">
          <cell r="A1900" t="str">
            <v>Development Alternatives, Inc. (NCAS)</v>
          </cell>
        </row>
        <row r="1901">
          <cell r="A1901" t="str">
            <v>Development Demensions International (PBGH)</v>
          </cell>
        </row>
        <row r="1902">
          <cell r="A1902" t="str">
            <v>Development Dimensions International</v>
          </cell>
        </row>
        <row r="1903">
          <cell r="A1903" t="str">
            <v>Devereux</v>
          </cell>
        </row>
        <row r="1904">
          <cell r="A1904" t="str">
            <v>Devonshire</v>
          </cell>
        </row>
        <row r="1905">
          <cell r="A1905" t="str">
            <v>Dewberry</v>
          </cell>
        </row>
        <row r="1906">
          <cell r="A1906" t="str">
            <v>Dexter Companies (WISRX)</v>
          </cell>
        </row>
        <row r="1907">
          <cell r="A1907" t="str">
            <v>DHL Holdings</v>
          </cell>
        </row>
        <row r="1908">
          <cell r="A1908" t="str">
            <v>Diageo</v>
          </cell>
        </row>
        <row r="1909">
          <cell r="A1909" t="str">
            <v>Dial America</v>
          </cell>
        </row>
        <row r="1910">
          <cell r="A1910" t="str">
            <v>Dial Corporation</v>
          </cell>
        </row>
        <row r="1911">
          <cell r="A1911" t="str">
            <v>Diamond Jacks Casino-Legends Gaming, LLC  (Coresource)</v>
          </cell>
        </row>
        <row r="1912">
          <cell r="A1912" t="str">
            <v>Diamond Offshore Drilling (LOEWS)</v>
          </cell>
        </row>
        <row r="1913">
          <cell r="A1913" t="str">
            <v>Dibsport</v>
          </cell>
        </row>
        <row r="1914">
          <cell r="A1914" t="str">
            <v>Dick Masheter</v>
          </cell>
        </row>
        <row r="1915">
          <cell r="A1915" t="str">
            <v>Dick’s  Sporting Goods, Inc. (EHPCO)</v>
          </cell>
        </row>
        <row r="1916">
          <cell r="A1916" t="str">
            <v>Dick’s Sporting Goods, Inc.</v>
          </cell>
        </row>
        <row r="1917">
          <cell r="A1917" t="str">
            <v>Dickerson Employee Benefits</v>
          </cell>
        </row>
        <row r="1918">
          <cell r="A1918" t="str">
            <v>Dicks Sporting Goods, Inc.</v>
          </cell>
        </row>
        <row r="1919">
          <cell r="A1919" t="str">
            <v>Dick's Sporting Goods, Inc. (PBGH)</v>
          </cell>
        </row>
        <row r="1920">
          <cell r="A1920" t="str">
            <v>Diebold Inc. (EHPCO)</v>
          </cell>
        </row>
        <row r="1921">
          <cell r="A1921" t="str">
            <v>Dienay Marketing Inc</v>
          </cell>
        </row>
        <row r="1922">
          <cell r="A1922" t="str">
            <v>Dillards Inc.</v>
          </cell>
        </row>
        <row r="1923">
          <cell r="A1923" t="str">
            <v>Dimed Corp. (CMG)</v>
          </cell>
        </row>
        <row r="1924">
          <cell r="A1924" t="str">
            <v>Dimension Healthcare</v>
          </cell>
        </row>
        <row r="1925">
          <cell r="A1925" t="str">
            <v>Dimensions Healthcare System (DHS) (AON)</v>
          </cell>
        </row>
        <row r="1926">
          <cell r="A1926" t="str">
            <v>Diocese of Brooklyn</v>
          </cell>
        </row>
        <row r="1927">
          <cell r="A1927" t="str">
            <v>Diocese of Brooklyn (CMG)</v>
          </cell>
        </row>
        <row r="1928">
          <cell r="A1928" t="str">
            <v>Diocese of Corpus Christi</v>
          </cell>
        </row>
        <row r="1929">
          <cell r="A1929" t="str">
            <v>Diocese of Evansville (CMG)</v>
          </cell>
        </row>
        <row r="1930">
          <cell r="A1930" t="str">
            <v>Diocese of Gary</v>
          </cell>
        </row>
        <row r="1931">
          <cell r="A1931" t="str">
            <v>Diocese of Greensburg</v>
          </cell>
        </row>
        <row r="1932">
          <cell r="A1932" t="str">
            <v>Diocese of Manchester (Wellnet)</v>
          </cell>
        </row>
        <row r="1933">
          <cell r="A1933" t="str">
            <v>Diocese of Paterson</v>
          </cell>
        </row>
        <row r="1934">
          <cell r="A1934" t="str">
            <v>Diocese of Rockville Centre</v>
          </cell>
        </row>
        <row r="1935">
          <cell r="A1935" t="str">
            <v>Diocese of Sioux City (CMG)</v>
          </cell>
        </row>
        <row r="1936">
          <cell r="A1936" t="str">
            <v>Direct Access - HAS</v>
          </cell>
        </row>
        <row r="1937">
          <cell r="A1937" t="str">
            <v>Direct Care Hawaii</v>
          </cell>
        </row>
        <row r="1938">
          <cell r="A1938" t="str">
            <v>Direct Energy (MNCP)</v>
          </cell>
        </row>
        <row r="1939">
          <cell r="A1939" t="str">
            <v>Direct Focus Marketing</v>
          </cell>
        </row>
        <row r="1940">
          <cell r="A1940" t="str">
            <v>Direct Health Admin Service</v>
          </cell>
        </row>
        <row r="1941">
          <cell r="A1941" t="str">
            <v>Disabled American Veteran’s (EHPCO)</v>
          </cell>
        </row>
        <row r="1942">
          <cell r="A1942" t="str">
            <v>Disabled American Veterans (WellNet)</v>
          </cell>
        </row>
        <row r="1943">
          <cell r="A1943" t="str">
            <v>Discount Development Services</v>
          </cell>
        </row>
        <row r="1944">
          <cell r="A1944" t="str">
            <v>Discount Services</v>
          </cell>
        </row>
        <row r="1945">
          <cell r="A1945" t="str">
            <v>Discover Financial</v>
          </cell>
        </row>
        <row r="1946">
          <cell r="A1946" t="str">
            <v>Discovery Communications</v>
          </cell>
        </row>
        <row r="1947">
          <cell r="A1947" t="str">
            <v>Dish Network</v>
          </cell>
        </row>
        <row r="1948">
          <cell r="A1948" t="str">
            <v>Distant Lands (Healthcomp)</v>
          </cell>
        </row>
        <row r="1949">
          <cell r="A1949" t="str">
            <v>Distributing Services (BCBSTN)</v>
          </cell>
        </row>
        <row r="1950">
          <cell r="A1950" t="str">
            <v>District 1199C</v>
          </cell>
        </row>
        <row r="1951">
          <cell r="A1951" t="str">
            <v>District 1199J New Jersey Benefit Fund</v>
          </cell>
        </row>
        <row r="1952">
          <cell r="A1952" t="str">
            <v>District Council 37 Health &amp; Security Plan</v>
          </cell>
        </row>
        <row r="1953">
          <cell r="A1953" t="str">
            <v>District Council 37 Health and Welfare Fund</v>
          </cell>
        </row>
        <row r="1954">
          <cell r="A1954" t="str">
            <v>District Medical Group (EHPCO)</v>
          </cell>
        </row>
        <row r="1955">
          <cell r="A1955" t="str">
            <v>DITR Coalition</v>
          </cell>
        </row>
        <row r="1956">
          <cell r="A1956" t="str">
            <v>Diversified Admin Services</v>
          </cell>
        </row>
        <row r="1957">
          <cell r="A1957" t="str">
            <v>Diversified Administration Corporation</v>
          </cell>
        </row>
        <row r="1958">
          <cell r="A1958" t="str">
            <v>Diversified Group Brokerage</v>
          </cell>
        </row>
        <row r="1959">
          <cell r="A1959" t="str">
            <v>Division 1181 ATU</v>
          </cell>
        </row>
        <row r="1960">
          <cell r="A1960" t="str">
            <v>DJO Global (CORET)</v>
          </cell>
        </row>
        <row r="1961">
          <cell r="A1961" t="str">
            <v>DLA Piper US LLP</v>
          </cell>
        </row>
        <row r="1962">
          <cell r="A1962" t="str">
            <v>DLR Insurance Solution</v>
          </cell>
        </row>
        <row r="1963">
          <cell r="A1963" t="str">
            <v>Do It Best (CoreSource)</v>
          </cell>
        </row>
        <row r="1964">
          <cell r="A1964" t="str">
            <v>Doctors Health Plan</v>
          </cell>
        </row>
        <row r="1965">
          <cell r="A1965" t="str">
            <v>Dole Food Company</v>
          </cell>
        </row>
        <row r="1966">
          <cell r="A1966" t="str">
            <v>Dollar General (CORET)</v>
          </cell>
        </row>
        <row r="1967">
          <cell r="A1967" t="str">
            <v>Dollar Tree</v>
          </cell>
        </row>
        <row r="1968">
          <cell r="A1968" t="str">
            <v>Dominion Resources</v>
          </cell>
        </row>
        <row r="1969">
          <cell r="A1969" t="str">
            <v>Dominos Pizza</v>
          </cell>
        </row>
        <row r="1970">
          <cell r="A1970" t="str">
            <v>Domtar</v>
          </cell>
        </row>
        <row r="1971">
          <cell r="A1971" t="str">
            <v>Donatos Pizzeria (McDonalds Corp.) (HAC)</v>
          </cell>
        </row>
        <row r="1972">
          <cell r="A1972" t="str">
            <v>Doncasters</v>
          </cell>
        </row>
        <row r="1973">
          <cell r="A1973" t="str">
            <v>Donely Benefits</v>
          </cell>
        </row>
        <row r="1974">
          <cell r="A1974" t="str">
            <v>Donley &amp; Company, Inc.</v>
          </cell>
        </row>
        <row r="1975">
          <cell r="A1975" t="str">
            <v>Donna Independent School District (EHPCO)</v>
          </cell>
        </row>
        <row r="1976">
          <cell r="A1976" t="str">
            <v>Doosan Holdings USA</v>
          </cell>
        </row>
        <row r="1977">
          <cell r="A1977" t="str">
            <v>Doosan Infracore Construction Equipment</v>
          </cell>
        </row>
        <row r="1978">
          <cell r="A1978" t="str">
            <v>Dots Food (MNCP)</v>
          </cell>
        </row>
        <row r="1979">
          <cell r="A1979" t="str">
            <v>Douglas County (Coresource)</v>
          </cell>
        </row>
        <row r="1980">
          <cell r="A1980" t="str">
            <v>Dover Corporation</v>
          </cell>
        </row>
        <row r="1981">
          <cell r="A1981" t="str">
            <v>Dow</v>
          </cell>
        </row>
        <row r="1982">
          <cell r="A1982" t="str">
            <v>Dow Agroscience</v>
          </cell>
        </row>
        <row r="1983">
          <cell r="A1983" t="str">
            <v>Dow Chemical Company</v>
          </cell>
        </row>
        <row r="1984">
          <cell r="A1984" t="str">
            <v>Dow Jones &amp; Company</v>
          </cell>
        </row>
        <row r="1985">
          <cell r="A1985" t="str">
            <v>Dow Lohnes PLLC</v>
          </cell>
        </row>
        <row r="1986">
          <cell r="A1986" t="str">
            <v>Downeast RX- TIER1</v>
          </cell>
        </row>
        <row r="1987">
          <cell r="A1987" t="str">
            <v>Downington Area School District (Delaware County Publc Schools Joint Purch)</v>
          </cell>
        </row>
        <row r="1988">
          <cell r="A1988" t="str">
            <v>Doylestown Hospital</v>
          </cell>
        </row>
        <row r="1989">
          <cell r="A1989" t="str">
            <v>DR Horton, Inc.</v>
          </cell>
        </row>
        <row r="1990">
          <cell r="A1990" t="str">
            <v>DR Systems</v>
          </cell>
        </row>
        <row r="1991">
          <cell r="A1991" t="str">
            <v>Dr. Pepper (DPSUBC)</v>
          </cell>
        </row>
        <row r="1992">
          <cell r="A1992" t="str">
            <v>Dr. Pepper Snapple Group</v>
          </cell>
        </row>
        <row r="1993">
          <cell r="A1993" t="str">
            <v>Drake University</v>
          </cell>
        </row>
        <row r="1994">
          <cell r="A1994" t="str">
            <v>Dresser Rand</v>
          </cell>
        </row>
        <row r="1995">
          <cell r="A1995" t="str">
            <v>Dresser, Inc.</v>
          </cell>
        </row>
        <row r="1996">
          <cell r="A1996" t="str">
            <v>Drexel University</v>
          </cell>
        </row>
        <row r="1997">
          <cell r="A1997" t="str">
            <v>Drexel University (CoreSource)</v>
          </cell>
        </row>
        <row r="1998">
          <cell r="A1998" t="str">
            <v>Dreyers Grand Ice Cream Inc</v>
          </cell>
        </row>
        <row r="1999">
          <cell r="A1999" t="str">
            <v>Drinker Biddle (PDVP)</v>
          </cell>
        </row>
        <row r="2000">
          <cell r="A2000" t="str">
            <v>Driscoll Childrens Health Plan</v>
          </cell>
        </row>
        <row r="2001">
          <cell r="A2001" t="str">
            <v>DRL Insurance</v>
          </cell>
        </row>
        <row r="2002">
          <cell r="A2002" t="str">
            <v>DRS Services</v>
          </cell>
        </row>
        <row r="2003">
          <cell r="A2003" t="str">
            <v>DRS Services, Inc.</v>
          </cell>
        </row>
        <row r="2004">
          <cell r="A2004" t="str">
            <v>DRS Technologies, Inc.</v>
          </cell>
        </row>
        <row r="2005">
          <cell r="A2005" t="str">
            <v>Drug Card</v>
          </cell>
        </row>
        <row r="2006">
          <cell r="A2006" t="str">
            <v>Drugstore.com</v>
          </cell>
        </row>
        <row r="2007">
          <cell r="A2007" t="str">
            <v>Drummond Co.</v>
          </cell>
        </row>
        <row r="2008">
          <cell r="A2008" t="str">
            <v>DSM Nutrional Products, Inc.</v>
          </cell>
        </row>
        <row r="2009">
          <cell r="A2009" t="str">
            <v>DSW, Inc. (previously Retail Ventures)</v>
          </cell>
        </row>
        <row r="2010">
          <cell r="A2010" t="str">
            <v>DTE Energy</v>
          </cell>
        </row>
        <row r="2011">
          <cell r="A2011" t="str">
            <v>DTR Industries (AON)</v>
          </cell>
        </row>
        <row r="2012">
          <cell r="A2012" t="str">
            <v>Duane Morris LLC</v>
          </cell>
        </row>
        <row r="2013">
          <cell r="A2013" t="str">
            <v>Duke Energy</v>
          </cell>
        </row>
        <row r="2014">
          <cell r="A2014" t="str">
            <v>Duke University and Duke Health System</v>
          </cell>
        </row>
        <row r="2015">
          <cell r="A2015" t="str">
            <v>Dun &amp; Bradstreet</v>
          </cell>
        </row>
        <row r="2016">
          <cell r="A2016" t="str">
            <v>Dun &amp; Bradstreet (AHPPG)</v>
          </cell>
        </row>
        <row r="2017">
          <cell r="A2017" t="str">
            <v>Dunkin Brands</v>
          </cell>
        </row>
        <row r="2018">
          <cell r="A2018" t="str">
            <v>Dunlop Tire</v>
          </cell>
        </row>
        <row r="2019">
          <cell r="A2019" t="str">
            <v>DUNN - Southeastern Indiana Health Organization (SIHO)</v>
          </cell>
        </row>
        <row r="2020">
          <cell r="A2020" t="str">
            <v>Dunn &amp; Associates</v>
          </cell>
        </row>
        <row r="2021">
          <cell r="A2021" t="str">
            <v>DuPage County Cement Masons Local 803 (AEPC)</v>
          </cell>
        </row>
        <row r="2022">
          <cell r="A2022" t="str">
            <v>Duquesne Light Company</v>
          </cell>
        </row>
        <row r="2023">
          <cell r="A2023" t="str">
            <v>Duquesne University (PBGH)</v>
          </cell>
        </row>
        <row r="2024">
          <cell r="A2024" t="str">
            <v>Dur-A-Flex</v>
          </cell>
        </row>
        <row r="2025">
          <cell r="A2025" t="str">
            <v>Dutchess County Office of Risk</v>
          </cell>
        </row>
        <row r="2026">
          <cell r="A2026" t="str">
            <v>Duval County Public Schools</v>
          </cell>
        </row>
        <row r="2027">
          <cell r="A2027" t="str">
            <v>DW Dickey &amp; Sons, Inc. (American Benefits Management)</v>
          </cell>
        </row>
        <row r="2028">
          <cell r="A2028" t="str">
            <v>Dynamic Diesel Inc. (EHPCO)</v>
          </cell>
        </row>
        <row r="2029">
          <cell r="A2029" t="str">
            <v>DynCorp International LLC</v>
          </cell>
        </row>
        <row r="2030">
          <cell r="A2030" t="str">
            <v>Dynegy, Inc.</v>
          </cell>
        </row>
        <row r="2031">
          <cell r="A2031" t="str">
            <v>E &amp; J Gallo Winery</v>
          </cell>
        </row>
        <row r="2032">
          <cell r="A2032" t="str">
            <v>E&amp;J Gallo Winery</v>
          </cell>
        </row>
        <row r="2033">
          <cell r="A2033" t="str">
            <v>E.A. Sween Company</v>
          </cell>
        </row>
        <row r="2034">
          <cell r="A2034" t="str">
            <v>E.J. Smith &amp; Administrators, Inc.</v>
          </cell>
        </row>
        <row r="2035">
          <cell r="A2035" t="str">
            <v>E.S. Beveridge</v>
          </cell>
        </row>
        <row r="2036">
          <cell r="A2036" t="str">
            <v>EA Engineering Science &amp; Technology</v>
          </cell>
        </row>
        <row r="2037">
          <cell r="A2037" t="str">
            <v>Eagle Healthcare, Inc. (EHPCO)</v>
          </cell>
        </row>
        <row r="2038">
          <cell r="A2038" t="str">
            <v>Early Warning (EHPCO)</v>
          </cell>
        </row>
        <row r="2039">
          <cell r="A2039" t="str">
            <v>Earthlink</v>
          </cell>
        </row>
        <row r="2040">
          <cell r="A2040" t="str">
            <v>East Baton Rouge Parish School System, The</v>
          </cell>
        </row>
        <row r="2041">
          <cell r="A2041" t="str">
            <v>East Bay Drayage</v>
          </cell>
        </row>
        <row r="2042">
          <cell r="A2042" t="str">
            <v>East Central Illinois Pipe Trades (MEBFC)</v>
          </cell>
        </row>
        <row r="2043">
          <cell r="A2043" t="str">
            <v>East End Health Plan</v>
          </cell>
        </row>
        <row r="2044">
          <cell r="A2044" t="str">
            <v>East Jefferson Hospital</v>
          </cell>
        </row>
        <row r="2045">
          <cell r="A2045" t="str">
            <v>East Tennessee Childrens Hospital (BCBSTN)</v>
          </cell>
        </row>
        <row r="2046">
          <cell r="A2046" t="str">
            <v>Eastern Michigan University (EMU)</v>
          </cell>
        </row>
        <row r="2047">
          <cell r="A2047" t="str">
            <v>Eastern Savings Bank</v>
          </cell>
        </row>
        <row r="2048">
          <cell r="A2048" t="str">
            <v>Eastern Shore of Maryland Educational Consortium (ESMEC)</v>
          </cell>
        </row>
        <row r="2049">
          <cell r="A2049" t="str">
            <v>Eastman Chemicals</v>
          </cell>
        </row>
        <row r="2050">
          <cell r="A2050" t="str">
            <v>Eastman Kodak Company</v>
          </cell>
        </row>
        <row r="2051">
          <cell r="A2051" t="str">
            <v>Eaton Corp (Direct)</v>
          </cell>
        </row>
        <row r="2052">
          <cell r="A2052" t="str">
            <v>Eaton Corp (HAC)</v>
          </cell>
        </row>
        <row r="2053">
          <cell r="A2053" t="str">
            <v>Eaton County (CoreSource)</v>
          </cell>
        </row>
        <row r="2054">
          <cell r="A2054" t="str">
            <v>eBay, Inc. (MNCP)</v>
          </cell>
        </row>
        <row r="2055">
          <cell r="A2055" t="str">
            <v>EBC (Mid-America)</v>
          </cell>
        </row>
        <row r="2056">
          <cell r="A2056" t="str">
            <v>EBS of Ohio</v>
          </cell>
        </row>
        <row r="2057">
          <cell r="A2057" t="str">
            <v>EBS of San Antonio (EBS,Inc)</v>
          </cell>
        </row>
        <row r="2058">
          <cell r="A2058" t="str">
            <v>EBS Stallion Oilfield Services (EBS)</v>
          </cell>
        </row>
        <row r="2059">
          <cell r="A2059" t="str">
            <v>EBSCO</v>
          </cell>
        </row>
        <row r="2060">
          <cell r="A2060" t="str">
            <v>EBS-RMSCO, Inc</v>
          </cell>
        </row>
        <row r="2061">
          <cell r="A2061" t="str">
            <v>Echostar Satelite LLC</v>
          </cell>
        </row>
        <row r="2062">
          <cell r="A2062" t="str">
            <v>ECO Quest Holding Corporation (BCBSTN)</v>
          </cell>
        </row>
        <row r="2063">
          <cell r="A2063" t="str">
            <v>Edgcomb Metals</v>
          </cell>
        </row>
        <row r="2064">
          <cell r="A2064" t="str">
            <v>Edgewood Partners Insurance Center (EPIC)</v>
          </cell>
        </row>
        <row r="2065">
          <cell r="A2065" t="str">
            <v>Edinburg CISD</v>
          </cell>
        </row>
        <row r="2066">
          <cell r="A2066" t="str">
            <v>Edinburg Consolidated Independent School District (Boon-Chapman)</v>
          </cell>
        </row>
        <row r="2067">
          <cell r="A2067" t="str">
            <v>Educate, Inc.</v>
          </cell>
        </row>
        <row r="2068">
          <cell r="A2068" t="str">
            <v>Education Management Corporation (EDMC)</v>
          </cell>
        </row>
        <row r="2069">
          <cell r="A2069" t="str">
            <v>Educational Benefit Cooperative</v>
          </cell>
        </row>
        <row r="2070">
          <cell r="A2070" t="str">
            <v>Educational Services of America (BCBSTN)</v>
          </cell>
        </row>
        <row r="2071">
          <cell r="A2071" t="str">
            <v>Educators Mutual</v>
          </cell>
        </row>
        <row r="2072">
          <cell r="A2072" t="str">
            <v>Edward Health Systems Corporation</v>
          </cell>
        </row>
        <row r="2073">
          <cell r="A2073" t="str">
            <v>Edward Jones</v>
          </cell>
        </row>
        <row r="2074">
          <cell r="A2074" t="str">
            <v>Edwards Companies (BAC)</v>
          </cell>
        </row>
        <row r="2075">
          <cell r="A2075" t="str">
            <v>Edwards Wildman Pharmacy</v>
          </cell>
        </row>
        <row r="2076">
          <cell r="A2076" t="str">
            <v>Eggers Industries (WISRX)</v>
          </cell>
        </row>
        <row r="2077">
          <cell r="A2077" t="str">
            <v>eHealthinsurance</v>
          </cell>
        </row>
        <row r="2078">
          <cell r="A2078" t="str">
            <v>Einstein Noah Restaurants</v>
          </cell>
        </row>
        <row r="2079">
          <cell r="A2079" t="str">
            <v>Eisenhower Medical Center</v>
          </cell>
        </row>
        <row r="2080">
          <cell r="A2080" t="str">
            <v>EJ Noble (POMCO)</v>
          </cell>
        </row>
        <row r="2081">
          <cell r="A2081" t="str">
            <v>El Dorado County</v>
          </cell>
        </row>
        <row r="2082">
          <cell r="A2082" t="str">
            <v>El Nuevo Dia, Inc.</v>
          </cell>
        </row>
        <row r="2083">
          <cell r="A2083" t="str">
            <v>El Paso Electric</v>
          </cell>
        </row>
        <row r="2084">
          <cell r="A2084" t="str">
            <v>Elderplan, Inc</v>
          </cell>
        </row>
        <row r="2085">
          <cell r="A2085" t="str">
            <v>Eldorado Resort Casino (EBAM)</v>
          </cell>
        </row>
        <row r="2086">
          <cell r="A2086" t="str">
            <v>Eldorado Resort Casino (RxBenefits, Inc)</v>
          </cell>
        </row>
        <row r="2087">
          <cell r="A2087" t="str">
            <v>Eldorado Resort Casino Shreveport</v>
          </cell>
        </row>
        <row r="2088">
          <cell r="A2088" t="str">
            <v>Electric Energy, Inc.</v>
          </cell>
        </row>
        <row r="2089">
          <cell r="A2089" t="str">
            <v>Electric Energy, Inc. (MQVP)</v>
          </cell>
        </row>
        <row r="2090">
          <cell r="A2090" t="str">
            <v>Electric Power Board</v>
          </cell>
        </row>
        <row r="2091">
          <cell r="A2091" t="str">
            <v>Electrical Construction Industry</v>
          </cell>
        </row>
        <row r="2092">
          <cell r="A2092" t="str">
            <v>Electrical Insurance Trustees</v>
          </cell>
        </row>
        <row r="2093">
          <cell r="A2093" t="str">
            <v>Electrical Workers (Professional Benefit Services)</v>
          </cell>
        </row>
        <row r="2094">
          <cell r="A2094" t="str">
            <v>Electrical Workers Health Fund (LMHC)</v>
          </cell>
        </row>
        <row r="2095">
          <cell r="A2095" t="str">
            <v>Electrical Workers Local 347</v>
          </cell>
        </row>
        <row r="2096">
          <cell r="A2096" t="str">
            <v>Electrical Workers Local 369</v>
          </cell>
        </row>
        <row r="2097">
          <cell r="A2097" t="str">
            <v>Electrolux</v>
          </cell>
        </row>
        <row r="2098">
          <cell r="A2098" t="str">
            <v>Elekta US Holdings</v>
          </cell>
        </row>
        <row r="2099">
          <cell r="A2099" t="str">
            <v>Eli Lilly and Company</v>
          </cell>
        </row>
        <row r="2100">
          <cell r="A2100" t="str">
            <v>Elite Brokerage Services, Inc.</v>
          </cell>
        </row>
        <row r="2101">
          <cell r="A2101" t="str">
            <v>Elixir Industries (CoreSource)</v>
          </cell>
        </row>
        <row r="2102">
          <cell r="A2102" t="str">
            <v>Elkay Manufacturing Company</v>
          </cell>
        </row>
        <row r="2103">
          <cell r="A2103" t="str">
            <v>Elkins Regional Convalescent Center (Wells Fargo TPA)</v>
          </cell>
        </row>
        <row r="2104">
          <cell r="A2104" t="str">
            <v>Ellwood Group, Inc. (PBGH)</v>
          </cell>
        </row>
        <row r="2105">
          <cell r="A2105" t="str">
            <v>Elmira College</v>
          </cell>
        </row>
        <row r="2106">
          <cell r="A2106" t="str">
            <v>Elmira College (EBS-RMSCO)</v>
          </cell>
        </row>
        <row r="2107">
          <cell r="A2107" t="str">
            <v>Elwyn</v>
          </cell>
        </row>
        <row r="2108">
          <cell r="A2108" t="str">
            <v>Elwyn of New Jersey</v>
          </cell>
        </row>
        <row r="2109">
          <cell r="A2109" t="str">
            <v>Elyria City Schools (HAC)</v>
          </cell>
        </row>
        <row r="2110">
          <cell r="A2110" t="str">
            <v>Emanuel Medical Center</v>
          </cell>
        </row>
        <row r="2111">
          <cell r="A2111" t="str">
            <v>Emblem Health</v>
          </cell>
        </row>
        <row r="2112">
          <cell r="A2112" t="str">
            <v>Embry Riddle Aeronautical University</v>
          </cell>
        </row>
        <row r="2113">
          <cell r="A2113" t="str">
            <v>EMC Corporation</v>
          </cell>
        </row>
        <row r="2114">
          <cell r="A2114" t="str">
            <v>Emdeon (CORET)</v>
          </cell>
        </row>
        <row r="2115">
          <cell r="A2115" t="str">
            <v>Emerald Health</v>
          </cell>
        </row>
        <row r="2116">
          <cell r="A2116" t="str">
            <v>Emerald Performance Materials (HAC)</v>
          </cell>
        </row>
        <row r="2117">
          <cell r="A2117" t="str">
            <v>Emerald Services, Inc. (EHPCO)</v>
          </cell>
        </row>
        <row r="2118">
          <cell r="A2118" t="str">
            <v>Emergent BioSolutions (NCAS)</v>
          </cell>
        </row>
        <row r="2119">
          <cell r="A2119" t="str">
            <v>EMH Regioinal HealthCare System (CCHS)</v>
          </cell>
        </row>
        <row r="2120">
          <cell r="A2120" t="str">
            <v>EMI Health</v>
          </cell>
        </row>
        <row r="2121">
          <cell r="A2121" t="str">
            <v>EMI Recorded Music</v>
          </cell>
        </row>
        <row r="2122">
          <cell r="A2122" t="str">
            <v>EMORY</v>
          </cell>
        </row>
        <row r="2123">
          <cell r="A2123" t="str">
            <v>Empire - NY BCBS</v>
          </cell>
        </row>
        <row r="2124">
          <cell r="A2124" t="str">
            <v>Empire District Electric Company</v>
          </cell>
        </row>
        <row r="2125">
          <cell r="A2125" t="str">
            <v>Empire State Carpenters Welfare Fund</v>
          </cell>
        </row>
        <row r="2126">
          <cell r="A2126" t="str">
            <v>Employee Benefit Administration &amp; Management Corp.</v>
          </cell>
        </row>
        <row r="2127">
          <cell r="A2127" t="str">
            <v>Employee Benefit Concepts</v>
          </cell>
        </row>
        <row r="2128">
          <cell r="A2128" t="str">
            <v>Employee Benefit Consultants (EBC)</v>
          </cell>
        </row>
        <row r="2129">
          <cell r="A2129" t="str">
            <v>Employee Benefit Management Services, Inc. (EBMS)</v>
          </cell>
        </row>
        <row r="2130">
          <cell r="A2130" t="str">
            <v>Employee Benefit Services</v>
          </cell>
        </row>
        <row r="2131">
          <cell r="A2131" t="str">
            <v>Employee Benefit Services (of San Antonio)</v>
          </cell>
        </row>
        <row r="2132">
          <cell r="A2132" t="str">
            <v>Employee Benefit Systems</v>
          </cell>
        </row>
        <row r="2133">
          <cell r="A2133" t="str">
            <v>Employee Benefits Administrators</v>
          </cell>
        </row>
        <row r="2134">
          <cell r="A2134" t="str">
            <v>Employee Painters Trust</v>
          </cell>
        </row>
        <row r="2135">
          <cell r="A2135" t="str">
            <v>Employee Plans</v>
          </cell>
        </row>
        <row r="2136">
          <cell r="A2136" t="str">
            <v>Employee Plans (Old National Insurance)</v>
          </cell>
        </row>
        <row r="2137">
          <cell r="A2137" t="str">
            <v>Employees Retirement System of Texas (ERS)</v>
          </cell>
        </row>
        <row r="2138">
          <cell r="A2138" t="str">
            <v>Employer and Cement Masons Local 90 (VPS)</v>
          </cell>
        </row>
        <row r="2139">
          <cell r="A2139" t="str">
            <v>Employer Benefit Services, Inc.</v>
          </cell>
        </row>
        <row r="2140">
          <cell r="A2140" t="str">
            <v>Employer Mutual Group</v>
          </cell>
        </row>
        <row r="2141">
          <cell r="A2141" t="str">
            <v>Employers &amp; Operating Engineers Local 520 Health &amp; Welfare</v>
          </cell>
        </row>
        <row r="2142">
          <cell r="A2142" t="str">
            <v>Employers Association, Inc.</v>
          </cell>
        </row>
        <row r="2143">
          <cell r="A2143" t="str">
            <v>Employers Health Alliance</v>
          </cell>
        </row>
        <row r="2144">
          <cell r="A2144" t="str">
            <v>Employers Health Coalition (EHC)</v>
          </cell>
        </row>
        <row r="2145">
          <cell r="A2145" t="str">
            <v>Employers Health Purchasing Corp (EHPCO) Cash Card</v>
          </cell>
        </row>
        <row r="2146">
          <cell r="A2146" t="str">
            <v>Employers Health Purchasing Corporation of Ohio (EHPCO)</v>
          </cell>
        </row>
        <row r="2147">
          <cell r="A2147" t="str">
            <v>Employers Purchasing Alliance (EPA)</v>
          </cell>
        </row>
        <row r="2148">
          <cell r="A2148" t="str">
            <v>Enbridge Employee Services, Inc. (EBS)</v>
          </cell>
        </row>
        <row r="2149">
          <cell r="A2149" t="str">
            <v>Endo Pharmaceuticals, Inc.</v>
          </cell>
        </row>
        <row r="2150">
          <cell r="A2150" t="str">
            <v>Enerfin Resources</v>
          </cell>
        </row>
        <row r="2151">
          <cell r="A2151" t="str">
            <v>Energen</v>
          </cell>
        </row>
        <row r="2152">
          <cell r="A2152" t="str">
            <v>Energen, National Fuel (MNCP)</v>
          </cell>
        </row>
        <row r="2153">
          <cell r="A2153" t="str">
            <v>Energizer Holdings</v>
          </cell>
        </row>
        <row r="2154">
          <cell r="A2154" t="str">
            <v>Energy Future Holdings (CORET)</v>
          </cell>
        </row>
        <row r="2155">
          <cell r="A2155" t="str">
            <v>Energy Solutions</v>
          </cell>
        </row>
        <row r="2156">
          <cell r="A2156" t="str">
            <v>Energy Solutions (Delta Health System)</v>
          </cell>
        </row>
        <row r="2157">
          <cell r="A2157" t="str">
            <v>Energy United (Coresource)</v>
          </cell>
        </row>
        <row r="2158">
          <cell r="A2158" t="str">
            <v>Energy United EMC PHC</v>
          </cell>
        </row>
        <row r="2159">
          <cell r="A2159" t="str">
            <v>EnergySolutions (EBMS)</v>
          </cell>
        </row>
        <row r="2160">
          <cell r="A2160" t="str">
            <v>EnerSys (Capital Blue Cross)</v>
          </cell>
        </row>
        <row r="2161">
          <cell r="A2161" t="str">
            <v>Engineers Joint Welfare Fund (IUOE)</v>
          </cell>
        </row>
        <row r="2162">
          <cell r="A2162" t="str">
            <v>Engineers Union Local 30 (IUOE)</v>
          </cell>
        </row>
        <row r="2163">
          <cell r="A2163" t="str">
            <v>Enodis (MNCP)</v>
          </cell>
        </row>
        <row r="2164">
          <cell r="A2164" t="str">
            <v>Enterprise Business Solutions</v>
          </cell>
        </row>
        <row r="2165">
          <cell r="A2165" t="str">
            <v>Enterprise Group Planning, Inc. (EHPCO)</v>
          </cell>
        </row>
        <row r="2166">
          <cell r="A2166" t="str">
            <v>Enterprise Rent-A-Car</v>
          </cell>
        </row>
        <row r="2167">
          <cell r="A2167" t="str">
            <v>Entertainment Industry Pharmacy Purchasing Coalition (EIPPC)</v>
          </cell>
        </row>
        <row r="2168">
          <cell r="A2168" t="str">
            <v>Entertainment Industry Plans Pharmacy Collective (EIPPC)</v>
          </cell>
        </row>
        <row r="2169">
          <cell r="A2169" t="str">
            <v>Entrust</v>
          </cell>
        </row>
        <row r="2170">
          <cell r="A2170" t="str">
            <v>EOG Resources, Inc.</v>
          </cell>
        </row>
        <row r="2171">
          <cell r="A2171" t="str">
            <v>EP Minerals LLC (Health Cost Solutions)</v>
          </cell>
        </row>
        <row r="2172">
          <cell r="A2172" t="str">
            <v>EPCO</v>
          </cell>
        </row>
        <row r="2173">
          <cell r="A2173" t="str">
            <v>Epes Carriers</v>
          </cell>
        </row>
        <row r="2174">
          <cell r="A2174" t="str">
            <v>Ephraim Mcdowell Health</v>
          </cell>
        </row>
        <row r="2175">
          <cell r="A2175" t="str">
            <v>Ephrata (Coresource)</v>
          </cell>
        </row>
        <row r="2176">
          <cell r="A2176" t="str">
            <v>Ephrata Community Hospital</v>
          </cell>
        </row>
        <row r="2177">
          <cell r="A2177" t="str">
            <v>Ephrata Community Hospital (Loomis)</v>
          </cell>
        </row>
        <row r="2178">
          <cell r="A2178" t="str">
            <v>Epoch - St. Louis</v>
          </cell>
        </row>
        <row r="2179">
          <cell r="A2179" t="str">
            <v>Epoch Group, The</v>
          </cell>
        </row>
        <row r="2180">
          <cell r="A2180" t="str">
            <v>Equifax, Inc.</v>
          </cell>
        </row>
        <row r="2181">
          <cell r="A2181" t="str">
            <v>Equitable Plan Services</v>
          </cell>
        </row>
        <row r="2182">
          <cell r="A2182" t="str">
            <v>Equitable, The</v>
          </cell>
        </row>
        <row r="2183">
          <cell r="A2183" t="str">
            <v>Equity League Health Trust Fund</v>
          </cell>
        </row>
        <row r="2184">
          <cell r="A2184" t="str">
            <v>Eramet Marietta (EHPCO)</v>
          </cell>
        </row>
        <row r="2185">
          <cell r="A2185" t="str">
            <v>Ericsson</v>
          </cell>
        </row>
        <row r="2186">
          <cell r="A2186" t="str">
            <v>Ericsson (Mercer NCP)</v>
          </cell>
        </row>
        <row r="2187">
          <cell r="A2187" t="str">
            <v>Erie County Board of Commissioners (HAC)</v>
          </cell>
        </row>
        <row r="2188">
          <cell r="A2188" t="str">
            <v>Erie Insurance (EHPCO)</v>
          </cell>
        </row>
        <row r="2189">
          <cell r="A2189" t="str">
            <v>Ernst &amp; Young</v>
          </cell>
        </row>
        <row r="2190">
          <cell r="A2190" t="str">
            <v>ERS of Texas (Universal American)</v>
          </cell>
        </row>
        <row r="2191">
          <cell r="A2191" t="str">
            <v>Escambia County School District</v>
          </cell>
        </row>
        <row r="2192">
          <cell r="A2192" t="str">
            <v>ESM Group (EBS-RMSCO)</v>
          </cell>
        </row>
        <row r="2193">
          <cell r="A2193" t="str">
            <v>Essel Propack (GHA)</v>
          </cell>
        </row>
        <row r="2194">
          <cell r="A2194" t="str">
            <v>Essence Healthcare</v>
          </cell>
        </row>
        <row r="2195">
          <cell r="A2195" t="str">
            <v>Essent Healthcare, Inc.</v>
          </cell>
        </row>
        <row r="2196">
          <cell r="A2196" t="str">
            <v>Essex County</v>
          </cell>
        </row>
        <row r="2197">
          <cell r="A2197" t="str">
            <v>Essroc</v>
          </cell>
        </row>
        <row r="2198">
          <cell r="A2198" t="str">
            <v>Essroc (Capital Blue Cross)</v>
          </cell>
        </row>
        <row r="2199">
          <cell r="A2199" t="str">
            <v>Estee Lauder</v>
          </cell>
        </row>
        <row r="2200">
          <cell r="A2200" t="str">
            <v>Estes Express Lines, Inc.</v>
          </cell>
        </row>
        <row r="2201">
          <cell r="A2201" t="str">
            <v>Euramax International Inc</v>
          </cell>
        </row>
        <row r="2202">
          <cell r="A2202" t="str">
            <v>E-V Benefits Manag</v>
          </cell>
        </row>
        <row r="2203">
          <cell r="A2203" t="str">
            <v>eValue8 (BCBSTN)</v>
          </cell>
        </row>
        <row r="2204">
          <cell r="A2204" t="str">
            <v>eValue8 (Capital Blue Cross)</v>
          </cell>
        </row>
        <row r="2205">
          <cell r="A2205" t="str">
            <v>eValue8 (CDPHP)</v>
          </cell>
        </row>
        <row r="2206">
          <cell r="A2206" t="str">
            <v>eValue8 (Horizon BCBS of New Jersey)</v>
          </cell>
        </row>
        <row r="2207">
          <cell r="A2207" t="str">
            <v>eValue8 (PacificSource)</v>
          </cell>
        </row>
        <row r="2208">
          <cell r="A2208" t="str">
            <v>eValue8 (Tufts Health Plan)</v>
          </cell>
        </row>
        <row r="2209">
          <cell r="A2209" t="str">
            <v>Evanston Northwestern Healthcare</v>
          </cell>
        </row>
        <row r="2210">
          <cell r="A2210" t="str">
            <v>Evening Post Publishing</v>
          </cell>
        </row>
        <row r="2211">
          <cell r="A2211" t="str">
            <v>Everence Association</v>
          </cell>
        </row>
        <row r="2212">
          <cell r="A2212" t="str">
            <v>Everest Administrators</v>
          </cell>
        </row>
        <row r="2213">
          <cell r="A2213" t="str">
            <v>Evergreen Health Cooperative</v>
          </cell>
        </row>
        <row r="2214">
          <cell r="A2214" t="str">
            <v>Evergreen Health Cooperative (CoreSource)</v>
          </cell>
        </row>
        <row r="2215">
          <cell r="A2215" t="str">
            <v>Evergreen Healthcare</v>
          </cell>
        </row>
        <row r="2216">
          <cell r="A2216" t="str">
            <v>Everhard Products, Inc. (EHPCO)</v>
          </cell>
        </row>
        <row r="2217">
          <cell r="A2217" t="str">
            <v>Evonik Degussa</v>
          </cell>
        </row>
        <row r="2218">
          <cell r="A2218" t="str">
            <v>Evraz (EPIC)</v>
          </cell>
        </row>
        <row r="2219">
          <cell r="A2219" t="str">
            <v>Excavators Union Local 731 Welfare Fund</v>
          </cell>
        </row>
        <row r="2220">
          <cell r="A2220" t="str">
            <v>Excel Homes (Capital Blue Cross)</v>
          </cell>
        </row>
        <row r="2221">
          <cell r="A2221" t="str">
            <v>Excel Polymers, L.L.C. (HAC)</v>
          </cell>
        </row>
        <row r="2222">
          <cell r="A2222" t="str">
            <v>Excellus BlueCross BlueShield</v>
          </cell>
        </row>
        <row r="2223">
          <cell r="A2223" t="str">
            <v>Excellus Rx (BCBS Rochester)</v>
          </cell>
        </row>
        <row r="2224">
          <cell r="A2224" t="str">
            <v>Excelsior Solutions</v>
          </cell>
        </row>
        <row r="2225">
          <cell r="A2225" t="str">
            <v>Exelon</v>
          </cell>
        </row>
        <row r="2226">
          <cell r="A2226" t="str">
            <v>Exide Corp</v>
          </cell>
        </row>
        <row r="2227">
          <cell r="A2227" t="str">
            <v>Exide Technologies</v>
          </cell>
        </row>
        <row r="2228">
          <cell r="A2228" t="str">
            <v>Experion</v>
          </cell>
        </row>
        <row r="2229">
          <cell r="A2229" t="str">
            <v>ExpressJet Airlines, Inc.</v>
          </cell>
        </row>
        <row r="2230">
          <cell r="A2230" t="str">
            <v>Extron Electronics</v>
          </cell>
        </row>
        <row r="2231">
          <cell r="A2231" t="str">
            <v>Eye Benefits</v>
          </cell>
        </row>
        <row r="2232">
          <cell r="A2232" t="str">
            <v>Eye Centers of Florida (WisRx)</v>
          </cell>
        </row>
        <row r="2233">
          <cell r="A2233" t="str">
            <v>EZRX Pharmacy Services</v>
          </cell>
        </row>
        <row r="2234">
          <cell r="A2234" t="str">
            <v>F&amp;W Media, Inc (WISRX)</v>
          </cell>
        </row>
        <row r="2235">
          <cell r="A2235" t="str">
            <v>FAG Holdings</v>
          </cell>
        </row>
        <row r="2236">
          <cell r="A2236" t="str">
            <v>Fairbanks Scales dba Fancor, Inc</v>
          </cell>
        </row>
        <row r="2237">
          <cell r="A2237" t="str">
            <v>Fairfax County Government</v>
          </cell>
        </row>
        <row r="2238">
          <cell r="A2238" t="str">
            <v>Fairfax County Public Schools &amp; Fairfax County Governme</v>
          </cell>
        </row>
        <row r="2239">
          <cell r="A2239" t="str">
            <v>Fairfield Board of Education</v>
          </cell>
        </row>
        <row r="2240">
          <cell r="A2240" t="str">
            <v>Fairfield Board of Education (AON)</v>
          </cell>
        </row>
        <row r="2241">
          <cell r="A2241" t="str">
            <v>Fairfield Medical Center (NGS American)</v>
          </cell>
        </row>
        <row r="2242">
          <cell r="A2242" t="str">
            <v>Fairfield Medical Center (WestLake) (WLF)</v>
          </cell>
        </row>
        <row r="2243">
          <cell r="A2243" t="str">
            <v>Fairmount Minerals (EHPCO)</v>
          </cell>
        </row>
        <row r="2244">
          <cell r="A2244" t="str">
            <v>Fairmount Minerals (WPS)</v>
          </cell>
        </row>
        <row r="2245">
          <cell r="A2245" t="str">
            <v>Fallon Community Health Plan</v>
          </cell>
        </row>
        <row r="2246">
          <cell r="A2246" t="str">
            <v>Fallon Total Care</v>
          </cell>
        </row>
        <row r="2247">
          <cell r="A2247" t="str">
            <v>Family Health Partners</v>
          </cell>
        </row>
        <row r="2248">
          <cell r="A2248" t="str">
            <v>Family Healthcare Network</v>
          </cell>
        </row>
        <row r="2249">
          <cell r="A2249" t="str">
            <v>FamilyCare Health Plans</v>
          </cell>
        </row>
        <row r="2250">
          <cell r="A2250" t="str">
            <v>Famous Enterprise (Mutual Health Services)</v>
          </cell>
        </row>
        <row r="2251">
          <cell r="A2251" t="str">
            <v>Famous Supply Company (EHPCO)</v>
          </cell>
        </row>
        <row r="2252">
          <cell r="A2252" t="str">
            <v>Fannie Mae</v>
          </cell>
        </row>
        <row r="2253">
          <cell r="A2253" t="str">
            <v>Farm Credit</v>
          </cell>
        </row>
        <row r="2254">
          <cell r="A2254" t="str">
            <v>Farm Credit Foundations (AHPPG)</v>
          </cell>
        </row>
        <row r="2255">
          <cell r="A2255" t="str">
            <v>Farmers Mutual Hall (First Administrators)</v>
          </cell>
        </row>
        <row r="2256">
          <cell r="A2256" t="str">
            <v>Farmland Foods</v>
          </cell>
        </row>
        <row r="2257">
          <cell r="A2257" t="str">
            <v>Farmland Industries</v>
          </cell>
        </row>
        <row r="2258">
          <cell r="A2258" t="str">
            <v>Fauquier County Government &amp; Public Schools</v>
          </cell>
        </row>
        <row r="2259">
          <cell r="A2259" t="str">
            <v>Faurecia (GDAHC)</v>
          </cell>
        </row>
        <row r="2260">
          <cell r="A2260" t="str">
            <v>Faurecia Automotive Seating</v>
          </cell>
        </row>
        <row r="2261">
          <cell r="A2261" t="str">
            <v>Faurecia Exhaust</v>
          </cell>
        </row>
        <row r="2262">
          <cell r="A2262" t="str">
            <v>Faurecia Interiors</v>
          </cell>
        </row>
        <row r="2263">
          <cell r="A2263" t="str">
            <v>Faurecia Medical</v>
          </cell>
        </row>
        <row r="2264">
          <cell r="A2264" t="str">
            <v>Favorite Brands</v>
          </cell>
        </row>
        <row r="2265">
          <cell r="A2265" t="str">
            <v>Faxon Machining (WPS)</v>
          </cell>
        </row>
        <row r="2266">
          <cell r="A2266" t="str">
            <v>Fayette County Memorial Hospital</v>
          </cell>
        </row>
        <row r="2267">
          <cell r="A2267" t="str">
            <v>FCC Services</v>
          </cell>
        </row>
        <row r="2268">
          <cell r="A2268" t="str">
            <v>FDB Frozen</v>
          </cell>
        </row>
        <row r="2269">
          <cell r="A2269" t="str">
            <v>Federal Employee Health Benefits (HMSA)</v>
          </cell>
        </row>
        <row r="2270">
          <cell r="A2270" t="str">
            <v>Federal Employee Program (FEP)</v>
          </cell>
        </row>
        <row r="2271">
          <cell r="A2271" t="str">
            <v>Federal Home Loan Bank</v>
          </cell>
        </row>
        <row r="2272">
          <cell r="A2272" t="str">
            <v>Federal Reserve System</v>
          </cell>
        </row>
        <row r="2273">
          <cell r="A2273" t="str">
            <v>Federal-Mogul Corporation</v>
          </cell>
        </row>
        <row r="2274">
          <cell r="A2274" t="str">
            <v>Federated Department Stores</v>
          </cell>
        </row>
        <row r="2275">
          <cell r="A2275" t="str">
            <v>Federated Mutual Insurance</v>
          </cell>
        </row>
        <row r="2276">
          <cell r="A2276" t="str">
            <v>Federated-Allied Retirees (EHPCO)</v>
          </cell>
        </row>
        <row r="2277">
          <cell r="A2277" t="str">
            <v>FedEx Corporation</v>
          </cell>
        </row>
        <row r="2278">
          <cell r="A2278" t="str">
            <v>FedEx Ground</v>
          </cell>
        </row>
        <row r="2279">
          <cell r="A2279" t="str">
            <v>FedEx National LTL</v>
          </cell>
        </row>
        <row r="2280">
          <cell r="A2280" t="str">
            <v>Ferguson Enterprises (MNCP)</v>
          </cell>
        </row>
        <row r="2281">
          <cell r="A2281" t="str">
            <v>FERMPRO</v>
          </cell>
        </row>
        <row r="2282">
          <cell r="A2282" t="str">
            <v>Ferrellgas</v>
          </cell>
        </row>
        <row r="2283">
          <cell r="A2283" t="str">
            <v>Ferris State University (AEPC)</v>
          </cell>
        </row>
        <row r="2284">
          <cell r="A2284" t="str">
            <v>Ferro Corporation (HAC)</v>
          </cell>
        </row>
        <row r="2285">
          <cell r="A2285" t="str">
            <v>FFI Clients</v>
          </cell>
        </row>
        <row r="2286">
          <cell r="A2286" t="str">
            <v>FHC Health Systems</v>
          </cell>
        </row>
        <row r="2287">
          <cell r="A2287" t="str">
            <v>FHDA</v>
          </cell>
        </row>
        <row r="2288">
          <cell r="A2288" t="str">
            <v>Fiabane Associates</v>
          </cell>
        </row>
        <row r="2289">
          <cell r="A2289" t="str">
            <v>Fibro, Inc. (BPS)</v>
          </cell>
        </row>
        <row r="2290">
          <cell r="A2290" t="str">
            <v>Fidelis Care New York</v>
          </cell>
        </row>
        <row r="2291">
          <cell r="A2291" t="str">
            <v>Fidelis Senior Care</v>
          </cell>
        </row>
        <row r="2292">
          <cell r="A2292" t="str">
            <v>Fidelity Information Services</v>
          </cell>
        </row>
        <row r="2293">
          <cell r="A2293" t="str">
            <v>Fidelity Insurance Group</v>
          </cell>
        </row>
        <row r="2294">
          <cell r="A2294" t="str">
            <v>Fidelity Investments</v>
          </cell>
        </row>
        <row r="2295">
          <cell r="A2295" t="str">
            <v>Fidelity National Financial</v>
          </cell>
        </row>
        <row r="2296">
          <cell r="A2296" t="str">
            <v>Fidelity Security Life Insurance Company (Wellnet)</v>
          </cell>
        </row>
        <row r="2297">
          <cell r="A2297" t="str">
            <v>Fiesta Mart, Inc.</v>
          </cell>
        </row>
        <row r="2298">
          <cell r="A2298" t="str">
            <v>Fifth Third Bancorp</v>
          </cell>
        </row>
        <row r="2299">
          <cell r="A2299" t="str">
            <v>Fifth Third Processing Solutions</v>
          </cell>
        </row>
        <row r="2300">
          <cell r="A2300" t="str">
            <v>FIL Corporation</v>
          </cell>
        </row>
        <row r="2301">
          <cell r="A2301" t="str">
            <v>Financial Industry Regulatory Authority (FINRA)</v>
          </cell>
        </row>
        <row r="2302">
          <cell r="A2302" t="str">
            <v>Findlay Publishing (CoreSource)</v>
          </cell>
        </row>
        <row r="2303">
          <cell r="A2303" t="str">
            <v>Finnegan Henderson</v>
          </cell>
        </row>
        <row r="2304">
          <cell r="A2304" t="str">
            <v>First Administrators</v>
          </cell>
        </row>
        <row r="2305">
          <cell r="A2305" t="str">
            <v>First Allmerican Financial Life</v>
          </cell>
        </row>
        <row r="2306">
          <cell r="A2306" t="str">
            <v>First American</v>
          </cell>
        </row>
        <row r="2307">
          <cell r="A2307" t="str">
            <v>First American Financial</v>
          </cell>
        </row>
        <row r="2308">
          <cell r="A2308" t="str">
            <v>First Bank</v>
          </cell>
        </row>
        <row r="2309">
          <cell r="A2309" t="str">
            <v>First Choice Administrators</v>
          </cell>
        </row>
        <row r="2310">
          <cell r="A2310" t="str">
            <v>First Citizens BancShares</v>
          </cell>
        </row>
        <row r="2311">
          <cell r="A2311" t="str">
            <v>First Data Corporation</v>
          </cell>
        </row>
        <row r="2312">
          <cell r="A2312" t="str">
            <v>First Dental Health</v>
          </cell>
        </row>
        <row r="2313">
          <cell r="A2313" t="str">
            <v>First Energy (EHPCO)</v>
          </cell>
        </row>
        <row r="2314">
          <cell r="A2314" t="str">
            <v>First Financial Bank</v>
          </cell>
        </row>
        <row r="2315">
          <cell r="A2315" t="str">
            <v>First Fleet  (BCBSTN)</v>
          </cell>
        </row>
        <row r="2316">
          <cell r="A2316" t="str">
            <v>First Horizon National Corporation</v>
          </cell>
        </row>
        <row r="2317">
          <cell r="A2317" t="str">
            <v>First Horizon National Corporation (Horizon)</v>
          </cell>
        </row>
        <row r="2318">
          <cell r="A2318" t="str">
            <v>First Interstate Bank</v>
          </cell>
        </row>
        <row r="2319">
          <cell r="A2319" t="str">
            <v>First Medical Comp Health Plan</v>
          </cell>
        </row>
        <row r="2320">
          <cell r="A2320" t="str">
            <v>First Merchants (Key Benefit Administrators)</v>
          </cell>
        </row>
        <row r="2321">
          <cell r="A2321" t="str">
            <v>First Merit Corp. (EHPCO)</v>
          </cell>
        </row>
        <row r="2322">
          <cell r="A2322" t="str">
            <v>First Piedmont Co &amp; Affiliates (GHA)</v>
          </cell>
        </row>
        <row r="2323">
          <cell r="A2323" t="str">
            <v>First Script</v>
          </cell>
        </row>
        <row r="2324">
          <cell r="A2324" t="str">
            <v>First Service Administrators</v>
          </cell>
        </row>
        <row r="2325">
          <cell r="A2325" t="str">
            <v>First Union-Wachovia</v>
          </cell>
        </row>
        <row r="2326">
          <cell r="A2326" t="str">
            <v>FirstCare Health Plans</v>
          </cell>
        </row>
        <row r="2327">
          <cell r="A2327" t="str">
            <v>FirstChoice Administrators</v>
          </cell>
        </row>
        <row r="2328">
          <cell r="A2328" t="str">
            <v>Firstrust Bank</v>
          </cell>
        </row>
        <row r="2329">
          <cell r="A2329" t="str">
            <v>Fischer Scientific</v>
          </cell>
        </row>
        <row r="2330">
          <cell r="A2330" t="str">
            <v>Fiserv Health</v>
          </cell>
        </row>
        <row r="2331">
          <cell r="A2331" t="str">
            <v>Fishel Rispler</v>
          </cell>
        </row>
        <row r="2332">
          <cell r="A2332" t="str">
            <v>Fisher Scientific International</v>
          </cell>
        </row>
        <row r="2333">
          <cell r="A2333" t="str">
            <v>Fisher-Barton Inc.</v>
          </cell>
        </row>
        <row r="2334">
          <cell r="A2334" t="str">
            <v>Fitness Quest</v>
          </cell>
        </row>
        <row r="2335">
          <cell r="A2335" t="str">
            <v>FJ Design</v>
          </cell>
        </row>
        <row r="2336">
          <cell r="A2336" t="str">
            <v>FJ Management</v>
          </cell>
        </row>
        <row r="2337">
          <cell r="A2337" t="str">
            <v>Flagler County School Board (CoreSource)</v>
          </cell>
        </row>
        <row r="2338">
          <cell r="A2338" t="str">
            <v>Flagler Hospital</v>
          </cell>
        </row>
        <row r="2339">
          <cell r="A2339" t="str">
            <v>Flagler Hospital (Scrip World)</v>
          </cell>
        </row>
        <row r="2340">
          <cell r="A2340" t="str">
            <v>FLASH Trucking, Inc. (WisRX)</v>
          </cell>
        </row>
        <row r="2341">
          <cell r="A2341" t="str">
            <v>Fleet Boston Financial</v>
          </cell>
        </row>
        <row r="2342">
          <cell r="A2342" t="str">
            <v>Fleet Owners Local 964</v>
          </cell>
        </row>
        <row r="2343">
          <cell r="A2343" t="str">
            <v>FleetPride</v>
          </cell>
        </row>
        <row r="2344">
          <cell r="A2344" t="str">
            <v>FLEXCon (Coresource)</v>
          </cell>
        </row>
        <row r="2345">
          <cell r="A2345" t="str">
            <v>Flexible Foam Products (EHPCO)</v>
          </cell>
        </row>
        <row r="2346">
          <cell r="A2346" t="str">
            <v>Flex-N-Gate Corporation</v>
          </cell>
        </row>
        <row r="2347">
          <cell r="A2347" t="str">
            <v>FlightSafety International, Inc. (BH)</v>
          </cell>
        </row>
        <row r="2348">
          <cell r="A2348" t="str">
            <v>Flint Energy Services Inc.</v>
          </cell>
        </row>
        <row r="2349">
          <cell r="A2349" t="str">
            <v>Flint Energy Services LTD</v>
          </cell>
        </row>
        <row r="2350">
          <cell r="A2350" t="str">
            <v>Florida Blue (fka Blue Cross Blue Shield of Florida)</v>
          </cell>
        </row>
        <row r="2351">
          <cell r="A2351" t="str">
            <v>Florida Community Colleges Risk Management Consortium</v>
          </cell>
        </row>
        <row r="2352">
          <cell r="A2352" t="str">
            <v>Florida Conference of the United Methodist Church (AON)</v>
          </cell>
        </row>
        <row r="2353">
          <cell r="A2353" t="str">
            <v>Florida Healthcare Plus</v>
          </cell>
        </row>
        <row r="2354">
          <cell r="A2354" t="str">
            <v>Florida Hospital Healthcare System</v>
          </cell>
        </row>
        <row r="2355">
          <cell r="A2355" t="str">
            <v>Florida League of Cities</v>
          </cell>
        </row>
        <row r="2356">
          <cell r="A2356" t="str">
            <v>Florida Medicaid - Agency for Health Care Admin.</v>
          </cell>
        </row>
        <row r="2357">
          <cell r="A2357" t="str">
            <v>Florida Medicaid Reform (Care Access)</v>
          </cell>
        </row>
        <row r="2358">
          <cell r="A2358" t="str">
            <v>Florida Natural Growers</v>
          </cell>
        </row>
        <row r="2359">
          <cell r="A2359" t="str">
            <v>Florida Orthopedic Institute (Coresource)</v>
          </cell>
        </row>
        <row r="2360">
          <cell r="A2360" t="str">
            <v>Florida State College at Jacksonville (College)</v>
          </cell>
        </row>
        <row r="2361">
          <cell r="A2361" t="str">
            <v>Flotek (LoneStar TPA)</v>
          </cell>
        </row>
        <row r="2362">
          <cell r="A2362" t="str">
            <v>Flower Foods</v>
          </cell>
        </row>
        <row r="2363">
          <cell r="A2363" t="str">
            <v>Fluton County, GA</v>
          </cell>
        </row>
        <row r="2364">
          <cell r="A2364" t="str">
            <v>FMC Technologies, Inc.</v>
          </cell>
        </row>
        <row r="2365">
          <cell r="A2365" t="str">
            <v>FMH Coresource KC</v>
          </cell>
        </row>
        <row r="2366">
          <cell r="A2366" t="str">
            <v>Foamex (AON)</v>
          </cell>
        </row>
        <row r="2367">
          <cell r="A2367" t="str">
            <v>Focus on the Family (Rate Card)</v>
          </cell>
        </row>
        <row r="2368">
          <cell r="A2368" t="str">
            <v>Fogelman Properties, LLC (BCBSTN)</v>
          </cell>
        </row>
        <row r="2369">
          <cell r="A2369" t="str">
            <v>Foley &amp; Lardner, LLP (CoreSource)</v>
          </cell>
        </row>
        <row r="2370">
          <cell r="A2370" t="str">
            <v>Fond du Lac Band of Lake Supperior Chippewa</v>
          </cell>
        </row>
        <row r="2371">
          <cell r="A2371" t="str">
            <v>Foot Locker, Inc.</v>
          </cell>
        </row>
        <row r="2372">
          <cell r="A2372" t="str">
            <v>Ford Motor Company</v>
          </cell>
        </row>
        <row r="2373">
          <cell r="A2373" t="str">
            <v>Foresight Mining (Wells Fargo TPA)</v>
          </cell>
        </row>
        <row r="2374">
          <cell r="A2374" t="str">
            <v>Foresight TPA</v>
          </cell>
        </row>
        <row r="2375">
          <cell r="A2375" t="str">
            <v>Forest City Enterprises (HAC)</v>
          </cell>
        </row>
        <row r="2376">
          <cell r="A2376" t="str">
            <v>Forest County (FCP)</v>
          </cell>
        </row>
        <row r="2377">
          <cell r="A2377" t="str">
            <v>Forest Laboratories</v>
          </cell>
        </row>
        <row r="2378">
          <cell r="A2378" t="str">
            <v>Forest River (BH)</v>
          </cell>
        </row>
        <row r="2379">
          <cell r="A2379" t="str">
            <v>Formosa (Horizon BCBS of New Jersey)</v>
          </cell>
        </row>
        <row r="2380">
          <cell r="A2380" t="str">
            <v>Forrest T. Jones</v>
          </cell>
        </row>
        <row r="2381">
          <cell r="A2381" t="str">
            <v>Forsythe Technology (EHPCO)</v>
          </cell>
        </row>
        <row r="2382">
          <cell r="A2382" t="str">
            <v>Fort Bend ISD</v>
          </cell>
        </row>
        <row r="2383">
          <cell r="A2383" t="str">
            <v>Fort Worth (US Scripts)</v>
          </cell>
        </row>
        <row r="2384">
          <cell r="A2384" t="str">
            <v>Fortis</v>
          </cell>
        </row>
        <row r="2385">
          <cell r="A2385" t="str">
            <v>Fortune Brands, Inc.</v>
          </cell>
        </row>
        <row r="2386">
          <cell r="A2386" t="str">
            <v>Foster Farms (Brokerage Concepts Inc)</v>
          </cell>
        </row>
        <row r="2387">
          <cell r="A2387" t="str">
            <v>Foster Poultry Farms</v>
          </cell>
        </row>
        <row r="2388">
          <cell r="A2388" t="str">
            <v>Four Winds Casino Resort (WISRX)</v>
          </cell>
        </row>
        <row r="2389">
          <cell r="A2389" t="str">
            <v>Fox Entertainment (NEPPC)</v>
          </cell>
        </row>
        <row r="2390">
          <cell r="A2390" t="str">
            <v>Fox Insurance</v>
          </cell>
        </row>
        <row r="2391">
          <cell r="A2391" t="str">
            <v>Fox Valley Construction Workers</v>
          </cell>
        </row>
        <row r="2392">
          <cell r="A2392" t="str">
            <v>Fox Valley Laborers (MEBFC)</v>
          </cell>
        </row>
        <row r="2393">
          <cell r="A2393" t="str">
            <v>Fox Valley Laborers Welfare Fund</v>
          </cell>
        </row>
        <row r="2394">
          <cell r="A2394" t="str">
            <v>Fox Valley Sheet Metal</v>
          </cell>
        </row>
        <row r="2395">
          <cell r="A2395" t="str">
            <v>Fox Valley Technical College (WISRX)</v>
          </cell>
        </row>
        <row r="2396">
          <cell r="A2396" t="str">
            <v>Fox-Everett</v>
          </cell>
        </row>
        <row r="2397">
          <cell r="A2397" t="str">
            <v>Foxworth Galbraith Lumber Company</v>
          </cell>
        </row>
        <row r="2398">
          <cell r="A2398" t="str">
            <v>Francis Howell School District (VPS)</v>
          </cell>
        </row>
        <row r="2399">
          <cell r="A2399" t="str">
            <v>Franciscan Health Benefit Plan (WisRX)</v>
          </cell>
        </row>
        <row r="2400">
          <cell r="A2400" t="str">
            <v>Franciscan Missionaries of Our Lady Health System</v>
          </cell>
        </row>
        <row r="2401">
          <cell r="A2401" t="str">
            <v>Franklin County Cooperative</v>
          </cell>
        </row>
        <row r="2402">
          <cell r="A2402" t="str">
            <v>Franklin Electric (Automated Group Administration)</v>
          </cell>
        </row>
        <row r="2403">
          <cell r="A2403" t="str">
            <v>Franklin Electric (CoreSource)</v>
          </cell>
        </row>
        <row r="2404">
          <cell r="A2404" t="str">
            <v>Franklin Electric Company, Inc.</v>
          </cell>
        </row>
        <row r="2405">
          <cell r="A2405" t="str">
            <v>Franklin Essex Hamilton</v>
          </cell>
        </row>
        <row r="2406">
          <cell r="A2406" t="str">
            <v>Franklin International (HAC)</v>
          </cell>
        </row>
        <row r="2407">
          <cell r="A2407" t="str">
            <v>Franklin Price Company</v>
          </cell>
        </row>
        <row r="2408">
          <cell r="A2408" t="str">
            <v>Franklin Resources</v>
          </cell>
        </row>
        <row r="2409">
          <cell r="A2409" t="str">
            <v>Franklin Templeton</v>
          </cell>
        </row>
        <row r="2410">
          <cell r="A2410" t="str">
            <v>Fraternal Order of Police - Miami Lodge 20, The (HAC)</v>
          </cell>
        </row>
        <row r="2411">
          <cell r="A2411" t="str">
            <v>Freddie Mac</v>
          </cell>
        </row>
        <row r="2412">
          <cell r="A2412" t="str">
            <v>Frederick County Public Schools</v>
          </cell>
        </row>
        <row r="2413">
          <cell r="A2413" t="str">
            <v>Freelancers Insurance Company (aka Freelancers Union)</v>
          </cell>
        </row>
        <row r="2414">
          <cell r="A2414" t="str">
            <v>Freeman Companies</v>
          </cell>
        </row>
        <row r="2415">
          <cell r="A2415" t="str">
            <v>Freescale Semiconductor, Inc. (CORET)</v>
          </cell>
        </row>
        <row r="2416">
          <cell r="A2416" t="str">
            <v>Fremont City Schools</v>
          </cell>
        </row>
        <row r="2417">
          <cell r="A2417" t="str">
            <v>Fremont Company (Mutual Health Services )</v>
          </cell>
        </row>
        <row r="2418">
          <cell r="A2418" t="str">
            <v>Fresentis Medical Care</v>
          </cell>
        </row>
        <row r="2419">
          <cell r="A2419" t="str">
            <v>Fresh Market (Trion Group)</v>
          </cell>
        </row>
        <row r="2420">
          <cell r="A2420" t="str">
            <v>Fresno City</v>
          </cell>
        </row>
        <row r="2421">
          <cell r="A2421" t="str">
            <v>Fresno County</v>
          </cell>
        </row>
        <row r="2422">
          <cell r="A2422" t="str">
            <v>Fresno County Office of Education (Capitol Administrators)</v>
          </cell>
        </row>
        <row r="2423">
          <cell r="A2423" t="str">
            <v>Fresno Unified School District</v>
          </cell>
        </row>
        <row r="2424">
          <cell r="A2424" t="str">
            <v>Friedkin Companies (MNCP)</v>
          </cell>
        </row>
        <row r="2425">
          <cell r="A2425" t="str">
            <v>Fringe Benefit Coordinators</v>
          </cell>
        </row>
        <row r="2426">
          <cell r="A2426" t="str">
            <v>Fringe Benefits Management Company (FBMC)</v>
          </cell>
        </row>
        <row r="2427">
          <cell r="A2427" t="str">
            <v>Frontier Airlines</v>
          </cell>
        </row>
        <row r="2428">
          <cell r="A2428" t="str">
            <v>Frontier Health (BCBSTN)</v>
          </cell>
        </row>
        <row r="2429">
          <cell r="A2429" t="str">
            <v>FrontPath (EHPCO)</v>
          </cell>
        </row>
        <row r="2430">
          <cell r="A2430" t="str">
            <v>Frost Bank</v>
          </cell>
        </row>
        <row r="2431">
          <cell r="A2431" t="str">
            <v>Frozen Foods Express Industries</v>
          </cell>
        </row>
        <row r="2432">
          <cell r="A2432" t="str">
            <v>FSC Industries Inc</v>
          </cell>
        </row>
        <row r="2433">
          <cell r="A2433" t="str">
            <v>Ft. Lauderdale Fraternal Order of Police</v>
          </cell>
        </row>
        <row r="2434">
          <cell r="A2434" t="str">
            <v>FTD Group, Inc.</v>
          </cell>
        </row>
        <row r="2435">
          <cell r="A2435" t="str">
            <v>Fulton County</v>
          </cell>
        </row>
        <row r="2436">
          <cell r="A2436" t="str">
            <v>Fulton Financial (Capital Blue Cross)</v>
          </cell>
        </row>
        <row r="2437">
          <cell r="A2437" t="str">
            <v>Fulton Fish Market, Local 359</v>
          </cell>
        </row>
        <row r="2438">
          <cell r="A2438" t="str">
            <v>Furniture Brands (AHPPG)</v>
          </cell>
        </row>
        <row r="2439">
          <cell r="A2439" t="str">
            <v>Future Metals, Inc.</v>
          </cell>
        </row>
        <row r="2440">
          <cell r="A2440" t="str">
            <v>FutureFuel Chemical Company (VPS)</v>
          </cell>
        </row>
        <row r="2441">
          <cell r="A2441" t="str">
            <v>G.M.P. - Employers Retiree Trust</v>
          </cell>
        </row>
        <row r="2442">
          <cell r="A2442" t="str">
            <v>G3</v>
          </cell>
        </row>
        <row r="2443">
          <cell r="A2443" t="str">
            <v>G6 Hospitality (CoreTrust)</v>
          </cell>
        </row>
        <row r="2444">
          <cell r="A2444" t="str">
            <v>GAC</v>
          </cell>
        </row>
        <row r="2445">
          <cell r="A2445" t="str">
            <v>GAF Materials</v>
          </cell>
        </row>
        <row r="2446">
          <cell r="A2446" t="str">
            <v>GAF Materials Corp</v>
          </cell>
        </row>
        <row r="2447">
          <cell r="A2447" t="str">
            <v>Gala River Indian Community (EHPCO)</v>
          </cell>
        </row>
        <row r="2448">
          <cell r="A2448" t="str">
            <v>Galderma Laboratories, Inc</v>
          </cell>
        </row>
        <row r="2449">
          <cell r="A2449" t="str">
            <v>Galesburg CUSD 205 (BAS)</v>
          </cell>
        </row>
        <row r="2450">
          <cell r="A2450" t="str">
            <v>Gallager Bassett Services</v>
          </cell>
        </row>
        <row r="2451">
          <cell r="A2451" t="str">
            <v>Gallagher Benefit Administrator, Inc.</v>
          </cell>
        </row>
        <row r="2452">
          <cell r="A2452" t="str">
            <v>Gallagher Benefit Services</v>
          </cell>
        </row>
        <row r="2453">
          <cell r="A2453" t="str">
            <v>Galt Alloys, Inc. (EHPCO)</v>
          </cell>
        </row>
        <row r="2454">
          <cell r="A2454" t="str">
            <v>Galveston County</v>
          </cell>
        </row>
        <row r="2455">
          <cell r="A2455" t="str">
            <v>Galveston County Health Department</v>
          </cell>
        </row>
        <row r="2456">
          <cell r="A2456" t="str">
            <v>Gambro</v>
          </cell>
        </row>
        <row r="2457">
          <cell r="A2457" t="str">
            <v>Gamestop Corporation</v>
          </cell>
        </row>
        <row r="2458">
          <cell r="A2458" t="str">
            <v>Gamestop, Inc.</v>
          </cell>
        </row>
        <row r="2459">
          <cell r="A2459" t="str">
            <v>Gannett</v>
          </cell>
        </row>
        <row r="2460">
          <cell r="A2460" t="str">
            <v>Gannett Fleming</v>
          </cell>
        </row>
        <row r="2461">
          <cell r="A2461" t="str">
            <v>Gap, Inc.</v>
          </cell>
        </row>
        <row r="2462">
          <cell r="A2462" t="str">
            <v>Garrett County (Loomis TPA)</v>
          </cell>
        </row>
        <row r="2463">
          <cell r="A2463" t="str">
            <v>Gate Petroleum</v>
          </cell>
        </row>
        <row r="2464">
          <cell r="A2464" t="str">
            <v>Gates Corporation</v>
          </cell>
        </row>
        <row r="2465">
          <cell r="A2465" t="str">
            <v>Gates Rubber Company</v>
          </cell>
        </row>
        <row r="2466">
          <cell r="A2466" t="str">
            <v>Gateway Health Alliance (GHA)</v>
          </cell>
        </row>
        <row r="2467">
          <cell r="A2467" t="str">
            <v>Gateway Purchasers for Health</v>
          </cell>
        </row>
        <row r="2468">
          <cell r="A2468" t="str">
            <v>Gateway, Inc.</v>
          </cell>
        </row>
        <row r="2469">
          <cell r="A2469" t="str">
            <v>GATX</v>
          </cell>
        </row>
        <row r="2470">
          <cell r="A2470" t="str">
            <v>Gaylord Entertainment</v>
          </cell>
        </row>
        <row r="2471">
          <cell r="A2471" t="str">
            <v>GDX Automotive (EHPCO)</v>
          </cell>
        </row>
        <row r="2472">
          <cell r="A2472" t="str">
            <v>GE Aviation Systems LLC</v>
          </cell>
        </row>
        <row r="2473">
          <cell r="A2473" t="str">
            <v>GE Capital</v>
          </cell>
        </row>
        <row r="2474">
          <cell r="A2474" t="str">
            <v>GE Health Care</v>
          </cell>
        </row>
        <row r="2475">
          <cell r="A2475" t="str">
            <v>Geico Corporation (BH)</v>
          </cell>
        </row>
        <row r="2476">
          <cell r="A2476" t="str">
            <v>Geisinger Health Plan</v>
          </cell>
        </row>
        <row r="2477">
          <cell r="A2477" t="str">
            <v>Genco Distribution Systems, Inc. (PBGH)</v>
          </cell>
        </row>
        <row r="2478">
          <cell r="A2478" t="str">
            <v>Gencorp, Inc. (EHPCO)</v>
          </cell>
        </row>
        <row r="2479">
          <cell r="A2479" t="str">
            <v>Genentech</v>
          </cell>
        </row>
        <row r="2480">
          <cell r="A2480" t="str">
            <v>General Agencies of the United Methodist Church</v>
          </cell>
        </row>
        <row r="2481">
          <cell r="A2481" t="str">
            <v>General Atomics</v>
          </cell>
        </row>
        <row r="2482">
          <cell r="A2482" t="str">
            <v>General Dynamics Corporation</v>
          </cell>
        </row>
        <row r="2483">
          <cell r="A2483" t="str">
            <v>General Electric</v>
          </cell>
        </row>
        <row r="2484">
          <cell r="A2484" t="str">
            <v>General Motors</v>
          </cell>
        </row>
        <row r="2485">
          <cell r="A2485" t="str">
            <v>General Nutrition Center (PBGH)</v>
          </cell>
        </row>
        <row r="2486">
          <cell r="A2486" t="str">
            <v>General Parts International</v>
          </cell>
        </row>
        <row r="2487">
          <cell r="A2487" t="str">
            <v>General Reinsurance (BH)</v>
          </cell>
        </row>
        <row r="2488">
          <cell r="A2488" t="str">
            <v>General Shale (PDVP)</v>
          </cell>
        </row>
        <row r="2489">
          <cell r="A2489" t="str">
            <v>Generation One</v>
          </cell>
        </row>
        <row r="2490">
          <cell r="A2490" t="str">
            <v>Genesco</v>
          </cell>
        </row>
        <row r="2491">
          <cell r="A2491" t="str">
            <v>Genesee &amp; Wyoming Railroad (EBS)</v>
          </cell>
        </row>
        <row r="2492">
          <cell r="A2492" t="str">
            <v>Genesee Area Healthcare Plan</v>
          </cell>
        </row>
        <row r="2493">
          <cell r="A2493" t="str">
            <v>Genesee County</v>
          </cell>
        </row>
        <row r="2494">
          <cell r="A2494" t="str">
            <v>Genesis Eldercare</v>
          </cell>
        </row>
        <row r="2495">
          <cell r="A2495" t="str">
            <v>Genesis Healthcare</v>
          </cell>
        </row>
        <row r="2496">
          <cell r="A2496" t="str">
            <v>Genex Services</v>
          </cell>
        </row>
        <row r="2497">
          <cell r="A2497" t="str">
            <v>Genex Services, Inc. (EHPCO)</v>
          </cell>
        </row>
        <row r="2498">
          <cell r="A2498" t="str">
            <v>Genpact (AON)</v>
          </cell>
        </row>
        <row r="2499">
          <cell r="A2499" t="str">
            <v>Gen-Probe</v>
          </cell>
        </row>
        <row r="2500">
          <cell r="A2500" t="str">
            <v>Gentiva Health Services</v>
          </cell>
        </row>
        <row r="2501">
          <cell r="A2501" t="str">
            <v>Genuine Parts Company</v>
          </cell>
        </row>
        <row r="2502">
          <cell r="A2502" t="str">
            <v>Genworth Financial</v>
          </cell>
        </row>
        <row r="2503">
          <cell r="A2503" t="str">
            <v>Genworth Financial</v>
          </cell>
        </row>
        <row r="2504">
          <cell r="A2504" t="str">
            <v>Geo Engineers (AmeraBen)</v>
          </cell>
        </row>
        <row r="2505">
          <cell r="A2505" t="str">
            <v>Geokinetics</v>
          </cell>
        </row>
        <row r="2506">
          <cell r="A2506" t="str">
            <v>George Washington University</v>
          </cell>
        </row>
        <row r="2507">
          <cell r="A2507" t="str">
            <v>Georgia Department of Community Health</v>
          </cell>
        </row>
        <row r="2508">
          <cell r="A2508" t="str">
            <v>Georgia Department of Community Health (DCH) State Health Benefit Plan</v>
          </cell>
        </row>
        <row r="2509">
          <cell r="A2509" t="str">
            <v>Georgia Farm Bureau</v>
          </cell>
        </row>
        <row r="2510">
          <cell r="A2510" t="str">
            <v>Georgia Pacific</v>
          </cell>
        </row>
        <row r="2511">
          <cell r="A2511" t="str">
            <v>Gerdau Ameristeel Corporation</v>
          </cell>
        </row>
        <row r="2512">
          <cell r="A2512" t="str">
            <v>Gerdau Retiree VEBA</v>
          </cell>
        </row>
        <row r="2513">
          <cell r="A2513" t="str">
            <v>Gettysburg Health Administrators</v>
          </cell>
        </row>
        <row r="2514">
          <cell r="A2514" t="str">
            <v>GH Metal Solutions (PBIRX)</v>
          </cell>
        </row>
        <row r="2515">
          <cell r="A2515" t="str">
            <v>Giant Industries, Inc.</v>
          </cell>
        </row>
        <row r="2516">
          <cell r="A2516" t="str">
            <v>Gibraltar Industries</v>
          </cell>
        </row>
        <row r="2517">
          <cell r="A2517" t="str">
            <v>GIC - Commonwealth of Massachusetts</v>
          </cell>
        </row>
        <row r="2518">
          <cell r="A2518" t="str">
            <v>Gila River Indian Community (Rate Card)</v>
          </cell>
        </row>
        <row r="2519">
          <cell r="A2519" t="str">
            <v>Gillette Company</v>
          </cell>
        </row>
        <row r="2520">
          <cell r="A2520" t="str">
            <v>Gilsbar, Inc.</v>
          </cell>
        </row>
        <row r="2521">
          <cell r="A2521" t="str">
            <v>Glacier Bancorp (EBMS)</v>
          </cell>
        </row>
        <row r="2522">
          <cell r="A2522" t="str">
            <v>Glatfelter (EHPCO)</v>
          </cell>
        </row>
        <row r="2523">
          <cell r="A2523" t="str">
            <v>GlaxoSmithKline</v>
          </cell>
        </row>
        <row r="2524">
          <cell r="A2524" t="str">
            <v>Glazers Wholesale Drug Company</v>
          </cell>
        </row>
        <row r="2525">
          <cell r="A2525" t="str">
            <v>Gleason Cutting Tools (Coresource)</v>
          </cell>
        </row>
        <row r="2526">
          <cell r="A2526" t="str">
            <v>Glen Mills School</v>
          </cell>
        </row>
        <row r="2527">
          <cell r="A2527" t="str">
            <v>Glendale Union High School</v>
          </cell>
        </row>
        <row r="2528">
          <cell r="A2528" t="str">
            <v>Glens Falls Hospital (CoreSource)</v>
          </cell>
        </row>
        <row r="2529">
          <cell r="A2529" t="str">
            <v>Global Benefit Group</v>
          </cell>
        </row>
        <row r="2530">
          <cell r="A2530" t="str">
            <v>Global Benefit Services</v>
          </cell>
        </row>
        <row r="2531">
          <cell r="A2531" t="str">
            <v>Global Crossing Telecommunications, Inc.</v>
          </cell>
        </row>
        <row r="2532">
          <cell r="A2532" t="str">
            <v>Global Geophysical Services</v>
          </cell>
        </row>
        <row r="2533">
          <cell r="A2533" t="str">
            <v>Global Heal</v>
          </cell>
        </row>
        <row r="2534">
          <cell r="A2534" t="str">
            <v>Global Health &amp; Insurance Plan</v>
          </cell>
        </row>
        <row r="2535">
          <cell r="A2535" t="str">
            <v>Global Linguistic Solutions</v>
          </cell>
        </row>
        <row r="2536">
          <cell r="A2536" t="str">
            <v>Global Medical Management</v>
          </cell>
        </row>
        <row r="2537">
          <cell r="A2537" t="str">
            <v>Global Pharmacy Management</v>
          </cell>
        </row>
        <row r="2538">
          <cell r="A2538" t="str">
            <v>Glynn County</v>
          </cell>
        </row>
        <row r="2539">
          <cell r="A2539" t="str">
            <v>Godwin (Wells Fargo TPA)</v>
          </cell>
        </row>
        <row r="2540">
          <cell r="A2540" t="str">
            <v>Goellner (BAS)</v>
          </cell>
        </row>
        <row r="2541">
          <cell r="A2541" t="str">
            <v>Gojo Industries, Inc. (EHPCO)</v>
          </cell>
        </row>
        <row r="2542">
          <cell r="A2542" t="str">
            <v>Golden Gate Bridge, Highway and Transportation District</v>
          </cell>
        </row>
        <row r="2543">
          <cell r="A2543" t="str">
            <v>Goldman, Sachs &amp; Company</v>
          </cell>
        </row>
        <row r="2544">
          <cell r="A2544" t="str">
            <v>Good Samaritan Hospital of Lebanon, The (Capital Blue Cross)</v>
          </cell>
        </row>
        <row r="2545">
          <cell r="A2545" t="str">
            <v>Good Shepherd Health Network</v>
          </cell>
        </row>
        <row r="2546">
          <cell r="A2546" t="str">
            <v>Goodrich Corporation</v>
          </cell>
        </row>
        <row r="2547">
          <cell r="A2547" t="str">
            <v>Goodwill Industries of Central Indiana (Professional Benefit Administrator)</v>
          </cell>
        </row>
        <row r="2548">
          <cell r="A2548" t="str">
            <v>Goodwill Lower South Carolina (Coresource)</v>
          </cell>
        </row>
        <row r="2549">
          <cell r="A2549" t="str">
            <v>Goodyear Retiree VEBA</v>
          </cell>
        </row>
        <row r="2550">
          <cell r="A2550" t="str">
            <v>Goodyear Tire &amp; Rubber Company</v>
          </cell>
        </row>
        <row r="2551">
          <cell r="A2551" t="str">
            <v>Google, Inc.</v>
          </cell>
        </row>
        <row r="2552">
          <cell r="A2552" t="str">
            <v>Goose Creek Consolidated Independent School District</v>
          </cell>
        </row>
        <row r="2553">
          <cell r="A2553" t="str">
            <v>Gorman-Rupp Company, The (EHPCO)</v>
          </cell>
        </row>
        <row r="2554">
          <cell r="A2554" t="str">
            <v>Goshen Community Schools</v>
          </cell>
        </row>
        <row r="2555">
          <cell r="A2555" t="str">
            <v>Goshen Community Schools (Gregory and Appel Insurance)</v>
          </cell>
        </row>
        <row r="2556">
          <cell r="A2556" t="str">
            <v>Gould Electronics Corporation (HAC)</v>
          </cell>
        </row>
        <row r="2557">
          <cell r="A2557" t="str">
            <v>Government Employees Health Association (GEHA)</v>
          </cell>
        </row>
        <row r="2558">
          <cell r="A2558" t="str">
            <v>Governmental Health Group of Rhode Island, Inc.</v>
          </cell>
        </row>
        <row r="2559">
          <cell r="A2559" t="str">
            <v>Goya Foods Puerto Rico, Inc</v>
          </cell>
        </row>
        <row r="2560">
          <cell r="A2560" t="str">
            <v>Graceway Pharmaceuticals (BCBSTN)</v>
          </cell>
        </row>
        <row r="2561">
          <cell r="A2561" t="str">
            <v>Graebel (EHPCO)</v>
          </cell>
        </row>
        <row r="2562">
          <cell r="A2562" t="str">
            <v>GrafTech International (HAC)</v>
          </cell>
        </row>
        <row r="2563">
          <cell r="A2563" t="str">
            <v>Graham Packaging</v>
          </cell>
        </row>
        <row r="2564">
          <cell r="A2564" t="str">
            <v>Graham Packaging Company, L.P. (CORET)</v>
          </cell>
        </row>
        <row r="2565">
          <cell r="A2565" t="str">
            <v>Grand Valley State University (AEPC)</v>
          </cell>
        </row>
        <row r="2566">
          <cell r="A2566" t="str">
            <v>Grand Valley State University (Coresource)</v>
          </cell>
        </row>
        <row r="2567">
          <cell r="A2567" t="str">
            <v>Grande Communications (MHBT)</v>
          </cell>
        </row>
        <row r="2568">
          <cell r="A2568" t="str">
            <v>Grant Emergency Department</v>
          </cell>
        </row>
        <row r="2569">
          <cell r="A2569" t="str">
            <v>Grant Emergency Department Override</v>
          </cell>
        </row>
        <row r="2570">
          <cell r="A2570" t="str">
            <v>Grant Thorton LLC (EHPCO)</v>
          </cell>
        </row>
        <row r="2571">
          <cell r="A2571" t="str">
            <v>Graphic Comm International Union (LMHC)</v>
          </cell>
        </row>
        <row r="2572">
          <cell r="A2572" t="str">
            <v>Graphic Packaging International</v>
          </cell>
        </row>
        <row r="2573">
          <cell r="A2573" t="str">
            <v>Graybar Electric Company, Inc.</v>
          </cell>
        </row>
        <row r="2574">
          <cell r="A2574" t="str">
            <v>Graycor (Coresource)</v>
          </cell>
        </row>
        <row r="2575">
          <cell r="A2575" t="str">
            <v>Graycor Services LLC &amp; Affiliates (coresource)</v>
          </cell>
        </row>
        <row r="2576">
          <cell r="A2576" t="str">
            <v>Great American Health Plan</v>
          </cell>
        </row>
        <row r="2577">
          <cell r="A2577" t="str">
            <v>Great Lakes Health Plan</v>
          </cell>
        </row>
        <row r="2578">
          <cell r="A2578" t="str">
            <v>Great Northern Corporation (WISRX)</v>
          </cell>
        </row>
        <row r="2579">
          <cell r="A2579" t="str">
            <v>Great Plains Energy, Inc.</v>
          </cell>
        </row>
        <row r="2580">
          <cell r="A2580" t="str">
            <v>Great Valley School District (Delaware County Public Schools Joint Purch)</v>
          </cell>
        </row>
        <row r="2581">
          <cell r="A2581" t="str">
            <v>Great West Life</v>
          </cell>
        </row>
        <row r="2582">
          <cell r="A2582" t="str">
            <v>Greatbatch, Ltd.</v>
          </cell>
        </row>
        <row r="2583">
          <cell r="A2583" t="str">
            <v>Greater Boston Hotel (Health Plans Inc)</v>
          </cell>
        </row>
        <row r="2584">
          <cell r="A2584" t="str">
            <v>Greater Boston Hotel Employees (Tufts Health Plan)</v>
          </cell>
        </row>
        <row r="2585">
          <cell r="A2585" t="str">
            <v>Greater Cincinatti Insurance Consortium (GCIC)</v>
          </cell>
        </row>
        <row r="2586">
          <cell r="A2586" t="str">
            <v>Greater Cincinnati Insurance Consortium (GCIC)</v>
          </cell>
        </row>
        <row r="2587">
          <cell r="A2587" t="str">
            <v>Greater Cleveland Automobile Dealers Association (EHPCO)</v>
          </cell>
        </row>
        <row r="2588">
          <cell r="A2588" t="str">
            <v>Greater Cleveland Regional Transit Authority (HAC)</v>
          </cell>
        </row>
        <row r="2589">
          <cell r="A2589" t="str">
            <v>Greater Dayton Regional Transit Authority</v>
          </cell>
        </row>
        <row r="2590">
          <cell r="A2590" t="str">
            <v>Greater Dayton Regional Transit Authority (HAC)</v>
          </cell>
        </row>
        <row r="2591">
          <cell r="A2591" t="str">
            <v>Greater Detroit Area Health Council (GDAHC)</v>
          </cell>
        </row>
        <row r="2592">
          <cell r="A2592" t="str">
            <v>Greater Kansas City Laborers</v>
          </cell>
        </row>
        <row r="2593">
          <cell r="A2593" t="str">
            <v>Greater Roanoke Transit Company (MedCost)</v>
          </cell>
        </row>
        <row r="2594">
          <cell r="A2594" t="str">
            <v>Great-West Healthcare</v>
          </cell>
        </row>
        <row r="2595">
          <cell r="A2595" t="str">
            <v>Greatwide Logistics (CORET)</v>
          </cell>
        </row>
        <row r="2596">
          <cell r="A2596" t="str">
            <v>Grede Foundries, Inc.</v>
          </cell>
        </row>
        <row r="2597">
          <cell r="A2597" t="str">
            <v>Greektown Casino (AmeraGroup Services)</v>
          </cell>
        </row>
        <row r="2598">
          <cell r="A2598" t="str">
            <v>Greeley Medical Clinic, PC (EHPCO)</v>
          </cell>
        </row>
        <row r="2599">
          <cell r="A2599" t="str">
            <v>Green Bay Schools (WISRX)</v>
          </cell>
        </row>
        <row r="2600">
          <cell r="A2600" t="str">
            <v>Green Tree Administrators</v>
          </cell>
        </row>
        <row r="2601">
          <cell r="A2601" t="str">
            <v>Green Valley Group (Wabash)</v>
          </cell>
        </row>
        <row r="2602">
          <cell r="A2602" t="str">
            <v>Greenberg Traurig</v>
          </cell>
        </row>
        <row r="2603">
          <cell r="A2603" t="str">
            <v>Greene, Tweed, &amp; Co. (AON)</v>
          </cell>
        </row>
        <row r="2604">
          <cell r="A2604" t="str">
            <v>Greenleaf Nursery Company, Inc.</v>
          </cell>
        </row>
        <row r="2605">
          <cell r="A2605" t="str">
            <v>Greenspun (EHPCO)</v>
          </cell>
        </row>
        <row r="2606">
          <cell r="A2606" t="str">
            <v>Greer Steel (EHPCO)</v>
          </cell>
        </row>
        <row r="2607">
          <cell r="A2607" t="str">
            <v>Gregory and Appel Insurance</v>
          </cell>
        </row>
        <row r="2608">
          <cell r="A2608" t="str">
            <v>Grey Wolf Drilling, Inc. (EBS)</v>
          </cell>
        </row>
        <row r="2609">
          <cell r="A2609" t="str">
            <v>Greyhound Lines, Inc.</v>
          </cell>
        </row>
        <row r="2610">
          <cell r="A2610" t="str">
            <v>Grief (HAC)</v>
          </cell>
        </row>
        <row r="2611">
          <cell r="A2611" t="str">
            <v>Grief Packaging (EHPCO)</v>
          </cell>
        </row>
        <row r="2612">
          <cell r="A2612" t="str">
            <v>Grief Packaging, LLC (HAC)</v>
          </cell>
        </row>
        <row r="2613">
          <cell r="A2613" t="str">
            <v>Griffon Corporation</v>
          </cell>
        </row>
        <row r="2614">
          <cell r="A2614" t="str">
            <v>Griffon-Telephonics &amp; Clopay</v>
          </cell>
        </row>
        <row r="2615">
          <cell r="A2615" t="str">
            <v>Grimmway Enterprises</v>
          </cell>
        </row>
        <row r="2616">
          <cell r="A2616" t="str">
            <v>Grosse Ile Township Schools</v>
          </cell>
        </row>
        <row r="2617">
          <cell r="A2617" t="str">
            <v>Grote</v>
          </cell>
        </row>
        <row r="2618">
          <cell r="A2618" t="str">
            <v>Group  Executive Insurance</v>
          </cell>
        </row>
        <row r="2619">
          <cell r="A2619" t="str">
            <v>Group Administrators Ltd</v>
          </cell>
        </row>
        <row r="2620">
          <cell r="A2620" t="str">
            <v>Group and Pensions Admin (GPA)</v>
          </cell>
        </row>
        <row r="2621">
          <cell r="A2621" t="str">
            <v>Group Associates</v>
          </cell>
        </row>
        <row r="2622">
          <cell r="A2622" t="str">
            <v>Group Benefit Administrators</v>
          </cell>
        </row>
        <row r="2623">
          <cell r="A2623" t="str">
            <v>Group Benefit Services</v>
          </cell>
        </row>
        <row r="2624">
          <cell r="A2624" t="str">
            <v>Group Executive Marketing</v>
          </cell>
        </row>
        <row r="2625">
          <cell r="A2625" t="str">
            <v>Group Health Managers, Inc.</v>
          </cell>
        </row>
        <row r="2626">
          <cell r="A2626" t="str">
            <v>Group Insurance Commission</v>
          </cell>
        </row>
        <row r="2627">
          <cell r="A2627" t="str">
            <v>Group Insurance Commission (Tufts)</v>
          </cell>
        </row>
        <row r="2628">
          <cell r="A2628" t="str">
            <v>Group Insurance Service Center, Inc.</v>
          </cell>
        </row>
        <row r="2629">
          <cell r="A2629" t="str">
            <v>Group Pension Administrators</v>
          </cell>
        </row>
        <row r="2630">
          <cell r="A2630" t="str">
            <v>Group Resources</v>
          </cell>
        </row>
        <row r="2631">
          <cell r="A2631" t="str">
            <v>Group Resources, Inc. (GA)</v>
          </cell>
        </row>
        <row r="2632">
          <cell r="A2632" t="str">
            <v>Gruma Corporation (MNCP)</v>
          </cell>
        </row>
        <row r="2633">
          <cell r="A2633" t="str">
            <v>GSI Group (CORET)</v>
          </cell>
        </row>
        <row r="2634">
          <cell r="A2634" t="str">
            <v>GTECH Corporation</v>
          </cell>
        </row>
        <row r="2635">
          <cell r="A2635" t="str">
            <v>GTM L.L.C.</v>
          </cell>
        </row>
        <row r="2636">
          <cell r="A2636" t="str">
            <v>Guadalupe County (TAC)</v>
          </cell>
        </row>
        <row r="2637">
          <cell r="A2637" t="str">
            <v>Guadalupe Regional Medical Center (Boon-Chapman)</v>
          </cell>
        </row>
        <row r="2638">
          <cell r="A2638" t="str">
            <v>Guardian Life Insurance Company of America</v>
          </cell>
        </row>
        <row r="2639">
          <cell r="A2639" t="str">
            <v>Guardian Life Insurance Company of America (Corporate United) (EHPCO)</v>
          </cell>
        </row>
        <row r="2640">
          <cell r="A2640" t="str">
            <v>Guardian, Inc.</v>
          </cell>
        </row>
        <row r="2641">
          <cell r="A2641" t="str">
            <v>Guggenheim Partners LLC</v>
          </cell>
        </row>
        <row r="2642">
          <cell r="A2642" t="str">
            <v>Guidant</v>
          </cell>
        </row>
        <row r="2643">
          <cell r="A2643" t="str">
            <v>Guild Times Benefit Fund</v>
          </cell>
        </row>
        <row r="2644">
          <cell r="A2644" t="str">
            <v>Guilford Mills, Inc.</v>
          </cell>
        </row>
        <row r="2645">
          <cell r="A2645" t="str">
            <v>Guitar Center</v>
          </cell>
        </row>
        <row r="2646">
          <cell r="A2646" t="str">
            <v>Gulf Coast Community Services Organization (GPA)</v>
          </cell>
        </row>
        <row r="2647">
          <cell r="A2647" t="str">
            <v>Gulf Coast Waste Disposal Authority (Boon-Chapman)</v>
          </cell>
        </row>
        <row r="2648">
          <cell r="A2648" t="str">
            <v>Gulf Guaranty Life Insurance Company</v>
          </cell>
        </row>
        <row r="2649">
          <cell r="A2649" t="str">
            <v>Gulf South Health Plan (LOEWS)</v>
          </cell>
        </row>
        <row r="2650">
          <cell r="A2650" t="str">
            <v>Gunderson Lutheran Health Plan</v>
          </cell>
        </row>
        <row r="2651">
          <cell r="A2651" t="str">
            <v>Gunnebo Johnson Corporation</v>
          </cell>
        </row>
        <row r="2652">
          <cell r="A2652" t="str">
            <v>GVHP Rural Health Network</v>
          </cell>
        </row>
        <row r="2653">
          <cell r="A2653" t="str">
            <v>GW Industries Class 1</v>
          </cell>
        </row>
        <row r="2654">
          <cell r="A2654" t="str">
            <v>GW Industries Class 2</v>
          </cell>
        </row>
        <row r="2655">
          <cell r="A2655" t="str">
            <v>Gwinnett County</v>
          </cell>
        </row>
        <row r="2656">
          <cell r="A2656" t="str">
            <v>Gymboree (CORET)</v>
          </cell>
        </row>
        <row r="2657">
          <cell r="A2657" t="str">
            <v>Gypsum Management and Supply, Inc.</v>
          </cell>
        </row>
        <row r="2658">
          <cell r="A2658" t="str">
            <v>H&amp;R Block</v>
          </cell>
        </row>
        <row r="2659">
          <cell r="A2659" t="str">
            <v>H&amp;R Block</v>
          </cell>
        </row>
        <row r="2660">
          <cell r="A2660" t="str">
            <v>H&amp;W Dept. of Construction &amp; General Labor - Chicago</v>
          </cell>
        </row>
        <row r="2661">
          <cell r="A2661" t="str">
            <v>H. Lee Moffitt Cancer Center &amp; Research Institute</v>
          </cell>
        </row>
        <row r="2662">
          <cell r="A2662" t="str">
            <v>H.E.R.E. Locals</v>
          </cell>
        </row>
        <row r="2663">
          <cell r="A2663" t="str">
            <v>H.S.A. Trustee Services</v>
          </cell>
        </row>
        <row r="2664">
          <cell r="A2664" t="str">
            <v>H.T. Hackney</v>
          </cell>
        </row>
        <row r="2665">
          <cell r="A2665" t="str">
            <v>Hadady (BAS)</v>
          </cell>
        </row>
        <row r="2666">
          <cell r="A2666" t="str">
            <v>Hagemeyer</v>
          </cell>
        </row>
        <row r="2667">
          <cell r="A2667" t="str">
            <v>Hagerstown Teamsters and Motor (HCCCC)</v>
          </cell>
        </row>
        <row r="2668">
          <cell r="A2668" t="str">
            <v>Haines &amp; Company, Inc. (EHPCO)</v>
          </cell>
        </row>
        <row r="2669">
          <cell r="A2669" t="str">
            <v>Haldex Brake Products Corp.</v>
          </cell>
        </row>
        <row r="2670">
          <cell r="A2670" t="str">
            <v>Halifax Reg Health System (GHA)</v>
          </cell>
        </row>
        <row r="2671">
          <cell r="A2671" t="str">
            <v>Halliburton Company</v>
          </cell>
        </row>
        <row r="2672">
          <cell r="A2672" t="str">
            <v>Hallmark Cards Incorporated</v>
          </cell>
        </row>
        <row r="2673">
          <cell r="A2673" t="str">
            <v>Hallmark Health (Tufts Health Plan)</v>
          </cell>
        </row>
        <row r="2674">
          <cell r="A2674" t="str">
            <v>Hamilton Beach Brands</v>
          </cell>
        </row>
        <row r="2675">
          <cell r="A2675" t="str">
            <v>Hamilton County BOE</v>
          </cell>
        </row>
        <row r="2676">
          <cell r="A2676" t="str">
            <v>Hamilton Healthcare</v>
          </cell>
        </row>
        <row r="2677">
          <cell r="A2677" t="str">
            <v>Hampton Park Baptist</v>
          </cell>
        </row>
        <row r="2678">
          <cell r="A2678" t="str">
            <v>Hanesbrands</v>
          </cell>
        </row>
        <row r="2679">
          <cell r="A2679" t="str">
            <v>Hanover Insurance Group, Inc.</v>
          </cell>
        </row>
        <row r="2680">
          <cell r="A2680" t="str">
            <v>Hanover Insurance Group, Inc. (AHPPG)</v>
          </cell>
        </row>
        <row r="2681">
          <cell r="A2681" t="str">
            <v>Hanson Building Materials &amp; Lehigh Cement</v>
          </cell>
        </row>
        <row r="2682">
          <cell r="A2682" t="str">
            <v>Harborside Healthcare</v>
          </cell>
        </row>
        <row r="2683">
          <cell r="A2683" t="str">
            <v>Hard Rock Hotel and Casino (EHPCO)</v>
          </cell>
        </row>
        <row r="2684">
          <cell r="A2684" t="str">
            <v>Harden Furniture (RxBenefits, Inc)</v>
          </cell>
        </row>
        <row r="2685">
          <cell r="A2685" t="str">
            <v>Hardin County School Consortium (Coresource)</v>
          </cell>
        </row>
        <row r="2686">
          <cell r="A2686" t="str">
            <v>Hardin County Schools Consortium</v>
          </cell>
        </row>
        <row r="2687">
          <cell r="A2687" t="str">
            <v>Hardin Memorial Hospital (Employee Benefit Administrators)</v>
          </cell>
        </row>
        <row r="2688">
          <cell r="A2688" t="str">
            <v>Hardwick Clothes (BCBSTN)</v>
          </cell>
        </row>
        <row r="2689">
          <cell r="A2689" t="str">
            <v>Harley-Davidson Motor Company Group, Inc.</v>
          </cell>
        </row>
        <row r="2690">
          <cell r="A2690" t="str">
            <v>Harrahs Entertainment</v>
          </cell>
        </row>
        <row r="2691">
          <cell r="A2691" t="str">
            <v>Harrington Benefits Services (Fiserv)</v>
          </cell>
        </row>
        <row r="2692">
          <cell r="A2692" t="str">
            <v>Harris Bank</v>
          </cell>
        </row>
        <row r="2693">
          <cell r="A2693" t="str">
            <v>Harris Corporation</v>
          </cell>
        </row>
        <row r="2694">
          <cell r="A2694" t="str">
            <v>Harrisburg School District (Loomis)</v>
          </cell>
        </row>
        <row r="2695">
          <cell r="A2695" t="str">
            <v>Harrison County (TAC) (PEBA)</v>
          </cell>
        </row>
        <row r="2696">
          <cell r="A2696" t="str">
            <v>Harry &amp; David</v>
          </cell>
        </row>
        <row r="2697">
          <cell r="A2697" t="str">
            <v>Harte-Hanks, Inc.</v>
          </cell>
        </row>
        <row r="2698">
          <cell r="A2698" t="str">
            <v>Hartford Fire Insurance Company</v>
          </cell>
        </row>
        <row r="2699">
          <cell r="A2699" t="str">
            <v>Hartford HealthCare</v>
          </cell>
        </row>
        <row r="2700">
          <cell r="A2700" t="str">
            <v>Hartford Hospital</v>
          </cell>
        </row>
        <row r="2701">
          <cell r="A2701" t="str">
            <v>Hartford Life and Accident Insurance</v>
          </cell>
        </row>
        <row r="2702">
          <cell r="A2702" t="str">
            <v>Hartz (WPS)</v>
          </cell>
        </row>
        <row r="2703">
          <cell r="A2703" t="str">
            <v>Harvard Pilgrim Healthcare</v>
          </cell>
        </row>
        <row r="2704">
          <cell r="A2704" t="str">
            <v>Harvard University</v>
          </cell>
        </row>
        <row r="2705">
          <cell r="A2705" t="str">
            <v>Harvey Hubbell (NEPPC)</v>
          </cell>
        </row>
        <row r="2706">
          <cell r="A2706" t="str">
            <v>Harvey Hubbell Caribe Inc.</v>
          </cell>
        </row>
        <row r="2707">
          <cell r="A2707" t="str">
            <v>Harwood Group</v>
          </cell>
        </row>
        <row r="2708">
          <cell r="A2708" t="str">
            <v>Hasbro</v>
          </cell>
        </row>
        <row r="2709">
          <cell r="A2709" t="str">
            <v>Hawaii Electricians Health and Welfare</v>
          </cell>
        </row>
        <row r="2710">
          <cell r="A2710" t="str">
            <v>Hawaii Employer Union Health Benefit Trust</v>
          </cell>
        </row>
        <row r="2711">
          <cell r="A2711" t="str">
            <v>Hawaii HIV Drug Assistance Program</v>
          </cell>
        </row>
        <row r="2712">
          <cell r="A2712" t="str">
            <v>Hawaii Medical Assurance Association (HMAA)</v>
          </cell>
        </row>
        <row r="2713">
          <cell r="A2713" t="str">
            <v>Hawaii Medical Services Association (HMSA)</v>
          </cell>
        </row>
        <row r="2714">
          <cell r="A2714" t="str">
            <v>Hawaii Western Management Group</v>
          </cell>
        </row>
        <row r="2715">
          <cell r="A2715" t="str">
            <v>HawaiiRx Plus</v>
          </cell>
        </row>
        <row r="2716">
          <cell r="A2716" t="str">
            <v>Haworth International</v>
          </cell>
        </row>
        <row r="2717">
          <cell r="A2717" t="str">
            <v>Haynes and Boone, LLP</v>
          </cell>
        </row>
        <row r="2718">
          <cell r="A2718" t="str">
            <v>HBD Industries</v>
          </cell>
        </row>
        <row r="2719">
          <cell r="A2719" t="str">
            <v>HCA Holdings Inc.</v>
          </cell>
        </row>
        <row r="2720">
          <cell r="A2720" t="str">
            <v>HCCMC Alaska Pipe (WISRX)</v>
          </cell>
        </row>
        <row r="2721">
          <cell r="A2721" t="str">
            <v>HCGH (Johns Hopkins - Priority Partners)</v>
          </cell>
        </row>
        <row r="2722">
          <cell r="A2722" t="str">
            <v>HCH Administration, Inc.</v>
          </cell>
        </row>
        <row r="2723">
          <cell r="A2723" t="str">
            <v>HCR ManorCare</v>
          </cell>
        </row>
        <row r="2724">
          <cell r="A2724" t="str">
            <v>HD Hotels (Coresource)</v>
          </cell>
        </row>
        <row r="2725">
          <cell r="A2725" t="str">
            <v>HD Supply, Inc.</v>
          </cell>
        </row>
        <row r="2726">
          <cell r="A2726" t="str">
            <v>Health &amp; Welfare Department of the Construction &amp; General Laborers</v>
          </cell>
        </row>
        <row r="2727">
          <cell r="A2727" t="str">
            <v>Health Action Council (HAC)</v>
          </cell>
        </row>
        <row r="2728">
          <cell r="A2728" t="str">
            <v>Health Administrative Services</v>
          </cell>
        </row>
        <row r="2729">
          <cell r="A2729" t="str">
            <v>Health Alliance Medical Plan</v>
          </cell>
        </row>
        <row r="2730">
          <cell r="A2730" t="str">
            <v>Health Alliance Plan</v>
          </cell>
        </row>
        <row r="2731">
          <cell r="A2731" t="str">
            <v>Health Alliance Plan of Michigan</v>
          </cell>
        </row>
        <row r="2732">
          <cell r="A2732" t="str">
            <v>Health and Welfare Benefits Plan Local 854, I.B.T.</v>
          </cell>
        </row>
        <row r="2733">
          <cell r="A2733" t="str">
            <v>Health Care Administrative Services</v>
          </cell>
        </row>
        <row r="2734">
          <cell r="A2734" t="str">
            <v>Health Care Cost Containment Corporation (HCCCC)</v>
          </cell>
        </row>
        <row r="2735">
          <cell r="A2735" t="str">
            <v>Health Care Industry Group Purchasing Coalition (HCI)</v>
          </cell>
        </row>
        <row r="2736">
          <cell r="A2736" t="str">
            <v>Health Care Partnership, The</v>
          </cell>
        </row>
        <row r="2737">
          <cell r="A2737" t="str">
            <v>Health Care Sarasota</v>
          </cell>
        </row>
        <row r="2738">
          <cell r="A2738" t="str">
            <v>Health Care Service Corporation (HCSC)</v>
          </cell>
        </row>
        <row r="2739">
          <cell r="A2739" t="str">
            <v>Health Choice AZ</v>
          </cell>
        </row>
        <row r="2740">
          <cell r="A2740" t="str">
            <v>Health Cost Solutions</v>
          </cell>
        </row>
        <row r="2741">
          <cell r="A2741" t="str">
            <v>Health Design Plus</v>
          </cell>
        </row>
        <row r="2742">
          <cell r="A2742" t="str">
            <v>Health Design Plus</v>
          </cell>
        </row>
        <row r="2743">
          <cell r="A2743" t="str">
            <v>Health Design Plus (EHPCO)</v>
          </cell>
        </row>
        <row r="2744">
          <cell r="A2744" t="str">
            <v>Health E Systems, LLC</v>
          </cell>
        </row>
        <row r="2745">
          <cell r="A2745" t="str">
            <v>Health Economics Group</v>
          </cell>
        </row>
        <row r="2746">
          <cell r="A2746" t="str">
            <v>Health First</v>
          </cell>
        </row>
        <row r="2747">
          <cell r="A2747" t="str">
            <v>Health Insurance Plan of Greater New York (HIP)</v>
          </cell>
        </row>
        <row r="2748">
          <cell r="A2748" t="str">
            <v>Health Insurance Risk-Sharing Plan (HIRSP) Authority</v>
          </cell>
        </row>
        <row r="2749">
          <cell r="A2749" t="str">
            <v>Health Insurance Solutions</v>
          </cell>
        </row>
        <row r="2750">
          <cell r="A2750" t="str">
            <v>Health Management Associates (CORET)</v>
          </cell>
        </row>
        <row r="2751">
          <cell r="A2751" t="str">
            <v>Health Management Systems</v>
          </cell>
        </row>
        <row r="2752">
          <cell r="A2752" t="str">
            <v>Health Medicare Ultra</v>
          </cell>
        </row>
        <row r="2753">
          <cell r="A2753" t="str">
            <v>Health Midwest</v>
          </cell>
        </row>
        <row r="2754">
          <cell r="A2754" t="str">
            <v>Health Net - Health Net of California Employees</v>
          </cell>
        </row>
        <row r="2755">
          <cell r="A2755" t="str">
            <v>Health Net Pharmaceutical Services, Inc</v>
          </cell>
        </row>
        <row r="2756">
          <cell r="A2756" t="str">
            <v>Health Network America</v>
          </cell>
        </row>
        <row r="2757">
          <cell r="A2757" t="str">
            <v>Health Network One, Inc.</v>
          </cell>
        </row>
        <row r="2758">
          <cell r="A2758" t="str">
            <v>Health New England</v>
          </cell>
        </row>
        <row r="2759">
          <cell r="A2759" t="str">
            <v>Health Partners</v>
          </cell>
        </row>
        <row r="2760">
          <cell r="A2760" t="str">
            <v>Health Plan Administrators (fka American Benefits Management)</v>
          </cell>
        </row>
        <row r="2761">
          <cell r="A2761" t="str">
            <v>Health Plan of Michigan</v>
          </cell>
        </row>
        <row r="2762">
          <cell r="A2762" t="str">
            <v>Health Plan of Upper Ohio Valley, The</v>
          </cell>
        </row>
        <row r="2763">
          <cell r="A2763" t="str">
            <v>Health Plan Select</v>
          </cell>
        </row>
        <row r="2764">
          <cell r="A2764" t="str">
            <v>Health Plan, Inc.</v>
          </cell>
        </row>
        <row r="2765">
          <cell r="A2765" t="str">
            <v>Health Plan, The</v>
          </cell>
        </row>
        <row r="2766">
          <cell r="A2766" t="str">
            <v>Health Plans Inc.</v>
          </cell>
        </row>
        <row r="2767">
          <cell r="A2767" t="str">
            <v>Health Plans, Inc.</v>
          </cell>
        </row>
        <row r="2768">
          <cell r="A2768" t="str">
            <v>Health Plus of Louisiana</v>
          </cell>
        </row>
        <row r="2769">
          <cell r="A2769" t="str">
            <v>Health Plus Prepaid Health Services Plan</v>
          </cell>
        </row>
        <row r="2770">
          <cell r="A2770" t="str">
            <v>Health Quest</v>
          </cell>
        </row>
        <row r="2771">
          <cell r="A2771" t="str">
            <v>Health Resources Northwest (Northwest Hospital)</v>
          </cell>
        </row>
        <row r="2772">
          <cell r="A2772" t="str">
            <v>Health Right, Inc.</v>
          </cell>
        </row>
        <row r="2773">
          <cell r="A2773" t="str">
            <v>Health Services for Children with Special Needs</v>
          </cell>
        </row>
        <row r="2774">
          <cell r="A2774" t="str">
            <v>Health Specialty Risk</v>
          </cell>
        </row>
        <row r="2775">
          <cell r="A2775" t="str">
            <v>Health System One</v>
          </cell>
        </row>
        <row r="2776">
          <cell r="A2776" t="str">
            <v>Health Systems- Workers Comp Rebate Utility</v>
          </cell>
        </row>
        <row r="2777">
          <cell r="A2777" t="str">
            <v>HealthAllies, Inc. (fka Optum Health Allies)</v>
          </cell>
        </row>
        <row r="2778">
          <cell r="A2778" t="str">
            <v>Healthcare 21 Coalition</v>
          </cell>
        </row>
        <row r="2779">
          <cell r="A2779" t="str">
            <v>Healthcare Management Administrators (HMA)</v>
          </cell>
        </row>
        <row r="2780">
          <cell r="A2780" t="str">
            <v>Healthcare National Marketing</v>
          </cell>
        </row>
        <row r="2781">
          <cell r="A2781" t="str">
            <v>HealthCare Partners, LLC</v>
          </cell>
        </row>
        <row r="2782">
          <cell r="A2782" t="str">
            <v>Healthcare Resources</v>
          </cell>
        </row>
        <row r="2783">
          <cell r="A2783" t="str">
            <v>Healthcare Sarasota</v>
          </cell>
        </row>
        <row r="2784">
          <cell r="A2784" t="str">
            <v>Healthcare Solutions Group, Inc.</v>
          </cell>
        </row>
        <row r="2785">
          <cell r="A2785" t="str">
            <v>Healthcare Solutions Int.</v>
          </cell>
        </row>
        <row r="2786">
          <cell r="A2786" t="str">
            <v>HealthComp</v>
          </cell>
        </row>
        <row r="2787">
          <cell r="A2787" t="str">
            <v>HealthEast Care System (HealthEast)</v>
          </cell>
        </row>
        <row r="2788">
          <cell r="A2788" t="str">
            <v>Healthesystems</v>
          </cell>
        </row>
        <row r="2789">
          <cell r="A2789" t="str">
            <v>HealthEZ (fka Americas TPA)</v>
          </cell>
        </row>
        <row r="2790">
          <cell r="A2790" t="str">
            <v>Healthfirst</v>
          </cell>
        </row>
        <row r="2791">
          <cell r="A2791" t="str">
            <v>HealthFirst TPA (Trisurant)</v>
          </cell>
        </row>
        <row r="2792">
          <cell r="A2792" t="str">
            <v>HealthNow NY</v>
          </cell>
        </row>
        <row r="2793">
          <cell r="A2793" t="str">
            <v>HealthPartners</v>
          </cell>
        </row>
        <row r="2794">
          <cell r="A2794" t="str">
            <v>Healthplus of Michigan</v>
          </cell>
        </row>
        <row r="2795">
          <cell r="A2795" t="str">
            <v>Healthquote, Inc.</v>
          </cell>
        </row>
        <row r="2796">
          <cell r="A2796" t="str">
            <v>HealthSave</v>
          </cell>
        </row>
        <row r="2797">
          <cell r="A2797" t="str">
            <v>HealthScope Benefits</v>
          </cell>
        </row>
        <row r="2798">
          <cell r="A2798" t="str">
            <v>HealthSmart Benefit Solutions, Inc. (fka Wells Fargo TPA)</v>
          </cell>
        </row>
        <row r="2799">
          <cell r="A2799" t="str">
            <v>HealthSmart Rx</v>
          </cell>
        </row>
        <row r="2800">
          <cell r="A2800" t="str">
            <v>HealthSouth</v>
          </cell>
        </row>
        <row r="2801">
          <cell r="A2801" t="str">
            <v>HealthTrans</v>
          </cell>
        </row>
        <row r="2802">
          <cell r="A2802" t="str">
            <v>HealthTrust-CoreTrust</v>
          </cell>
        </row>
        <row r="2803">
          <cell r="A2803" t="str">
            <v>HealthyCT</v>
          </cell>
        </row>
        <row r="2804">
          <cell r="A2804" t="str">
            <v>Hearthside Food Solutions</v>
          </cell>
        </row>
        <row r="2805">
          <cell r="A2805" t="str">
            <v>Heartland Health</v>
          </cell>
        </row>
        <row r="2806">
          <cell r="A2806" t="str">
            <v>Heartland Health (EHPCO)</v>
          </cell>
        </row>
        <row r="2807">
          <cell r="A2807" t="str">
            <v>Heartland Regional Medical Center</v>
          </cell>
        </row>
        <row r="2808">
          <cell r="A2808" t="str">
            <v>Heavy and General Laborers Local Union 472 and Local Un</v>
          </cell>
        </row>
        <row r="2809">
          <cell r="A2809" t="str">
            <v>H-E-B Grocery, Inc.</v>
          </cell>
        </row>
        <row r="2810">
          <cell r="A2810" t="str">
            <v>Hebrew Home Health</v>
          </cell>
        </row>
        <row r="2811">
          <cell r="A2811" t="str">
            <v>Heckmann Corporation</v>
          </cell>
        </row>
        <row r="2812">
          <cell r="A2812" t="str">
            <v>Heidelberg University (EHPCO)</v>
          </cell>
        </row>
        <row r="2813">
          <cell r="A2813" t="str">
            <v>Heidelberg University (HAC)</v>
          </cell>
        </row>
        <row r="2814">
          <cell r="A2814" t="str">
            <v>Heidtman Steel</v>
          </cell>
        </row>
        <row r="2815">
          <cell r="A2815" t="str">
            <v>Heineken</v>
          </cell>
        </row>
        <row r="2816">
          <cell r="A2816" t="str">
            <v>Heinz Choice Health Plan (PBGH)</v>
          </cell>
        </row>
        <row r="2817">
          <cell r="A2817" t="str">
            <v>Helen Ross McNabb (BCBSTN)</v>
          </cell>
        </row>
        <row r="2818">
          <cell r="A2818" t="str">
            <v>Helix Family Choice</v>
          </cell>
        </row>
        <row r="2819">
          <cell r="A2819" t="str">
            <v>Hemet Unified School District</v>
          </cell>
        </row>
        <row r="2820">
          <cell r="A2820" t="str">
            <v>Henkel Corporation</v>
          </cell>
        </row>
        <row r="2821">
          <cell r="A2821" t="str">
            <v>Hennepin County (NACo)</v>
          </cell>
        </row>
        <row r="2822">
          <cell r="A2822" t="str">
            <v>Henrico County</v>
          </cell>
        </row>
        <row r="2823">
          <cell r="A2823" t="str">
            <v>Henry County Hospital</v>
          </cell>
        </row>
        <row r="2824">
          <cell r="A2824" t="str">
            <v>Henry Schein</v>
          </cell>
        </row>
        <row r="2825">
          <cell r="A2825" t="str">
            <v>HEREIU Welfare Fund</v>
          </cell>
        </row>
        <row r="2826">
          <cell r="A2826" t="str">
            <v>Herff Jones</v>
          </cell>
        </row>
        <row r="2827">
          <cell r="A2827" t="str">
            <v>Heritage Christian Services</v>
          </cell>
        </row>
        <row r="2828">
          <cell r="A2828" t="str">
            <v>Heritage Health Solutions</v>
          </cell>
        </row>
        <row r="2829">
          <cell r="A2829" t="str">
            <v>Herman Miller</v>
          </cell>
        </row>
        <row r="2830">
          <cell r="A2830" t="str">
            <v>Herr Foods, Inc.</v>
          </cell>
        </row>
        <row r="2831">
          <cell r="A2831" t="str">
            <v>Herschend Family Entertainment Corporation</v>
          </cell>
        </row>
        <row r="2832">
          <cell r="A2832" t="str">
            <v>Hershey Entertainment &amp; Resorts</v>
          </cell>
        </row>
        <row r="2833">
          <cell r="A2833" t="str">
            <v>Hershey Foods</v>
          </cell>
        </row>
        <row r="2834">
          <cell r="A2834" t="str">
            <v>Hertz Corporation</v>
          </cell>
        </row>
        <row r="2835">
          <cell r="A2835" t="str">
            <v>Hewitt Associates (AHPPG)</v>
          </cell>
        </row>
        <row r="2836">
          <cell r="A2836" t="str">
            <v>Hewitt TIPPS Certification</v>
          </cell>
        </row>
        <row r="2837">
          <cell r="A2837" t="str">
            <v>Hewlett Packard</v>
          </cell>
        </row>
        <row r="2838">
          <cell r="A2838" t="str">
            <v>Hexion Specialty Chemicals</v>
          </cell>
        </row>
        <row r="2839">
          <cell r="A2839" t="str">
            <v>Heywood Hospital (Health Plans Inc.)</v>
          </cell>
        </row>
        <row r="2840">
          <cell r="A2840" t="str">
            <v>HH Greg</v>
          </cell>
        </row>
        <row r="2841">
          <cell r="A2841" t="str">
            <v>Hibbets Sporting Goods (CAH)</v>
          </cell>
        </row>
        <row r="2842">
          <cell r="A2842" t="str">
            <v>High Frontier</v>
          </cell>
        </row>
        <row r="2843">
          <cell r="A2843" t="str">
            <v>High Industries (CoreSource)</v>
          </cell>
        </row>
        <row r="2844">
          <cell r="A2844" t="str">
            <v>High Industries, Inc. (Capital Blue Cross)</v>
          </cell>
        </row>
        <row r="2845">
          <cell r="A2845" t="str">
            <v>Highland Capital Holding Company</v>
          </cell>
        </row>
        <row r="2846">
          <cell r="A2846" t="str">
            <v>Highland Park. I.S.D.</v>
          </cell>
        </row>
        <row r="2847">
          <cell r="A2847" t="str">
            <v>Highlands Wellmont Health Network (HWHN)</v>
          </cell>
        </row>
        <row r="2848">
          <cell r="A2848" t="str">
            <v>Highline Medical Center</v>
          </cell>
        </row>
        <row r="2849">
          <cell r="A2849" t="str">
            <v>Highmark</v>
          </cell>
        </row>
        <row r="2850">
          <cell r="A2850" t="str">
            <v>Highmount Exploration &amp; Production (LOEWS)</v>
          </cell>
        </row>
        <row r="2851">
          <cell r="A2851" t="str">
            <v>Highway Technologies</v>
          </cell>
        </row>
        <row r="2852">
          <cell r="A2852" t="str">
            <v>Highway Technology Group (AON)</v>
          </cell>
        </row>
        <row r="2853">
          <cell r="A2853" t="str">
            <v>Hilex</v>
          </cell>
        </row>
        <row r="2854">
          <cell r="A2854" t="str">
            <v>Hi-Lex America, Inc. (PDVP) (AON)</v>
          </cell>
        </row>
        <row r="2855">
          <cell r="A2855" t="str">
            <v>Hilex-Poly</v>
          </cell>
        </row>
        <row r="2856">
          <cell r="A2856" t="str">
            <v>Hill Physician Medical Group</v>
          </cell>
        </row>
        <row r="2857">
          <cell r="A2857" t="str">
            <v>Hillco</v>
          </cell>
        </row>
        <row r="2858">
          <cell r="A2858" t="str">
            <v>Hillco, Ltd.</v>
          </cell>
        </row>
        <row r="2859">
          <cell r="A2859" t="str">
            <v>Hill-Rom Holdings Inc.</v>
          </cell>
        </row>
        <row r="2860">
          <cell r="A2860" t="str">
            <v>Hillyard (FMH) (CoreSource)</v>
          </cell>
        </row>
        <row r="2861">
          <cell r="A2861" t="str">
            <v>Hilmar Cheese Company (Combined Benefits Administrators)</v>
          </cell>
        </row>
        <row r="2862">
          <cell r="A2862" t="str">
            <v>Hilti (RxBenefits, Inc)</v>
          </cell>
        </row>
        <row r="2863">
          <cell r="A2863" t="str">
            <v>Hilti Inc</v>
          </cell>
        </row>
        <row r="2864">
          <cell r="A2864" t="str">
            <v>Hilton Hotels</v>
          </cell>
        </row>
        <row r="2865">
          <cell r="A2865" t="str">
            <v>Hilton Worldwide (PR)</v>
          </cell>
        </row>
        <row r="2866">
          <cell r="A2866" t="str">
            <v>Hirschvogel Incorporated</v>
          </cell>
        </row>
        <row r="2867">
          <cell r="A2867" t="str">
            <v>HIS Inc</v>
          </cell>
        </row>
        <row r="2868">
          <cell r="A2868" t="str">
            <v>Hitachi America LTD</v>
          </cell>
        </row>
        <row r="2869">
          <cell r="A2869" t="str">
            <v>Hitachi Electronic Devices</v>
          </cell>
        </row>
        <row r="2870">
          <cell r="A2870" t="str">
            <v>HJ Heinz Company (PBGH)</v>
          </cell>
        </row>
        <row r="2871">
          <cell r="A2871" t="str">
            <v>HLI Operating Company, Inc. (Hayes Lemmerz)</v>
          </cell>
        </row>
        <row r="2872">
          <cell r="A2872" t="str">
            <v>HLTH (Horizon BCBS of New Jersey)</v>
          </cell>
        </row>
        <row r="2873">
          <cell r="A2873" t="str">
            <v>HMA Inc.</v>
          </cell>
        </row>
        <row r="2874">
          <cell r="A2874" t="str">
            <v>HMO California</v>
          </cell>
        </row>
        <row r="2875">
          <cell r="A2875" t="str">
            <v>HMR (Wellnet)</v>
          </cell>
        </row>
        <row r="2876">
          <cell r="A2876" t="str">
            <v>HNI Corporation</v>
          </cell>
        </row>
        <row r="2877">
          <cell r="A2877" t="str">
            <v>HNI Corporation (EHPCO)</v>
          </cell>
        </row>
        <row r="2878">
          <cell r="A2878" t="str">
            <v>HNTB Corporation</v>
          </cell>
        </row>
        <row r="2879">
          <cell r="A2879" t="str">
            <v>HO Wolding</v>
          </cell>
        </row>
        <row r="2880">
          <cell r="A2880" t="str">
            <v>Hoffa Medical Center (Plan Bienestar Union Tronquista)</v>
          </cell>
        </row>
        <row r="2881">
          <cell r="A2881" t="str">
            <v>Hoffmann LaRoche</v>
          </cell>
        </row>
        <row r="2882">
          <cell r="A2882" t="str">
            <v>Hofstra University</v>
          </cell>
        </row>
        <row r="2883">
          <cell r="A2883" t="str">
            <v>Holcim</v>
          </cell>
        </row>
        <row r="2884">
          <cell r="A2884" t="str">
            <v>Holiday Rambler</v>
          </cell>
        </row>
        <row r="2885">
          <cell r="A2885" t="str">
            <v>Holland and Knight Law Firm</v>
          </cell>
        </row>
        <row r="2886">
          <cell r="A2886" t="str">
            <v>Hollister, Inc.</v>
          </cell>
        </row>
        <row r="2887">
          <cell r="A2887" t="str">
            <v>Holloman Corporation</v>
          </cell>
        </row>
        <row r="2888">
          <cell r="A2888" t="str">
            <v>Holman Enterprises (IHC)</v>
          </cell>
        </row>
        <row r="2889">
          <cell r="A2889" t="str">
            <v>Holsum Bakers of PR</v>
          </cell>
        </row>
        <row r="2890">
          <cell r="A2890" t="str">
            <v>Holy Name Hospital</v>
          </cell>
        </row>
        <row r="2891">
          <cell r="A2891" t="str">
            <v>Holy Redeemer Health System</v>
          </cell>
        </row>
        <row r="2892">
          <cell r="A2892" t="str">
            <v>Holy Spirit Health System</v>
          </cell>
        </row>
        <row r="2893">
          <cell r="A2893" t="str">
            <v>Holy Spirit Hospital</v>
          </cell>
        </row>
        <row r="2894">
          <cell r="A2894" t="str">
            <v>Home Builders Association of Alabama</v>
          </cell>
        </row>
        <row r="2895">
          <cell r="A2895" t="str">
            <v>Home Depot, Inc.</v>
          </cell>
        </row>
        <row r="2896">
          <cell r="A2896" t="str">
            <v>Home Federal Bank Knoxville (BCBSTN)</v>
          </cell>
        </row>
        <row r="2897">
          <cell r="A2897" t="str">
            <v>Homecare Union Benefit Board (HUBB)</v>
          </cell>
        </row>
        <row r="2898">
          <cell r="A2898" t="str">
            <v>Homestore.com, Inc.</v>
          </cell>
        </row>
        <row r="2899">
          <cell r="A2899" t="str">
            <v>Hometown Health Plan</v>
          </cell>
        </row>
        <row r="2900">
          <cell r="A2900" t="str">
            <v>Honda Manufacturing of Alabama</v>
          </cell>
        </row>
        <row r="2901">
          <cell r="A2901" t="str">
            <v>Honda of America Mfg, Inc.</v>
          </cell>
        </row>
        <row r="2902">
          <cell r="A2902" t="str">
            <v>Honeywell</v>
          </cell>
        </row>
        <row r="2903">
          <cell r="A2903" t="str">
            <v>Honeywell (Horizon BCBS of New Jersey)</v>
          </cell>
        </row>
        <row r="2904">
          <cell r="A2904" t="str">
            <v>Honigman Miller Schwartz and Cohn (AON)</v>
          </cell>
        </row>
        <row r="2905">
          <cell r="A2905" t="str">
            <v>Hopkins Public Schools (HealthEZ)</v>
          </cell>
        </row>
        <row r="2906">
          <cell r="A2906" t="str">
            <v>Horizon BCBS (Horizon DRS)</v>
          </cell>
        </row>
        <row r="2907">
          <cell r="A2907" t="str">
            <v>Horizon BCBS (Irvington Board of Education)</v>
          </cell>
        </row>
        <row r="2908">
          <cell r="A2908" t="str">
            <v>Horizon BCBS (LG)</v>
          </cell>
        </row>
        <row r="2909">
          <cell r="A2909" t="str">
            <v>Horizon BCBS (Mercedes Benz)</v>
          </cell>
        </row>
        <row r="2910">
          <cell r="A2910" t="str">
            <v>Horizon BCBS (Musculoskeletal Transplant )</v>
          </cell>
        </row>
        <row r="2911">
          <cell r="A2911" t="str">
            <v>Horizon BCBS (Newark Board of Education)</v>
          </cell>
        </row>
        <row r="2912">
          <cell r="A2912" t="str">
            <v>Horizon BCBS (TekniPlex)</v>
          </cell>
        </row>
        <row r="2913">
          <cell r="A2913" t="str">
            <v>Horizon BCBS of New Jersey</v>
          </cell>
        </row>
        <row r="2914">
          <cell r="A2914" t="str">
            <v>Horizon Employees (Horizon BCBS of New Jersey)</v>
          </cell>
        </row>
        <row r="2915">
          <cell r="A2915" t="str">
            <v>Hormel Foods Corporation</v>
          </cell>
        </row>
        <row r="2916">
          <cell r="A2916" t="str">
            <v>Horne and Associates</v>
          </cell>
        </row>
        <row r="2917">
          <cell r="A2917" t="str">
            <v>Hospice of Michigan (GDAHC)</v>
          </cell>
        </row>
        <row r="2918">
          <cell r="A2918" t="str">
            <v>Hospira</v>
          </cell>
        </row>
        <row r="2919">
          <cell r="A2919" t="str">
            <v>Hospiscript</v>
          </cell>
        </row>
        <row r="2920">
          <cell r="A2920" t="str">
            <v>Hospital &amp; Healthcare Worker 1199C</v>
          </cell>
        </row>
        <row r="2921">
          <cell r="A2921" t="str">
            <v>Hospital Corporation of America, Inc. (HCA) (CORET)</v>
          </cell>
        </row>
        <row r="2922">
          <cell r="A2922" t="str">
            <v>Hospital for Special Care</v>
          </cell>
        </row>
        <row r="2923">
          <cell r="A2923" t="str">
            <v>Hospital for Special Surgery</v>
          </cell>
        </row>
        <row r="2924">
          <cell r="A2924" t="str">
            <v>Hospital Menonita Health Plan</v>
          </cell>
        </row>
        <row r="2925">
          <cell r="A2925" t="str">
            <v>Hospitality Industry Fund</v>
          </cell>
        </row>
        <row r="2926">
          <cell r="A2926" t="str">
            <v>Hotel Workers Fund (LMHC)</v>
          </cell>
        </row>
        <row r="2927">
          <cell r="A2927" t="str">
            <v>Houghton (PBIRX)</v>
          </cell>
        </row>
        <row r="2928">
          <cell r="A2928" t="str">
            <v>Houghton International (RCG)</v>
          </cell>
        </row>
        <row r="2929">
          <cell r="A2929" t="str">
            <v>Houghton Mifflin Harcourt Publishing Group</v>
          </cell>
        </row>
        <row r="2930">
          <cell r="A2930" t="str">
            <v>Houston Independent School District (Mhealth)</v>
          </cell>
        </row>
        <row r="2931">
          <cell r="A2931" t="str">
            <v>Houston Independent School District (MTHCP)</v>
          </cell>
        </row>
        <row r="2932">
          <cell r="A2932" t="str">
            <v>Houston Refining</v>
          </cell>
        </row>
        <row r="2933">
          <cell r="A2933" t="str">
            <v>Howard City Public School Systems</v>
          </cell>
        </row>
        <row r="2934">
          <cell r="A2934" t="str">
            <v>Howard City Public School Systems (WISRX)</v>
          </cell>
        </row>
        <row r="2935">
          <cell r="A2935" t="str">
            <v>Howard County General Hospital</v>
          </cell>
        </row>
        <row r="2936">
          <cell r="A2936" t="str">
            <v>Howard County General Hospital (CoreSource)</v>
          </cell>
        </row>
        <row r="2937">
          <cell r="A2937" t="str">
            <v>Howard County General Hospital (NCAS)</v>
          </cell>
        </row>
        <row r="2938">
          <cell r="A2938" t="str">
            <v>Howard County Public Schools (NCAS)</v>
          </cell>
        </row>
        <row r="2939">
          <cell r="A2939" t="str">
            <v>Howard Regional Health Systems</v>
          </cell>
        </row>
        <row r="2940">
          <cell r="A2940" t="str">
            <v>Howard Ternes Packaging</v>
          </cell>
        </row>
        <row r="2941">
          <cell r="A2941" t="str">
            <v>Howell Township Board of Education (Horizon BCBS of New Jersey)</v>
          </cell>
        </row>
        <row r="2942">
          <cell r="A2942" t="str">
            <v>HPS Paradigm</v>
          </cell>
        </row>
        <row r="2943">
          <cell r="A2943" t="str">
            <v>HPS Paradigm, Inc.</v>
          </cell>
        </row>
        <row r="2944">
          <cell r="A2944" t="str">
            <v>HR Policy Assoc Pharmaceutical Purchasing Coalition (HRPA)</v>
          </cell>
        </row>
        <row r="2945">
          <cell r="A2945" t="str">
            <v>HRHG Benefit Services, Inc.</v>
          </cell>
        </row>
        <row r="2946">
          <cell r="A2946" t="str">
            <v>HSBC Finance Corporation</v>
          </cell>
        </row>
        <row r="2947">
          <cell r="A2947" t="str">
            <v>HSR Administrators</v>
          </cell>
        </row>
        <row r="2948">
          <cell r="A2948" t="str">
            <v>HSVPOA Cash Discount</v>
          </cell>
        </row>
        <row r="2949">
          <cell r="A2949" t="str">
            <v>HUB International</v>
          </cell>
        </row>
        <row r="2950">
          <cell r="A2950" t="str">
            <v>HUB International (Loomis)</v>
          </cell>
        </row>
        <row r="2951">
          <cell r="A2951" t="str">
            <v>HUB International (WellNet Healthcare Plan)</v>
          </cell>
        </row>
        <row r="2952">
          <cell r="A2952" t="str">
            <v>Hubbard Group</v>
          </cell>
        </row>
        <row r="2953">
          <cell r="A2953" t="str">
            <v>Hubbell Caribe Limited</v>
          </cell>
        </row>
        <row r="2954">
          <cell r="A2954" t="str">
            <v>Hubbell Corporation</v>
          </cell>
        </row>
        <row r="2955">
          <cell r="A2955" t="str">
            <v>Huber Oros</v>
          </cell>
        </row>
        <row r="2956">
          <cell r="A2956" t="str">
            <v>Hudson Health Plan</v>
          </cell>
        </row>
        <row r="2957">
          <cell r="A2957" t="str">
            <v>Hugh Chatham Memorial Hospital (Coresource)</v>
          </cell>
        </row>
        <row r="2958">
          <cell r="A2958" t="str">
            <v>Hughes Telemetrics, Inc.</v>
          </cell>
        </row>
        <row r="2959">
          <cell r="A2959" t="str">
            <v>Huhtamaki Holding, Inc.</v>
          </cell>
        </row>
        <row r="2960">
          <cell r="A2960" t="str">
            <v>Humana</v>
          </cell>
        </row>
        <row r="2961">
          <cell r="A2961" t="str">
            <v>Hunt Insurance Group</v>
          </cell>
        </row>
        <row r="2962">
          <cell r="A2962" t="str">
            <v>Huntington Bancshares, Inc. (EHPCO)</v>
          </cell>
        </row>
        <row r="2963">
          <cell r="A2963" t="str">
            <v>Huntington Insurance, Inc.</v>
          </cell>
        </row>
        <row r="2964">
          <cell r="A2964" t="str">
            <v>Huntington International Phoenix Group</v>
          </cell>
        </row>
        <row r="2965">
          <cell r="A2965" t="str">
            <v>Huntsman LLC</v>
          </cell>
        </row>
        <row r="2966">
          <cell r="A2966" t="str">
            <v>Huntsville Hospital (CAH)</v>
          </cell>
        </row>
        <row r="2967">
          <cell r="A2967" t="str">
            <v>Huron County (EHPCO)</v>
          </cell>
        </row>
        <row r="2968">
          <cell r="A2968" t="str">
            <v>Huron Erie Schools Consortium (EHPCO)</v>
          </cell>
        </row>
        <row r="2969">
          <cell r="A2969" t="str">
            <v>Huron-Erie School Employees Insurance Association</v>
          </cell>
        </row>
        <row r="2970">
          <cell r="A2970" t="str">
            <v>Husqvarna Outdoor Products, Inc.</v>
          </cell>
        </row>
        <row r="2971">
          <cell r="A2971" t="str">
            <v>Hussey Seating (Health Plans Inc.)</v>
          </cell>
        </row>
        <row r="2972">
          <cell r="A2972" t="str">
            <v>Hussmann Corporation</v>
          </cell>
        </row>
        <row r="2973">
          <cell r="A2973" t="str">
            <v>Hussmann Retiree Plan</v>
          </cell>
        </row>
        <row r="2974">
          <cell r="A2974" t="str">
            <v>Hutchinson Technology Inc.</v>
          </cell>
        </row>
        <row r="2975">
          <cell r="A2975" t="str">
            <v>Hyatt Die Cast &amp; Engineering Corporation</v>
          </cell>
        </row>
        <row r="2976">
          <cell r="A2976" t="str">
            <v>Hyde County (Insurance Management Services)</v>
          </cell>
        </row>
        <row r="2977">
          <cell r="A2977" t="str">
            <v>Hydrochem Industrial</v>
          </cell>
        </row>
        <row r="2978">
          <cell r="A2978" t="str">
            <v>Hy-Vee</v>
          </cell>
        </row>
        <row r="2979">
          <cell r="A2979" t="str">
            <v>IASIS HealthCare (CORET)</v>
          </cell>
        </row>
        <row r="2980">
          <cell r="A2980" t="str">
            <v>IASTA (EHPCO)</v>
          </cell>
        </row>
        <row r="2981">
          <cell r="A2981" t="str">
            <v>IATSE Local 16 Health &amp; Welfare Trust Fund</v>
          </cell>
        </row>
        <row r="2982">
          <cell r="A2982" t="str">
            <v>IATSE National Health and Welfare Fund</v>
          </cell>
        </row>
        <row r="2983">
          <cell r="A2983" t="str">
            <v>Iberdrola</v>
          </cell>
        </row>
        <row r="2984">
          <cell r="A2984" t="str">
            <v>IBEW International Brotherhood of Electrical Workers</v>
          </cell>
        </row>
        <row r="2985">
          <cell r="A2985" t="str">
            <v>IBEW Local 1</v>
          </cell>
        </row>
        <row r="2986">
          <cell r="A2986" t="str">
            <v>IBEW Local 103 Health Benefit Plan</v>
          </cell>
        </row>
        <row r="2987">
          <cell r="A2987" t="str">
            <v>IBEW Local 11</v>
          </cell>
        </row>
        <row r="2988">
          <cell r="A2988" t="str">
            <v>IBEW Local 150</v>
          </cell>
        </row>
        <row r="2989">
          <cell r="A2989" t="str">
            <v>IBEW Local 17 Health &amp; Welfare Fund (AEPC)</v>
          </cell>
        </row>
        <row r="2990">
          <cell r="A2990" t="str">
            <v>IBEW Local 226</v>
          </cell>
        </row>
        <row r="2991">
          <cell r="A2991" t="str">
            <v>IBEW Local 26 (HCCCC)</v>
          </cell>
        </row>
        <row r="2992">
          <cell r="A2992" t="str">
            <v>IBEW Local 347</v>
          </cell>
        </row>
        <row r="2993">
          <cell r="A2993" t="str">
            <v>IBEW Local 666 Benefit Trust Fund</v>
          </cell>
        </row>
        <row r="2994">
          <cell r="A2994" t="str">
            <v>IBEW Local No. 129 (HAC)</v>
          </cell>
        </row>
        <row r="2995">
          <cell r="A2995" t="str">
            <v>IBEW Local Union 102</v>
          </cell>
        </row>
        <row r="2996">
          <cell r="A2996" t="str">
            <v>IBEW No. 292</v>
          </cell>
        </row>
        <row r="2997">
          <cell r="A2997" t="str">
            <v>IBM</v>
          </cell>
        </row>
        <row r="2998">
          <cell r="A2998" t="str">
            <v>IBT Local 145</v>
          </cell>
        </row>
        <row r="2999">
          <cell r="A2999" t="str">
            <v>IBT Local 710</v>
          </cell>
        </row>
        <row r="3000">
          <cell r="A3000" t="str">
            <v>Icahn</v>
          </cell>
        </row>
        <row r="3001">
          <cell r="A3001" t="str">
            <v>ICE FLOE LLC dba Nichols Brothers Boat Builders (HMA)</v>
          </cell>
        </row>
        <row r="3002">
          <cell r="A3002" t="str">
            <v>ICF Consulting Group (MNCP)</v>
          </cell>
        </row>
        <row r="3003">
          <cell r="A3003" t="str">
            <v>ICF International</v>
          </cell>
        </row>
        <row r="3004">
          <cell r="A3004" t="str">
            <v>Ichor Systems (EHPCO)</v>
          </cell>
        </row>
        <row r="3005">
          <cell r="A3005" t="str">
            <v>ICI America (NEPPC)</v>
          </cell>
        </row>
        <row r="3006">
          <cell r="A3006" t="str">
            <v>ICL (Allied Benefit Systems)</v>
          </cell>
        </row>
        <row r="3007">
          <cell r="A3007" t="str">
            <v>Idaho Hospital Health Insurance Coop (Rate Card)</v>
          </cell>
        </row>
        <row r="3008">
          <cell r="A3008" t="str">
            <v>Idaho Independent Intergovernmental Authority</v>
          </cell>
        </row>
        <row r="3009">
          <cell r="A3009" t="str">
            <v>Ideal Industries, Inc (Benefit Administrative Systems)</v>
          </cell>
        </row>
        <row r="3010">
          <cell r="A3010" t="str">
            <v>Idearc</v>
          </cell>
        </row>
        <row r="3011">
          <cell r="A3011" t="str">
            <v>Identity Group, Inc. (BCBSTN)</v>
          </cell>
        </row>
        <row r="3012">
          <cell r="A3012" t="str">
            <v>IDEX Corporation</v>
          </cell>
        </row>
        <row r="3013">
          <cell r="A3013" t="str">
            <v>IDEX Corporation (AON)</v>
          </cell>
        </row>
        <row r="3014">
          <cell r="A3014" t="str">
            <v>IDT (CoreSource)</v>
          </cell>
        </row>
        <row r="3015">
          <cell r="A3015" t="str">
            <v>IDT (Horizon)</v>
          </cell>
        </row>
        <row r="3016">
          <cell r="A3016" t="str">
            <v>IDT Corporation (Scrip World)</v>
          </cell>
        </row>
        <row r="3017">
          <cell r="A3017" t="str">
            <v>IGA Group Benefit Trust</v>
          </cell>
        </row>
        <row r="3018">
          <cell r="A3018" t="str">
            <v>II Stanley (AON)</v>
          </cell>
        </row>
        <row r="3019">
          <cell r="A3019" t="str">
            <v>IIT Research</v>
          </cell>
        </row>
        <row r="3020">
          <cell r="A3020" t="str">
            <v>IKEA North America</v>
          </cell>
        </row>
        <row r="3021">
          <cell r="A3021" t="str">
            <v>IKON Office Solutions (AHPPG)</v>
          </cell>
        </row>
        <row r="3022">
          <cell r="A3022" t="str">
            <v>IL Rx Buying Club</v>
          </cell>
        </row>
        <row r="3023">
          <cell r="A3023" t="str">
            <v>ILA-PRSSA Welfare Fund</v>
          </cell>
        </row>
        <row r="3024">
          <cell r="A3024" t="str">
            <v>ILL High Risk Pool</v>
          </cell>
        </row>
        <row r="3025">
          <cell r="A3025" t="str">
            <v>Illinois Care Rx</v>
          </cell>
        </row>
        <row r="3026">
          <cell r="A3026" t="str">
            <v>Illinois Central Railroad Company</v>
          </cell>
        </row>
        <row r="3027">
          <cell r="A3027" t="str">
            <v>Illinois Department of Central Management Services</v>
          </cell>
        </row>
        <row r="3028">
          <cell r="A3028" t="str">
            <v>Illinois Department of Public Health</v>
          </cell>
        </row>
        <row r="3029">
          <cell r="A3029" t="str">
            <v>Illinois Institute of Technology (IIT)</v>
          </cell>
        </row>
        <row r="3030">
          <cell r="A3030" t="str">
            <v>Illinois State Painters</v>
          </cell>
        </row>
        <row r="3031">
          <cell r="A3031" t="str">
            <v>Illinois Tool Works</v>
          </cell>
        </row>
        <row r="3032">
          <cell r="A3032" t="str">
            <v>Illonois Cares Rx STCOB (IL Cares Rx)</v>
          </cell>
        </row>
        <row r="3033">
          <cell r="A3033" t="str">
            <v>IMA, Inc. (fka Insurance Management Administrators)</v>
          </cell>
        </row>
        <row r="3034">
          <cell r="A3034" t="str">
            <v>IMC Chemical</v>
          </cell>
        </row>
        <row r="3035">
          <cell r="A3035" t="str">
            <v>IMCO Recycling</v>
          </cell>
        </row>
        <row r="3036">
          <cell r="A3036" t="str">
            <v>Imerica</v>
          </cell>
        </row>
        <row r="3037">
          <cell r="A3037" t="str">
            <v>IMI Americas Inc</v>
          </cell>
        </row>
        <row r="3038">
          <cell r="A3038" t="str">
            <v>Imperial County Schools VEBA</v>
          </cell>
        </row>
        <row r="3039">
          <cell r="A3039" t="str">
            <v>Imperial Parking (MQVP)</v>
          </cell>
        </row>
        <row r="3040">
          <cell r="A3040" t="str">
            <v>Imperial Sugar</v>
          </cell>
        </row>
        <row r="3041">
          <cell r="A3041" t="str">
            <v>INA USA Corporation</v>
          </cell>
        </row>
        <row r="3042">
          <cell r="A3042" t="str">
            <v>INC Research</v>
          </cell>
        </row>
        <row r="3043">
          <cell r="A3043" t="str">
            <v>INDECS Corporation</v>
          </cell>
        </row>
        <row r="3044">
          <cell r="A3044" t="str">
            <v>Independence Blue Cross</v>
          </cell>
        </row>
        <row r="3045">
          <cell r="A3045" t="str">
            <v>Independence Care System</v>
          </cell>
        </row>
        <row r="3046">
          <cell r="A3046" t="str">
            <v>Independence Excavating (Wellnet)</v>
          </cell>
        </row>
        <row r="3047">
          <cell r="A3047" t="str">
            <v>Independent Care Plus</v>
          </cell>
        </row>
        <row r="3048">
          <cell r="A3048" t="str">
            <v>Independent Colleges &amp; Universities Benefits Assoc</v>
          </cell>
        </row>
        <row r="3049">
          <cell r="A3049" t="str">
            <v>Independent Health Assoc.</v>
          </cell>
        </row>
        <row r="3050">
          <cell r="A3050" t="str">
            <v>Indiana Automotive Fasteners (AON)</v>
          </cell>
        </row>
        <row r="3051">
          <cell r="A3051" t="str">
            <v>Indiana Bankers Association</v>
          </cell>
        </row>
        <row r="3052">
          <cell r="A3052" t="str">
            <v>Indiana Laborers Welfare Fund</v>
          </cell>
        </row>
        <row r="3053">
          <cell r="A3053" t="str">
            <v>Indiana Public Entity Consortium</v>
          </cell>
        </row>
        <row r="3054">
          <cell r="A3054" t="str">
            <v>Indiana State Plasterers and Cement Masons</v>
          </cell>
        </row>
        <row r="3055">
          <cell r="A3055" t="str">
            <v>Indiana State Plasterers and Cement Masons (MEBFC)</v>
          </cell>
        </row>
        <row r="3056">
          <cell r="A3056" t="str">
            <v>Indiana Statewide Association of RECs Inc. GIT</v>
          </cell>
        </row>
        <row r="3057">
          <cell r="A3057" t="str">
            <v>Industrial Distribution Group (IDG)</v>
          </cell>
        </row>
        <row r="3058">
          <cell r="A3058" t="str">
            <v>Industrial Nut Corp (WPS)</v>
          </cell>
        </row>
        <row r="3059">
          <cell r="A3059" t="str">
            <v>Industrial Technical and Professional Employees Union</v>
          </cell>
        </row>
        <row r="3060">
          <cell r="A3060" t="str">
            <v>Info Line, Inc. (EHPCO)</v>
          </cell>
        </row>
        <row r="3061">
          <cell r="A3061" t="str">
            <v>InfoPrint (AHPPG)</v>
          </cell>
        </row>
        <row r="3062">
          <cell r="A3062" t="str">
            <v>Infor Global Solutions</v>
          </cell>
        </row>
        <row r="3063">
          <cell r="A3063" t="str">
            <v>InforMed</v>
          </cell>
        </row>
        <row r="3064">
          <cell r="A3064" t="str">
            <v>ING</v>
          </cell>
        </row>
        <row r="3065">
          <cell r="A3065" t="str">
            <v>Ingalls Union</v>
          </cell>
        </row>
        <row r="3066">
          <cell r="A3066" t="str">
            <v>Ingersoll-Rand Corporation</v>
          </cell>
        </row>
        <row r="3067">
          <cell r="A3067" t="str">
            <v>Ingram Industries</v>
          </cell>
        </row>
        <row r="3068">
          <cell r="A3068" t="str">
            <v>Inland Empire Health Plan</v>
          </cell>
        </row>
        <row r="3069">
          <cell r="A3069" t="str">
            <v>Inland Industrial  (VPS)</v>
          </cell>
        </row>
        <row r="3070">
          <cell r="A3070" t="str">
            <v>Innovative Health Services, LLC (IHS)</v>
          </cell>
        </row>
        <row r="3071">
          <cell r="A3071" t="str">
            <v>Innovative Health Strategies</v>
          </cell>
        </row>
        <row r="3072">
          <cell r="A3072" t="str">
            <v>Insco Distributing (Boon-Chapman)</v>
          </cell>
        </row>
        <row r="3073">
          <cell r="A3073" t="str">
            <v>Inside Washington Publish</v>
          </cell>
        </row>
        <row r="3074">
          <cell r="A3074" t="str">
            <v>Insulators Local 45 (AEPC)</v>
          </cell>
        </row>
        <row r="3075">
          <cell r="A3075" t="str">
            <v>Insulators Local 84 (EHPCO)</v>
          </cell>
        </row>
        <row r="3076">
          <cell r="A3076" t="str">
            <v>Insurance Administrative Solutions, L.L.C</v>
          </cell>
        </row>
        <row r="3077">
          <cell r="A3077" t="str">
            <v>Insurance Administrator of America</v>
          </cell>
        </row>
        <row r="3078">
          <cell r="A3078" t="str">
            <v>Insurance Administrators Corporation</v>
          </cell>
        </row>
        <row r="3079">
          <cell r="A3079" t="str">
            <v>Insurance Management Services</v>
          </cell>
        </row>
        <row r="3080">
          <cell r="A3080" t="str">
            <v>Insurance Management Services (Cal Farleys)</v>
          </cell>
        </row>
        <row r="3081">
          <cell r="A3081" t="str">
            <v>Insurance Office of America (Coresource)</v>
          </cell>
        </row>
        <row r="3082">
          <cell r="A3082" t="str">
            <v>Insurance Systems, Inc.</v>
          </cell>
        </row>
        <row r="3083">
          <cell r="A3083" t="str">
            <v>INTEGRA Administrative Group</v>
          </cell>
        </row>
        <row r="3084">
          <cell r="A3084" t="str">
            <v>Integrated Benefits Group, Inc.</v>
          </cell>
        </row>
        <row r="3085">
          <cell r="A3085" t="str">
            <v>Integrated Benefits Group, Inc.</v>
          </cell>
        </row>
        <row r="3086">
          <cell r="A3086" t="str">
            <v>Integrated Electrical Services</v>
          </cell>
        </row>
        <row r="3087">
          <cell r="A3087" t="str">
            <v>Integrated Health Concepts (IHC)</v>
          </cell>
        </row>
        <row r="3088">
          <cell r="A3088" t="str">
            <v>Integrated Health Services</v>
          </cell>
        </row>
        <row r="3089">
          <cell r="A3089" t="str">
            <v>Integrated Insurance Solutions (Total Plan Services)</v>
          </cell>
        </row>
        <row r="3090">
          <cell r="A3090" t="str">
            <v>Integrated Prescription Services</v>
          </cell>
        </row>
        <row r="3091">
          <cell r="A3091" t="str">
            <v>Integrated Prescription Solutions (fka Work Comp RX)</v>
          </cell>
        </row>
        <row r="3092">
          <cell r="A3092" t="str">
            <v>Integrated Recovery Products</v>
          </cell>
        </row>
        <row r="3093">
          <cell r="A3093" t="str">
            <v>IntegriCare, Inc. - CT</v>
          </cell>
        </row>
        <row r="3094">
          <cell r="A3094" t="str">
            <v>INTEGRIS</v>
          </cell>
        </row>
        <row r="3095">
          <cell r="A3095" t="str">
            <v>INTEGRIS (Mercer NCP)</v>
          </cell>
        </row>
        <row r="3096">
          <cell r="A3096" t="str">
            <v>Integritas Benefit Group</v>
          </cell>
        </row>
        <row r="3097">
          <cell r="A3097" t="str">
            <v>Integrity Benefit Management</v>
          </cell>
        </row>
        <row r="3098">
          <cell r="A3098" t="str">
            <v>Integrity Benefit Network</v>
          </cell>
        </row>
        <row r="3099">
          <cell r="A3099" t="str">
            <v>Integrity Pharmaceutical Advisors</v>
          </cell>
        </row>
        <row r="3100">
          <cell r="A3100" t="str">
            <v>Integrys Energy Group</v>
          </cell>
        </row>
        <row r="3101">
          <cell r="A3101" t="str">
            <v>InteQ Corporation</v>
          </cell>
        </row>
        <row r="3102">
          <cell r="A3102" t="str">
            <v>Inter Valley Health Plan</v>
          </cell>
        </row>
        <row r="3103">
          <cell r="A3103" t="str">
            <v>Interactive</v>
          </cell>
        </row>
        <row r="3104">
          <cell r="A3104" t="str">
            <v>Interactive Communications International, Inc (InComm) (EHPCO)</v>
          </cell>
        </row>
        <row r="3105">
          <cell r="A3105" t="str">
            <v>Interactive Data Corporation</v>
          </cell>
        </row>
        <row r="3106">
          <cell r="A3106" t="str">
            <v>Interactive Data Corporation (IDC) (CORET)</v>
          </cell>
        </row>
        <row r="3107">
          <cell r="A3107" t="str">
            <v>Interactive Medical Systems</v>
          </cell>
        </row>
        <row r="3108">
          <cell r="A3108" t="str">
            <v>Inter-American Development Bank</v>
          </cell>
        </row>
        <row r="3109">
          <cell r="A3109" t="str">
            <v>Intercontinental Hotels Group (AHPPG)</v>
          </cell>
        </row>
        <row r="3110">
          <cell r="A3110" t="str">
            <v>Intergovernmental Insurance Cooperative (Coresource)</v>
          </cell>
        </row>
        <row r="3111">
          <cell r="A3111" t="str">
            <v>Intergovernmental Insurance Cooperative (Loomis)</v>
          </cell>
        </row>
        <row r="3112">
          <cell r="A3112" t="str">
            <v>Intergovernmental Personnel Benefit Cooperative</v>
          </cell>
        </row>
        <row r="3113">
          <cell r="A3113" t="str">
            <v>Intergraph Corporation</v>
          </cell>
        </row>
        <row r="3114">
          <cell r="A3114" t="str">
            <v>Interline (CoreTrust) (CORET)</v>
          </cell>
        </row>
        <row r="3115">
          <cell r="A3115" t="str">
            <v>Interlocal Trust &amp; WB Community (BCBS RI)</v>
          </cell>
        </row>
        <row r="3116">
          <cell r="A3116" t="str">
            <v>Interlocal Trust &amp; WB Community (Tufts Health Plan)</v>
          </cell>
        </row>
        <row r="3117">
          <cell r="A3117" t="str">
            <v>Intermedix (CORET)</v>
          </cell>
        </row>
        <row r="3118">
          <cell r="A3118" t="str">
            <v>Intermedix (MQVP)</v>
          </cell>
        </row>
        <row r="3119">
          <cell r="A3119" t="str">
            <v>Intermountain Ironworkers Health &amp; Welfare Trust</v>
          </cell>
        </row>
        <row r="3120">
          <cell r="A3120" t="str">
            <v>Intermountain Ironworkersv</v>
          </cell>
        </row>
        <row r="3121">
          <cell r="A3121" t="str">
            <v>International Association of Heat and Frost Insulators</v>
          </cell>
        </row>
        <row r="3122">
          <cell r="A3122" t="str">
            <v>International Automotive Components (IAC) (AEPC)</v>
          </cell>
        </row>
        <row r="3123">
          <cell r="A3123" t="str">
            <v>International Automotive Components (IAC) (PDVP) (AON)</v>
          </cell>
        </row>
        <row r="3124">
          <cell r="A3124" t="str">
            <v>International Automotive Group of NorthAmerica</v>
          </cell>
        </row>
        <row r="3125">
          <cell r="A3125" t="str">
            <v>International Brotherhood of Boilermakers</v>
          </cell>
        </row>
        <row r="3126">
          <cell r="A3126" t="str">
            <v>International Brotherhood of Electrical Workers - Eighth District</v>
          </cell>
        </row>
        <row r="3127">
          <cell r="A3127" t="str">
            <v>International Brotherhood of Teamsters</v>
          </cell>
        </row>
        <row r="3128">
          <cell r="A3128" t="str">
            <v>International Brotherhood of Teamsters (CC)</v>
          </cell>
        </row>
        <row r="3129">
          <cell r="A3129" t="str">
            <v>International Brotherhood of Teamsters Local 145</v>
          </cell>
        </row>
        <row r="3130">
          <cell r="A3130" t="str">
            <v>International Building Trades Labor Union, The</v>
          </cell>
        </row>
        <row r="3131">
          <cell r="A3131" t="str">
            <v>International Coffee &amp; Tea, LLC</v>
          </cell>
        </row>
        <row r="3132">
          <cell r="A3132" t="str">
            <v>International Coffee &amp; Tea, LLC (CoreSource)</v>
          </cell>
        </row>
        <row r="3133">
          <cell r="A3133" t="str">
            <v>International Cruise and Excursions, Inc (EHPCO)</v>
          </cell>
        </row>
        <row r="3134">
          <cell r="A3134" t="str">
            <v>International Flavors &amp; Fragrances Inc (PDVP) (AON)</v>
          </cell>
        </row>
        <row r="3135">
          <cell r="A3135" t="str">
            <v>International Game Technology</v>
          </cell>
        </row>
        <row r="3136">
          <cell r="A3136" t="str">
            <v>International Health Group, LLC.</v>
          </cell>
        </row>
        <row r="3137">
          <cell r="A3137" t="str">
            <v>International Health Partners</v>
          </cell>
        </row>
        <row r="3138">
          <cell r="A3138" t="str">
            <v>International Mission Board</v>
          </cell>
        </row>
        <row r="3139">
          <cell r="A3139" t="str">
            <v>International Monetary Fund</v>
          </cell>
        </row>
        <row r="3140">
          <cell r="A3140" t="str">
            <v>International Paper</v>
          </cell>
        </row>
        <row r="3141">
          <cell r="A3141" t="str">
            <v>International Plastics and Equipment Corp (RxBenefits, Inc)</v>
          </cell>
        </row>
        <row r="3142">
          <cell r="A3142" t="str">
            <v>International Specialty Products (AON)</v>
          </cell>
        </row>
        <row r="3143">
          <cell r="A3143" t="str">
            <v>International Truck and Engine</v>
          </cell>
        </row>
        <row r="3144">
          <cell r="A3144" t="str">
            <v>International Union of Operating Engineers (IUOE)</v>
          </cell>
        </row>
        <row r="3145">
          <cell r="A3145" t="str">
            <v>International Union of Operating Engineers (IUOE)</v>
          </cell>
        </row>
        <row r="3146">
          <cell r="A3146" t="str">
            <v>International Union of Operating Engineers (IUOE) Local 132</v>
          </cell>
        </row>
        <row r="3147">
          <cell r="A3147" t="str">
            <v>International Union Of Operating Engineers (IUOE) Local 14</v>
          </cell>
        </row>
        <row r="3148">
          <cell r="A3148" t="str">
            <v>International Union Of Operating Engineers (IUOE) Local 147</v>
          </cell>
        </row>
        <row r="3149">
          <cell r="A3149" t="str">
            <v>International Union of Operating Engineers (IUOE) Local 25</v>
          </cell>
        </row>
        <row r="3150">
          <cell r="A3150" t="str">
            <v>International Union of Operating Engineers (IUOE) Local 37</v>
          </cell>
        </row>
        <row r="3151">
          <cell r="A3151" t="str">
            <v>International Union of Operating Engineers (IUOE) Local 4</v>
          </cell>
        </row>
        <row r="3152">
          <cell r="A3152" t="str">
            <v>International Union of Operating Engineers (IUOE) Local 94</v>
          </cell>
        </row>
        <row r="3153">
          <cell r="A3153" t="str">
            <v>International Union of Operating Engineers (IUOE) Local 99</v>
          </cell>
        </row>
        <row r="3154">
          <cell r="A3154" t="str">
            <v>International Union of Operating Engineers (IUOE) Local 99</v>
          </cell>
        </row>
        <row r="3155">
          <cell r="A3155" t="str">
            <v>International Union of Operating Engineers (IUOE) Local66</v>
          </cell>
        </row>
        <row r="3156">
          <cell r="A3156" t="str">
            <v>International Union of Operating Engineers Local 139</v>
          </cell>
        </row>
        <row r="3157">
          <cell r="A3157" t="str">
            <v>International Union of Operating Engineers Local 77 (HCCCC)</v>
          </cell>
        </row>
        <row r="3158">
          <cell r="A3158" t="str">
            <v>International Union of Paint Trades</v>
          </cell>
        </row>
        <row r="3159">
          <cell r="A3159" t="str">
            <v>International Union Operating Engineers (IUOE) Pipeline</v>
          </cell>
        </row>
        <row r="3160">
          <cell r="A3160" t="str">
            <v>Interntational Automotive Components (IAC) (PDVP) (AON)</v>
          </cell>
        </row>
        <row r="3161">
          <cell r="A3161" t="str">
            <v>Interpublic Group</v>
          </cell>
        </row>
        <row r="3162">
          <cell r="A3162" t="str">
            <v>Interpublic Group of Companies</v>
          </cell>
        </row>
        <row r="3163">
          <cell r="A3163" t="str">
            <v>Interstate Bakeries - Brands</v>
          </cell>
        </row>
        <row r="3164">
          <cell r="A3164" t="str">
            <v>Interstate Hotels</v>
          </cell>
        </row>
        <row r="3165">
          <cell r="A3165" t="str">
            <v>Inter-Univ Council Ohio</v>
          </cell>
        </row>
        <row r="3166">
          <cell r="A3166" t="str">
            <v>Intl Assoc of Heat &amp; Frost Insulators &amp; Asbestos Workers, Health &amp; W(Tufts)</v>
          </cell>
        </row>
        <row r="3167">
          <cell r="A3167" t="str">
            <v>INTotal Health</v>
          </cell>
        </row>
        <row r="3168">
          <cell r="A3168" t="str">
            <v>Intrepid Potash</v>
          </cell>
        </row>
        <row r="3169">
          <cell r="A3169" t="str">
            <v>Intuit (AHPPG)</v>
          </cell>
        </row>
        <row r="3170">
          <cell r="A3170" t="str">
            <v>INTWC  -  International Workers Compensation</v>
          </cell>
        </row>
        <row r="3171">
          <cell r="A3171" t="str">
            <v>Invacare Corporation (HAC)</v>
          </cell>
        </row>
        <row r="3172">
          <cell r="A3172" t="str">
            <v>Invenesys</v>
          </cell>
        </row>
        <row r="3173">
          <cell r="A3173" t="str">
            <v>InVentiv (CORET)</v>
          </cell>
        </row>
        <row r="3174">
          <cell r="A3174" t="str">
            <v>inVentiv Medical Management</v>
          </cell>
        </row>
        <row r="3175">
          <cell r="A3175" t="str">
            <v>Invesco</v>
          </cell>
        </row>
        <row r="3176">
          <cell r="A3176" t="str">
            <v>Investment Technology Group, Inc.</v>
          </cell>
        </row>
        <row r="3177">
          <cell r="A3177" t="str">
            <v>Investor Management Corporation – Golden Coral</v>
          </cell>
        </row>
        <row r="3178">
          <cell r="A3178" t="str">
            <v>Investors Management Corporation</v>
          </cell>
        </row>
        <row r="3179">
          <cell r="A3179" t="str">
            <v>INX International Ink Co.</v>
          </cell>
        </row>
        <row r="3180">
          <cell r="A3180" t="str">
            <v>Ionia County (Coresource)</v>
          </cell>
        </row>
        <row r="3181">
          <cell r="A3181" t="str">
            <v>Ionia County (NGS American)</v>
          </cell>
        </row>
        <row r="3182">
          <cell r="A3182" t="str">
            <v>IPC-Evergreen</v>
          </cell>
        </row>
        <row r="3183">
          <cell r="A3183" t="str">
            <v>IPMG</v>
          </cell>
        </row>
        <row r="3184">
          <cell r="A3184" t="str">
            <v>IPMG (Rate Card)</v>
          </cell>
        </row>
        <row r="3185">
          <cell r="A3185" t="str">
            <v>Iredell County (RxBenefits)</v>
          </cell>
        </row>
        <row r="3186">
          <cell r="A3186" t="str">
            <v>Iron Workers District Council of Philadelphia</v>
          </cell>
        </row>
        <row r="3187">
          <cell r="A3187" t="str">
            <v>Iron Workers Health Fund of Eastern Michigan (AEPC)</v>
          </cell>
        </row>
        <row r="3188">
          <cell r="A3188" t="str">
            <v>Iron Workers Intermountain Health &amp; Welfare Trust</v>
          </cell>
        </row>
        <row r="3189">
          <cell r="A3189" t="str">
            <v>Iron Workers Local 28 (HCCCC)</v>
          </cell>
        </row>
        <row r="3190">
          <cell r="A3190" t="str">
            <v>Iron Workers Local 549 &amp; 550</v>
          </cell>
        </row>
        <row r="3191">
          <cell r="A3191" t="str">
            <v>Iron Workers of Northern New Jersey</v>
          </cell>
        </row>
        <row r="3192">
          <cell r="A3192" t="str">
            <v>Iron Workers St. Louis District Council Welfare Trust F</v>
          </cell>
        </row>
        <row r="3193">
          <cell r="A3193" t="str">
            <v>Iron Workers Tri-State Welfare Fund</v>
          </cell>
        </row>
        <row r="3194">
          <cell r="A3194" t="str">
            <v>Iron Workers Trust Welfare Fund</v>
          </cell>
        </row>
        <row r="3195">
          <cell r="A3195" t="str">
            <v>Ironworkers 3316</v>
          </cell>
        </row>
        <row r="3196">
          <cell r="A3196" t="str">
            <v>Ironworkers Local 40, 361 &amp; 417 Union Security Funds</v>
          </cell>
        </row>
        <row r="3197">
          <cell r="A3197" t="str">
            <v>Ironworkers Local 8 Welfare Fund (LMHC)</v>
          </cell>
        </row>
        <row r="3198">
          <cell r="A3198" t="str">
            <v>Ironworkers Philadelphia Benefit Plan</v>
          </cell>
        </row>
        <row r="3199">
          <cell r="A3199" t="str">
            <v>Ironworkers Tri-State Welfare Fund</v>
          </cell>
        </row>
        <row r="3200">
          <cell r="A3200" t="str">
            <v>Ironworks STCOB</v>
          </cell>
        </row>
        <row r="3201">
          <cell r="A3201" t="str">
            <v>Irvington Board of Education</v>
          </cell>
        </row>
        <row r="3202">
          <cell r="A3202" t="str">
            <v>ISG Benefit Trust</v>
          </cell>
        </row>
        <row r="3203">
          <cell r="A3203" t="str">
            <v>ISG Veba</v>
          </cell>
        </row>
        <row r="3204">
          <cell r="A3204" t="str">
            <v>Island Group Administration</v>
          </cell>
        </row>
        <row r="3205">
          <cell r="A3205" t="str">
            <v>Island Hospitality Management, Inc.</v>
          </cell>
        </row>
        <row r="3206">
          <cell r="A3206" t="str">
            <v>ISS Facility Services</v>
          </cell>
        </row>
        <row r="3207">
          <cell r="A3207" t="str">
            <v>ISUZU North American Corporation (CoreSource)</v>
          </cell>
        </row>
        <row r="3208">
          <cell r="A3208" t="str">
            <v>Itasca Medical Care (IMCARE)</v>
          </cell>
        </row>
        <row r="3209">
          <cell r="A3209" t="str">
            <v>ITT Industries</v>
          </cell>
        </row>
        <row r="3210">
          <cell r="A3210" t="str">
            <v>IUOE Stationary Local 39 Health &amp; Welfare Plan</v>
          </cell>
        </row>
        <row r="3211">
          <cell r="A3211" t="str">
            <v>J&amp;J Snack Foods (Horizon BCBS of New Jersey)</v>
          </cell>
        </row>
        <row r="3212">
          <cell r="A3212" t="str">
            <v>J. Horrigan Co - ICAMB</v>
          </cell>
        </row>
        <row r="3213">
          <cell r="A3213" t="str">
            <v>J. W. Terrill Benefit Administrators</v>
          </cell>
        </row>
        <row r="3214">
          <cell r="A3214" t="str">
            <v>J.B. Hunt Transport Services (ARBCBS)</v>
          </cell>
        </row>
        <row r="3215">
          <cell r="A3215" t="str">
            <v>J.Crew Group, Inc. (AON)</v>
          </cell>
        </row>
        <row r="3216">
          <cell r="A3216" t="str">
            <v>J.L. Barnes Group</v>
          </cell>
        </row>
        <row r="3217">
          <cell r="A3217" t="str">
            <v>J.M. Smucker Company, The (EHPCO)</v>
          </cell>
        </row>
        <row r="3218">
          <cell r="A3218" t="str">
            <v>J.P. Morgan Chase Bank</v>
          </cell>
        </row>
        <row r="3219">
          <cell r="A3219" t="str">
            <v>Jack Henry &amp; Associates</v>
          </cell>
        </row>
        <row r="3220">
          <cell r="A3220" t="str">
            <v>Jack Henry &amp; Associates</v>
          </cell>
        </row>
        <row r="3221">
          <cell r="A3221" t="str">
            <v>Jack In The Box</v>
          </cell>
        </row>
        <row r="3222">
          <cell r="A3222" t="str">
            <v>Jackson County (CoreSource)</v>
          </cell>
        </row>
        <row r="3223">
          <cell r="A3223" t="str">
            <v>Jackson County (Crescent PPO)</v>
          </cell>
        </row>
        <row r="3224">
          <cell r="A3224" t="str">
            <v>Jackson County (Medcost Benefit Services)</v>
          </cell>
        </row>
        <row r="3225">
          <cell r="A3225" t="str">
            <v>Jackson County (Tucker Administrators)</v>
          </cell>
        </row>
        <row r="3226">
          <cell r="A3226" t="str">
            <v>Jackson County Medical (NCACC)</v>
          </cell>
        </row>
        <row r="3227">
          <cell r="A3227" t="str">
            <v>Jackson County Memorial Hospital</v>
          </cell>
        </row>
        <row r="3228">
          <cell r="A3228" t="str">
            <v>Jackson Health System</v>
          </cell>
        </row>
        <row r="3229">
          <cell r="A3229" t="str">
            <v>Jackson Township (EHPCO)</v>
          </cell>
        </row>
        <row r="3230">
          <cell r="A3230" t="str">
            <v>Jackson Tube Service</v>
          </cell>
        </row>
        <row r="3231">
          <cell r="A3231" t="str">
            <v>Jackson Union</v>
          </cell>
        </row>
        <row r="3232">
          <cell r="A3232" t="str">
            <v>Jackson Walker, LLP</v>
          </cell>
        </row>
        <row r="3233">
          <cell r="A3233" t="str">
            <v>Jacobs Engineering Group Inc.</v>
          </cell>
        </row>
        <row r="3234">
          <cell r="A3234" t="str">
            <v>Jai Medical Systems</v>
          </cell>
        </row>
        <row r="3235">
          <cell r="A3235" t="str">
            <v>Jamba Juice Volume Benefit (HealthComp)</v>
          </cell>
        </row>
        <row r="3236">
          <cell r="A3236" t="str">
            <v>James Avery Craftsman (AON)</v>
          </cell>
        </row>
        <row r="3237">
          <cell r="A3237" t="str">
            <v>Jamestown Board of Public Utilities (EBS-RMSCO)</v>
          </cell>
        </row>
        <row r="3238">
          <cell r="A3238" t="str">
            <v>Jamestown Community College (EBS-RMSCO)</v>
          </cell>
        </row>
        <row r="3239">
          <cell r="A3239" t="str">
            <v>Janney Montgomery Scott</v>
          </cell>
        </row>
        <row r="3240">
          <cell r="A3240" t="str">
            <v>Jarden Corporation</v>
          </cell>
        </row>
        <row r="3241">
          <cell r="A3241" t="str">
            <v>Jason Inc</v>
          </cell>
        </row>
        <row r="3242">
          <cell r="A3242" t="str">
            <v>Jayco, Inc.</v>
          </cell>
        </row>
        <row r="3243">
          <cell r="A3243" t="str">
            <v>JBS Swift &amp; Company</v>
          </cell>
        </row>
        <row r="3244">
          <cell r="A3244" t="str">
            <v>JBT Corporation</v>
          </cell>
        </row>
        <row r="3245">
          <cell r="A3245" t="str">
            <v>JC Penney</v>
          </cell>
        </row>
        <row r="3246">
          <cell r="A3246" t="str">
            <v>JC Penney (MNCP)</v>
          </cell>
        </row>
        <row r="3247">
          <cell r="A3247" t="str">
            <v>JDK Management Company (Capital Blue Cross)</v>
          </cell>
        </row>
        <row r="3248">
          <cell r="A3248" t="str">
            <v>Jeans Extrusions - Plan 272</v>
          </cell>
        </row>
        <row r="3249">
          <cell r="A3249" t="str">
            <v>Jefferson County</v>
          </cell>
        </row>
        <row r="3250">
          <cell r="A3250" t="str">
            <v>Jefferson County Commission</v>
          </cell>
        </row>
        <row r="3251">
          <cell r="A3251" t="str">
            <v>Jefferson County School District</v>
          </cell>
        </row>
        <row r="3252">
          <cell r="A3252" t="str">
            <v>Jefferson Health System</v>
          </cell>
        </row>
        <row r="3253">
          <cell r="A3253" t="str">
            <v>Jefferson Lewis et. al. School Employees (POMCO)</v>
          </cell>
        </row>
        <row r="3254">
          <cell r="A3254" t="str">
            <v>Jefferson Life Insurance Company</v>
          </cell>
        </row>
        <row r="3255">
          <cell r="A3255" t="str">
            <v>JEGS Automotive, Inc. (HAC)</v>
          </cell>
        </row>
        <row r="3256">
          <cell r="A3256" t="str">
            <v>JELD-WEN</v>
          </cell>
        </row>
        <row r="3257">
          <cell r="A3257" t="str">
            <v>JELD-WEN (CoreTrust) (CORET)</v>
          </cell>
        </row>
        <row r="3258">
          <cell r="A3258" t="str">
            <v>Jennie Edmundson</v>
          </cell>
        </row>
        <row r="3259">
          <cell r="A3259" t="str">
            <v>Jenny Craig, Inc. (MNCP)</v>
          </cell>
        </row>
        <row r="3260">
          <cell r="A3260" t="str">
            <v>JetBlue Airways</v>
          </cell>
        </row>
        <row r="3261">
          <cell r="A3261" t="str">
            <v>Jewish Federation of Metro Detroit (CoreSource)</v>
          </cell>
        </row>
        <row r="3262">
          <cell r="A3262" t="str">
            <v>JF Malloy</v>
          </cell>
        </row>
        <row r="3263">
          <cell r="A3263" t="str">
            <v>JFP Benefit Management</v>
          </cell>
        </row>
        <row r="3264">
          <cell r="A3264" t="str">
            <v>JH Cohn-Reznick Group (CoreSource)</v>
          </cell>
        </row>
        <row r="3265">
          <cell r="A3265" t="str">
            <v>JI Specialty Services Inc.</v>
          </cell>
        </row>
        <row r="3266">
          <cell r="A3266" t="str">
            <v>JM Eagle (Horizon BCBS of New Jersey)</v>
          </cell>
        </row>
        <row r="3267">
          <cell r="A3267" t="str">
            <v>JM Family Enterprises, Inc.</v>
          </cell>
        </row>
        <row r="3268">
          <cell r="A3268" t="str">
            <v>JM Huber</v>
          </cell>
        </row>
        <row r="3269">
          <cell r="A3269" t="str">
            <v>JM Smucker</v>
          </cell>
        </row>
        <row r="3270">
          <cell r="A3270" t="str">
            <v>JMC Investments, LLC</v>
          </cell>
        </row>
        <row r="3271">
          <cell r="A3271" t="str">
            <v>Jo-Ann Fabrics (HAC)</v>
          </cell>
        </row>
        <row r="3272">
          <cell r="A3272" t="str">
            <v>Jo-Ann Stores, Inc.</v>
          </cell>
        </row>
        <row r="3273">
          <cell r="A3273" t="str">
            <v>Jockey International</v>
          </cell>
        </row>
        <row r="3274">
          <cell r="A3274" t="str">
            <v>Joes Sports and Outdoor (NWPPC)</v>
          </cell>
        </row>
        <row r="3275">
          <cell r="A3275" t="str">
            <v>John Carroll University (JCU)</v>
          </cell>
        </row>
        <row r="3276">
          <cell r="A3276" t="str">
            <v>John Carroll University (JCU) (HAC)</v>
          </cell>
        </row>
        <row r="3277">
          <cell r="A3277" t="str">
            <v>John Deere Health Plan, Inc.</v>
          </cell>
        </row>
        <row r="3278">
          <cell r="A3278" t="str">
            <v>John Hancock</v>
          </cell>
        </row>
        <row r="3279">
          <cell r="A3279" t="str">
            <v>John Mezz Associates (aka PPC) (MQVP)</v>
          </cell>
        </row>
        <row r="3280">
          <cell r="A3280" t="str">
            <v>John Moriarty (HPI)</v>
          </cell>
        </row>
        <row r="3281">
          <cell r="A3281" t="str">
            <v>John Morrell and Company</v>
          </cell>
        </row>
        <row r="3282">
          <cell r="A3282" t="str">
            <v>John Q Hammons</v>
          </cell>
        </row>
        <row r="3283">
          <cell r="A3283" t="str">
            <v>Johns Hopkins - Employee Health Plan</v>
          </cell>
        </row>
        <row r="3284">
          <cell r="A3284" t="str">
            <v>Johns Hopkins - PACE</v>
          </cell>
        </row>
        <row r="3285">
          <cell r="A3285" t="str">
            <v>Johns Hopkins - Priority Partners</v>
          </cell>
        </row>
        <row r="3286">
          <cell r="A3286" t="str">
            <v>Johns Hopkins Health Care, LLC</v>
          </cell>
        </row>
        <row r="3287">
          <cell r="A3287" t="str">
            <v>Johns Hopkins Tri-Care</v>
          </cell>
        </row>
        <row r="3288">
          <cell r="A3288" t="str">
            <v>Johns Manville (BH)</v>
          </cell>
        </row>
        <row r="3289">
          <cell r="A3289" t="str">
            <v>Johnson &amp; Johnson</v>
          </cell>
        </row>
        <row r="3290">
          <cell r="A3290" t="str">
            <v>Johnson &amp; Johnson - Lifescan</v>
          </cell>
        </row>
        <row r="3291">
          <cell r="A3291" t="str">
            <v>Johnson Controls, Inc.</v>
          </cell>
        </row>
        <row r="3292">
          <cell r="A3292" t="str">
            <v>Johnson County (Texas Association of Counties) (PEBA)</v>
          </cell>
        </row>
        <row r="3293">
          <cell r="A3293" t="str">
            <v>Johnson Matthey, Inc.</v>
          </cell>
        </row>
        <row r="3294">
          <cell r="A3294" t="str">
            <v>Joint Benefit Trust</v>
          </cell>
        </row>
        <row r="3295">
          <cell r="A3295" t="str">
            <v>Joint Board 18 Welfare Fund</v>
          </cell>
        </row>
        <row r="3296">
          <cell r="A3296" t="str">
            <v>Joint Council Teamsters 42 Welfare Trust Fund</v>
          </cell>
        </row>
        <row r="3297">
          <cell r="A3297" t="str">
            <v>Joint Industry Board of the Electrical Industry</v>
          </cell>
        </row>
        <row r="3298">
          <cell r="A3298" t="str">
            <v>Joint Labor Management Retail Trust</v>
          </cell>
        </row>
        <row r="3299">
          <cell r="A3299" t="str">
            <v>Joint Medi-Cal Health Plan</v>
          </cell>
        </row>
        <row r="3300">
          <cell r="A3300" t="str">
            <v>Joly Restaurant DBA Texan</v>
          </cell>
        </row>
        <row r="3301">
          <cell r="A3301" t="str">
            <v>Jones Day (HAC)</v>
          </cell>
        </row>
        <row r="3302">
          <cell r="A3302" t="str">
            <v>Joseph A Bank (Rate Card)</v>
          </cell>
        </row>
        <row r="3303">
          <cell r="A3303" t="str">
            <v>Joy Global</v>
          </cell>
        </row>
        <row r="3304">
          <cell r="A3304" t="str">
            <v>Joyce Meyer Ministries (VPS)</v>
          </cell>
        </row>
        <row r="3305">
          <cell r="A3305" t="str">
            <v>JP Farley Corporation, The</v>
          </cell>
        </row>
        <row r="3306">
          <cell r="A3306" t="str">
            <v>JR Simplot</v>
          </cell>
        </row>
        <row r="3307">
          <cell r="A3307" t="str">
            <v>JRB Personnel (EHPCO)</v>
          </cell>
        </row>
        <row r="3308">
          <cell r="A3308" t="str">
            <v>JRB Personnel (GDAHC)</v>
          </cell>
        </row>
        <row r="3309">
          <cell r="A3309" t="str">
            <v>JSL Administrators</v>
          </cell>
        </row>
        <row r="3310">
          <cell r="A3310" t="str">
            <v>Juarez &amp; Associates</v>
          </cell>
        </row>
        <row r="3311">
          <cell r="A3311" t="str">
            <v>Jupiter Medical Center (CoreSource)</v>
          </cell>
        </row>
        <row r="3312">
          <cell r="A3312" t="str">
            <v>JV Services (WPS)</v>
          </cell>
        </row>
        <row r="3313">
          <cell r="A3313" t="str">
            <v>JW Admin Company</v>
          </cell>
        </row>
        <row r="3314">
          <cell r="A3314" t="str">
            <v>JW Operating Systems</v>
          </cell>
        </row>
        <row r="3315">
          <cell r="A3315" t="str">
            <v>K Force</v>
          </cell>
        </row>
        <row r="3316">
          <cell r="A3316" t="str">
            <v>K Hovnanian Homes</v>
          </cell>
        </row>
        <row r="3317">
          <cell r="A3317" t="str">
            <v>K&amp;L Gates (PDVP) (AON)</v>
          </cell>
        </row>
        <row r="3318">
          <cell r="A3318" t="str">
            <v>Kaiser Aluminum Retiree Voluntary Beneficiary Assoc.</v>
          </cell>
        </row>
        <row r="3319">
          <cell r="A3319" t="str">
            <v>Kaiser Permanente Medical Care Program</v>
          </cell>
        </row>
        <row r="3320">
          <cell r="A3320" t="str">
            <v>Kalas Manufacturing Inc (Coresource)</v>
          </cell>
        </row>
        <row r="3321">
          <cell r="A3321" t="str">
            <v>Kaleida Health</v>
          </cell>
        </row>
        <row r="3322">
          <cell r="A3322" t="str">
            <v>Kaleida Health RX</v>
          </cell>
        </row>
        <row r="3323">
          <cell r="A3323" t="str">
            <v>Kaman Corporation (EHPCO)</v>
          </cell>
        </row>
        <row r="3324">
          <cell r="A3324" t="str">
            <v>Kanawha Healthcare Solutions</v>
          </cell>
        </row>
        <row r="3325">
          <cell r="A3325" t="str">
            <v>Kane Partners, Inc.</v>
          </cell>
        </row>
        <row r="3326">
          <cell r="A3326" t="str">
            <v>Kansas Building Trades</v>
          </cell>
        </row>
        <row r="3327">
          <cell r="A3327" t="str">
            <v>Kansas Building Trades Health &amp; Welfare Trust</v>
          </cell>
        </row>
        <row r="3328">
          <cell r="A3328" t="str">
            <v>Kansas City Life</v>
          </cell>
        </row>
        <row r="3329">
          <cell r="A3329" t="str">
            <v>Kansas City Power &amp; Light</v>
          </cell>
        </row>
        <row r="3330">
          <cell r="A3330" t="str">
            <v>Kansas Health Ins. Assoc</v>
          </cell>
        </row>
        <row r="3331">
          <cell r="A3331" t="str">
            <v>Kansas State Employee Health Plan (SEHP)</v>
          </cell>
        </row>
        <row r="3332">
          <cell r="A3332" t="str">
            <v>Kansas State Employees Health Care Commission</v>
          </cell>
        </row>
        <row r="3333">
          <cell r="A3333" t="str">
            <v>Kapnick Insurance Group (Harbor Benefits)</v>
          </cell>
        </row>
        <row r="3334">
          <cell r="A3334" t="str">
            <v>Kappa Benefit Services</v>
          </cell>
        </row>
        <row r="3335">
          <cell r="A3335" t="str">
            <v>KapStone Paper and Packaging Corporation</v>
          </cell>
        </row>
        <row r="3336">
          <cell r="A3336" t="str">
            <v>KapStone Paper and Packaging Corporation ()</v>
          </cell>
        </row>
        <row r="3337">
          <cell r="A3337" t="str">
            <v>Katonah Lewisboro</v>
          </cell>
        </row>
        <row r="3338">
          <cell r="A3338" t="str">
            <v>Katy ISD (MTHCP)</v>
          </cell>
        </row>
        <row r="3339">
          <cell r="A3339" t="str">
            <v>Kaweah Delta HCD (Capitol Administrators)</v>
          </cell>
        </row>
        <row r="3340">
          <cell r="A3340" t="str">
            <v>Kaydon Corporation</v>
          </cell>
        </row>
        <row r="3341">
          <cell r="A3341" t="str">
            <v>Kaydon Corporation (MPHA)</v>
          </cell>
        </row>
        <row r="3342">
          <cell r="A3342" t="str">
            <v>KBR</v>
          </cell>
        </row>
        <row r="3343">
          <cell r="A3343" t="str">
            <v>KCI</v>
          </cell>
        </row>
        <row r="3344">
          <cell r="A3344" t="str">
            <v>Keane, Inc. (AHPPG)</v>
          </cell>
        </row>
        <row r="3345">
          <cell r="A3345" t="str">
            <v>Keenan &amp; Associates</v>
          </cell>
        </row>
        <row r="3346">
          <cell r="A3346" t="str">
            <v>Keenan Pharmacy Purchasing Coalition</v>
          </cell>
        </row>
        <row r="3347">
          <cell r="A3347" t="str">
            <v>Keller Foundations, Inc. (MNCP)</v>
          </cell>
        </row>
        <row r="3348">
          <cell r="A3348" t="str">
            <v>Kellermeyer Building Services, LLC (EHPCO)</v>
          </cell>
        </row>
        <row r="3349">
          <cell r="A3349" t="str">
            <v>Kellogg Company</v>
          </cell>
        </row>
        <row r="3350">
          <cell r="A3350" t="str">
            <v>Kelly &amp; Associates Insurance Group</v>
          </cell>
        </row>
        <row r="3351">
          <cell r="A3351" t="str">
            <v>Kemira (MQVP)</v>
          </cell>
        </row>
        <row r="3352">
          <cell r="A3352" t="str">
            <v>Kemper Insurance</v>
          </cell>
        </row>
        <row r="3353">
          <cell r="A3353" t="str">
            <v>Kempton Group</v>
          </cell>
        </row>
        <row r="3354">
          <cell r="A3354" t="str">
            <v>Kenai Penin Boro School District (WISRX)</v>
          </cell>
        </row>
        <row r="3355">
          <cell r="A3355" t="str">
            <v>Kenan Advantage Group (EHPCO)</v>
          </cell>
        </row>
        <row r="3356">
          <cell r="A3356" t="str">
            <v>Kennametal, Inc.</v>
          </cell>
        </row>
        <row r="3357">
          <cell r="A3357" t="str">
            <v>Kennebe Valley Comm (RMSCO, Inc.)</v>
          </cell>
        </row>
        <row r="3358">
          <cell r="A3358" t="str">
            <v>Kennedy Health System</v>
          </cell>
        </row>
        <row r="3359">
          <cell r="A3359" t="str">
            <v>Kennion Group</v>
          </cell>
        </row>
        <row r="3360">
          <cell r="A3360" t="str">
            <v>Kent County (AON)</v>
          </cell>
        </row>
        <row r="3361">
          <cell r="A3361" t="str">
            <v>Kent State University (EHPCO)</v>
          </cell>
        </row>
        <row r="3362">
          <cell r="A3362" t="str">
            <v>Kentucky Association of Electric</v>
          </cell>
        </row>
        <row r="3363">
          <cell r="A3363" t="str">
            <v>Kentucky Carbon Corporation</v>
          </cell>
        </row>
        <row r="3364">
          <cell r="A3364" t="str">
            <v>Kentucky Laborers District Council (AEPC)</v>
          </cell>
        </row>
        <row r="3365">
          <cell r="A3365" t="str">
            <v>Kentucky Medicaid</v>
          </cell>
        </row>
        <row r="3366">
          <cell r="A3366" t="str">
            <v>Kentucky Retirement System</v>
          </cell>
        </row>
        <row r="3367">
          <cell r="A3367" t="str">
            <v>Kentucky Retirement System</v>
          </cell>
        </row>
        <row r="3368">
          <cell r="A3368" t="str">
            <v>Kentucky Teachers Retirement Systems</v>
          </cell>
        </row>
        <row r="3369">
          <cell r="A3369" t="str">
            <v>Kern Foundation for Medical Care (KFMC)</v>
          </cell>
        </row>
        <row r="3370">
          <cell r="A3370" t="str">
            <v>Kerr-McGee Corporation</v>
          </cell>
        </row>
        <row r="3371">
          <cell r="A3371" t="str">
            <v>Kettering University (CoreSource)</v>
          </cell>
        </row>
        <row r="3372">
          <cell r="A3372" t="str">
            <v>Key Benefit Administrators</v>
          </cell>
        </row>
        <row r="3373">
          <cell r="A3373" t="str">
            <v>Key Benefit Administrators - Cash Card</v>
          </cell>
        </row>
        <row r="3374">
          <cell r="A3374" t="str">
            <v>Key Energy Services, Inc.</v>
          </cell>
        </row>
        <row r="3375">
          <cell r="A3375" t="str">
            <v>KeyCorp</v>
          </cell>
        </row>
        <row r="3376">
          <cell r="A3376" t="str">
            <v>KeyCorp</v>
          </cell>
        </row>
        <row r="3377">
          <cell r="A3377" t="str">
            <v>KeyLogic Systems (Coresource)</v>
          </cell>
        </row>
        <row r="3378">
          <cell r="A3378" t="str">
            <v>Keystone Benefits</v>
          </cell>
        </row>
        <row r="3379">
          <cell r="A3379" t="str">
            <v>Keystone Care</v>
          </cell>
        </row>
        <row r="3380">
          <cell r="A3380" t="str">
            <v>Keystone Health Plan Central</v>
          </cell>
        </row>
        <row r="3381">
          <cell r="A3381" t="str">
            <v>KH Health Consulting</v>
          </cell>
        </row>
        <row r="3382">
          <cell r="A3382" t="str">
            <v>Kimberly Clark</v>
          </cell>
        </row>
        <row r="3383">
          <cell r="A3383" t="str">
            <v>Kimko (Rate Card)</v>
          </cell>
        </row>
        <row r="3384">
          <cell r="A3384" t="str">
            <v>Kimray (RxBenefits, Inc)</v>
          </cell>
        </row>
        <row r="3385">
          <cell r="A3385" t="str">
            <v>Kimray, Inc</v>
          </cell>
        </row>
        <row r="3386">
          <cell r="A3386" t="str">
            <v>Kindermorgan (MNCP)</v>
          </cell>
        </row>
        <row r="3387">
          <cell r="A3387" t="str">
            <v>Kindred Healthcare</v>
          </cell>
        </row>
        <row r="3388">
          <cell r="A3388" t="str">
            <v>King &amp; Spalding</v>
          </cell>
        </row>
        <row r="3389">
          <cell r="A3389" t="str">
            <v>King County</v>
          </cell>
        </row>
        <row r="3390">
          <cell r="A3390" t="str">
            <v>King Pharmaceuticals, Inc.</v>
          </cell>
        </row>
        <row r="3391">
          <cell r="A3391" t="str">
            <v>King Venture, Inc.</v>
          </cell>
        </row>
        <row r="3392">
          <cell r="A3392" t="str">
            <v>King Ventures (WPS)</v>
          </cell>
        </row>
        <row r="3393">
          <cell r="A3393" t="str">
            <v>Kings Family Restaurants (PBGH)</v>
          </cell>
        </row>
        <row r="3394">
          <cell r="A3394" t="str">
            <v>Kingsville ISD (Entrust)</v>
          </cell>
        </row>
        <row r="3395">
          <cell r="A3395" t="str">
            <v>Kingsville ISD (HealthFirst)</v>
          </cell>
        </row>
        <row r="3396">
          <cell r="A3396" t="str">
            <v>Kiplinger Washington Editors (Wellnet)</v>
          </cell>
        </row>
        <row r="3397">
          <cell r="A3397" t="str">
            <v>Kipp and Company</v>
          </cell>
        </row>
        <row r="3398">
          <cell r="A3398" t="str">
            <v>Kish Health Systems</v>
          </cell>
        </row>
        <row r="3399">
          <cell r="A3399" t="str">
            <v>Kitchen Collection</v>
          </cell>
        </row>
        <row r="3400">
          <cell r="A3400" t="str">
            <v>Klais and Company</v>
          </cell>
        </row>
        <row r="3401">
          <cell r="A3401" t="str">
            <v>Kleberg County (Boon-Chapman)</v>
          </cell>
        </row>
        <row r="3402">
          <cell r="A3402" t="str">
            <v>Klein Independent School District</v>
          </cell>
        </row>
        <row r="3403">
          <cell r="A3403" t="str">
            <v>Kliklok (AON)</v>
          </cell>
        </row>
        <row r="3404">
          <cell r="A3404" t="str">
            <v>Kmart</v>
          </cell>
        </row>
        <row r="3405">
          <cell r="A3405" t="str">
            <v>Knoll Corporation</v>
          </cell>
        </row>
        <row r="3406">
          <cell r="A3406" t="str">
            <v>Knolls Atomic Power Lab (KAPL)</v>
          </cell>
        </row>
        <row r="3407">
          <cell r="A3407" t="str">
            <v>Knox College (AON)</v>
          </cell>
        </row>
        <row r="3408">
          <cell r="A3408" t="str">
            <v>Knox Community Hospital (Coresource)</v>
          </cell>
        </row>
        <row r="3409">
          <cell r="A3409" t="str">
            <v>Knox County (BCBSTN)</v>
          </cell>
        </row>
        <row r="3410">
          <cell r="A3410" t="str">
            <v>Knox County (EHPCO)</v>
          </cell>
        </row>
        <row r="3411">
          <cell r="A3411" t="str">
            <v>Knox County (NGS American)</v>
          </cell>
        </row>
        <row r="3412">
          <cell r="A3412" t="str">
            <v>Knust (Wells Fargo TPA)</v>
          </cell>
        </row>
        <row r="3413">
          <cell r="A3413" t="str">
            <v>Kobrand Corporation</v>
          </cell>
        </row>
        <row r="3414">
          <cell r="A3414" t="str">
            <v>Koch Industries</v>
          </cell>
        </row>
        <row r="3415">
          <cell r="A3415" t="str">
            <v>Kodak</v>
          </cell>
        </row>
        <row r="3416">
          <cell r="A3416" t="str">
            <v>Kohler Company</v>
          </cell>
        </row>
        <row r="3417">
          <cell r="A3417" t="str">
            <v>Kohls Department Stores</v>
          </cell>
        </row>
        <row r="3418">
          <cell r="A3418" t="str">
            <v>Kolbenshmidt US, Inc</v>
          </cell>
        </row>
        <row r="3419">
          <cell r="A3419" t="str">
            <v>KOMAG, Inc.</v>
          </cell>
        </row>
        <row r="3420">
          <cell r="A3420" t="str">
            <v>Komatsu American International Company</v>
          </cell>
        </row>
        <row r="3421">
          <cell r="A3421" t="str">
            <v>KONE, Inc.</v>
          </cell>
        </row>
        <row r="3422">
          <cell r="A3422" t="str">
            <v>Konica Minolta Business Solutions USA, Inc.</v>
          </cell>
        </row>
        <row r="3423">
          <cell r="A3423" t="str">
            <v>Kootenai Health (HMA)</v>
          </cell>
        </row>
        <row r="3424">
          <cell r="A3424" t="str">
            <v>KPMG</v>
          </cell>
        </row>
        <row r="3425">
          <cell r="A3425" t="str">
            <v>Kraft Foods, Inc.</v>
          </cell>
        </row>
        <row r="3426">
          <cell r="A3426" t="str">
            <v>Kroger</v>
          </cell>
        </row>
        <row r="3427">
          <cell r="A3427" t="str">
            <v>Kronos, Inc.</v>
          </cell>
        </row>
        <row r="3428">
          <cell r="A3428" t="str">
            <v>Kronos, Inc. (AHPPG)</v>
          </cell>
        </row>
        <row r="3429">
          <cell r="A3429" t="str">
            <v>KTP Advisors</v>
          </cell>
        </row>
        <row r="3430">
          <cell r="A3430" t="str">
            <v>Kulicke &amp; Soffa</v>
          </cell>
        </row>
        <row r="3431">
          <cell r="A3431" t="str">
            <v>Kutak Rock</v>
          </cell>
        </row>
        <row r="3432">
          <cell r="A3432" t="str">
            <v>Kwik Trip, Inc.</v>
          </cell>
        </row>
        <row r="3433">
          <cell r="A3433" t="str">
            <v>Kyocera International Inc</v>
          </cell>
        </row>
        <row r="3434">
          <cell r="A3434" t="str">
            <v>L &amp; JG Stickley, Inc.</v>
          </cell>
        </row>
        <row r="3435">
          <cell r="A3435" t="str">
            <v>L &amp; JG Stickley, Inc. (EBS RMSCO)</v>
          </cell>
        </row>
        <row r="3436">
          <cell r="A3436" t="str">
            <v>L&amp;L Products</v>
          </cell>
        </row>
        <row r="3437">
          <cell r="A3437" t="str">
            <v>L.A. Care Health Plan</v>
          </cell>
        </row>
        <row r="3438">
          <cell r="A3438" t="str">
            <v>L.L. Bean</v>
          </cell>
        </row>
        <row r="3439">
          <cell r="A3439" t="str">
            <v>L-3 Communications</v>
          </cell>
        </row>
        <row r="3440">
          <cell r="A3440" t="str">
            <v>LA Care</v>
          </cell>
        </row>
        <row r="3441">
          <cell r="A3441" t="str">
            <v>La Cruz Azul - IBC</v>
          </cell>
        </row>
        <row r="3442">
          <cell r="A3442" t="str">
            <v>Lab Corp American Holdings, Inc.</v>
          </cell>
        </row>
        <row r="3443">
          <cell r="A3443" t="str">
            <v>Labor Management Healthcare Coalition (LMHC)</v>
          </cell>
        </row>
        <row r="3444">
          <cell r="A3444" t="str">
            <v>Labor Management Healthcare Fund</v>
          </cell>
        </row>
        <row r="3445">
          <cell r="A3445" t="str">
            <v>Laboratory Corporation of America Holdings, Inc (LabCorp)</v>
          </cell>
        </row>
        <row r="3446">
          <cell r="A3446" t="str">
            <v>Laborers AGC Trust of Montana</v>
          </cell>
        </row>
        <row r="3447">
          <cell r="A3447" t="str">
            <v>Laborers and Operating Engineers</v>
          </cell>
        </row>
        <row r="3448">
          <cell r="A3448" t="str">
            <v>Laborers District Council of VA H&amp;W Trust Fund (HCCCC)</v>
          </cell>
        </row>
        <row r="3449">
          <cell r="A3449" t="str">
            <v>Laborers Local 235 Welfare Fund</v>
          </cell>
        </row>
        <row r="3450">
          <cell r="A3450" t="str">
            <v>Laborers Local No 158 Health &amp; Welfare Fund (Capital Blue Cross)</v>
          </cell>
        </row>
        <row r="3451">
          <cell r="A3451" t="str">
            <v>Lackawanna (PBIRX)</v>
          </cell>
        </row>
        <row r="3452">
          <cell r="A3452" t="str">
            <v>Lackawanna County (RCG)</v>
          </cell>
        </row>
        <row r="3453">
          <cell r="A3453" t="str">
            <v>Lacks Enterprises (Coresource)</v>
          </cell>
        </row>
        <row r="3454">
          <cell r="A3454" t="str">
            <v>Lactalis American Group</v>
          </cell>
        </row>
        <row r="3455">
          <cell r="A3455" t="str">
            <v>Ladue School District (VPS)</v>
          </cell>
        </row>
        <row r="3456">
          <cell r="A3456" t="str">
            <v>Lafayette General Health System (LGHS)</v>
          </cell>
        </row>
        <row r="3457">
          <cell r="A3457" t="str">
            <v>Lafayette Parish School System</v>
          </cell>
        </row>
        <row r="3458">
          <cell r="A3458" t="str">
            <v>Lafayette Parish School System (RxBenefits, Inc)</v>
          </cell>
        </row>
        <row r="3459">
          <cell r="A3459" t="str">
            <v>Lahey Clinic</v>
          </cell>
        </row>
        <row r="3460">
          <cell r="A3460" t="str">
            <v>Lake Charles Memorial Hospital</v>
          </cell>
        </row>
        <row r="3461">
          <cell r="A3461" t="str">
            <v>Lake County (Coresource)</v>
          </cell>
        </row>
        <row r="3462">
          <cell r="A3462" t="str">
            <v>Lake County Board of Commissioners (HAC)</v>
          </cell>
        </row>
        <row r="3463">
          <cell r="A3463" t="str">
            <v>Lake County Government</v>
          </cell>
        </row>
        <row r="3464">
          <cell r="A3464" t="str">
            <v>Lake County Plaster &amp; Cement (MEBFC)</v>
          </cell>
        </row>
        <row r="3465">
          <cell r="A3465" t="str">
            <v>Lake County Purchasing Division</v>
          </cell>
        </row>
        <row r="3466">
          <cell r="A3466" t="str">
            <v>Lake County Schools Council (HAC)</v>
          </cell>
        </row>
        <row r="3467">
          <cell r="A3467" t="str">
            <v>Lake County, Illinois</v>
          </cell>
        </row>
        <row r="3468">
          <cell r="A3468" t="str">
            <v>Lake Erie Regional Council (HAC)</v>
          </cell>
        </row>
        <row r="3469">
          <cell r="A3469" t="str">
            <v>Lake Havasu City Employee Benefit Fund (LHCEBT)(WISRX)</v>
          </cell>
        </row>
        <row r="3470">
          <cell r="A3470" t="str">
            <v>Lake Hospital Systems, Inc. (CoreSource)</v>
          </cell>
        </row>
        <row r="3471">
          <cell r="A3471" t="str">
            <v>Lake Plains Community Care Network</v>
          </cell>
        </row>
        <row r="3472">
          <cell r="A3472" t="str">
            <v>Lakeland Regional Health Systems</v>
          </cell>
        </row>
        <row r="3473">
          <cell r="A3473" t="str">
            <v>Lakeside Foods (AON)</v>
          </cell>
        </row>
        <row r="3474">
          <cell r="A3474" t="str">
            <v>Lamar Advertising Company</v>
          </cell>
        </row>
        <row r="3475">
          <cell r="A3475" t="str">
            <v>Lamrite West, Inc. (EHPCO)</v>
          </cell>
        </row>
        <row r="3476">
          <cell r="A3476" t="str">
            <v>Lancaster Area Chamber</v>
          </cell>
        </row>
        <row r="3477">
          <cell r="A3477" t="str">
            <v>Lancaster General Health</v>
          </cell>
        </row>
        <row r="3478">
          <cell r="A3478" t="str">
            <v>Lancaster General Health (Coresource)</v>
          </cell>
        </row>
        <row r="3479">
          <cell r="A3479" t="str">
            <v>Lancaster General Medical Group (Capital Blue Cross)</v>
          </cell>
        </row>
        <row r="3480">
          <cell r="A3480" t="str">
            <v>Land OLakes (Towers Watson)</v>
          </cell>
        </row>
        <row r="3481">
          <cell r="A3481" t="str">
            <v>Land OLakes Inc</v>
          </cell>
        </row>
        <row r="3482">
          <cell r="A3482" t="str">
            <v>Landair-HCI</v>
          </cell>
        </row>
        <row r="3483">
          <cell r="A3483" t="str">
            <v>Landis (Coresource)</v>
          </cell>
        </row>
        <row r="3484">
          <cell r="A3484" t="str">
            <v>Landmark Aviation (Boon-Chapman)</v>
          </cell>
        </row>
        <row r="3485">
          <cell r="A3485" t="str">
            <v>Landmark Aviation (CORET)</v>
          </cell>
        </row>
        <row r="3486">
          <cell r="A3486" t="str">
            <v>Landmark FBO</v>
          </cell>
        </row>
        <row r="3487">
          <cell r="A3487" t="str">
            <v>Landmark Media Enterprises (MNCP)</v>
          </cell>
        </row>
        <row r="3488">
          <cell r="A3488" t="str">
            <v>Landmark Medical Center</v>
          </cell>
        </row>
        <row r="3489">
          <cell r="A3489" t="str">
            <v>Landphere Enterprises (MNCP)</v>
          </cell>
        </row>
        <row r="3490">
          <cell r="A3490" t="str">
            <v>Lane Individual Practice Association (Agate Resources)</v>
          </cell>
        </row>
        <row r="3491">
          <cell r="A3491" t="str">
            <v>Lane Industries</v>
          </cell>
        </row>
        <row r="3492">
          <cell r="A3492" t="str">
            <v>Langa Corporation</v>
          </cell>
        </row>
        <row r="3493">
          <cell r="A3493" t="str">
            <v>Language Line Services (Delta Health Systems)</v>
          </cell>
        </row>
        <row r="3494">
          <cell r="A3494" t="str">
            <v>Lanier Worldwide, Inc.</v>
          </cell>
        </row>
        <row r="3495">
          <cell r="A3495" t="str">
            <v>Lanoga Corporation</v>
          </cell>
        </row>
        <row r="3496">
          <cell r="A3496" t="str">
            <v>Lansing Community College (Coresource)</v>
          </cell>
        </row>
        <row r="3497">
          <cell r="A3497" t="str">
            <v>Lapeer County Rx Program</v>
          </cell>
        </row>
        <row r="3498">
          <cell r="A3498" t="str">
            <v>Las Vegas Metropolitan Police Department (LVMPD)</v>
          </cell>
        </row>
        <row r="3499">
          <cell r="A3499" t="str">
            <v>Las Vegas Sands Corporation (CoreSource)</v>
          </cell>
        </row>
        <row r="3500">
          <cell r="A3500" t="str">
            <v>Lason, Inc.</v>
          </cell>
        </row>
        <row r="3501">
          <cell r="A3501" t="str">
            <v>Latham &amp; Watkins (Trion Group)</v>
          </cell>
        </row>
        <row r="3502">
          <cell r="A3502" t="str">
            <v>Lathers Plasterers Cabinet (LMHC)</v>
          </cell>
        </row>
        <row r="3503">
          <cell r="A3503" t="str">
            <v>Laundry and Dry Cleaning Workers Local 52</v>
          </cell>
        </row>
        <row r="3504">
          <cell r="A3504" t="str">
            <v>Laundry Industustry Local 129 (AEPC)</v>
          </cell>
        </row>
        <row r="3505">
          <cell r="A3505" t="str">
            <v>Laureate Education, Inc.</v>
          </cell>
        </row>
        <row r="3506">
          <cell r="A3506" t="str">
            <v>Laureate Education, Inc. (AON)</v>
          </cell>
        </row>
        <row r="3507">
          <cell r="A3507" t="str">
            <v>Law Firm Alliance</v>
          </cell>
        </row>
        <row r="3508">
          <cell r="A3508" t="str">
            <v>Lawley Benefits (LB)</v>
          </cell>
        </row>
        <row r="3509">
          <cell r="A3509" t="str">
            <v>Lawley Benefits Group, LLC (EBS-RMSCO)</v>
          </cell>
        </row>
        <row r="3510">
          <cell r="A3510" t="str">
            <v>Lawrence General Hospital (HPI)</v>
          </cell>
        </row>
        <row r="3511">
          <cell r="A3511" t="str">
            <v>La-Z-Boy (HAC)</v>
          </cell>
        </row>
        <row r="3512">
          <cell r="A3512" t="str">
            <v>LDI Integrated Pharmacy Services</v>
          </cell>
        </row>
        <row r="3513">
          <cell r="A3513" t="str">
            <v>Lear</v>
          </cell>
        </row>
        <row r="3514">
          <cell r="A3514" t="str">
            <v>Lee County</v>
          </cell>
        </row>
        <row r="3515">
          <cell r="A3515" t="str">
            <v>Lee County Coop (RxBenefits, Inc)</v>
          </cell>
        </row>
        <row r="3516">
          <cell r="A3516" t="str">
            <v>Lee Memorial Health System</v>
          </cell>
        </row>
        <row r="3517">
          <cell r="A3517" t="str">
            <v>Lefebure Corporation</v>
          </cell>
        </row>
        <row r="3518">
          <cell r="A3518" t="str">
            <v>Leggett &amp; Platt</v>
          </cell>
        </row>
        <row r="3519">
          <cell r="A3519" t="str">
            <v>Legrand North America</v>
          </cell>
        </row>
        <row r="3520">
          <cell r="A3520" t="str">
            <v>LEHB (Millennium Administrators)</v>
          </cell>
        </row>
        <row r="3521">
          <cell r="A3521" t="str">
            <v>Lehigh Valley Bus Coalition on Health Care (LVBCHC)</v>
          </cell>
        </row>
        <row r="3522">
          <cell r="A3522" t="str">
            <v>Lehman Brothers</v>
          </cell>
        </row>
        <row r="3523">
          <cell r="A3523" t="str">
            <v>Lennar Corporation</v>
          </cell>
        </row>
        <row r="3524">
          <cell r="A3524" t="str">
            <v>Lenovo</v>
          </cell>
        </row>
        <row r="3525">
          <cell r="A3525" t="str">
            <v>LEPPC</v>
          </cell>
        </row>
        <row r="3526">
          <cell r="A3526" t="str">
            <v>Leprino Foods</v>
          </cell>
        </row>
        <row r="3527">
          <cell r="A3527" t="str">
            <v>Les Schwab</v>
          </cell>
        </row>
        <row r="3528">
          <cell r="A3528" t="str">
            <v>Leslie’s Poolmart (CoreSource)</v>
          </cell>
        </row>
        <row r="3529">
          <cell r="A3529" t="str">
            <v>Lester Detterbeck Enterprises (AHDI)</v>
          </cell>
        </row>
        <row r="3530">
          <cell r="A3530" t="str">
            <v>Lettuce Entertain You Enterprises (CoreSource)</v>
          </cell>
        </row>
        <row r="3531">
          <cell r="A3531" t="str">
            <v>Level 3 Communications</v>
          </cell>
        </row>
        <row r="3532">
          <cell r="A3532" t="str">
            <v>Level 3 Communications, Inc</v>
          </cell>
        </row>
        <row r="3533">
          <cell r="A3533" t="str">
            <v>Leveraged Sourcing Networks</v>
          </cell>
        </row>
        <row r="3534">
          <cell r="A3534" t="str">
            <v>Levin Furniture (PBGH)</v>
          </cell>
        </row>
        <row r="3535">
          <cell r="A3535" t="str">
            <v>Lexington Precision Corp (HAC)</v>
          </cell>
        </row>
        <row r="3536">
          <cell r="A3536" t="str">
            <v>Lexington-Fayette Urban County Government</v>
          </cell>
        </row>
        <row r="3537">
          <cell r="A3537" t="str">
            <v>Lexmark International</v>
          </cell>
        </row>
        <row r="3538">
          <cell r="A3538" t="str">
            <v>LF USA (PDVP) (AON)</v>
          </cell>
        </row>
        <row r="3539">
          <cell r="A3539" t="str">
            <v>LG (Horizon BCBS of New Jersey)</v>
          </cell>
        </row>
        <row r="3540">
          <cell r="A3540" t="str">
            <v>LHC Group</v>
          </cell>
        </row>
        <row r="3541">
          <cell r="A3541" t="str">
            <v>LHP Operations</v>
          </cell>
        </row>
        <row r="3542">
          <cell r="A3542" t="str">
            <v>Liazon Corporation</v>
          </cell>
        </row>
        <row r="3543">
          <cell r="A3543" t="str">
            <v>Libbey (HAC)</v>
          </cell>
        </row>
        <row r="3544">
          <cell r="A3544" t="str">
            <v>Liberty Motors, Inc.</v>
          </cell>
        </row>
        <row r="3545">
          <cell r="A3545" t="str">
            <v>Liberty Mutual Insurance Co. (BAFO)</v>
          </cell>
        </row>
        <row r="3546">
          <cell r="A3546" t="str">
            <v>Liberty Union</v>
          </cell>
        </row>
        <row r="3547">
          <cell r="A3547" t="str">
            <v>Life Course</v>
          </cell>
        </row>
        <row r="3548">
          <cell r="A3548" t="str">
            <v>Life Extension</v>
          </cell>
        </row>
        <row r="3549">
          <cell r="A3549" t="str">
            <v>Lifebridge Health</v>
          </cell>
        </row>
        <row r="3550">
          <cell r="A3550" t="str">
            <v>Lifepoint (Province Healthcare) (CORET)</v>
          </cell>
        </row>
        <row r="3551">
          <cell r="A3551" t="str">
            <v>LifePoint Hospitals</v>
          </cell>
        </row>
        <row r="3552">
          <cell r="A3552" t="str">
            <v>Lifespan</v>
          </cell>
        </row>
        <row r="3553">
          <cell r="A3553" t="str">
            <v>Lifetouch (EHPCO)</v>
          </cell>
        </row>
        <row r="3554">
          <cell r="A3554" t="str">
            <v>Lifeway Christian Resources</v>
          </cell>
        </row>
        <row r="3555">
          <cell r="A3555" t="str">
            <v>Lilly del Caribe</v>
          </cell>
        </row>
        <row r="3556">
          <cell r="A3556" t="str">
            <v>Limited Brands, Inc.</v>
          </cell>
        </row>
        <row r="3557">
          <cell r="A3557" t="str">
            <v>Lin Media</v>
          </cell>
        </row>
        <row r="3558">
          <cell r="A3558" t="str">
            <v>Linc Group Inc</v>
          </cell>
        </row>
        <row r="3559">
          <cell r="A3559" t="str">
            <v>Lincare, Inc.</v>
          </cell>
        </row>
        <row r="3560">
          <cell r="A3560" t="str">
            <v>Lincoln Educational Services (Brokerage Concepts)</v>
          </cell>
        </row>
        <row r="3561">
          <cell r="A3561" t="str">
            <v>Lincoln Educational Services (CoreSource)</v>
          </cell>
        </row>
        <row r="3562">
          <cell r="A3562" t="str">
            <v>Lincoln Electronic Company, The (HAC)</v>
          </cell>
        </row>
        <row r="3563">
          <cell r="A3563" t="str">
            <v>Lincoln Financial Group</v>
          </cell>
        </row>
        <row r="3564">
          <cell r="A3564" t="str">
            <v>Lincoln RE</v>
          </cell>
        </row>
        <row r="3565">
          <cell r="A3565" t="str">
            <v>Lindbergh School District (VPS)</v>
          </cell>
        </row>
        <row r="3566">
          <cell r="A3566" t="str">
            <v>Line Construction Benefit Fund</v>
          </cell>
        </row>
        <row r="3567">
          <cell r="A3567" t="str">
            <v>Lipari Foods (Medtipster.com, LLC.)</v>
          </cell>
        </row>
        <row r="3568">
          <cell r="A3568" t="str">
            <v>Liquid Controls</v>
          </cell>
        </row>
        <row r="3569">
          <cell r="A3569" t="str">
            <v>Littelfuse, Inc. (EHPCO)</v>
          </cell>
        </row>
        <row r="3570">
          <cell r="A3570" t="str">
            <v>Little Company of Mary</v>
          </cell>
        </row>
        <row r="3571">
          <cell r="A3571" t="str">
            <v>Liuna</v>
          </cell>
        </row>
        <row r="3572">
          <cell r="A3572" t="str">
            <v>Liz Claiborne, Inc.</v>
          </cell>
        </row>
        <row r="3573">
          <cell r="A3573" t="str">
            <v>LJ Huges and Sons (Wells TPA)</v>
          </cell>
        </row>
        <row r="3574">
          <cell r="A3574" t="str">
            <v>LKQ Corporation-Keystone Automotives</v>
          </cell>
        </row>
        <row r="3575">
          <cell r="A3575" t="str">
            <v>Local 124 I.B.E.W.</v>
          </cell>
        </row>
        <row r="3576">
          <cell r="A3576" t="str">
            <v>Local 219 Health and Welfare (EHPCO)</v>
          </cell>
        </row>
        <row r="3577">
          <cell r="A3577" t="str">
            <v>Local 29 Blaster, Drill Runners &amp; Miners Union</v>
          </cell>
        </row>
        <row r="3578">
          <cell r="A3578" t="str">
            <v>Local 3</v>
          </cell>
        </row>
        <row r="3579">
          <cell r="A3579" t="str">
            <v>Local 3 (IUOE)</v>
          </cell>
        </row>
        <row r="3580">
          <cell r="A3580" t="str">
            <v>Local 30 Municipal Employees Trust (IUOE)</v>
          </cell>
        </row>
        <row r="3581">
          <cell r="A3581" t="str">
            <v>Local 485 Health and Welfare (HCCCC)</v>
          </cell>
        </row>
        <row r="3582">
          <cell r="A3582" t="str">
            <v>Local 520 Health &amp; Welfare (IUOE)</v>
          </cell>
        </row>
        <row r="3583">
          <cell r="A3583" t="str">
            <v>Local 705 International Brotherhood of Teamsters (National CooperativeRx)</v>
          </cell>
        </row>
        <row r="3584">
          <cell r="A3584" t="str">
            <v>Local 806</v>
          </cell>
        </row>
        <row r="3585">
          <cell r="A3585" t="str">
            <v>Local 812 Health Fund</v>
          </cell>
        </row>
        <row r="3586">
          <cell r="A3586" t="str">
            <v>Local 94 Health &amp; Welfare Fund (EHPCO)</v>
          </cell>
        </row>
        <row r="3587">
          <cell r="A3587" t="str">
            <v>Local 945 (Horizon BCBS of New Jersey)</v>
          </cell>
        </row>
        <row r="3588">
          <cell r="A3588" t="str">
            <v>Local Government Center - Health Trust</v>
          </cell>
        </row>
        <row r="3589">
          <cell r="A3589" t="str">
            <v>Local No 9 IBEW and Outside Contractors Health and Welfare Fund</v>
          </cell>
        </row>
        <row r="3590">
          <cell r="A3590" t="str">
            <v>Local One I.A.T.S.E Health and Welfare Fund</v>
          </cell>
        </row>
        <row r="3591">
          <cell r="A3591" t="str">
            <v>Local Union 212 IBEW Health &amp; Welfare</v>
          </cell>
        </row>
        <row r="3592">
          <cell r="A3592" t="str">
            <v>Local Union 82 IBEW Health &amp; Welfare Fund</v>
          </cell>
        </row>
        <row r="3593">
          <cell r="A3593" t="str">
            <v>LocalEdge (EBS-RMSCO)</v>
          </cell>
        </row>
        <row r="3594">
          <cell r="A3594" t="str">
            <v>Lockard and Williams Insurance Services</v>
          </cell>
        </row>
        <row r="3595">
          <cell r="A3595" t="str">
            <v>Lockheed Martin</v>
          </cell>
        </row>
        <row r="3596">
          <cell r="A3596" t="str">
            <v>Lockton (VPS)</v>
          </cell>
        </row>
        <row r="3597">
          <cell r="A3597" t="str">
            <v>Lockton Companies, L.L.C.</v>
          </cell>
        </row>
        <row r="3598">
          <cell r="A3598" t="str">
            <v>Lockton Corporation</v>
          </cell>
        </row>
        <row r="3599">
          <cell r="A3599" t="str">
            <v>Lockton Dunning</v>
          </cell>
        </row>
        <row r="3600">
          <cell r="A3600" t="str">
            <v>Loews Corporation (LOEWS)</v>
          </cell>
        </row>
        <row r="3601">
          <cell r="A3601" t="str">
            <v>Loews Corporation and Subsidiary (LOEWS)</v>
          </cell>
        </row>
        <row r="3602">
          <cell r="A3602" t="str">
            <v>Logan County School Consortium (NGS American)</v>
          </cell>
        </row>
        <row r="3603">
          <cell r="A3603" t="str">
            <v>Loma Linda University</v>
          </cell>
        </row>
        <row r="3604">
          <cell r="A3604" t="str">
            <v>London Medical Management, Inc.</v>
          </cell>
        </row>
        <row r="3605">
          <cell r="A3605" t="str">
            <v>Lone Star TPA</v>
          </cell>
        </row>
        <row r="3606">
          <cell r="A3606" t="str">
            <v>Lonestar Analgesia &amp; ANES</v>
          </cell>
        </row>
        <row r="3607">
          <cell r="A3607" t="str">
            <v>Lonestar Industries VEBA</v>
          </cell>
        </row>
        <row r="3608">
          <cell r="A3608" t="str">
            <v>Loomis Company, The (Loomis TPA)</v>
          </cell>
        </row>
        <row r="3609">
          <cell r="A3609" t="str">
            <v>Loomis Fargo (MNCP)</v>
          </cell>
        </row>
        <row r="3610">
          <cell r="A3610" t="str">
            <v>Loomis TPA</v>
          </cell>
        </row>
        <row r="3611">
          <cell r="A3611" t="str">
            <v>Lorain County Community College (National Cooperative RX) (WISRX)</v>
          </cell>
        </row>
        <row r="3612">
          <cell r="A3612" t="str">
            <v>LOreal USA</v>
          </cell>
        </row>
        <row r="3613">
          <cell r="A3613" t="str">
            <v>Lorillard Tobacco Company</v>
          </cell>
        </row>
        <row r="3614">
          <cell r="A3614" t="str">
            <v>Los Alamitos USD (Delta Health Systems)</v>
          </cell>
        </row>
        <row r="3615">
          <cell r="A3615" t="str">
            <v>Los Alamos Technical Associates (Regional Care, Inc)</v>
          </cell>
        </row>
        <row r="3616">
          <cell r="A3616" t="str">
            <v>Los Angeles City Employees Retirement System (LACERS)</v>
          </cell>
        </row>
        <row r="3617">
          <cell r="A3617" t="str">
            <v>Los Angeles City Employees’ Retirement Systems (Health Net)</v>
          </cell>
        </row>
        <row r="3618">
          <cell r="A3618" t="str">
            <v>Los Angeles Community College</v>
          </cell>
        </row>
        <row r="3619">
          <cell r="A3619" t="str">
            <v>Los Angeles County Employees Retiree Assoc. (LACERA)</v>
          </cell>
        </row>
        <row r="3620">
          <cell r="A3620" t="str">
            <v>Los Angeles Firemans Relief Association</v>
          </cell>
        </row>
        <row r="3621">
          <cell r="A3621" t="str">
            <v>Los Angeles Unified School District (HealthNet)</v>
          </cell>
        </row>
        <row r="3622">
          <cell r="A3622" t="str">
            <v>Los Angeles Unified School District (LAUSD)</v>
          </cell>
        </row>
        <row r="3623">
          <cell r="A3623" t="str">
            <v>Loudon County Government</v>
          </cell>
        </row>
        <row r="3624">
          <cell r="A3624" t="str">
            <v>Loudoun County, Virginia</v>
          </cell>
        </row>
        <row r="3625">
          <cell r="A3625" t="str">
            <v>Louis Berger Group</v>
          </cell>
        </row>
        <row r="3626">
          <cell r="A3626" t="str">
            <v>Louisiana Aids Drugs Assistance Program</v>
          </cell>
        </row>
        <row r="3627">
          <cell r="A3627" t="str">
            <v>Louisiana Health Plan</v>
          </cell>
        </row>
        <row r="3628">
          <cell r="A3628" t="str">
            <v>Louisiana Health Plans</v>
          </cell>
        </row>
        <row r="3629">
          <cell r="A3629" t="str">
            <v>Louisiana Pacific</v>
          </cell>
        </row>
        <row r="3630">
          <cell r="A3630" t="str">
            <v>Louisiana State Division of Administration</v>
          </cell>
        </row>
        <row r="3631">
          <cell r="A3631" t="str">
            <v>Louisiana State University and A&amp;M College</v>
          </cell>
        </row>
        <row r="3632">
          <cell r="A3632" t="str">
            <v>Louisville Jefferson County Metro Government</v>
          </cell>
        </row>
        <row r="3633">
          <cell r="A3633" t="str">
            <v>Love’s Travel Stop and Country Stores (CoreSource)</v>
          </cell>
        </row>
        <row r="3634">
          <cell r="A3634" t="str">
            <v>Loves Travel Stops</v>
          </cell>
        </row>
        <row r="3635">
          <cell r="A3635" t="str">
            <v>Loving Care (Horizon BCBS of New Jersey)</v>
          </cell>
        </row>
        <row r="3636">
          <cell r="A3636" t="str">
            <v>Lower Colorado River Authority</v>
          </cell>
        </row>
        <row r="3637">
          <cell r="A3637" t="str">
            <v>Lowes Companies</v>
          </cell>
        </row>
        <row r="3638">
          <cell r="A3638" t="str">
            <v>Lowndes County</v>
          </cell>
        </row>
        <row r="3639">
          <cell r="A3639" t="str">
            <v>Lowndes County (PBIRX)</v>
          </cell>
        </row>
        <row r="3640">
          <cell r="A3640" t="str">
            <v>Loyola University Maryland (Coresource)</v>
          </cell>
        </row>
        <row r="3641">
          <cell r="A3641" t="str">
            <v>LS Starrett</v>
          </cell>
        </row>
        <row r="3642">
          <cell r="A3642" t="str">
            <v>LSG Sky Chefs</v>
          </cell>
        </row>
        <row r="3643">
          <cell r="A3643" t="str">
            <v>LSU (IMA of LA)</v>
          </cell>
        </row>
        <row r="3644">
          <cell r="A3644" t="str">
            <v>Lubbock County (Caprock Health Plans)</v>
          </cell>
        </row>
        <row r="3645">
          <cell r="A3645" t="str">
            <v>Lubbock County (TAC)</v>
          </cell>
        </row>
        <row r="3646">
          <cell r="A3646" t="str">
            <v>Lubbock ISD (Allied Benefit Systems)</v>
          </cell>
        </row>
        <row r="3647">
          <cell r="A3647" t="str">
            <v>Lubbock ISD (EBC)</v>
          </cell>
        </row>
        <row r="3648">
          <cell r="A3648" t="str">
            <v>Lubbock ISD (EBC)</v>
          </cell>
        </row>
        <row r="3649">
          <cell r="A3649" t="str">
            <v>Lubbock ISD (Insurance Management Services)</v>
          </cell>
        </row>
        <row r="3650">
          <cell r="A3650" t="str">
            <v>Lubrizol Corporation, The (HAC)</v>
          </cell>
        </row>
        <row r="3651">
          <cell r="A3651" t="str">
            <v>Lucas County</v>
          </cell>
        </row>
        <row r="3652">
          <cell r="A3652" t="str">
            <v>Lucas County (FastPath) (EHPCO)</v>
          </cell>
        </row>
        <row r="3653">
          <cell r="A3653" t="str">
            <v>Luk Incorporated</v>
          </cell>
        </row>
        <row r="3654">
          <cell r="A3654" t="str">
            <v>Lululemon Athletica (RxBenefits, Inc)</v>
          </cell>
        </row>
        <row r="3655">
          <cell r="A3655" t="str">
            <v>Lummi Indian Business Councel</v>
          </cell>
        </row>
        <row r="3656">
          <cell r="A3656" t="str">
            <v>Luvata North America</v>
          </cell>
        </row>
        <row r="3657">
          <cell r="A3657" t="str">
            <v>LUWA, Inc.</v>
          </cell>
        </row>
        <row r="3658">
          <cell r="A3658" t="str">
            <v>Luxottica Group (EHPCO)</v>
          </cell>
        </row>
        <row r="3659">
          <cell r="A3659" t="str">
            <v>LXR (Luxury Resorts and Hotels) (CORET)</v>
          </cell>
        </row>
        <row r="3660">
          <cell r="A3660" t="str">
            <v>LyondellBasell</v>
          </cell>
        </row>
        <row r="3661">
          <cell r="A3661" t="str">
            <v>M&amp;T Bank</v>
          </cell>
        </row>
        <row r="3662">
          <cell r="A3662" t="str">
            <v>MAA &amp; Pittman</v>
          </cell>
        </row>
        <row r="3663">
          <cell r="A3663" t="str">
            <v>Mac Acquisition, LLC (fka) Macaroni Grill</v>
          </cell>
        </row>
        <row r="3664">
          <cell r="A3664" t="str">
            <v>MAC Steel</v>
          </cell>
        </row>
        <row r="3665">
          <cell r="A3665" t="str">
            <v>MacAndrews &amp; Forbes Group Inc. ( MAFCO)</v>
          </cell>
        </row>
        <row r="3666">
          <cell r="A3666" t="str">
            <v>Macaroni Grill</v>
          </cell>
        </row>
        <row r="3667">
          <cell r="A3667" t="str">
            <v>Mac-Gray Corporation</v>
          </cell>
        </row>
        <row r="3668">
          <cell r="A3668" t="str">
            <v>MacLean Fogg</v>
          </cell>
        </row>
        <row r="3669">
          <cell r="A3669" t="str">
            <v>Maco Health Care Trust</v>
          </cell>
        </row>
        <row r="3670">
          <cell r="A3670" t="str">
            <v>Macomb Community College</v>
          </cell>
        </row>
        <row r="3671">
          <cell r="A3671" t="str">
            <v>Macomb County</v>
          </cell>
        </row>
        <row r="3672">
          <cell r="A3672" t="str">
            <v>Macon-Bibb County (Core Management Resources)</v>
          </cell>
        </row>
        <row r="3673">
          <cell r="A3673" t="str">
            <v>Macoupin County</v>
          </cell>
        </row>
        <row r="3674">
          <cell r="A3674" t="str">
            <v>Mactec, Inc. (MNCP)</v>
          </cell>
        </row>
        <row r="3675">
          <cell r="A3675" t="str">
            <v>Mactec, Inc. (stand-alone)</v>
          </cell>
        </row>
        <row r="3676">
          <cell r="A3676" t="str">
            <v>Macys Inc.</v>
          </cell>
        </row>
        <row r="3677">
          <cell r="A3677" t="str">
            <v>Maddox Enterprises</v>
          </cell>
        </row>
        <row r="3678">
          <cell r="A3678" t="str">
            <v>Madera Community Hospital</v>
          </cell>
        </row>
        <row r="3679">
          <cell r="A3679" t="str">
            <v>Madison Precision (WPS)</v>
          </cell>
        </row>
        <row r="3680">
          <cell r="A3680" t="str">
            <v>Madison Square Garden (TWC)</v>
          </cell>
        </row>
        <row r="3681">
          <cell r="A3681" t="str">
            <v>Madix (PBIRX</v>
          </cell>
        </row>
        <row r="3682">
          <cell r="A3682" t="str">
            <v>Madonna Rehabilitation Hospital</v>
          </cell>
        </row>
        <row r="3683">
          <cell r="A3683" t="str">
            <v>Maersk, Inc</v>
          </cell>
        </row>
        <row r="3684">
          <cell r="A3684" t="str">
            <v>Magellan Health Services</v>
          </cell>
        </row>
        <row r="3685">
          <cell r="A3685" t="str">
            <v>Magna Entertainment</v>
          </cell>
        </row>
        <row r="3686">
          <cell r="A3686" t="str">
            <v>Magna International</v>
          </cell>
        </row>
        <row r="3687">
          <cell r="A3687" t="str">
            <v>MagnaCare</v>
          </cell>
        </row>
        <row r="3688">
          <cell r="A3688" t="str">
            <v>Magnesita Refractories (formerly LWB Refractories)</v>
          </cell>
        </row>
        <row r="3689">
          <cell r="A3689" t="str">
            <v>Magnolia Regional Medical Center (Coresource)</v>
          </cell>
        </row>
        <row r="3690">
          <cell r="A3690" t="str">
            <v>Magnolia Regional Medical Center (Pittman &amp; Assoc. TPA)</v>
          </cell>
        </row>
        <row r="3691">
          <cell r="A3691" t="str">
            <v>Maimonides Medical Center</v>
          </cell>
        </row>
        <row r="3692">
          <cell r="A3692" t="str">
            <v>Maine General Health (Martins Point)</v>
          </cell>
        </row>
        <row r="3693">
          <cell r="A3693" t="str">
            <v>Maine Health</v>
          </cell>
        </row>
        <row r="3694">
          <cell r="A3694" t="str">
            <v>Mainegeneral Health (HPI)</v>
          </cell>
        </row>
        <row r="3695">
          <cell r="A3695" t="str">
            <v>Major League Baseball</v>
          </cell>
        </row>
        <row r="3696">
          <cell r="A3696" t="str">
            <v>Major Tool And Machine</v>
          </cell>
        </row>
        <row r="3697">
          <cell r="A3697" t="str">
            <v>Major Tool and Machine Inc. (Unified Group Services)</v>
          </cell>
        </row>
        <row r="3698">
          <cell r="A3698" t="str">
            <v>Maksin Management Corp</v>
          </cell>
        </row>
        <row r="3699">
          <cell r="A3699" t="str">
            <v>Mallinckrodt</v>
          </cell>
        </row>
        <row r="3700">
          <cell r="A3700" t="str">
            <v>Mammoth Hospital (Delta Health Systems)</v>
          </cell>
        </row>
        <row r="3701">
          <cell r="A3701" t="str">
            <v>Managed Benefit Administrators</v>
          </cell>
        </row>
        <row r="3702">
          <cell r="A3702" t="str">
            <v>Managed Benefit Plans</v>
          </cell>
        </row>
        <row r="3703">
          <cell r="A3703" t="str">
            <v>Managed Care of America</v>
          </cell>
        </row>
        <row r="3704">
          <cell r="A3704" t="str">
            <v>Managemed</v>
          </cell>
        </row>
        <row r="3705">
          <cell r="A3705" t="str">
            <v>Management International Longshore Association (MILA)</v>
          </cell>
        </row>
        <row r="3706">
          <cell r="A3706" t="str">
            <v>Manatee County</v>
          </cell>
        </row>
        <row r="3707">
          <cell r="A3707" t="str">
            <v>Manatee Glens</v>
          </cell>
        </row>
        <row r="3708">
          <cell r="A3708" t="str">
            <v>Manitowoc Corporation (AON)</v>
          </cell>
        </row>
        <row r="3709">
          <cell r="A3709" t="str">
            <v>Manning &amp; Napier (EBS-RMSCO)</v>
          </cell>
        </row>
        <row r="3710">
          <cell r="A3710" t="str">
            <v>Mantaline Corporation (EHPCO)</v>
          </cell>
        </row>
        <row r="3711">
          <cell r="A3711" t="str">
            <v>Mantech International Corporation</v>
          </cell>
        </row>
        <row r="3712">
          <cell r="A3712" t="str">
            <v>Man-U Service Trust Fund (HCCCC)</v>
          </cell>
        </row>
        <row r="3713">
          <cell r="A3713" t="str">
            <v>MAPFRE</v>
          </cell>
        </row>
        <row r="3714">
          <cell r="A3714" t="str">
            <v>Marble Tile And Terrazzo Health &amp; Welfare (HCCCC)</v>
          </cell>
        </row>
        <row r="3715">
          <cell r="A3715" t="str">
            <v>Marcit</v>
          </cell>
        </row>
        <row r="3716">
          <cell r="A3716" t="str">
            <v>Margaret Mary Community Hospital (SHO)</v>
          </cell>
        </row>
        <row r="3717">
          <cell r="A3717" t="str">
            <v>Maricopa County</v>
          </cell>
        </row>
        <row r="3718">
          <cell r="A3718" t="str">
            <v>Maricopa County Medicaid</v>
          </cell>
        </row>
        <row r="3719">
          <cell r="A3719" t="str">
            <v>Maricopa Integrated Health System (MIHS)</v>
          </cell>
        </row>
        <row r="3720">
          <cell r="A3720" t="str">
            <v>Maricopa Integrated Health Systems (CoreSource)</v>
          </cell>
        </row>
        <row r="3721">
          <cell r="A3721" t="str">
            <v>Marietta City Schools</v>
          </cell>
        </row>
        <row r="3722">
          <cell r="A3722" t="str">
            <v>Marion County Health Dept</v>
          </cell>
        </row>
        <row r="3723">
          <cell r="A3723" t="str">
            <v>Marion Polk Community Health Plan (Mid Valley IPA)</v>
          </cell>
        </row>
        <row r="3724">
          <cell r="A3724" t="str">
            <v>Maritz  (VPS)</v>
          </cell>
        </row>
        <row r="3725">
          <cell r="A3725" t="str">
            <v>Mark IV Industries, Inc.</v>
          </cell>
        </row>
        <row r="3726">
          <cell r="A3726" t="str">
            <v>Mark Twain Hospital</v>
          </cell>
        </row>
        <row r="3727">
          <cell r="A3727" t="str">
            <v>Markel Corporation (PDVP)</v>
          </cell>
        </row>
        <row r="3728">
          <cell r="A3728" t="str">
            <v>MarketScout</v>
          </cell>
        </row>
        <row r="3729">
          <cell r="A3729" t="str">
            <v>Marlite (EHPCO)</v>
          </cell>
        </row>
        <row r="3730">
          <cell r="A3730" t="str">
            <v>Marmon Keystone</v>
          </cell>
        </row>
        <row r="3731">
          <cell r="A3731" t="str">
            <v>Marquette University (WISRX)</v>
          </cell>
        </row>
        <row r="3732">
          <cell r="A3732" t="str">
            <v>Marriott International, Inc.</v>
          </cell>
        </row>
        <row r="3733">
          <cell r="A3733" t="str">
            <v>Mars Super Markets</v>
          </cell>
        </row>
        <row r="3734">
          <cell r="A3734" t="str">
            <v>Mars Super Markets, Inc. (NCAS)</v>
          </cell>
        </row>
        <row r="3735">
          <cell r="A3735" t="str">
            <v>Marsh &amp; McLennan Companies, Inc.</v>
          </cell>
        </row>
        <row r="3736">
          <cell r="A3736" t="str">
            <v>Marsh Consulting</v>
          </cell>
        </row>
        <row r="3737">
          <cell r="A3737" t="str">
            <v>Marsh Supermarkets</v>
          </cell>
        </row>
        <row r="3738">
          <cell r="A3738" t="str">
            <v>Marsh-Mercer Broker</v>
          </cell>
        </row>
        <row r="3739">
          <cell r="A3739" t="str">
            <v>Marsh-Seabury &amp; Smith</v>
          </cell>
        </row>
        <row r="3740">
          <cell r="A3740" t="str">
            <v>Marten Transport (EHPCO)</v>
          </cell>
        </row>
        <row r="3741">
          <cell r="A3741" t="str">
            <v>Martha Jefferson Hospital (AON)</v>
          </cell>
        </row>
        <row r="3742">
          <cell r="A3742" t="str">
            <v>Martin County Sheriffs Offices (Hunt Insurance Group)</v>
          </cell>
        </row>
        <row r="3743">
          <cell r="A3743" t="str">
            <v>Martin CSO (TPA direct deal)</v>
          </cell>
        </row>
        <row r="3744">
          <cell r="A3744" t="str">
            <v>Martin Limestone, Inc. (Capital Blue Cross)</v>
          </cell>
        </row>
        <row r="3745">
          <cell r="A3745" t="str">
            <v>Martin Marietta Materials</v>
          </cell>
        </row>
        <row r="3746">
          <cell r="A3746" t="str">
            <v>Martin Memorial</v>
          </cell>
        </row>
        <row r="3747">
          <cell r="A3747" t="str">
            <v>Martin Sprocket &amp; Gear</v>
          </cell>
        </row>
        <row r="3748">
          <cell r="A3748" t="str">
            <v>Martin’s Point Health Care (Health Plans Inc.)</v>
          </cell>
        </row>
        <row r="3749">
          <cell r="A3749" t="str">
            <v>Martins Point - Mainesence (Martins Point Health Care)</v>
          </cell>
        </row>
        <row r="3750">
          <cell r="A3750" t="str">
            <v>Martins Point Health Care</v>
          </cell>
        </row>
        <row r="3751">
          <cell r="A3751" t="str">
            <v>Maryland Medicaid</v>
          </cell>
        </row>
        <row r="3752">
          <cell r="A3752" t="str">
            <v>Maryland Plastics, Inc (Key Benefit Administrators)</v>
          </cell>
        </row>
        <row r="3753">
          <cell r="A3753" t="str">
            <v>Maryland Senior Rx Drug Assistance Program</v>
          </cell>
        </row>
        <row r="3754">
          <cell r="A3754" t="str">
            <v>Maryland-National Capital Park &amp; Planning Com. (MCA)</v>
          </cell>
        </row>
        <row r="3755">
          <cell r="A3755" t="str">
            <v>Masco Corporation</v>
          </cell>
        </row>
        <row r="3756">
          <cell r="A3756" t="str">
            <v>Mashantucket Pequot Tribal Nation</v>
          </cell>
        </row>
        <row r="3757">
          <cell r="A3757" t="str">
            <v>Mashantucket Pequot Tribal Nation</v>
          </cell>
        </row>
        <row r="3758">
          <cell r="A3758" t="str">
            <v>Mason City School</v>
          </cell>
        </row>
        <row r="3759">
          <cell r="A3759" t="str">
            <v>Masonicare</v>
          </cell>
        </row>
        <row r="3760">
          <cell r="A3760" t="str">
            <v>Masonite Corporation (CORET)</v>
          </cell>
        </row>
        <row r="3761">
          <cell r="A3761" t="str">
            <v>Masonry Institute Welfare Fund</v>
          </cell>
        </row>
        <row r="3762">
          <cell r="A3762" t="str">
            <v>Masons &amp; Plasterers Local 56 Welfare Fund</v>
          </cell>
        </row>
        <row r="3763">
          <cell r="A3763" t="str">
            <v>Masons 8 Health Fund (LMHC)</v>
          </cell>
        </row>
        <row r="3764">
          <cell r="A3764" t="str">
            <v>Mass Bankers</v>
          </cell>
        </row>
        <row r="3765">
          <cell r="A3765" t="str">
            <v>Massachusetts Bay Transportation Authority</v>
          </cell>
        </row>
        <row r="3766">
          <cell r="A3766" t="str">
            <v>Massachusetts Bricklayers and Masons Health &amp; Welfare Fund</v>
          </cell>
        </row>
        <row r="3767">
          <cell r="A3767" t="str">
            <v>Massachusetts Coalition of Taft-Hartley Trust Funds</v>
          </cell>
        </row>
        <row r="3768">
          <cell r="A3768" t="str">
            <v>Massachusetts Institute Technology (MIT)</v>
          </cell>
        </row>
        <row r="3769">
          <cell r="A3769" t="str">
            <v>Massachusetts Laborers Health and Welfare Fund</v>
          </cell>
        </row>
        <row r="3770">
          <cell r="A3770" t="str">
            <v>Massachussetts Bankers Association</v>
          </cell>
        </row>
        <row r="3771">
          <cell r="A3771" t="str">
            <v>Massey Energy</v>
          </cell>
        </row>
        <row r="3772">
          <cell r="A3772" t="str">
            <v>MassHealth CarePlus (Fallon Community Health Plan)</v>
          </cell>
        </row>
        <row r="3773">
          <cell r="A3773" t="str">
            <v>MassHealth CarePlus (Network Health Plan)</v>
          </cell>
        </row>
        <row r="3774">
          <cell r="A3774" t="str">
            <v>MassMutual</v>
          </cell>
        </row>
        <row r="3775">
          <cell r="A3775" t="str">
            <v>MassMutual Financial Group</v>
          </cell>
        </row>
        <row r="3776">
          <cell r="A3776" t="str">
            <v>MasTec</v>
          </cell>
        </row>
        <row r="3777">
          <cell r="A3777" t="str">
            <v>Mastech Holdings, Inc</v>
          </cell>
        </row>
        <row r="3778">
          <cell r="A3778" t="str">
            <v>MasterBrand Cabinets (PDVP) (AON)</v>
          </cell>
        </row>
        <row r="3779">
          <cell r="A3779" t="str">
            <v>MasterCraft Hydra-Sports Boat Company</v>
          </cell>
        </row>
        <row r="3780">
          <cell r="A3780" t="str">
            <v>Masters, Mates &amp; Pilots Health &amp; Benefit Plan</v>
          </cell>
        </row>
        <row r="3781">
          <cell r="A3781" t="str">
            <v>Matric Limited (CoreSource)</v>
          </cell>
        </row>
        <row r="3782">
          <cell r="A3782" t="str">
            <v>Matthews International (PBGH)</v>
          </cell>
        </row>
        <row r="3783">
          <cell r="A3783" t="str">
            <v>MAX Well, Inc.</v>
          </cell>
        </row>
        <row r="3784">
          <cell r="A3784" t="str">
            <v>MaxCare</v>
          </cell>
        </row>
        <row r="3785">
          <cell r="A3785" t="str">
            <v>Maxim Integrated Products (MNCP)</v>
          </cell>
        </row>
        <row r="3786">
          <cell r="A3786" t="str">
            <v>Mayo Clinic Health Solutions</v>
          </cell>
        </row>
        <row r="3787">
          <cell r="A3787" t="str">
            <v>Mayo Management (MMSI)</v>
          </cell>
        </row>
        <row r="3788">
          <cell r="A3788" t="str">
            <v>Maytag Corporation</v>
          </cell>
        </row>
        <row r="3789">
          <cell r="A3789" t="str">
            <v>Mazda Motors North America</v>
          </cell>
        </row>
        <row r="3790">
          <cell r="A3790" t="str">
            <v>MBA of Maryland TPA</v>
          </cell>
        </row>
        <row r="3791">
          <cell r="A3791" t="str">
            <v>MBA-Auxiant</v>
          </cell>
        </row>
        <row r="3792">
          <cell r="A3792" t="str">
            <v>MBL Life Assurance</v>
          </cell>
        </row>
        <row r="3793">
          <cell r="A3793" t="str">
            <v>MBNA</v>
          </cell>
        </row>
        <row r="3794">
          <cell r="A3794" t="str">
            <v>MC-21 Corporation</v>
          </cell>
        </row>
        <row r="3795">
          <cell r="A3795" t="str">
            <v>MCA Administrators, Inc.</v>
          </cell>
        </row>
        <row r="3796">
          <cell r="A3796" t="str">
            <v>McAllen Independent School District</v>
          </cell>
        </row>
        <row r="3797">
          <cell r="A3797" t="str">
            <v>Mcare</v>
          </cell>
        </row>
        <row r="3798">
          <cell r="A3798" t="str">
            <v>MCC (EBS-RMSCO)</v>
          </cell>
        </row>
        <row r="3799">
          <cell r="A3799" t="str">
            <v>McCarthy Holdings (MNCP)</v>
          </cell>
        </row>
        <row r="3800">
          <cell r="A3800" t="str">
            <v>McCormick &amp; Company</v>
          </cell>
        </row>
        <row r="3801">
          <cell r="A3801" t="str">
            <v>McCullough Hyde Memorial Hospital</v>
          </cell>
        </row>
        <row r="3802">
          <cell r="A3802" t="str">
            <v>McDermott International (MNCP)</v>
          </cell>
        </row>
        <row r="3803">
          <cell r="A3803" t="str">
            <v>McDermott Will &amp; Emery</v>
          </cell>
        </row>
        <row r="3804">
          <cell r="A3804" t="str">
            <v>McDermott, Inc.</v>
          </cell>
        </row>
        <row r="3805">
          <cell r="A3805" t="str">
            <v>McDonalds</v>
          </cell>
        </row>
        <row r="3806">
          <cell r="A3806" t="str">
            <v>MCFA</v>
          </cell>
        </row>
        <row r="3807">
          <cell r="A3807" t="str">
            <v>MCG Health, Inc</v>
          </cell>
        </row>
        <row r="3808">
          <cell r="A3808" t="str">
            <v>McGaw Medical Center</v>
          </cell>
        </row>
        <row r="3809">
          <cell r="A3809" t="str">
            <v>McGaw Medical Center Northwestern University (National CooperativeRX) WISRx</v>
          </cell>
        </row>
        <row r="3810">
          <cell r="A3810" t="str">
            <v>MCGraw-Hill Companies</v>
          </cell>
        </row>
        <row r="3811">
          <cell r="A3811" t="str">
            <v>McGuire Woods LLP</v>
          </cell>
        </row>
        <row r="3812">
          <cell r="A3812" t="str">
            <v>MCHA</v>
          </cell>
        </row>
        <row r="3813">
          <cell r="A3813" t="str">
            <v>MCI-Worldcom</v>
          </cell>
        </row>
        <row r="3814">
          <cell r="A3814" t="str">
            <v>McKesson HBOC</v>
          </cell>
        </row>
        <row r="3815">
          <cell r="A3815" t="str">
            <v>McKinsey &amp; Company</v>
          </cell>
        </row>
        <row r="3816">
          <cell r="A3816" t="str">
            <v>McLane (BH)</v>
          </cell>
        </row>
        <row r="3817">
          <cell r="A3817" t="str">
            <v>McLaren Health Plan</v>
          </cell>
        </row>
        <row r="3818">
          <cell r="A3818" t="str">
            <v>MCPc (EHPCO)</v>
          </cell>
        </row>
        <row r="3819">
          <cell r="A3819" t="str">
            <v>MD Care, Inc.</v>
          </cell>
        </row>
        <row r="3820">
          <cell r="A3820" t="str">
            <v>MD Medicare Choice of PR</v>
          </cell>
        </row>
        <row r="3821">
          <cell r="A3821" t="str">
            <v>MDAr (Wellnet)</v>
          </cell>
        </row>
        <row r="3822">
          <cell r="A3822" t="str">
            <v>MDNY Healthcare</v>
          </cell>
        </row>
        <row r="3823">
          <cell r="A3823" t="str">
            <v>MDNY Healthcare, Inc.</v>
          </cell>
        </row>
        <row r="3824">
          <cell r="A3824" t="str">
            <v>MDRx</v>
          </cell>
        </row>
        <row r="3825">
          <cell r="A3825" t="str">
            <v>MDwise</v>
          </cell>
        </row>
        <row r="3826">
          <cell r="A3826" t="str">
            <v>MDX Hawaii</v>
          </cell>
        </row>
        <row r="3827">
          <cell r="A3827" t="str">
            <v>MDX Queens</v>
          </cell>
        </row>
        <row r="3828">
          <cell r="A3828" t="str">
            <v>Meadows Regional Medical Center</v>
          </cell>
        </row>
        <row r="3829">
          <cell r="A3829" t="str">
            <v>MeadWestvaco</v>
          </cell>
        </row>
        <row r="3830">
          <cell r="A3830" t="str">
            <v>MEB Management</v>
          </cell>
        </row>
        <row r="3831">
          <cell r="A3831" t="str">
            <v>MEB Management (EHPCO)</v>
          </cell>
        </row>
        <row r="3832">
          <cell r="A3832" t="str">
            <v>Mechanical Dynamics &amp; Analysis, Ltd. (AON)</v>
          </cell>
        </row>
        <row r="3833">
          <cell r="A3833" t="str">
            <v>Med Net Benefits (savingmoneyworx)</v>
          </cell>
        </row>
        <row r="3834">
          <cell r="A3834" t="str">
            <v>MedAssets Services</v>
          </cell>
        </row>
        <row r="3835">
          <cell r="A3835" t="str">
            <v>Medcom</v>
          </cell>
        </row>
        <row r="3836">
          <cell r="A3836" t="str">
            <v>Medcost Benefit Services</v>
          </cell>
        </row>
        <row r="3837">
          <cell r="A3837" t="str">
            <v>MedE America, LLC (fka Emdeon)</v>
          </cell>
        </row>
        <row r="3838">
          <cell r="A3838" t="str">
            <v>Media General</v>
          </cell>
        </row>
        <row r="3839">
          <cell r="A3839" t="str">
            <v>Mediacom Communications (MNCP)</v>
          </cell>
        </row>
        <row r="3840">
          <cell r="A3840" t="str">
            <v>MediaNews Group</v>
          </cell>
        </row>
        <row r="3841">
          <cell r="A3841" t="str">
            <v>Medica HealthCare</v>
          </cell>
        </row>
        <row r="3842">
          <cell r="A3842" t="str">
            <v>Medical &amp; Benefit Plans, The (MEBA)</v>
          </cell>
        </row>
        <row r="3843">
          <cell r="A3843" t="str">
            <v>Medical Associates Health Plan</v>
          </cell>
        </row>
        <row r="3844">
          <cell r="A3844" t="str">
            <v>Medical Associates of Clinton IA</v>
          </cell>
        </row>
        <row r="3845">
          <cell r="A3845" t="str">
            <v>Medical Benefit Admin - MD</v>
          </cell>
        </row>
        <row r="3846">
          <cell r="A3846" t="str">
            <v>Medical Card Systems, Inc.</v>
          </cell>
        </row>
        <row r="3847">
          <cell r="A3847" t="str">
            <v>Medical College of Wisconsin</v>
          </cell>
        </row>
        <row r="3848">
          <cell r="A3848" t="str">
            <v>Medical Facilities of America</v>
          </cell>
        </row>
        <row r="3849">
          <cell r="A3849" t="str">
            <v>Medical Mutual of Ohio</v>
          </cell>
        </row>
        <row r="3850">
          <cell r="A3850" t="str">
            <v>Medical Operator Group (Delta Health Systems)</v>
          </cell>
        </row>
        <row r="3851">
          <cell r="A3851" t="str">
            <v>Medical Security Card Company</v>
          </cell>
        </row>
        <row r="3852">
          <cell r="A3852" t="str">
            <v>Medical Specialities (Coresource)</v>
          </cell>
        </row>
        <row r="3853">
          <cell r="A3853" t="str">
            <v>Medicare Discount Drug Card</v>
          </cell>
        </row>
        <row r="3854">
          <cell r="A3854" t="str">
            <v>Medicare y Mucho Mas Pharmacy (MMM)</v>
          </cell>
        </row>
        <row r="3855">
          <cell r="A3855" t="str">
            <v>Medicis Pharmaceutical (WPS)</v>
          </cell>
        </row>
        <row r="3856">
          <cell r="A3856" t="str">
            <v>Medifam of California</v>
          </cell>
        </row>
        <row r="3857">
          <cell r="A3857" t="str">
            <v>MedImpact</v>
          </cell>
        </row>
        <row r="3858">
          <cell r="A3858" t="str">
            <v>MedImpact - Crafters Union Coalition</v>
          </cell>
        </row>
        <row r="3859">
          <cell r="A3859" t="str">
            <v>MedImpact Healthcare Systems, Inc.</v>
          </cell>
        </row>
        <row r="3860">
          <cell r="A3860" t="str">
            <v>Medina County Commissioners (EHPCO)</v>
          </cell>
        </row>
        <row r="3861">
          <cell r="A3861" t="str">
            <v>MedPartners</v>
          </cell>
        </row>
        <row r="3862">
          <cell r="A3862" t="str">
            <v>Med-Pay, Inc.</v>
          </cell>
        </row>
        <row r="3863">
          <cell r="A3863" t="str">
            <v>Medrad (PBGH)</v>
          </cell>
        </row>
        <row r="3864">
          <cell r="A3864" t="str">
            <v>Medspan</v>
          </cell>
        </row>
        <row r="3865">
          <cell r="A3865" t="str">
            <v>MedStar Family Choice (fka Helix)</v>
          </cell>
        </row>
        <row r="3866">
          <cell r="A3866" t="str">
            <v>MedStar Health Incorporated</v>
          </cell>
        </row>
        <row r="3867">
          <cell r="A3867" t="str">
            <v>Medtipster.com, LLC.</v>
          </cell>
        </row>
        <row r="3868">
          <cell r="A3868" t="str">
            <v>MedTrak Services</v>
          </cell>
        </row>
        <row r="3869">
          <cell r="A3869" t="str">
            <v>MEGA Life and Health Insurance Company, The</v>
          </cell>
        </row>
        <row r="3870">
          <cell r="A3870" t="str">
            <v>Mehlville School District (VPS)</v>
          </cell>
        </row>
        <row r="3871">
          <cell r="A3871" t="str">
            <v>MEI</v>
          </cell>
        </row>
        <row r="3872">
          <cell r="A3872" t="str">
            <v>Meijer</v>
          </cell>
        </row>
        <row r="3873">
          <cell r="A3873" t="str">
            <v>Melaleuca (HMA)</v>
          </cell>
        </row>
        <row r="3874">
          <cell r="A3874" t="str">
            <v>Member Health</v>
          </cell>
        </row>
        <row r="3875">
          <cell r="A3875" t="str">
            <v>MEMC Electronics</v>
          </cell>
        </row>
        <row r="3876">
          <cell r="A3876" t="str">
            <v>Memorial Health</v>
          </cell>
        </row>
        <row r="3877">
          <cell r="A3877" t="str">
            <v>Memorial Hermann Healthcare System</v>
          </cell>
        </row>
        <row r="3878">
          <cell r="A3878" t="str">
            <v>Memorial Hospital Medical Network</v>
          </cell>
        </row>
        <row r="3879">
          <cell r="A3879" t="str">
            <v>Memorial Sloan-Kettering Cancer Center</v>
          </cell>
        </row>
        <row r="3880">
          <cell r="A3880" t="str">
            <v>Men’s Warehouse (Wellnet)</v>
          </cell>
        </row>
        <row r="3881">
          <cell r="A3881" t="str">
            <v>Mennonite General Hospital Health Plan</v>
          </cell>
        </row>
        <row r="3882">
          <cell r="A3882" t="str">
            <v>Menorah Park Center for Senior Living</v>
          </cell>
        </row>
        <row r="3883">
          <cell r="A3883" t="str">
            <v>Mental Health Services for Homeless Persons (Huntington Insurance, Inc.)</v>
          </cell>
        </row>
        <row r="3884">
          <cell r="A3884" t="str">
            <v>Mequon Thiensville (WISRX)</v>
          </cell>
        </row>
        <row r="3885">
          <cell r="A3885" t="str">
            <v>Mercedes Benz</v>
          </cell>
        </row>
        <row r="3886">
          <cell r="A3886" t="str">
            <v>Mercedes Benz (Horizon BCBS of New Jersey)</v>
          </cell>
        </row>
        <row r="3887">
          <cell r="A3887" t="str">
            <v>Mercer - American Gas Association (MAGA)</v>
          </cell>
        </row>
        <row r="3888">
          <cell r="A3888" t="str">
            <v>Mercer - National Collective Purchasing (MNCP)</v>
          </cell>
        </row>
        <row r="3889">
          <cell r="A3889" t="str">
            <v>Mercer - NPA</v>
          </cell>
        </row>
        <row r="3890">
          <cell r="A3890" t="str">
            <v>Mercer Administration</v>
          </cell>
        </row>
        <row r="3891">
          <cell r="A3891" t="str">
            <v>Mercer Health &amp; Benefits</v>
          </cell>
        </row>
        <row r="3892">
          <cell r="A3892" t="str">
            <v>Mercer Market Place</v>
          </cell>
        </row>
        <row r="3893">
          <cell r="A3893" t="str">
            <v>Mercer Rx Options Coalition (MQVP)</v>
          </cell>
        </row>
        <row r="3894">
          <cell r="A3894" t="str">
            <v>Mercer -The Health Care Partnership Collation (MTHCP)</v>
          </cell>
        </row>
        <row r="3895">
          <cell r="A3895" t="str">
            <v>Mercer University Students</v>
          </cell>
        </row>
        <row r="3896">
          <cell r="A3896" t="str">
            <v>Merck &amp; COL, Inc.</v>
          </cell>
        </row>
        <row r="3897">
          <cell r="A3897" t="str">
            <v>Mercy Health Partners (Elite Brokerage Services, Inc.)</v>
          </cell>
        </row>
        <row r="3898">
          <cell r="A3898" t="str">
            <v>Mercy Health Plan</v>
          </cell>
        </row>
        <row r="3899">
          <cell r="A3899" t="str">
            <v>Mercy Health Services</v>
          </cell>
        </row>
        <row r="3900">
          <cell r="A3900" t="str">
            <v>Mercy Hospital</v>
          </cell>
        </row>
        <row r="3901">
          <cell r="A3901" t="str">
            <v>Mercy Medical Center (EHPCO)</v>
          </cell>
        </row>
        <row r="3902">
          <cell r="A3902" t="str">
            <v>MercyCare Health Plans</v>
          </cell>
        </row>
        <row r="3903">
          <cell r="A3903" t="str">
            <v>Meredith Corporation (CoreSource)</v>
          </cell>
        </row>
        <row r="3904">
          <cell r="A3904" t="str">
            <v>Meridian Health</v>
          </cell>
        </row>
        <row r="3905">
          <cell r="A3905" t="str">
            <v>MeridianRx</v>
          </cell>
        </row>
        <row r="3906">
          <cell r="A3906" t="str">
            <v>Meritain Health Scripworld</v>
          </cell>
        </row>
        <row r="3907">
          <cell r="A3907" t="str">
            <v>Meritus Health (Coresource)</v>
          </cell>
        </row>
        <row r="3908">
          <cell r="A3908" t="str">
            <v>Meritus Health (NCAS)</v>
          </cell>
        </row>
        <row r="3909">
          <cell r="A3909" t="str">
            <v>Meritus Health Partners</v>
          </cell>
        </row>
        <row r="3910">
          <cell r="A3910" t="str">
            <v>Merkle</v>
          </cell>
        </row>
        <row r="3911">
          <cell r="A3911" t="str">
            <v>Merrill Corporation (EHPCO)</v>
          </cell>
        </row>
        <row r="3912">
          <cell r="A3912" t="str">
            <v>Merrill Lynch</v>
          </cell>
        </row>
        <row r="3913">
          <cell r="A3913" t="str">
            <v>Mesa Public Schools</v>
          </cell>
        </row>
        <row r="3914">
          <cell r="A3914" t="str">
            <v>Mesquite ISD</v>
          </cell>
        </row>
        <row r="3915">
          <cell r="A3915" t="str">
            <v>MESSA</v>
          </cell>
        </row>
        <row r="3916">
          <cell r="A3916" t="str">
            <v>Metal Works</v>
          </cell>
        </row>
        <row r="3917">
          <cell r="A3917" t="str">
            <v>Metaldyne</v>
          </cell>
        </row>
        <row r="3918">
          <cell r="A3918" t="str">
            <v>Metalsa Roanoke</v>
          </cell>
        </row>
        <row r="3919">
          <cell r="A3919" t="str">
            <v>Methode Electronics</v>
          </cell>
        </row>
        <row r="3920">
          <cell r="A3920" t="str">
            <v>Methodist Care</v>
          </cell>
        </row>
        <row r="3921">
          <cell r="A3921" t="str">
            <v>Methodist Hospital System</v>
          </cell>
        </row>
        <row r="3922">
          <cell r="A3922" t="str">
            <v>MetLife</v>
          </cell>
        </row>
        <row r="3923">
          <cell r="A3923" t="str">
            <v>Metro</v>
          </cell>
        </row>
        <row r="3924">
          <cell r="A3924" t="str">
            <v>Metro DC Paving Health &amp; Welfare Fund (HCCCC)</v>
          </cell>
        </row>
        <row r="3925">
          <cell r="A3925" t="str">
            <v>Metro Jewish HS</v>
          </cell>
        </row>
        <row r="3926">
          <cell r="A3926" t="str">
            <v>MetroHealth System, The (HAC)</v>
          </cell>
        </row>
        <row r="3927">
          <cell r="A3927" t="str">
            <v>MetroHealth Systems</v>
          </cell>
        </row>
        <row r="3928">
          <cell r="A3928" t="str">
            <v>MetroPlus Health Plan</v>
          </cell>
        </row>
        <row r="3929">
          <cell r="A3929" t="str">
            <v>Metropolitan Airport Commission</v>
          </cell>
        </row>
        <row r="3930">
          <cell r="A3930" t="str">
            <v>Metropolitan Health Plan</v>
          </cell>
        </row>
        <row r="3931">
          <cell r="A3931" t="str">
            <v>Metropolitan Jewish Health System</v>
          </cell>
        </row>
        <row r="3932">
          <cell r="A3932" t="str">
            <v>Metropolitan Transit Authority</v>
          </cell>
        </row>
        <row r="3933">
          <cell r="A3933" t="str">
            <v>Metropolitan Washington Airports Authority (AON)</v>
          </cell>
        </row>
        <row r="3934">
          <cell r="A3934" t="str">
            <v>Metropolitan Water Reclamation District of Greater Chicago</v>
          </cell>
        </row>
        <row r="3935">
          <cell r="A3935" t="str">
            <v>Metrowest Health Plan</v>
          </cell>
        </row>
        <row r="3936">
          <cell r="A3936" t="str">
            <v>Metso Corporation</v>
          </cell>
        </row>
        <row r="3937">
          <cell r="A3937" t="str">
            <v>Mettler Toledo</v>
          </cell>
        </row>
        <row r="3938">
          <cell r="A3938" t="str">
            <v>MGM Mirage</v>
          </cell>
        </row>
        <row r="3939">
          <cell r="A3939" t="str">
            <v>MHBT Coalition (MHBT)</v>
          </cell>
        </row>
        <row r="3940">
          <cell r="A3940" t="str">
            <v>MHealth</v>
          </cell>
        </row>
        <row r="3941">
          <cell r="A3941" t="str">
            <v>MI Small Groups</v>
          </cell>
        </row>
        <row r="3942">
          <cell r="A3942" t="str">
            <v>Miami Dade County Public Schools</v>
          </cell>
        </row>
        <row r="3943">
          <cell r="A3943" t="str">
            <v>Miami University (EHPCO)</v>
          </cell>
        </row>
        <row r="3944">
          <cell r="A3944" t="str">
            <v>Michaels Stores</v>
          </cell>
        </row>
        <row r="3945">
          <cell r="A3945" t="str">
            <v>Michaels Stores, Inc. (CORET)</v>
          </cell>
        </row>
        <row r="3946">
          <cell r="A3946" t="str">
            <v>Michigan Conference Of Teamsters</v>
          </cell>
        </row>
        <row r="3947">
          <cell r="A3947" t="str">
            <v>Michigan Conference of Teamsters Welfare Fund</v>
          </cell>
        </row>
        <row r="3948">
          <cell r="A3948" t="str">
            <v>Michigan Dental Association (CoreSource)</v>
          </cell>
        </row>
        <row r="3949">
          <cell r="A3949" t="str">
            <v>Michigan Drug Assistance Program</v>
          </cell>
        </row>
        <row r="3950">
          <cell r="A3950" t="str">
            <v>Michigan Education Special Services Association (MESSA)</v>
          </cell>
        </row>
        <row r="3951">
          <cell r="A3951" t="str">
            <v>Michigan Electrical Employees Fund</v>
          </cell>
        </row>
        <row r="3952">
          <cell r="A3952" t="str">
            <v>Michigan Employee Benefit Service (AEPC)</v>
          </cell>
        </row>
        <row r="3953">
          <cell r="A3953" t="str">
            <v>Michigan EPIC</v>
          </cell>
        </row>
        <row r="3954">
          <cell r="A3954" t="str">
            <v>Michigan Glass and Glaziers Local 357 (AEPC)</v>
          </cell>
        </row>
        <row r="3955">
          <cell r="A3955" t="str">
            <v>Michigan Medical PC</v>
          </cell>
        </row>
        <row r="3956">
          <cell r="A3956" t="str">
            <v>Michigan Purchasers Health Alliance (MPHA)</v>
          </cell>
        </row>
        <row r="3957">
          <cell r="A3957" t="str">
            <v>Michigan Regional Council of Carpenters (AEPC)</v>
          </cell>
        </row>
        <row r="3958">
          <cell r="A3958" t="str">
            <v>Michigan State University (AEPC)</v>
          </cell>
        </row>
        <row r="3959">
          <cell r="A3959" t="str">
            <v>Michigan United Food and Commercial Workers (AEPC)</v>
          </cell>
        </row>
        <row r="3960">
          <cell r="A3960" t="str">
            <v>Micron Tech</v>
          </cell>
        </row>
        <row r="3961">
          <cell r="A3961" t="str">
            <v>Microsoft Corporation</v>
          </cell>
        </row>
        <row r="3962">
          <cell r="A3962" t="str">
            <v>Microsoft Learning Inc MSLI</v>
          </cell>
        </row>
        <row r="3963">
          <cell r="A3963" t="str">
            <v>Microsoft Licensing, Inc.</v>
          </cell>
        </row>
        <row r="3964">
          <cell r="A3964" t="str">
            <v>MicroVu, LLC</v>
          </cell>
        </row>
        <row r="3965">
          <cell r="A3965" t="str">
            <v>MidAmerican Energy Holdings Company (BH)</v>
          </cell>
        </row>
        <row r="3966">
          <cell r="A3966" t="str">
            <v>Mid-Central Operating Engineers (IUOE)</v>
          </cell>
        </row>
        <row r="3967">
          <cell r="A3967" t="str">
            <v>Middle River Aircraft Systems</v>
          </cell>
        </row>
        <row r="3968">
          <cell r="A3968" t="str">
            <v>Middlesex County Joint Health Insurance Fund</v>
          </cell>
        </row>
        <row r="3969">
          <cell r="A3969" t="str">
            <v>Middlesex County Joint Health Insurance Fund (Horizon BCBS of New Jersey)</v>
          </cell>
        </row>
        <row r="3970">
          <cell r="A3970" t="str">
            <v>Middlesex Health System</v>
          </cell>
        </row>
        <row r="3971">
          <cell r="A3971" t="str">
            <v>Middlesex Hospital (CoreSource)</v>
          </cell>
        </row>
        <row r="3972">
          <cell r="A3972" t="str">
            <v>Midland Company (HAC)</v>
          </cell>
        </row>
        <row r="3973">
          <cell r="A3973" t="str">
            <v>Midland Health Plans</v>
          </cell>
        </row>
        <row r="3974">
          <cell r="A3974" t="str">
            <v>Midland Memorial Hospital</v>
          </cell>
        </row>
        <row r="3975">
          <cell r="A3975" t="str">
            <v>Midlantic Machinery, Inc. - PA</v>
          </cell>
        </row>
        <row r="3976">
          <cell r="A3976" t="str">
            <v>MidMichigan</v>
          </cell>
        </row>
        <row r="3977">
          <cell r="A3977" t="str">
            <v>Mid-Rouge</v>
          </cell>
        </row>
        <row r="3978">
          <cell r="A3978" t="str">
            <v>MidValley</v>
          </cell>
        </row>
        <row r="3979">
          <cell r="A3979" t="str">
            <v>Midwest Benefits Incorporated (MBI)</v>
          </cell>
        </row>
        <row r="3980">
          <cell r="A3980" t="str">
            <v>Midwest Employee Benefits Fund Coalition (MEBFC)</v>
          </cell>
        </row>
        <row r="3981">
          <cell r="A3981" t="str">
            <v>Midwest Express Group (HAC)</v>
          </cell>
        </row>
        <row r="3982">
          <cell r="A3982" t="str">
            <v>Midwest Group Benefits</v>
          </cell>
        </row>
        <row r="3983">
          <cell r="A3983" t="str">
            <v>Midwest Health Plan</v>
          </cell>
        </row>
        <row r="3984">
          <cell r="A3984" t="str">
            <v>Midwest Operating Engineers (MEBFC)</v>
          </cell>
        </row>
        <row r="3985">
          <cell r="A3985" t="str">
            <v>Midwestern University</v>
          </cell>
        </row>
        <row r="3986">
          <cell r="A3986" t="str">
            <v>Mike Brown Brokerage</v>
          </cell>
        </row>
        <row r="3987">
          <cell r="A3987" t="str">
            <v>Milacron LLC</v>
          </cell>
        </row>
        <row r="3988">
          <cell r="A3988" t="str">
            <v>Milford Hospital Pharmacy</v>
          </cell>
        </row>
        <row r="3989">
          <cell r="A3989" t="str">
            <v>Milgard</v>
          </cell>
        </row>
        <row r="3990">
          <cell r="A3990" t="str">
            <v>Millennium Administrators, Inc.</v>
          </cell>
        </row>
        <row r="3991">
          <cell r="A3991" t="str">
            <v>Millennium Companies</v>
          </cell>
        </row>
        <row r="3992">
          <cell r="A3992" t="str">
            <v>Millennium Pharmacy Services</v>
          </cell>
        </row>
        <row r="3993">
          <cell r="A3993" t="str">
            <v>Millennium Pharmacy Systems</v>
          </cell>
        </row>
        <row r="3994">
          <cell r="A3994" t="str">
            <v>Millennium Teleservices</v>
          </cell>
        </row>
        <row r="3995">
          <cell r="A3995" t="str">
            <v>MillerCoors</v>
          </cell>
        </row>
        <row r="3996">
          <cell r="A3996" t="str">
            <v>Millette Administrators</v>
          </cell>
        </row>
        <row r="3997">
          <cell r="A3997" t="str">
            <v>Milliman Exchange</v>
          </cell>
        </row>
        <row r="3998">
          <cell r="A3998" t="str">
            <v>Milliron Industries (E.S. Beveridge)</v>
          </cell>
        </row>
        <row r="3999">
          <cell r="A3999" t="str">
            <v>Mill-Max (Wellnet)</v>
          </cell>
        </row>
        <row r="4000">
          <cell r="A4000" t="str">
            <v>Milwaukee Carpenters (LMHC)</v>
          </cell>
        </row>
        <row r="4001">
          <cell r="A4001" t="str">
            <v>Milwaukee Electrical Tool</v>
          </cell>
        </row>
        <row r="4002">
          <cell r="A4002" t="str">
            <v>Milwaukee Painters 781 (LMHC)</v>
          </cell>
        </row>
        <row r="4003">
          <cell r="A4003" t="str">
            <v>Mining Machinery (WPS)</v>
          </cell>
        </row>
        <row r="4004">
          <cell r="A4004" t="str">
            <v>Minneapolis Public Schools</v>
          </cell>
        </row>
        <row r="4005">
          <cell r="A4005" t="str">
            <v>Minnesota Comprehensive Health Association</v>
          </cell>
        </row>
        <row r="4006">
          <cell r="A4006" t="str">
            <v>Minnetonka Public Schools (HealthEZ)</v>
          </cell>
        </row>
        <row r="4007">
          <cell r="A4007" t="str">
            <v>Minnetonka Public Schools 276</v>
          </cell>
        </row>
        <row r="4008">
          <cell r="A4008" t="str">
            <v>Minolta Corporation</v>
          </cell>
        </row>
        <row r="4009">
          <cell r="A4009" t="str">
            <v>Mirant Corporation</v>
          </cell>
        </row>
        <row r="4010">
          <cell r="A4010" t="str">
            <v>MISCOR (EHPCO)</v>
          </cell>
        </row>
        <row r="4011">
          <cell r="A4011" t="str">
            <v>Mississippi Administrative Services</v>
          </cell>
        </row>
        <row r="4012">
          <cell r="A4012" t="str">
            <v>Mississippi Valley Intergovernmental Cooperative (Scrip World)</v>
          </cell>
        </row>
        <row r="4013">
          <cell r="A4013" t="str">
            <v>Missoula County Benefits</v>
          </cell>
        </row>
        <row r="4014">
          <cell r="A4014" t="str">
            <v>Missoula County Employee Benefits Plan</v>
          </cell>
        </row>
        <row r="4015">
          <cell r="A4015" t="str">
            <v>Missouri Conservation and Trust</v>
          </cell>
        </row>
        <row r="4016">
          <cell r="A4016" t="str">
            <v>Missouri Consolidated Health Care Plan (MCHCP)</v>
          </cell>
        </row>
        <row r="4017">
          <cell r="A4017" t="str">
            <v>Missouri Health Insurance Pool</v>
          </cell>
        </row>
        <row r="4018">
          <cell r="A4018" t="str">
            <v>Missouri State University</v>
          </cell>
        </row>
        <row r="4019">
          <cell r="A4019" t="str">
            <v>Misys</v>
          </cell>
        </row>
        <row r="4020">
          <cell r="A4020" t="str">
            <v>MiTek Industries, Inc. (BH)</v>
          </cell>
        </row>
        <row r="4021">
          <cell r="A4021" t="str">
            <v>Mitre Corporation</v>
          </cell>
        </row>
        <row r="4022">
          <cell r="A4022" t="str">
            <v>Mitretek</v>
          </cell>
        </row>
        <row r="4023">
          <cell r="A4023" t="str">
            <v>Mitsubishi Motors North America, Inc.</v>
          </cell>
        </row>
        <row r="4024">
          <cell r="A4024" t="str">
            <v>Mitsui &amp; Company (USA)</v>
          </cell>
        </row>
        <row r="4025">
          <cell r="A4025" t="str">
            <v>MLB - Negro League Retirees (IHC)</v>
          </cell>
        </row>
        <row r="4026">
          <cell r="A4026" t="str">
            <v>MM Parish Construction Company</v>
          </cell>
        </row>
        <row r="4027">
          <cell r="A4027" t="str">
            <v>MMM Health Care, Inc. (MMM Holdings)</v>
          </cell>
        </row>
        <row r="4028">
          <cell r="A4028" t="str">
            <v>MN Laundry &amp; Health Care (LMHC)</v>
          </cell>
        </row>
        <row r="4029">
          <cell r="A4029" t="str">
            <v>Mobile Aerospace</v>
          </cell>
        </row>
        <row r="4030">
          <cell r="A4030" t="str">
            <v>Mobile International</v>
          </cell>
        </row>
        <row r="4031">
          <cell r="A4031" t="str">
            <v>Modern Benefits, Inc.</v>
          </cell>
        </row>
        <row r="4032">
          <cell r="A4032" t="str">
            <v>Modern Builders Supply, Inc.</v>
          </cell>
        </row>
        <row r="4033">
          <cell r="A4033" t="str">
            <v>Modern Woodmen  (VPS)</v>
          </cell>
        </row>
        <row r="4034">
          <cell r="A4034" t="str">
            <v>Modine Manufacturing Co. (EHPCO)</v>
          </cell>
        </row>
        <row r="4035">
          <cell r="A4035" t="str">
            <v>MOD-PAC</v>
          </cell>
        </row>
        <row r="4036">
          <cell r="A4036" t="str">
            <v>Mohegan Tribe</v>
          </cell>
        </row>
        <row r="4037">
          <cell r="A4037" t="str">
            <v>Mo-Kan Ironworkers</v>
          </cell>
        </row>
        <row r="4038">
          <cell r="A4038" t="str">
            <v>Mo-Kan Teamsters Welfare Fund</v>
          </cell>
        </row>
        <row r="4039">
          <cell r="A4039" t="str">
            <v>Molex Incorporated</v>
          </cell>
        </row>
        <row r="4040">
          <cell r="A4040" t="str">
            <v>Molex Incorporated (PDVP)</v>
          </cell>
        </row>
        <row r="4041">
          <cell r="A4041" t="str">
            <v>Molina Healthcare</v>
          </cell>
        </row>
        <row r="4042">
          <cell r="A4042" t="str">
            <v>Monarch Dental-Proposed Pricing</v>
          </cell>
        </row>
        <row r="4043">
          <cell r="A4043" t="str">
            <v>MoneyGram (CORET)</v>
          </cell>
        </row>
        <row r="4044">
          <cell r="A4044" t="str">
            <v>Monida Healthcare Network</v>
          </cell>
        </row>
        <row r="4045">
          <cell r="A4045" t="str">
            <v>Monongahela Valley Hospital</v>
          </cell>
        </row>
        <row r="4046">
          <cell r="A4046" t="str">
            <v>Monroe Community College (MCC)</v>
          </cell>
        </row>
        <row r="4047">
          <cell r="A4047" t="str">
            <v>Monroe County</v>
          </cell>
        </row>
        <row r="4048">
          <cell r="A4048" t="str">
            <v>Monroe County (NY)</v>
          </cell>
        </row>
        <row r="4049">
          <cell r="A4049" t="str">
            <v>Monroe County School District</v>
          </cell>
        </row>
        <row r="4050">
          <cell r="A4050" t="str">
            <v>Monsanto Company</v>
          </cell>
        </row>
        <row r="4051">
          <cell r="A4051" t="str">
            <v>Montana Association of Counties Health Care Trust</v>
          </cell>
        </row>
        <row r="4052">
          <cell r="A4052" t="str">
            <v>Montana Association of Health Care Purchasers (MAHCP)</v>
          </cell>
        </row>
        <row r="4053">
          <cell r="A4053" t="str">
            <v>Montana School Services Foundation</v>
          </cell>
        </row>
        <row r="4054">
          <cell r="A4054" t="str">
            <v>Montana Unified School Trust (MUST)</v>
          </cell>
        </row>
        <row r="4055">
          <cell r="A4055" t="str">
            <v>Montefiore HMO LLC</v>
          </cell>
        </row>
        <row r="4056">
          <cell r="A4056" t="str">
            <v>Montgomery College (MCA)</v>
          </cell>
        </row>
        <row r="4057">
          <cell r="A4057" t="str">
            <v>Montgomery County - OH</v>
          </cell>
        </row>
        <row r="4058">
          <cell r="A4058" t="str">
            <v>Montgomery County Agencies (MCA)</v>
          </cell>
        </row>
        <row r="4059">
          <cell r="A4059" t="str">
            <v>Montgomery County Government (MCA)</v>
          </cell>
        </row>
        <row r="4060">
          <cell r="A4060" t="str">
            <v>Montgomery County NY</v>
          </cell>
        </row>
        <row r="4061">
          <cell r="A4061" t="str">
            <v>Montgomery County Public Schools (MCA)</v>
          </cell>
        </row>
        <row r="4062">
          <cell r="A4062" t="str">
            <v>Montgomery County Schools</v>
          </cell>
        </row>
        <row r="4063">
          <cell r="A4063" t="str">
            <v>Montgomery Healthcare Systems</v>
          </cell>
        </row>
        <row r="4064">
          <cell r="A4064" t="str">
            <v>Monumental Life Insurance Company</v>
          </cell>
        </row>
        <row r="4065">
          <cell r="A4065" t="str">
            <v>Moody’s Investors Service</v>
          </cell>
        </row>
        <row r="4066">
          <cell r="A4066" t="str">
            <v>Moog, Inc.</v>
          </cell>
        </row>
        <row r="4067">
          <cell r="A4067" t="str">
            <v>Moore NA</v>
          </cell>
        </row>
        <row r="4068">
          <cell r="A4068" t="str">
            <v>Moreno (PBIRX)</v>
          </cell>
        </row>
        <row r="4069">
          <cell r="A4069" t="str">
            <v>Morgan and Franz</v>
          </cell>
        </row>
        <row r="4070">
          <cell r="A4070" t="str">
            <v>Morgan Hospital &amp; Medical Center (SHO)</v>
          </cell>
        </row>
        <row r="4071">
          <cell r="A4071" t="str">
            <v>Morgan Stanley Dean Witter</v>
          </cell>
        </row>
        <row r="4072">
          <cell r="A4072" t="str">
            <v>Morganite Industries Inc</v>
          </cell>
        </row>
        <row r="4073">
          <cell r="A4073" t="str">
            <v>Morgans Foods, Inc. (HAC)</v>
          </cell>
        </row>
        <row r="4074">
          <cell r="A4074" t="str">
            <v>Morongo (Capitol Administrators)</v>
          </cell>
        </row>
        <row r="4075">
          <cell r="A4075" t="str">
            <v>Morris &amp; Associates</v>
          </cell>
        </row>
        <row r="4076">
          <cell r="A4076" t="str">
            <v>Morris Multimedia (EHPCO)</v>
          </cell>
        </row>
        <row r="4077">
          <cell r="A4077" t="str">
            <v>Mortgage Information Services</v>
          </cell>
        </row>
        <row r="4078">
          <cell r="A4078" t="str">
            <v>Morton Hospital and Medical Center (HCI)</v>
          </cell>
        </row>
        <row r="4079">
          <cell r="A4079" t="str">
            <v>Mortons of Chicago (AON)</v>
          </cell>
        </row>
        <row r="4080">
          <cell r="A4080" t="str">
            <v>Mosaic &amp; Terrazzo</v>
          </cell>
        </row>
        <row r="4081">
          <cell r="A4081" t="str">
            <v>Moses Cone Health System</v>
          </cell>
        </row>
        <row r="4082">
          <cell r="A4082" t="str">
            <v>Motor City Welfare Fund (AEPC)</v>
          </cell>
        </row>
        <row r="4083">
          <cell r="A4083" t="str">
            <v>Motor Coach Industries</v>
          </cell>
        </row>
        <row r="4084">
          <cell r="A4084" t="str">
            <v>Motorola Mobility LLC (AHPPG)</v>
          </cell>
        </row>
        <row r="4085">
          <cell r="A4085" t="str">
            <v>Motorola, Inc.</v>
          </cell>
        </row>
        <row r="4086">
          <cell r="A4086" t="str">
            <v>Mount Auburn Hospital (HCI)</v>
          </cell>
        </row>
        <row r="4087">
          <cell r="A4087" t="str">
            <v>Mount Carmel Health Plan (MediGold)</v>
          </cell>
        </row>
        <row r="4088">
          <cell r="A4088" t="str">
            <v>Mount Sinai Medical Center</v>
          </cell>
        </row>
        <row r="4089">
          <cell r="A4089" t="str">
            <v>Mount St. Mary's University (NCAS)</v>
          </cell>
        </row>
        <row r="4090">
          <cell r="A4090" t="str">
            <v>Mount Union College (EHPCO)</v>
          </cell>
        </row>
        <row r="4091">
          <cell r="A4091" t="str">
            <v>Mount Vernon Hospital (POMCO)</v>
          </cell>
        </row>
        <row r="4092">
          <cell r="A4092" t="str">
            <v>Mount Vernon Mills</v>
          </cell>
        </row>
        <row r="4093">
          <cell r="A4093" t="str">
            <v>Mountain Benefits Associates of WY</v>
          </cell>
        </row>
        <row r="4094">
          <cell r="A4094" t="str">
            <v>Mountain States Administrators (Non-HEOS)</v>
          </cell>
        </row>
        <row r="4095">
          <cell r="A4095" t="str">
            <v>Mountain West Benefits Client Group</v>
          </cell>
        </row>
        <row r="4096">
          <cell r="A4096" t="str">
            <v>Mountaineer Gas</v>
          </cell>
        </row>
        <row r="4097">
          <cell r="A4097" t="str">
            <v>Movie Gallery - Hollywood Entertainment</v>
          </cell>
        </row>
        <row r="4098">
          <cell r="A4098" t="str">
            <v>MRCC Employee Benefit Plan (AEPC)</v>
          </cell>
        </row>
        <row r="4099">
          <cell r="A4099" t="str">
            <v>MS County Jail (Millette Administrators)</v>
          </cell>
        </row>
        <row r="4100">
          <cell r="A4100" t="str">
            <v>MSA (PBGH)</v>
          </cell>
        </row>
        <row r="4101">
          <cell r="A4101" t="str">
            <v>MSC Industrial Direct Co.</v>
          </cell>
        </row>
        <row r="4102">
          <cell r="A4102" t="str">
            <v>MSX International</v>
          </cell>
        </row>
        <row r="4103">
          <cell r="A4103" t="str">
            <v>MT Business Technologies, Inc. (EHPCO)</v>
          </cell>
        </row>
        <row r="4104">
          <cell r="A4104" t="str">
            <v>MTA NY City Transit Authority</v>
          </cell>
        </row>
        <row r="4105">
          <cell r="A4105" t="str">
            <v>Mueller Industries</v>
          </cell>
        </row>
        <row r="4106">
          <cell r="A4106" t="str">
            <v>Mueller Industries, Inc. (CoreSource)</v>
          </cell>
        </row>
        <row r="4107">
          <cell r="A4107" t="str">
            <v>Mueller Water Products, Inc.</v>
          </cell>
        </row>
        <row r="4108">
          <cell r="A4108" t="str">
            <v>Multi Service (FMH) (Coresource)</v>
          </cell>
        </row>
        <row r="4109">
          <cell r="A4109" t="str">
            <v>Multisorb Technologies (EBS-RMSCO)</v>
          </cell>
        </row>
        <row r="4110">
          <cell r="A4110" t="str">
            <v>Multnomah County</v>
          </cell>
        </row>
        <row r="4111">
          <cell r="A4111" t="str">
            <v>Municipal Employees Retirement System of Michigan</v>
          </cell>
        </row>
        <row r="4112">
          <cell r="A4112" t="str">
            <v>Municipal Insurance Trust of NC</v>
          </cell>
        </row>
        <row r="4113">
          <cell r="A4113" t="str">
            <v>Murata Electronics North America</v>
          </cell>
        </row>
        <row r="4114">
          <cell r="A4114" t="str">
            <v>Murata Power Solutions</v>
          </cell>
        </row>
        <row r="4115">
          <cell r="A4115" t="str">
            <v>Murphy Hoffman (FMH) (CoreSource)</v>
          </cell>
        </row>
        <row r="4116">
          <cell r="A4116" t="str">
            <v>Murphy-Hoffman Company (WISRX)</v>
          </cell>
        </row>
        <row r="4117">
          <cell r="A4117" t="str">
            <v>Murray County BOC (CoreSource)</v>
          </cell>
        </row>
        <row r="4118">
          <cell r="A4118" t="str">
            <v>Murray-Calloway County Hospital (WLF)</v>
          </cell>
        </row>
        <row r="4119">
          <cell r="A4119" t="str">
            <v>Musashi (GDAHC)</v>
          </cell>
        </row>
        <row r="4120">
          <cell r="A4120" t="str">
            <v>MUSC Physicians Primary</v>
          </cell>
        </row>
        <row r="4121">
          <cell r="A4121" t="str">
            <v>Muscatine Foods Corporation</v>
          </cell>
        </row>
        <row r="4122">
          <cell r="A4122" t="str">
            <v>Muskegon County (AON)</v>
          </cell>
        </row>
        <row r="4123">
          <cell r="A4123" t="str">
            <v>Mutual Assurance Administrators (MAA)</v>
          </cell>
        </row>
        <row r="4124">
          <cell r="A4124" t="str">
            <v>Mutual Health Services</v>
          </cell>
        </row>
        <row r="4125">
          <cell r="A4125" t="str">
            <v>Mutual of Omaha</v>
          </cell>
        </row>
        <row r="4126">
          <cell r="A4126" t="str">
            <v>My Ideal Care, LLC</v>
          </cell>
        </row>
        <row r="4127">
          <cell r="A4127" t="str">
            <v>MYC District Council of Carpenters Welfare Fund</v>
          </cell>
        </row>
        <row r="4128">
          <cell r="A4128" t="str">
            <v>Myers Industries (EHPCO)</v>
          </cell>
        </row>
        <row r="4129">
          <cell r="A4129" t="str">
            <v>myfastlab</v>
          </cell>
        </row>
        <row r="4130">
          <cell r="A4130" t="str">
            <v>Mylan Laboratories, Inc.</v>
          </cell>
        </row>
        <row r="4131">
          <cell r="A4131" t="str">
            <v>myMatrixx</v>
          </cell>
        </row>
        <row r="4132">
          <cell r="A4132" t="str">
            <v>Mystic LLC (Wells Fargo TPA)</v>
          </cell>
        </row>
        <row r="4133">
          <cell r="A4133" t="str">
            <v>N. J. Malin &amp; Associates (CoreSource)</v>
          </cell>
        </row>
        <row r="4134">
          <cell r="A4134" t="str">
            <v>NABHOLZ (Arkansas Blue Cross Blue Shield)</v>
          </cell>
        </row>
        <row r="4135">
          <cell r="A4135" t="str">
            <v>Nabors Industries</v>
          </cell>
        </row>
        <row r="4136">
          <cell r="A4136" t="str">
            <v>NAHP</v>
          </cell>
        </row>
        <row r="4137">
          <cell r="A4137" t="str">
            <v>Nalco</v>
          </cell>
        </row>
        <row r="4138">
          <cell r="A4138" t="str">
            <v>Nan Ya Plastics (Horizon BCBS of New Jersey)</v>
          </cell>
        </row>
        <row r="4139">
          <cell r="A4139" t="str">
            <v>NASDAQ</v>
          </cell>
        </row>
        <row r="4140">
          <cell r="A4140" t="str">
            <v>Nassau County</v>
          </cell>
        </row>
        <row r="4141">
          <cell r="A4141" t="str">
            <v>National Affinity Services</v>
          </cell>
        </row>
        <row r="4142">
          <cell r="A4142" t="str">
            <v>National Alliance of State Health Cooperatives (NASHCO) PBM Group (EHPCO)</v>
          </cell>
        </row>
        <row r="4143">
          <cell r="A4143" t="str">
            <v>National Association of Counties</v>
          </cell>
        </row>
        <row r="4144">
          <cell r="A4144" t="str">
            <v>National Association of Counties (NACo)</v>
          </cell>
        </row>
        <row r="4145">
          <cell r="A4145" t="str">
            <v>National Association of Counties (Rockland)</v>
          </cell>
        </row>
        <row r="4146">
          <cell r="A4146" t="str">
            <v>National Association of Letter Carriers (NALC)</v>
          </cell>
        </row>
        <row r="4147">
          <cell r="A4147" t="str">
            <v>National Association of Manufacturers (AON)</v>
          </cell>
        </row>
        <row r="4148">
          <cell r="A4148" t="str">
            <v>National Association of Realtors</v>
          </cell>
        </row>
        <row r="4149">
          <cell r="A4149" t="str">
            <v>National Auto Sprinkler Industries</v>
          </cell>
        </row>
        <row r="4150">
          <cell r="A4150" t="str">
            <v>National Benefits Administrators, LLC</v>
          </cell>
        </row>
        <row r="4151">
          <cell r="A4151" t="str">
            <v>National City Corporation (HAC)</v>
          </cell>
        </row>
        <row r="4152">
          <cell r="A4152" t="str">
            <v>National Constitution Center (Wellnet)</v>
          </cell>
        </row>
        <row r="4153">
          <cell r="A4153" t="str">
            <v>National CooperativeRx (WISRX)</v>
          </cell>
        </row>
        <row r="4154">
          <cell r="A4154" t="str">
            <v>National Drug Purchasing Coalition Overview (NDPC)</v>
          </cell>
        </row>
        <row r="4155">
          <cell r="A4155" t="str">
            <v>National Elevator Industry Health Plan Benefit</v>
          </cell>
        </row>
        <row r="4156">
          <cell r="A4156" t="str">
            <v>National Employee Benefits Company, Inc. (a.k.a. AmWINS RX)</v>
          </cell>
        </row>
        <row r="4157">
          <cell r="A4157" t="str">
            <v>National Employee Pharmacy Purchasing Coalition (NEPPC)</v>
          </cell>
        </row>
        <row r="4158">
          <cell r="A4158" t="str">
            <v>National Federation of Independent Business</v>
          </cell>
        </row>
        <row r="4159">
          <cell r="A4159" t="str">
            <v>National Fuel Gas</v>
          </cell>
        </row>
        <row r="4160">
          <cell r="A4160" t="str">
            <v>National Grid</v>
          </cell>
        </row>
        <row r="4161">
          <cell r="A4161" t="str">
            <v>National Gypsum Company</v>
          </cell>
        </row>
        <row r="4162">
          <cell r="A4162" t="str">
            <v>National Health Care Discount</v>
          </cell>
        </row>
        <row r="4163">
          <cell r="A4163" t="str">
            <v>National Health Insurance Company</v>
          </cell>
        </row>
        <row r="4164">
          <cell r="A4164" t="str">
            <v>National Healthcare Corporation</v>
          </cell>
        </row>
        <row r="4165">
          <cell r="A4165" t="str">
            <v>National I.A.M. Benefit Trust</v>
          </cell>
        </row>
        <row r="4166">
          <cell r="A4166" t="str">
            <v>National IAM Benefit Trust (HCCCC)</v>
          </cell>
        </row>
        <row r="4167">
          <cell r="A4167" t="str">
            <v>National Labor Alliance Healthcare Coalition (NLAH)</v>
          </cell>
        </row>
        <row r="4168">
          <cell r="A4168" t="str">
            <v>National League of Cities</v>
          </cell>
        </row>
        <row r="4169">
          <cell r="A4169" t="str">
            <v>National Marketing and Administrators</v>
          </cell>
        </row>
        <row r="4170">
          <cell r="A4170" t="str">
            <v>National Medical Card System</v>
          </cell>
        </row>
        <row r="4171">
          <cell r="A4171" t="str">
            <v>National Mentor Network Holdings (CORET)</v>
          </cell>
        </row>
        <row r="4172">
          <cell r="A4172" t="str">
            <v>National Oilwell Varco</v>
          </cell>
        </row>
        <row r="4173">
          <cell r="A4173" t="str">
            <v>National Organization of Industrial Trade Unions(NOITU)</v>
          </cell>
        </row>
        <row r="4174">
          <cell r="A4174" t="str">
            <v>National Postal Mailhandlers Union (NPMHU)</v>
          </cell>
        </row>
        <row r="4175">
          <cell r="A4175" t="str">
            <v>National Presc Drug Initiative</v>
          </cell>
        </row>
        <row r="4176">
          <cell r="A4176" t="str">
            <v>National Railroad Passenger Corp (Amtrak)</v>
          </cell>
        </row>
        <row r="4177">
          <cell r="A4177" t="str">
            <v>National Railway</v>
          </cell>
        </row>
        <row r="4178">
          <cell r="A4178" t="str">
            <v>National Refrigeration (Wellnet)</v>
          </cell>
        </row>
        <row r="4179">
          <cell r="A4179" t="str">
            <v>National Renal Alliance LLC (BCBSTN)</v>
          </cell>
        </row>
        <row r="4180">
          <cell r="A4180" t="str">
            <v>National Reprographics, Inc.</v>
          </cell>
        </row>
        <row r="4181">
          <cell r="A4181" t="str">
            <v>National Restaurant Association (NCAS)</v>
          </cell>
        </row>
        <row r="4182">
          <cell r="A4182" t="str">
            <v>National Roofers Union</v>
          </cell>
        </row>
        <row r="4183">
          <cell r="A4183" t="str">
            <v>National Rural Electric Coop Association (NRECA)</v>
          </cell>
        </row>
        <row r="4184">
          <cell r="A4184" t="str">
            <v>National Rural Letter Carriers (NRLC)</v>
          </cell>
        </row>
        <row r="4185">
          <cell r="A4185" t="str">
            <v>National Steel</v>
          </cell>
        </row>
        <row r="4186">
          <cell r="A4186" t="str">
            <v>National Surgical Hospitals</v>
          </cell>
        </row>
        <row r="4187">
          <cell r="A4187" t="str">
            <v>National Surgical Hospitals (Wellnet)</v>
          </cell>
        </row>
        <row r="4188">
          <cell r="A4188" t="str">
            <v>National Vision</v>
          </cell>
        </row>
        <row r="4189">
          <cell r="A4189" t="str">
            <v>Nationwide Health Plan (Blinded)</v>
          </cell>
        </row>
        <row r="4190">
          <cell r="A4190" t="str">
            <v>Nationwide Insurance (HAC)</v>
          </cell>
        </row>
        <row r="4191">
          <cell r="A4191" t="str">
            <v>Navigators, The</v>
          </cell>
        </row>
        <row r="4192">
          <cell r="A4192" t="str">
            <v>Navistar, Inc.</v>
          </cell>
        </row>
        <row r="4193">
          <cell r="A4193" t="str">
            <v>Navy Federal Credit Union</v>
          </cell>
        </row>
        <row r="4194">
          <cell r="A4194" t="str">
            <v>NBC Universal (NBCU)</v>
          </cell>
        </row>
        <row r="4195">
          <cell r="A4195" t="str">
            <v>NBTY, Inc.</v>
          </cell>
        </row>
        <row r="4196">
          <cell r="A4196" t="str">
            <v>NC Bankers Association</v>
          </cell>
        </row>
        <row r="4197">
          <cell r="A4197" t="str">
            <v>NCA Employees Benefit Plan</v>
          </cell>
        </row>
        <row r="4198">
          <cell r="A4198" t="str">
            <v>NCE-NSP</v>
          </cell>
        </row>
        <row r="4199">
          <cell r="A4199" t="str">
            <v>NCH Corporation</v>
          </cell>
        </row>
        <row r="4200">
          <cell r="A4200" t="str">
            <v>NCO Group</v>
          </cell>
        </row>
        <row r="4201">
          <cell r="A4201" t="str">
            <v>NCR Corporation</v>
          </cell>
        </row>
        <row r="4202">
          <cell r="A4202" t="str">
            <v>NE Wooden Ware (Wellnet)</v>
          </cell>
        </row>
        <row r="4203">
          <cell r="A4203" t="str">
            <v>NEA Alaska</v>
          </cell>
        </row>
        <row r="4204">
          <cell r="A4204" t="str">
            <v>NEC Corporation of America</v>
          </cell>
        </row>
        <row r="4205">
          <cell r="A4205" t="str">
            <v>NECA - IBEW</v>
          </cell>
        </row>
        <row r="4206">
          <cell r="A4206" t="str">
            <v>NECA IBEW Local 176 Health and Welfare Fund</v>
          </cell>
        </row>
        <row r="4207">
          <cell r="A4207" t="str">
            <v>NECA IBEW Local No 364 Fringe Benefits Fund</v>
          </cell>
        </row>
        <row r="4208">
          <cell r="A4208" t="str">
            <v>Necedah Area School District (WISRX)</v>
          </cell>
        </row>
        <row r="4209">
          <cell r="A4209" t="str">
            <v>NECHIP (CoreSource)</v>
          </cell>
        </row>
        <row r="4210">
          <cell r="A4210" t="str">
            <v>Neff Packaging</v>
          </cell>
        </row>
        <row r="4211">
          <cell r="A4211" t="str">
            <v>Neighborhood Health Plan, Inc.</v>
          </cell>
        </row>
        <row r="4212">
          <cell r="A4212" t="str">
            <v>Neighborhood Health Providers - NY</v>
          </cell>
        </row>
        <row r="4213">
          <cell r="A4213" t="str">
            <v>Neighborhood Health Providers of IN</v>
          </cell>
        </row>
        <row r="4214">
          <cell r="A4214" t="str">
            <v>Neiman Marcus (CORET)</v>
          </cell>
        </row>
        <row r="4215">
          <cell r="A4215" t="str">
            <v>Nelson Global Products</v>
          </cell>
        </row>
        <row r="4216">
          <cell r="A4216" t="str">
            <v>Nelson Global Products, Inc (WisRx)</v>
          </cell>
        </row>
        <row r="4217">
          <cell r="A4217" t="str">
            <v>Nelson Labratories (Delta Health Systems)</v>
          </cell>
        </row>
        <row r="4218">
          <cell r="A4218" t="str">
            <v>Nelson Trust</v>
          </cell>
        </row>
        <row r="4219">
          <cell r="A4219" t="str">
            <v>Nelson, Mullins, Riley &amp; Scarborough</v>
          </cell>
        </row>
        <row r="4220">
          <cell r="A4220" t="str">
            <v>Nemak (WISRX)</v>
          </cell>
        </row>
        <row r="4221">
          <cell r="A4221" t="str">
            <v>Nestle USA</v>
          </cell>
        </row>
        <row r="4222">
          <cell r="A4222" t="str">
            <v>NetJets (HAC)</v>
          </cell>
        </row>
        <row r="4223">
          <cell r="A4223" t="str">
            <v>Network Health Insurance Corporation (NHIC)</v>
          </cell>
        </row>
        <row r="4224">
          <cell r="A4224" t="str">
            <v>Network Health Plan</v>
          </cell>
        </row>
        <row r="4225">
          <cell r="A4225" t="str">
            <v>Network Health, Inc. (NHIC)</v>
          </cell>
        </row>
        <row r="4226">
          <cell r="A4226" t="str">
            <v>Nevada Business Group on Health</v>
          </cell>
        </row>
        <row r="4227">
          <cell r="A4227" t="str">
            <v>Nevada Business Group on Health (EHPCO)</v>
          </cell>
        </row>
        <row r="4228">
          <cell r="A4228" t="str">
            <v>Nevada Pacific Dental</v>
          </cell>
        </row>
        <row r="4229">
          <cell r="A4229" t="str">
            <v>New Benefits Support</v>
          </cell>
        </row>
        <row r="4230">
          <cell r="A4230" t="str">
            <v>New Castle County, Delaware</v>
          </cell>
        </row>
        <row r="4231">
          <cell r="A4231" t="str">
            <v>New Century Financial</v>
          </cell>
        </row>
        <row r="4232">
          <cell r="A4232" t="str">
            <v>New Columbia Joist Company</v>
          </cell>
        </row>
        <row r="4233">
          <cell r="A4233" t="str">
            <v>New Corp. (MNCP)</v>
          </cell>
        </row>
        <row r="4234">
          <cell r="A4234" t="str">
            <v>New Dental Choice</v>
          </cell>
        </row>
        <row r="4235">
          <cell r="A4235" t="str">
            <v>New England Baptist Medical Center (HCI)</v>
          </cell>
        </row>
        <row r="4236">
          <cell r="A4236" t="str">
            <v>New England Joint Enterprise</v>
          </cell>
        </row>
        <row r="4237">
          <cell r="A4237" t="str">
            <v>New Enterprise Stone &amp; Lime Co.</v>
          </cell>
        </row>
        <row r="4238">
          <cell r="A4238" t="str">
            <v>New Enterprise Stone &amp; Lime Co. (Capital Blue Cross)</v>
          </cell>
        </row>
        <row r="4239">
          <cell r="A4239" t="str">
            <v>New Hampshire School Coalition</v>
          </cell>
        </row>
        <row r="4240">
          <cell r="A4240" t="str">
            <v>New Hanover Regional Medical Center</v>
          </cell>
        </row>
        <row r="4241">
          <cell r="A4241" t="str">
            <v>New Hartford</v>
          </cell>
        </row>
        <row r="4242">
          <cell r="A4242" t="str">
            <v>New Jersey Building Laborers Statewide Benefit Funds</v>
          </cell>
        </row>
        <row r="4243">
          <cell r="A4243" t="str">
            <v>New Jersey Hospital Association</v>
          </cell>
        </row>
        <row r="4244">
          <cell r="A4244" t="str">
            <v>New Jersey Transit</v>
          </cell>
        </row>
        <row r="4245">
          <cell r="A4245" t="str">
            <v>New Liberty Hospital District and Corporation (CoreSource)</v>
          </cell>
        </row>
        <row r="4246">
          <cell r="A4246" t="str">
            <v>New Mexico Pipe Trades</v>
          </cell>
        </row>
        <row r="4247">
          <cell r="A4247" t="str">
            <v>New Page</v>
          </cell>
        </row>
        <row r="4248">
          <cell r="A4248" t="str">
            <v>New South Federal</v>
          </cell>
        </row>
        <row r="4249">
          <cell r="A4249" t="str">
            <v>New West Health Plan</v>
          </cell>
        </row>
        <row r="4250">
          <cell r="A4250" t="str">
            <v>New York and Presbyterian Hospital, The (CHCA)</v>
          </cell>
        </row>
        <row r="4251">
          <cell r="A4251" t="str">
            <v>New York Business Group on Health (NYBGH)</v>
          </cell>
        </row>
        <row r="4252">
          <cell r="A4252" t="str">
            <v>New York City Uniformed Firefighters Association</v>
          </cell>
        </row>
        <row r="4253">
          <cell r="A4253" t="str">
            <v>New York Community Bank</v>
          </cell>
        </row>
        <row r="4254">
          <cell r="A4254" t="str">
            <v>New York District Council of Carpenters</v>
          </cell>
        </row>
        <row r="4255">
          <cell r="A4255" t="str">
            <v>New York Life</v>
          </cell>
        </row>
        <row r="4256">
          <cell r="A4256" t="str">
            <v>New York Medical College (AHPPG)</v>
          </cell>
        </row>
        <row r="4257">
          <cell r="A4257" t="str">
            <v>New York Police Department - Superior Officers Council</v>
          </cell>
        </row>
        <row r="4258">
          <cell r="A4258" t="str">
            <v>New York Presbyterian Hospital</v>
          </cell>
        </row>
        <row r="4259">
          <cell r="A4259" t="str">
            <v>New York Six Liberal Arts Consortium (EHPCO)</v>
          </cell>
        </row>
        <row r="4260">
          <cell r="A4260" t="str">
            <v>New York Six Liberal Arts Consortium Captive</v>
          </cell>
        </row>
        <row r="4261">
          <cell r="A4261" t="str">
            <v>New York Six Liberal Arts Consortium Captive (RxBenefits)</v>
          </cell>
        </row>
        <row r="4262">
          <cell r="A4262" t="str">
            <v>New York State Auto Dealers Association</v>
          </cell>
        </row>
        <row r="4263">
          <cell r="A4263" t="str">
            <v>New York State Nurses Association</v>
          </cell>
        </row>
        <row r="4264">
          <cell r="A4264" t="str">
            <v>New York State Teamsters Benefit Fund</v>
          </cell>
        </row>
        <row r="4265">
          <cell r="A4265" t="str">
            <v>New York State United Teachers (NYSUT)</v>
          </cell>
        </row>
        <row r="4266">
          <cell r="A4266" t="str">
            <v>New York Times</v>
          </cell>
        </row>
        <row r="4267">
          <cell r="A4267" t="str">
            <v>New York University</v>
          </cell>
        </row>
        <row r="4268">
          <cell r="A4268" t="str">
            <v>New York Welfare Fund</v>
          </cell>
        </row>
        <row r="4269">
          <cell r="A4269" t="str">
            <v>Newark Housing Authority  (Horizon)</v>
          </cell>
        </row>
        <row r="4270">
          <cell r="A4270" t="str">
            <v>Newco</v>
          </cell>
        </row>
        <row r="4271">
          <cell r="A4271" t="str">
            <v>Newco</v>
          </cell>
        </row>
        <row r="4272">
          <cell r="A4272" t="str">
            <v>Newell Rubbermaid</v>
          </cell>
        </row>
        <row r="4273">
          <cell r="A4273" t="str">
            <v>Newell Rubbermaid, Inc.</v>
          </cell>
        </row>
        <row r="4274">
          <cell r="A4274" t="str">
            <v>Newland Real Estate Group (Healthcomp)</v>
          </cell>
        </row>
        <row r="4275">
          <cell r="A4275" t="str">
            <v>Newly Weds Foods</v>
          </cell>
        </row>
        <row r="4276">
          <cell r="A4276" t="str">
            <v>Newmarket Dimensions, Inc.</v>
          </cell>
        </row>
        <row r="4277">
          <cell r="A4277" t="str">
            <v>Newmont Mining</v>
          </cell>
        </row>
        <row r="4278">
          <cell r="A4278" t="str">
            <v>Newport Television</v>
          </cell>
        </row>
        <row r="4279">
          <cell r="A4279" t="str">
            <v>News America Incorporated (NEPPC)</v>
          </cell>
        </row>
        <row r="4280">
          <cell r="A4280" t="str">
            <v>Newsday</v>
          </cell>
        </row>
        <row r="4281">
          <cell r="A4281" t="str">
            <v>Newspaper Guild of New York New York Times Benefits Fun</v>
          </cell>
        </row>
        <row r="4282">
          <cell r="A4282" t="str">
            <v>Nexcaliber</v>
          </cell>
        </row>
        <row r="4283">
          <cell r="A4283" t="str">
            <v>Nexion (Loomis)</v>
          </cell>
        </row>
        <row r="4284">
          <cell r="A4284" t="str">
            <v>NextEra Energy (CORET)</v>
          </cell>
        </row>
        <row r="4285">
          <cell r="A4285" t="str">
            <v>NextEra Energy (fka Florida Power and Light)</v>
          </cell>
        </row>
        <row r="4286">
          <cell r="A4286" t="str">
            <v>NFIB (BCBSTN)</v>
          </cell>
        </row>
        <row r="4287">
          <cell r="A4287" t="str">
            <v>NGS American</v>
          </cell>
        </row>
        <row r="4288">
          <cell r="A4288" t="str">
            <v>NHAI Kingston</v>
          </cell>
        </row>
        <row r="4289">
          <cell r="A4289" t="str">
            <v>NHC (BCBSTN)</v>
          </cell>
        </row>
        <row r="4290">
          <cell r="A4290" t="str">
            <v>NHP of Indiana (Neighborhood Health Providers)</v>
          </cell>
        </row>
        <row r="4291">
          <cell r="A4291" t="str">
            <v>Niagara County (EBS-RMSCO)</v>
          </cell>
        </row>
        <row r="4292">
          <cell r="A4292" t="str">
            <v>Niagara Falls Water Board</v>
          </cell>
        </row>
        <row r="4293">
          <cell r="A4293" t="str">
            <v>Nibco Inc.</v>
          </cell>
        </row>
        <row r="4294">
          <cell r="A4294" t="str">
            <v>Nike</v>
          </cell>
        </row>
        <row r="4295">
          <cell r="A4295" t="str">
            <v>Nintendo of America</v>
          </cell>
        </row>
        <row r="4296">
          <cell r="A4296" t="str">
            <v>Nippon Paper Industries (WPS)</v>
          </cell>
        </row>
        <row r="4297">
          <cell r="A4297" t="str">
            <v>Nishimoto Trading Company (Capitol Administrators)</v>
          </cell>
        </row>
        <row r="4298">
          <cell r="A4298" t="str">
            <v>NiSource</v>
          </cell>
        </row>
        <row r="4299">
          <cell r="A4299" t="str">
            <v>Nissan (BCBSTN)</v>
          </cell>
        </row>
        <row r="4300">
          <cell r="A4300" t="str">
            <v>Nissan North America</v>
          </cell>
        </row>
        <row r="4301">
          <cell r="A4301" t="str">
            <v>Nixon Peabody</v>
          </cell>
        </row>
        <row r="4302">
          <cell r="A4302" t="str">
            <v>NJ Manufacturers (Horizon BCBS of New Jersey)</v>
          </cell>
        </row>
        <row r="4303">
          <cell r="A4303" t="str">
            <v>NJ Turnpike Authority</v>
          </cell>
        </row>
        <row r="4304">
          <cell r="A4304" t="str">
            <v>NL Industries (EBS)</v>
          </cell>
        </row>
        <row r="4305">
          <cell r="A4305" t="str">
            <v>NOAH Benefit Fund</v>
          </cell>
        </row>
        <row r="4306">
          <cell r="A4306" t="str">
            <v>Noah Technologies (Employee Benefit Services)</v>
          </cell>
        </row>
        <row r="4307">
          <cell r="A4307" t="str">
            <v>Noble Affiliates</v>
          </cell>
        </row>
        <row r="4308">
          <cell r="A4308" t="str">
            <v>Noble Drilling</v>
          </cell>
        </row>
        <row r="4309">
          <cell r="A4309" t="str">
            <v>Noitu</v>
          </cell>
        </row>
        <row r="4310">
          <cell r="A4310" t="str">
            <v>Nokia - NSN</v>
          </cell>
        </row>
        <row r="4311">
          <cell r="A4311" t="str">
            <v>Noland Company</v>
          </cell>
        </row>
        <row r="4312">
          <cell r="A4312" t="str">
            <v>Norcal Waste Systems, Inc.</v>
          </cell>
        </row>
        <row r="4313">
          <cell r="A4313" t="str">
            <v>Nordam</v>
          </cell>
        </row>
        <row r="4314">
          <cell r="A4314" t="str">
            <v>Nordenia (MQVP)</v>
          </cell>
        </row>
        <row r="4315">
          <cell r="A4315" t="str">
            <v>Nordlie, Inc.</v>
          </cell>
        </row>
        <row r="4316">
          <cell r="A4316" t="str">
            <v>Nordson Corporation</v>
          </cell>
        </row>
        <row r="4317">
          <cell r="A4317" t="str">
            <v>Norfolk Southern</v>
          </cell>
        </row>
        <row r="4318">
          <cell r="A4318" t="str">
            <v>Noridian Benefit Plan Administrators</v>
          </cell>
        </row>
        <row r="4319">
          <cell r="A4319" t="str">
            <v>North American Lighting (NAL)</v>
          </cell>
        </row>
        <row r="4320">
          <cell r="A4320" t="str">
            <v>North Broward Hospital District</v>
          </cell>
        </row>
        <row r="4321">
          <cell r="A4321" t="str">
            <v>North Broward Hospital District (DBA Broward Health)</v>
          </cell>
        </row>
        <row r="4322">
          <cell r="A4322" t="str">
            <v>North Carolina AIDS Drug Assistance Program</v>
          </cell>
        </row>
        <row r="4323">
          <cell r="A4323" t="str">
            <v>North Carolina Assoc. of County Commissioners (NCACC)</v>
          </cell>
        </row>
        <row r="4324">
          <cell r="A4324" t="str">
            <v>North Carolina Bar Association</v>
          </cell>
        </row>
        <row r="4325">
          <cell r="A4325" t="str">
            <v>North Carolina Dental Society</v>
          </cell>
        </row>
        <row r="4326">
          <cell r="A4326" t="str">
            <v>North Carolina Department of Health &amp; Human Services</v>
          </cell>
        </row>
        <row r="4327">
          <cell r="A4327" t="str">
            <v>North Carolina Health Insurance Risk Pool</v>
          </cell>
        </row>
        <row r="4328">
          <cell r="A4328" t="str">
            <v>North Coast Schools Medical Insurance Group</v>
          </cell>
        </row>
        <row r="4329">
          <cell r="A4329" t="str">
            <v>North East Independent School District</v>
          </cell>
        </row>
        <row r="4330">
          <cell r="A4330" t="str">
            <v>North Shore LIJ</v>
          </cell>
        </row>
        <row r="4331">
          <cell r="A4331" t="str">
            <v>North Shore-LIJ (NS-LIJ)</v>
          </cell>
        </row>
        <row r="4332">
          <cell r="A4332" t="str">
            <v>Northcentral University (EHPCO)</v>
          </cell>
        </row>
        <row r="4333">
          <cell r="A4333" t="str">
            <v>Northeast Health Plan</v>
          </cell>
        </row>
        <row r="4334">
          <cell r="A4334" t="str">
            <v>Northeast Iowa Community College (NICC) (CoreSource)</v>
          </cell>
        </row>
        <row r="4335">
          <cell r="A4335" t="str">
            <v>Northeast Iowa Community College (NICC) (Midwest Group Benefits)</v>
          </cell>
        </row>
        <row r="4336">
          <cell r="A4336" t="str">
            <v>Northeast Utilities</v>
          </cell>
        </row>
        <row r="4337">
          <cell r="A4337" t="str">
            <v>Northern Arizona Public Employees Benefit Trust</v>
          </cell>
        </row>
        <row r="4338">
          <cell r="A4338" t="str">
            <v>Northern Buckeye Education Council (NBEC)</v>
          </cell>
        </row>
        <row r="4339">
          <cell r="A4339" t="str">
            <v>Northern California Pipe Trades</v>
          </cell>
        </row>
        <row r="4340">
          <cell r="A4340" t="str">
            <v>Northern California Sheet Metal Workers</v>
          </cell>
        </row>
        <row r="4341">
          <cell r="A4341" t="str">
            <v>Northern California Soft Drink Industry</v>
          </cell>
        </row>
        <row r="4342">
          <cell r="A4342" t="str">
            <v>Northern Hospital of Surry County</v>
          </cell>
        </row>
        <row r="4343">
          <cell r="A4343" t="str">
            <v>Northern Hospital of Surry County (RxBenefits)</v>
          </cell>
        </row>
        <row r="4344">
          <cell r="A4344" t="str">
            <v>Northern Hospital of Surry County (Wells Fargo Insurance Services)</v>
          </cell>
        </row>
        <row r="4345">
          <cell r="A4345" t="str">
            <v>Northern Illinois &amp; Iowa Laborers H&amp;W</v>
          </cell>
        </row>
        <row r="4346">
          <cell r="A4346" t="str">
            <v>Northern Illinois Benefit Fund</v>
          </cell>
        </row>
        <row r="4347">
          <cell r="A4347" t="str">
            <v>Northern Illinois Benefit Fund (MEBFC)</v>
          </cell>
        </row>
        <row r="4348">
          <cell r="A4348" t="str">
            <v>Northern Illinois Health Plan</v>
          </cell>
        </row>
        <row r="4349">
          <cell r="A4349" t="str">
            <v>Northern MN-WI Area Retail Food Welfare Fund</v>
          </cell>
        </row>
        <row r="4350">
          <cell r="A4350" t="str">
            <v>Northern Nevada Trust (IUOE)</v>
          </cell>
        </row>
        <row r="4351">
          <cell r="A4351" t="str">
            <v>Northern Trust Corporation</v>
          </cell>
        </row>
        <row r="4352">
          <cell r="A4352" t="str">
            <v>Northfield Township (Burnham and Flower Insurance Group Inc.)</v>
          </cell>
        </row>
        <row r="4353">
          <cell r="A4353" t="str">
            <v>Northrop Grumman Co</v>
          </cell>
        </row>
        <row r="4354">
          <cell r="A4354" t="str">
            <v>Northside Hospital</v>
          </cell>
        </row>
        <row r="4355">
          <cell r="A4355" t="str">
            <v>Northslope Borough School District (Delta Health Systems)</v>
          </cell>
        </row>
        <row r="4356">
          <cell r="A4356" t="str">
            <v>Northwest Community Hospital</v>
          </cell>
        </row>
        <row r="4357">
          <cell r="A4357" t="str">
            <v>Northwest Independent School District (VPS)</v>
          </cell>
        </row>
        <row r="4358">
          <cell r="A4358" t="str">
            <v>Northwest Pharmacy Purchasing Collective (NWPPC)</v>
          </cell>
        </row>
        <row r="4359">
          <cell r="A4359" t="str">
            <v>Northwest Plumbers &amp; Pipefitters Industry</v>
          </cell>
        </row>
        <row r="4360">
          <cell r="A4360" t="str">
            <v>Northwest Prescription Drug Consortium</v>
          </cell>
        </row>
        <row r="4361">
          <cell r="A4361" t="str">
            <v>Northwest United Benefit Advisors</v>
          </cell>
        </row>
        <row r="4362">
          <cell r="A4362" t="str">
            <v>Northwestern Human Services</v>
          </cell>
        </row>
        <row r="4363">
          <cell r="A4363" t="str">
            <v>Northwestern Med Fac Foun</v>
          </cell>
        </row>
        <row r="4364">
          <cell r="A4364" t="str">
            <v>Northwestern Memorial HealthCare (NMHC)</v>
          </cell>
        </row>
        <row r="4365">
          <cell r="A4365" t="str">
            <v>Northwestern Mutual</v>
          </cell>
        </row>
        <row r="4366">
          <cell r="A4366" t="str">
            <v>Northwestern Mutual Life</v>
          </cell>
        </row>
        <row r="4367">
          <cell r="A4367" t="str">
            <v>Northwestern Ohio Plumbers &amp; Pipefitters H &amp; W</v>
          </cell>
        </row>
        <row r="4368">
          <cell r="A4368" t="str">
            <v>Northwestern Ohio Plumbers and Pipefitters Local 50 (EHPCO)</v>
          </cell>
        </row>
        <row r="4369">
          <cell r="A4369" t="str">
            <v>Northwind, LLC (Fidelity Security Life)</v>
          </cell>
        </row>
        <row r="4370">
          <cell r="A4370" t="str">
            <v>Norton Healthcare</v>
          </cell>
        </row>
        <row r="4371">
          <cell r="A4371" t="str">
            <v>Norvo Nordisk</v>
          </cell>
        </row>
        <row r="4372">
          <cell r="A4372" t="str">
            <v>Norwalk Hospital</v>
          </cell>
        </row>
        <row r="4373">
          <cell r="A4373" t="str">
            <v>Norwood Promotional Products</v>
          </cell>
        </row>
        <row r="4374">
          <cell r="A4374" t="str">
            <v>Not Applicable</v>
          </cell>
        </row>
        <row r="4375">
          <cell r="A4375" t="str">
            <v>Nova Chemicals, Inc.</v>
          </cell>
        </row>
        <row r="4376">
          <cell r="A4376" t="str">
            <v>Novant Health Systems</v>
          </cell>
        </row>
        <row r="4377">
          <cell r="A4377" t="str">
            <v>Novartis Pharmaceuticals</v>
          </cell>
        </row>
        <row r="4378">
          <cell r="A4378" t="str">
            <v>Novelis (HAC)</v>
          </cell>
        </row>
        <row r="4379">
          <cell r="A4379" t="str">
            <v>Novo Nordisk</v>
          </cell>
        </row>
        <row r="4380">
          <cell r="A4380" t="str">
            <v>NRG Energy (Horizon BCBS of New Jersey)</v>
          </cell>
        </row>
        <row r="4381">
          <cell r="A4381" t="str">
            <v>NSI Acuity Brands</v>
          </cell>
        </row>
        <row r="4382">
          <cell r="A4382" t="str">
            <v>NSK Corporation</v>
          </cell>
        </row>
        <row r="4383">
          <cell r="A4383" t="str">
            <v>NSK Corporation (Coresource)</v>
          </cell>
        </row>
        <row r="4384">
          <cell r="A4384" t="str">
            <v>NSS Enterprises (AON)</v>
          </cell>
        </row>
        <row r="4385">
          <cell r="A4385" t="str">
            <v>NTN USA Corporation</v>
          </cell>
        </row>
        <row r="4386">
          <cell r="A4386" t="str">
            <v>Nuclear Fuels Services (MNCP)</v>
          </cell>
        </row>
        <row r="4387">
          <cell r="A4387" t="str">
            <v>Nucor Corporation</v>
          </cell>
        </row>
        <row r="4388">
          <cell r="A4388" t="str">
            <v>NV Energy</v>
          </cell>
        </row>
        <row r="4389">
          <cell r="A4389" t="str">
            <v>NVR, Inc.</v>
          </cell>
        </row>
        <row r="4390">
          <cell r="A4390" t="str">
            <v>NW Indiana Painters Welfare Fund (MEBFC)</v>
          </cell>
        </row>
        <row r="4391">
          <cell r="A4391" t="str">
            <v>NW Laborers-Employers Health &amp; Security Trust (WISRX)</v>
          </cell>
        </row>
        <row r="4392">
          <cell r="A4392" t="str">
            <v>NYCB</v>
          </cell>
        </row>
        <row r="4393">
          <cell r="A4393" t="str">
            <v>NYISO</v>
          </cell>
        </row>
        <row r="4394">
          <cell r="A4394" t="str">
            <v>Nyloncraft</v>
          </cell>
        </row>
        <row r="4395">
          <cell r="A4395" t="str">
            <v>NYRx (NYRx)</v>
          </cell>
        </row>
        <row r="4396">
          <cell r="A4396" t="str">
            <v>NYSA-PPGU</v>
          </cell>
        </row>
        <row r="4397">
          <cell r="A4397" t="str">
            <v>NYU Langone Medical Center</v>
          </cell>
        </row>
        <row r="4398">
          <cell r="A4398" t="str">
            <v>O E Meyer</v>
          </cell>
        </row>
        <row r="4399">
          <cell r="A4399" t="str">
            <v>Oak Valley Hospital District (HealthComp)</v>
          </cell>
        </row>
        <row r="4400">
          <cell r="A4400" t="str">
            <v>Oakland Community College (AEPC)</v>
          </cell>
        </row>
        <row r="4401">
          <cell r="A4401" t="str">
            <v>Oakland Construction (EHPCO)</v>
          </cell>
        </row>
        <row r="4402">
          <cell r="A4402" t="str">
            <v>Oakland County (AEPC)</v>
          </cell>
        </row>
        <row r="4403">
          <cell r="A4403" t="str">
            <v>Oakland County (NACo)</v>
          </cell>
        </row>
        <row r="4404">
          <cell r="A4404" t="str">
            <v>Oberline College</v>
          </cell>
        </row>
        <row r="4405">
          <cell r="A4405" t="str">
            <v>Oblon, Spivak, McClelland, Maier &amp; Neustadt, L.L.P (NCAS)</v>
          </cell>
        </row>
        <row r="4406">
          <cell r="A4406" t="str">
            <v>OBrien &amp; Gere (EBS-RMSCO)</v>
          </cell>
        </row>
        <row r="4407">
          <cell r="A4407" t="str">
            <v>Oce USA Holdings</v>
          </cell>
        </row>
        <row r="4408">
          <cell r="A4408" t="str">
            <v>Ocean Mental Health Services</v>
          </cell>
        </row>
        <row r="4409">
          <cell r="A4409" t="str">
            <v>Ocean Spray</v>
          </cell>
        </row>
        <row r="4410">
          <cell r="A4410" t="str">
            <v>Oceaneering (EBS)</v>
          </cell>
        </row>
        <row r="4411">
          <cell r="A4411" t="str">
            <v>Ochsner Health Plan of Louisiana</v>
          </cell>
        </row>
        <row r="4412">
          <cell r="A4412" t="str">
            <v>OCI Chemical Laboratory (FMH) (Coresource)</v>
          </cell>
        </row>
        <row r="4413">
          <cell r="A4413" t="str">
            <v>OCLC (EHPCO)</v>
          </cell>
        </row>
        <row r="4414">
          <cell r="A4414" t="str">
            <v>Oconee Regional Medical Center</v>
          </cell>
        </row>
        <row r="4415">
          <cell r="A4415" t="str">
            <v>Odom Corporation (HMA)</v>
          </cell>
        </row>
        <row r="4416">
          <cell r="A4416" t="str">
            <v>ODS Health Plan</v>
          </cell>
        </row>
        <row r="4417">
          <cell r="A4417" t="str">
            <v>Odyssey HealthCare</v>
          </cell>
        </row>
        <row r="4418">
          <cell r="A4418" t="str">
            <v>Office Depot</v>
          </cell>
        </row>
        <row r="4419">
          <cell r="A4419" t="str">
            <v>Office Max (Direct)</v>
          </cell>
        </row>
        <row r="4420">
          <cell r="A4420" t="str">
            <v>Office of Pastoral Support</v>
          </cell>
        </row>
        <row r="4421">
          <cell r="A4421" t="str">
            <v>Office of Personnel Management</v>
          </cell>
        </row>
        <row r="4422">
          <cell r="A4422" t="str">
            <v>Office of Veterans Affairs (HHS)</v>
          </cell>
        </row>
        <row r="4423">
          <cell r="A4423" t="str">
            <v>Offshore Drilling Company, The</v>
          </cell>
        </row>
        <row r="4424">
          <cell r="A4424" t="str">
            <v>Oglebay Norton Company</v>
          </cell>
        </row>
        <row r="4425">
          <cell r="A4425" t="str">
            <v>Ohio AFSCME Care Plan, The (HAC)</v>
          </cell>
        </row>
        <row r="4426">
          <cell r="A4426" t="str">
            <v>Ohio Bankers League (Mutual Health Services)</v>
          </cell>
        </row>
        <row r="4427">
          <cell r="A4427" t="str">
            <v>Ohio Conference of Plasterers and Cement Masons Health and Welfare Fund</v>
          </cell>
        </row>
        <row r="4428">
          <cell r="A4428" t="str">
            <v>Ohio Department of Health</v>
          </cell>
        </row>
        <row r="4429">
          <cell r="A4429" t="str">
            <v>Ohio Graphic Arts Health Fund</v>
          </cell>
        </row>
        <row r="4430">
          <cell r="A4430" t="str">
            <v>Ohio Laborers District Council Ohio Contractors Association Insurance Fund</v>
          </cell>
        </row>
        <row r="4431">
          <cell r="A4431" t="str">
            <v>Ohio Mid-Eastern Regional Edu. Serv. Agency (OM-RESA)</v>
          </cell>
        </row>
        <row r="4432">
          <cell r="A4432" t="str">
            <v>Ohio National Financial Services (ONFS)</v>
          </cell>
        </row>
        <row r="4433">
          <cell r="A4433" t="str">
            <v>Ohio Operating Engineers (IUOE)</v>
          </cell>
        </row>
        <row r="4434">
          <cell r="A4434" t="str">
            <v>Ohio Police &amp; Fire Pension Fund</v>
          </cell>
        </row>
        <row r="4435">
          <cell r="A4435" t="str">
            <v>Ohio Presbyterian Retirement Services (HAC)</v>
          </cell>
        </row>
        <row r="4436">
          <cell r="A4436" t="str">
            <v>Ohio Retirement Systems (ORS)</v>
          </cell>
        </row>
        <row r="4437">
          <cell r="A4437" t="str">
            <v>Ohio Savings Financial Corp (HAC)</v>
          </cell>
        </row>
        <row r="4438">
          <cell r="A4438" t="str">
            <v>Ohio State Plumbers &amp; Pipefitters (EHPCO)</v>
          </cell>
        </row>
        <row r="4439">
          <cell r="A4439" t="str">
            <v>Ohio Valley Health Services</v>
          </cell>
        </row>
        <row r="4440">
          <cell r="A4440" t="str">
            <v>OhioHealth Group Service Corp. (OHG)</v>
          </cell>
        </row>
        <row r="4441">
          <cell r="A4441" t="str">
            <v>OI</v>
          </cell>
        </row>
        <row r="4442">
          <cell r="A4442" t="str">
            <v>Oil States International</v>
          </cell>
        </row>
        <row r="4443">
          <cell r="A4443" t="str">
            <v>OK Industries (MAA)</v>
          </cell>
        </row>
        <row r="4444">
          <cell r="A4444" t="str">
            <v>Okidata Americas</v>
          </cell>
        </row>
        <row r="4445">
          <cell r="A4445" t="str">
            <v>Oklahoma City</v>
          </cell>
        </row>
        <row r="4446">
          <cell r="A4446" t="str">
            <v>Oklahoma City Clinic</v>
          </cell>
        </row>
        <row r="4447">
          <cell r="A4447" t="str">
            <v>Oklahoma Health Care Authority</v>
          </cell>
        </row>
        <row r="4448">
          <cell r="A4448" t="str">
            <v>Oklahoma Health Insurance High Risk Pool</v>
          </cell>
        </row>
        <row r="4449">
          <cell r="A4449" t="str">
            <v>Oklahoma Heart Hospital</v>
          </cell>
        </row>
        <row r="4450">
          <cell r="A4450" t="str">
            <v>Oklahoma Operating Engineers Welfare Plan (IUOE)</v>
          </cell>
        </row>
        <row r="4451">
          <cell r="A4451" t="str">
            <v>Oklahoma Public Employees Health and Welfare Plan</v>
          </cell>
        </row>
        <row r="4452">
          <cell r="A4452" t="str">
            <v>Oklahoma Publishing</v>
          </cell>
        </row>
        <row r="4453">
          <cell r="A4453" t="str">
            <v>Oklahoma State &amp; Education Employees Group Ins Board</v>
          </cell>
        </row>
        <row r="4454">
          <cell r="A4454" t="str">
            <v>Old Dutch Foods (LMHC)</v>
          </cell>
        </row>
        <row r="4455">
          <cell r="A4455" t="str">
            <v>Old National Insurance</v>
          </cell>
        </row>
        <row r="4456">
          <cell r="A4456" t="str">
            <v>Oldcastle</v>
          </cell>
        </row>
        <row r="4457">
          <cell r="A4457" t="str">
            <v>Olympus Corporation of the Americas (Capital Blue Cross)</v>
          </cell>
        </row>
        <row r="4458">
          <cell r="A4458" t="str">
            <v>Olympus Managed Health Care, Inc.</v>
          </cell>
        </row>
        <row r="4459">
          <cell r="A4459" t="str">
            <v>Omaha Childrens Healthcare Services (CHCA)</v>
          </cell>
        </row>
        <row r="4460">
          <cell r="A4460" t="str">
            <v>Omni Air International</v>
          </cell>
        </row>
        <row r="4461">
          <cell r="A4461" t="str">
            <v>Omni Hotels</v>
          </cell>
        </row>
        <row r="4462">
          <cell r="A4462" t="str">
            <v>Omnicom Group, Inc.</v>
          </cell>
        </row>
        <row r="4463">
          <cell r="A4463" t="str">
            <v>Omnova (EHPCO)</v>
          </cell>
        </row>
        <row r="4464">
          <cell r="A4464" t="str">
            <v>On The Border</v>
          </cell>
        </row>
        <row r="4465">
          <cell r="A4465" t="str">
            <v>Ondeo Nalco (CORET)</v>
          </cell>
        </row>
        <row r="4466">
          <cell r="A4466" t="str">
            <v>One Beacon</v>
          </cell>
        </row>
        <row r="4467">
          <cell r="A4467" t="str">
            <v>O-Neal Steel, Inc.</v>
          </cell>
        </row>
        <row r="4468">
          <cell r="A4468" t="str">
            <v>OneExchange</v>
          </cell>
        </row>
        <row r="4469">
          <cell r="A4469" t="str">
            <v>Oneida Nation Enterprises, LLC</v>
          </cell>
        </row>
        <row r="4470">
          <cell r="A4470" t="str">
            <v>Oneida Nation Enterprises, LLC (PDVP) (AON)</v>
          </cell>
        </row>
        <row r="4471">
          <cell r="A4471" t="str">
            <v>OneOK Inc</v>
          </cell>
        </row>
        <row r="4472">
          <cell r="A4472" t="str">
            <v>Onondaga County</v>
          </cell>
        </row>
        <row r="4473">
          <cell r="A4473" t="str">
            <v>Onondaga County Onpoint</v>
          </cell>
        </row>
        <row r="4474">
          <cell r="A4474" t="str">
            <v>Onslow County</v>
          </cell>
        </row>
        <row r="4475">
          <cell r="A4475" t="str">
            <v>Operating Engineers Health &amp; Welfare Fund</v>
          </cell>
        </row>
        <row r="4476">
          <cell r="A4476" t="str">
            <v>Operating Engineers Health &amp; Welfare Fund Local 49 (LMHC)</v>
          </cell>
        </row>
        <row r="4477">
          <cell r="A4477" t="str">
            <v>Operating Engineers Local 101 (IUOE)</v>
          </cell>
        </row>
        <row r="4478">
          <cell r="A4478" t="str">
            <v>Operating Engineers Local 112 (IUOE)</v>
          </cell>
        </row>
        <row r="4479">
          <cell r="A4479" t="str">
            <v>Operating Engineers Local 138 (IUOE)</v>
          </cell>
        </row>
        <row r="4480">
          <cell r="A4480" t="str">
            <v>Operating Engineers Local 139 (IUOE)</v>
          </cell>
        </row>
        <row r="4481">
          <cell r="A4481" t="str">
            <v>Operating Engineers Local 181 &amp; 320 (AEPC)</v>
          </cell>
        </row>
        <row r="4482">
          <cell r="A4482" t="str">
            <v>Operating Engineers Local 312 (IUOE)</v>
          </cell>
        </row>
        <row r="4483">
          <cell r="A4483" t="str">
            <v>Operating Engineers Local 324 (AEPC)</v>
          </cell>
        </row>
        <row r="4484">
          <cell r="A4484" t="str">
            <v>Operating Engineers Local 428 (IUOE)</v>
          </cell>
        </row>
        <row r="4485">
          <cell r="A4485" t="str">
            <v>Operating Engineers Local 474 (IUOE)</v>
          </cell>
        </row>
        <row r="4486">
          <cell r="A4486" t="str">
            <v>Operating Engineers Local 478 (IUOE)</v>
          </cell>
        </row>
        <row r="4487">
          <cell r="A4487" t="str">
            <v>Operating Engineers Local 501 Security Fund (IUOE)</v>
          </cell>
        </row>
        <row r="4488">
          <cell r="A4488" t="str">
            <v>Operating Engineers Local 513 (IUOE)</v>
          </cell>
        </row>
        <row r="4489">
          <cell r="A4489" t="str">
            <v>Operating Engineers Local 547 (AEPC)</v>
          </cell>
        </row>
        <row r="4490">
          <cell r="A4490" t="str">
            <v>Operating Engineers Local 77 (H4C)</v>
          </cell>
        </row>
        <row r="4491">
          <cell r="A4491" t="str">
            <v>Operating Engineers Local 825 (IUOE)</v>
          </cell>
        </row>
        <row r="4492">
          <cell r="A4492" t="str">
            <v>Operating Engineers Local 965 (IUOE)</v>
          </cell>
        </row>
        <row r="4493">
          <cell r="A4493" t="str">
            <v>Operating Engineers Local Union 3 Health &amp; Welfare</v>
          </cell>
        </row>
        <row r="4494">
          <cell r="A4494" t="str">
            <v>Operating Engineers of Colorado (IUOE)</v>
          </cell>
        </row>
        <row r="4495">
          <cell r="A4495" t="str">
            <v>Optima Health</v>
          </cell>
        </row>
        <row r="4496">
          <cell r="A4496" t="str">
            <v>Optimal Health Initiatives</v>
          </cell>
        </row>
        <row r="4497">
          <cell r="A4497" t="str">
            <v>OptiMed Health Plans</v>
          </cell>
        </row>
        <row r="4498">
          <cell r="A4498" t="str">
            <v>Optimum Healthcare</v>
          </cell>
        </row>
        <row r="4499">
          <cell r="A4499" t="str">
            <v>Option Health Care</v>
          </cell>
        </row>
        <row r="4500">
          <cell r="A4500" t="str">
            <v>Options Clearing Corporation (MQVP)</v>
          </cell>
        </row>
        <row r="4501">
          <cell r="A4501" t="str">
            <v>Options Clearing Corporation, The</v>
          </cell>
        </row>
        <row r="4502">
          <cell r="A4502" t="str">
            <v>Orange County</v>
          </cell>
        </row>
        <row r="4503">
          <cell r="A4503" t="str">
            <v>Orange County Board of County Comm</v>
          </cell>
        </row>
        <row r="4504">
          <cell r="A4504" t="str">
            <v>Orange County California</v>
          </cell>
        </row>
        <row r="4505">
          <cell r="A4505" t="str">
            <v>Orange County Health Care Agency</v>
          </cell>
        </row>
        <row r="4506">
          <cell r="A4506" t="str">
            <v>Orange County Public Schools</v>
          </cell>
        </row>
        <row r="4507">
          <cell r="A4507" t="str">
            <v>Orange Regional Medical Center</v>
          </cell>
        </row>
        <row r="4508">
          <cell r="A4508" t="str">
            <v>Orange-Ulster School Districts Health Plan</v>
          </cell>
        </row>
        <row r="4509">
          <cell r="A4509" t="str">
            <v>Orbit Group</v>
          </cell>
        </row>
        <row r="4510">
          <cell r="A4510" t="str">
            <v>Orbitz Worldwide (EHPCO)</v>
          </cell>
        </row>
        <row r="4511">
          <cell r="A4511" t="str">
            <v>Oregon Health Plans</v>
          </cell>
        </row>
        <row r="4512">
          <cell r="A4512" t="str">
            <v>Oregon Health Science University (NWPPC)</v>
          </cell>
        </row>
        <row r="4513">
          <cell r="A4513" t="str">
            <v>Oregon Teamsters Employers Trust</v>
          </cell>
        </row>
        <row r="4514">
          <cell r="A4514" t="str">
            <v>Oregon-Washington Carpenters-Employers Health &amp; Welfare Trust Fund</v>
          </cell>
        </row>
        <row r="4515">
          <cell r="A4515" t="str">
            <v>Organon Biosciences</v>
          </cell>
        </row>
        <row r="4516">
          <cell r="A4516" t="str">
            <v>Orgill, Inc.</v>
          </cell>
        </row>
        <row r="4517">
          <cell r="A4517" t="str">
            <v>Orlando Health</v>
          </cell>
        </row>
        <row r="4518">
          <cell r="A4518" t="str">
            <v>Orleans Niagara School Health Plan</v>
          </cell>
        </row>
        <row r="4519">
          <cell r="A4519" t="str">
            <v>Orthopedic Associates of Lancaster (Coresource)</v>
          </cell>
        </row>
        <row r="4520">
          <cell r="A4520" t="str">
            <v>Oscar Healthcare (fka Bicycle Wellness)</v>
          </cell>
        </row>
        <row r="4521">
          <cell r="A4521" t="str">
            <v>Osceola School District (PBIRX)</v>
          </cell>
        </row>
        <row r="4522">
          <cell r="A4522" t="str">
            <v>Osco Industries (WPS)</v>
          </cell>
        </row>
        <row r="4523">
          <cell r="A4523" t="str">
            <v>OSF Health Plans</v>
          </cell>
        </row>
        <row r="4524">
          <cell r="A4524" t="str">
            <v>OSI Restaurant Partners, LLC (CORET)</v>
          </cell>
        </row>
        <row r="4525">
          <cell r="A4525" t="str">
            <v>OSI Restaurant Partners, LLC (MNCP)</v>
          </cell>
        </row>
        <row r="4526">
          <cell r="A4526" t="str">
            <v>Osram Sylvania</v>
          </cell>
        </row>
        <row r="4527">
          <cell r="A4527" t="str">
            <v>Oswego City School District</v>
          </cell>
        </row>
        <row r="4528">
          <cell r="A4528" t="str">
            <v>Oswego Community Unit School District</v>
          </cell>
        </row>
        <row r="4529">
          <cell r="A4529" t="str">
            <v>Oswego County Boces (POMCO)</v>
          </cell>
        </row>
        <row r="4530">
          <cell r="A4530" t="str">
            <v>Oswego Health</v>
          </cell>
        </row>
        <row r="4531">
          <cell r="A4531" t="str">
            <v>OTB Acquisition LLC (Brinker International)</v>
          </cell>
        </row>
        <row r="4532">
          <cell r="A4532" t="str">
            <v>Our Sunday Visitor (Pro-Claim Plus)</v>
          </cell>
        </row>
        <row r="4533">
          <cell r="A4533" t="str">
            <v>OutsourceOne, Inc.</v>
          </cell>
        </row>
        <row r="4534">
          <cell r="A4534" t="str">
            <v>Overhead Door (RxBenefits, Inc)</v>
          </cell>
        </row>
        <row r="4535">
          <cell r="A4535" t="str">
            <v>Overhead Door Corporation</v>
          </cell>
        </row>
        <row r="4536">
          <cell r="A4536" t="str">
            <v>Overnight Transporation</v>
          </cell>
        </row>
        <row r="4537">
          <cell r="A4537" t="str">
            <v>Owens and Minor, Inc.</v>
          </cell>
        </row>
        <row r="4538">
          <cell r="A4538" t="str">
            <v>Owens Corning</v>
          </cell>
        </row>
        <row r="4539">
          <cell r="A4539" t="str">
            <v>Owens Illinois</v>
          </cell>
        </row>
        <row r="4540">
          <cell r="A4540" t="str">
            <v>Owens State Community College (EHPCO)</v>
          </cell>
        </row>
        <row r="4541">
          <cell r="A4541" t="str">
            <v>Owl Wire</v>
          </cell>
        </row>
        <row r="4542">
          <cell r="A4542" t="str">
            <v>Oxford Automotive, Inc.</v>
          </cell>
        </row>
        <row r="4543">
          <cell r="A4543" t="str">
            <v>Oxford Retail</v>
          </cell>
        </row>
        <row r="4544">
          <cell r="A4544" t="str">
            <v>Oxnard Union High School District</v>
          </cell>
        </row>
        <row r="4545">
          <cell r="A4545" t="str">
            <v>Ozburn Hessey Logistics (CORET)</v>
          </cell>
        </row>
        <row r="4546">
          <cell r="A4546" t="str">
            <v>P&amp;A Adminstrative Services, Inc.</v>
          </cell>
        </row>
        <row r="4547">
          <cell r="A4547" t="str">
            <v>P5 Health</v>
          </cell>
        </row>
        <row r="4548">
          <cell r="A4548" t="str">
            <v>PA House of Rep.</v>
          </cell>
        </row>
        <row r="4549">
          <cell r="A4549" t="str">
            <v>PA Turnpike Commission (Capital Blue Cross)</v>
          </cell>
        </row>
        <row r="4550">
          <cell r="A4550" t="str">
            <v>Paccar, Inc.</v>
          </cell>
        </row>
        <row r="4551">
          <cell r="A4551" t="str">
            <v>Pacific Benefits Trust</v>
          </cell>
        </row>
        <row r="4552">
          <cell r="A4552" t="str">
            <v>Pacific Business Group on Health</v>
          </cell>
        </row>
        <row r="4553">
          <cell r="A4553" t="str">
            <v>Pacific Cast Technologies (HMA)</v>
          </cell>
        </row>
        <row r="4554">
          <cell r="A4554" t="str">
            <v>Pacific Health Corporation</v>
          </cell>
        </row>
        <row r="4555">
          <cell r="A4555" t="str">
            <v>Pacific Sunwear</v>
          </cell>
        </row>
        <row r="4556">
          <cell r="A4556" t="str">
            <v>Pacific Telesis  (PACTEL)</v>
          </cell>
        </row>
        <row r="4557">
          <cell r="A4557" t="str">
            <v>PacificSource Health Plans</v>
          </cell>
        </row>
        <row r="4558">
          <cell r="A4558" t="str">
            <v>Packaging Corp of America</v>
          </cell>
        </row>
        <row r="4559">
          <cell r="A4559" t="str">
            <v>Packaging Dynamics</v>
          </cell>
        </row>
        <row r="4560">
          <cell r="A4560" t="str">
            <v>Painters District Council 30</v>
          </cell>
        </row>
        <row r="4561">
          <cell r="A4561" t="str">
            <v>Painters District Council No. 3 Health and Welfare</v>
          </cell>
        </row>
        <row r="4562">
          <cell r="A4562" t="str">
            <v>Painters Union Insurance</v>
          </cell>
        </row>
        <row r="4563">
          <cell r="A4563" t="str">
            <v>Painting Industry Insurance Fund, The</v>
          </cell>
        </row>
        <row r="4564">
          <cell r="A4564" t="str">
            <v>Palm Springs General Hospital (Anchor Benefits)</v>
          </cell>
        </row>
        <row r="4565">
          <cell r="A4565" t="str">
            <v>Palmer &amp; Cay Consulting Group</v>
          </cell>
        </row>
        <row r="4566">
          <cell r="A4566" t="str">
            <v>Palmetto Health</v>
          </cell>
        </row>
        <row r="4567">
          <cell r="A4567" t="str">
            <v>Palmetto Health 100% Co-pay</v>
          </cell>
        </row>
        <row r="4568">
          <cell r="A4568" t="str">
            <v>Palmetto Health PHC</v>
          </cell>
        </row>
        <row r="4569">
          <cell r="A4569" t="str">
            <v>Palo Alto Foundation Medical Group</v>
          </cell>
        </row>
        <row r="4570">
          <cell r="A4570" t="str">
            <v>Pam Labs</v>
          </cell>
        </row>
        <row r="4571">
          <cell r="A4571" t="str">
            <v>Pan American Health Organization</v>
          </cell>
        </row>
        <row r="4572">
          <cell r="A4572" t="str">
            <v>Pan American Life</v>
          </cell>
        </row>
        <row r="4573">
          <cell r="A4573" t="str">
            <v>Panduit (PDVP)</v>
          </cell>
        </row>
        <row r="4574">
          <cell r="A4574" t="str">
            <v>Panera, LLC</v>
          </cell>
        </row>
        <row r="4575">
          <cell r="A4575" t="str">
            <v>Papa Johns International</v>
          </cell>
        </row>
        <row r="4576">
          <cell r="A4576" t="str">
            <v>Paramount Health Care</v>
          </cell>
        </row>
        <row r="4577">
          <cell r="A4577" t="str">
            <v>Pardee Hospital (Wells Fargo Insurance Services)</v>
          </cell>
        </row>
        <row r="4578">
          <cell r="A4578" t="str">
            <v>Park District Risk Management Agency</v>
          </cell>
        </row>
        <row r="4579">
          <cell r="A4579" t="str">
            <v>Park Nicollet</v>
          </cell>
        </row>
        <row r="4580">
          <cell r="A4580" t="str">
            <v>Parkdale Mills</v>
          </cell>
        </row>
        <row r="4581">
          <cell r="A4581" t="str">
            <v>Parker</v>
          </cell>
        </row>
        <row r="4582">
          <cell r="A4582" t="str">
            <v>Parker Fire &amp; Sewer  (CWI Benefits, Inc.)</v>
          </cell>
        </row>
        <row r="4583">
          <cell r="A4583" t="str">
            <v>Parker Hannifin Corporation (HAC)</v>
          </cell>
        </row>
        <row r="4584">
          <cell r="A4584" t="str">
            <v>Parker University</v>
          </cell>
        </row>
        <row r="4585">
          <cell r="A4585" t="str">
            <v>Parkland Health and Hospital System</v>
          </cell>
        </row>
        <row r="4586">
          <cell r="A4586" t="str">
            <v>Parkview Health</v>
          </cell>
        </row>
        <row r="4587">
          <cell r="A4587" t="str">
            <v>Parkview Medical Center</v>
          </cell>
        </row>
        <row r="4588">
          <cell r="A4588" t="str">
            <v>Parma City Schools (EHPCO)</v>
          </cell>
        </row>
        <row r="4589">
          <cell r="A4589" t="str">
            <v>Parma Community General Hospital (CCHS)</v>
          </cell>
        </row>
        <row r="4590">
          <cell r="A4590" t="str">
            <v>Partners Health Plan</v>
          </cell>
        </row>
        <row r="4591">
          <cell r="A4591" t="str">
            <v>Partners Rx</v>
          </cell>
        </row>
        <row r="4592">
          <cell r="A4592" t="str">
            <v>Partnership HealthPlan of California</v>
          </cell>
        </row>
        <row r="4593">
          <cell r="A4593" t="str">
            <v>Pasco County</v>
          </cell>
        </row>
        <row r="4594">
          <cell r="A4594" t="str">
            <v>Passavant Area Hospital (WFL)</v>
          </cell>
        </row>
        <row r="4595">
          <cell r="A4595" t="str">
            <v>Passport Health</v>
          </cell>
        </row>
        <row r="4596">
          <cell r="A4596" t="str">
            <v>Pat Dawson</v>
          </cell>
        </row>
        <row r="4597">
          <cell r="A4597" t="str">
            <v>Patient Advocates, LLC</v>
          </cell>
        </row>
        <row r="4598">
          <cell r="A4598" t="str">
            <v>Patient Directed Care</v>
          </cell>
        </row>
        <row r="4599">
          <cell r="A4599" t="str">
            <v>Patient First Corporation</v>
          </cell>
        </row>
        <row r="4600">
          <cell r="A4600" t="str">
            <v>Patrick Sbrocco</v>
          </cell>
        </row>
        <row r="4601">
          <cell r="A4601" t="str">
            <v>Patriot Coal</v>
          </cell>
        </row>
        <row r="4602">
          <cell r="A4602" t="str">
            <v>Patrolmens Benevolent Association NYC</v>
          </cell>
        </row>
        <row r="4603">
          <cell r="A4603" t="str">
            <v>Patton Boggs LLP</v>
          </cell>
        </row>
        <row r="4604">
          <cell r="A4604" t="str">
            <v>Paul Weiss</v>
          </cell>
        </row>
        <row r="4605">
          <cell r="A4605" t="str">
            <v>Paul, Hastings, Janofsky &amp; Walker LLP</v>
          </cell>
        </row>
        <row r="4606">
          <cell r="A4606" t="str">
            <v>Paychex, Inc.</v>
          </cell>
        </row>
        <row r="4607">
          <cell r="A4607" t="str">
            <v>Payless Cashways</v>
          </cell>
        </row>
        <row r="4608">
          <cell r="A4608" t="str">
            <v>Payless Shoesource, Inc.</v>
          </cell>
        </row>
        <row r="4609">
          <cell r="A4609" t="str">
            <v>PBIRx (PBIRX)</v>
          </cell>
        </row>
        <row r="4610">
          <cell r="A4610" t="str">
            <v>PBM Plus, Inc.</v>
          </cell>
        </row>
        <row r="4611">
          <cell r="A4611" t="str">
            <v>PC Connections (AON)</v>
          </cell>
        </row>
        <row r="4612">
          <cell r="A4612" t="str">
            <v>PCC Airfoils, Inc. (EHPCO)</v>
          </cell>
        </row>
        <row r="4613">
          <cell r="A4613" t="str">
            <v>PCCA (IHC)</v>
          </cell>
        </row>
        <row r="4614">
          <cell r="A4614" t="str">
            <v>PCIP (Brokerage Concepts) (Brokerage Concepts)</v>
          </cell>
        </row>
        <row r="4615">
          <cell r="A4615" t="str">
            <v>Peabody Energy</v>
          </cell>
        </row>
        <row r="4616">
          <cell r="A4616" t="str">
            <v>Peak Medical Corporation</v>
          </cell>
        </row>
        <row r="4617">
          <cell r="A4617" t="str">
            <v>Pearson Packaging Systems, Inc.</v>
          </cell>
        </row>
        <row r="4618">
          <cell r="A4618" t="str">
            <v>PEBA - City Of Plano (PEBA)</v>
          </cell>
        </row>
        <row r="4619">
          <cell r="A4619" t="str">
            <v>Pebble Beach Company (PBIRX)</v>
          </cell>
        </row>
        <row r="4620">
          <cell r="A4620" t="str">
            <v>Pechanga Band of Luiseno Mission Indians</v>
          </cell>
        </row>
        <row r="4621">
          <cell r="A4621" t="str">
            <v>Pekin Life Insurance</v>
          </cell>
        </row>
        <row r="4622">
          <cell r="A4622" t="str">
            <v>Peninsula Regional Medical Center</v>
          </cell>
        </row>
        <row r="4623">
          <cell r="A4623" t="str">
            <v>Penn Engineering</v>
          </cell>
        </row>
        <row r="4624">
          <cell r="A4624" t="str">
            <v>Penn Gaming</v>
          </cell>
        </row>
        <row r="4625">
          <cell r="A4625" t="str">
            <v>Penn Med Consultants (Capital Blue Cross)</v>
          </cell>
        </row>
        <row r="4626">
          <cell r="A4626" t="str">
            <v>Penn National Gaming</v>
          </cell>
        </row>
        <row r="4627">
          <cell r="A4627" t="str">
            <v>Penn State Geisinger</v>
          </cell>
        </row>
        <row r="4628">
          <cell r="A4628" t="str">
            <v>Penn United Technology (PBGH)</v>
          </cell>
        </row>
        <row r="4629">
          <cell r="A4629" t="str">
            <v>PennLife</v>
          </cell>
        </row>
        <row r="4630">
          <cell r="A4630" t="str">
            <v>Pennsylvania County Health Insurance Purchasing (Capital Blue Cross)</v>
          </cell>
        </row>
        <row r="4631">
          <cell r="A4631" t="str">
            <v>Pennsylvania Department of Health (Capital Blue Cross)</v>
          </cell>
        </row>
        <row r="4632">
          <cell r="A4632" t="str">
            <v>Pennsylvania Employees Benefit Trust Fund (PEBTF)</v>
          </cell>
        </row>
        <row r="4633">
          <cell r="A4633" t="str">
            <v>Pennsylvania Managed Medicaid (Universal American)</v>
          </cell>
        </row>
        <row r="4634">
          <cell r="A4634" t="str">
            <v>Pennsylvania School Board Association (Capital Blue Cross)</v>
          </cell>
        </row>
        <row r="4635">
          <cell r="A4635" t="str">
            <v>Pennsylvania State System of Higher Education</v>
          </cell>
        </row>
        <row r="4636">
          <cell r="A4636" t="str">
            <v>Pennsylvania State System of Higher Education (Capital BCBS)</v>
          </cell>
        </row>
        <row r="4637">
          <cell r="A4637" t="str">
            <v>Pennsylvania Trust</v>
          </cell>
        </row>
        <row r="4638">
          <cell r="A4638" t="str">
            <v>Pennsylvania Turnpike Commission (Brokerage Concepts)</v>
          </cell>
        </row>
        <row r="4639">
          <cell r="A4639" t="str">
            <v>PENSA Health Management</v>
          </cell>
        </row>
        <row r="4640">
          <cell r="A4640" t="str">
            <v>Pensioned Operating Engineers</v>
          </cell>
        </row>
        <row r="4641">
          <cell r="A4641" t="str">
            <v>Penske Auto Group</v>
          </cell>
        </row>
        <row r="4642">
          <cell r="A4642" t="str">
            <v>Penske Truck Leasing</v>
          </cell>
        </row>
        <row r="4643">
          <cell r="A4643" t="str">
            <v>Pentagon Federal Credit Union</v>
          </cell>
        </row>
        <row r="4644">
          <cell r="A4644" t="str">
            <v>Pentair (EHPCO)</v>
          </cell>
        </row>
        <row r="4645">
          <cell r="A4645" t="str">
            <v>Penz Products (Allied)</v>
          </cell>
        </row>
        <row r="4646">
          <cell r="A4646" t="str">
            <v>People Care Choice</v>
          </cell>
        </row>
        <row r="4647">
          <cell r="A4647" t="str">
            <v>People First Health Strategies, Inc.</v>
          </cell>
        </row>
        <row r="4648">
          <cell r="A4648" t="str">
            <v>Peoples Bank</v>
          </cell>
        </row>
        <row r="4649">
          <cell r="A4649" t="str">
            <v>Peoples Benefit Life</v>
          </cell>
        </row>
        <row r="4650">
          <cell r="A4650" t="str">
            <v>Peoples Benefit Services, Inc.</v>
          </cell>
        </row>
        <row r="4651">
          <cell r="A4651" t="str">
            <v>Peoples Energy</v>
          </cell>
        </row>
        <row r="4652">
          <cell r="A4652" t="str">
            <v>Peoples Health Network</v>
          </cell>
        </row>
        <row r="4653">
          <cell r="A4653" t="str">
            <v>Peoples Inc. (EBS-RMSCO)</v>
          </cell>
        </row>
        <row r="4654">
          <cell r="A4654" t="str">
            <v>PEP Boys (NEPPC)</v>
          </cell>
        </row>
        <row r="4655">
          <cell r="A4655" t="str">
            <v>Pepco Holdings, Inc. (PHI)</v>
          </cell>
        </row>
        <row r="4656">
          <cell r="A4656" t="str">
            <v>Pepsi Cola Bottlling</v>
          </cell>
        </row>
        <row r="4657">
          <cell r="A4657" t="str">
            <v>Pep-Up, Inc. (IHS)</v>
          </cell>
        </row>
        <row r="4658">
          <cell r="A4658" t="str">
            <v>Pequot Pharmaceutical Network</v>
          </cell>
        </row>
        <row r="4659">
          <cell r="A4659" t="str">
            <v>Perdue Farms, Inc.</v>
          </cell>
        </row>
        <row r="4660">
          <cell r="A4660" t="str">
            <v>Performance Food Group</v>
          </cell>
        </row>
        <row r="4661">
          <cell r="A4661" t="str">
            <v>Performax</v>
          </cell>
        </row>
        <row r="4662">
          <cell r="A4662" t="str">
            <v>PerformRx</v>
          </cell>
        </row>
        <row r="4663">
          <cell r="A4663" t="str">
            <v>Perkin Elmer</v>
          </cell>
        </row>
        <row r="4664">
          <cell r="A4664" t="str">
            <v>Perkin-Elmer Corporation</v>
          </cell>
        </row>
        <row r="4665">
          <cell r="A4665" t="str">
            <v>Perkins + Will</v>
          </cell>
        </row>
        <row r="4666">
          <cell r="A4666" t="str">
            <v>Permian Mud Services (EBS)</v>
          </cell>
        </row>
        <row r="4667">
          <cell r="A4667" t="str">
            <v>Pernod Ricard</v>
          </cell>
        </row>
        <row r="4668">
          <cell r="A4668" t="str">
            <v>Perot Systems Corporation</v>
          </cell>
        </row>
        <row r="4669">
          <cell r="A4669" t="str">
            <v>Perrigo</v>
          </cell>
        </row>
        <row r="4670">
          <cell r="A4670" t="str">
            <v>Personalcare HMO</v>
          </cell>
        </row>
        <row r="4671">
          <cell r="A4671" t="str">
            <v>Peterson Companies</v>
          </cell>
        </row>
        <row r="4672">
          <cell r="A4672" t="str">
            <v>PetMeds</v>
          </cell>
        </row>
        <row r="4673">
          <cell r="A4673" t="str">
            <v>PetSmart</v>
          </cell>
        </row>
        <row r="4674">
          <cell r="A4674" t="str">
            <v>Pew Charitable Trusts (Wellnet Healthcare Plan)</v>
          </cell>
        </row>
        <row r="4675">
          <cell r="A4675" t="str">
            <v>PEXCO, LLC</v>
          </cell>
        </row>
        <row r="4676">
          <cell r="A4676" t="str">
            <v>Pfizer (Horizon BCBS of New Jersey)</v>
          </cell>
        </row>
        <row r="4677">
          <cell r="A4677" t="str">
            <v>Pfizer, Inc.</v>
          </cell>
        </row>
        <row r="4678">
          <cell r="A4678" t="str">
            <v>PFSweb, Inc.</v>
          </cell>
        </row>
        <row r="4679">
          <cell r="A4679" t="str">
            <v>Pharm Assess</v>
          </cell>
        </row>
        <row r="4680">
          <cell r="A4680" t="str">
            <v>Pharm Assess-Beyond Rx</v>
          </cell>
        </row>
        <row r="4681">
          <cell r="A4681" t="str">
            <v>Pharmaceutical Horizons</v>
          </cell>
        </row>
        <row r="4682">
          <cell r="A4682" t="str">
            <v>Pharmaceutical Strategies Group (PSG)</v>
          </cell>
        </row>
        <row r="4683">
          <cell r="A4683" t="str">
            <v>Pharmacia Corp</v>
          </cell>
        </row>
        <row r="4684">
          <cell r="A4684" t="str">
            <v>Pharmacy Advantage</v>
          </cell>
        </row>
        <row r="4685">
          <cell r="A4685" t="str">
            <v>Pharmacy Benefit Management Collective (PBMC)</v>
          </cell>
        </row>
        <row r="4686">
          <cell r="A4686" t="str">
            <v>Pharmacy Data Management, Inc.</v>
          </cell>
        </row>
        <row r="4687">
          <cell r="A4687" t="str">
            <v>Pharmacy Detailing, Inc.</v>
          </cell>
        </row>
        <row r="4688">
          <cell r="A4688" t="str">
            <v>Pharmacy Network National Corp</v>
          </cell>
        </row>
        <row r="4689">
          <cell r="A4689" t="str">
            <v>Pharmacy Providers of Oklahoma</v>
          </cell>
        </row>
        <row r="4690">
          <cell r="A4690" t="str">
            <v>Pharmacy Services, Inc.</v>
          </cell>
        </row>
        <row r="4691">
          <cell r="A4691" t="str">
            <v>Pharmastar PBM</v>
          </cell>
        </row>
        <row r="4692">
          <cell r="A4692" t="str">
            <v>Phelps Dodge Corporation</v>
          </cell>
        </row>
        <row r="4693">
          <cell r="A4693" t="str">
            <v>PHH Corporation</v>
          </cell>
        </row>
        <row r="4694">
          <cell r="A4694" t="str">
            <v>PHI, Inc.</v>
          </cell>
        </row>
        <row r="4695">
          <cell r="A4695" t="str">
            <v>Phifer Incorporated</v>
          </cell>
        </row>
        <row r="4696">
          <cell r="A4696" t="str">
            <v>Philadelphia Gas Works</v>
          </cell>
        </row>
        <row r="4697">
          <cell r="A4697" t="str">
            <v>Philips Electronics</v>
          </cell>
        </row>
        <row r="4698">
          <cell r="A4698" t="str">
            <v>Phillip Morris</v>
          </cell>
        </row>
        <row r="4699">
          <cell r="A4699" t="str">
            <v>Phillips Plastics</v>
          </cell>
        </row>
        <row r="4700">
          <cell r="A4700" t="str">
            <v>Phoenix Childrens Hospital (CHCA)</v>
          </cell>
        </row>
        <row r="4701">
          <cell r="A4701" t="str">
            <v>PHP Management Systems, Inc.</v>
          </cell>
        </row>
        <row r="4702">
          <cell r="A4702" t="str">
            <v>Physician Associates (FMH) (Coresource)</v>
          </cell>
        </row>
        <row r="4703">
          <cell r="A4703" t="str">
            <v>Physician Captives</v>
          </cell>
        </row>
        <row r="4704">
          <cell r="A4704" t="str">
            <v>Physician Direct Services</v>
          </cell>
        </row>
        <row r="4705">
          <cell r="A4705" t="str">
            <v>Physician Hospital Community Organization</v>
          </cell>
        </row>
        <row r="4706">
          <cell r="A4706" t="str">
            <v>Physicians Health Plan</v>
          </cell>
        </row>
        <row r="4707">
          <cell r="A4707" t="str">
            <v>Physicians Mutual Insurance</v>
          </cell>
        </row>
        <row r="4708">
          <cell r="A4708" t="str">
            <v>Physicians Plus Insurance</v>
          </cell>
        </row>
        <row r="4709">
          <cell r="A4709" t="str">
            <v>Physicians United Plan</v>
          </cell>
        </row>
        <row r="4710">
          <cell r="A4710" t="str">
            <v>PI, Inc. (BCBSTN)</v>
          </cell>
        </row>
        <row r="4711">
          <cell r="A4711" t="str">
            <v>Piedmont Airlines (Coresource)</v>
          </cell>
        </row>
        <row r="4712">
          <cell r="A4712" t="str">
            <v>Piedmont Community Health Plan</v>
          </cell>
        </row>
        <row r="4713">
          <cell r="A4713" t="str">
            <v>Piedmont Health Coalition (PHC)</v>
          </cell>
        </row>
        <row r="4714">
          <cell r="A4714" t="str">
            <v>Piedmont Healthcare</v>
          </cell>
        </row>
        <row r="4715">
          <cell r="A4715" t="str">
            <v>Pier 1 Imports</v>
          </cell>
        </row>
        <row r="4716">
          <cell r="A4716" t="str">
            <v>Pike Electric</v>
          </cell>
        </row>
        <row r="4717">
          <cell r="A4717" t="str">
            <v>Pike Township (HCH Administration, Inc.)</v>
          </cell>
        </row>
        <row r="4718">
          <cell r="A4718" t="str">
            <v>Pilgrims Pride</v>
          </cell>
        </row>
        <row r="4719">
          <cell r="A4719" t="str">
            <v>Pillar Hotels &amp; Resorts</v>
          </cell>
        </row>
        <row r="4720">
          <cell r="A4720" t="str">
            <v>Pilot Flying J</v>
          </cell>
        </row>
        <row r="4721">
          <cell r="A4721" t="str">
            <v>Pima County (Brokerage Concepts)</v>
          </cell>
        </row>
        <row r="4722">
          <cell r="A4722" t="str">
            <v>Pima County Community College District</v>
          </cell>
        </row>
        <row r="4723">
          <cell r="A4723" t="str">
            <v>Pinal County (WISRX)</v>
          </cell>
        </row>
        <row r="4724">
          <cell r="A4724" t="str">
            <v>Pinellas County</v>
          </cell>
        </row>
        <row r="4725">
          <cell r="A4725" t="str">
            <v>Pinnacle</v>
          </cell>
        </row>
        <row r="4726">
          <cell r="A4726" t="str">
            <v>Pinnacle Claims Management</v>
          </cell>
        </row>
        <row r="4727">
          <cell r="A4727" t="str">
            <v>Pinnacle Entertainment</v>
          </cell>
        </row>
        <row r="4728">
          <cell r="A4728" t="str">
            <v>Pinnacle Foods (CORET)</v>
          </cell>
        </row>
        <row r="4729">
          <cell r="A4729" t="str">
            <v>Pinnacle Health System</v>
          </cell>
        </row>
        <row r="4730">
          <cell r="A4730" t="str">
            <v>Pinnacle TPA</v>
          </cell>
        </row>
        <row r="4731">
          <cell r="A4731" t="str">
            <v>Pinnacle West - AZ Public Services</v>
          </cell>
        </row>
        <row r="4732">
          <cell r="A4732" t="str">
            <v>Pioneer Credit Company (BCBSTN)</v>
          </cell>
        </row>
        <row r="4733">
          <cell r="A4733" t="str">
            <v>Pioneer Human Services (HMA Inc.)</v>
          </cell>
        </row>
        <row r="4734">
          <cell r="A4734" t="str">
            <v>Pioneer Newspapers (HMA)</v>
          </cell>
        </row>
        <row r="4735">
          <cell r="A4735" t="str">
            <v>Pioneers’ Home</v>
          </cell>
        </row>
        <row r="4736">
          <cell r="A4736" t="str">
            <v>Pipe Industry Health and Welfare Fund of Colorado (WISRX)</v>
          </cell>
        </row>
        <row r="4737">
          <cell r="A4737" t="str">
            <v>Pipe Trades District Council 36</v>
          </cell>
        </row>
        <row r="4738">
          <cell r="A4738" t="str">
            <v>Pipe Trades No 36</v>
          </cell>
        </row>
        <row r="4739">
          <cell r="A4739" t="str">
            <v>Pipefitters Local 597</v>
          </cell>
        </row>
        <row r="4740">
          <cell r="A4740" t="str">
            <v>Pipefitters Local 636</v>
          </cell>
        </row>
        <row r="4741">
          <cell r="A4741" t="str">
            <v>Pipeline Industry Benefit Fund</v>
          </cell>
        </row>
        <row r="4742">
          <cell r="A4742" t="str">
            <v>Pirelli Armstrong Tire Corporation</v>
          </cell>
        </row>
        <row r="4743">
          <cell r="A4743" t="str">
            <v>Pitney Bowes, Inc.</v>
          </cell>
        </row>
        <row r="4744">
          <cell r="A4744" t="str">
            <v>Pittman and Associates</v>
          </cell>
        </row>
        <row r="4745">
          <cell r="A4745" t="str">
            <v>Pittsburgh Business Group on Health (PBGH)</v>
          </cell>
        </row>
        <row r="4746">
          <cell r="A4746" t="str">
            <v>Pittsburgh Glass Works (PBGH)</v>
          </cell>
        </row>
        <row r="4747">
          <cell r="A4747" t="str">
            <v>Pittsburgh Police and Firefighters</v>
          </cell>
        </row>
        <row r="4748">
          <cell r="A4748" t="str">
            <v>Pittston Area School District</v>
          </cell>
        </row>
        <row r="4749">
          <cell r="A4749" t="str">
            <v>Plan Bienestar Union De Carpinteros</v>
          </cell>
        </row>
        <row r="4750">
          <cell r="A4750" t="str">
            <v>Plan Bienestar UTM</v>
          </cell>
        </row>
        <row r="4751">
          <cell r="A4751" t="str">
            <v>Plan de Servicios de Salud Bella Vista Inc.</v>
          </cell>
        </row>
        <row r="4752">
          <cell r="A4752" t="str">
            <v>Plan de Servicios de Salud Bella Vista, Inc.</v>
          </cell>
        </row>
        <row r="4753">
          <cell r="A4753" t="str">
            <v>Plan Handlers</v>
          </cell>
        </row>
        <row r="4754">
          <cell r="A4754" t="str">
            <v>Planhandlers, Inc. (CenBen USA)</v>
          </cell>
        </row>
        <row r="4755">
          <cell r="A4755" t="str">
            <v>Plant Performance Services</v>
          </cell>
        </row>
        <row r="4756">
          <cell r="A4756" t="str">
            <v>Plasma Technologies, Inc. (Coresource)</v>
          </cell>
        </row>
        <row r="4757">
          <cell r="A4757" t="str">
            <v>Platinum Equity</v>
          </cell>
        </row>
        <row r="4758">
          <cell r="A4758" t="str">
            <v>Playworld Systems, Inc.</v>
          </cell>
        </row>
        <row r="4759">
          <cell r="A4759" t="str">
            <v>PLEASE DO NOT RENAME THIS CLIENT!</v>
          </cell>
        </row>
        <row r="4760">
          <cell r="A4760" t="str">
            <v>Plumbers &amp; Pipefitters (EHPCO)</v>
          </cell>
        </row>
        <row r="4761">
          <cell r="A4761" t="str">
            <v>Plumbers &amp; Pipefitters 422 (MEBFC)</v>
          </cell>
        </row>
        <row r="4762">
          <cell r="A4762" t="str">
            <v>Plumbers &amp; Pipefitters Local 219</v>
          </cell>
        </row>
        <row r="4763">
          <cell r="A4763" t="str">
            <v>Plumbers &amp; Pipefitters Local 219 (EHPCO)</v>
          </cell>
        </row>
        <row r="4764">
          <cell r="A4764" t="str">
            <v>Plumbers &amp; Pipefitters Local 23</v>
          </cell>
        </row>
        <row r="4765">
          <cell r="A4765" t="str">
            <v>Plumbers &amp; Pipefitters Local 354</v>
          </cell>
        </row>
        <row r="4766">
          <cell r="A4766" t="str">
            <v>Plumbers &amp; Pipefitters Local 396 (EHPCO)</v>
          </cell>
        </row>
        <row r="4767">
          <cell r="A4767" t="str">
            <v>Plumbers &amp; Pipefitters Local 430</v>
          </cell>
        </row>
        <row r="4768">
          <cell r="A4768" t="str">
            <v>Plumbers &amp; Pipefitters Local 525 Health &amp; Welfare Fund</v>
          </cell>
        </row>
        <row r="4769">
          <cell r="A4769" t="str">
            <v>Plumbers &amp; Pipefitters Local 94 (EPHCO)</v>
          </cell>
        </row>
        <row r="4770">
          <cell r="A4770" t="str">
            <v>Plumbers &amp; Pipefitters Local Union 630</v>
          </cell>
        </row>
        <row r="4771">
          <cell r="A4771" t="str">
            <v>Plumbers &amp; Piperfitters Local 190 (AEPC)</v>
          </cell>
        </row>
        <row r="4772">
          <cell r="A4772" t="str">
            <v>Plumbers &amp; Steamfitters Local 440 Health &amp; Welfare</v>
          </cell>
        </row>
        <row r="4773">
          <cell r="A4773" t="str">
            <v>Plumbers &amp; Steamfitters Local Union 33</v>
          </cell>
        </row>
        <row r="4774">
          <cell r="A4774" t="str">
            <v>Plumbers &amp; Steamfitters Local Union 43</v>
          </cell>
        </row>
        <row r="4775">
          <cell r="A4775" t="str">
            <v>Plumbers 392</v>
          </cell>
        </row>
        <row r="4776">
          <cell r="A4776" t="str">
            <v>Plumbers and Pipefitters Health and Security Fund</v>
          </cell>
        </row>
        <row r="4777">
          <cell r="A4777" t="str">
            <v>Plumbers and Pipefitters Local 286</v>
          </cell>
        </row>
        <row r="4778">
          <cell r="A4778" t="str">
            <v>Plumbers and Pipefitters Local 344</v>
          </cell>
        </row>
        <row r="4779">
          <cell r="A4779" t="str">
            <v>Plumbers and Pipefitters Local 5 (HCCCC)</v>
          </cell>
        </row>
        <row r="4780">
          <cell r="A4780" t="str">
            <v>Plumbers and Steamfitters Local 21</v>
          </cell>
        </row>
        <row r="4781">
          <cell r="A4781" t="str">
            <v>Plumbers Local 10 Health &amp; Welfare Fund (HCCCC)</v>
          </cell>
        </row>
        <row r="4782">
          <cell r="A4782" t="str">
            <v>Plumbers Local 130 UA Welfare Fund</v>
          </cell>
        </row>
        <row r="4783">
          <cell r="A4783" t="str">
            <v>Plumbers Local No. 5</v>
          </cell>
        </row>
        <row r="4784">
          <cell r="A4784" t="str">
            <v>Plumbers Local No. 5 Medical Fund (HCCCC)</v>
          </cell>
        </row>
        <row r="4785">
          <cell r="A4785" t="str">
            <v>Plumbers Local Union No. 1 Welfare Fund</v>
          </cell>
        </row>
        <row r="4786">
          <cell r="A4786" t="str">
            <v>Plumbers Union Local 93 (MEBFC)</v>
          </cell>
        </row>
        <row r="4787">
          <cell r="A4787" t="str">
            <v>Plumbers, Pipe Fitters and Mechanical Equipment Service</v>
          </cell>
        </row>
        <row r="4788">
          <cell r="A4788" t="str">
            <v>Plymouth Rock Group of Companies</v>
          </cell>
        </row>
        <row r="4789">
          <cell r="A4789" t="str">
            <v>PMC Medicare Choice</v>
          </cell>
        </row>
        <row r="4790">
          <cell r="A4790" t="str">
            <v>PMSI</v>
          </cell>
        </row>
        <row r="4791">
          <cell r="A4791" t="str">
            <v>PNC</v>
          </cell>
        </row>
        <row r="4792">
          <cell r="A4792" t="str">
            <v>Pocono Medical Center</v>
          </cell>
        </row>
        <row r="4793">
          <cell r="A4793" t="str">
            <v>Poggemeyer Design Group (EHPCO)</v>
          </cell>
        </row>
        <row r="4794">
          <cell r="A4794" t="str">
            <v>Polaris Benefits Administrators</v>
          </cell>
        </row>
        <row r="4795">
          <cell r="A4795" t="str">
            <v>Police &amp; Fire Clinic Association</v>
          </cell>
        </row>
        <row r="4796">
          <cell r="A4796" t="str">
            <v>Polk County Government</v>
          </cell>
        </row>
        <row r="4797">
          <cell r="A4797" t="str">
            <v>Polk County Government</v>
          </cell>
        </row>
        <row r="4798">
          <cell r="A4798" t="str">
            <v>Polk County Indigent Care</v>
          </cell>
        </row>
        <row r="4799">
          <cell r="A4799" t="str">
            <v>Polk County Public Schools</v>
          </cell>
        </row>
        <row r="4800">
          <cell r="A4800" t="str">
            <v>Polk Health Care Plan</v>
          </cell>
        </row>
        <row r="4801">
          <cell r="A4801" t="str">
            <v>Poly-America</v>
          </cell>
        </row>
        <row r="4802">
          <cell r="A4802" t="str">
            <v>Polycom, Inc</v>
          </cell>
        </row>
        <row r="4803">
          <cell r="A4803" t="str">
            <v>Polymer Group, Inc. (CORET)</v>
          </cell>
        </row>
        <row r="4804">
          <cell r="A4804" t="str">
            <v>POMCO, Inc. (POMCO)</v>
          </cell>
        </row>
        <row r="4805">
          <cell r="A4805" t="str">
            <v>Pomona Valley Hospital Medical Center</v>
          </cell>
        </row>
        <row r="4806">
          <cell r="A4806" t="str">
            <v>Port of Corpus Christi (Boon-Chapman)</v>
          </cell>
        </row>
        <row r="4807">
          <cell r="A4807" t="str">
            <v>Port of Stockton</v>
          </cell>
        </row>
        <row r="4808">
          <cell r="A4808" t="str">
            <v>Portage Area School Consortium (HAC)</v>
          </cell>
        </row>
        <row r="4809">
          <cell r="A4809" t="str">
            <v>Portage County (WISRX)</v>
          </cell>
        </row>
        <row r="4810">
          <cell r="A4810" t="str">
            <v>Porter County Government</v>
          </cell>
        </row>
        <row r="4811">
          <cell r="A4811" t="str">
            <v>Portland Area UFCW 555</v>
          </cell>
        </row>
        <row r="4812">
          <cell r="A4812" t="str">
            <v>Portland Area UFCW and JLMRT (this is one RFP)</v>
          </cell>
        </row>
        <row r="4813">
          <cell r="A4813" t="str">
            <v>Portsmouth City Schools (NGS American)</v>
          </cell>
        </row>
        <row r="4814">
          <cell r="A4814" t="str">
            <v>POS Prospect</v>
          </cell>
        </row>
        <row r="4815">
          <cell r="A4815" t="str">
            <v>Post Holdings, Inc</v>
          </cell>
        </row>
        <row r="4816">
          <cell r="A4816" t="str">
            <v>Post Properties, Inc.</v>
          </cell>
        </row>
        <row r="4817">
          <cell r="A4817" t="str">
            <v>Post, Buckley, Schuh &amp; Jernigan</v>
          </cell>
        </row>
        <row r="4818">
          <cell r="A4818" t="str">
            <v>Potter County (Texas Association of Counties) (PEBA)</v>
          </cell>
        </row>
        <row r="4819">
          <cell r="A4819" t="str">
            <v>Poudre School District</v>
          </cell>
        </row>
        <row r="4820">
          <cell r="A4820" t="str">
            <v>Poudre Valley Health System</v>
          </cell>
        </row>
        <row r="4821">
          <cell r="A4821" t="str">
            <v>Power Engineers</v>
          </cell>
        </row>
        <row r="4822">
          <cell r="A4822" t="str">
            <v>Power Engineers (Ameriben)</v>
          </cell>
        </row>
        <row r="4823">
          <cell r="A4823" t="str">
            <v>Power Group Company LLC</v>
          </cell>
        </row>
        <row r="4824">
          <cell r="A4824" t="str">
            <v>PPG Industries</v>
          </cell>
        </row>
        <row r="4825">
          <cell r="A4825" t="str">
            <v>Prairie Indian Community, dba Treasure Island Resort &amp; Casino (WISRX)</v>
          </cell>
        </row>
        <row r="4826">
          <cell r="A4826" t="str">
            <v>Prairie State Enterprises</v>
          </cell>
        </row>
        <row r="4827">
          <cell r="A4827" t="str">
            <v>Prairie State Enterprises</v>
          </cell>
        </row>
        <row r="4828">
          <cell r="A4828" t="str">
            <v>Pram</v>
          </cell>
        </row>
        <row r="4829">
          <cell r="A4829" t="str">
            <v>Praxair (EBS-RMSCO)</v>
          </cell>
        </row>
        <row r="4830">
          <cell r="A4830" t="str">
            <v>Praxair, Inc.</v>
          </cell>
        </row>
        <row r="4831">
          <cell r="A4831" t="str">
            <v>Praxis</v>
          </cell>
        </row>
        <row r="4832">
          <cell r="A4832" t="str">
            <v>Precision Medical</v>
          </cell>
        </row>
        <row r="4833">
          <cell r="A4833" t="str">
            <v>Preferred Benefit Administrators</v>
          </cell>
        </row>
        <row r="4834">
          <cell r="A4834" t="str">
            <v>Preferred Care Partners, Inc</v>
          </cell>
        </row>
        <row r="4835">
          <cell r="A4835" t="str">
            <v>Preferred Freezer Services (EHPCO)</v>
          </cell>
        </row>
        <row r="4836">
          <cell r="A4836" t="str">
            <v>Preferred Health Alliance</v>
          </cell>
        </row>
        <row r="4837">
          <cell r="A4837" t="str">
            <v>Preferred Health Inc.</v>
          </cell>
        </row>
        <row r="4838">
          <cell r="A4838" t="str">
            <v>Preferred Health Plan</v>
          </cell>
        </row>
        <row r="4839">
          <cell r="A4839" t="str">
            <v>Preferred Health Systems</v>
          </cell>
        </row>
        <row r="4840">
          <cell r="A4840" t="str">
            <v>Preferred Medical Plan</v>
          </cell>
        </row>
        <row r="4841">
          <cell r="A4841" t="str">
            <v>Preferred One</v>
          </cell>
        </row>
        <row r="4842">
          <cell r="A4842" t="str">
            <v>Preferred University Rx Purchasing Coalition (PURPC)</v>
          </cell>
        </row>
        <row r="4843">
          <cell r="A4843" t="str">
            <v>Premera Blue Cross</v>
          </cell>
        </row>
        <row r="4844">
          <cell r="A4844" t="str">
            <v>Premera Blue Cross</v>
          </cell>
        </row>
        <row r="4845">
          <cell r="A4845" t="str">
            <v>Premier Claims Administrator</v>
          </cell>
        </row>
        <row r="4846">
          <cell r="A4846" t="str">
            <v>Premier Health</v>
          </cell>
        </row>
        <row r="4847">
          <cell r="A4847" t="str">
            <v>Premier Insurance Benefits</v>
          </cell>
        </row>
        <row r="4848">
          <cell r="A4848" t="str">
            <v>Premiere Benefits</v>
          </cell>
        </row>
        <row r="4849">
          <cell r="A4849" t="str">
            <v>Premium Drivers (SISCO)</v>
          </cell>
        </row>
        <row r="4850">
          <cell r="A4850" t="str">
            <v>Presbyterian Health Plan</v>
          </cell>
        </row>
        <row r="4851">
          <cell r="A4851" t="str">
            <v>Prescott Unified School District</v>
          </cell>
        </row>
        <row r="4852">
          <cell r="A4852" t="str">
            <v>Prescription Drug Value Program (PDVP) (AON)</v>
          </cell>
        </row>
        <row r="4853">
          <cell r="A4853" t="str">
            <v>Prescription Pathway</v>
          </cell>
        </row>
        <row r="4854">
          <cell r="A4854" t="str">
            <v>Prescription Relief (First Choice)</v>
          </cell>
        </row>
        <row r="4855">
          <cell r="A4855" t="str">
            <v>Press Enterprise (Elite Brokerage Services, Inc.)</v>
          </cell>
        </row>
        <row r="4856">
          <cell r="A4856" t="str">
            <v>Prestar, LLC</v>
          </cell>
        </row>
        <row r="4857">
          <cell r="A4857" t="str">
            <v>Prestige Health Choice</v>
          </cell>
        </row>
        <row r="4858">
          <cell r="A4858" t="str">
            <v>PricewaterhouseCoopers</v>
          </cell>
        </row>
        <row r="4859">
          <cell r="A4859" t="str">
            <v>Pricing Organization</v>
          </cell>
        </row>
        <row r="4860">
          <cell r="A4860" t="str">
            <v>Pride International (EBS)</v>
          </cell>
        </row>
        <row r="4861">
          <cell r="A4861" t="str">
            <v>Primary Physician Care</v>
          </cell>
        </row>
        <row r="4862">
          <cell r="A4862" t="str">
            <v>Primary Physicians Care, Inc.</v>
          </cell>
        </row>
        <row r="4863">
          <cell r="A4863" t="str">
            <v>Prime Communications</v>
          </cell>
        </row>
        <row r="4864">
          <cell r="A4864" t="str">
            <v>Prime Healthcare Services</v>
          </cell>
        </row>
        <row r="4865">
          <cell r="A4865" t="str">
            <v>Prime Therapeutics</v>
          </cell>
        </row>
        <row r="4866">
          <cell r="A4866" t="str">
            <v>Primus Pharmaceutical</v>
          </cell>
        </row>
        <row r="4867">
          <cell r="A4867" t="str">
            <v>Prince George County Government</v>
          </cell>
        </row>
        <row r="4868">
          <cell r="A4868" t="str">
            <v>Prince Georges County (CareFirst BCBS)</v>
          </cell>
        </row>
        <row r="4869">
          <cell r="A4869" t="str">
            <v>Prince Georges County Public Schools</v>
          </cell>
        </row>
        <row r="4870">
          <cell r="A4870" t="str">
            <v>Principal Financial Group</v>
          </cell>
        </row>
        <row r="4871">
          <cell r="A4871" t="str">
            <v>Principal Life Insurance Company</v>
          </cell>
        </row>
        <row r="4872">
          <cell r="A4872" t="str">
            <v>Principal Life Insurance Company (Camden County)</v>
          </cell>
        </row>
        <row r="4873">
          <cell r="A4873" t="str">
            <v>Principal Life Insurance Company (Employee Plan)</v>
          </cell>
        </row>
        <row r="4874">
          <cell r="A4874" t="str">
            <v>Principal Life Insurance Company (Kenny Pipe &amp; Supply)</v>
          </cell>
        </row>
        <row r="4875">
          <cell r="A4875" t="str">
            <v>Printpack, Inc.</v>
          </cell>
        </row>
        <row r="4876">
          <cell r="A4876" t="str">
            <v>Priority Health</v>
          </cell>
        </row>
        <row r="4877">
          <cell r="A4877" t="str">
            <v>Private Label</v>
          </cell>
        </row>
        <row r="4878">
          <cell r="A4878" t="str">
            <v>ProBuild Holdings (AON)</v>
          </cell>
        </row>
        <row r="4879">
          <cell r="A4879" t="str">
            <v>Pro-Claim Plus</v>
          </cell>
        </row>
        <row r="4880">
          <cell r="A4880" t="str">
            <v>Procter and Gamble</v>
          </cell>
        </row>
        <row r="4881">
          <cell r="A4881" t="str">
            <v>Professional Benefit Administrators</v>
          </cell>
        </row>
        <row r="4882">
          <cell r="A4882" t="str">
            <v>Professional Benefit Administrators CPPBA</v>
          </cell>
        </row>
        <row r="4883">
          <cell r="A4883" t="str">
            <v>Professional Benefits Services</v>
          </cell>
        </row>
        <row r="4884">
          <cell r="A4884" t="str">
            <v>Professional Compounding Centers of America (PCCA) (IHC)</v>
          </cell>
        </row>
        <row r="4885">
          <cell r="A4885" t="str">
            <v>Progress Fuels Corporation</v>
          </cell>
        </row>
        <row r="4886">
          <cell r="A4886" t="str">
            <v>Progressive Corp, The (HAC)</v>
          </cell>
        </row>
        <row r="4887">
          <cell r="A4887" t="str">
            <v>Progressive Medical, Inc.</v>
          </cell>
        </row>
        <row r="4888">
          <cell r="A4888" t="str">
            <v>ProHealth Care</v>
          </cell>
        </row>
        <row r="4889">
          <cell r="A4889" t="str">
            <v>ProMedical Plan PHC, Inc.</v>
          </cell>
        </row>
        <row r="4890">
          <cell r="A4890" t="str">
            <v>Proper International, Inc.</v>
          </cell>
        </row>
        <row r="4891">
          <cell r="A4891" t="str">
            <v>Proservice</v>
          </cell>
        </row>
        <row r="4892">
          <cell r="A4892" t="str">
            <v>Prospect 11 (TWC)</v>
          </cell>
        </row>
        <row r="4893">
          <cell r="A4893" t="str">
            <v>Prospect 13 (TWC)</v>
          </cell>
        </row>
        <row r="4894">
          <cell r="A4894" t="str">
            <v>Prospect 15 (TWC)</v>
          </cell>
        </row>
        <row r="4895">
          <cell r="A4895" t="str">
            <v>Prospect 3 (TWC)</v>
          </cell>
        </row>
        <row r="4896">
          <cell r="A4896" t="str">
            <v>Prospect 5 (TWC)</v>
          </cell>
        </row>
        <row r="4897">
          <cell r="A4897" t="str">
            <v>Prossam Plus</v>
          </cell>
        </row>
        <row r="4898">
          <cell r="A4898" t="str">
            <v>Protection One</v>
          </cell>
        </row>
        <row r="4899">
          <cell r="A4899" t="str">
            <v>Protective Life Corporation</v>
          </cell>
        </row>
        <row r="4900">
          <cell r="A4900" t="str">
            <v>Provena Health - Resurrection Health Care</v>
          </cell>
        </row>
        <row r="4901">
          <cell r="A4901" t="str">
            <v>Providence Administrative Services</v>
          </cell>
        </row>
        <row r="4902">
          <cell r="A4902" t="str">
            <v>Providence Health Plans</v>
          </cell>
        </row>
        <row r="4903">
          <cell r="A4903" t="str">
            <v>Providence Health Systems</v>
          </cell>
        </row>
        <row r="4904">
          <cell r="A4904" t="str">
            <v>Provident Bank</v>
          </cell>
        </row>
        <row r="4905">
          <cell r="A4905" t="str">
            <v>Provident Companies, Inc.</v>
          </cell>
        </row>
        <row r="4906">
          <cell r="A4906" t="str">
            <v>Provider Services</v>
          </cell>
        </row>
        <row r="4907">
          <cell r="A4907" t="str">
            <v>Provider Services (Scrip World)</v>
          </cell>
        </row>
        <row r="4908">
          <cell r="A4908" t="str">
            <v>Provider Services, Inc. (HAC)</v>
          </cell>
        </row>
        <row r="4909">
          <cell r="A4909" t="str">
            <v>Proviso Township High Schools (Professional Benefit Administrator)</v>
          </cell>
        </row>
        <row r="4910">
          <cell r="A4910" t="str">
            <v>ProvNet</v>
          </cell>
        </row>
        <row r="4911">
          <cell r="A4911" t="str">
            <v>Provnet Strategies</v>
          </cell>
        </row>
        <row r="4912">
          <cell r="A4912" t="str">
            <v>Prudential (Horizon BCBS of New Jersey)</v>
          </cell>
        </row>
        <row r="4913">
          <cell r="A4913" t="str">
            <v>Prudential Insurance Company</v>
          </cell>
        </row>
        <row r="4914">
          <cell r="A4914" t="str">
            <v>Prudential Overall Supply</v>
          </cell>
        </row>
        <row r="4915">
          <cell r="A4915" t="str">
            <v>PSA Financial</v>
          </cell>
        </row>
        <row r="4916">
          <cell r="A4916" t="str">
            <v>PSAV Presentation Services</v>
          </cell>
        </row>
        <row r="4917">
          <cell r="A4917" t="str">
            <v>PSC-CUNY</v>
          </cell>
        </row>
        <row r="4918">
          <cell r="A4918" t="str">
            <v>PSERS</v>
          </cell>
        </row>
        <row r="4919">
          <cell r="A4919" t="str">
            <v>Psychiatric Solutions</v>
          </cell>
        </row>
        <row r="4920">
          <cell r="A4920" t="str">
            <v>PTC Alliance</v>
          </cell>
        </row>
        <row r="4921">
          <cell r="A4921" t="str">
            <v>Public Education Employee Health Ins. Plan (PEEHIP)</v>
          </cell>
        </row>
        <row r="4922">
          <cell r="A4922" t="str">
            <v>Public Employee Benefits Alliance (PEBA)</v>
          </cell>
        </row>
        <row r="4923">
          <cell r="A4923" t="str">
            <v>Public Employee Retirement System</v>
          </cell>
        </row>
        <row r="4924">
          <cell r="A4924" t="str">
            <v>Public Employees Health Program of Utah (PEHP)</v>
          </cell>
        </row>
        <row r="4925">
          <cell r="A4925" t="str">
            <v>Public Employees Insurance Agency, West Virginia</v>
          </cell>
        </row>
        <row r="4926">
          <cell r="A4926" t="str">
            <v>Public Employees Retirement Associaton (PERA)</v>
          </cell>
        </row>
        <row r="4927">
          <cell r="A4927" t="str">
            <v>Public School Employees Retirement System</v>
          </cell>
        </row>
        <row r="4928">
          <cell r="A4928" t="str">
            <v>Public Service Enterprise Group (PSEG)</v>
          </cell>
        </row>
        <row r="4929">
          <cell r="A4929" t="str">
            <v>Public Services Electricity and Gas (PSE&amp;G)</v>
          </cell>
        </row>
        <row r="4930">
          <cell r="A4930" t="str">
            <v>Publix Supermarkets</v>
          </cell>
        </row>
        <row r="4931">
          <cell r="A4931" t="str">
            <v>Puerto Rico Aqueduct and Sewer Authority (PRASA)</v>
          </cell>
        </row>
        <row r="4932">
          <cell r="A4932" t="str">
            <v>Puerto Rico Health Insurance Administration (PRHIA) (aka ASES)</v>
          </cell>
        </row>
        <row r="4933">
          <cell r="A4933" t="str">
            <v>Puget Sound Health Partnership</v>
          </cell>
        </row>
        <row r="4934">
          <cell r="A4934" t="str">
            <v>Pulitzer Incorporated Standalone</v>
          </cell>
        </row>
        <row r="4935">
          <cell r="A4935" t="str">
            <v>Pulitzer-Proposed Pricing</v>
          </cell>
        </row>
        <row r="4936">
          <cell r="A4936" t="str">
            <v>Purdue Pharma</v>
          </cell>
        </row>
        <row r="4937">
          <cell r="A4937" t="str">
            <v>Purdue University</v>
          </cell>
        </row>
        <row r="4938">
          <cell r="A4938" t="str">
            <v>PURPC</v>
          </cell>
        </row>
        <row r="4939">
          <cell r="A4939" t="str">
            <v>Putman Northern Westchester Health Benefits Consortium</v>
          </cell>
        </row>
        <row r="4940">
          <cell r="A4940" t="str">
            <v>Putnam Northern Westchester</v>
          </cell>
        </row>
        <row r="4941">
          <cell r="A4941" t="str">
            <v>Puyallup Tribe (EBMS)</v>
          </cell>
        </row>
        <row r="4942">
          <cell r="A4942" t="str">
            <v>PVH</v>
          </cell>
        </row>
        <row r="4943">
          <cell r="A4943" t="str">
            <v>Q3 Business Technologies</v>
          </cell>
        </row>
        <row r="4944">
          <cell r="A4944" t="str">
            <v>QAD, Inc.</v>
          </cell>
        </row>
        <row r="4945">
          <cell r="A4945" t="str">
            <v>QBE Americas Inc. (EHPCO)</v>
          </cell>
        </row>
        <row r="4946">
          <cell r="A4946" t="str">
            <v>QBE Americas Inc. (Mercer NCP)</v>
          </cell>
        </row>
        <row r="4947">
          <cell r="A4947" t="str">
            <v>QBE Regional Insurance (WISRX)</v>
          </cell>
        </row>
        <row r="4948">
          <cell r="A4948" t="str">
            <v>QEP Resources (TPA direct deal)</v>
          </cell>
        </row>
        <row r="4949">
          <cell r="A4949" t="str">
            <v>Qinetiq North America, Inc.</v>
          </cell>
        </row>
        <row r="4950">
          <cell r="A4950" t="str">
            <v>Quad Graphics</v>
          </cell>
        </row>
        <row r="4951">
          <cell r="A4951" t="str">
            <v>Qualcare</v>
          </cell>
        </row>
        <row r="4952">
          <cell r="A4952" t="str">
            <v>Qualcare, Inc.</v>
          </cell>
        </row>
        <row r="4953">
          <cell r="A4953" t="str">
            <v>QualChoice</v>
          </cell>
        </row>
        <row r="4954">
          <cell r="A4954" t="str">
            <v>QualChoice Health Plan</v>
          </cell>
        </row>
        <row r="4955">
          <cell r="A4955" t="str">
            <v>QualChoice Ohio Health Plan</v>
          </cell>
        </row>
        <row r="4956">
          <cell r="A4956" t="str">
            <v>Qualcomm, Inc.</v>
          </cell>
        </row>
        <row r="4957">
          <cell r="A4957" t="str">
            <v>Quality Distribution, Inc.</v>
          </cell>
        </row>
        <row r="4958">
          <cell r="A4958" t="str">
            <v>Quality Supplier</v>
          </cell>
        </row>
        <row r="4959">
          <cell r="A4959" t="str">
            <v>Quality Synthetic Rubber (WPS)</v>
          </cell>
        </row>
        <row r="4960">
          <cell r="A4960" t="str">
            <v>Quantas Services, Inc</v>
          </cell>
        </row>
        <row r="4961">
          <cell r="A4961" t="str">
            <v>Quechan Casino and Resort</v>
          </cell>
        </row>
        <row r="4962">
          <cell r="A4962" t="str">
            <v>Queens Hospital (HMSA)</v>
          </cell>
        </row>
        <row r="4963">
          <cell r="A4963" t="str">
            <v>QUEST Integration (HMSA)</v>
          </cell>
        </row>
        <row r="4964">
          <cell r="A4964" t="str">
            <v>Questar Corporation</v>
          </cell>
        </row>
        <row r="4965">
          <cell r="A4965" t="str">
            <v>Quickie Manufacturing Corporation (MQVP)</v>
          </cell>
        </row>
        <row r="4966">
          <cell r="A4966" t="str">
            <v>Quincy Public Schools</v>
          </cell>
        </row>
        <row r="4967">
          <cell r="A4967" t="str">
            <v>Quinnipiac University</v>
          </cell>
        </row>
        <row r="4968">
          <cell r="A4968" t="str">
            <v>Quinnipiac University (PBIRX)</v>
          </cell>
        </row>
        <row r="4969">
          <cell r="A4969" t="str">
            <v>Quintiles (MNCP)</v>
          </cell>
        </row>
        <row r="4970">
          <cell r="A4970" t="str">
            <v>QVI Risk Solutions</v>
          </cell>
        </row>
        <row r="4971">
          <cell r="A4971" t="str">
            <v>Qwest Communications International Inc (CenturyLink)</v>
          </cell>
        </row>
        <row r="4972">
          <cell r="A4972" t="str">
            <v>R&amp;L Carriers</v>
          </cell>
        </row>
        <row r="4973">
          <cell r="A4973" t="str">
            <v>R&amp;R Packaging, Inc.</v>
          </cell>
        </row>
        <row r="4974">
          <cell r="A4974" t="str">
            <v>R.H. Administrators</v>
          </cell>
        </row>
        <row r="4975">
          <cell r="A4975" t="str">
            <v>R.J. Reynolds Tobacco Company</v>
          </cell>
        </row>
        <row r="4976">
          <cell r="A4976" t="str">
            <v>R.R. Donnelley</v>
          </cell>
        </row>
        <row r="4977">
          <cell r="A4977" t="str">
            <v>Rackspace US, Inc.</v>
          </cell>
        </row>
        <row r="4978">
          <cell r="A4978" t="str">
            <v>Rae-Ann Holdings (EHPCO)</v>
          </cell>
        </row>
        <row r="4979">
          <cell r="A4979" t="str">
            <v>Railworks Corporation</v>
          </cell>
        </row>
        <row r="4980">
          <cell r="A4980" t="str">
            <v>Ralcorp</v>
          </cell>
        </row>
        <row r="4981">
          <cell r="A4981" t="str">
            <v>Ralston Purina Company</v>
          </cell>
        </row>
        <row r="4982">
          <cell r="A4982" t="str">
            <v>Randstad North America</v>
          </cell>
        </row>
        <row r="4983">
          <cell r="A4983" t="str">
            <v>Range Resources</v>
          </cell>
        </row>
        <row r="4984">
          <cell r="A4984" t="str">
            <v>Ranstad North AM BAFO I</v>
          </cell>
        </row>
        <row r="4985">
          <cell r="A4985" t="str">
            <v>Rapid City Medical Center (First Administrators)</v>
          </cell>
        </row>
        <row r="4986">
          <cell r="A4986" t="str">
            <v>Rare Hospitality</v>
          </cell>
        </row>
        <row r="4987">
          <cell r="A4987" t="str">
            <v>Raritan Bay Medical Center</v>
          </cell>
        </row>
        <row r="4988">
          <cell r="A4988" t="str">
            <v>Rate Card</v>
          </cell>
        </row>
        <row r="4989">
          <cell r="A4989" t="str">
            <v>Raymond James</v>
          </cell>
        </row>
        <row r="4990">
          <cell r="A4990" t="str">
            <v>Raymour &amp; Flanigan Furniture</v>
          </cell>
        </row>
        <row r="4991">
          <cell r="A4991" t="str">
            <v>Raytheon Aircraft Company</v>
          </cell>
        </row>
        <row r="4992">
          <cell r="A4992" t="str">
            <v>Raytheon Company</v>
          </cell>
        </row>
        <row r="4993">
          <cell r="A4993" t="str">
            <v>RBS Americas, N.A.</v>
          </cell>
        </row>
        <row r="4994">
          <cell r="A4994" t="str">
            <v>RBS Americas, N.A. (TWC)</v>
          </cell>
        </row>
        <row r="4995">
          <cell r="A4995" t="str">
            <v>RBS Citizens N.A.</v>
          </cell>
        </row>
        <row r="4996">
          <cell r="A4996" t="str">
            <v>Reading Hospital</v>
          </cell>
        </row>
        <row r="4997">
          <cell r="A4997" t="str">
            <v>Reading School District (Loomis)</v>
          </cell>
        </row>
        <row r="4998">
          <cell r="A4998" t="str">
            <v>Ready Mix USA</v>
          </cell>
        </row>
        <row r="4999">
          <cell r="A4999" t="str">
            <v>Realogy</v>
          </cell>
        </row>
        <row r="5000">
          <cell r="A5000" t="str">
            <v>Reckett and Coleman (AON)</v>
          </cell>
        </row>
        <row r="5001">
          <cell r="A5001" t="str">
            <v>Reckitt Benckiser</v>
          </cell>
        </row>
        <row r="5002">
          <cell r="A5002" t="str">
            <v>Red Lion</v>
          </cell>
        </row>
        <row r="5003">
          <cell r="A5003" t="str">
            <v>Red Medica de Puerto Rico</v>
          </cell>
        </row>
        <row r="5004">
          <cell r="A5004" t="str">
            <v>Red Robin International</v>
          </cell>
        </row>
        <row r="5005">
          <cell r="A5005" t="str">
            <v>Redwood Empire Electrical Workers</v>
          </cell>
        </row>
        <row r="5006">
          <cell r="A5006" t="str">
            <v>Reebok International</v>
          </cell>
        </row>
        <row r="5007">
          <cell r="A5007" t="str">
            <v>Reed Elsevier, Inc.</v>
          </cell>
        </row>
        <row r="5008">
          <cell r="A5008" t="str">
            <v>Reep For Benefits</v>
          </cell>
        </row>
        <row r="5009">
          <cell r="A5009" t="str">
            <v>Rees Consulting, Inc dba Global Benefit Services</v>
          </cell>
        </row>
        <row r="5010">
          <cell r="A5010" t="str">
            <v>Regal Marine Industries (CoreSource)</v>
          </cell>
        </row>
        <row r="5011">
          <cell r="A5011" t="str">
            <v>Regence Blue Shield of Washington (The Regence Group)</v>
          </cell>
        </row>
        <row r="5012">
          <cell r="A5012" t="str">
            <v>RegenceRx</v>
          </cell>
        </row>
        <row r="5013">
          <cell r="A5013" t="str">
            <v>Regency Employee Benefits</v>
          </cell>
        </row>
        <row r="5014">
          <cell r="A5014" t="str">
            <v>Regency Nursing and Rehabilitation Services</v>
          </cell>
        </row>
        <row r="5015">
          <cell r="A5015" t="str">
            <v>Regents of the University of Colorado</v>
          </cell>
        </row>
        <row r="5016">
          <cell r="A5016" t="str">
            <v>Regional Care Services Corp</v>
          </cell>
        </row>
        <row r="5017">
          <cell r="A5017" t="str">
            <v>Regional Care, Inc.</v>
          </cell>
        </row>
        <row r="5018">
          <cell r="A5018" t="str">
            <v>Regional HealthCare System (Key Benefit Administrators)</v>
          </cell>
        </row>
        <row r="5019">
          <cell r="A5019" t="str">
            <v>Regional Marketing Group, LLC</v>
          </cell>
        </row>
        <row r="5020">
          <cell r="A5020" t="str">
            <v>Regional Non For Profit Captive</v>
          </cell>
        </row>
        <row r="5021">
          <cell r="A5021" t="str">
            <v>Regis Corporation</v>
          </cell>
        </row>
        <row r="5022">
          <cell r="A5022" t="str">
            <v>Rehn &amp; Associates</v>
          </cell>
        </row>
        <row r="5023">
          <cell r="A5023" t="str">
            <v>Reid (NGS American)</v>
          </cell>
        </row>
        <row r="5024">
          <cell r="A5024" t="str">
            <v>Reiff and Nestor (WPS)</v>
          </cell>
        </row>
        <row r="5025">
          <cell r="A5025" t="str">
            <v>REIT and Sonesta (HPI)</v>
          </cell>
        </row>
        <row r="5026">
          <cell r="A5026" t="str">
            <v>Reliance Steel &amp; Aluminum</v>
          </cell>
        </row>
        <row r="5027">
          <cell r="A5027" t="str">
            <v>Reliant Energy, Inc. (MNCP)</v>
          </cell>
        </row>
        <row r="5028">
          <cell r="A5028" t="str">
            <v>Reliant Pro Rehab (RH Administrators)</v>
          </cell>
        </row>
        <row r="5029">
          <cell r="A5029" t="str">
            <v>Reliant Resources (MNCP)</v>
          </cell>
        </row>
        <row r="5030">
          <cell r="A5030" t="str">
            <v>Religious Order of Jehovahs Witnesses</v>
          </cell>
        </row>
        <row r="5031">
          <cell r="A5031" t="str">
            <v>Relph Benefit Advisors (EBS-RMSCO)</v>
          </cell>
        </row>
        <row r="5032">
          <cell r="A5032" t="str">
            <v>Remington Arms</v>
          </cell>
        </row>
        <row r="5033">
          <cell r="A5033" t="str">
            <v>Renaissance Benefit Solutions</v>
          </cell>
        </row>
        <row r="5034">
          <cell r="A5034" t="str">
            <v>Renaissance HMO</v>
          </cell>
        </row>
        <row r="5035">
          <cell r="A5035" t="str">
            <v>Renaissance Holding (d.b.a. Delta Dental)</v>
          </cell>
        </row>
        <row r="5036">
          <cell r="A5036" t="str">
            <v>Renfro Corporation</v>
          </cell>
        </row>
        <row r="5037">
          <cell r="A5037" t="str">
            <v>Renfrow Brothers, Inc.</v>
          </cell>
        </row>
        <row r="5038">
          <cell r="A5038" t="str">
            <v>Rensselaer-Columbia-Greene Health Insurance Trust</v>
          </cell>
        </row>
        <row r="5039">
          <cell r="A5039" t="str">
            <v>Rent-A-Center</v>
          </cell>
        </row>
        <row r="5040">
          <cell r="A5040" t="str">
            <v>Rentokil (RxBenefits, Inc)</v>
          </cell>
        </row>
        <row r="5041">
          <cell r="A5041" t="str">
            <v>Republic Engineered Products (EHPCO)</v>
          </cell>
        </row>
        <row r="5042">
          <cell r="A5042" t="str">
            <v>Republic National Distributing Company</v>
          </cell>
        </row>
        <row r="5043">
          <cell r="A5043" t="str">
            <v>Republic Services</v>
          </cell>
        </row>
        <row r="5044">
          <cell r="A5044" t="str">
            <v>Republic Services, Inc. (CORET)</v>
          </cell>
        </row>
        <row r="5045">
          <cell r="A5045" t="str">
            <v>ResCare, Inc.</v>
          </cell>
        </row>
        <row r="5046">
          <cell r="A5046" t="str">
            <v>Research Foundation of SUNY, The</v>
          </cell>
        </row>
        <row r="5047">
          <cell r="A5047" t="str">
            <v>Research Triangle Institute International</v>
          </cell>
        </row>
        <row r="5048">
          <cell r="A5048" t="str">
            <v>Resers Fine Foods</v>
          </cell>
        </row>
        <row r="5049">
          <cell r="A5049" t="str">
            <v>Resourceone Administration</v>
          </cell>
        </row>
        <row r="5050">
          <cell r="A5050" t="str">
            <v>Respironics</v>
          </cell>
        </row>
        <row r="5051">
          <cell r="A5051" t="str">
            <v>RESTAT L.L.C.</v>
          </cell>
        </row>
        <row r="5052">
          <cell r="A5052" t="str">
            <v>Resurrection Health Care</v>
          </cell>
        </row>
        <row r="5053">
          <cell r="A5053" t="str">
            <v>Reta Trust, The</v>
          </cell>
        </row>
        <row r="5054">
          <cell r="A5054" t="str">
            <v>Retail Brand Alliance</v>
          </cell>
        </row>
        <row r="5055">
          <cell r="A5055" t="str">
            <v>Retail Store Employees Health &amp; Welfare Fund</v>
          </cell>
        </row>
        <row r="5056">
          <cell r="A5056" t="str">
            <v>Retail Store Employees Health and Welfare Trust, The</v>
          </cell>
        </row>
        <row r="5057">
          <cell r="A5057" t="str">
            <v>Retail Ventures, Inc.</v>
          </cell>
        </row>
        <row r="5058">
          <cell r="A5058" t="str">
            <v>Retail, Wholesale and Department Store Workers Union (RWDSU)</v>
          </cell>
        </row>
        <row r="5059">
          <cell r="A5059" t="str">
            <v>Retired Construction Workers</v>
          </cell>
        </row>
        <row r="5060">
          <cell r="A5060" t="str">
            <v>Retired Construction Workers (RCW)</v>
          </cell>
        </row>
        <row r="5061">
          <cell r="A5061" t="str">
            <v>Retiree Trust Plan (EHPCO)</v>
          </cell>
        </row>
        <row r="5062">
          <cell r="A5062" t="str">
            <v>Reunion Industries</v>
          </cell>
        </row>
        <row r="5063">
          <cell r="A5063" t="str">
            <v>Reuters</v>
          </cell>
        </row>
        <row r="5064">
          <cell r="A5064" t="str">
            <v>Revolutionary Care</v>
          </cell>
        </row>
        <row r="5065">
          <cell r="A5065" t="str">
            <v>Rex HC</v>
          </cell>
        </row>
        <row r="5066">
          <cell r="A5066" t="str">
            <v>Rexam, Inc.</v>
          </cell>
        </row>
        <row r="5067">
          <cell r="A5067" t="str">
            <v>Rexnord LLC</v>
          </cell>
        </row>
        <row r="5068">
          <cell r="A5068" t="str">
            <v>Reyerson</v>
          </cell>
        </row>
        <row r="5069">
          <cell r="A5069" t="str">
            <v>Reyes Holdings</v>
          </cell>
        </row>
        <row r="5070">
          <cell r="A5070" t="str">
            <v>Reyes Holdings, Inc.</v>
          </cell>
        </row>
        <row r="5071">
          <cell r="A5071" t="str">
            <v>Reynolds American</v>
          </cell>
        </row>
        <row r="5072">
          <cell r="A5072" t="str">
            <v>Reynolds and Reynold Company (EBS)</v>
          </cell>
        </row>
        <row r="5073">
          <cell r="A5073" t="str">
            <v>Reynolds Packaging</v>
          </cell>
        </row>
        <row r="5074">
          <cell r="A5074" t="str">
            <v>Rezoom</v>
          </cell>
        </row>
        <row r="5075">
          <cell r="A5075" t="str">
            <v>RG Financial Corporation</v>
          </cell>
        </row>
        <row r="5076">
          <cell r="A5076" t="str">
            <v>RG Steel (EHPCO)</v>
          </cell>
        </row>
        <row r="5077">
          <cell r="A5077" t="str">
            <v>RH Administrators, Inc.</v>
          </cell>
        </row>
        <row r="5078">
          <cell r="A5078" t="str">
            <v>RH Sheppard</v>
          </cell>
        </row>
        <row r="5079">
          <cell r="A5079" t="str">
            <v>Rheem Manufacturing</v>
          </cell>
        </row>
        <row r="5080">
          <cell r="A5080" t="str">
            <v>Rheem Manufacturing (AON)</v>
          </cell>
        </row>
        <row r="5081">
          <cell r="A5081" t="str">
            <v>RHI America</v>
          </cell>
        </row>
        <row r="5082">
          <cell r="A5082" t="str">
            <v>Rhode Island Laborers (BCBSRI)</v>
          </cell>
        </row>
        <row r="5083">
          <cell r="A5083" t="str">
            <v>Rhode Island Public Employees’ Health Services Fund</v>
          </cell>
        </row>
        <row r="5084">
          <cell r="A5084" t="str">
            <v>Rhodes Furniture</v>
          </cell>
        </row>
        <row r="5085">
          <cell r="A5085" t="str">
            <v>Rhodes, Inc.</v>
          </cell>
        </row>
        <row r="5086">
          <cell r="A5086" t="str">
            <v>Rhodia Company</v>
          </cell>
        </row>
        <row r="5087">
          <cell r="A5087" t="str">
            <v>Rhythm &amp; Hues (MBA)</v>
          </cell>
        </row>
        <row r="5088">
          <cell r="A5088" t="str">
            <v>Rice County (REES)</v>
          </cell>
        </row>
        <row r="5089">
          <cell r="A5089" t="str">
            <v>Rich Products Corporation</v>
          </cell>
        </row>
        <row r="5090">
          <cell r="A5090" t="str">
            <v>Richard Princinsky &amp; Associates</v>
          </cell>
        </row>
        <row r="5091">
          <cell r="A5091" t="str">
            <v>Richland County Board of Commissioners (EHPCO)</v>
          </cell>
        </row>
        <row r="5092">
          <cell r="A5092" t="str">
            <v>Richmond Public Schools</v>
          </cell>
        </row>
        <row r="5093">
          <cell r="A5093" t="str">
            <v>Richmond University Medical Center</v>
          </cell>
        </row>
        <row r="5094">
          <cell r="A5094" t="str">
            <v>Ricoh Electronics (AON)</v>
          </cell>
        </row>
        <row r="5095">
          <cell r="A5095" t="str">
            <v>Ridgecrest Regional Hospital</v>
          </cell>
        </row>
        <row r="5096">
          <cell r="A5096" t="str">
            <v>RightOpt</v>
          </cell>
        </row>
        <row r="5097">
          <cell r="A5097" t="str">
            <v>Riley Medical</v>
          </cell>
        </row>
        <row r="5098">
          <cell r="A5098" t="str">
            <v>Ring Power Corporation</v>
          </cell>
        </row>
        <row r="5099">
          <cell r="A5099" t="str">
            <v>Rio Grande Employee Hospital Assoc</v>
          </cell>
        </row>
        <row r="5100">
          <cell r="A5100" t="str">
            <v>Rio Tinto</v>
          </cell>
        </row>
        <row r="5101">
          <cell r="A5101" t="str">
            <v>Rite Aid Valley Clerks</v>
          </cell>
        </row>
        <row r="5102">
          <cell r="A5102" t="str">
            <v>Ritz Camera Shops</v>
          </cell>
        </row>
        <row r="5103">
          <cell r="A5103" t="str">
            <v>Riverside Community College District</v>
          </cell>
        </row>
        <row r="5104">
          <cell r="A5104" t="str">
            <v>Riverside Consulting Group (RxBenefits, Inc)</v>
          </cell>
        </row>
        <row r="5105">
          <cell r="A5105" t="str">
            <v>Riverside Consulting Group, Inc. (RCG)</v>
          </cell>
        </row>
        <row r="5106">
          <cell r="A5106" t="str">
            <v>Riverside County Foundation for Medical Care</v>
          </cell>
        </row>
        <row r="5107">
          <cell r="A5107" t="str">
            <v>Riverside Health Inc.</v>
          </cell>
        </row>
        <row r="5108">
          <cell r="A5108" t="str">
            <v>Riverside Health System (RHS)</v>
          </cell>
        </row>
        <row r="5109">
          <cell r="A5109" t="str">
            <v>Riverside Unified School District (Delta Health System)</v>
          </cell>
        </row>
        <row r="5110">
          <cell r="A5110" t="str">
            <v>Riverview Hospital (SHO)</v>
          </cell>
        </row>
        <row r="5111">
          <cell r="A5111" t="str">
            <v>Riviana Foods, Inc.</v>
          </cell>
        </row>
        <row r="5112">
          <cell r="A5112" t="str">
            <v>RJ Lee (HAC)</v>
          </cell>
        </row>
        <row r="5113">
          <cell r="A5113" t="str">
            <v>RL Polk (AON)</v>
          </cell>
        </row>
        <row r="5114">
          <cell r="A5114" t="str">
            <v>RMS</v>
          </cell>
        </row>
        <row r="5115">
          <cell r="A5115" t="str">
            <v>Roadway Express</v>
          </cell>
        </row>
        <row r="5116">
          <cell r="A5116" t="str">
            <v>Robbins &amp; Myers, Inc</v>
          </cell>
        </row>
        <row r="5117">
          <cell r="A5117" t="str">
            <v>Robert Bosch Corporation</v>
          </cell>
        </row>
        <row r="5118">
          <cell r="A5118" t="str">
            <v>Robert Bosch Tool Company</v>
          </cell>
        </row>
        <row r="5119">
          <cell r="A5119" t="str">
            <v>Robert W. Baird</v>
          </cell>
        </row>
        <row r="5120">
          <cell r="A5120" t="str">
            <v>Robert Weed Plywood Corp (Self Funded Plans)</v>
          </cell>
        </row>
        <row r="5121">
          <cell r="A5121" t="str">
            <v>Robert Wood Johnson University Hospital (CORET)</v>
          </cell>
        </row>
        <row r="5122">
          <cell r="A5122" t="str">
            <v>Robinson Memorial Hospital (EHPCO)</v>
          </cell>
        </row>
        <row r="5123">
          <cell r="A5123" t="str">
            <v>Roche Bros (Health Plans Inc.)</v>
          </cell>
        </row>
        <row r="5124">
          <cell r="A5124" t="str">
            <v>Roche Coalition (ROCHE)</v>
          </cell>
        </row>
        <row r="5125">
          <cell r="A5125" t="str">
            <v>Roche Diagnostics</v>
          </cell>
        </row>
        <row r="5126">
          <cell r="A5126" t="str">
            <v>Roche Palo Alto</v>
          </cell>
        </row>
        <row r="5127">
          <cell r="A5127" t="str">
            <v>Rock County (WI)</v>
          </cell>
        </row>
        <row r="5128">
          <cell r="A5128" t="str">
            <v>Rock Island County</v>
          </cell>
        </row>
        <row r="5129">
          <cell r="A5129" t="str">
            <v>Rockefeller Group International, Inc.  (AON)</v>
          </cell>
        </row>
        <row r="5130">
          <cell r="A5130" t="str">
            <v>Rockefeller Group, The</v>
          </cell>
        </row>
        <row r="5131">
          <cell r="A5131" t="str">
            <v>Rockford Health System (MNCP)</v>
          </cell>
        </row>
        <row r="5132">
          <cell r="A5132" t="str">
            <v>Rockford Public Schools</v>
          </cell>
        </row>
        <row r="5133">
          <cell r="A5133" t="str">
            <v>Rockford Public Schools (WISRX)</v>
          </cell>
        </row>
        <row r="5134">
          <cell r="A5134" t="str">
            <v>Rock-Tenn Company</v>
          </cell>
        </row>
        <row r="5135">
          <cell r="A5135" t="str">
            <v>Rock-Tenn Company-RTS Packaging</v>
          </cell>
        </row>
        <row r="5136">
          <cell r="A5136" t="str">
            <v>Rockwell Automation</v>
          </cell>
        </row>
        <row r="5137">
          <cell r="A5137" t="str">
            <v>Rockwell Collins</v>
          </cell>
        </row>
        <row r="5138">
          <cell r="A5138" t="str">
            <v>Rockwell International</v>
          </cell>
        </row>
        <row r="5139">
          <cell r="A5139" t="str">
            <v>Rockwood School District (VPS)</v>
          </cell>
        </row>
        <row r="5140">
          <cell r="A5140" t="str">
            <v>Rockwood Specialties, Inc. (MNCP)</v>
          </cell>
        </row>
        <row r="5141">
          <cell r="A5141" t="str">
            <v>Rocky Flats &amp; Mound</v>
          </cell>
        </row>
        <row r="5142">
          <cell r="A5142" t="str">
            <v>Rocky Mountain Health Care</v>
          </cell>
        </row>
        <row r="5143">
          <cell r="A5143" t="str">
            <v>Rocky Mountain UFCW</v>
          </cell>
        </row>
        <row r="5144">
          <cell r="A5144" t="str">
            <v>Rodman Local Union 201 Welfare Fund (HCCCC)</v>
          </cell>
        </row>
        <row r="5145">
          <cell r="A5145" t="str">
            <v>Roehol Transport (EHPCO)</v>
          </cell>
        </row>
        <row r="5146">
          <cell r="A5146" t="str">
            <v>Roetzel &amp; Andress (EHPCO)</v>
          </cell>
        </row>
        <row r="5147">
          <cell r="A5147" t="str">
            <v>Rohm &amp; Haas</v>
          </cell>
        </row>
        <row r="5148">
          <cell r="A5148" t="str">
            <v>Roll International (MNCP)</v>
          </cell>
        </row>
        <row r="5149">
          <cell r="A5149" t="str">
            <v>Rollins, Inc.</v>
          </cell>
        </row>
        <row r="5150">
          <cell r="A5150" t="str">
            <v>Roman Catholic Archdiocese of Boston</v>
          </cell>
        </row>
        <row r="5151">
          <cell r="A5151" t="str">
            <v>Roman Catholic Bishop of Springfield</v>
          </cell>
        </row>
        <row r="5152">
          <cell r="A5152" t="str">
            <v>Roman Catholic Diocese of Brooklyn</v>
          </cell>
        </row>
        <row r="5153">
          <cell r="A5153" t="str">
            <v>Roofers Local 22</v>
          </cell>
        </row>
        <row r="5154">
          <cell r="A5154" t="str">
            <v>Roofers Union Welfare Trust</v>
          </cell>
        </row>
        <row r="5155">
          <cell r="A5155" t="str">
            <v>Rooms To Go</v>
          </cell>
        </row>
        <row r="5156">
          <cell r="A5156" t="str">
            <v>Roper St. Francis Healthcare</v>
          </cell>
        </row>
        <row r="5157">
          <cell r="A5157" t="str">
            <v>Rose and Kiernan Coalition (RKC)</v>
          </cell>
        </row>
        <row r="5158">
          <cell r="A5158" t="str">
            <v>Ross Stores, Inc.</v>
          </cell>
        </row>
        <row r="5159">
          <cell r="A5159" t="str">
            <v>Roths Fresh Market</v>
          </cell>
        </row>
        <row r="5160">
          <cell r="A5160" t="str">
            <v>Roths Fresh Market (MQVP)</v>
          </cell>
        </row>
        <row r="5161">
          <cell r="A5161" t="str">
            <v>Roths Fresh Markets (HMA)</v>
          </cell>
        </row>
        <row r="5162">
          <cell r="A5162" t="str">
            <v>Roush Industries, Inc. (AEPC)</v>
          </cell>
        </row>
        <row r="5163">
          <cell r="A5163" t="str">
            <v>Rovi Corporation</v>
          </cell>
        </row>
        <row r="5164">
          <cell r="A5164" t="str">
            <v>Rowland Unified School District</v>
          </cell>
        </row>
        <row r="5165">
          <cell r="A5165" t="str">
            <v>Roy O. Martin</v>
          </cell>
        </row>
        <row r="5166">
          <cell r="A5166" t="str">
            <v>RSM McGladrey Employer Services (fka Huber Oros)</v>
          </cell>
        </row>
        <row r="5167">
          <cell r="A5167" t="str">
            <v>RTI (Medcost Benefit Services)</v>
          </cell>
        </row>
        <row r="5168">
          <cell r="A5168" t="str">
            <v>RTI International</v>
          </cell>
        </row>
        <row r="5169">
          <cell r="A5169" t="str">
            <v>Ruan Transport Corporation</v>
          </cell>
        </row>
        <row r="5170">
          <cell r="A5170" t="str">
            <v>Rubber Network</v>
          </cell>
        </row>
        <row r="5171">
          <cell r="A5171" t="str">
            <v>Rubino &amp; Mcgeehin (Erin Group Administrators)</v>
          </cell>
        </row>
        <row r="5172">
          <cell r="A5172" t="str">
            <v>Ruddick Corporation</v>
          </cell>
        </row>
        <row r="5173">
          <cell r="A5173" t="str">
            <v>Rug Barn  (CWI Benefits, Inc.)</v>
          </cell>
        </row>
        <row r="5174">
          <cell r="A5174" t="str">
            <v>Rumpke Consolidated Companies, Inc.</v>
          </cell>
        </row>
        <row r="5175">
          <cell r="A5175" t="str">
            <v>Rural Carrier Benefit Plan (Coventry)</v>
          </cell>
        </row>
        <row r="5176">
          <cell r="A5176" t="str">
            <v>Rurban Financial (Mutual Health Services)</v>
          </cell>
        </row>
        <row r="5177">
          <cell r="A5177" t="str">
            <v>Rush System for Health</v>
          </cell>
        </row>
        <row r="5178">
          <cell r="A5178" t="str">
            <v>Russell Investments</v>
          </cell>
        </row>
        <row r="5179">
          <cell r="A5179" t="str">
            <v>Rutherford County (BAS)</v>
          </cell>
        </row>
        <row r="5180">
          <cell r="A5180" t="str">
            <v>Rutherford County (BCBSTN)</v>
          </cell>
        </row>
        <row r="5181">
          <cell r="A5181" t="str">
            <v>RWDSU Local 88 &amp; 1102 Welfare Fund</v>
          </cell>
        </row>
        <row r="5182">
          <cell r="A5182" t="str">
            <v>RWDSU Local 88, 1102, &amp; 338 Welfare Fund</v>
          </cell>
        </row>
        <row r="5183">
          <cell r="A5183" t="str">
            <v>Rx America</v>
          </cell>
        </row>
        <row r="5184">
          <cell r="A5184" t="str">
            <v>Rx Benefit Solutions</v>
          </cell>
        </row>
        <row r="5185">
          <cell r="A5185" t="str">
            <v>Rx Net</v>
          </cell>
        </row>
        <row r="5186">
          <cell r="A5186" t="str">
            <v>Rx Ohio Collaborative</v>
          </cell>
        </row>
        <row r="5187">
          <cell r="A5187" t="str">
            <v>Rx Power (Power Group Company)</v>
          </cell>
        </row>
        <row r="5188">
          <cell r="A5188" t="str">
            <v>RX4MYPET.COM</v>
          </cell>
        </row>
        <row r="5189">
          <cell r="A5189" t="str">
            <v>RxBenefits, Inc</v>
          </cell>
        </row>
        <row r="5190">
          <cell r="A5190" t="str">
            <v>RxSavings Mirror Master FAF</v>
          </cell>
        </row>
        <row r="5191">
          <cell r="A5191" t="str">
            <v>RxSavings Plus (RXSAV)</v>
          </cell>
        </row>
        <row r="5192">
          <cell r="A5192" t="str">
            <v>RxWest</v>
          </cell>
        </row>
        <row r="5193">
          <cell r="A5193" t="str">
            <v>R-XX Pharmacy Solutions (HI)</v>
          </cell>
        </row>
        <row r="5194">
          <cell r="A5194" t="str">
            <v>R-XX Pharmacy Solutions (Mainland)</v>
          </cell>
        </row>
        <row r="5195">
          <cell r="A5195" t="str">
            <v>Ryan Aeronautical</v>
          </cell>
        </row>
        <row r="5196">
          <cell r="A5196" t="str">
            <v>Ryder System, Inc.</v>
          </cell>
        </row>
        <row r="5197">
          <cell r="A5197" t="str">
            <v>Ryders Health Management</v>
          </cell>
        </row>
        <row r="5198">
          <cell r="A5198" t="str">
            <v>Ryerson</v>
          </cell>
        </row>
        <row r="5199">
          <cell r="A5199" t="str">
            <v>S&amp;T Bank</v>
          </cell>
        </row>
        <row r="5200">
          <cell r="A5200" t="str">
            <v>S&amp;Z Consulting Services, LLC</v>
          </cell>
        </row>
        <row r="5201">
          <cell r="A5201" t="str">
            <v>S.B. Howard &amp; Co., Inc</v>
          </cell>
        </row>
        <row r="5202">
          <cell r="A5202" t="str">
            <v>S.E.H. America, Inc.</v>
          </cell>
        </row>
        <row r="5203">
          <cell r="A5203" t="str">
            <v>S1 Corporation</v>
          </cell>
        </row>
        <row r="5204">
          <cell r="A5204" t="str">
            <v>Sabre (CORET)</v>
          </cell>
        </row>
        <row r="5205">
          <cell r="A5205" t="str">
            <v>Sabre (Wellnet)</v>
          </cell>
        </row>
        <row r="5206">
          <cell r="A5206" t="str">
            <v>Sacred Heart Cash Card</v>
          </cell>
        </row>
        <row r="5207">
          <cell r="A5207" t="str">
            <v>Saddleback Valley Unified School District</v>
          </cell>
        </row>
        <row r="5208">
          <cell r="A5208" t="str">
            <v>Safe Harbors</v>
          </cell>
        </row>
        <row r="5209">
          <cell r="A5209" t="str">
            <v>SafeCo. Inc.</v>
          </cell>
        </row>
        <row r="5210">
          <cell r="A5210" t="str">
            <v>Safety-Kleen Systems</v>
          </cell>
        </row>
        <row r="5211">
          <cell r="A5211" t="str">
            <v>Safeway</v>
          </cell>
        </row>
        <row r="5212">
          <cell r="A5212" t="str">
            <v>SAF-Holland (PDVP) (AON)</v>
          </cell>
        </row>
        <row r="5213">
          <cell r="A5213" t="str">
            <v>Safran USA, Inc</v>
          </cell>
        </row>
        <row r="5214">
          <cell r="A5214" t="str">
            <v>SAFT America</v>
          </cell>
        </row>
        <row r="5215">
          <cell r="A5215" t="str">
            <v>Safway Services (WISRX)</v>
          </cell>
        </row>
        <row r="5216">
          <cell r="A5216" t="str">
            <v>Sagamore Health Netw</v>
          </cell>
        </row>
        <row r="5217">
          <cell r="A5217" t="str">
            <v>Sageo</v>
          </cell>
        </row>
        <row r="5218">
          <cell r="A5218" t="str">
            <v>Sagicor General Insurance</v>
          </cell>
        </row>
        <row r="5219">
          <cell r="A5219" t="str">
            <v>Sagicor International Management Company</v>
          </cell>
        </row>
        <row r="5220">
          <cell r="A5220" t="str">
            <v>Saginaw County (Medtipster.com, LLC.)</v>
          </cell>
        </row>
        <row r="5221">
          <cell r="A5221" t="str">
            <v>Saginaw County Community Mental Health Authority</v>
          </cell>
        </row>
        <row r="5222">
          <cell r="A5222" t="str">
            <v>Saginaw Plumber &amp; Pipefitter (AEPC)</v>
          </cell>
        </row>
        <row r="5223">
          <cell r="A5223" t="str">
            <v>Saint Barnabas Health Care</v>
          </cell>
        </row>
        <row r="5224">
          <cell r="A5224" t="str">
            <v>Saint Marys Healthfirst</v>
          </cell>
        </row>
        <row r="5225">
          <cell r="A5225" t="str">
            <v>Saks, Inc.</v>
          </cell>
        </row>
        <row r="5226">
          <cell r="A5226" t="str">
            <v>Saks, Inc. (AON)</v>
          </cell>
        </row>
        <row r="5227">
          <cell r="A5227" t="str">
            <v>Salem (Capitol Administrators)</v>
          </cell>
        </row>
        <row r="5228">
          <cell r="A5228" t="str">
            <v>Salem Communications (National CooperativeRx) (WISRX)</v>
          </cell>
        </row>
        <row r="5229">
          <cell r="A5229" t="str">
            <v>Salinas Valley (US Script, Inc)</v>
          </cell>
        </row>
        <row r="5230">
          <cell r="A5230" t="str">
            <v>Salinas Valley Memorial Healthcare</v>
          </cell>
        </row>
        <row r="5231">
          <cell r="A5231" t="str">
            <v>Salk Institute</v>
          </cell>
        </row>
        <row r="5232">
          <cell r="A5232" t="str">
            <v>Sallie Mae</v>
          </cell>
        </row>
        <row r="5233">
          <cell r="A5233" t="str">
            <v>Salt River Materials Group</v>
          </cell>
        </row>
        <row r="5234">
          <cell r="A5234" t="str">
            <v>Salt River Project</v>
          </cell>
        </row>
        <row r="5235">
          <cell r="A5235" t="str">
            <v>Salus</v>
          </cell>
        </row>
        <row r="5236">
          <cell r="A5236" t="str">
            <v>Salvation Army</v>
          </cell>
        </row>
        <row r="5237">
          <cell r="A5237" t="str">
            <v>Samaritan Advantage Health Plan</v>
          </cell>
        </row>
        <row r="5238">
          <cell r="A5238" t="str">
            <v>SAMBA</v>
          </cell>
        </row>
        <row r="5239">
          <cell r="A5239" t="str">
            <v>Sammons Finanical Group</v>
          </cell>
        </row>
        <row r="5240">
          <cell r="A5240" t="str">
            <v>San Angelo</v>
          </cell>
        </row>
        <row r="5241">
          <cell r="A5241" t="str">
            <v>San Antonio Academy</v>
          </cell>
        </row>
        <row r="5242">
          <cell r="A5242" t="str">
            <v>San Antonio Express News (MNCP)</v>
          </cell>
        </row>
        <row r="5243">
          <cell r="A5243" t="str">
            <v>San Antonio ISD (SOMI)</v>
          </cell>
        </row>
        <row r="5244">
          <cell r="A5244" t="str">
            <v>San Antonio Water System</v>
          </cell>
        </row>
        <row r="5245">
          <cell r="A5245" t="str">
            <v>San Bernardino Unified School District (VPS)</v>
          </cell>
        </row>
        <row r="5246">
          <cell r="A5246" t="str">
            <v>San Diego County Teamsters</v>
          </cell>
        </row>
        <row r="5247">
          <cell r="A5247" t="str">
            <v>San Diego Electrical Health and Welfare</v>
          </cell>
        </row>
        <row r="5248">
          <cell r="A5248" t="str">
            <v>San Felipe Del Rio CISD (Mutual Assurance Administrators)</v>
          </cell>
        </row>
        <row r="5249">
          <cell r="A5249" t="str">
            <v>San Francisco Convention and Visitor’s Bureau</v>
          </cell>
        </row>
        <row r="5250">
          <cell r="A5250" t="str">
            <v>San Francisco Electrical Workers</v>
          </cell>
        </row>
        <row r="5251">
          <cell r="A5251" t="str">
            <v>San Joaquin Valley Insurance Authority</v>
          </cell>
        </row>
        <row r="5252">
          <cell r="A5252" t="str">
            <v>San Jose Unified School District (UAS, TPA)</v>
          </cell>
        </row>
        <row r="5253">
          <cell r="A5253" t="str">
            <v>Sanden International</v>
          </cell>
        </row>
        <row r="5254">
          <cell r="A5254" t="str">
            <v>Sandia National Laboratories</v>
          </cell>
        </row>
        <row r="5255">
          <cell r="A5255" t="str">
            <v>Sandusky International (BENIC)</v>
          </cell>
        </row>
        <row r="5256">
          <cell r="A5256" t="str">
            <v>Sandusky-Ottawa Insurance (EHPCO)</v>
          </cell>
        </row>
        <row r="5257">
          <cell r="A5257" t="str">
            <v>Sandy Spring Bank</v>
          </cell>
        </row>
        <row r="5258">
          <cell r="A5258" t="str">
            <v>Sangamon County</v>
          </cell>
        </row>
        <row r="5259">
          <cell r="A5259" t="str">
            <v>Sangamon Depart Public Health</v>
          </cell>
        </row>
        <row r="5260">
          <cell r="A5260" t="str">
            <v>Sankyo Pharma Benicar</v>
          </cell>
        </row>
        <row r="5261">
          <cell r="A5261" t="str">
            <v>Sanmina with AEL</v>
          </cell>
        </row>
        <row r="5262">
          <cell r="A5262" t="str">
            <v>Sanmina-SCI</v>
          </cell>
        </row>
        <row r="5263">
          <cell r="A5263" t="str">
            <v>Sanofi-Aventis</v>
          </cell>
        </row>
        <row r="5264">
          <cell r="A5264" t="str">
            <v>Santa Ana Unified School District (Capitol Administrators)</v>
          </cell>
        </row>
        <row r="5265">
          <cell r="A5265" t="str">
            <v>Sanus Health Corporation (REES)</v>
          </cell>
        </row>
        <row r="5266">
          <cell r="A5266" t="str">
            <v>SAP</v>
          </cell>
        </row>
        <row r="5267">
          <cell r="A5267" t="str">
            <v>Saputo Cheese USA</v>
          </cell>
        </row>
        <row r="5268">
          <cell r="A5268" t="str">
            <v>Sara Lee</v>
          </cell>
        </row>
        <row r="5269">
          <cell r="A5269" t="str">
            <v>Sarasota Healthcare</v>
          </cell>
        </row>
        <row r="5270">
          <cell r="A5270" t="str">
            <v>Sarasota Memorial Hospital</v>
          </cell>
        </row>
        <row r="5271">
          <cell r="A5271" t="str">
            <v>SAS Institute, Inc.</v>
          </cell>
        </row>
        <row r="5272">
          <cell r="A5272" t="str">
            <v>Sasol North America</v>
          </cell>
        </row>
        <row r="5273">
          <cell r="A5273" t="str">
            <v>Sauder  Woodworking</v>
          </cell>
        </row>
        <row r="5274">
          <cell r="A5274" t="str">
            <v>Sauder Woodworking (EHPCO)</v>
          </cell>
        </row>
        <row r="5275">
          <cell r="A5275" t="str">
            <v>Saudi Arabian Cultural Mission</v>
          </cell>
        </row>
        <row r="5276">
          <cell r="A5276" t="str">
            <v>Saudi Aramco</v>
          </cell>
        </row>
        <row r="5277">
          <cell r="A5277" t="str">
            <v>Sava Senior Care (PDVP) (AON)</v>
          </cell>
        </row>
        <row r="5278">
          <cell r="A5278" t="str">
            <v>Savannah Business Group (SAVBG)</v>
          </cell>
        </row>
        <row r="5279">
          <cell r="A5279" t="str">
            <v>Savers</v>
          </cell>
        </row>
        <row r="5280">
          <cell r="A5280" t="str">
            <v>Savitz (Wellnet)</v>
          </cell>
        </row>
        <row r="5281">
          <cell r="A5281" t="str">
            <v>Savvis Communications</v>
          </cell>
        </row>
        <row r="5282">
          <cell r="A5282" t="str">
            <v>Sawgrass Health Management</v>
          </cell>
        </row>
        <row r="5283">
          <cell r="A5283" t="str">
            <v>SBC Communications-Ameritech</v>
          </cell>
        </row>
        <row r="5284">
          <cell r="A5284" t="str">
            <v>SBG Coaltion</v>
          </cell>
        </row>
        <row r="5285">
          <cell r="A5285" t="str">
            <v>SBOA (Coresource)</v>
          </cell>
        </row>
        <row r="5286">
          <cell r="A5286" t="str">
            <v>SCA Americas</v>
          </cell>
        </row>
        <row r="5287">
          <cell r="A5287" t="str">
            <v>SCAN Health Plan</v>
          </cell>
        </row>
        <row r="5288">
          <cell r="A5288" t="str">
            <v>Scana</v>
          </cell>
        </row>
        <row r="5289">
          <cell r="A5289" t="str">
            <v>ScanSource</v>
          </cell>
        </row>
        <row r="5290">
          <cell r="A5290" t="str">
            <v>Scarsdale Union Free Schools</v>
          </cell>
        </row>
        <row r="5291">
          <cell r="A5291" t="str">
            <v>Schaeffler Group (NEPPC)</v>
          </cell>
        </row>
        <row r="5292">
          <cell r="A5292" t="str">
            <v>Schaller Anderson</v>
          </cell>
        </row>
        <row r="5293">
          <cell r="A5293" t="str">
            <v>Schawk, Inc.</v>
          </cell>
        </row>
        <row r="5294">
          <cell r="A5294" t="str">
            <v>Schering-Plough Corporation</v>
          </cell>
        </row>
        <row r="5295">
          <cell r="A5295" t="str">
            <v>Schiff Hardin (WISRX)</v>
          </cell>
        </row>
        <row r="5296">
          <cell r="A5296" t="str">
            <v>Schlumberger</v>
          </cell>
        </row>
        <row r="5297">
          <cell r="A5297" t="str">
            <v>Schmitz &amp; Associates</v>
          </cell>
        </row>
        <row r="5298">
          <cell r="A5298" t="str">
            <v>Schneider Electric North America</v>
          </cell>
        </row>
        <row r="5299">
          <cell r="A5299" t="str">
            <v>Schneider Electric USA</v>
          </cell>
        </row>
        <row r="5300">
          <cell r="A5300" t="str">
            <v>Schneider National</v>
          </cell>
        </row>
        <row r="5301">
          <cell r="A5301" t="str">
            <v>Scholastic Corporation</v>
          </cell>
        </row>
        <row r="5302">
          <cell r="A5302" t="str">
            <v>School Board of Orange County</v>
          </cell>
        </row>
        <row r="5303">
          <cell r="A5303" t="str">
            <v>School City of East Chicago</v>
          </cell>
        </row>
        <row r="5304">
          <cell r="A5304" t="str">
            <v>School District 1 Health and Welfare Trust</v>
          </cell>
        </row>
        <row r="5305">
          <cell r="A5305" t="str">
            <v>School District Consortium (Capital Blue Cross)</v>
          </cell>
        </row>
        <row r="5306">
          <cell r="A5306" t="str">
            <v>School District of Manatee County</v>
          </cell>
        </row>
        <row r="5307">
          <cell r="A5307" t="str">
            <v>School District of Menomonee Falls</v>
          </cell>
        </row>
        <row r="5308">
          <cell r="A5308" t="str">
            <v>School District of Menomonee Falls (WISRX)</v>
          </cell>
        </row>
        <row r="5309">
          <cell r="A5309" t="str">
            <v>School District of Osceola County, FL</v>
          </cell>
        </row>
        <row r="5310">
          <cell r="A5310" t="str">
            <v>School District U46</v>
          </cell>
        </row>
        <row r="5311">
          <cell r="A5311" t="str">
            <v>School Health Insurance</v>
          </cell>
        </row>
        <row r="5312">
          <cell r="A5312" t="str">
            <v>Schools District Hillsbourough County</v>
          </cell>
        </row>
        <row r="5313">
          <cell r="A5313" t="str">
            <v>Schools District of Springfield R-12, The</v>
          </cell>
        </row>
        <row r="5314">
          <cell r="A5314" t="str">
            <v>Schottenstein Stores Corporation</v>
          </cell>
        </row>
        <row r="5315">
          <cell r="A5315" t="str">
            <v>Schreiber Foods, Inc.</v>
          </cell>
        </row>
        <row r="5316">
          <cell r="A5316" t="str">
            <v>Schreiber Foods, Inc. (EHPCO)</v>
          </cell>
        </row>
        <row r="5317">
          <cell r="A5317" t="str">
            <v>Schuff International (Group Resources)</v>
          </cell>
        </row>
        <row r="5318">
          <cell r="A5318" t="str">
            <v>Schurz Communications, Inc.</v>
          </cell>
        </row>
        <row r="5319">
          <cell r="A5319" t="str">
            <v>Schwizer Aircraft</v>
          </cell>
        </row>
        <row r="5320">
          <cell r="A5320" t="str">
            <v>SCI Funeral and Cemetery</v>
          </cell>
        </row>
        <row r="5321">
          <cell r="A5321" t="str">
            <v>SCI Systems</v>
          </cell>
        </row>
        <row r="5322">
          <cell r="A5322" t="str">
            <v>Science Applications International Corp.</v>
          </cell>
        </row>
        <row r="5323">
          <cell r="A5323" t="str">
            <v>Scientific Atlanta</v>
          </cell>
        </row>
        <row r="5324">
          <cell r="A5324" t="str">
            <v>Scotland County (Medcost Benefit Services)</v>
          </cell>
        </row>
        <row r="5325">
          <cell r="A5325" t="str">
            <v>Scott and White Health Plan</v>
          </cell>
        </row>
        <row r="5326">
          <cell r="A5326" t="str">
            <v>Scott Fetzer Company (BH)</v>
          </cell>
        </row>
        <row r="5327">
          <cell r="A5327" t="str">
            <v>Scott Riddle Agency</v>
          </cell>
        </row>
        <row r="5328">
          <cell r="A5328" t="str">
            <v>Scottsdale Area Chamber of Commerce</v>
          </cell>
        </row>
        <row r="5329">
          <cell r="A5329" t="str">
            <v>Scranton (Rate Card)</v>
          </cell>
        </row>
        <row r="5330">
          <cell r="A5330" t="str">
            <v>Screen Actors Guild</v>
          </cell>
        </row>
        <row r="5331">
          <cell r="A5331" t="str">
            <v>Scrip World</v>
          </cell>
        </row>
        <row r="5332">
          <cell r="A5332" t="str">
            <v>ScripNet</v>
          </cell>
        </row>
        <row r="5333">
          <cell r="A5333" t="str">
            <v>Scripps Health, Inc.</v>
          </cell>
        </row>
        <row r="5334">
          <cell r="A5334" t="str">
            <v>Scripps Research Institute</v>
          </cell>
        </row>
        <row r="5335">
          <cell r="A5335" t="str">
            <v>Script Care, Ltd.</v>
          </cell>
        </row>
        <row r="5336">
          <cell r="A5336" t="str">
            <v>ScriptGuideRx</v>
          </cell>
        </row>
        <row r="5337">
          <cell r="A5337" t="str">
            <v>Scriptmark</v>
          </cell>
        </row>
        <row r="5338">
          <cell r="A5338" t="str">
            <v>ScriptSMART</v>
          </cell>
        </row>
        <row r="5339">
          <cell r="A5339" t="str">
            <v>Scriptsmart Individuals (WPS)</v>
          </cell>
        </row>
        <row r="5340">
          <cell r="A5340" t="str">
            <v>Sea Island Acquisition, LLC</v>
          </cell>
        </row>
        <row r="5341">
          <cell r="A5341" t="str">
            <v>Seaboard Corporation, LLC (Coresource)</v>
          </cell>
        </row>
        <row r="5342">
          <cell r="A5342" t="str">
            <v>Seabury &amp; Smith-Mercer Administrator</v>
          </cell>
        </row>
        <row r="5343">
          <cell r="A5343" t="str">
            <v>Seabury and Smith</v>
          </cell>
        </row>
        <row r="5344">
          <cell r="A5344" t="str">
            <v>Seacor Payroll Management (CORET)</v>
          </cell>
        </row>
        <row r="5345">
          <cell r="A5345" t="str">
            <v>Seafarers Health and Benefit Plan</v>
          </cell>
        </row>
        <row r="5346">
          <cell r="A5346" t="str">
            <v>Seafarers International Union</v>
          </cell>
        </row>
        <row r="5347">
          <cell r="A5347" t="str">
            <v>Seahawk Drilling</v>
          </cell>
        </row>
        <row r="5348">
          <cell r="A5348" t="str">
            <v>Seaman Corporation (EHPCO)</v>
          </cell>
        </row>
        <row r="5349">
          <cell r="A5349" t="str">
            <v>Seattle Firefighters</v>
          </cell>
        </row>
        <row r="5350">
          <cell r="A5350" t="str">
            <v>Seattle Genetics (HMA)</v>
          </cell>
        </row>
        <row r="5351">
          <cell r="A5351" t="str">
            <v>SeaWorld Parks &amp; Entertainment, Inc. (CORET)</v>
          </cell>
        </row>
        <row r="5352">
          <cell r="A5352" t="str">
            <v>SeaWorld Parks and Entertainment</v>
          </cell>
        </row>
        <row r="5353">
          <cell r="A5353" t="str">
            <v>Secure Pharm Plus-DFO</v>
          </cell>
        </row>
        <row r="5354">
          <cell r="A5354" t="str">
            <v>Secure24, LLC (CoreSource)</v>
          </cell>
        </row>
        <row r="5355">
          <cell r="A5355" t="str">
            <v>SecureOne Benefit Administration</v>
          </cell>
        </row>
        <row r="5356">
          <cell r="A5356" t="str">
            <v>Securiglobe</v>
          </cell>
        </row>
        <row r="5357">
          <cell r="A5357" t="str">
            <v>Security Forces (Insurance Management Services)</v>
          </cell>
        </row>
        <row r="5358">
          <cell r="A5358" t="str">
            <v>Security Health Plans</v>
          </cell>
        </row>
        <row r="5359">
          <cell r="A5359" t="str">
            <v>Sedgwick CMS</v>
          </cell>
        </row>
        <row r="5360">
          <cell r="A5360" t="str">
            <v>Segal Company</v>
          </cell>
        </row>
        <row r="5361">
          <cell r="A5361" t="str">
            <v>SEIU Local 32 BJ District 36</v>
          </cell>
        </row>
        <row r="5362">
          <cell r="A5362" t="str">
            <v>SEIU Local 74</v>
          </cell>
        </row>
        <row r="5363">
          <cell r="A5363" t="str">
            <v>SEIU National Health &amp; Welfare Fund  (HCCCC)</v>
          </cell>
        </row>
        <row r="5364">
          <cell r="A5364" t="str">
            <v>Sekisui American (CoreSource)</v>
          </cell>
        </row>
        <row r="5365">
          <cell r="A5365" t="str">
            <v>Selah Corp (Wells TPA)</v>
          </cell>
        </row>
        <row r="5366">
          <cell r="A5366" t="str">
            <v>Select Benefits Global Marketing Corp.</v>
          </cell>
        </row>
        <row r="5367">
          <cell r="A5367" t="str">
            <v>Select Medical</v>
          </cell>
        </row>
        <row r="5368">
          <cell r="A5368" t="str">
            <v>Selectcare</v>
          </cell>
        </row>
        <row r="5369">
          <cell r="A5369" t="str">
            <v>Self Created Insurance</v>
          </cell>
        </row>
        <row r="5370">
          <cell r="A5370" t="str">
            <v>Self Funded Plans, Inc.</v>
          </cell>
        </row>
        <row r="5371">
          <cell r="A5371" t="str">
            <v>Self Funding Administrators</v>
          </cell>
        </row>
        <row r="5372">
          <cell r="A5372" t="str">
            <v>Self Insured Services Company (SISCO)</v>
          </cell>
        </row>
        <row r="5373">
          <cell r="A5373" t="str">
            <v>Self Regional Healthcare (Healthscope Benefits)</v>
          </cell>
        </row>
        <row r="5374">
          <cell r="A5374" t="str">
            <v>Self-Insured Schools of California</v>
          </cell>
        </row>
        <row r="5375">
          <cell r="A5375" t="str">
            <v>Sellers Engineering Company (WPS)</v>
          </cell>
        </row>
        <row r="5376">
          <cell r="A5376" t="str">
            <v>SEMEC - dba Greater Detroit Area Health Council (GDAHC)</v>
          </cell>
        </row>
        <row r="5377">
          <cell r="A5377" t="str">
            <v>Seminole County</v>
          </cell>
        </row>
        <row r="5378">
          <cell r="A5378" t="str">
            <v>Seminole Gaming</v>
          </cell>
        </row>
        <row r="5379">
          <cell r="A5379" t="str">
            <v>Semmes Bowen &amp; Semmes (Coresource)</v>
          </cell>
        </row>
        <row r="5380">
          <cell r="A5380" t="str">
            <v>Sempra Energy</v>
          </cell>
        </row>
        <row r="5381">
          <cell r="A5381" t="str">
            <v>Seneca Gaming Corporation</v>
          </cell>
        </row>
        <row r="5382">
          <cell r="A5382" t="str">
            <v>Seneca Nation &amp; Gamin (EBS-RMSCO)</v>
          </cell>
        </row>
        <row r="5383">
          <cell r="A5383" t="str">
            <v>Seneca Nation of Indians (EBS-RMSCO)</v>
          </cell>
        </row>
        <row r="5384">
          <cell r="A5384" t="str">
            <v>Senior Friends, Inc. dba H2U</v>
          </cell>
        </row>
        <row r="5385">
          <cell r="A5385" t="str">
            <v>Senior Healthcare Partners</v>
          </cell>
        </row>
        <row r="5386">
          <cell r="A5386" t="str">
            <v>Sensormatic Electronic Corporation</v>
          </cell>
        </row>
        <row r="5387">
          <cell r="A5387" t="str">
            <v>Sensors, Inc. (AEPC)</v>
          </cell>
        </row>
        <row r="5388">
          <cell r="A5388" t="str">
            <v>Sentinel Health Fund HRA (REES)</v>
          </cell>
        </row>
        <row r="5389">
          <cell r="A5389" t="str">
            <v>Sentra Healthcare</v>
          </cell>
        </row>
        <row r="5390">
          <cell r="A5390" t="str">
            <v>Sepracor</v>
          </cell>
        </row>
        <row r="5391">
          <cell r="A5391" t="str">
            <v>Sequatchie Concrete Service (BCBSTN)</v>
          </cell>
        </row>
        <row r="5392">
          <cell r="A5392" t="str">
            <v>Serco, Inc.</v>
          </cell>
        </row>
        <row r="5393">
          <cell r="A5393" t="str">
            <v>Sergeants Benevolent Assoc. of the City of New York</v>
          </cell>
        </row>
        <row r="5394">
          <cell r="A5394" t="str">
            <v>Sermatech International</v>
          </cell>
        </row>
        <row r="5395">
          <cell r="A5395" t="str">
            <v>ServCo</v>
          </cell>
        </row>
        <row r="5396">
          <cell r="A5396" t="str">
            <v>Serve You Rx</v>
          </cell>
        </row>
        <row r="5397">
          <cell r="A5397" t="str">
            <v>Service Corporation International (aka SCI)</v>
          </cell>
        </row>
        <row r="5398">
          <cell r="A5398" t="str">
            <v>Service Employees International Union(SEIU) Local No. 1</v>
          </cell>
        </row>
        <row r="5399">
          <cell r="A5399" t="str">
            <v>ServiceMaster</v>
          </cell>
        </row>
        <row r="5400">
          <cell r="A5400" t="str">
            <v>Seven Corners (7C)</v>
          </cell>
        </row>
        <row r="5401">
          <cell r="A5401" t="str">
            <v>Seven-11</v>
          </cell>
        </row>
        <row r="5402">
          <cell r="A5402" t="str">
            <v>Severstal North America (EHPCO)</v>
          </cell>
        </row>
        <row r="5403">
          <cell r="A5403" t="str">
            <v>Severstal Sparrows Point (EHPCO)</v>
          </cell>
        </row>
        <row r="5404">
          <cell r="A5404" t="str">
            <v>Severstal Wheeling (PBGH)</v>
          </cell>
        </row>
        <row r="5405">
          <cell r="A5405" t="str">
            <v>SFN Group (MNCP)</v>
          </cell>
        </row>
        <row r="5406">
          <cell r="A5406" t="str">
            <v>SGL Carbon Group</v>
          </cell>
        </row>
        <row r="5407">
          <cell r="A5407" t="str">
            <v>SGS North America</v>
          </cell>
        </row>
        <row r="5408">
          <cell r="A5408" t="str">
            <v>Shannon &amp; Wilson (HealthComp)</v>
          </cell>
        </row>
        <row r="5409">
          <cell r="A5409" t="str">
            <v>Sharebridge Private Equity Consolidated (SPEC)</v>
          </cell>
        </row>
        <row r="5410">
          <cell r="A5410" t="str">
            <v>Sharp Health Plans</v>
          </cell>
        </row>
        <row r="5411">
          <cell r="A5411" t="str">
            <v>Sharp Idea Company (fka ICAN Health Plans)</v>
          </cell>
        </row>
        <row r="5412">
          <cell r="A5412" t="str">
            <v>Shasta Administrative Services</v>
          </cell>
        </row>
        <row r="5413">
          <cell r="A5413" t="str">
            <v>Shasta Trinity School Insurance Group</v>
          </cell>
        </row>
        <row r="5414">
          <cell r="A5414" t="str">
            <v>Shaw Group</v>
          </cell>
        </row>
        <row r="5415">
          <cell r="A5415" t="str">
            <v>Shaw Group Inc., The</v>
          </cell>
        </row>
        <row r="5416">
          <cell r="A5416" t="str">
            <v>Shaw Industries</v>
          </cell>
        </row>
        <row r="5417">
          <cell r="A5417" t="str">
            <v>Shaw Industries Group, Inc. (BH)</v>
          </cell>
        </row>
        <row r="5418">
          <cell r="A5418" t="str">
            <v>Shaws Supermarkets</v>
          </cell>
        </row>
        <row r="5419">
          <cell r="A5419" t="str">
            <v>Sheet Metal Local No. 4 Health &amp; Welfare Fund (Southern Benefit Services)</v>
          </cell>
        </row>
        <row r="5420">
          <cell r="A5420" t="str">
            <v>Sheet Metal Production Workers</v>
          </cell>
        </row>
        <row r="5421">
          <cell r="A5421" t="str">
            <v>Sheet Metal Workers Health Plan of Southern CA, AZ, NV</v>
          </cell>
        </row>
        <row r="5422">
          <cell r="A5422" t="str">
            <v>Sheet Metal Workers Local 100 (HCCCC)</v>
          </cell>
        </row>
        <row r="5423">
          <cell r="A5423" t="str">
            <v>Sheet Metal Workers Local 104</v>
          </cell>
        </row>
        <row r="5424">
          <cell r="A5424" t="str">
            <v>Sheet Metal Workers Local 20</v>
          </cell>
        </row>
        <row r="5425">
          <cell r="A5425" t="str">
            <v>Sheet Metal Workers Local 25</v>
          </cell>
        </row>
        <row r="5426">
          <cell r="A5426" t="str">
            <v>Sheet Metal Workers Local 28</v>
          </cell>
        </row>
        <row r="5427">
          <cell r="A5427" t="str">
            <v>Sheet Metal Workers Local 28 (EHPCO)</v>
          </cell>
        </row>
        <row r="5428">
          <cell r="A5428" t="str">
            <v>Sheet Metal Workers Local 28 (WBA)</v>
          </cell>
        </row>
        <row r="5429">
          <cell r="A5429" t="str">
            <v>Sheet Metal Workers Local 33 (EHPCO)</v>
          </cell>
        </row>
        <row r="5430">
          <cell r="A5430" t="str">
            <v>Sheet Metal Workers Local 38</v>
          </cell>
        </row>
        <row r="5431">
          <cell r="A5431" t="str">
            <v>Sheet Metal Workers Local 58</v>
          </cell>
        </row>
        <row r="5432">
          <cell r="A5432" t="str">
            <v>Sheet Metal Workers Local 63 Health &amp; Welfare Fund</v>
          </cell>
        </row>
        <row r="5433">
          <cell r="A5433" t="str">
            <v>Sheet Metal Workers Local 73</v>
          </cell>
        </row>
        <row r="5434">
          <cell r="A5434" t="str">
            <v>Sheet Metal Workers Local 73 Welfare Fund (MEBFC)</v>
          </cell>
        </row>
        <row r="5435">
          <cell r="A5435" t="str">
            <v>Sheet Metal Workers Local 80 (AEPC)</v>
          </cell>
        </row>
        <row r="5436">
          <cell r="A5436" t="str">
            <v>Sheet Metal Workers Local 80 Insurance Fund</v>
          </cell>
        </row>
        <row r="5437">
          <cell r="A5437" t="str">
            <v>Sheet Metal Workers Locals 24 and 224</v>
          </cell>
        </row>
        <row r="5438">
          <cell r="A5438" t="str">
            <v>Sheet Metal Workers Metro Association</v>
          </cell>
        </row>
        <row r="5439">
          <cell r="A5439" t="str">
            <v>Sheetz, Inc.</v>
          </cell>
        </row>
        <row r="5440">
          <cell r="A5440" t="str">
            <v>Sheffield, Olson &amp; McQueen, Inc. (SOMI)</v>
          </cell>
        </row>
        <row r="5441">
          <cell r="A5441" t="str">
            <v>Shelby County</v>
          </cell>
        </row>
        <row r="5442">
          <cell r="A5442" t="str">
            <v>Shelby County Board of Education</v>
          </cell>
        </row>
        <row r="5443">
          <cell r="A5443" t="str">
            <v>Shelby County Government Purchasing Department</v>
          </cell>
        </row>
        <row r="5444">
          <cell r="A5444" t="str">
            <v>Shell FCU (Group Pension Administrators)</v>
          </cell>
        </row>
        <row r="5445">
          <cell r="A5445" t="str">
            <v>Shell Oil</v>
          </cell>
        </row>
        <row r="5446">
          <cell r="A5446" t="str">
            <v>Sheppard Mullin Richter and Hampton</v>
          </cell>
        </row>
        <row r="5447">
          <cell r="A5447" t="str">
            <v>Sheridan Healthcare (MNCP)</v>
          </cell>
        </row>
        <row r="5448">
          <cell r="A5448" t="str">
            <v>Sherwin Williams (HAC)</v>
          </cell>
        </row>
        <row r="5449">
          <cell r="A5449" t="str">
            <v>Shield Benefit Administrators</v>
          </cell>
        </row>
        <row r="5450">
          <cell r="A5450" t="str">
            <v>Shiloh Industries (HAC)</v>
          </cell>
        </row>
        <row r="5451">
          <cell r="A5451" t="str">
            <v>Shoe Carnival, Inc. (Morris Associates)</v>
          </cell>
        </row>
        <row r="5452">
          <cell r="A5452" t="str">
            <v>Shop-Vac Corporation</v>
          </cell>
        </row>
        <row r="5453">
          <cell r="A5453" t="str">
            <v>Shore Health Systems</v>
          </cell>
        </row>
        <row r="5454">
          <cell r="A5454" t="str">
            <v>Shore Medical Center</v>
          </cell>
        </row>
        <row r="5455">
          <cell r="A5455" t="str">
            <v>Shore Memorial</v>
          </cell>
        </row>
        <row r="5456">
          <cell r="A5456" t="str">
            <v>Shorman Solutions</v>
          </cell>
        </row>
        <row r="5457">
          <cell r="A5457" t="str">
            <v>Sidles Duncan &amp; Associates</v>
          </cell>
        </row>
        <row r="5458">
          <cell r="A5458" t="str">
            <v>Siegal-Roberts, Inc.</v>
          </cell>
        </row>
        <row r="5459">
          <cell r="A5459" t="str">
            <v>Sieko Corporation</v>
          </cell>
        </row>
        <row r="5460">
          <cell r="A5460" t="str">
            <v>Siemens</v>
          </cell>
        </row>
        <row r="5461">
          <cell r="A5461" t="str">
            <v>Sierra Pacific Industries</v>
          </cell>
        </row>
        <row r="5462">
          <cell r="A5462" t="str">
            <v>Sierra Telephone and Sierra Cellular (HealthComp)</v>
          </cell>
        </row>
        <row r="5463">
          <cell r="A5463" t="str">
            <v>Sig Sauer, Inc. (HPI)</v>
          </cell>
        </row>
        <row r="5464">
          <cell r="A5464" t="str">
            <v>Sigma-Tau Pharmaceuticals, Inc. (NCAS)</v>
          </cell>
        </row>
        <row r="5465">
          <cell r="A5465" t="str">
            <v>Signature Health (CBCA, Inc.)</v>
          </cell>
        </row>
        <row r="5466">
          <cell r="A5466" t="str">
            <v>Significa Benefit (fka Erin Group Administrators)</v>
          </cell>
        </row>
        <row r="5467">
          <cell r="A5467" t="str">
            <v>Silgan Closures</v>
          </cell>
        </row>
        <row r="5468">
          <cell r="A5468" t="str">
            <v>Silgan Containers</v>
          </cell>
        </row>
        <row r="5469">
          <cell r="A5469" t="str">
            <v>Silgan Plastics</v>
          </cell>
        </row>
        <row r="5470">
          <cell r="A5470" t="str">
            <v>Silicon Graphics, Inc.</v>
          </cell>
        </row>
        <row r="5471">
          <cell r="A5471" t="str">
            <v>Silver Rx</v>
          </cell>
        </row>
        <row r="5472">
          <cell r="A5472" t="str">
            <v>SilverLine</v>
          </cell>
        </row>
        <row r="5473">
          <cell r="A5473" t="str">
            <v>SilverScript</v>
          </cell>
        </row>
        <row r="5474">
          <cell r="A5474" t="str">
            <v>SilverScript EGWP Fully Insured Template Client</v>
          </cell>
        </row>
        <row r="5475">
          <cell r="A5475" t="str">
            <v>SilverScript, L.L.C.</v>
          </cell>
        </row>
        <row r="5476">
          <cell r="A5476" t="str">
            <v>Simi Valley Unified School District</v>
          </cell>
        </row>
        <row r="5477">
          <cell r="A5477" t="str">
            <v>Simkins Industries</v>
          </cell>
        </row>
        <row r="5478">
          <cell r="A5478" t="str">
            <v>Simmons Foods (BCBSAR)</v>
          </cell>
        </row>
        <row r="5479">
          <cell r="A5479" t="str">
            <v>Simonds International (Coresource)</v>
          </cell>
        </row>
        <row r="5480">
          <cell r="A5480" t="str">
            <v>Simonton Windows (EHPCO)</v>
          </cell>
        </row>
        <row r="5481">
          <cell r="A5481" t="str">
            <v>Simply Healthcare Plans</v>
          </cell>
        </row>
        <row r="5482">
          <cell r="A5482" t="str">
            <v>Simpson Tacoma Kraft</v>
          </cell>
        </row>
        <row r="5483">
          <cell r="A5483" t="str">
            <v>Sinai Health Systems (MNCP)</v>
          </cell>
        </row>
        <row r="5484">
          <cell r="A5484" t="str">
            <v>SISCO</v>
          </cell>
        </row>
        <row r="5485">
          <cell r="A5485" t="str">
            <v>Sisters Charity of Health (EHPCO)</v>
          </cell>
        </row>
        <row r="5486">
          <cell r="A5486" t="str">
            <v>Sisters of Mercy</v>
          </cell>
        </row>
        <row r="5487">
          <cell r="A5487" t="str">
            <v>Sisters of St. Francis Health Systems (CORET)</v>
          </cell>
        </row>
        <row r="5488">
          <cell r="A5488" t="str">
            <v>Skadden, Arps, Slate, Meagher &amp; Flom LLP and Affiliates</v>
          </cell>
        </row>
        <row r="5489">
          <cell r="A5489" t="str">
            <v>Sky Financial</v>
          </cell>
        </row>
        <row r="5490">
          <cell r="A5490" t="str">
            <v>Sky Insurance</v>
          </cell>
        </row>
        <row r="5491">
          <cell r="A5491" t="str">
            <v>Sloans Lake Managed Care</v>
          </cell>
        </row>
        <row r="5492">
          <cell r="A5492" t="str">
            <v>Smarana Savers Club</v>
          </cell>
        </row>
        <row r="5493">
          <cell r="A5493" t="str">
            <v>Smart Association</v>
          </cell>
        </row>
        <row r="5494">
          <cell r="A5494" t="str">
            <v>SMCRX</v>
          </cell>
        </row>
        <row r="5495">
          <cell r="A5495" t="str">
            <v>Smile Brands, Inc. (Capitol Administrators)</v>
          </cell>
        </row>
        <row r="5496">
          <cell r="A5496" t="str">
            <v>Smith &amp; Nephew</v>
          </cell>
        </row>
        <row r="5497">
          <cell r="A5497" t="str">
            <v>Smith Administrators</v>
          </cell>
        </row>
        <row r="5498">
          <cell r="A5498" t="str">
            <v>Smithfield Foods</v>
          </cell>
        </row>
        <row r="5499">
          <cell r="A5499" t="str">
            <v>Smithville Telephone -Plan 342 (SIHO)</v>
          </cell>
        </row>
        <row r="5500">
          <cell r="A5500" t="str">
            <v>Smurfit-Stone Container Corporation (Without HMO)</v>
          </cell>
        </row>
        <row r="5501">
          <cell r="A5501" t="str">
            <v>SMW 104</v>
          </cell>
        </row>
        <row r="5502">
          <cell r="A5502" t="str">
            <v>Snap-On Incorporated</v>
          </cell>
        </row>
        <row r="5503">
          <cell r="A5503" t="str">
            <v>Snapping Shoals EMC (EHPCO)</v>
          </cell>
        </row>
        <row r="5504">
          <cell r="A5504" t="str">
            <v>Snell (HealthEz)</v>
          </cell>
        </row>
        <row r="5505">
          <cell r="A5505" t="str">
            <v>Snohomish County PUD (HMA)</v>
          </cell>
        </row>
        <row r="5506">
          <cell r="A5506" t="str">
            <v>Snyder</v>
          </cell>
        </row>
        <row r="5507">
          <cell r="A5507" t="str">
            <v>Social Service Employees Union Local 371</v>
          </cell>
        </row>
        <row r="5508">
          <cell r="A5508" t="str">
            <v>Sodexho</v>
          </cell>
        </row>
        <row r="5509">
          <cell r="A5509" t="str">
            <v>Software Architects</v>
          </cell>
        </row>
        <row r="5510">
          <cell r="A5510" t="str">
            <v>Solar Turbines, Inc.</v>
          </cell>
        </row>
        <row r="5511">
          <cell r="A5511" t="str">
            <v>Solaris Health System</v>
          </cell>
        </row>
        <row r="5512">
          <cell r="A5512" t="str">
            <v>Solectron Corporation</v>
          </cell>
        </row>
        <row r="5513">
          <cell r="A5513" t="str">
            <v>Solid Benefit Guidance (SBG)</v>
          </cell>
        </row>
        <row r="5514">
          <cell r="A5514" t="str">
            <v>Solo Cup</v>
          </cell>
        </row>
        <row r="5515">
          <cell r="A5515" t="str">
            <v>Solstice Benefits</v>
          </cell>
        </row>
        <row r="5516">
          <cell r="A5516" t="str">
            <v>Solucia</v>
          </cell>
        </row>
        <row r="5517">
          <cell r="A5517" t="str">
            <v>Solutia Inc</v>
          </cell>
        </row>
        <row r="5518">
          <cell r="A5518" t="str">
            <v>Solvay - COBRA</v>
          </cell>
        </row>
        <row r="5519">
          <cell r="A5519" t="str">
            <v>Solvay America, Inc</v>
          </cell>
        </row>
        <row r="5520">
          <cell r="A5520" t="str">
            <v>Somerset County</v>
          </cell>
        </row>
        <row r="5521">
          <cell r="A5521" t="str">
            <v>Sonic Automotive, Inc.</v>
          </cell>
        </row>
        <row r="5522">
          <cell r="A5522" t="str">
            <v>Sonic Corporation</v>
          </cell>
        </row>
        <row r="5523">
          <cell r="A5523" t="str">
            <v>Sonoco</v>
          </cell>
        </row>
        <row r="5524">
          <cell r="A5524" t="str">
            <v>Sonoco Products (MNCP)</v>
          </cell>
        </row>
        <row r="5525">
          <cell r="A5525" t="str">
            <v>Sony Pictures</v>
          </cell>
        </row>
        <row r="5526">
          <cell r="A5526" t="str">
            <v>Soprema Group (EHPCO)</v>
          </cell>
        </row>
        <row r="5527">
          <cell r="A5527" t="str">
            <v>Sound Partnership</v>
          </cell>
        </row>
        <row r="5528">
          <cell r="A5528" t="str">
            <v>Sound Shore &amp; Asbury (POMCO)</v>
          </cell>
        </row>
        <row r="5529">
          <cell r="A5529" t="str">
            <v>Sound Shore (POMCO)</v>
          </cell>
        </row>
        <row r="5530">
          <cell r="A5530" t="str">
            <v>Sound Shore Medical Center</v>
          </cell>
        </row>
        <row r="5531">
          <cell r="A5531" t="str">
            <v>Sound Shore Medical Center (POMCO)</v>
          </cell>
        </row>
        <row r="5532">
          <cell r="A5532" t="str">
            <v>Source Interlink</v>
          </cell>
        </row>
        <row r="5533">
          <cell r="A5533" t="str">
            <v>Sourcegas (MNCP)</v>
          </cell>
        </row>
        <row r="5534">
          <cell r="A5534" t="str">
            <v>Sourceone Insurance</v>
          </cell>
        </row>
        <row r="5535">
          <cell r="A5535" t="str">
            <v>South Bend CSC (Allegiance Benefit Plan Management)</v>
          </cell>
        </row>
        <row r="5536">
          <cell r="A5536" t="str">
            <v>South Bend Medical Foundation (WPS)</v>
          </cell>
        </row>
        <row r="5537">
          <cell r="A5537" t="str">
            <v>South Carolina AIDS Drug Assistance Program (ADAP)</v>
          </cell>
        </row>
        <row r="5538">
          <cell r="A5538" t="str">
            <v>South Carolina Department of Health and Human Services</v>
          </cell>
        </row>
        <row r="5539">
          <cell r="A5539" t="str">
            <v>South Carolina Medicaid MCO Program (Community Health Solutions)</v>
          </cell>
        </row>
        <row r="5540">
          <cell r="A5540" t="str">
            <v>South Central Indiana School Trust (SCIST)</v>
          </cell>
        </row>
        <row r="5541">
          <cell r="A5541" t="str">
            <v>South Central Preferred</v>
          </cell>
        </row>
        <row r="5542">
          <cell r="A5542" t="str">
            <v>South Central United Food (SCUFCW)</v>
          </cell>
        </row>
        <row r="5543">
          <cell r="A5543" t="str">
            <v>South Dakota Wheat Growers Association (Dakotacare)</v>
          </cell>
        </row>
        <row r="5544">
          <cell r="A5544" t="str">
            <v>South Eastern Benefit Group</v>
          </cell>
        </row>
        <row r="5545">
          <cell r="A5545" t="str">
            <v>South Florida Diocese Program</v>
          </cell>
        </row>
        <row r="5546">
          <cell r="A5546" t="str">
            <v>South Jefferson Central School District</v>
          </cell>
        </row>
        <row r="5547">
          <cell r="A5547" t="str">
            <v>South Jersey Healthcare</v>
          </cell>
        </row>
        <row r="5548">
          <cell r="A5548" t="str">
            <v>South Jersey Industries</v>
          </cell>
        </row>
        <row r="5549">
          <cell r="A5549" t="str">
            <v>South Jersey Radiology (Coresource)</v>
          </cell>
        </row>
        <row r="5550">
          <cell r="A5550" t="str">
            <v>South Jersey Radiology (CSG)</v>
          </cell>
        </row>
        <row r="5551">
          <cell r="A5551" t="str">
            <v>South Jersey Radiology Association (Rate Card)</v>
          </cell>
        </row>
        <row r="5552">
          <cell r="A5552" t="str">
            <v>South Nassau Communities Hospital</v>
          </cell>
        </row>
        <row r="5553">
          <cell r="A5553" t="str">
            <v>South River BOE (Horizon BCBS of New Jersey)</v>
          </cell>
        </row>
        <row r="5554">
          <cell r="A5554" t="str">
            <v>South Trust Bank</v>
          </cell>
        </row>
        <row r="5555">
          <cell r="A5555" t="str">
            <v>South Western Financial</v>
          </cell>
        </row>
        <row r="5556">
          <cell r="A5556" t="str">
            <v>Southbend Medical Centers (WPS)</v>
          </cell>
        </row>
        <row r="5557">
          <cell r="A5557" t="str">
            <v>SouthCo, Inc.</v>
          </cell>
        </row>
        <row r="5558">
          <cell r="A5558" t="str">
            <v>Southcoast Health Systems</v>
          </cell>
        </row>
        <row r="5559">
          <cell r="A5559" t="str">
            <v>Southdown, Inc.</v>
          </cell>
        </row>
        <row r="5560">
          <cell r="A5560" t="str">
            <v>Southeast Alabama Medical Center</v>
          </cell>
        </row>
        <row r="5561">
          <cell r="A5561" t="str">
            <v>Southeast Delco School District</v>
          </cell>
        </row>
        <row r="5562">
          <cell r="A5562" t="str">
            <v>Southeast Georgia Health Systems (Group Resources)</v>
          </cell>
        </row>
        <row r="5563">
          <cell r="A5563" t="str">
            <v>Southeast Local School District (EHPCO)</v>
          </cell>
        </row>
        <row r="5564">
          <cell r="A5564" t="str">
            <v>Southeast Texas Government Employees Benefit Pool</v>
          </cell>
        </row>
        <row r="5565">
          <cell r="A5565" t="str">
            <v>Southeast Texas Medical Associates (Boon-Chapman)</v>
          </cell>
        </row>
        <row r="5566">
          <cell r="A5566" t="str">
            <v>Southeast Texas Medical Associates (GPA)</v>
          </cell>
        </row>
        <row r="5567">
          <cell r="A5567" t="str">
            <v>Southeastern Indiana Health Organization (SIHO)</v>
          </cell>
        </row>
        <row r="5568">
          <cell r="A5568" t="str">
            <v>Southeastern Pennsylvania Schools Trust (SEPaST)</v>
          </cell>
        </row>
        <row r="5569">
          <cell r="A5569" t="str">
            <v>Southeastern Pennsylvania Transport. Authority (SEPTA)</v>
          </cell>
        </row>
        <row r="5570">
          <cell r="A5570" t="str">
            <v>Southeastern Pennsylvania Transport. Authority (US Script, Inc)</v>
          </cell>
        </row>
        <row r="5571">
          <cell r="A5571" t="str">
            <v>Southern Benefit Institute</v>
          </cell>
        </row>
        <row r="5572">
          <cell r="A5572" t="str">
            <v>Southern Benefit Services</v>
          </cell>
        </row>
        <row r="5573">
          <cell r="A5573" t="str">
            <v>Southern California Edison</v>
          </cell>
        </row>
        <row r="5574">
          <cell r="A5574" t="str">
            <v>Southern California Edison Company</v>
          </cell>
        </row>
        <row r="5575">
          <cell r="A5575" t="str">
            <v>Southern California Schools Employee Benefits Asso</v>
          </cell>
        </row>
        <row r="5576">
          <cell r="A5576" t="str">
            <v>Southern California Schools VEBA</v>
          </cell>
        </row>
        <row r="5577">
          <cell r="A5577" t="str">
            <v>Southern Company</v>
          </cell>
        </row>
        <row r="5578">
          <cell r="A5578" t="str">
            <v>Southern Farm Bureau Life Insurance</v>
          </cell>
        </row>
        <row r="5579">
          <cell r="A5579" t="str">
            <v>Southern Farm Bureau Life Insurance Company (RxBenefits)</v>
          </cell>
        </row>
        <row r="5580">
          <cell r="A5580" t="str">
            <v>Southern Illinois Health and Wellness Insurance Trust (SIHWIT)</v>
          </cell>
        </row>
        <row r="5581">
          <cell r="A5581" t="str">
            <v>Southern Illinois Health and Wellness Insurance Trust (SIHWIT) (VPS)</v>
          </cell>
        </row>
        <row r="5582">
          <cell r="A5582" t="str">
            <v>Southern Maryland Hospital Center</v>
          </cell>
        </row>
        <row r="5583">
          <cell r="A5583" t="str">
            <v>Southern Methodist University</v>
          </cell>
        </row>
        <row r="5584">
          <cell r="A5584" t="str">
            <v>Southern New Hampshire Medical Center</v>
          </cell>
        </row>
        <row r="5585">
          <cell r="A5585" t="str">
            <v>Southern Operators Health Fund (IUOE)</v>
          </cell>
        </row>
        <row r="5586">
          <cell r="A5586" t="str">
            <v>Southern Pharmacy Coalition (SPC)</v>
          </cell>
        </row>
        <row r="5587">
          <cell r="A5587" t="str">
            <v>Southern Pharmacy Purchasing Collective (SPPC)</v>
          </cell>
        </row>
        <row r="5588">
          <cell r="A5588" t="str">
            <v>Southern Pine</v>
          </cell>
        </row>
        <row r="5589">
          <cell r="A5589" t="str">
            <v>Southern Progress Corporation</v>
          </cell>
        </row>
        <row r="5590">
          <cell r="A5590" t="str">
            <v>Southern States</v>
          </cell>
        </row>
        <row r="5591">
          <cell r="A5591" t="str">
            <v>Southern Union Company</v>
          </cell>
        </row>
        <row r="5592">
          <cell r="A5592" t="str">
            <v>Southern Wine and Spirits</v>
          </cell>
        </row>
        <row r="5593">
          <cell r="A5593" t="str">
            <v>Southern Wine and Spirits (BCBSSC)</v>
          </cell>
        </row>
        <row r="5594">
          <cell r="A5594" t="str">
            <v>Southern Wine and Spirits (WISRX)</v>
          </cell>
        </row>
        <row r="5595">
          <cell r="A5595" t="str">
            <v>SouthernCare (RxBenefits)</v>
          </cell>
        </row>
        <row r="5596">
          <cell r="A5596" t="str">
            <v>SouthernCare, Inc (WisRx)</v>
          </cell>
        </row>
        <row r="5597">
          <cell r="A5597" t="str">
            <v>Southwest Airlines</v>
          </cell>
        </row>
        <row r="5598">
          <cell r="A5598" t="str">
            <v>Southwest Research Institute</v>
          </cell>
        </row>
        <row r="5599">
          <cell r="A5599" t="str">
            <v>Southwestern Energy Company</v>
          </cell>
        </row>
        <row r="5600">
          <cell r="A5600" t="str">
            <v>Southwestern Ohio Education Purchasing Counsel</v>
          </cell>
        </row>
        <row r="5601">
          <cell r="A5601" t="str">
            <v>Southwestern University</v>
          </cell>
        </row>
        <row r="5602">
          <cell r="A5602" t="str">
            <v>Sovereign Bankcorp, Inc.</v>
          </cell>
        </row>
        <row r="5603">
          <cell r="A5603" t="str">
            <v>Space Telescope Science Institute (CoreSource)</v>
          </cell>
        </row>
        <row r="5604">
          <cell r="A5604" t="str">
            <v>Spartan Light Metal (VPS)</v>
          </cell>
        </row>
        <row r="5605">
          <cell r="A5605" t="str">
            <v>Spartanburg Regional Healthcare</v>
          </cell>
        </row>
        <row r="5606">
          <cell r="A5606" t="str">
            <v>Special Agents Mutual Benefit Association (SAMBA)</v>
          </cell>
        </row>
        <row r="5607">
          <cell r="A5607" t="str">
            <v>Special Metals VEBA</v>
          </cell>
        </row>
        <row r="5608">
          <cell r="A5608" t="str">
            <v>Special School District of St. Louis County (SSD)</v>
          </cell>
        </row>
        <row r="5609">
          <cell r="A5609" t="str">
            <v>Special School District of St. Louis County (SSD)</v>
          </cell>
        </row>
        <row r="5610">
          <cell r="A5610" t="str">
            <v>Specialized Association Services</v>
          </cell>
        </row>
        <row r="5611">
          <cell r="A5611" t="str">
            <v>Spectrum For Living (NYBGH)</v>
          </cell>
        </row>
        <row r="5612">
          <cell r="A5612" t="str">
            <v>Spencer Municipal Hospital</v>
          </cell>
        </row>
        <row r="5613">
          <cell r="A5613" t="str">
            <v>Spherion Corporation (AHPPG)</v>
          </cell>
        </row>
        <row r="5614">
          <cell r="A5614" t="str">
            <v>Spherion Corporation (MNCP)</v>
          </cell>
        </row>
        <row r="5615">
          <cell r="A5615" t="str">
            <v>Spiegel Group</v>
          </cell>
        </row>
        <row r="5616">
          <cell r="A5616" t="str">
            <v>Spirit Aero Systems (MNCP)</v>
          </cell>
        </row>
        <row r="5617">
          <cell r="A5617" t="str">
            <v>Spirit Airlines</v>
          </cell>
        </row>
        <row r="5618">
          <cell r="A5618" t="str">
            <v>Sports Authority</v>
          </cell>
        </row>
        <row r="5619">
          <cell r="A5619" t="str">
            <v>Spraying Systems</v>
          </cell>
        </row>
        <row r="5620">
          <cell r="A5620" t="str">
            <v>Sprenger Rx (Mutual Health Services)</v>
          </cell>
        </row>
        <row r="5621">
          <cell r="A5621" t="str">
            <v>Springfield Public Schools</v>
          </cell>
        </row>
        <row r="5622">
          <cell r="A5622" t="str">
            <v>Springs Global</v>
          </cell>
        </row>
        <row r="5623">
          <cell r="A5623" t="str">
            <v>Sprint Nextel Corporation</v>
          </cell>
        </row>
        <row r="5624">
          <cell r="A5624" t="str">
            <v>SPS Technologies (Millennium Administrators)</v>
          </cell>
        </row>
        <row r="5625">
          <cell r="A5625" t="str">
            <v>SPX Corporation</v>
          </cell>
        </row>
        <row r="5626">
          <cell r="A5626" t="str">
            <v>SRA International (AHPPG)</v>
          </cell>
        </row>
        <row r="5627">
          <cell r="A5627" t="str">
            <v>SRT Administrators, Inc.</v>
          </cell>
        </row>
        <row r="5628">
          <cell r="A5628" t="str">
            <v>SS&amp;G Financial Services (Commerce Benefits Group)</v>
          </cell>
        </row>
        <row r="5629">
          <cell r="A5629" t="str">
            <v>SSAB Enterprises</v>
          </cell>
        </row>
        <row r="5630">
          <cell r="A5630" t="str">
            <v>SSAB Enterprises (AON)</v>
          </cell>
        </row>
        <row r="5631">
          <cell r="A5631" t="str">
            <v>St Clair County-Senior Pr</v>
          </cell>
        </row>
        <row r="5632">
          <cell r="A5632" t="str">
            <v>St Tammany Parish Hospital (PBIRX)</v>
          </cell>
        </row>
        <row r="5633">
          <cell r="A5633" t="str">
            <v>St. Anthony Medical Center</v>
          </cell>
        </row>
        <row r="5634">
          <cell r="A5634" t="str">
            <v>St. Barnabas Health Care System</v>
          </cell>
        </row>
        <row r="5635">
          <cell r="A5635" t="str">
            <v>St. Charles Health System (HMA)</v>
          </cell>
        </row>
        <row r="5636">
          <cell r="A5636" t="str">
            <v>St. Clair County Health Department (AON)</v>
          </cell>
        </row>
        <row r="5637">
          <cell r="A5637" t="str">
            <v>St. Clair County Road Commission (CoreSource)</v>
          </cell>
        </row>
        <row r="5638">
          <cell r="A5638" t="str">
            <v>St. Claire Health Plan</v>
          </cell>
        </row>
        <row r="5639">
          <cell r="A5639" t="str">
            <v>St. Elizabeth Healthcare (CoreSource)</v>
          </cell>
        </row>
        <row r="5640">
          <cell r="A5640" t="str">
            <v>St. Elizabeths Medical Center (EBS-RMSCO)</v>
          </cell>
        </row>
        <row r="5641">
          <cell r="A5641" t="str">
            <v>St. Francis Hospital</v>
          </cell>
        </row>
        <row r="5642">
          <cell r="A5642" t="str">
            <v>St. Joe Company, The</v>
          </cell>
        </row>
        <row r="5643">
          <cell r="A5643" t="str">
            <v>St. John West Shore Hospital (EHPCO)</v>
          </cell>
        </row>
        <row r="5644">
          <cell r="A5644" t="str">
            <v>St. Johns County</v>
          </cell>
        </row>
        <row r="5645">
          <cell r="A5645" t="str">
            <v>St. Johns County School District</v>
          </cell>
        </row>
        <row r="5646">
          <cell r="A5646" t="str">
            <v>St. Joseph Company, The</v>
          </cell>
        </row>
        <row r="5647">
          <cell r="A5647" t="str">
            <v>St. Joseph Hospital Health Center</v>
          </cell>
        </row>
        <row r="5648">
          <cell r="A5648" t="str">
            <v>St. Joseph-Candler PPO</v>
          </cell>
        </row>
        <row r="5649">
          <cell r="A5649" t="str">
            <v>St. Josephs-Candler</v>
          </cell>
        </row>
        <row r="5650">
          <cell r="A5650" t="str">
            <v>St. Jude Childrens  Research Hospital</v>
          </cell>
        </row>
        <row r="5651">
          <cell r="A5651" t="str">
            <v>St. Jude Hospital (CHCA)</v>
          </cell>
        </row>
        <row r="5652">
          <cell r="A5652" t="str">
            <v>St. Lawrence-Lewis Counties School District</v>
          </cell>
        </row>
        <row r="5653">
          <cell r="A5653" t="str">
            <v>St. Louis Area Business Health Coalition</v>
          </cell>
        </row>
        <row r="5654">
          <cell r="A5654" t="str">
            <v>St. Louis County</v>
          </cell>
        </row>
        <row r="5655">
          <cell r="A5655" t="str">
            <v>St. Louis Public Schools</v>
          </cell>
        </row>
        <row r="5656">
          <cell r="A5656" t="str">
            <v>St. Louis University</v>
          </cell>
        </row>
        <row r="5657">
          <cell r="A5657" t="str">
            <v>St. Lucie County (Hunt Insurance Group)</v>
          </cell>
        </row>
        <row r="5658">
          <cell r="A5658" t="str">
            <v>St. Lucie County Sheriff’s Department (Hunt Insurance Group)</v>
          </cell>
        </row>
        <row r="5659">
          <cell r="A5659" t="str">
            <v>St. Lukes Episcopal Hospital</v>
          </cell>
        </row>
        <row r="5660">
          <cell r="A5660" t="str">
            <v>St. Lukes Regional Medical Center</v>
          </cell>
        </row>
        <row r="5661">
          <cell r="A5661" t="str">
            <v>St. Lukes University Health Network (Capital Blue Cross)</v>
          </cell>
        </row>
        <row r="5662">
          <cell r="A5662" t="str">
            <v>St. Marys Health Plan</v>
          </cell>
        </row>
        <row r="5663">
          <cell r="A5663" t="str">
            <v>St. Meinrad Archabbey (CMG)</v>
          </cell>
        </row>
        <row r="5664">
          <cell r="A5664" t="str">
            <v>St. Paul</v>
          </cell>
        </row>
        <row r="5665">
          <cell r="A5665" t="str">
            <v>St. Paul Travelers Companies, Inc.</v>
          </cell>
        </row>
        <row r="5666">
          <cell r="A5666" t="str">
            <v>St. Petersburg College</v>
          </cell>
        </row>
        <row r="5667">
          <cell r="A5667" t="str">
            <v>St. Petersburg Times</v>
          </cell>
        </row>
        <row r="5668">
          <cell r="A5668" t="str">
            <v>St. Rose Hospital (Delta Health Systems)</v>
          </cell>
        </row>
        <row r="5669">
          <cell r="A5669" t="str">
            <v>St. Vincent Charity Hospital (EHPCO)</v>
          </cell>
        </row>
        <row r="5670">
          <cell r="A5670" t="str">
            <v>Stabler Companies, Inc. (Capital Blue Cross)</v>
          </cell>
        </row>
        <row r="5671">
          <cell r="A5671" t="str">
            <v>Stagecoach Cartage &amp; Distribution</v>
          </cell>
        </row>
        <row r="5672">
          <cell r="A5672" t="str">
            <v>Stagecoach Cartage &amp; Distribution (EHPCO)</v>
          </cell>
        </row>
        <row r="5673">
          <cell r="A5673" t="str">
            <v>Sta-Home Health and Hospice (CoreSource)</v>
          </cell>
        </row>
        <row r="5674">
          <cell r="A5674" t="str">
            <v>Standard Motor Products, Inc.</v>
          </cell>
        </row>
        <row r="5675">
          <cell r="A5675" t="str">
            <v>Standard Nutrition (First Administrators)</v>
          </cell>
        </row>
        <row r="5676">
          <cell r="A5676" t="str">
            <v>Standard Steel (Capital Blue Cross)</v>
          </cell>
        </row>
        <row r="5677">
          <cell r="A5677" t="str">
            <v>Standard Textile Co., Inc. (EHPCO)</v>
          </cell>
        </row>
        <row r="5678">
          <cell r="A5678" t="str">
            <v>Stanford (HealthNet)</v>
          </cell>
        </row>
        <row r="5679">
          <cell r="A5679" t="str">
            <v>Stanford Hospitals &amp; Clinics</v>
          </cell>
        </row>
        <row r="5680">
          <cell r="A5680" t="str">
            <v>Stanislaus County</v>
          </cell>
        </row>
        <row r="5681">
          <cell r="A5681" t="str">
            <v>Stanley (Medcost Benefit Services)</v>
          </cell>
        </row>
        <row r="5682">
          <cell r="A5682" t="str">
            <v>Stanley Consulting (PBIRX)</v>
          </cell>
        </row>
        <row r="5683">
          <cell r="A5683" t="str">
            <v>Stanley Electric (AON)</v>
          </cell>
        </row>
        <row r="5684">
          <cell r="A5684" t="str">
            <v>Stanley Works, The</v>
          </cell>
        </row>
        <row r="5685">
          <cell r="A5685" t="str">
            <v>Stantec Consulting Services, Inc.</v>
          </cell>
        </row>
        <row r="5686">
          <cell r="A5686" t="str">
            <v>Staples Rx - IE Engine</v>
          </cell>
        </row>
        <row r="5687">
          <cell r="A5687" t="str">
            <v>Staples, Inc.</v>
          </cell>
        </row>
        <row r="5688">
          <cell r="A5688" t="str">
            <v>Star Furniture Company (BH)</v>
          </cell>
        </row>
        <row r="5689">
          <cell r="A5689" t="str">
            <v>Stark County Commissioners</v>
          </cell>
        </row>
        <row r="5690">
          <cell r="A5690" t="str">
            <v>Stark County School (EHPCO)</v>
          </cell>
        </row>
        <row r="5691">
          <cell r="A5691" t="str">
            <v>Stark Prescription Network (EHPCO)</v>
          </cell>
        </row>
        <row r="5692">
          <cell r="A5692" t="str">
            <v>Starmark Benefits</v>
          </cell>
        </row>
        <row r="5693">
          <cell r="A5693" t="str">
            <v>Starmark Discount Card</v>
          </cell>
        </row>
        <row r="5694">
          <cell r="A5694" t="str">
            <v>Starret (Wellnet)</v>
          </cell>
        </row>
        <row r="5695">
          <cell r="A5695" t="str">
            <v>Starwood Hotels &amp; Resorts Worldwide, Inc.</v>
          </cell>
        </row>
        <row r="5696">
          <cell r="A5696" t="str">
            <v>State Farm Insurance</v>
          </cell>
        </row>
        <row r="5697">
          <cell r="A5697" t="str">
            <v>State of Alabama Public Education Employees Health Ins</v>
          </cell>
        </row>
        <row r="5698">
          <cell r="A5698" t="str">
            <v>State of Alabama-PEEHIP</v>
          </cell>
        </row>
        <row r="5699">
          <cell r="A5699" t="str">
            <v>State of Alaska</v>
          </cell>
        </row>
        <row r="5700">
          <cell r="A5700" t="str">
            <v>State of Arizona</v>
          </cell>
        </row>
        <row r="5701">
          <cell r="A5701" t="str">
            <v>State of California-DGS</v>
          </cell>
        </row>
        <row r="5702">
          <cell r="A5702" t="str">
            <v>State of Colorado</v>
          </cell>
        </row>
        <row r="5703">
          <cell r="A5703" t="str">
            <v>State of Connecticut</v>
          </cell>
        </row>
        <row r="5704">
          <cell r="A5704" t="str">
            <v>State of Connecticut Mega MEHIP</v>
          </cell>
        </row>
        <row r="5705">
          <cell r="A5705" t="str">
            <v>State of Connecticut Teachers Retirement Board</v>
          </cell>
        </row>
        <row r="5706">
          <cell r="A5706" t="str">
            <v>State of Delaware</v>
          </cell>
        </row>
        <row r="5707">
          <cell r="A5707" t="str">
            <v>State of Florida</v>
          </cell>
        </row>
        <row r="5708">
          <cell r="A5708" t="str">
            <v>State of Florida Department of Health</v>
          </cell>
        </row>
        <row r="5709">
          <cell r="A5709" t="str">
            <v>State of Florida Division of Medicaid</v>
          </cell>
        </row>
        <row r="5710">
          <cell r="A5710" t="str">
            <v>State of Georgia</v>
          </cell>
        </row>
        <row r="5711">
          <cell r="A5711" t="str">
            <v>State of Hawaii (APS Healthcare)</v>
          </cell>
        </row>
        <row r="5712">
          <cell r="A5712" t="str">
            <v>State of Idaho</v>
          </cell>
        </row>
        <row r="5713">
          <cell r="A5713" t="str">
            <v>State of Illinois</v>
          </cell>
        </row>
        <row r="5714">
          <cell r="A5714" t="str">
            <v>State of Illinois Department of Central Management</v>
          </cell>
        </row>
        <row r="5715">
          <cell r="A5715" t="str">
            <v>State of Indiana</v>
          </cell>
        </row>
        <row r="5716">
          <cell r="A5716" t="str">
            <v>State of Iowa</v>
          </cell>
        </row>
        <row r="5717">
          <cell r="A5717" t="str">
            <v>State of Iowa</v>
          </cell>
        </row>
        <row r="5718">
          <cell r="A5718" t="str">
            <v>State of Kansas</v>
          </cell>
        </row>
        <row r="5719">
          <cell r="A5719" t="str">
            <v>State of Louisiana</v>
          </cell>
        </row>
        <row r="5720">
          <cell r="A5720" t="str">
            <v>State of Maine</v>
          </cell>
        </row>
        <row r="5721">
          <cell r="A5721" t="str">
            <v>State of Maine (Martins Point Health Care)</v>
          </cell>
        </row>
        <row r="5722">
          <cell r="A5722" t="str">
            <v>State of Maryland</v>
          </cell>
        </row>
        <row r="5723">
          <cell r="A5723" t="str">
            <v>State of Michigan</v>
          </cell>
        </row>
        <row r="5724">
          <cell r="A5724" t="str">
            <v>State of Michigan (CoreSource)</v>
          </cell>
        </row>
        <row r="5725">
          <cell r="A5725" t="str">
            <v>State of Michigan Medicaid</v>
          </cell>
        </row>
        <row r="5726">
          <cell r="A5726" t="str">
            <v>State of Minnesota</v>
          </cell>
        </row>
        <row r="5727">
          <cell r="A5727" t="str">
            <v>State of Misouri Senior Rx Program</v>
          </cell>
        </row>
        <row r="5728">
          <cell r="A5728" t="str">
            <v>State of Mississippi</v>
          </cell>
        </row>
        <row r="5729">
          <cell r="A5729" t="str">
            <v>State of Nebraksa</v>
          </cell>
        </row>
        <row r="5730">
          <cell r="A5730" t="str">
            <v>State of Nebraska</v>
          </cell>
        </row>
        <row r="5731">
          <cell r="A5731" t="str">
            <v>State of Nevada</v>
          </cell>
        </row>
        <row r="5732">
          <cell r="A5732" t="str">
            <v>State of New Hampshire</v>
          </cell>
        </row>
        <row r="5733">
          <cell r="A5733" t="str">
            <v>State of New Jersey</v>
          </cell>
        </row>
        <row r="5734">
          <cell r="A5734" t="str">
            <v>State of New Jersey (CarePoint MAPD)</v>
          </cell>
        </row>
        <row r="5735">
          <cell r="A5735" t="str">
            <v>State of New Mexico</v>
          </cell>
        </row>
        <row r="5736">
          <cell r="A5736" t="str">
            <v>State of New Mexico (Molina Healthcare)</v>
          </cell>
        </row>
        <row r="5737">
          <cell r="A5737" t="str">
            <v>State of New York</v>
          </cell>
        </row>
        <row r="5738">
          <cell r="A5738" t="str">
            <v>State of New York Department of Health</v>
          </cell>
        </row>
        <row r="5739">
          <cell r="A5739" t="str">
            <v>State of North Carolina</v>
          </cell>
        </row>
        <row r="5740">
          <cell r="A5740" t="str">
            <v>State of Ohio</v>
          </cell>
        </row>
        <row r="5741">
          <cell r="A5741" t="str">
            <v>State of Ohio (HAC)</v>
          </cell>
        </row>
        <row r="5742">
          <cell r="A5742" t="str">
            <v>State of Oklahoma</v>
          </cell>
        </row>
        <row r="5743">
          <cell r="A5743" t="str">
            <v>State of Oregon</v>
          </cell>
        </row>
        <row r="5744">
          <cell r="A5744" t="str">
            <v>State of Oregon PEBB</v>
          </cell>
        </row>
        <row r="5745">
          <cell r="A5745" t="str">
            <v>State of Rhode Island</v>
          </cell>
        </row>
        <row r="5746">
          <cell r="A5746" t="str">
            <v>State of Rhode Island (Tufts Health Plan)</v>
          </cell>
        </row>
        <row r="5747">
          <cell r="A5747" t="str">
            <v>State of South Carolina</v>
          </cell>
        </row>
        <row r="5748">
          <cell r="A5748" t="str">
            <v>State of South Carolina Department of Health and Enviro</v>
          </cell>
        </row>
        <row r="5749">
          <cell r="A5749" t="str">
            <v>State of South Dakota</v>
          </cell>
        </row>
        <row r="5750">
          <cell r="A5750" t="str">
            <v>State of South Dakota (Dakotacare)</v>
          </cell>
        </row>
        <row r="5751">
          <cell r="A5751" t="str">
            <v>State of South Dakota, Department of Social Services (DSS)</v>
          </cell>
        </row>
        <row r="5752">
          <cell r="A5752" t="str">
            <v>State of Tennessee</v>
          </cell>
        </row>
        <row r="5753">
          <cell r="A5753" t="str">
            <v>State of Tennessee (TennCare Bureau)</v>
          </cell>
        </row>
        <row r="5754">
          <cell r="A5754" t="str">
            <v>State of Vermont</v>
          </cell>
        </row>
        <row r="5755">
          <cell r="A5755" t="str">
            <v>State of Washington</v>
          </cell>
        </row>
        <row r="5756">
          <cell r="A5756" t="str">
            <v>State of Washington (Community Health Plan of Washington)</v>
          </cell>
        </row>
        <row r="5757">
          <cell r="A5757" t="str">
            <v>State of West Virginia</v>
          </cell>
        </row>
        <row r="5758">
          <cell r="A5758" t="str">
            <v>State of Wisconsin</v>
          </cell>
        </row>
        <row r="5759">
          <cell r="A5759" t="str">
            <v>State of Wisconsin - Division of Health Care Access and Accountability</v>
          </cell>
        </row>
        <row r="5760">
          <cell r="A5760" t="str">
            <v>State of Wyoming</v>
          </cell>
        </row>
        <row r="5761">
          <cell r="A5761" t="str">
            <v>State Street Bank and Trust Company</v>
          </cell>
        </row>
        <row r="5762">
          <cell r="A5762" t="str">
            <v>State Teachers Retirement System of Ohio</v>
          </cell>
        </row>
        <row r="5763">
          <cell r="A5763" t="str">
            <v>State Wide Schools Cooperative Health Plan</v>
          </cell>
        </row>
        <row r="5764">
          <cell r="A5764" t="str">
            <v>Station Casinos</v>
          </cell>
        </row>
        <row r="5765">
          <cell r="A5765" t="str">
            <v>Steamfitters and Plumbers Local Union No. 464 Welfare Plan</v>
          </cell>
        </row>
        <row r="5766">
          <cell r="A5766" t="str">
            <v>Steamfitters Industry &amp; Metal Trade Branch Welfare Fund</v>
          </cell>
        </row>
        <row r="5767">
          <cell r="A5767" t="str">
            <v>Steamfitters Local 420</v>
          </cell>
        </row>
        <row r="5768">
          <cell r="A5768" t="str">
            <v>Steamfitters Local 638</v>
          </cell>
        </row>
        <row r="5769">
          <cell r="A5769" t="str">
            <v>Steel Dynamics</v>
          </cell>
        </row>
        <row r="5770">
          <cell r="A5770" t="str">
            <v>Steelcase</v>
          </cell>
        </row>
        <row r="5771">
          <cell r="A5771" t="str">
            <v>Steinman Enterprises (Coresource)</v>
          </cell>
        </row>
        <row r="5772">
          <cell r="A5772" t="str">
            <v>Steptoe &amp; Johnson LLP</v>
          </cell>
        </row>
        <row r="5773">
          <cell r="A5773" t="str">
            <v>Stericycle (AHPPG)</v>
          </cell>
        </row>
        <row r="5774">
          <cell r="A5774" t="str">
            <v>Steris Corporation (HAC)</v>
          </cell>
        </row>
        <row r="5775">
          <cell r="A5775" t="str">
            <v>Sterling Bank (HMA)</v>
          </cell>
        </row>
        <row r="5776">
          <cell r="A5776" t="str">
            <v>Sterling Jewelers, Inc. (HAC)</v>
          </cell>
        </row>
        <row r="5777">
          <cell r="A5777" t="str">
            <v>Sterling Life Insurance Company</v>
          </cell>
        </row>
        <row r="5778">
          <cell r="A5778" t="str">
            <v>Stevens Transport</v>
          </cell>
        </row>
        <row r="5779">
          <cell r="A5779" t="str">
            <v>Steward Healthcare</v>
          </cell>
        </row>
        <row r="5780">
          <cell r="A5780" t="str">
            <v>Stewart &amp; Stevenson</v>
          </cell>
        </row>
        <row r="5781">
          <cell r="A5781" t="str">
            <v>Stewart C. Miller</v>
          </cell>
        </row>
        <row r="5782">
          <cell r="A5782" t="str">
            <v>STGEBP</v>
          </cell>
        </row>
        <row r="5783">
          <cell r="A5783" t="str">
            <v>Stickley Furniture (POMCO)</v>
          </cell>
        </row>
        <row r="5784">
          <cell r="A5784" t="str">
            <v>Stifel Nicolaus &amp; Company, Inc.</v>
          </cell>
        </row>
        <row r="5785">
          <cell r="A5785" t="str">
            <v>Still Water Mining Corporation</v>
          </cell>
        </row>
        <row r="5786">
          <cell r="A5786" t="str">
            <v>Stirling Benefits (aka Stirling &amp; Stirling, Inc.)</v>
          </cell>
        </row>
        <row r="5787">
          <cell r="A5787" t="str">
            <v>STMicroelectronics</v>
          </cell>
        </row>
        <row r="5788">
          <cell r="A5788" t="str">
            <v>Stone and Marble Masons (HCCCC)</v>
          </cell>
        </row>
        <row r="5789">
          <cell r="A5789" t="str">
            <v>Stone River Direct Comp Rx (fka Third Party Solutions)</v>
          </cell>
        </row>
        <row r="5790">
          <cell r="A5790" t="str">
            <v>Stonebridge Benefit Services (AegonUSA)</v>
          </cell>
        </row>
        <row r="5791">
          <cell r="A5791" t="str">
            <v>Stonebridge Life Insurance Company</v>
          </cell>
        </row>
        <row r="5792">
          <cell r="A5792" t="str">
            <v>Stoner &amp; Associates</v>
          </cell>
        </row>
        <row r="5793">
          <cell r="A5793" t="str">
            <v>Stonewall Kitchen (HPI)</v>
          </cell>
        </row>
        <row r="5794">
          <cell r="A5794" t="str">
            <v>Stork United Corp.</v>
          </cell>
        </row>
        <row r="5795">
          <cell r="A5795" t="str">
            <v>STP Nuclear Operating Company Medical Plan</v>
          </cell>
        </row>
        <row r="5796">
          <cell r="A5796" t="str">
            <v>Strauss Veal Feeds</v>
          </cell>
        </row>
        <row r="5797">
          <cell r="A5797" t="str">
            <v>Stronghold LTD</v>
          </cell>
        </row>
        <row r="5798">
          <cell r="A5798" t="str">
            <v>Structural Iron Work Local 1 Welfare Fund</v>
          </cell>
        </row>
        <row r="5799">
          <cell r="A5799" t="str">
            <v>Structural Iron Workers Local No. 1 Welfare Fund</v>
          </cell>
        </row>
        <row r="5800">
          <cell r="A5800" t="str">
            <v>Stryker Corporation</v>
          </cell>
        </row>
        <row r="5801">
          <cell r="A5801" t="str">
            <v>Stubblefield Group, LLC</v>
          </cell>
        </row>
        <row r="5802">
          <cell r="A5802" t="str">
            <v>STV Group Inc. (Capital Blue Cross)</v>
          </cell>
        </row>
        <row r="5803">
          <cell r="A5803" t="str">
            <v>Subaru of Indiana Automotive, Inc.</v>
          </cell>
        </row>
        <row r="5804">
          <cell r="A5804" t="str">
            <v>Suburban Health Organization Hospital Consortium(SHOHC)</v>
          </cell>
        </row>
        <row r="5805">
          <cell r="A5805" t="str">
            <v>Suburban Propane (Horizon BCBS of New Jersey)</v>
          </cell>
        </row>
        <row r="5806">
          <cell r="A5806" t="str">
            <v>Suburban Teamsters of Illinois Welfare Fund</v>
          </cell>
        </row>
        <row r="5807">
          <cell r="A5807" t="str">
            <v>Suburban Teamsters of Northern Illinois Welfare Fund (MEBFC)</v>
          </cell>
        </row>
        <row r="5808">
          <cell r="A5808" t="str">
            <v>Suby von Haden &amp; Associates (BPS)</v>
          </cell>
        </row>
        <row r="5809">
          <cell r="A5809" t="str">
            <v>Suez USA</v>
          </cell>
        </row>
        <row r="5810">
          <cell r="A5810" t="str">
            <v>Suffolk County</v>
          </cell>
        </row>
        <row r="5811">
          <cell r="A5811" t="str">
            <v>Suffolk School Employee Health Plan (SSEHP)</v>
          </cell>
        </row>
        <row r="5812">
          <cell r="A5812" t="str">
            <v>Suffolk School Employees Health Plan</v>
          </cell>
        </row>
        <row r="5813">
          <cell r="A5813" t="str">
            <v>Suffolk University (HPI)</v>
          </cell>
        </row>
        <row r="5814">
          <cell r="A5814" t="str">
            <v>Sullivan County (EBS-RMSCO)</v>
          </cell>
        </row>
        <row r="5815">
          <cell r="A5815" t="str">
            <v>Summa Western Reserve (EHPCO)</v>
          </cell>
        </row>
        <row r="5816">
          <cell r="A5816" t="str">
            <v>SummaCare</v>
          </cell>
        </row>
        <row r="5817">
          <cell r="A5817" t="str">
            <v>SummarCare Health Plan-CMX MGD FORMULARY</v>
          </cell>
        </row>
        <row r="5818">
          <cell r="A5818" t="str">
            <v>Summit Administration Services, Inc. (Rate Card)</v>
          </cell>
        </row>
        <row r="5819">
          <cell r="A5819" t="str">
            <v>Summit Administrators (SRT Administrators, Inc.)</v>
          </cell>
        </row>
        <row r="5820">
          <cell r="A5820" t="str">
            <v>Summit Card Systems</v>
          </cell>
        </row>
        <row r="5821">
          <cell r="A5821" t="str">
            <v>Summit County</v>
          </cell>
        </row>
        <row r="5822">
          <cell r="A5822" t="str">
            <v>Summit Medical Group</v>
          </cell>
        </row>
        <row r="5823">
          <cell r="A5823" t="str">
            <v>Summit Medical Group (CoreSource)</v>
          </cell>
        </row>
        <row r="5824">
          <cell r="A5824" t="str">
            <v>Summit Regional School Consortium (EHPCO)</v>
          </cell>
        </row>
        <row r="5825">
          <cell r="A5825" t="str">
            <v>Summitt Health</v>
          </cell>
        </row>
        <row r="5826">
          <cell r="A5826" t="str">
            <v>Sun Company</v>
          </cell>
        </row>
        <row r="5827">
          <cell r="A5827" t="str">
            <v>Sun Health MediSun</v>
          </cell>
        </row>
        <row r="5828">
          <cell r="A5828" t="str">
            <v>Sun Healthcare Group</v>
          </cell>
        </row>
        <row r="5829">
          <cell r="A5829" t="str">
            <v>Sun Microsystems</v>
          </cell>
        </row>
        <row r="5830">
          <cell r="A5830" t="str">
            <v>Sun Trust Banks, Inc.</v>
          </cell>
        </row>
        <row r="5831">
          <cell r="A5831" t="str">
            <v>Sunbeam</v>
          </cell>
        </row>
        <row r="5832">
          <cell r="A5832" t="str">
            <v>SunCard LLC</v>
          </cell>
        </row>
        <row r="5833">
          <cell r="A5833" t="str">
            <v>SunCoke Energy</v>
          </cell>
        </row>
        <row r="5834">
          <cell r="A5834" t="str">
            <v>SunGard (NEPPC)</v>
          </cell>
        </row>
        <row r="5835">
          <cell r="A5835" t="str">
            <v>Sunlink Health Systems</v>
          </cell>
        </row>
        <row r="5836">
          <cell r="A5836" t="str">
            <v>Sunnyside Communities</v>
          </cell>
        </row>
        <row r="5837">
          <cell r="A5837" t="str">
            <v>Sunstar Americas, Inc. (AON)</v>
          </cell>
        </row>
        <row r="5838">
          <cell r="A5838" t="str">
            <v>SunTrust Banks, Inc.</v>
          </cell>
        </row>
        <row r="5839">
          <cell r="A5839" t="str">
            <v>Superior Group</v>
          </cell>
        </row>
        <row r="5840">
          <cell r="A5840" t="str">
            <v>Superior Insurance Services, Inc</v>
          </cell>
        </row>
        <row r="5841">
          <cell r="A5841" t="str">
            <v>SuperMedia Inc. (AHPPG)</v>
          </cell>
        </row>
        <row r="5842">
          <cell r="A5842" t="str">
            <v>Supportive Concepts for Families (Capital Blue Cross)</v>
          </cell>
        </row>
        <row r="5843">
          <cell r="A5843" t="str">
            <v>Surgical Care Affiliates</v>
          </cell>
        </row>
        <row r="5844">
          <cell r="A5844" t="str">
            <v>Susquehanna Bancshares (Capital Blue Cross)</v>
          </cell>
        </row>
        <row r="5845">
          <cell r="A5845" t="str">
            <v>SVDH Rx</v>
          </cell>
        </row>
        <row r="5846">
          <cell r="A5846" t="str">
            <v>Swagelok Company (HAC)</v>
          </cell>
        </row>
        <row r="5847">
          <cell r="A5847" t="str">
            <v>Swedish Health Services</v>
          </cell>
        </row>
        <row r="5848">
          <cell r="A5848" t="str">
            <v>Swedish Match North America</v>
          </cell>
        </row>
        <row r="5849">
          <cell r="A5849" t="str">
            <v>Swift Transportation</v>
          </cell>
        </row>
        <row r="5850">
          <cell r="A5850" t="str">
            <v>Swiss Re America Holding Corporation</v>
          </cell>
        </row>
        <row r="5851">
          <cell r="A5851" t="str">
            <v>Swiss Re America Holding Corporation (AHPPG)</v>
          </cell>
        </row>
        <row r="5852">
          <cell r="A5852" t="str">
            <v>Swissport USA</v>
          </cell>
        </row>
        <row r="5853">
          <cell r="A5853" t="str">
            <v>SWTX Conference of UMC (Group and Pensions Admin)</v>
          </cell>
        </row>
        <row r="5854">
          <cell r="A5854" t="str">
            <v>Sybase Inc. (AON)</v>
          </cell>
        </row>
        <row r="5855">
          <cell r="A5855" t="str">
            <v>SYGMA Network, Inc. (Capital Blue Cross)</v>
          </cell>
        </row>
        <row r="5856">
          <cell r="A5856" t="str">
            <v>Symantec Corporation</v>
          </cell>
        </row>
        <row r="5857">
          <cell r="A5857" t="str">
            <v>Symbion Ambulatory Resource (BCBSTN)</v>
          </cell>
        </row>
        <row r="5858">
          <cell r="A5858" t="str">
            <v>Symbol Technologies</v>
          </cell>
        </row>
        <row r="5859">
          <cell r="A5859" t="str">
            <v>Symmetricon</v>
          </cell>
        </row>
        <row r="5860">
          <cell r="A5860" t="str">
            <v>Synalloy Corporation (EHPCO)</v>
          </cell>
        </row>
        <row r="5861">
          <cell r="A5861" t="str">
            <v>Syncor International</v>
          </cell>
        </row>
        <row r="5862">
          <cell r="A5862" t="str">
            <v>Syngenta (EHPCO)</v>
          </cell>
        </row>
        <row r="5863">
          <cell r="A5863" t="str">
            <v>Synthes (USA)</v>
          </cell>
        </row>
        <row r="5864">
          <cell r="A5864" t="str">
            <v>Sypris Solutions</v>
          </cell>
        </row>
        <row r="5865">
          <cell r="A5865" t="str">
            <v>Sypris Solutions (EHPCO)</v>
          </cell>
        </row>
        <row r="5866">
          <cell r="A5866" t="str">
            <v>Syracuse Research Corporation (EBS-RMSCO)</v>
          </cell>
        </row>
        <row r="5867">
          <cell r="A5867" t="str">
            <v>Syracuse University</v>
          </cell>
        </row>
        <row r="5868">
          <cell r="A5868" t="str">
            <v>Sysco Corporation (Capital Blue Cross)</v>
          </cell>
        </row>
        <row r="5869">
          <cell r="A5869" t="str">
            <v>T. Rowe Price</v>
          </cell>
        </row>
        <row r="5870">
          <cell r="A5870" t="str">
            <v>Taft-Hartley Fund</v>
          </cell>
        </row>
        <row r="5871">
          <cell r="A5871" t="str">
            <v>Takeda Global Research</v>
          </cell>
        </row>
        <row r="5872">
          <cell r="A5872" t="str">
            <v>Tandem Health Care</v>
          </cell>
        </row>
        <row r="5873">
          <cell r="A5873" t="str">
            <v>Tangent Group</v>
          </cell>
        </row>
        <row r="5874">
          <cell r="A5874" t="str">
            <v>Tangent Rail</v>
          </cell>
        </row>
        <row r="5875">
          <cell r="A5875" t="str">
            <v>Tanner Medical Center</v>
          </cell>
        </row>
        <row r="5876">
          <cell r="A5876" t="str">
            <v>TAP Pharmaceutical Products Inc.</v>
          </cell>
        </row>
        <row r="5877">
          <cell r="A5877" t="str">
            <v>Targa Resources (EBS)</v>
          </cell>
        </row>
        <row r="5878">
          <cell r="A5878" t="str">
            <v>Target</v>
          </cell>
        </row>
        <row r="5879">
          <cell r="A5879" t="str">
            <v>Tarkett Enterprises (EHPCO)</v>
          </cell>
        </row>
        <row r="5880">
          <cell r="A5880" t="str">
            <v>Tarkett Enterprises Inc (HAC)</v>
          </cell>
        </row>
        <row r="5881">
          <cell r="A5881" t="str">
            <v>Tata Consultancy Services Ltd</v>
          </cell>
        </row>
        <row r="5882">
          <cell r="A5882" t="str">
            <v>Tate &amp; Lyle</v>
          </cell>
        </row>
        <row r="5883">
          <cell r="A5883" t="str">
            <v>Taylor Benefit Resources</v>
          </cell>
        </row>
        <row r="5884">
          <cell r="A5884" t="str">
            <v>Taylor Corporation</v>
          </cell>
        </row>
        <row r="5885">
          <cell r="A5885" t="str">
            <v>TBC Corporation</v>
          </cell>
        </row>
        <row r="5886">
          <cell r="A5886" t="str">
            <v>TD Banknorth</v>
          </cell>
        </row>
        <row r="5887">
          <cell r="A5887" t="str">
            <v>Teacher Retirement System of Texas - ActiveCare</v>
          </cell>
        </row>
        <row r="5888">
          <cell r="A5888" t="str">
            <v>Teacher Retirement System of Texas - TRSCare</v>
          </cell>
        </row>
        <row r="5889">
          <cell r="A5889" t="str">
            <v>Teachers Health Trust</v>
          </cell>
        </row>
        <row r="5890">
          <cell r="A5890" t="str">
            <v>Team Health (CORET)</v>
          </cell>
        </row>
        <row r="5891">
          <cell r="A5891" t="str">
            <v>Teamster 705, I.B. OF T. Health and Welfare Fund</v>
          </cell>
        </row>
        <row r="5892">
          <cell r="A5892" t="str">
            <v>Teamsters 206 Employers Trust</v>
          </cell>
        </row>
        <row r="5893">
          <cell r="A5893" t="str">
            <v>Teamsters 638 Health &amp; Welfare Fund</v>
          </cell>
        </row>
        <row r="5894">
          <cell r="A5894" t="str">
            <v>Teamsters 710</v>
          </cell>
        </row>
        <row r="5895">
          <cell r="A5895" t="str">
            <v>Teamsters HWP Funds of Philadelphia</v>
          </cell>
        </row>
        <row r="5896">
          <cell r="A5896" t="str">
            <v>Teamsters Joint Council 69</v>
          </cell>
        </row>
        <row r="5897">
          <cell r="A5897" t="str">
            <v>Teamsters Local 1149 Health &amp; Welware Fund</v>
          </cell>
        </row>
        <row r="5898">
          <cell r="A5898" t="str">
            <v>Teamsters Local 115</v>
          </cell>
        </row>
        <row r="5899">
          <cell r="A5899" t="str">
            <v>Teamsters Local 170 Health and Welfare Fund</v>
          </cell>
        </row>
        <row r="5900">
          <cell r="A5900" t="str">
            <v>Teamsters Local 202</v>
          </cell>
        </row>
        <row r="5901">
          <cell r="A5901" t="str">
            <v>Teamsters Local 237 Welfare Funds</v>
          </cell>
        </row>
        <row r="5902">
          <cell r="A5902" t="str">
            <v>Teamsters Local 251</v>
          </cell>
        </row>
        <row r="5903">
          <cell r="A5903" t="str">
            <v>Teamsters Local 282 Welfare Trust Fund</v>
          </cell>
        </row>
        <row r="5904">
          <cell r="A5904" t="str">
            <v>Teamsters Local 293 (HAC)</v>
          </cell>
        </row>
        <row r="5905">
          <cell r="A5905" t="str">
            <v>Teamsters Local 294</v>
          </cell>
        </row>
        <row r="5906">
          <cell r="A5906" t="str">
            <v>Teamsters Local 469 Welfare Fund</v>
          </cell>
        </row>
        <row r="5907">
          <cell r="A5907" t="str">
            <v>Teamsters Local 570 (CareFirst)</v>
          </cell>
        </row>
        <row r="5908">
          <cell r="A5908" t="str">
            <v>Teamsters Local 59</v>
          </cell>
        </row>
        <row r="5909">
          <cell r="A5909" t="str">
            <v>Teamsters Local 631 Security Fund for Southern Nevada</v>
          </cell>
        </row>
        <row r="5910">
          <cell r="A5910" t="str">
            <v>Teamsters Local 639 (HCCCC)</v>
          </cell>
        </row>
        <row r="5911">
          <cell r="A5911" t="str">
            <v>Teamsters Local 671 Health Services</v>
          </cell>
        </row>
        <row r="5912">
          <cell r="A5912" t="str">
            <v>Teamsters Local 810</v>
          </cell>
        </row>
        <row r="5913">
          <cell r="A5913" t="str">
            <v>Teamsters Local Local 863</v>
          </cell>
        </row>
        <row r="5914">
          <cell r="A5914" t="str">
            <v>Teamsters Local No. 377 Health and Welfare Fund (EHPCO)</v>
          </cell>
        </row>
        <row r="5915">
          <cell r="A5915" t="str">
            <v>Teamsters of Southern Nevada</v>
          </cell>
        </row>
        <row r="5916">
          <cell r="A5916" t="str">
            <v>Teamsters Rx</v>
          </cell>
        </row>
        <row r="5917">
          <cell r="A5917" t="str">
            <v>Teaneck Board of Education</v>
          </cell>
        </row>
        <row r="5918">
          <cell r="A5918" t="str">
            <v>TechmerPM (RxBenefits, Inc)</v>
          </cell>
        </row>
        <row r="5919">
          <cell r="A5919" t="str">
            <v>Technicote</v>
          </cell>
        </row>
        <row r="5920">
          <cell r="A5920" t="str">
            <v>Technip (GPA)</v>
          </cell>
        </row>
        <row r="5921">
          <cell r="A5921" t="str">
            <v>Techtronic Industries Pharmacy (TTI)</v>
          </cell>
        </row>
        <row r="5922">
          <cell r="A5922" t="str">
            <v>Teck American</v>
          </cell>
        </row>
        <row r="5923">
          <cell r="A5923" t="str">
            <v>Teco Energy</v>
          </cell>
        </row>
        <row r="5924">
          <cell r="A5924" t="str">
            <v>TECT Corporation</v>
          </cell>
        </row>
        <row r="5925">
          <cell r="A5925" t="str">
            <v>Tecumseh Products (Ameraplan)</v>
          </cell>
        </row>
        <row r="5926">
          <cell r="A5926" t="str">
            <v>Tecumseh Products Company (EHPCO)</v>
          </cell>
        </row>
        <row r="5927">
          <cell r="A5927" t="str">
            <v>Tektronix</v>
          </cell>
        </row>
        <row r="5928">
          <cell r="A5928" t="str">
            <v>Telapex Inc. (BAS)</v>
          </cell>
        </row>
        <row r="5929">
          <cell r="A5929" t="str">
            <v>Telapex, Inc. (Health Cost Solutions)</v>
          </cell>
        </row>
        <row r="5930">
          <cell r="A5930" t="str">
            <v>Telecom Solutions, Inc. Puerto Rico</v>
          </cell>
        </row>
        <row r="5931">
          <cell r="A5931" t="str">
            <v>Teledyne Technologies, Inc.</v>
          </cell>
        </row>
        <row r="5932">
          <cell r="A5932" t="str">
            <v>Teleflex, Inc.</v>
          </cell>
        </row>
        <row r="5933">
          <cell r="A5933" t="str">
            <v>Telephone &amp; Data Systems</v>
          </cell>
        </row>
        <row r="5934">
          <cell r="A5934" t="str">
            <v>Telephone Data Systems, Inc. (MNCP)</v>
          </cell>
        </row>
        <row r="5935">
          <cell r="A5935" t="str">
            <v>Tellabs, Inc.</v>
          </cell>
        </row>
        <row r="5936">
          <cell r="A5936" t="str">
            <v>Temic Automotive of North America</v>
          </cell>
        </row>
        <row r="5937">
          <cell r="A5937" t="str">
            <v>Tempe Union High School (Brokerage Concepts)</v>
          </cell>
        </row>
        <row r="5938">
          <cell r="A5938" t="str">
            <v>Temple - Inland</v>
          </cell>
        </row>
        <row r="5939">
          <cell r="A5939" t="str">
            <v>Temple University</v>
          </cell>
        </row>
        <row r="5940">
          <cell r="A5940" t="str">
            <v>Temple University (AON)</v>
          </cell>
        </row>
        <row r="5941">
          <cell r="A5941" t="str">
            <v>Temple University Health System</v>
          </cell>
        </row>
        <row r="5942">
          <cell r="A5942" t="str">
            <v>Tenet Health Care</v>
          </cell>
        </row>
        <row r="5943">
          <cell r="A5943" t="str">
            <v>Tenet Health Systems</v>
          </cell>
        </row>
        <row r="5944">
          <cell r="A5944" t="str">
            <v>TennCare</v>
          </cell>
        </row>
        <row r="5945">
          <cell r="A5945" t="str">
            <v>Tenneco Automotive</v>
          </cell>
        </row>
        <row r="5946">
          <cell r="A5946" t="str">
            <v>Tennesee Valley Operating Engineers (IUOE)</v>
          </cell>
        </row>
        <row r="5947">
          <cell r="A5947" t="str">
            <v>Tennessee Conference of the United (MQVP)</v>
          </cell>
        </row>
        <row r="5948">
          <cell r="A5948" t="str">
            <v>Tennessee Valley Authority (TVA)</v>
          </cell>
        </row>
        <row r="5949">
          <cell r="A5949" t="str">
            <v>Tension Envelope Corporation</v>
          </cell>
        </row>
        <row r="5950">
          <cell r="A5950" t="str">
            <v>Terracon</v>
          </cell>
        </row>
        <row r="5951">
          <cell r="A5951" t="str">
            <v>Terumo (Horizon BCBS of New Jersey)</v>
          </cell>
        </row>
        <row r="5952">
          <cell r="A5952" t="str">
            <v>Tesoro Corporation, Inc.</v>
          </cell>
        </row>
        <row r="5953">
          <cell r="A5953" t="str">
            <v>Test Coalition Master Client (TESTC)</v>
          </cell>
        </row>
        <row r="5954">
          <cell r="A5954" t="str">
            <v>Test Coalition Member Client (TESTC)</v>
          </cell>
        </row>
        <row r="5955">
          <cell r="A5955" t="str">
            <v>Test Employer Client - Stand-alone</v>
          </cell>
        </row>
        <row r="5956">
          <cell r="A5956" t="str">
            <v>Test Health Plan Master Client (TESTHP)</v>
          </cell>
        </row>
        <row r="5957">
          <cell r="A5957" t="str">
            <v>Test Health Plan Member (TESTHP)</v>
          </cell>
        </row>
        <row r="5958">
          <cell r="A5958" t="str">
            <v>Test TPA Master Client (TESTTPA)</v>
          </cell>
        </row>
        <row r="5959">
          <cell r="A5959" t="str">
            <v>Test TPA Member Client (TESTTPA)</v>
          </cell>
        </row>
        <row r="5960">
          <cell r="A5960" t="str">
            <v>TestAmerica (EHPCO)</v>
          </cell>
        </row>
        <row r="5961">
          <cell r="A5961" t="str">
            <v>Tetra (RxBenefits)</v>
          </cell>
        </row>
        <row r="5962">
          <cell r="A5962" t="str">
            <v>Teva Pharmaceuticals USA</v>
          </cell>
        </row>
        <row r="5963">
          <cell r="A5963" t="str">
            <v>Texas A&amp;M University</v>
          </cell>
        </row>
        <row r="5964">
          <cell r="A5964" t="str">
            <v>Texas Association of Counties</v>
          </cell>
        </row>
        <row r="5965">
          <cell r="A5965" t="str">
            <v>Texas Association of Counties (PEBA)</v>
          </cell>
        </row>
        <row r="5966">
          <cell r="A5966" t="str">
            <v>Texas Association of Counties (TAC) (PEBA)</v>
          </cell>
        </row>
        <row r="5967">
          <cell r="A5967" t="str">
            <v>Texas Association of School Boards</v>
          </cell>
        </row>
        <row r="5968">
          <cell r="A5968" t="str">
            <v>Texas Business Group on Health</v>
          </cell>
        </row>
        <row r="5969">
          <cell r="A5969" t="str">
            <v>Texas Children’s Hospital (CHCA)</v>
          </cell>
        </row>
        <row r="5970">
          <cell r="A5970" t="str">
            <v>Texas Childrens Health Plan</v>
          </cell>
        </row>
        <row r="5971">
          <cell r="A5971" t="str">
            <v>Texas Gas Transmission L.L.C. (LOEWS)</v>
          </cell>
        </row>
        <row r="5972">
          <cell r="A5972" t="str">
            <v>Texas Health Insurance Risk Pool</v>
          </cell>
        </row>
        <row r="5973">
          <cell r="A5973" t="str">
            <v>Texas Health MedSynergies, LLC</v>
          </cell>
        </row>
        <row r="5974">
          <cell r="A5974" t="str">
            <v>Texas Health Resources</v>
          </cell>
        </row>
        <row r="5975">
          <cell r="A5975" t="str">
            <v>Texas Independent School District</v>
          </cell>
        </row>
        <row r="5976">
          <cell r="A5976" t="str">
            <v>Texas Industries</v>
          </cell>
        </row>
        <row r="5977">
          <cell r="A5977" t="str">
            <v>Texas Instruments</v>
          </cell>
        </row>
        <row r="5978">
          <cell r="A5978" t="str">
            <v>Texas Joint (Amerigroup)</v>
          </cell>
        </row>
        <row r="5979">
          <cell r="A5979" t="str">
            <v>Texas Medicaid (Molina Healthcare)</v>
          </cell>
        </row>
        <row r="5980">
          <cell r="A5980" t="str">
            <v>Texas Municipal League (TML)</v>
          </cell>
        </row>
        <row r="5981">
          <cell r="A5981" t="str">
            <v>Texas Provider Sponsored Health Plans Consortium, The</v>
          </cell>
        </row>
        <row r="5982">
          <cell r="A5982" t="str">
            <v>Texas Retirement Systems</v>
          </cell>
        </row>
        <row r="5983">
          <cell r="A5983" t="str">
            <v>Texas Roadhouse</v>
          </cell>
        </row>
        <row r="5984">
          <cell r="A5984" t="str">
            <v>Texas Southwest Cattle Risers Association</v>
          </cell>
        </row>
        <row r="5985">
          <cell r="A5985" t="str">
            <v>Texas Utilities (TXU)</v>
          </cell>
        </row>
        <row r="5986">
          <cell r="A5986" t="str">
            <v>TexasMunicipal (PEBA)</v>
          </cell>
        </row>
        <row r="5987">
          <cell r="A5987" t="str">
            <v>TexHealth Coalition (TXHC)</v>
          </cell>
        </row>
        <row r="5988">
          <cell r="A5988" t="str">
            <v>Textron</v>
          </cell>
        </row>
        <row r="5989">
          <cell r="A5989" t="str">
            <v>Thales North America</v>
          </cell>
        </row>
        <row r="5990">
          <cell r="A5990" t="str">
            <v>Thantex Holdings, Inc. (CWI Benefits, Inc.)</v>
          </cell>
        </row>
        <row r="5991">
          <cell r="A5991" t="str">
            <v>The Audia Group (CoreSource)</v>
          </cell>
        </row>
        <row r="5992">
          <cell r="A5992" t="str">
            <v>The Audia Group (The Loomis Company)</v>
          </cell>
        </row>
        <row r="5993">
          <cell r="A5993" t="str">
            <v>The City of Aspen</v>
          </cell>
        </row>
        <row r="5994">
          <cell r="A5994" t="str">
            <v>The City of Houston</v>
          </cell>
        </row>
        <row r="5995">
          <cell r="A5995" t="str">
            <v>The City of St. Charles (VPS)</v>
          </cell>
        </row>
        <row r="5996">
          <cell r="A5996" t="str">
            <v>The Scott Rx Advantage</v>
          </cell>
        </row>
        <row r="5997">
          <cell r="A5997" t="str">
            <v>The United Metals Trade Association Trust (UMTA)</v>
          </cell>
        </row>
        <row r="5998">
          <cell r="A5998" t="str">
            <v>The WhiteWave Foods Company</v>
          </cell>
        </row>
        <row r="5999">
          <cell r="A5999" t="str">
            <v>Theoris</v>
          </cell>
        </row>
        <row r="6000">
          <cell r="A6000" t="str">
            <v>Theracom</v>
          </cell>
        </row>
        <row r="6001">
          <cell r="A6001" t="str">
            <v>Third Coast Coalition</v>
          </cell>
        </row>
        <row r="6002">
          <cell r="A6002" t="str">
            <v>Third Party Administrators</v>
          </cell>
        </row>
        <row r="6003">
          <cell r="A6003" t="str">
            <v>Third Party Solutions</v>
          </cell>
        </row>
        <row r="6004">
          <cell r="A6004" t="str">
            <v>Thomas &amp; Betts</v>
          </cell>
        </row>
        <row r="6005">
          <cell r="A6005" t="str">
            <v>Thomas &amp; Betts (BCBSTN)</v>
          </cell>
        </row>
        <row r="6006">
          <cell r="A6006" t="str">
            <v>Thomas &amp; Betts Corporation (AON)</v>
          </cell>
        </row>
        <row r="6007">
          <cell r="A6007" t="str">
            <v>Thomas M Cooley Law School</v>
          </cell>
        </row>
        <row r="6008">
          <cell r="A6008" t="str">
            <v>Thomson - Reuters Corporation</v>
          </cell>
        </row>
        <row r="6009">
          <cell r="A6009" t="str">
            <v>Thomson, Inc.</v>
          </cell>
        </row>
        <row r="6010">
          <cell r="A6010" t="str">
            <v>Thor Industries</v>
          </cell>
        </row>
        <row r="6011">
          <cell r="A6011" t="str">
            <v>Thorbahn (Brokerage Concepts)</v>
          </cell>
        </row>
        <row r="6012">
          <cell r="A6012" t="str">
            <v>Thorbahn (Brokerage Concepts)</v>
          </cell>
        </row>
        <row r="6013">
          <cell r="A6013" t="str">
            <v>Thorbahn (CoreSource)</v>
          </cell>
        </row>
        <row r="6014">
          <cell r="A6014" t="str">
            <v>Thorbahn (Managed Care of America)</v>
          </cell>
        </row>
        <row r="6015">
          <cell r="A6015" t="str">
            <v>Three Rivers Health Plan</v>
          </cell>
        </row>
        <row r="6016">
          <cell r="A6016" t="str">
            <v>ThyssenKrupp</v>
          </cell>
        </row>
        <row r="6017">
          <cell r="A6017" t="str">
            <v>ThyssenKrupp Budd Company</v>
          </cell>
        </row>
        <row r="6018">
          <cell r="A6018" t="str">
            <v>TIC Holdings</v>
          </cell>
        </row>
        <row r="6019">
          <cell r="A6019" t="str">
            <v>Tiffany &amp; Co.</v>
          </cell>
        </row>
        <row r="6020">
          <cell r="A6020" t="str">
            <v>TIG Hitco (CWI Benefits, Inc.)</v>
          </cell>
        </row>
        <row r="6021">
          <cell r="A6021" t="str">
            <v>Tim Davis &amp; Associates</v>
          </cell>
        </row>
        <row r="6022">
          <cell r="A6022" t="str">
            <v>Timber Products Company (MNCP)</v>
          </cell>
        </row>
        <row r="6023">
          <cell r="A6023" t="str">
            <v>Timber Products Manufacturers Trust</v>
          </cell>
        </row>
        <row r="6024">
          <cell r="A6024" t="str">
            <v>Time Warner</v>
          </cell>
        </row>
        <row r="6025">
          <cell r="A6025" t="str">
            <v>Time Warner, Inc. and Warner Cable</v>
          </cell>
        </row>
        <row r="6026">
          <cell r="A6026" t="str">
            <v>Timken Company, The (EHPCO)</v>
          </cell>
        </row>
        <row r="6027">
          <cell r="A6027" t="str">
            <v>Tire Center</v>
          </cell>
        </row>
        <row r="6028">
          <cell r="A6028" t="str">
            <v>Tire Rack (Scrip World)</v>
          </cell>
        </row>
        <row r="6029">
          <cell r="A6029" t="str">
            <v>Titan America LLC (MNCP)</v>
          </cell>
        </row>
        <row r="6030">
          <cell r="A6030" t="str">
            <v>TJX Companies</v>
          </cell>
        </row>
        <row r="6031">
          <cell r="A6031" t="str">
            <v>TMK IPSCO (fka IPSCO Enterprises)</v>
          </cell>
        </row>
        <row r="6032">
          <cell r="A6032" t="str">
            <v>TNT Logistics, Inc.</v>
          </cell>
        </row>
        <row r="6033">
          <cell r="A6033" t="str">
            <v>Toledo Lucas City Public Libary (HAC)</v>
          </cell>
        </row>
        <row r="6034">
          <cell r="A6034" t="str">
            <v>Toll Brothers</v>
          </cell>
        </row>
        <row r="6035">
          <cell r="A6035" t="str">
            <v>Tomkins Industries, Inc.</v>
          </cell>
        </row>
        <row r="6036">
          <cell r="A6036" t="str">
            <v>Tompkins County</v>
          </cell>
        </row>
        <row r="6037">
          <cell r="A6037" t="str">
            <v>Toronto – Dominion Bank</v>
          </cell>
        </row>
        <row r="6038">
          <cell r="A6038" t="str">
            <v>Torrance Health Administration</v>
          </cell>
        </row>
        <row r="6039">
          <cell r="A6039" t="str">
            <v>Torrance Unified School District</v>
          </cell>
        </row>
        <row r="6040">
          <cell r="A6040" t="str">
            <v>Toshiba America</v>
          </cell>
        </row>
        <row r="6041">
          <cell r="A6041" t="str">
            <v>Toshiba International (EBS)</v>
          </cell>
        </row>
        <row r="6042">
          <cell r="A6042" t="str">
            <v>Total Affiliates Health &amp; Welfare Plan</v>
          </cell>
        </row>
        <row r="6043">
          <cell r="A6043" t="str">
            <v>Total Care MN</v>
          </cell>
        </row>
        <row r="6044">
          <cell r="A6044" t="str">
            <v>Total Health Care</v>
          </cell>
        </row>
        <row r="6045">
          <cell r="A6045" t="str">
            <v>Total Plan Services</v>
          </cell>
        </row>
        <row r="6046">
          <cell r="A6046" t="str">
            <v>Total Quality Logistics (EHPCO)</v>
          </cell>
        </row>
        <row r="6047">
          <cell r="A6047" t="str">
            <v>Total Quality Logistics, LLC (RxBenefits)</v>
          </cell>
        </row>
        <row r="6048">
          <cell r="A6048" t="str">
            <v>Total Safety, Inc.</v>
          </cell>
        </row>
        <row r="6049">
          <cell r="A6049" t="str">
            <v>Total Script</v>
          </cell>
        </row>
        <row r="6050">
          <cell r="A6050" t="str">
            <v>Total System Services, Inc (TSYS)</v>
          </cell>
        </row>
        <row r="6051">
          <cell r="A6051" t="str">
            <v>Total Wine (EHPCO)</v>
          </cell>
        </row>
        <row r="6052">
          <cell r="A6052" t="str">
            <v>TotalFinaElf Holdings</v>
          </cell>
        </row>
        <row r="6053">
          <cell r="A6053" t="str">
            <v>Touchstone</v>
          </cell>
        </row>
        <row r="6054">
          <cell r="A6054" t="str">
            <v>Tower Automotive</v>
          </cell>
        </row>
        <row r="6055">
          <cell r="A6055" t="str">
            <v>Tower Communities (Capitol Administrators)</v>
          </cell>
        </row>
        <row r="6056">
          <cell r="A6056" t="str">
            <v>Tower International</v>
          </cell>
        </row>
        <row r="6057">
          <cell r="A6057" t="str">
            <v>Tower Watson Onsite Health Center</v>
          </cell>
        </row>
        <row r="6058">
          <cell r="A6058" t="str">
            <v>Towers Perrin Purchasing Coalition (TPPC)</v>
          </cell>
        </row>
        <row r="6059">
          <cell r="A6059" t="str">
            <v>Towers Watson</v>
          </cell>
        </row>
        <row r="6060">
          <cell r="A6060" t="str">
            <v>Towers Watson Coalition (TWC)</v>
          </cell>
        </row>
        <row r="6061">
          <cell r="A6061" t="str">
            <v>Town and Board of Education of Fairfield CT</v>
          </cell>
        </row>
        <row r="6062">
          <cell r="A6062" t="str">
            <v>Town and Board of Education of Fairfield CT (PDVP) (AON)</v>
          </cell>
        </row>
        <row r="6063">
          <cell r="A6063" t="str">
            <v>Town of Amherst (EBS-RMSCO)</v>
          </cell>
        </row>
        <row r="6064">
          <cell r="A6064" t="str">
            <v>Town of Dewitt (EBS-RMSCO)</v>
          </cell>
        </row>
        <row r="6065">
          <cell r="A6065" t="str">
            <v>Town of Dewitt (POMCO)</v>
          </cell>
        </row>
        <row r="6066">
          <cell r="A6066" t="str">
            <v>Town of Gilbert</v>
          </cell>
        </row>
        <row r="6067">
          <cell r="A6067" t="str">
            <v>Town of Gilbert (Brokerage Concepts)</v>
          </cell>
        </row>
        <row r="6068">
          <cell r="A6068" t="str">
            <v>Town of Greenwich</v>
          </cell>
        </row>
        <row r="6069">
          <cell r="A6069" t="str">
            <v>Town of Greenwich (NEPPC)</v>
          </cell>
        </row>
        <row r="6070">
          <cell r="A6070" t="str">
            <v>Town of Mount Pleasant (CoreSource)</v>
          </cell>
        </row>
        <row r="6071">
          <cell r="A6071" t="str">
            <v>Town of North Andover</v>
          </cell>
        </row>
        <row r="6072">
          <cell r="A6072" t="str">
            <v>Town of Palm Beach</v>
          </cell>
        </row>
        <row r="6073">
          <cell r="A6073" t="str">
            <v>Town of West Hartford (NEPPC)</v>
          </cell>
        </row>
        <row r="6074">
          <cell r="A6074" t="str">
            <v>Town Pump (Allegiance Benefit Plan Management)</v>
          </cell>
        </row>
        <row r="6075">
          <cell r="A6075" t="str">
            <v>Towne Parke</v>
          </cell>
        </row>
        <row r="6076">
          <cell r="A6076" t="str">
            <v>Township of Freehold, NJ (Global Benefit Services)</v>
          </cell>
        </row>
        <row r="6077">
          <cell r="A6077" t="str">
            <v>Township of Lower Merion</v>
          </cell>
        </row>
        <row r="6078">
          <cell r="A6078" t="str">
            <v>Township Of Lower Merion (AON)</v>
          </cell>
        </row>
        <row r="6079">
          <cell r="A6079" t="str">
            <v>Toyota</v>
          </cell>
        </row>
        <row r="6080">
          <cell r="A6080" t="str">
            <v>Toyota Boshoku (RxBenefits, Inc.)</v>
          </cell>
        </row>
        <row r="6081">
          <cell r="A6081" t="str">
            <v>Toyota Boshoku America, Inc. (WisRx)</v>
          </cell>
        </row>
        <row r="6082">
          <cell r="A6082" t="str">
            <v>Toyota Motor Sales USA, Inc.</v>
          </cell>
        </row>
        <row r="6083">
          <cell r="A6083" t="str">
            <v>Toys &amp; Novelty Local 223</v>
          </cell>
        </row>
        <row r="6084">
          <cell r="A6084" t="str">
            <v>Toys R Us (CORET)</v>
          </cell>
        </row>
        <row r="6085">
          <cell r="A6085" t="str">
            <v>TPA Direct Deal (Rate Card)</v>
          </cell>
        </row>
        <row r="6086">
          <cell r="A6086" t="str">
            <v>TPA of Georgia</v>
          </cell>
        </row>
        <row r="6087">
          <cell r="A6087" t="str">
            <v>Tractor Supply Company</v>
          </cell>
        </row>
        <row r="6088">
          <cell r="A6088" t="str">
            <v>Tractor Supply Company (TSC)</v>
          </cell>
        </row>
        <row r="6089">
          <cell r="A6089" t="str">
            <v>Tram, Inc.</v>
          </cell>
        </row>
        <row r="6090">
          <cell r="A6090" t="str">
            <v>Trans America</v>
          </cell>
        </row>
        <row r="6091">
          <cell r="A6091" t="str">
            <v>Trans Healthcare, Inc.</v>
          </cell>
        </row>
        <row r="6092">
          <cell r="A6092" t="str">
            <v>Trans World Airlines</v>
          </cell>
        </row>
        <row r="6093">
          <cell r="A6093" t="str">
            <v>TransCanada Corporation (MQVP)</v>
          </cell>
        </row>
        <row r="6094">
          <cell r="A6094" t="str">
            <v>Transfield Services, Inc.</v>
          </cell>
        </row>
        <row r="6095">
          <cell r="A6095" t="str">
            <v>Transhumance, Inc. (Healthcomp)</v>
          </cell>
        </row>
        <row r="6096">
          <cell r="A6096" t="str">
            <v>Transit Employees Health and Welfare Fund</v>
          </cell>
        </row>
        <row r="6097">
          <cell r="A6097" t="str">
            <v>Transocean, Inc.</v>
          </cell>
        </row>
        <row r="6098">
          <cell r="A6098" t="str">
            <v>Transport Workers Union of NYC</v>
          </cell>
        </row>
        <row r="6099">
          <cell r="A6099" t="str">
            <v>Transtar (PBGH)</v>
          </cell>
        </row>
        <row r="6100">
          <cell r="A6100" t="str">
            <v>Transwestern Commercial Services</v>
          </cell>
        </row>
        <row r="6101">
          <cell r="A6101" t="str">
            <v>Travelcenters of America, Inc.</v>
          </cell>
        </row>
        <row r="6102">
          <cell r="A6102" t="str">
            <v>Travelers</v>
          </cell>
        </row>
        <row r="6103">
          <cell r="A6103" t="str">
            <v>Travelers Company Inc., The</v>
          </cell>
        </row>
        <row r="6104">
          <cell r="A6104" t="str">
            <v>Tredegar Corp.</v>
          </cell>
        </row>
        <row r="6105">
          <cell r="A6105" t="str">
            <v>Trendway (RHC)</v>
          </cell>
        </row>
        <row r="6106">
          <cell r="A6106" t="str">
            <v>Trex (Crawford Advisors)</v>
          </cell>
        </row>
        <row r="6107">
          <cell r="A6107" t="str">
            <v>Tri State Business Group (LMHC)</v>
          </cell>
        </row>
        <row r="6108">
          <cell r="A6108" t="str">
            <v>Triad Hospitals, Inc.</v>
          </cell>
        </row>
        <row r="6109">
          <cell r="A6109" t="str">
            <v>Tribune Company</v>
          </cell>
        </row>
        <row r="6110">
          <cell r="A6110" t="str">
            <v>Tricare</v>
          </cell>
        </row>
        <row r="6111">
          <cell r="A6111" t="str">
            <v>Tri-Care Administrators, Inc.</v>
          </cell>
        </row>
        <row r="6112">
          <cell r="A6112" t="str">
            <v>Tricast</v>
          </cell>
        </row>
        <row r="6113">
          <cell r="A6113" t="str">
            <v>TriCity Medical Center</v>
          </cell>
        </row>
        <row r="6114">
          <cell r="A6114" t="str">
            <v>TriCore Reference Laboratories</v>
          </cell>
        </row>
        <row r="6115">
          <cell r="A6115" t="str">
            <v>Tri-County Schools Insurance Groups</v>
          </cell>
        </row>
        <row r="6116">
          <cell r="A6116" t="str">
            <v>TridentUSA (Millennium Administrators)</v>
          </cell>
        </row>
        <row r="6117">
          <cell r="A6117" t="str">
            <v>Trigon Blue Cross Blue Shield</v>
          </cell>
        </row>
        <row r="6118">
          <cell r="A6118" t="str">
            <v>Trilegiant Corporation</v>
          </cell>
        </row>
        <row r="6119">
          <cell r="A6119" t="str">
            <v>Trillium Community Health Plan (Agate Resources)</v>
          </cell>
        </row>
        <row r="6120">
          <cell r="A6120" t="str">
            <v>Tri-M Group (Brokerage Concepts)</v>
          </cell>
        </row>
        <row r="6121">
          <cell r="A6121" t="str">
            <v>Trimas Corporation</v>
          </cell>
        </row>
        <row r="6122">
          <cell r="A6122" t="str">
            <v>Trimble Navigation Limited</v>
          </cell>
        </row>
        <row r="6123">
          <cell r="A6123" t="str">
            <v>Trinity College</v>
          </cell>
        </row>
        <row r="6124">
          <cell r="A6124" t="str">
            <v>Trinity Forge, Inc. - CECA Ll (Boon-Chapman)</v>
          </cell>
        </row>
        <row r="6125">
          <cell r="A6125" t="str">
            <v>Trinity Health</v>
          </cell>
        </row>
        <row r="6126">
          <cell r="A6126" t="str">
            <v>Trinity Health (CORET)</v>
          </cell>
        </row>
        <row r="6127">
          <cell r="A6127" t="str">
            <v>Trinity Healthcare Solutions</v>
          </cell>
        </row>
        <row r="6128">
          <cell r="A6128" t="str">
            <v>Trinity Industries</v>
          </cell>
        </row>
        <row r="6129">
          <cell r="A6129" t="str">
            <v>Trinity Mother Frances Hospitals and Clinics</v>
          </cell>
        </row>
        <row r="6130">
          <cell r="A6130" t="str">
            <v>Trinity Services Group (CoreSource)</v>
          </cell>
        </row>
        <row r="6131">
          <cell r="A6131" t="str">
            <v>Trion Group</v>
          </cell>
        </row>
        <row r="6132">
          <cell r="A6132" t="str">
            <v>Triple S, Inc.</v>
          </cell>
        </row>
        <row r="6133">
          <cell r="A6133" t="str">
            <v>Tri-Sate Joint Fund</v>
          </cell>
        </row>
        <row r="6134">
          <cell r="A6134" t="str">
            <v>Tri-State Business Group (Employee Plans)</v>
          </cell>
        </row>
        <row r="6135">
          <cell r="A6135" t="str">
            <v>Tri-State Business Group on Health (Old National Insurance - Employee Plans</v>
          </cell>
        </row>
        <row r="6136">
          <cell r="A6136" t="str">
            <v>Tri-State Teamsters Joint Fund</v>
          </cell>
        </row>
        <row r="6137">
          <cell r="A6137" t="str">
            <v>Trisurant</v>
          </cell>
        </row>
        <row r="6138">
          <cell r="A6138" t="str">
            <v>Triune - American Administration</v>
          </cell>
        </row>
        <row r="6139">
          <cell r="A6139" t="str">
            <v>Trivantage Pharmacy Strategies, LLC</v>
          </cell>
        </row>
        <row r="6140">
          <cell r="A6140" t="str">
            <v>Tropicana Casinos &amp; Resorts</v>
          </cell>
        </row>
        <row r="6141">
          <cell r="A6141" t="str">
            <v>TrueBlue, Inc.</v>
          </cell>
        </row>
        <row r="6142">
          <cell r="A6142" t="str">
            <v>TrueNorth Companies</v>
          </cell>
        </row>
        <row r="6143">
          <cell r="A6143" t="str">
            <v>Truman Medical Center</v>
          </cell>
        </row>
        <row r="6144">
          <cell r="A6144" t="str">
            <v>Trumbull County Schools Consortium (EHPCO)</v>
          </cell>
        </row>
        <row r="6145">
          <cell r="A6145" t="str">
            <v>Trump Hotels and Casino Resorts</v>
          </cell>
        </row>
        <row r="6146">
          <cell r="A6146" t="str">
            <v>TruServ</v>
          </cell>
        </row>
        <row r="6147">
          <cell r="A6147" t="str">
            <v>TrustHouse Services Group</v>
          </cell>
        </row>
        <row r="6148">
          <cell r="A6148" t="str">
            <v>Trustmark Insurance Company</v>
          </cell>
        </row>
        <row r="6149">
          <cell r="A6149" t="str">
            <v>Trustmark South Carolina State Filing (CoreSource)</v>
          </cell>
        </row>
        <row r="6150">
          <cell r="A6150" t="str">
            <v>Truven Health Analytics</v>
          </cell>
        </row>
        <row r="6151">
          <cell r="A6151" t="str">
            <v>Try-it Distributing (EBS-RMSCO)</v>
          </cell>
        </row>
        <row r="6152">
          <cell r="A6152" t="str">
            <v>TSG Water Resources</v>
          </cell>
        </row>
        <row r="6153">
          <cell r="A6153" t="str">
            <v>TTI, Inc.</v>
          </cell>
        </row>
        <row r="6154">
          <cell r="A6154" t="str">
            <v>Tuality Healthcare</v>
          </cell>
        </row>
        <row r="6155">
          <cell r="A6155" t="str">
            <v>Tucker Administrators, Inc.</v>
          </cell>
        </row>
        <row r="6156">
          <cell r="A6156" t="str">
            <v>Tucson Orthopaedic Institute</v>
          </cell>
        </row>
        <row r="6157">
          <cell r="A6157" t="str">
            <v>Tucson Unified School District (TUSD)</v>
          </cell>
        </row>
        <row r="6158">
          <cell r="A6158" t="str">
            <v>Tucson Unified School District (US Script, Inc.)</v>
          </cell>
        </row>
        <row r="6159">
          <cell r="A6159" t="str">
            <v>Tuesday Morning</v>
          </cell>
        </row>
        <row r="6160">
          <cell r="A6160" t="str">
            <v>Tufts Health Plan</v>
          </cell>
        </row>
        <row r="6161">
          <cell r="A6161" t="str">
            <v>Tufts New England Medical Center (HCI)</v>
          </cell>
        </row>
        <row r="6162">
          <cell r="A6162" t="str">
            <v>Tufts University</v>
          </cell>
        </row>
        <row r="6163">
          <cell r="A6163" t="str">
            <v>Tufts University (HPI)</v>
          </cell>
        </row>
        <row r="6164">
          <cell r="A6164" t="str">
            <v>Tule River Tribe Council - Eagle Mountain Casino</v>
          </cell>
        </row>
        <row r="6165">
          <cell r="A6165" t="str">
            <v>Tulsa</v>
          </cell>
        </row>
        <row r="6166">
          <cell r="A6166" t="str">
            <v>Tulsa Public Schools</v>
          </cell>
        </row>
        <row r="6167">
          <cell r="A6167" t="str">
            <v>Tuomey Healthcare</v>
          </cell>
        </row>
        <row r="6168">
          <cell r="A6168" t="str">
            <v>Tuomey Hospital</v>
          </cell>
        </row>
        <row r="6169">
          <cell r="A6169" t="str">
            <v>Turner (BCBSSC)</v>
          </cell>
        </row>
        <row r="6170">
          <cell r="A6170" t="str">
            <v>Turner Industries</v>
          </cell>
        </row>
        <row r="6171">
          <cell r="A6171" t="str">
            <v>Turner Industries (BancorpSouth)</v>
          </cell>
        </row>
        <row r="6172">
          <cell r="A6172" t="str">
            <v>Turtle Health Care</v>
          </cell>
        </row>
        <row r="6173">
          <cell r="A6173" t="str">
            <v>Tuscarora School District (Capital Blue Cross)</v>
          </cell>
        </row>
        <row r="6174">
          <cell r="A6174" t="str">
            <v>Tusculum College Employee Benefits (BCBSTN)</v>
          </cell>
        </row>
        <row r="6175">
          <cell r="A6175" t="str">
            <v>Tutco, Inc. (BCBSTN)</v>
          </cell>
        </row>
        <row r="6176">
          <cell r="A6176" t="str">
            <v>Tuttle-Click Automotive Group (EHPCO)</v>
          </cell>
        </row>
        <row r="6177">
          <cell r="A6177" t="str">
            <v>Twin Cities Bakery Drivers (LMHC)</v>
          </cell>
        </row>
        <row r="6178">
          <cell r="A6178" t="str">
            <v>Twin Cities Bakery Workers (LMHC)</v>
          </cell>
        </row>
        <row r="6179">
          <cell r="A6179" t="str">
            <v>Twin Cities Pipe Trades (LMHC)</v>
          </cell>
        </row>
        <row r="6180">
          <cell r="A6180" t="str">
            <v>Twin Cities Sprinkler Fitters</v>
          </cell>
        </row>
        <row r="6181">
          <cell r="A6181" t="str">
            <v>Twin City Bricklayers (LMHC)</v>
          </cell>
        </row>
        <row r="6182">
          <cell r="A6182" t="str">
            <v>Tyco</v>
          </cell>
        </row>
        <row r="6183">
          <cell r="A6183" t="str">
            <v>Tyco Healthcare Group</v>
          </cell>
        </row>
        <row r="6184">
          <cell r="A6184" t="str">
            <v>Tyco International</v>
          </cell>
        </row>
        <row r="6185">
          <cell r="A6185" t="str">
            <v>Tyler Pipe</v>
          </cell>
        </row>
        <row r="6186">
          <cell r="A6186" t="str">
            <v>Tyson Foods, Inc.</v>
          </cell>
        </row>
        <row r="6187">
          <cell r="A6187" t="str">
            <v>U.A. Local 290 Plumbers, Steamfitter &amp; Shipfitter</v>
          </cell>
        </row>
        <row r="6188">
          <cell r="A6188" t="str">
            <v>U.S. Health &amp; Life</v>
          </cell>
        </row>
        <row r="6189">
          <cell r="A6189" t="str">
            <v>UA Local 355</v>
          </cell>
        </row>
        <row r="6190">
          <cell r="A6190" t="str">
            <v>UA Local 614</v>
          </cell>
        </row>
        <row r="6191">
          <cell r="A6191" t="str">
            <v>UAP Clinic</v>
          </cell>
        </row>
        <row r="6192">
          <cell r="A6192" t="str">
            <v>UAW Local 2179</v>
          </cell>
        </row>
        <row r="6193">
          <cell r="A6193" t="str">
            <v>UAW Retiree Medical Benefit Trust</v>
          </cell>
        </row>
        <row r="6194">
          <cell r="A6194" t="str">
            <v>UAW Retirees of the Dana Corp. Health &amp; Welfare (AEPC)</v>
          </cell>
        </row>
        <row r="6195">
          <cell r="A6195" t="str">
            <v>UAW Retirees of the Dana Corp. Health and Welfare Trust</v>
          </cell>
        </row>
        <row r="6196">
          <cell r="A6196" t="str">
            <v>UAW VEBA</v>
          </cell>
        </row>
        <row r="6197">
          <cell r="A6197" t="str">
            <v>UBC National Pharmacy Program</v>
          </cell>
        </row>
        <row r="6198">
          <cell r="A6198" t="str">
            <v>UBS Financial Services</v>
          </cell>
        </row>
        <row r="6199">
          <cell r="A6199" t="str">
            <v>UBS Financial Services</v>
          </cell>
        </row>
        <row r="6200">
          <cell r="A6200" t="str">
            <v>UBS Investment Bank</v>
          </cell>
        </row>
        <row r="6201">
          <cell r="A6201" t="str">
            <v>UBS PaineWebber</v>
          </cell>
        </row>
        <row r="6202">
          <cell r="A6202" t="str">
            <v>UBS Warburg</v>
          </cell>
        </row>
        <row r="6203">
          <cell r="A6203" t="str">
            <v>UC Health (EHPCO)</v>
          </cell>
        </row>
        <row r="6204">
          <cell r="A6204" t="str">
            <v>Ucare</v>
          </cell>
        </row>
        <row r="6205">
          <cell r="A6205" t="str">
            <v>UChicago Argonne</v>
          </cell>
        </row>
        <row r="6206">
          <cell r="A6206" t="str">
            <v>UCONN</v>
          </cell>
        </row>
        <row r="6207">
          <cell r="A6207" t="str">
            <v>UF Conference of Catholic Bishops</v>
          </cell>
        </row>
        <row r="6208">
          <cell r="A6208" t="str">
            <v>UFC Hotel Venture Orlando (LOEWS)</v>
          </cell>
        </row>
        <row r="6209">
          <cell r="A6209" t="str">
            <v>UFCW Health and Welfare Fund</v>
          </cell>
        </row>
        <row r="6210">
          <cell r="A6210" t="str">
            <v>UFCW Health and Welfare Fund Local 880</v>
          </cell>
        </row>
        <row r="6211">
          <cell r="A6211" t="str">
            <v>UFCW Health and Welfare Plan of Central Ohio</v>
          </cell>
        </row>
        <row r="6212">
          <cell r="A6212" t="str">
            <v>UFCW Local 1459</v>
          </cell>
        </row>
        <row r="6213">
          <cell r="A6213" t="str">
            <v>UFCW Local 1529</v>
          </cell>
        </row>
        <row r="6214">
          <cell r="A6214" t="str">
            <v>UFCW Local 1776</v>
          </cell>
        </row>
        <row r="6215">
          <cell r="A6215" t="str">
            <v>UFCW Local 371</v>
          </cell>
        </row>
        <row r="6216">
          <cell r="A6216" t="str">
            <v>UFCW Local 711</v>
          </cell>
        </row>
        <row r="6217">
          <cell r="A6217" t="str">
            <v>UFCW Local 789 (LMHC)</v>
          </cell>
        </row>
        <row r="6218">
          <cell r="A6218" t="str">
            <v>UFCW Local 880</v>
          </cell>
        </row>
        <row r="6219">
          <cell r="A6219" t="str">
            <v>UFCW Local 911 (AEPC)</v>
          </cell>
        </row>
        <row r="6220">
          <cell r="A6220" t="str">
            <v>UFCW Local 919</v>
          </cell>
        </row>
        <row r="6221">
          <cell r="A6221" t="str">
            <v>UFCW Local 919 Health &amp; Welfare Fund</v>
          </cell>
        </row>
        <row r="6222">
          <cell r="A6222" t="str">
            <v>UFCW Midwest Health Benefits Funds &amp; UFCW Calumet Region Insurance Fund</v>
          </cell>
        </row>
        <row r="6223">
          <cell r="A6223" t="str">
            <v>UFCW National Health and Welfare Fund</v>
          </cell>
        </row>
        <row r="6224">
          <cell r="A6224" t="str">
            <v>UFCW Northern California Health and Welfare Trust Fund</v>
          </cell>
        </row>
        <row r="6225">
          <cell r="A6225" t="str">
            <v>UFCW Southern California</v>
          </cell>
        </row>
        <row r="6226">
          <cell r="A6226" t="str">
            <v>UFCW Southwest Ohio</v>
          </cell>
        </row>
        <row r="6227">
          <cell r="A6227" t="str">
            <v>UFCW Southwest Ohio (AEPC)</v>
          </cell>
        </row>
        <row r="6228">
          <cell r="A6228" t="str">
            <v>UFTHCC Benefit Fund</v>
          </cell>
        </row>
        <row r="6229">
          <cell r="A6229" t="str">
            <v>U-Haul International (Amerco)</v>
          </cell>
        </row>
        <row r="6230">
          <cell r="A6230" t="str">
            <v>UHG</v>
          </cell>
        </row>
        <row r="6231">
          <cell r="A6231" t="str">
            <v>UHS-Pruitt</v>
          </cell>
        </row>
        <row r="6232">
          <cell r="A6232" t="str">
            <v>UHY Advisors (Horizon BCBS of New Jersey)</v>
          </cell>
        </row>
        <row r="6233">
          <cell r="A6233" t="str">
            <v>UICI (HealthMarkets)</v>
          </cell>
        </row>
        <row r="6234">
          <cell r="A6234" t="str">
            <v>Ultimate Health Plans, Inc.</v>
          </cell>
        </row>
        <row r="6235">
          <cell r="A6235" t="str">
            <v>Ultimate Software Group</v>
          </cell>
        </row>
        <row r="6236">
          <cell r="A6236" t="str">
            <v>Ultra Benefits</v>
          </cell>
        </row>
        <row r="6237">
          <cell r="A6237" t="str">
            <v>Ultra Petroleum</v>
          </cell>
        </row>
        <row r="6238">
          <cell r="A6238" t="str">
            <v>Ultracare Rx</v>
          </cell>
        </row>
        <row r="6239">
          <cell r="A6239" t="str">
            <v>UMass Memorial Health Care</v>
          </cell>
        </row>
        <row r="6240">
          <cell r="A6240" t="str">
            <v>UMR</v>
          </cell>
        </row>
        <row r="6241">
          <cell r="A6241" t="str">
            <v>Unaka</v>
          </cell>
        </row>
        <row r="6242">
          <cell r="A6242" t="str">
            <v>Under Armour, Inc. (MNCP)</v>
          </cell>
        </row>
        <row r="6243">
          <cell r="A6243" t="str">
            <v>Underwriter Labs</v>
          </cell>
        </row>
        <row r="6244">
          <cell r="A6244" t="str">
            <v>Unicare of Texas</v>
          </cell>
        </row>
        <row r="6245">
          <cell r="A6245" t="str">
            <v>Unified Group Services (fka HealthEOS)</v>
          </cell>
        </row>
        <row r="6246">
          <cell r="A6246" t="str">
            <v>Unified Health Solutions</v>
          </cell>
        </row>
        <row r="6247">
          <cell r="A6247" t="str">
            <v>Unified Life Insurance Company</v>
          </cell>
        </row>
        <row r="6248">
          <cell r="A6248" t="str">
            <v>Unified Western Grocers, Inc.</v>
          </cell>
        </row>
        <row r="6249">
          <cell r="A6249" t="str">
            <v>Uniformed Firefighters Association</v>
          </cell>
        </row>
        <row r="6250">
          <cell r="A6250" t="str">
            <v>UNIG Benefit Trust (Coresource)</v>
          </cell>
        </row>
        <row r="6251">
          <cell r="A6251" t="str">
            <v>Unilever United States Inc.</v>
          </cell>
        </row>
        <row r="6252">
          <cell r="A6252" t="str">
            <v>Uniliance Health</v>
          </cell>
        </row>
        <row r="6253">
          <cell r="A6253" t="str">
            <v>Union City Board of  Education (Horizon BCBS of New Jersey)</v>
          </cell>
        </row>
        <row r="6254">
          <cell r="A6254" t="str">
            <v>Union Hospital (SHOHC)</v>
          </cell>
        </row>
        <row r="6255">
          <cell r="A6255" t="str">
            <v>Union Local 547 (AEPC)</v>
          </cell>
        </row>
        <row r="6256">
          <cell r="A6256" t="str">
            <v>Union Metal Corporation (EHPCO)</v>
          </cell>
        </row>
        <row r="6257">
          <cell r="A6257" t="str">
            <v>Union of Hospital and Health Care Employees</v>
          </cell>
        </row>
        <row r="6258">
          <cell r="A6258" t="str">
            <v>Union Pacific Corporation</v>
          </cell>
        </row>
        <row r="6259">
          <cell r="A6259" t="str">
            <v>Union Planters</v>
          </cell>
        </row>
        <row r="6260">
          <cell r="A6260" t="str">
            <v>Union Privilege</v>
          </cell>
        </row>
        <row r="6261">
          <cell r="A6261" t="str">
            <v>Union Service Industry (BCBSTN)</v>
          </cell>
        </row>
        <row r="6262">
          <cell r="A6262" t="str">
            <v>Uniroyal Holdings</v>
          </cell>
        </row>
        <row r="6263">
          <cell r="A6263" t="str">
            <v>Unisource Worldwide, Inc.</v>
          </cell>
        </row>
        <row r="6264">
          <cell r="A6264" t="str">
            <v>Unit Corporation</v>
          </cell>
        </row>
        <row r="6265">
          <cell r="A6265" t="str">
            <v>UNITE HERE National Health Fund</v>
          </cell>
        </row>
        <row r="6266">
          <cell r="A6266" t="str">
            <v>United Administrative Services</v>
          </cell>
        </row>
        <row r="6267">
          <cell r="A6267" t="str">
            <v>United Agri Products, Inc.</v>
          </cell>
        </row>
        <row r="6268">
          <cell r="A6268" t="str">
            <v>United Airlines</v>
          </cell>
        </row>
        <row r="6269">
          <cell r="A6269" t="str">
            <v>United American Insurance</v>
          </cell>
        </row>
        <row r="6270">
          <cell r="A6270" t="str">
            <v>United Benefits, Inc.</v>
          </cell>
        </row>
        <row r="6271">
          <cell r="A6271" t="str">
            <v>United Brotherhood of Carpenters and Joiners of America</v>
          </cell>
        </row>
        <row r="6272">
          <cell r="A6272" t="str">
            <v>United Business Media (UBM)</v>
          </cell>
        </row>
        <row r="6273">
          <cell r="A6273" t="str">
            <v>United Dairy Farmers (EHPCO)</v>
          </cell>
        </row>
        <row r="6274">
          <cell r="A6274" t="str">
            <v>United Distributors, Inc. (RxBenefits)</v>
          </cell>
        </row>
        <row r="6275">
          <cell r="A6275" t="str">
            <v>United Drug</v>
          </cell>
        </row>
        <row r="6276">
          <cell r="A6276" t="str">
            <v>United Federation of Teachers Welfare Fund</v>
          </cell>
        </row>
        <row r="6277">
          <cell r="A6277" t="str">
            <v>United Fire Group</v>
          </cell>
        </row>
        <row r="6278">
          <cell r="A6278" t="str">
            <v>United Healthcare</v>
          </cell>
        </row>
        <row r="6279">
          <cell r="A6279" t="str">
            <v>United Healthcare (UHC) (UMR)</v>
          </cell>
        </row>
        <row r="6280">
          <cell r="A6280" t="str">
            <v>United Launch Alliance</v>
          </cell>
        </row>
        <row r="6281">
          <cell r="A6281" t="str">
            <v>United Medical Alliance</v>
          </cell>
        </row>
        <row r="6282">
          <cell r="A6282" t="str">
            <v>United Medical Resources</v>
          </cell>
        </row>
        <row r="6283">
          <cell r="A6283" t="str">
            <v>United Mine Workers of America (UMWA)</v>
          </cell>
        </row>
        <row r="6284">
          <cell r="A6284" t="str">
            <v>United Online (Brokerage Concepts)</v>
          </cell>
        </row>
        <row r="6285">
          <cell r="A6285" t="str">
            <v>United Online (Coresource)</v>
          </cell>
        </row>
        <row r="6286">
          <cell r="A6286" t="str">
            <v>United Parcel Service (UPS)</v>
          </cell>
        </row>
        <row r="6287">
          <cell r="A6287" t="str">
            <v>United Provider Services</v>
          </cell>
        </row>
        <row r="6288">
          <cell r="A6288" t="str">
            <v>United Regional Health Care Systems</v>
          </cell>
        </row>
        <row r="6289">
          <cell r="A6289" t="str">
            <v>United Rentals, Inc. (AON)</v>
          </cell>
        </row>
        <row r="6290">
          <cell r="A6290" t="str">
            <v>United Scenic Artist Local 829 Welfare Fund</v>
          </cell>
        </row>
        <row r="6291">
          <cell r="A6291" t="str">
            <v>United Security Bank</v>
          </cell>
        </row>
        <row r="6292">
          <cell r="A6292" t="str">
            <v>United Security Life Insurance</v>
          </cell>
        </row>
        <row r="6293">
          <cell r="A6293" t="str">
            <v>United Service Association for Health Care</v>
          </cell>
        </row>
        <row r="6294">
          <cell r="A6294" t="str">
            <v>United Services Automobile Association (USAA)</v>
          </cell>
        </row>
        <row r="6295">
          <cell r="A6295" t="str">
            <v>United Southern Industry</v>
          </cell>
        </row>
        <row r="6296">
          <cell r="A6296" t="str">
            <v>United States Can Company</v>
          </cell>
        </row>
        <row r="6297">
          <cell r="A6297" t="str">
            <v>United States Catholic Conference of Bishops</v>
          </cell>
        </row>
        <row r="6298">
          <cell r="A6298" t="str">
            <v>United States Filter Corporation</v>
          </cell>
        </row>
        <row r="6299">
          <cell r="A6299" t="str">
            <v>United States Postal Service (IPS)</v>
          </cell>
        </row>
        <row r="6300">
          <cell r="A6300" t="str">
            <v>United States Postal Service (USPS)</v>
          </cell>
        </row>
        <row r="6301">
          <cell r="A6301" t="str">
            <v>United Steel (Wellnet)</v>
          </cell>
        </row>
        <row r="6302">
          <cell r="A6302" t="str">
            <v>United Steel Workers Local 286 Fund</v>
          </cell>
        </row>
        <row r="6303">
          <cell r="A6303" t="str">
            <v>United Supermarkets</v>
          </cell>
        </row>
        <row r="6304">
          <cell r="A6304" t="str">
            <v>United Surgical Partners International, Inc. (USPI) (CORET)</v>
          </cell>
        </row>
        <row r="6305">
          <cell r="A6305" t="str">
            <v>United Teachers Associates Insurance Company</v>
          </cell>
        </row>
        <row r="6306">
          <cell r="A6306" t="str">
            <v>United Teamsters Fund</v>
          </cell>
        </row>
        <row r="6307">
          <cell r="A6307" t="str">
            <v>United Technologies Corporation</v>
          </cell>
        </row>
        <row r="6308">
          <cell r="A6308" t="str">
            <v>United Titanium (EHPCO)</v>
          </cell>
        </row>
        <row r="6309">
          <cell r="A6309" t="str">
            <v>United Water (Horizon BCBS of New Jersey)</v>
          </cell>
        </row>
        <row r="6310">
          <cell r="A6310" t="str">
            <v>United Way of Alabama</v>
          </cell>
        </row>
        <row r="6311">
          <cell r="A6311" t="str">
            <v>Unity Care Plans</v>
          </cell>
        </row>
        <row r="6312">
          <cell r="A6312" t="str">
            <v>Univar Corporation</v>
          </cell>
        </row>
        <row r="6313">
          <cell r="A6313" t="str">
            <v>Universal American Corp.</v>
          </cell>
        </row>
        <row r="6314">
          <cell r="A6314" t="str">
            <v>Universal Health Care</v>
          </cell>
        </row>
        <row r="6315">
          <cell r="A6315" t="str">
            <v>Universal Health Care Group</v>
          </cell>
        </row>
        <row r="6316">
          <cell r="A6316" t="str">
            <v>Universal Health Services (NEPPC)</v>
          </cell>
        </row>
        <row r="6317">
          <cell r="A6317" t="str">
            <v>Universal Music Group</v>
          </cell>
        </row>
        <row r="6318">
          <cell r="A6318" t="str">
            <v>University Community Health System</v>
          </cell>
        </row>
        <row r="6319">
          <cell r="A6319" t="str">
            <v>University Federal Credit Union</v>
          </cell>
        </row>
        <row r="6320">
          <cell r="A6320" t="str">
            <v>University Health Alliance</v>
          </cell>
        </row>
        <row r="6321">
          <cell r="A6321" t="str">
            <v>University Hospitals Health System</v>
          </cell>
        </row>
        <row r="6322">
          <cell r="A6322" t="str">
            <v>University Medical &amp; Dental Resident Services P.C. (EBS-RMSCO)</v>
          </cell>
        </row>
        <row r="6323">
          <cell r="A6323" t="str">
            <v>University Medical &amp; Dental Resident Services P.C. (POMCO)</v>
          </cell>
        </row>
        <row r="6324">
          <cell r="A6324" t="str">
            <v>University Medical Center</v>
          </cell>
        </row>
        <row r="6325">
          <cell r="A6325" t="str">
            <v>University of Akron (EHPCO)</v>
          </cell>
        </row>
        <row r="6326">
          <cell r="A6326" t="str">
            <v>University of Akron (TWC)</v>
          </cell>
        </row>
        <row r="6327">
          <cell r="A6327" t="str">
            <v>University of Alabama Bir</v>
          </cell>
        </row>
        <row r="6328">
          <cell r="A6328" t="str">
            <v>University of Alaska</v>
          </cell>
        </row>
        <row r="6329">
          <cell r="A6329" t="str">
            <v>University of Alaska (National Cooperative) (WISRX)</v>
          </cell>
        </row>
        <row r="6330">
          <cell r="A6330" t="str">
            <v>University of Arkansas</v>
          </cell>
        </row>
        <row r="6331">
          <cell r="A6331" t="str">
            <v>University of California</v>
          </cell>
        </row>
        <row r="6332">
          <cell r="A6332" t="str">
            <v>University of California (Health Net Pharmaceutical Services)</v>
          </cell>
        </row>
        <row r="6333">
          <cell r="A6333" t="str">
            <v>University of Chicago</v>
          </cell>
        </row>
        <row r="6334">
          <cell r="A6334" t="str">
            <v>University of Chicago - Health Plan</v>
          </cell>
        </row>
        <row r="6335">
          <cell r="A6335" t="str">
            <v>University of Chicago Hospital</v>
          </cell>
        </row>
        <row r="6336">
          <cell r="A6336" t="str">
            <v>University of Connecticut Health Center</v>
          </cell>
        </row>
        <row r="6337">
          <cell r="A6337" t="str">
            <v>University of Florida</v>
          </cell>
        </row>
        <row r="6338">
          <cell r="A6338" t="str">
            <v>University of Iowa</v>
          </cell>
        </row>
        <row r="6339">
          <cell r="A6339" t="str">
            <v>University of Kentucky</v>
          </cell>
        </row>
        <row r="6340">
          <cell r="A6340" t="str">
            <v>University of Louisville</v>
          </cell>
        </row>
        <row r="6341">
          <cell r="A6341" t="str">
            <v>University of Maine (Health Plan, Inc.)</v>
          </cell>
        </row>
        <row r="6342">
          <cell r="A6342" t="str">
            <v>University of Massachusetts Medical School</v>
          </cell>
        </row>
        <row r="6343">
          <cell r="A6343" t="str">
            <v>University of Michigan</v>
          </cell>
        </row>
        <row r="6344">
          <cell r="A6344" t="str">
            <v>University of Minnesota</v>
          </cell>
        </row>
        <row r="6345">
          <cell r="A6345" t="str">
            <v>University of Missouri</v>
          </cell>
        </row>
        <row r="6346">
          <cell r="A6346" t="str">
            <v>University of Nebraksa</v>
          </cell>
        </row>
        <row r="6347">
          <cell r="A6347" t="str">
            <v>University Of Nebraska (EHPCO)</v>
          </cell>
        </row>
        <row r="6348">
          <cell r="A6348" t="str">
            <v>University of New Mexico</v>
          </cell>
        </row>
        <row r="6349">
          <cell r="A6349" t="str">
            <v>University of New Mexico Hospitals</v>
          </cell>
        </row>
        <row r="6350">
          <cell r="A6350" t="str">
            <v>University of Notre Dame</v>
          </cell>
        </row>
        <row r="6351">
          <cell r="A6351" t="str">
            <v>University of Pennsylvania Health System</v>
          </cell>
        </row>
        <row r="6352">
          <cell r="A6352" t="str">
            <v>University of Pennsylvania Medical Center</v>
          </cell>
        </row>
        <row r="6353">
          <cell r="A6353" t="str">
            <v>University of Pennsylvania, The (NEPPC)</v>
          </cell>
        </row>
        <row r="6354">
          <cell r="A6354" t="str">
            <v>University of Pittsburgh</v>
          </cell>
        </row>
        <row r="6355">
          <cell r="A6355" t="str">
            <v>University of Rochester</v>
          </cell>
        </row>
        <row r="6356">
          <cell r="A6356" t="str">
            <v>University of San Diego (CA)</v>
          </cell>
        </row>
        <row r="6357">
          <cell r="A6357" t="str">
            <v>University of Southern California</v>
          </cell>
        </row>
        <row r="6358">
          <cell r="A6358" t="str">
            <v>University of Texas</v>
          </cell>
        </row>
        <row r="6359">
          <cell r="A6359" t="str">
            <v>University of Texas Medical Branch</v>
          </cell>
        </row>
        <row r="6360">
          <cell r="A6360" t="str">
            <v>University of Texas Medical Branch (Galveston 3-Share)</v>
          </cell>
        </row>
        <row r="6361">
          <cell r="A6361" t="str">
            <v>University of Texas System</v>
          </cell>
        </row>
        <row r="6362">
          <cell r="A6362" t="str">
            <v>University of Texas System</v>
          </cell>
        </row>
        <row r="6363">
          <cell r="A6363" t="str">
            <v>University of Toledo</v>
          </cell>
        </row>
        <row r="6364">
          <cell r="A6364" t="str">
            <v>University of Utah</v>
          </cell>
        </row>
        <row r="6365">
          <cell r="A6365" t="str">
            <v>University of Utah Hospital and Clinics</v>
          </cell>
        </row>
        <row r="6366">
          <cell r="A6366" t="str">
            <v>University of Virginia</v>
          </cell>
        </row>
        <row r="6367">
          <cell r="A6367" t="str">
            <v>University Physician Health Plan</v>
          </cell>
        </row>
        <row r="6368">
          <cell r="A6368" t="str">
            <v>University System of New Hampshire (NEPPC)</v>
          </cell>
        </row>
        <row r="6369">
          <cell r="A6369" t="str">
            <v>Universiy of Colorado</v>
          </cell>
        </row>
        <row r="6370">
          <cell r="A6370" t="str">
            <v>Univesity System of New Hampshire</v>
          </cell>
        </row>
        <row r="6371">
          <cell r="A6371" t="str">
            <v>Univision Communications, Inc. (CORET)</v>
          </cell>
        </row>
        <row r="6372">
          <cell r="A6372" t="str">
            <v>UNKNOWN</v>
          </cell>
        </row>
        <row r="6373">
          <cell r="A6373" t="str">
            <v>unknown (ASR Corporation)</v>
          </cell>
        </row>
        <row r="6374">
          <cell r="A6374" t="str">
            <v>Unknown (BAC)</v>
          </cell>
        </row>
        <row r="6375">
          <cell r="A6375" t="str">
            <v>Unknown (BCBS Arkansas)</v>
          </cell>
        </row>
        <row r="6376">
          <cell r="A6376" t="str">
            <v>Unknown (BCBSSC)</v>
          </cell>
        </row>
        <row r="6377">
          <cell r="A6377" t="str">
            <v>Unknown (Benefit Plan Administrators of Eau Claire)</v>
          </cell>
        </row>
        <row r="6378">
          <cell r="A6378" t="str">
            <v>Unknown (Capital Blue Cross)</v>
          </cell>
        </row>
        <row r="6379">
          <cell r="A6379" t="str">
            <v>Unknown (Capital BlueCross)</v>
          </cell>
        </row>
        <row r="6380">
          <cell r="A6380" t="str">
            <v>unknown (CareFirst)</v>
          </cell>
        </row>
        <row r="6381">
          <cell r="A6381" t="str">
            <v>Unknown (CorVel Corporation) (Global Benefit Services)</v>
          </cell>
        </row>
        <row r="6382">
          <cell r="A6382" t="str">
            <v>Unknown (CorVel)</v>
          </cell>
        </row>
        <row r="6383">
          <cell r="A6383" t="str">
            <v>Unknown (CWI Benefits, Inc.)</v>
          </cell>
        </row>
        <row r="6384">
          <cell r="A6384" t="str">
            <v>Unknown (HealthPartners)</v>
          </cell>
        </row>
        <row r="6385">
          <cell r="A6385" t="str">
            <v>unknown (HMA)</v>
          </cell>
        </row>
        <row r="6386">
          <cell r="A6386" t="str">
            <v>Unknown (HMSA)</v>
          </cell>
        </row>
        <row r="6387">
          <cell r="A6387" t="str">
            <v>Unknown (NCAS)</v>
          </cell>
        </row>
        <row r="6388">
          <cell r="A6388" t="str">
            <v>Unknown (RESTAT)</v>
          </cell>
        </row>
        <row r="6389">
          <cell r="A6389" t="str">
            <v>Unknown (RightOpt)</v>
          </cell>
        </row>
        <row r="6390">
          <cell r="A6390" t="str">
            <v>unknown (Tufts Health Plan)</v>
          </cell>
        </row>
        <row r="6391">
          <cell r="A6391" t="str">
            <v>Unknown (Unified Group Services)</v>
          </cell>
        </row>
        <row r="6392">
          <cell r="A6392" t="str">
            <v>Unknown (US Script, Inc)</v>
          </cell>
        </row>
        <row r="6393">
          <cell r="A6393" t="str">
            <v>Unknown (WellNet)</v>
          </cell>
        </row>
        <row r="6394">
          <cell r="A6394" t="str">
            <v>Unknown Client (Buck Consultant) (WISRx)</v>
          </cell>
        </row>
        <row r="6395">
          <cell r="A6395" t="str">
            <v>unknown client (NCAS)</v>
          </cell>
        </row>
        <row r="6396">
          <cell r="A6396" t="str">
            <v>Unknown Client 1 (Restat)</v>
          </cell>
        </row>
        <row r="6397">
          <cell r="A6397" t="str">
            <v>UNS Energy Corporation  (HealthSmart)</v>
          </cell>
        </row>
        <row r="6398">
          <cell r="A6398" t="str">
            <v>UNUM</v>
          </cell>
        </row>
        <row r="6399">
          <cell r="A6399" t="str">
            <v>UPMC</v>
          </cell>
        </row>
        <row r="6400">
          <cell r="A6400" t="str">
            <v>Upper Chesapeake Medical Center</v>
          </cell>
        </row>
        <row r="6401">
          <cell r="A6401" t="str">
            <v>Upper Peninsula Health Plan</v>
          </cell>
        </row>
        <row r="6402">
          <cell r="A6402" t="str">
            <v>Urban Health Plan (Coresource)</v>
          </cell>
        </row>
        <row r="6403">
          <cell r="A6403" t="str">
            <v>URL Pharma</v>
          </cell>
        </row>
        <row r="6404">
          <cell r="A6404" t="str">
            <v>Urman Company</v>
          </cell>
        </row>
        <row r="6405">
          <cell r="A6405" t="str">
            <v>URS Corporation</v>
          </cell>
        </row>
        <row r="6406">
          <cell r="A6406" t="str">
            <v>Urschel Laboratories (EHPCO)</v>
          </cell>
        </row>
        <row r="6407">
          <cell r="A6407" t="str">
            <v>US Airways</v>
          </cell>
        </row>
        <row r="6408">
          <cell r="A6408" t="str">
            <v>US Beef</v>
          </cell>
        </row>
        <row r="6409">
          <cell r="A6409" t="str">
            <v>US Benefits</v>
          </cell>
        </row>
        <row r="6410">
          <cell r="A6410" t="str">
            <v>US Benefits UMTA Trust</v>
          </cell>
        </row>
        <row r="6411">
          <cell r="A6411" t="str">
            <v>US Chamber of Commerce</v>
          </cell>
        </row>
        <row r="6412">
          <cell r="A6412" t="str">
            <v>US Conference of Catholic Bishops</v>
          </cell>
        </row>
        <row r="6413">
          <cell r="A6413" t="str">
            <v>US Dental Care</v>
          </cell>
        </row>
        <row r="6414">
          <cell r="A6414" t="str">
            <v>US Food Service (NEPPC)</v>
          </cell>
        </row>
        <row r="6415">
          <cell r="A6415" t="str">
            <v>US Freightways</v>
          </cell>
        </row>
        <row r="6416">
          <cell r="A6416" t="str">
            <v>US Health Benefits</v>
          </cell>
        </row>
        <row r="6417">
          <cell r="A6417" t="str">
            <v>US Health Holdings</v>
          </cell>
        </row>
        <row r="6418">
          <cell r="A6418" t="str">
            <v>US HealthGroup</v>
          </cell>
        </row>
        <row r="6419">
          <cell r="A6419" t="str">
            <v>US Healthworks (RxBenefits, Inc)</v>
          </cell>
        </row>
        <row r="6420">
          <cell r="A6420" t="str">
            <v>US Office of Personnel Mgmt FEHB Prescription Drug PBM</v>
          </cell>
        </row>
        <row r="6421">
          <cell r="A6421" t="str">
            <v>US Pharmaceutical Group Inc.</v>
          </cell>
        </row>
        <row r="6422">
          <cell r="A6422" t="str">
            <v>US Pharmaceutical Group, Inc.</v>
          </cell>
        </row>
        <row r="6423">
          <cell r="A6423" t="str">
            <v>US Pipe and Foundry Company, LLC</v>
          </cell>
        </row>
        <row r="6424">
          <cell r="A6424" t="str">
            <v>US Renal Care</v>
          </cell>
        </row>
        <row r="6425">
          <cell r="A6425" t="str">
            <v>US Script, Inc</v>
          </cell>
        </row>
        <row r="6426">
          <cell r="A6426" t="str">
            <v>US Script, Inc</v>
          </cell>
        </row>
        <row r="6427">
          <cell r="A6427" t="str">
            <v>US Scripts</v>
          </cell>
        </row>
        <row r="6428">
          <cell r="A6428" t="str">
            <v>US Steel Corporation</v>
          </cell>
        </row>
        <row r="6429">
          <cell r="A6429" t="str">
            <v>US Sugar (MQVP)</v>
          </cell>
        </row>
        <row r="6430">
          <cell r="A6430" t="str">
            <v>US Tobacco</v>
          </cell>
        </row>
        <row r="6431">
          <cell r="A6431" t="str">
            <v>US Xpress</v>
          </cell>
        </row>
        <row r="6432">
          <cell r="A6432" t="str">
            <v>US Xpress (BCBSTN)</v>
          </cell>
        </row>
        <row r="6433">
          <cell r="A6433" t="str">
            <v>USA for Health Care</v>
          </cell>
        </row>
        <row r="6434">
          <cell r="A6434" t="str">
            <v>USA Mobility-AMCOM (Coresource)</v>
          </cell>
        </row>
        <row r="6435">
          <cell r="A6435" t="str">
            <v>USAA</v>
          </cell>
        </row>
        <row r="6436">
          <cell r="A6436" t="str">
            <v>USAHC Fidelity</v>
          </cell>
        </row>
        <row r="6437">
          <cell r="A6437" t="str">
            <v>USBA (Coresource)</v>
          </cell>
        </row>
        <row r="6438">
          <cell r="A6438" t="str">
            <v>USEC</v>
          </cell>
        </row>
        <row r="6439">
          <cell r="A6439" t="str">
            <v>USG Corporation</v>
          </cell>
        </row>
        <row r="6440">
          <cell r="A6440" t="str">
            <v>USI Holding Corporation</v>
          </cell>
        </row>
        <row r="6441">
          <cell r="A6441" t="str">
            <v>USIS</v>
          </cell>
        </row>
        <row r="6442">
          <cell r="A6442" t="str">
            <v>USS Corporation</v>
          </cell>
        </row>
        <row r="6443">
          <cell r="A6443" t="str">
            <v>USS Posco</v>
          </cell>
        </row>
        <row r="6444">
          <cell r="A6444" t="str">
            <v>USS-POSCO Industries</v>
          </cell>
        </row>
        <row r="6445">
          <cell r="A6445" t="str">
            <v>USW Dana VEBA</v>
          </cell>
        </row>
        <row r="6446">
          <cell r="A6446" t="str">
            <v>USW Local 10-00086 Merck Employees Health &amp; Welfare Fund (EHPCO)</v>
          </cell>
        </row>
        <row r="6447">
          <cell r="A6447" t="str">
            <v>Utah Laborers H&amp;W Fund</v>
          </cell>
        </row>
        <row r="6448">
          <cell r="A6448" t="str">
            <v>Utah Pipe Trades H&amp;W</v>
          </cell>
        </row>
        <row r="6449">
          <cell r="A6449" t="str">
            <v>Utah Sheet Metal Welfare Fund</v>
          </cell>
        </row>
        <row r="6450">
          <cell r="A6450" t="str">
            <v>Utah State University</v>
          </cell>
        </row>
        <row r="6451">
          <cell r="A6451" t="str">
            <v>UTI (Health Plan, Inc.)</v>
          </cell>
        </row>
        <row r="6452">
          <cell r="A6452" t="str">
            <v>Utica National</v>
          </cell>
        </row>
        <row r="6453">
          <cell r="A6453" t="str">
            <v>UTMB</v>
          </cell>
        </row>
        <row r="6454">
          <cell r="A6454" t="str">
            <v>Vail Associates (AON)</v>
          </cell>
        </row>
        <row r="6455">
          <cell r="A6455" t="str">
            <v>Vail Resorts</v>
          </cell>
        </row>
        <row r="6456">
          <cell r="A6456" t="str">
            <v>Valassis (AEPC)</v>
          </cell>
        </row>
        <row r="6457">
          <cell r="A6457" t="str">
            <v>Valassis (GDAHC) (AEPC)</v>
          </cell>
        </row>
        <row r="6458">
          <cell r="A6458" t="str">
            <v>Valero Energy Corporation</v>
          </cell>
        </row>
        <row r="6459">
          <cell r="A6459" t="str">
            <v>Valley Fresh Foods</v>
          </cell>
        </row>
        <row r="6460">
          <cell r="A6460" t="str">
            <v>Valley Medical Center</v>
          </cell>
        </row>
        <row r="6461">
          <cell r="A6461" t="str">
            <v>Valley Quarries, Inc. (Capital Blue Cross)</v>
          </cell>
        </row>
        <row r="6462">
          <cell r="A6462" t="str">
            <v>Valmora</v>
          </cell>
        </row>
        <row r="6463">
          <cell r="A6463" t="str">
            <v>Value + Care</v>
          </cell>
        </row>
        <row r="6464">
          <cell r="A6464" t="str">
            <v>Value City Department Stores, LLC</v>
          </cell>
        </row>
        <row r="6465">
          <cell r="A6465" t="str">
            <v>Value Health Care Providers, LLC</v>
          </cell>
        </row>
        <row r="6466">
          <cell r="A6466" t="str">
            <v>Value Options (MNCP)</v>
          </cell>
        </row>
        <row r="6467">
          <cell r="A6467" t="str">
            <v>Valued Pharmacy Services</v>
          </cell>
        </row>
        <row r="6468">
          <cell r="A6468" t="str">
            <v>Valued Pharmacy Services (VPS)</v>
          </cell>
        </row>
        <row r="6469">
          <cell r="A6469" t="str">
            <v>Vanbreda International PHC</v>
          </cell>
        </row>
        <row r="6470">
          <cell r="A6470" t="str">
            <v>Vanderbilt University</v>
          </cell>
        </row>
        <row r="6471">
          <cell r="A6471" t="str">
            <v>Vanguard Group, The (NEPPC)</v>
          </cell>
        </row>
        <row r="6472">
          <cell r="A6472" t="str">
            <v>Vanguard Health Systems</v>
          </cell>
        </row>
        <row r="6473">
          <cell r="A6473" t="str">
            <v>Vanguard Health Systems (CORET)</v>
          </cell>
        </row>
        <row r="6474">
          <cell r="A6474" t="str">
            <v>Vanity Fair Brands</v>
          </cell>
        </row>
        <row r="6475">
          <cell r="A6475" t="str">
            <v>Vantage Health Plan</v>
          </cell>
        </row>
        <row r="6476">
          <cell r="A6476" t="str">
            <v>Vantage Medical Group</v>
          </cell>
        </row>
        <row r="6477">
          <cell r="A6477" t="str">
            <v>Varied Investments</v>
          </cell>
        </row>
        <row r="6478">
          <cell r="A6478" t="str">
            <v>Vaughn Industries (EHPCO)</v>
          </cell>
        </row>
        <row r="6479">
          <cell r="A6479" t="str">
            <v>Vectren (MNCP)</v>
          </cell>
        </row>
        <row r="6480">
          <cell r="A6480" t="str">
            <v>Venetian Resort Hotel Casino, The</v>
          </cell>
        </row>
        <row r="6481">
          <cell r="A6481" t="str">
            <v>Venezia</v>
          </cell>
        </row>
        <row r="6482">
          <cell r="A6482" t="str">
            <v>Venture County Office of Education</v>
          </cell>
        </row>
        <row r="6483">
          <cell r="A6483" t="str">
            <v>Venture Industries</v>
          </cell>
        </row>
        <row r="6484">
          <cell r="A6484" t="str">
            <v>Veolia Energy</v>
          </cell>
        </row>
        <row r="6485">
          <cell r="A6485" t="str">
            <v>Verity National Group</v>
          </cell>
        </row>
        <row r="6486">
          <cell r="A6486" t="str">
            <v>Verizon Communications</v>
          </cell>
        </row>
        <row r="6487">
          <cell r="A6487" t="str">
            <v>Verso Paper</v>
          </cell>
        </row>
        <row r="6488">
          <cell r="A6488" t="str">
            <v>Vertex Business Services</v>
          </cell>
        </row>
        <row r="6489">
          <cell r="A6489" t="str">
            <v>Vertex Pharmaceuticals</v>
          </cell>
        </row>
        <row r="6490">
          <cell r="A6490" t="str">
            <v>Verus Health and Wabash</v>
          </cell>
        </row>
        <row r="6491">
          <cell r="A6491" t="str">
            <v>Vestal Central School District</v>
          </cell>
        </row>
        <row r="6492">
          <cell r="A6492" t="str">
            <v>Veterans Advantage</v>
          </cell>
        </row>
        <row r="6493">
          <cell r="A6493" t="str">
            <v>VF Corporation</v>
          </cell>
        </row>
        <row r="6494">
          <cell r="A6494" t="str">
            <v>VHA Coalition</v>
          </cell>
        </row>
        <row r="6495">
          <cell r="A6495" t="str">
            <v>Viacom</v>
          </cell>
        </row>
        <row r="6496">
          <cell r="A6496" t="str">
            <v>Vicon Industries</v>
          </cell>
        </row>
        <row r="6497">
          <cell r="A6497" t="str">
            <v>Victaulic</v>
          </cell>
        </row>
        <row r="6498">
          <cell r="A6498" t="str">
            <v>Victoria Independent School District</v>
          </cell>
        </row>
        <row r="6499">
          <cell r="A6499" t="str">
            <v>Victory Health Plan</v>
          </cell>
        </row>
        <row r="6500">
          <cell r="A6500" t="str">
            <v>Vidant Health (fka University Health Systems of Eastern Carolina)</v>
          </cell>
        </row>
        <row r="6501">
          <cell r="A6501" t="str">
            <v>Vie de France Yamazaki (Loomis)</v>
          </cell>
        </row>
        <row r="6502">
          <cell r="A6502" t="str">
            <v>Viking Group (Medtipster)</v>
          </cell>
        </row>
        <row r="6503">
          <cell r="A6503" t="str">
            <v>Village Care Max</v>
          </cell>
        </row>
        <row r="6504">
          <cell r="A6504" t="str">
            <v>Village Care Max (Visiting Nurses Services)</v>
          </cell>
        </row>
        <row r="6505">
          <cell r="A6505" t="str">
            <v>Village of Downers Grove  (BAS)</v>
          </cell>
        </row>
        <row r="6506">
          <cell r="A6506" t="str">
            <v>Village of Gurnee (Allied)</v>
          </cell>
        </row>
        <row r="6507">
          <cell r="A6507" t="str">
            <v>Village of Oak Park</v>
          </cell>
        </row>
        <row r="6508">
          <cell r="A6508" t="str">
            <v>Virginia Beach Schools</v>
          </cell>
        </row>
        <row r="6509">
          <cell r="A6509" t="str">
            <v>Virginia Department of Health</v>
          </cell>
        </row>
        <row r="6510">
          <cell r="A6510" t="str">
            <v>Virginia Department of Medical Assistance Services</v>
          </cell>
        </row>
        <row r="6511">
          <cell r="A6511" t="str">
            <v>Virginia Farm Bureau</v>
          </cell>
        </row>
        <row r="6512">
          <cell r="A6512" t="str">
            <v>Virginia Hospital Center (AON)</v>
          </cell>
        </row>
        <row r="6513">
          <cell r="A6513" t="str">
            <v>Virginia Premier Health Plan</v>
          </cell>
        </row>
        <row r="6514">
          <cell r="A6514" t="str">
            <v>Virtua Health, Inc.</v>
          </cell>
        </row>
        <row r="6515">
          <cell r="A6515" t="str">
            <v>Visant Incorporated (CORET)</v>
          </cell>
        </row>
        <row r="6516">
          <cell r="A6516" t="str">
            <v>Vision Rx</v>
          </cell>
        </row>
        <row r="6517">
          <cell r="A6517" t="str">
            <v>Visiting Nurse Service of New York</v>
          </cell>
        </row>
        <row r="6518">
          <cell r="A6518" t="str">
            <v>VistaCare</v>
          </cell>
        </row>
        <row r="6519">
          <cell r="A6519" t="str">
            <v>Vistar Corporation (CORET)</v>
          </cell>
        </row>
        <row r="6520">
          <cell r="A6520" t="str">
            <v>Visteon Corporation</v>
          </cell>
        </row>
        <row r="6521">
          <cell r="A6521" t="str">
            <v>Vitas (BCBSSC)</v>
          </cell>
        </row>
        <row r="6522">
          <cell r="A6522" t="str">
            <v>Vitas Healthcare Corporation</v>
          </cell>
        </row>
        <row r="6523">
          <cell r="A6523" t="str">
            <v>Viva Health</v>
          </cell>
        </row>
        <row r="6524">
          <cell r="A6524" t="str">
            <v>Viva Health Administration</v>
          </cell>
        </row>
        <row r="6525">
          <cell r="A6525" t="str">
            <v>Viva Medicare MAPD</v>
          </cell>
        </row>
        <row r="6526">
          <cell r="A6526" t="str">
            <v>Vivid Image</v>
          </cell>
        </row>
        <row r="6527">
          <cell r="A6527" t="str">
            <v>VNA (Horizon BCBS of New Jersey)</v>
          </cell>
        </row>
        <row r="6528">
          <cell r="A6528" t="str">
            <v>VNS Choice (Visiting Nurses Services)</v>
          </cell>
        </row>
        <row r="6529">
          <cell r="A6529" t="str">
            <v>VNS Choice (Visiting Nurses Services) NJ</v>
          </cell>
        </row>
        <row r="6530">
          <cell r="A6530" t="str">
            <v>VNU</v>
          </cell>
        </row>
        <row r="6531">
          <cell r="A6531" t="str">
            <v>Vogue Tyre and Rubber (Coresource)</v>
          </cell>
        </row>
        <row r="6532">
          <cell r="A6532" t="str">
            <v>Voith AG</v>
          </cell>
        </row>
        <row r="6533">
          <cell r="A6533" t="str">
            <v>Voith Paper, Inc. (PDVP)</v>
          </cell>
        </row>
        <row r="6534">
          <cell r="A6534" t="str">
            <v>Volkswagen of America, Inc.</v>
          </cell>
        </row>
        <row r="6535">
          <cell r="A6535" t="str">
            <v>Volkswagen of America, Inc. (HPPG)</v>
          </cell>
        </row>
        <row r="6536">
          <cell r="A6536" t="str">
            <v>Voluntary Hospitals of America (VHoA)</v>
          </cell>
        </row>
        <row r="6537">
          <cell r="A6537" t="str">
            <v>Vornado Realty</v>
          </cell>
        </row>
        <row r="6538">
          <cell r="A6538" t="str">
            <v>Vorys, Sater, Seymour and Pease LLP</v>
          </cell>
        </row>
        <row r="6539">
          <cell r="A6539" t="str">
            <v>Vought Aircraft Industries</v>
          </cell>
        </row>
        <row r="6540">
          <cell r="A6540" t="str">
            <v>VRx Pharmacy Services</v>
          </cell>
        </row>
        <row r="6541">
          <cell r="A6541" t="str">
            <v>VSE Corporation</v>
          </cell>
        </row>
        <row r="6542">
          <cell r="A6542" t="str">
            <v>VSP Rx</v>
          </cell>
        </row>
        <row r="6543">
          <cell r="A6543" t="str">
            <v>VT Halter Marine</v>
          </cell>
        </row>
        <row r="6544">
          <cell r="A6544" t="str">
            <v>Vulcan Materials Company</v>
          </cell>
        </row>
        <row r="6545">
          <cell r="A6545" t="str">
            <v>VWR International (Trion Group)</v>
          </cell>
        </row>
        <row r="6546">
          <cell r="A6546" t="str">
            <v>W. A. Roosevelt (LMHC)</v>
          </cell>
        </row>
        <row r="6547">
          <cell r="A6547" t="str">
            <v>W.C. Bradley</v>
          </cell>
        </row>
        <row r="6548">
          <cell r="A6548" t="str">
            <v>Wabash American Benefits Group</v>
          </cell>
        </row>
        <row r="6549">
          <cell r="A6549" t="str">
            <v>Wabtec Corporation (PBGH)</v>
          </cell>
        </row>
        <row r="6550">
          <cell r="A6550" t="str">
            <v>Wachovia Corporation</v>
          </cell>
        </row>
        <row r="6551">
          <cell r="A6551" t="str">
            <v>Wacker Chemical Corporation</v>
          </cell>
        </row>
        <row r="6552">
          <cell r="A6552" t="str">
            <v>Waffle House, Inc.</v>
          </cell>
        </row>
        <row r="6553">
          <cell r="A6553" t="str">
            <v>Wake County-N. Carolina</v>
          </cell>
        </row>
        <row r="6554">
          <cell r="A6554" t="str">
            <v>Wake Forest University</v>
          </cell>
        </row>
        <row r="6555">
          <cell r="A6555" t="str">
            <v>WakeMed</v>
          </cell>
        </row>
        <row r="6556">
          <cell r="A6556" t="str">
            <v>Walgreens</v>
          </cell>
        </row>
        <row r="6557">
          <cell r="A6557" t="str">
            <v>Wallenius Wilhemsen Logistics (BCBSTN)</v>
          </cell>
        </row>
        <row r="6558">
          <cell r="A6558" t="str">
            <v>Wal-Mart</v>
          </cell>
        </row>
        <row r="6559">
          <cell r="A6559" t="str">
            <v>Wal-Mart PBM</v>
          </cell>
        </row>
        <row r="6560">
          <cell r="A6560" t="str">
            <v>Wal-Mart Puerto Rico</v>
          </cell>
        </row>
        <row r="6561">
          <cell r="A6561" t="str">
            <v>Walt Disney World Co.</v>
          </cell>
        </row>
        <row r="6562">
          <cell r="A6562" t="str">
            <v>Walter Industries</v>
          </cell>
        </row>
        <row r="6563">
          <cell r="A6563" t="str">
            <v>Wanyne County Employee Benefit Plan (EHPCO)</v>
          </cell>
        </row>
        <row r="6564">
          <cell r="A6564" t="str">
            <v>Wapello County</v>
          </cell>
        </row>
        <row r="6565">
          <cell r="A6565" t="str">
            <v>Warehouse Employees Local 169 &amp; Contributing Employers Health &amp; Welfare Fnd</v>
          </cell>
        </row>
        <row r="6566">
          <cell r="A6566" t="str">
            <v>Warren Consolidated Schools (Corporate United) (EHPCO)</v>
          </cell>
        </row>
        <row r="6567">
          <cell r="A6567" t="str">
            <v>Warren County</v>
          </cell>
        </row>
        <row r="6568">
          <cell r="A6568" t="str">
            <v>Wash DC Cement Masons Health &amp; Welfare Fund(HCCCC)</v>
          </cell>
        </row>
        <row r="6569">
          <cell r="A6569" t="str">
            <v>Washington Bakers</v>
          </cell>
        </row>
        <row r="6570">
          <cell r="A6570" t="str">
            <v>Washington County</v>
          </cell>
        </row>
        <row r="6571">
          <cell r="A6571" t="str">
            <v>Washington County Commissioners (NCAS)</v>
          </cell>
        </row>
        <row r="6572">
          <cell r="A6572" t="str">
            <v>Washington DC ADAP</v>
          </cell>
        </row>
        <row r="6573">
          <cell r="A6573" t="str">
            <v>Washington Employers Trust (WPS)</v>
          </cell>
        </row>
        <row r="6574">
          <cell r="A6574" t="str">
            <v>Washington Gas Light Company</v>
          </cell>
        </row>
        <row r="6575">
          <cell r="A6575" t="str">
            <v>Washington Mutual</v>
          </cell>
        </row>
        <row r="6576">
          <cell r="A6576" t="str">
            <v>Washington Post</v>
          </cell>
        </row>
        <row r="6577">
          <cell r="A6577" t="str">
            <v>Washington State Health Insurance Pool</v>
          </cell>
        </row>
        <row r="6578">
          <cell r="A6578" t="str">
            <v>Washington Suburban Sanitary Commission (MCA)</v>
          </cell>
        </row>
        <row r="6579">
          <cell r="A6579" t="str">
            <v>Washington Township Municipal</v>
          </cell>
        </row>
        <row r="6580">
          <cell r="A6580" t="str">
            <v>Washington University in St. Louis</v>
          </cell>
        </row>
        <row r="6581">
          <cell r="A6581" t="str">
            <v>Washington-Idaho Operating (IUOE)</v>
          </cell>
        </row>
        <row r="6582">
          <cell r="A6582" t="str">
            <v>Washtenaw County</v>
          </cell>
        </row>
        <row r="6583">
          <cell r="A6583" t="str">
            <v>Waste Industries</v>
          </cell>
        </row>
        <row r="6584">
          <cell r="A6584" t="str">
            <v>Waste Management</v>
          </cell>
        </row>
        <row r="6585">
          <cell r="A6585" t="str">
            <v>Waste Management &amp; Wheelbrator (USA Waste Combined)</v>
          </cell>
        </row>
        <row r="6586">
          <cell r="A6586" t="str">
            <v>WatchGuard (EHPCO)</v>
          </cell>
        </row>
        <row r="6587">
          <cell r="A6587" t="str">
            <v>Waters Corporation</v>
          </cell>
        </row>
        <row r="6588">
          <cell r="A6588" t="str">
            <v>Waterstone</v>
          </cell>
        </row>
        <row r="6589">
          <cell r="A6589" t="str">
            <v>Watkins Associated Industries</v>
          </cell>
        </row>
        <row r="6590">
          <cell r="A6590" t="str">
            <v>Watkins Associated Industries (MNCP)</v>
          </cell>
        </row>
        <row r="6591">
          <cell r="A6591" t="str">
            <v>Watson Pharmaceuticals</v>
          </cell>
        </row>
        <row r="6592">
          <cell r="A6592" t="str">
            <v>Watson Pharmaceuticals, Inc.</v>
          </cell>
        </row>
        <row r="6593">
          <cell r="A6593" t="str">
            <v>Watson Wyatt Blinded Client</v>
          </cell>
        </row>
        <row r="6594">
          <cell r="A6594" t="str">
            <v>Watson Wyatt Worldwide</v>
          </cell>
        </row>
        <row r="6595">
          <cell r="A6595" t="str">
            <v>Watts Clinic Pharmacy</v>
          </cell>
        </row>
        <row r="6596">
          <cell r="A6596" t="str">
            <v>Waupaca Foundry</v>
          </cell>
        </row>
        <row r="6597">
          <cell r="A6597" t="str">
            <v>Waupaca Foundry (WisRx)</v>
          </cell>
        </row>
        <row r="6598">
          <cell r="A6598" t="str">
            <v>Wausau Homes (WPS)</v>
          </cell>
        </row>
        <row r="6599">
          <cell r="A6599" t="str">
            <v>Wausau Insurance</v>
          </cell>
        </row>
        <row r="6600">
          <cell r="A6600" t="str">
            <v>Wawa, Inc.</v>
          </cell>
        </row>
        <row r="6601">
          <cell r="A6601" t="str">
            <v>Wayne County Community College</v>
          </cell>
        </row>
        <row r="6602">
          <cell r="A6602" t="str">
            <v>Wayne County Employee Benefit Plan (EHPCO)</v>
          </cell>
        </row>
        <row r="6603">
          <cell r="A6603" t="str">
            <v>Wayne County Hospital (First Administrators)</v>
          </cell>
        </row>
        <row r="6604">
          <cell r="A6604" t="str">
            <v>Wayne County Rural Health Network</v>
          </cell>
        </row>
        <row r="6605">
          <cell r="A6605" t="str">
            <v>Wayne Holmes Rx (EHPCO)</v>
          </cell>
        </row>
        <row r="6606">
          <cell r="A6606" t="str">
            <v>Wayne State University (AEPC)</v>
          </cell>
        </row>
        <row r="6607">
          <cell r="A6607" t="str">
            <v>WC Beeler</v>
          </cell>
        </row>
        <row r="6608">
          <cell r="A6608" t="str">
            <v>W-C, Inc.</v>
          </cell>
        </row>
        <row r="6609">
          <cell r="A6609" t="str">
            <v>WCI Steel, Inc.</v>
          </cell>
        </row>
        <row r="6610">
          <cell r="A6610" t="str">
            <v>WEA</v>
          </cell>
        </row>
        <row r="6611">
          <cell r="A6611" t="str">
            <v>WEA Trust (WISRX)</v>
          </cell>
        </row>
        <row r="6612">
          <cell r="A6612" t="str">
            <v>Weather Shield Non Union (WPS)</v>
          </cell>
        </row>
        <row r="6613">
          <cell r="A6613" t="str">
            <v>Weatherford International</v>
          </cell>
        </row>
        <row r="6614">
          <cell r="A6614" t="str">
            <v>Weatherford International, Inc.</v>
          </cell>
        </row>
        <row r="6615">
          <cell r="A6615" t="str">
            <v>WEB TPA</v>
          </cell>
        </row>
        <row r="6616">
          <cell r="A6616" t="str">
            <v>Webcrafters (WISRX)</v>
          </cell>
        </row>
        <row r="6617">
          <cell r="A6617" t="str">
            <v>WebMD</v>
          </cell>
        </row>
        <row r="6618">
          <cell r="A6618" t="str">
            <v>Webster Bank (CORET)</v>
          </cell>
        </row>
        <row r="6619">
          <cell r="A6619" t="str">
            <v>Weiler Welding Co. (WPS)</v>
          </cell>
        </row>
        <row r="6620">
          <cell r="A6620" t="str">
            <v>Weill Cornell Medical College (WCMC)</v>
          </cell>
        </row>
        <row r="6621">
          <cell r="A6621" t="str">
            <v>Welborn Health Plans</v>
          </cell>
        </row>
        <row r="6622">
          <cell r="A6622" t="str">
            <v>Welborn Health Plans</v>
          </cell>
        </row>
        <row r="6623">
          <cell r="A6623" t="str">
            <v>Welfare Fund of Local No. One, IATSE</v>
          </cell>
        </row>
        <row r="6624">
          <cell r="A6624" t="str">
            <v>Welfare Fund of SEIU</v>
          </cell>
        </row>
        <row r="6625">
          <cell r="A6625" t="str">
            <v>Welfare Fund of the IUOE, The (IUOE)</v>
          </cell>
        </row>
        <row r="6626">
          <cell r="A6626" t="str">
            <v>Welfare Pension Administration</v>
          </cell>
        </row>
        <row r="6627">
          <cell r="A6627" t="str">
            <v>WellCare</v>
          </cell>
        </row>
        <row r="6628">
          <cell r="A6628" t="str">
            <v>Wellington Management Company, LLP</v>
          </cell>
        </row>
        <row r="6629">
          <cell r="A6629" t="str">
            <v>Wellmark</v>
          </cell>
        </row>
        <row r="6630">
          <cell r="A6630" t="str">
            <v>Wellness First Health</v>
          </cell>
        </row>
        <row r="6631">
          <cell r="A6631" t="str">
            <v>Wellnet Healthcare Plan</v>
          </cell>
        </row>
        <row r="6632">
          <cell r="A6632" t="str">
            <v>Wellpoint</v>
          </cell>
        </row>
        <row r="6633">
          <cell r="A6633" t="str">
            <v>Wells Dairy, Inc.</v>
          </cell>
        </row>
        <row r="6634">
          <cell r="A6634" t="str">
            <v>Wells Fargo</v>
          </cell>
        </row>
        <row r="6635">
          <cell r="A6635" t="str">
            <v>Wells Fargo Insurance Services</v>
          </cell>
        </row>
        <row r="6636">
          <cell r="A6636" t="str">
            <v>Wells Fargo Pharmacy Solutions (WPS)</v>
          </cell>
        </row>
        <row r="6637">
          <cell r="A6637" t="str">
            <v>Wells Fargo TPA</v>
          </cell>
        </row>
        <row r="6638">
          <cell r="A6638" t="str">
            <v>Wellstart</v>
          </cell>
        </row>
        <row r="6639">
          <cell r="A6639" t="str">
            <v>Weltman, Weinberg &amp; Reis Co. (HAC)</v>
          </cell>
        </row>
        <row r="6640">
          <cell r="A6640" t="str">
            <v>Wendys International</v>
          </cell>
        </row>
        <row r="6641">
          <cell r="A6641" t="str">
            <v>Wentworth Institute of Technology (HPI)</v>
          </cell>
        </row>
        <row r="6642">
          <cell r="A6642" t="str">
            <v>Werner Enterprises Inc.</v>
          </cell>
        </row>
        <row r="6643">
          <cell r="A6643" t="str">
            <v>West Anniston Medical Clinic</v>
          </cell>
        </row>
        <row r="6644">
          <cell r="A6644" t="str">
            <v>West Corporation (CORET)</v>
          </cell>
        </row>
        <row r="6645">
          <cell r="A6645" t="str">
            <v>West Frasier Timber Company (BCBSTN)</v>
          </cell>
        </row>
        <row r="6646">
          <cell r="A6646" t="str">
            <v>West Jefferson Medical Center</v>
          </cell>
        </row>
        <row r="6647">
          <cell r="A6647" t="str">
            <v>West Michigan Conference (Medtipster)</v>
          </cell>
        </row>
        <row r="6648">
          <cell r="A6648" t="str">
            <v>West Morris (Monumental Life)</v>
          </cell>
        </row>
        <row r="6649">
          <cell r="A6649" t="str">
            <v>West Orange (Monumental Life Insurance Company)</v>
          </cell>
        </row>
        <row r="6650">
          <cell r="A6650" t="str">
            <v>West Penn Allegheny Health System</v>
          </cell>
        </row>
        <row r="6651">
          <cell r="A6651" t="str">
            <v>West Shore Chamber (Capital Blue Cross)</v>
          </cell>
        </row>
        <row r="6652">
          <cell r="A6652" t="str">
            <v>West Tenn Health Care</v>
          </cell>
        </row>
        <row r="6653">
          <cell r="A6653" t="str">
            <v>West Virginia Building Trades Health Fund</v>
          </cell>
        </row>
        <row r="6654">
          <cell r="A6654" t="str">
            <v>West Virginia Plumbers and Steamfitters Trust</v>
          </cell>
        </row>
        <row r="6655">
          <cell r="A6655" t="str">
            <v>West Virginia Public Employees Insurance Agency (PEIA)</v>
          </cell>
        </row>
        <row r="6656">
          <cell r="A6656" t="str">
            <v>West Virginia United Health System</v>
          </cell>
        </row>
        <row r="6657">
          <cell r="A6657" t="str">
            <v>Westar Energy, Inc.</v>
          </cell>
        </row>
        <row r="6658">
          <cell r="A6658" t="str">
            <v>Westchester County</v>
          </cell>
        </row>
        <row r="6659">
          <cell r="A6659" t="str">
            <v>Westchester County Healthcare Corp</v>
          </cell>
        </row>
        <row r="6660">
          <cell r="A6660" t="str">
            <v>Westchester Medical Center</v>
          </cell>
        </row>
        <row r="6661">
          <cell r="A6661" t="str">
            <v>Western Alliance Bancorporation (EHPCO)</v>
          </cell>
        </row>
        <row r="6662">
          <cell r="A6662" t="str">
            <v>Western Beef</v>
          </cell>
        </row>
        <row r="6663">
          <cell r="A6663" t="str">
            <v>Western Express (BCBSTN)</v>
          </cell>
        </row>
        <row r="6664">
          <cell r="A6664" t="str">
            <v>Western Grocers</v>
          </cell>
        </row>
        <row r="6665">
          <cell r="A6665" t="str">
            <v>Western Grocers Employee Benefit Trust</v>
          </cell>
        </row>
        <row r="6666">
          <cell r="A6666" t="str">
            <v>Western Health Advantage</v>
          </cell>
        </row>
        <row r="6667">
          <cell r="A6667" t="str">
            <v>Western Health Care Coalition</v>
          </cell>
        </row>
        <row r="6668">
          <cell r="A6668" t="str">
            <v>Western Healthcare Administrators</v>
          </cell>
        </row>
        <row r="6669">
          <cell r="A6669" t="str">
            <v>Western Michigan University-MUCH</v>
          </cell>
        </row>
        <row r="6670">
          <cell r="A6670" t="str">
            <v>Western NC Health Network (CoreSource)</v>
          </cell>
        </row>
        <row r="6671">
          <cell r="A6671" t="str">
            <v>Western Region Project</v>
          </cell>
        </row>
        <row r="6672">
          <cell r="A6672" t="str">
            <v>Western Resources</v>
          </cell>
        </row>
        <row r="6673">
          <cell r="A6673" t="str">
            <v>Western Southern Life Insurance Co.</v>
          </cell>
        </row>
        <row r="6674">
          <cell r="A6674" t="str">
            <v>Western Southern-DM</v>
          </cell>
        </row>
        <row r="6675">
          <cell r="A6675" t="str">
            <v>Western Teamsters Welfare Trust</v>
          </cell>
        </row>
        <row r="6676">
          <cell r="A6676" t="str">
            <v>Western Union</v>
          </cell>
        </row>
        <row r="6677">
          <cell r="A6677" t="str">
            <v>Westfield Group (HAC)</v>
          </cell>
        </row>
        <row r="6678">
          <cell r="A6678" t="str">
            <v>Westinghouse Electric Company (PBGH)</v>
          </cell>
        </row>
        <row r="6679">
          <cell r="A6679" t="str">
            <v>Westinghouse Motor Company</v>
          </cell>
        </row>
        <row r="6680">
          <cell r="A6680" t="str">
            <v>WestLake Financial (WLF)</v>
          </cell>
        </row>
        <row r="6681">
          <cell r="A6681" t="str">
            <v>WestMed Medical Group</v>
          </cell>
        </row>
        <row r="6682">
          <cell r="A6682" t="str">
            <v>Westmoreland Coal Company</v>
          </cell>
        </row>
        <row r="6683">
          <cell r="A6683" t="str">
            <v>Weston Public Schools</v>
          </cell>
        </row>
        <row r="6684">
          <cell r="A6684" t="str">
            <v>Weston Solutions</v>
          </cell>
        </row>
        <row r="6685">
          <cell r="A6685" t="str">
            <v>Westport Insurance Corporation</v>
          </cell>
        </row>
        <row r="6686">
          <cell r="A6686" t="str">
            <v>Westshore Primary Care (EHPCO)</v>
          </cell>
        </row>
        <row r="6687">
          <cell r="A6687" t="str">
            <v>Westview Hospital (SHO)</v>
          </cell>
        </row>
        <row r="6688">
          <cell r="A6688" t="str">
            <v>Weyco</v>
          </cell>
        </row>
        <row r="6689">
          <cell r="A6689" t="str">
            <v>Weyerhaeuser Company</v>
          </cell>
        </row>
        <row r="6690">
          <cell r="A6690" t="str">
            <v>WFPS - The Schield Family of Companies</v>
          </cell>
        </row>
        <row r="6691">
          <cell r="A6691" t="str">
            <v>WH Maze (coresource)</v>
          </cell>
        </row>
        <row r="6692">
          <cell r="A6692" t="str">
            <v>Wheaton Franciscan Services</v>
          </cell>
        </row>
        <row r="6693">
          <cell r="A6693" t="str">
            <v>Wheeler Clinic (CoreSource)</v>
          </cell>
        </row>
        <row r="6694">
          <cell r="A6694" t="str">
            <v>Wheeling Pittsburgh Steel</v>
          </cell>
        </row>
        <row r="6695">
          <cell r="A6695" t="str">
            <v>Whippany Actuation Systems, LLC</v>
          </cell>
        </row>
        <row r="6696">
          <cell r="A6696" t="str">
            <v>Whirlpool</v>
          </cell>
        </row>
        <row r="6697">
          <cell r="A6697" t="str">
            <v>White Castle</v>
          </cell>
        </row>
        <row r="6698">
          <cell r="A6698" t="str">
            <v>Whites Residential (KBA)</v>
          </cell>
        </row>
        <row r="6699">
          <cell r="A6699" t="str">
            <v>WhiteWave Foods Company (MNCP)</v>
          </cell>
        </row>
        <row r="6700">
          <cell r="A6700" t="str">
            <v>WhiteWave Foods Company (RxBenefits, Inc)</v>
          </cell>
        </row>
        <row r="6701">
          <cell r="A6701" t="str">
            <v>WideOpenWest (WOW)</v>
          </cell>
        </row>
        <row r="6702">
          <cell r="A6702" t="str">
            <v>Wiginton Corporation (FMH) (CoreSource)</v>
          </cell>
        </row>
        <row r="6703">
          <cell r="A6703" t="str">
            <v>Wiley Rein LLP</v>
          </cell>
        </row>
        <row r="6704">
          <cell r="A6704" t="str">
            <v>Will County Carpenters Local 174 (MEBFC)</v>
          </cell>
        </row>
        <row r="6705">
          <cell r="A6705" t="str">
            <v>Willacy County (Boon-Chapman)</v>
          </cell>
        </row>
        <row r="6706">
          <cell r="A6706" t="str">
            <v>Willacy County (Entrust)</v>
          </cell>
        </row>
        <row r="6707">
          <cell r="A6707" t="str">
            <v>Will-Burt Company (EHPCO)</v>
          </cell>
        </row>
        <row r="6708">
          <cell r="A6708" t="str">
            <v>William Beaumont Hospital</v>
          </cell>
        </row>
        <row r="6709">
          <cell r="A6709" t="str">
            <v>William Blair and Company</v>
          </cell>
        </row>
        <row r="6710">
          <cell r="A6710" t="str">
            <v>William Floyd School District (Island Group Administration)</v>
          </cell>
        </row>
        <row r="6711">
          <cell r="A6711" t="str">
            <v>William Hospitality El Conquistador</v>
          </cell>
        </row>
        <row r="6712">
          <cell r="A6712" t="str">
            <v>William J Clinton Foundation (CoreSource)</v>
          </cell>
        </row>
        <row r="6713">
          <cell r="A6713" t="str">
            <v>William Wrigley Jr Company</v>
          </cell>
        </row>
        <row r="6714">
          <cell r="A6714" t="str">
            <v>Williams &amp; Company</v>
          </cell>
        </row>
        <row r="6715">
          <cell r="A6715" t="str">
            <v>Williams Companies, The</v>
          </cell>
        </row>
        <row r="6716">
          <cell r="A6716" t="str">
            <v>Williamson County</v>
          </cell>
        </row>
        <row r="6717">
          <cell r="A6717" t="str">
            <v>Williamson County (Allegiance Benefit Plan Management)</v>
          </cell>
        </row>
        <row r="6718">
          <cell r="A6718" t="str">
            <v>Williams-Sonoma</v>
          </cell>
        </row>
        <row r="6719">
          <cell r="A6719" t="str">
            <v>Willis Americas Administration (fka Urman Company)</v>
          </cell>
        </row>
        <row r="6720">
          <cell r="A6720" t="str">
            <v>Willis HRH</v>
          </cell>
        </row>
        <row r="6721">
          <cell r="A6721" t="str">
            <v>Willis North American, Inc.</v>
          </cell>
        </row>
        <row r="6722">
          <cell r="A6722" t="str">
            <v>Willoughby-Eastlake Schools</v>
          </cell>
        </row>
        <row r="6723">
          <cell r="A6723" t="str">
            <v>Wilson Farms</v>
          </cell>
        </row>
        <row r="6724">
          <cell r="A6724" t="str">
            <v>Wilsonart</v>
          </cell>
        </row>
        <row r="6725">
          <cell r="A6725" t="str">
            <v>Winchester Hospital</v>
          </cell>
        </row>
        <row r="6726">
          <cell r="A6726" t="str">
            <v>Window Rock Unified School District 8</v>
          </cell>
        </row>
        <row r="6727">
          <cell r="A6727" t="str">
            <v>Window Rock USD 8</v>
          </cell>
        </row>
        <row r="6728">
          <cell r="A6728" t="str">
            <v>Windsor Health Plan</v>
          </cell>
        </row>
        <row r="6729">
          <cell r="A6729" t="str">
            <v>Windstream Corporation</v>
          </cell>
        </row>
        <row r="6730">
          <cell r="A6730" t="str">
            <v>Wine Group (Brokerage Concepts)</v>
          </cell>
        </row>
        <row r="6731">
          <cell r="A6731" t="str">
            <v>WinHealth</v>
          </cell>
        </row>
        <row r="6732">
          <cell r="A6732" t="str">
            <v>Winn Dixie</v>
          </cell>
        </row>
        <row r="6733">
          <cell r="A6733" t="str">
            <v>Winnebago County</v>
          </cell>
        </row>
        <row r="6734">
          <cell r="A6734" t="str">
            <v>Winslow Indian Health Care Center (EHPCO)</v>
          </cell>
        </row>
        <row r="6735">
          <cell r="A6735" t="str">
            <v>Winthrop-University Hospital</v>
          </cell>
        </row>
        <row r="6736">
          <cell r="A6736" t="str">
            <v>Wireless Co.</v>
          </cell>
        </row>
        <row r="6737">
          <cell r="A6737" t="str">
            <v>Wisconsin Electric &amp; Gas</v>
          </cell>
        </row>
        <row r="6738">
          <cell r="A6738" t="str">
            <v>Wisconsin Health Fund</v>
          </cell>
        </row>
        <row r="6739">
          <cell r="A6739" t="str">
            <v>Wisconsin Laborers Health Fund (LMHC)</v>
          </cell>
        </row>
        <row r="6740">
          <cell r="A6740" t="str">
            <v>Wisconsin Laborers Health Fund (WISRX)</v>
          </cell>
        </row>
        <row r="6741">
          <cell r="A6741" t="str">
            <v>Wisconsin Rx (WISRX)</v>
          </cell>
        </row>
        <row r="6742">
          <cell r="A6742" t="str">
            <v>Wisconsin Sheet Metal Workers Health &amp; Benefit  Fund</v>
          </cell>
        </row>
        <row r="6743">
          <cell r="A6743" t="str">
            <v>Wisconsin Technical College System (WISRX)</v>
          </cell>
        </row>
        <row r="6744">
          <cell r="A6744" t="str">
            <v>Wise Alloys (WISRX)</v>
          </cell>
        </row>
        <row r="6745">
          <cell r="A6745" t="str">
            <v>Wise Alloys, Inc</v>
          </cell>
        </row>
        <row r="6746">
          <cell r="A6746" t="str">
            <v>Wisonsin Rx - Froedtert and Community Health</v>
          </cell>
        </row>
        <row r="6747">
          <cell r="A6747" t="str">
            <v>WL Gore &amp; Associates</v>
          </cell>
        </row>
        <row r="6748">
          <cell r="A6748" t="str">
            <v>WLNY-TV55</v>
          </cell>
        </row>
        <row r="6749">
          <cell r="A6749" t="str">
            <v>WMI Mutual Insurance Company</v>
          </cell>
        </row>
        <row r="6750">
          <cell r="A6750" t="str">
            <v>WMI TPA, Inc. (fka Western Mutual Insurance)</v>
          </cell>
        </row>
        <row r="6751">
          <cell r="A6751" t="str">
            <v>WMI TPA, Inc. (fka Western Mutual TPA)</v>
          </cell>
        </row>
        <row r="6752">
          <cell r="A6752" t="str">
            <v>WNC Health Network</v>
          </cell>
        </row>
        <row r="6753">
          <cell r="A6753" t="str">
            <v>Wohlman and Toschi</v>
          </cell>
        </row>
        <row r="6754">
          <cell r="A6754" t="str">
            <v>Wolters Kluwer United States (AHPPG)</v>
          </cell>
        </row>
        <row r="6755">
          <cell r="A6755" t="str">
            <v>Womble Carlyle Sandridge &amp; Rice LLP</v>
          </cell>
        </row>
        <row r="6756">
          <cell r="A6756" t="str">
            <v>Wood Group</v>
          </cell>
        </row>
        <row r="6757">
          <cell r="A6757" t="str">
            <v>Wood Group</v>
          </cell>
        </row>
        <row r="6758">
          <cell r="A6758" t="str">
            <v>Woodbridge BOE (Horizon BCBS of New Jersey)</v>
          </cell>
        </row>
        <row r="6759">
          <cell r="A6759" t="str">
            <v>Woodcraft, Inc (BCBSTN)</v>
          </cell>
        </row>
        <row r="6760">
          <cell r="A6760" t="str">
            <v>Woods Services (Trion Group)</v>
          </cell>
        </row>
        <row r="6761">
          <cell r="A6761" t="str">
            <v>Wooster Community Hospital</v>
          </cell>
        </row>
        <row r="6762">
          <cell r="A6762" t="str">
            <v>Wooster Community Hospital &amp; the City of Wooster</v>
          </cell>
        </row>
        <row r="6763">
          <cell r="A6763" t="str">
            <v>Wooster Republican Printing (WPS)</v>
          </cell>
        </row>
        <row r="6764">
          <cell r="A6764" t="str">
            <v>Wordsworth Academy (Wellnet)</v>
          </cell>
        </row>
        <row r="6765">
          <cell r="A6765" t="str">
            <v>Workers Benefit Alliance</v>
          </cell>
        </row>
        <row r="6766">
          <cell r="A6766" t="str">
            <v>Workers Benefit Coalition (WBC)</v>
          </cell>
        </row>
        <row r="6767">
          <cell r="A6767" t="str">
            <v>Workforce Solutions (Wellnet)</v>
          </cell>
        </row>
        <row r="6768">
          <cell r="A6768" t="str">
            <v>World Bank, The</v>
          </cell>
        </row>
        <row r="6769">
          <cell r="A6769" t="str">
            <v>World Kitchen, Inc.</v>
          </cell>
        </row>
        <row r="6770">
          <cell r="A6770" t="str">
            <v>World Trade Center Responser Health Plan</v>
          </cell>
        </row>
        <row r="6771">
          <cell r="A6771" t="str">
            <v>World Wide Technology, Inc.</v>
          </cell>
        </row>
        <row r="6772">
          <cell r="A6772" t="str">
            <v>WorldPay</v>
          </cell>
        </row>
        <row r="6773">
          <cell r="A6773" t="str">
            <v>WorldPay (CORET)</v>
          </cell>
        </row>
        <row r="6774">
          <cell r="A6774" t="str">
            <v>WorldStrides (TPA direct deal)</v>
          </cell>
        </row>
        <row r="6775">
          <cell r="A6775" t="str">
            <v>WorldTravel Partners I, LLC</v>
          </cell>
        </row>
        <row r="6776">
          <cell r="A6776" t="str">
            <v>Worldwide Expatriot Administrators</v>
          </cell>
        </row>
        <row r="6777">
          <cell r="A6777" t="str">
            <v>WPPI (WISRX)</v>
          </cell>
        </row>
        <row r="6778">
          <cell r="A6778" t="str">
            <v>WPS Health Insurance</v>
          </cell>
        </row>
        <row r="6779">
          <cell r="A6779" t="str">
            <v>WR Berkley</v>
          </cell>
        </row>
        <row r="6780">
          <cell r="A6780" t="str">
            <v>Wright Medical Technology (MQVP)</v>
          </cell>
        </row>
        <row r="6781">
          <cell r="A6781" t="str">
            <v>Wright State University (EHPCO)</v>
          </cell>
        </row>
        <row r="6782">
          <cell r="A6782" t="str">
            <v>WW Williams Company, The (WPS)</v>
          </cell>
        </row>
        <row r="6783">
          <cell r="A6783" t="str">
            <v>Wycliffe Bible Translators</v>
          </cell>
        </row>
        <row r="6784">
          <cell r="A6784" t="str">
            <v>Wyeth Corporation</v>
          </cell>
        </row>
        <row r="6785">
          <cell r="A6785" t="str">
            <v>Wyndham International</v>
          </cell>
        </row>
        <row r="6786">
          <cell r="A6786" t="str">
            <v>Wyndham Worldwide</v>
          </cell>
        </row>
        <row r="6787">
          <cell r="A6787" t="str">
            <v>Wyoming County (AnchorGroup Services)</v>
          </cell>
        </row>
        <row r="6788">
          <cell r="A6788" t="str">
            <v>Xcel Energy, Inc.</v>
          </cell>
        </row>
        <row r="6789">
          <cell r="A6789" t="str">
            <v>Xerium Technologies</v>
          </cell>
        </row>
        <row r="6790">
          <cell r="A6790" t="str">
            <v>Xerox (NEPPC)</v>
          </cell>
        </row>
        <row r="6791">
          <cell r="A6791" t="str">
            <v>Xerox Corporation</v>
          </cell>
        </row>
        <row r="6792">
          <cell r="A6792" t="str">
            <v>Xerox HIX</v>
          </cell>
        </row>
        <row r="6793">
          <cell r="A6793" t="str">
            <v>Xerox- NSA 1</v>
          </cell>
        </row>
        <row r="6794">
          <cell r="A6794" t="str">
            <v>Yahoo!</v>
          </cell>
        </row>
        <row r="6795">
          <cell r="A6795" t="str">
            <v>Yale New Haven Health System</v>
          </cell>
        </row>
        <row r="6796">
          <cell r="A6796" t="str">
            <v>Yale University</v>
          </cell>
        </row>
        <row r="6797">
          <cell r="A6797" t="str">
            <v>Yamaha Corporation of America</v>
          </cell>
        </row>
        <row r="6798">
          <cell r="A6798" t="str">
            <v>Yankee Candle</v>
          </cell>
        </row>
        <row r="6799">
          <cell r="A6799" t="str">
            <v>Yankee Candle (MNCP)</v>
          </cell>
        </row>
        <row r="6800">
          <cell r="A6800" t="str">
            <v>Yates Service Inc - Yates Service Hourly, LLC (BCBSTN)</v>
          </cell>
        </row>
        <row r="6801">
          <cell r="A6801" t="str">
            <v>Yavapai</v>
          </cell>
        </row>
        <row r="6802">
          <cell r="A6802" t="str">
            <v>Yavapai County</v>
          </cell>
        </row>
        <row r="6803">
          <cell r="A6803" t="str">
            <v>Yavapai Regional Medical Center</v>
          </cell>
        </row>
        <row r="6804">
          <cell r="A6804" t="str">
            <v>Yazaki North America, Inc.</v>
          </cell>
        </row>
        <row r="6805">
          <cell r="A6805" t="str">
            <v>Yellow Book USA</v>
          </cell>
        </row>
        <row r="6806">
          <cell r="A6806" t="str">
            <v>Yellow Roadway Corporation</v>
          </cell>
        </row>
        <row r="6807">
          <cell r="A6807" t="str">
            <v>Yeshiva University</v>
          </cell>
        </row>
        <row r="6808">
          <cell r="A6808" t="str">
            <v>YKK Corporation of America</v>
          </cell>
        </row>
        <row r="6809">
          <cell r="A6809" t="str">
            <v>YMCA (EBS-RMSCO)</v>
          </cell>
        </row>
        <row r="6810">
          <cell r="A6810" t="str">
            <v>YMCA Valley of the Sun</v>
          </cell>
        </row>
        <row r="6811">
          <cell r="A6811" t="str">
            <v>Yokogawa</v>
          </cell>
        </row>
        <row r="6812">
          <cell r="A6812" t="str">
            <v>York International</v>
          </cell>
        </row>
        <row r="6813">
          <cell r="A6813" t="str">
            <v>YouDecide</v>
          </cell>
        </row>
        <row r="6814">
          <cell r="A6814" t="str">
            <v>Youngstown City School District (EHPCO)</v>
          </cell>
        </row>
        <row r="6815">
          <cell r="A6815" t="str">
            <v>Youth Villages</v>
          </cell>
        </row>
        <row r="6816">
          <cell r="A6816" t="str">
            <v>Ypsilanti Schools (AEPC)</v>
          </cell>
        </row>
        <row r="6817">
          <cell r="A6817" t="str">
            <v>Yuma Area Benefit Consortium</v>
          </cell>
        </row>
        <row r="6818">
          <cell r="A6818" t="str">
            <v>Yuma County</v>
          </cell>
        </row>
        <row r="6819">
          <cell r="A6819" t="str">
            <v>YYR (MCA Administrators, Inc.)</v>
          </cell>
        </row>
        <row r="6820">
          <cell r="A6820" t="str">
            <v>Zachry Holdings</v>
          </cell>
        </row>
        <row r="6821">
          <cell r="A6821" t="str">
            <v>ZAH Group, Inc</v>
          </cell>
        </row>
        <row r="6822">
          <cell r="A6822" t="str">
            <v>Zale Corporation</v>
          </cell>
        </row>
        <row r="6823">
          <cell r="A6823" t="str">
            <v>Zappos (Loomis)</v>
          </cell>
        </row>
        <row r="6824">
          <cell r="A6824" t="str">
            <v>Zappos.com Inc. (EHPCO)</v>
          </cell>
        </row>
        <row r="6825">
          <cell r="A6825" t="str">
            <v>Zausner Foods Corporation (Capital Blue Cross)</v>
          </cell>
        </row>
        <row r="6826">
          <cell r="A6826" t="str">
            <v>Zenith Administrators</v>
          </cell>
        </row>
        <row r="6827">
          <cell r="A6827" t="str">
            <v>Zenith Cutter Co. (BPS)</v>
          </cell>
        </row>
        <row r="6828">
          <cell r="A6828" t="str">
            <v>Zenith Insurance Company</v>
          </cell>
        </row>
        <row r="6829">
          <cell r="A6829" t="str">
            <v>Zimmer Holdings</v>
          </cell>
        </row>
        <row r="6830">
          <cell r="A6830" t="str">
            <v>Zones, Inc</v>
          </cell>
        </row>
        <row r="6831">
          <cell r="A6831" t="str">
            <v>Zurich North America</v>
          </cell>
        </row>
      </sheetData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slie Trans MM pivot"/>
      <sheetName val="Leslie FFS MM pivot"/>
      <sheetName val="Trans MM pivot"/>
      <sheetName val="FFS MM pivot"/>
      <sheetName val="99-00 HMO MM pivot"/>
      <sheetName val="HMO MM pivot"/>
      <sheetName val="Elig Lag"/>
      <sheetName val="Plan Number"/>
      <sheetName val="Trans SAS Output"/>
      <sheetName val="FFS SAS Output"/>
      <sheetName val="HMO SAS Output"/>
      <sheetName val="Leslie Trans SAS output"/>
      <sheetName val="Leslie FFS SAS output"/>
      <sheetName val="Leslie HMO SAS output"/>
      <sheetName val="Compare FFS"/>
      <sheetName val="HMO MM pivot CY01"/>
      <sheetName val="HMO MM pivot w FY02"/>
      <sheetName val="HMO MM pivot CY 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Cover Imaging"/>
      <sheetName val="Sub package Imaging"/>
      <sheetName val="Mgnt Summ Img"/>
      <sheetName val="Magnevist ASP"/>
      <sheetName val="Magnevist Net Sales"/>
      <sheetName val="Magnevist Net Units"/>
      <sheetName val="Magnevist ASP Pct"/>
      <sheetName val="Ultravist ASP"/>
      <sheetName val="Ultravist Net Sales"/>
      <sheetName val="Ultravist Net Units"/>
      <sheetName val="Ultravist ASP Pct"/>
      <sheetName val="Chart Data"/>
      <sheetName val="Calc"/>
      <sheetName val="Bayer Sales and Rebates"/>
      <sheetName val="McK Sales &amp; Chargebacks"/>
      <sheetName val="McK Rebates"/>
      <sheetName val="2q07 Bayer direct imaging sales"/>
      <sheetName val="3q06 2q07 Bayer direct imaging "/>
      <sheetName val="1q07 McK sales"/>
      <sheetName val="2q06 1q07 sal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7">
          <cell r="A7">
            <v>50419018801</v>
          </cell>
          <cell r="B7" t="str">
            <v>50419-0188-01</v>
          </cell>
          <cell r="C7">
            <v>18801</v>
          </cell>
          <cell r="D7">
            <v>3438322.648</v>
          </cell>
          <cell r="E7">
            <v>1107407.5558873932</v>
          </cell>
          <cell r="F7">
            <v>2013.0372150008266</v>
          </cell>
          <cell r="G7">
            <v>92120</v>
          </cell>
          <cell r="H7">
            <v>6877</v>
          </cell>
          <cell r="I7">
            <v>260</v>
          </cell>
          <cell r="J7">
            <v>76.468260869565214</v>
          </cell>
          <cell r="K7">
            <v>92380</v>
          </cell>
          <cell r="L7">
            <v>2335702.5866367365</v>
          </cell>
          <cell r="M7">
            <v>25.28363917121386</v>
          </cell>
          <cell r="N7">
            <v>4619</v>
          </cell>
          <cell r="O7">
            <v>505.67278342427721</v>
          </cell>
          <cell r="P7">
            <v>860</v>
          </cell>
        </row>
        <row r="8">
          <cell r="A8">
            <v>50419018802</v>
          </cell>
          <cell r="B8" t="str">
            <v>50419-0188-02</v>
          </cell>
          <cell r="C8">
            <v>18802</v>
          </cell>
          <cell r="D8">
            <v>28448175.988000002</v>
          </cell>
          <cell r="E8">
            <v>8231163.9466467425</v>
          </cell>
          <cell r="F8">
            <v>9383.0561303813229</v>
          </cell>
          <cell r="G8">
            <v>392440</v>
          </cell>
          <cell r="H8">
            <v>46552</v>
          </cell>
          <cell r="I8">
            <v>880</v>
          </cell>
          <cell r="J8">
            <v>27345.616536312849</v>
          </cell>
          <cell r="K8">
            <v>393320</v>
          </cell>
          <cell r="L8">
            <v>20226835.368686564</v>
          </cell>
          <cell r="M8">
            <v>51.425900967880004</v>
          </cell>
          <cell r="N8">
            <v>19666</v>
          </cell>
          <cell r="O8">
            <v>1028.5180193576</v>
          </cell>
          <cell r="P8">
            <v>1660</v>
          </cell>
        </row>
        <row r="9">
          <cell r="A9">
            <v>50419018805</v>
          </cell>
          <cell r="B9" t="str">
            <v>50419-0188-05</v>
          </cell>
          <cell r="C9">
            <v>18805</v>
          </cell>
          <cell r="D9">
            <v>592101.804</v>
          </cell>
          <cell r="E9">
            <v>196748.0003066416</v>
          </cell>
          <cell r="F9">
            <v>500.79671131747563</v>
          </cell>
          <cell r="G9">
            <v>29640</v>
          </cell>
          <cell r="H9">
            <v>2646</v>
          </cell>
          <cell r="I9">
            <v>200</v>
          </cell>
          <cell r="J9">
            <v>16.049999999999997</v>
          </cell>
          <cell r="K9">
            <v>29840</v>
          </cell>
          <cell r="L9">
            <v>397482.95698204095</v>
          </cell>
          <cell r="M9">
            <v>13.320474429693061</v>
          </cell>
          <cell r="N9">
            <v>1492</v>
          </cell>
          <cell r="O9">
            <v>266.40948859386123</v>
          </cell>
          <cell r="P9">
            <v>462</v>
          </cell>
        </row>
        <row r="10">
          <cell r="A10">
            <v>50419018810</v>
          </cell>
          <cell r="B10" t="str">
            <v>50419-0188-10</v>
          </cell>
          <cell r="C10">
            <v>18810</v>
          </cell>
          <cell r="D10">
            <v>-284.62139999999999</v>
          </cell>
          <cell r="E10">
            <v>0</v>
          </cell>
          <cell r="F10">
            <v>-3.6273481385365319E-2</v>
          </cell>
          <cell r="G10">
            <v>-1</v>
          </cell>
          <cell r="H10">
            <v>126960</v>
          </cell>
          <cell r="I10">
            <v>500</v>
          </cell>
          <cell r="J10">
            <v>544.55614973262027</v>
          </cell>
          <cell r="K10">
            <v>499</v>
          </cell>
          <cell r="L10">
            <v>126130.85872374875</v>
          </cell>
          <cell r="M10">
            <v>252.76725195140031</v>
          </cell>
          <cell r="N10">
            <v>499</v>
          </cell>
          <cell r="O10">
            <v>252.76725195140031</v>
          </cell>
          <cell r="P10">
            <v>415</v>
          </cell>
        </row>
        <row r="11">
          <cell r="A11">
            <v>50419018811</v>
          </cell>
          <cell r="B11" t="str">
            <v>50419-0188-11</v>
          </cell>
          <cell r="C11">
            <v>18811</v>
          </cell>
          <cell r="D11">
            <v>14577033.949999999</v>
          </cell>
          <cell r="E11">
            <v>4444577.737997883</v>
          </cell>
          <cell r="F11">
            <v>908.28291103804065</v>
          </cell>
          <cell r="G11">
            <v>41390</v>
          </cell>
          <cell r="H11">
            <v>126960</v>
          </cell>
          <cell r="I11">
            <v>500</v>
          </cell>
          <cell r="J11">
            <v>350.69518716577534</v>
          </cell>
          <cell r="K11">
            <v>41890</v>
          </cell>
          <cell r="L11">
            <v>10258157.233903913</v>
          </cell>
          <cell r="M11">
            <v>244.88319966349755</v>
          </cell>
          <cell r="N11">
            <v>4189</v>
          </cell>
          <cell r="O11">
            <v>2448.8319966349754</v>
          </cell>
          <cell r="P11">
            <v>4150</v>
          </cell>
        </row>
        <row r="12">
          <cell r="A12">
            <v>50419018815</v>
          </cell>
          <cell r="B12" t="str">
            <v>50419-0188-15</v>
          </cell>
          <cell r="C12">
            <v>18815</v>
          </cell>
          <cell r="D12">
            <v>13434092.924000001</v>
          </cell>
          <cell r="E12">
            <v>4023037.7106383727</v>
          </cell>
          <cell r="F12">
            <v>5763.2654246041466</v>
          </cell>
          <cell r="G12">
            <v>244220</v>
          </cell>
          <cell r="H12">
            <v>28569.599999999999</v>
          </cell>
          <cell r="I12">
            <v>720</v>
          </cell>
          <cell r="J12">
            <v>626.28556291390726</v>
          </cell>
          <cell r="K12">
            <v>244940</v>
          </cell>
          <cell r="L12">
            <v>9433235.2623741105</v>
          </cell>
          <cell r="M12">
            <v>38.512432687082999</v>
          </cell>
          <cell r="N12">
            <v>12247</v>
          </cell>
          <cell r="O12">
            <v>770.24865374165995</v>
          </cell>
          <cell r="P12">
            <v>1260</v>
          </cell>
        </row>
        <row r="13">
          <cell r="A13">
            <v>50419018836</v>
          </cell>
          <cell r="B13" t="str">
            <v>50419-0188-36</v>
          </cell>
          <cell r="C13">
            <v>18836</v>
          </cell>
          <cell r="D13">
            <v>629457.43599999999</v>
          </cell>
          <cell r="E13">
            <v>180041.9212273247</v>
          </cell>
          <cell r="F13">
            <v>252.88269760680168</v>
          </cell>
          <cell r="G13">
            <v>15155</v>
          </cell>
          <cell r="H13">
            <v>24122.400000000001</v>
          </cell>
          <cell r="I13">
            <v>190</v>
          </cell>
          <cell r="J13">
            <v>0</v>
          </cell>
          <cell r="K13">
            <v>15345</v>
          </cell>
          <cell r="L13">
            <v>473285.03207506851</v>
          </cell>
          <cell r="M13">
            <v>30.842947675142945</v>
          </cell>
          <cell r="N13">
            <v>3069</v>
          </cell>
          <cell r="O13">
            <v>154.21473837571472</v>
          </cell>
          <cell r="P13">
            <v>240</v>
          </cell>
        </row>
        <row r="14">
          <cell r="A14">
            <v>50419018837</v>
          </cell>
          <cell r="B14" t="str">
            <v>50419-0188-37</v>
          </cell>
          <cell r="C14">
            <v>18837</v>
          </cell>
          <cell r="D14">
            <v>3278506.74</v>
          </cell>
          <cell r="E14">
            <v>945402.53611877526</v>
          </cell>
          <cell r="F14">
            <v>1128.8882640019683</v>
          </cell>
          <cell r="G14">
            <v>55120</v>
          </cell>
          <cell r="H14">
            <v>0</v>
          </cell>
          <cell r="I14">
            <v>0</v>
          </cell>
          <cell r="J14">
            <v>0</v>
          </cell>
          <cell r="K14">
            <v>55120</v>
          </cell>
          <cell r="L14">
            <v>2331975.3156172233</v>
          </cell>
          <cell r="M14">
            <v>42.307244477816099</v>
          </cell>
          <cell r="N14">
            <v>11024</v>
          </cell>
          <cell r="O14">
            <v>211.53622238908048</v>
          </cell>
          <cell r="P14">
            <v>345</v>
          </cell>
        </row>
        <row r="15">
          <cell r="A15">
            <v>50419018838</v>
          </cell>
          <cell r="B15" t="str">
            <v>50419-0188-38</v>
          </cell>
          <cell r="C15">
            <v>18838</v>
          </cell>
          <cell r="D15">
            <v>4812638.58</v>
          </cell>
          <cell r="E15">
            <v>1371622.4751588658</v>
          </cell>
          <cell r="F15">
            <v>1301.7852185561542</v>
          </cell>
          <cell r="G15">
            <v>61840</v>
          </cell>
          <cell r="H15">
            <v>0</v>
          </cell>
          <cell r="I15">
            <v>0</v>
          </cell>
          <cell r="J15">
            <v>0</v>
          </cell>
          <cell r="K15">
            <v>61840</v>
          </cell>
          <cell r="L15">
            <v>3439714.3196225786</v>
          </cell>
          <cell r="M15">
            <v>55.622805944737685</v>
          </cell>
          <cell r="N15">
            <v>12368</v>
          </cell>
          <cell r="O15">
            <v>278.11402972368842</v>
          </cell>
          <cell r="P15">
            <v>450</v>
          </cell>
        </row>
        <row r="16">
          <cell r="A16">
            <v>50419018858</v>
          </cell>
          <cell r="B16" t="str">
            <v>50419-0188-58</v>
          </cell>
          <cell r="C16">
            <v>18858</v>
          </cell>
          <cell r="D16">
            <v>5476639.8773999996</v>
          </cell>
          <cell r="E16">
            <v>1612082.2438740206</v>
          </cell>
          <cell r="F16">
            <v>760.62989810319027</v>
          </cell>
          <cell r="G16">
            <v>30360</v>
          </cell>
          <cell r="H16">
            <v>24122.400000000001</v>
          </cell>
          <cell r="I16">
            <v>190</v>
          </cell>
          <cell r="J16">
            <v>1590.9230232558141</v>
          </cell>
          <cell r="K16">
            <v>30550</v>
          </cell>
          <cell r="L16">
            <v>3886328.4806046193</v>
          </cell>
          <cell r="M16">
            <v>127.21206155825267</v>
          </cell>
          <cell r="N16">
            <v>3055</v>
          </cell>
          <cell r="O16">
            <v>1272.1206155825266</v>
          </cell>
          <cell r="P16">
            <v>2075</v>
          </cell>
        </row>
        <row r="17">
          <cell r="A17">
            <v>50419034005</v>
          </cell>
          <cell r="B17" t="str">
            <v>50419-0340-05</v>
          </cell>
          <cell r="C17">
            <v>34005</v>
          </cell>
          <cell r="D17">
            <v>6304.4380000000001</v>
          </cell>
          <cell r="E17">
            <v>1779.060199883259</v>
          </cell>
          <cell r="F17">
            <v>2.71302121115757</v>
          </cell>
          <cell r="G17">
            <v>440</v>
          </cell>
          <cell r="K17">
            <v>440</v>
          </cell>
          <cell r="L17">
            <v>4522.6647789055833</v>
          </cell>
          <cell r="M17">
            <v>10.27878358842178</v>
          </cell>
          <cell r="N17">
            <v>44</v>
          </cell>
          <cell r="O17">
            <v>102.7878358842178</v>
          </cell>
          <cell r="P17">
            <v>165</v>
          </cell>
        </row>
        <row r="18">
          <cell r="A18">
            <v>50419034205</v>
          </cell>
          <cell r="B18" t="str">
            <v>50419-0342-05</v>
          </cell>
          <cell r="C18">
            <v>34205</v>
          </cell>
          <cell r="D18">
            <v>86238.236000000004</v>
          </cell>
          <cell r="E18">
            <v>40585.327138446039</v>
          </cell>
          <cell r="F18">
            <v>301.49361849946274</v>
          </cell>
          <cell r="G18">
            <v>6210</v>
          </cell>
          <cell r="K18">
            <v>6210</v>
          </cell>
          <cell r="L18">
            <v>45351.4152430545</v>
          </cell>
          <cell r="M18">
            <v>7.3029654175611114</v>
          </cell>
          <cell r="N18">
            <v>621</v>
          </cell>
          <cell r="O18">
            <v>73.029654175611114</v>
          </cell>
          <cell r="P18">
            <v>190</v>
          </cell>
        </row>
        <row r="19">
          <cell r="A19">
            <v>50419034210</v>
          </cell>
          <cell r="B19" t="str">
            <v>50419-0342-10</v>
          </cell>
          <cell r="C19">
            <v>34210</v>
          </cell>
          <cell r="D19">
            <v>113377.27800000001</v>
          </cell>
          <cell r="E19">
            <v>42959.898770721506</v>
          </cell>
          <cell r="F19">
            <v>105.4580699484452</v>
          </cell>
          <cell r="G19">
            <v>4520</v>
          </cell>
          <cell r="K19">
            <v>4520</v>
          </cell>
          <cell r="L19">
            <v>70311.921159330057</v>
          </cell>
          <cell r="M19">
            <v>15.555734769763287</v>
          </cell>
          <cell r="N19">
            <v>452</v>
          </cell>
          <cell r="O19">
            <v>155.55734769763288</v>
          </cell>
          <cell r="P19">
            <v>380</v>
          </cell>
        </row>
        <row r="20">
          <cell r="A20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K20">
            <v>0</v>
          </cell>
          <cell r="L20">
            <v>0</v>
          </cell>
          <cell r="M20">
            <v>57</v>
          </cell>
          <cell r="N20">
            <v>0</v>
          </cell>
          <cell r="O20">
            <v>570</v>
          </cell>
          <cell r="P20">
            <v>570</v>
          </cell>
        </row>
        <row r="21">
          <cell r="A21">
            <v>50419034220</v>
          </cell>
          <cell r="B21" t="str">
            <v>50419-0342-20</v>
          </cell>
          <cell r="C21">
            <v>34220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K21">
            <v>0</v>
          </cell>
          <cell r="L21">
            <v>0</v>
          </cell>
          <cell r="M21">
            <v>76</v>
          </cell>
          <cell r="N21">
            <v>0</v>
          </cell>
          <cell r="O21">
            <v>760</v>
          </cell>
          <cell r="P21">
            <v>760</v>
          </cell>
        </row>
        <row r="22">
          <cell r="A22">
            <v>50419034221</v>
          </cell>
          <cell r="B22" t="str">
            <v>50419-0342-21</v>
          </cell>
          <cell r="C22">
            <v>34221</v>
          </cell>
          <cell r="D22">
            <v>37298.603999999999</v>
          </cell>
          <cell r="E22">
            <v>773.80876082837028</v>
          </cell>
          <cell r="F22">
            <v>4.5318281140108692</v>
          </cell>
          <cell r="G22">
            <v>710</v>
          </cell>
          <cell r="K22">
            <v>710</v>
          </cell>
          <cell r="L22">
            <v>36520.263411057618</v>
          </cell>
          <cell r="M22">
            <v>51.436990719799461</v>
          </cell>
          <cell r="N22">
            <v>71</v>
          </cell>
          <cell r="O22">
            <v>514.36990719799462</v>
          </cell>
          <cell r="P22">
            <v>760</v>
          </cell>
        </row>
        <row r="23">
          <cell r="A23">
            <v>50419034405</v>
          </cell>
          <cell r="B23" t="str">
            <v>50419-0344-05</v>
          </cell>
          <cell r="C23">
            <v>34405</v>
          </cell>
          <cell r="D23">
            <v>565190.36979999999</v>
          </cell>
          <cell r="E23">
            <v>259907.789891327</v>
          </cell>
          <cell r="F23">
            <v>798.66271319189536</v>
          </cell>
          <cell r="G23">
            <v>33160</v>
          </cell>
          <cell r="K23">
            <v>33160</v>
          </cell>
          <cell r="L23">
            <v>304483.91719548107</v>
          </cell>
          <cell r="M23">
            <v>9.1822652954005157</v>
          </cell>
          <cell r="N23">
            <v>3316</v>
          </cell>
          <cell r="O23">
            <v>91.82265295400515</v>
          </cell>
          <cell r="P23">
            <v>210</v>
          </cell>
        </row>
        <row r="24">
          <cell r="A24">
            <v>50419034407</v>
          </cell>
          <cell r="B24" t="str">
            <v>50419-0344-07</v>
          </cell>
          <cell r="C24">
            <v>34407</v>
          </cell>
          <cell r="D24">
            <v>37066.050000000003</v>
          </cell>
          <cell r="E24">
            <v>18360.865870914473</v>
          </cell>
          <cell r="F24">
            <v>8.9739634113337274</v>
          </cell>
          <cell r="G24">
            <v>1420</v>
          </cell>
          <cell r="K24">
            <v>1420</v>
          </cell>
          <cell r="L24">
            <v>18696.210165674198</v>
          </cell>
          <cell r="M24">
            <v>13.166345187094505</v>
          </cell>
          <cell r="N24">
            <v>142</v>
          </cell>
          <cell r="O24">
            <v>131.66345187094504</v>
          </cell>
          <cell r="P24">
            <v>300</v>
          </cell>
        </row>
        <row r="25">
          <cell r="A25">
            <v>50419034410</v>
          </cell>
          <cell r="B25" t="str">
            <v>50419-0344-10</v>
          </cell>
          <cell r="C25">
            <v>34410</v>
          </cell>
          <cell r="D25">
            <v>3344194.1425999999</v>
          </cell>
          <cell r="E25">
            <v>1215093.7818737684</v>
          </cell>
          <cell r="F25">
            <v>2140.9532644669366</v>
          </cell>
          <cell r="G25">
            <v>107150</v>
          </cell>
          <cell r="K25">
            <v>107150</v>
          </cell>
          <cell r="L25">
            <v>2126959.4074617648</v>
          </cell>
          <cell r="M25">
            <v>19.850297783124262</v>
          </cell>
          <cell r="N25">
            <v>10715</v>
          </cell>
          <cell r="O25">
            <v>198.50297783124262</v>
          </cell>
          <cell r="P25">
            <v>400</v>
          </cell>
        </row>
        <row r="26">
          <cell r="A26">
            <v>50419034412</v>
          </cell>
          <cell r="B26" t="str">
            <v>50419-0344-12</v>
          </cell>
          <cell r="C26">
            <v>34412</v>
          </cell>
          <cell r="D26">
            <v>203841.25399999999</v>
          </cell>
          <cell r="E26">
            <v>76788.272989133489</v>
          </cell>
          <cell r="F26">
            <v>77.087317189786845</v>
          </cell>
          <cell r="G26">
            <v>5330</v>
          </cell>
          <cell r="K26">
            <v>5330</v>
          </cell>
          <cell r="L26">
            <v>126975.89369367671</v>
          </cell>
          <cell r="M26">
            <v>23.822869360914957</v>
          </cell>
          <cell r="N26">
            <v>533</v>
          </cell>
          <cell r="O26">
            <v>238.22869360914956</v>
          </cell>
          <cell r="P26">
            <v>500</v>
          </cell>
        </row>
        <row r="27">
          <cell r="A27">
            <v>50419034415</v>
          </cell>
          <cell r="B27" t="str">
            <v>50419-0344-15</v>
          </cell>
          <cell r="C27">
            <v>34415</v>
          </cell>
          <cell r="D27">
            <v>1502101.1547999999</v>
          </cell>
          <cell r="E27">
            <v>583733.68316685245</v>
          </cell>
          <cell r="F27">
            <v>1045.8451153274773</v>
          </cell>
          <cell r="G27">
            <v>30200</v>
          </cell>
          <cell r="K27">
            <v>30200</v>
          </cell>
          <cell r="L27">
            <v>917321.62651781994</v>
          </cell>
          <cell r="M27">
            <v>30.374888295292052</v>
          </cell>
          <cell r="N27">
            <v>3020</v>
          </cell>
          <cell r="O27">
            <v>303.74888295292055</v>
          </cell>
          <cell r="P27">
            <v>590</v>
          </cell>
        </row>
        <row r="28">
          <cell r="A28">
            <v>50419034421</v>
          </cell>
          <cell r="B28" t="str">
            <v>50419-0344-21</v>
          </cell>
          <cell r="C28">
            <v>34421</v>
          </cell>
          <cell r="D28">
            <v>91230.268000000011</v>
          </cell>
          <cell r="E28">
            <v>17905.365651115848</v>
          </cell>
          <cell r="F28">
            <v>14.824842197056324</v>
          </cell>
          <cell r="G28">
            <v>1560</v>
          </cell>
          <cell r="K28">
            <v>1560</v>
          </cell>
          <cell r="L28">
            <v>73310.077506687114</v>
          </cell>
          <cell r="M28">
            <v>46.993639427363533</v>
          </cell>
          <cell r="N28">
            <v>156</v>
          </cell>
          <cell r="O28">
            <v>469.9363942736353</v>
          </cell>
          <cell r="P28">
            <v>800</v>
          </cell>
        </row>
        <row r="29">
          <cell r="A29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K29">
            <v>0</v>
          </cell>
          <cell r="L29">
            <v>0</v>
          </cell>
          <cell r="M29">
            <v>210</v>
          </cell>
          <cell r="N29">
            <v>0</v>
          </cell>
          <cell r="O29">
            <v>210</v>
          </cell>
          <cell r="P29">
            <v>210</v>
          </cell>
        </row>
        <row r="30">
          <cell r="A30">
            <v>50419034458</v>
          </cell>
          <cell r="B30" t="str">
            <v>50419-0344-58</v>
          </cell>
          <cell r="C30">
            <v>34458</v>
          </cell>
          <cell r="D30">
            <v>3473625.568</v>
          </cell>
          <cell r="E30">
            <v>1290098.820418088</v>
          </cell>
          <cell r="F30">
            <v>534.31131755019987</v>
          </cell>
          <cell r="G30">
            <v>22936</v>
          </cell>
          <cell r="K30">
            <v>22936</v>
          </cell>
          <cell r="L30">
            <v>2182992.4362643622</v>
          </cell>
          <cell r="M30">
            <v>95.177556516583635</v>
          </cell>
          <cell r="N30">
            <v>2867</v>
          </cell>
          <cell r="O30">
            <v>761.42045213266908</v>
          </cell>
          <cell r="P30">
            <v>1680</v>
          </cell>
        </row>
        <row r="31">
          <cell r="A31">
            <v>50419034605</v>
          </cell>
          <cell r="B31" t="str">
            <v>50419-0346-05</v>
          </cell>
          <cell r="C31">
            <v>34605</v>
          </cell>
          <cell r="D31">
            <v>-5826.3940000000002</v>
          </cell>
          <cell r="E31">
            <v>0</v>
          </cell>
          <cell r="F31">
            <v>36.285593445064301</v>
          </cell>
          <cell r="G31">
            <v>-866</v>
          </cell>
          <cell r="K31">
            <v>-866</v>
          </cell>
          <cell r="L31">
            <v>-5862.6795934450647</v>
          </cell>
          <cell r="M31">
            <v>24</v>
          </cell>
          <cell r="N31">
            <v>-86.6</v>
          </cell>
          <cell r="O31">
            <v>240</v>
          </cell>
          <cell r="P31">
            <v>240</v>
          </cell>
        </row>
        <row r="32">
          <cell r="A32">
            <v>50419034607</v>
          </cell>
          <cell r="B32" t="str">
            <v>50419-0346-07</v>
          </cell>
          <cell r="C32">
            <v>34607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K32">
            <v>0</v>
          </cell>
          <cell r="L32">
            <v>0</v>
          </cell>
          <cell r="M32">
            <v>35.239999999999995</v>
          </cell>
          <cell r="N32">
            <v>0</v>
          </cell>
          <cell r="O32">
            <v>352.4</v>
          </cell>
          <cell r="P32">
            <v>352.4</v>
          </cell>
        </row>
        <row r="33">
          <cell r="A33">
            <v>50419034610</v>
          </cell>
          <cell r="B33" t="str">
            <v>50419-0346-10</v>
          </cell>
          <cell r="C33">
            <v>34610</v>
          </cell>
          <cell r="D33">
            <v>-11298.5082</v>
          </cell>
          <cell r="E33">
            <v>0</v>
          </cell>
          <cell r="F33">
            <v>29.327239263079363</v>
          </cell>
          <cell r="G33">
            <v>-922</v>
          </cell>
          <cell r="K33">
            <v>-922</v>
          </cell>
          <cell r="L33">
            <v>-11327.835439263079</v>
          </cell>
          <cell r="M33">
            <v>46.980000000000004</v>
          </cell>
          <cell r="N33">
            <v>-92.2</v>
          </cell>
          <cell r="O33">
            <v>469.80000000000007</v>
          </cell>
          <cell r="P33">
            <v>469.8</v>
          </cell>
        </row>
        <row r="34">
          <cell r="A34">
            <v>50419034612</v>
          </cell>
          <cell r="B34" t="str">
            <v>50419-0346-12</v>
          </cell>
          <cell r="C34">
            <v>34612</v>
          </cell>
          <cell r="D34">
            <v>-1151.01</v>
          </cell>
          <cell r="E34">
            <v>0</v>
          </cell>
          <cell r="F34">
            <v>-1.2447806340118643</v>
          </cell>
          <cell r="G34">
            <v>-20</v>
          </cell>
          <cell r="K34">
            <v>-20</v>
          </cell>
          <cell r="L34">
            <v>-1149.7652193659881</v>
          </cell>
          <cell r="M34">
            <v>58.73</v>
          </cell>
          <cell r="N34">
            <v>-2</v>
          </cell>
          <cell r="O34">
            <v>587.29999999999995</v>
          </cell>
          <cell r="P34">
            <v>587.29999999999995</v>
          </cell>
        </row>
        <row r="35">
          <cell r="A35">
            <v>50419034615</v>
          </cell>
          <cell r="B35" t="str">
            <v>50419-0346-15</v>
          </cell>
          <cell r="C35">
            <v>34615</v>
          </cell>
          <cell r="D35">
            <v>-4253.7291999999998</v>
          </cell>
          <cell r="E35">
            <v>0</v>
          </cell>
          <cell r="F35">
            <v>20.382911393012218</v>
          </cell>
          <cell r="G35">
            <v>-148</v>
          </cell>
          <cell r="K35">
            <v>-148</v>
          </cell>
          <cell r="L35">
            <v>-4274.1121113930121</v>
          </cell>
          <cell r="M35">
            <v>70</v>
          </cell>
          <cell r="N35">
            <v>-14.8</v>
          </cell>
          <cell r="O35">
            <v>700</v>
          </cell>
          <cell r="P35">
            <v>700</v>
          </cell>
        </row>
        <row r="36">
          <cell r="A36">
            <v>50419034620</v>
          </cell>
          <cell r="B36" t="str">
            <v>50419-0346-20</v>
          </cell>
          <cell r="C36">
            <v>34620</v>
          </cell>
          <cell r="D36">
            <v>-239077.6042</v>
          </cell>
          <cell r="E36">
            <v>0</v>
          </cell>
          <cell r="F36">
            <v>1.1843437691396446</v>
          </cell>
          <cell r="G36">
            <v>-139</v>
          </cell>
          <cell r="K36">
            <v>-139</v>
          </cell>
          <cell r="L36">
            <v>-239078.78854376913</v>
          </cell>
          <cell r="M36">
            <v>92</v>
          </cell>
          <cell r="N36">
            <v>-13.9</v>
          </cell>
          <cell r="O36">
            <v>920</v>
          </cell>
          <cell r="P36">
            <v>920</v>
          </cell>
        </row>
        <row r="37">
          <cell r="A37">
            <v>50419034625</v>
          </cell>
          <cell r="B37" t="str">
            <v>50419-0346-25</v>
          </cell>
          <cell r="C37">
            <v>34625</v>
          </cell>
          <cell r="D37">
            <v>-1381.212</v>
          </cell>
          <cell r="E37">
            <v>0</v>
          </cell>
          <cell r="F37">
            <v>2.4780846080189782</v>
          </cell>
          <cell r="G37">
            <v>-12</v>
          </cell>
          <cell r="K37">
            <v>-12</v>
          </cell>
          <cell r="L37">
            <v>-1383.6900846080189</v>
          </cell>
          <cell r="M37">
            <v>117.45</v>
          </cell>
          <cell r="N37">
            <v>-1.2</v>
          </cell>
          <cell r="O37">
            <v>1174.5</v>
          </cell>
          <cell r="P37">
            <v>1174.5</v>
          </cell>
        </row>
        <row r="38">
          <cell r="A38">
            <v>50419034650</v>
          </cell>
          <cell r="B38" t="str">
            <v>50419-0346-50</v>
          </cell>
          <cell r="C38">
            <v>34650</v>
          </cell>
          <cell r="D38">
            <v>-182345.09</v>
          </cell>
          <cell r="E38">
            <v>0</v>
          </cell>
          <cell r="F38">
            <v>0</v>
          </cell>
          <cell r="G38">
            <v>-2653</v>
          </cell>
          <cell r="K38">
            <v>-2653</v>
          </cell>
          <cell r="L38">
            <v>-182345.09</v>
          </cell>
          <cell r="M38">
            <v>240</v>
          </cell>
          <cell r="N38">
            <v>-2653</v>
          </cell>
          <cell r="O38">
            <v>240</v>
          </cell>
          <cell r="P38">
            <v>240</v>
          </cell>
        </row>
        <row r="39">
          <cell r="A39">
            <v>50419034658</v>
          </cell>
          <cell r="B39" t="str">
            <v>50419-0346-58</v>
          </cell>
          <cell r="C39">
            <v>34658</v>
          </cell>
          <cell r="D39">
            <v>-7019.6224000000002</v>
          </cell>
          <cell r="E39">
            <v>0</v>
          </cell>
          <cell r="F39">
            <v>27.958918869367839</v>
          </cell>
          <cell r="G39">
            <v>-139</v>
          </cell>
          <cell r="K39">
            <v>-139</v>
          </cell>
          <cell r="L39">
            <v>-7047.5813188693683</v>
          </cell>
          <cell r="M39">
            <v>240</v>
          </cell>
          <cell r="N39">
            <v>-17.375</v>
          </cell>
          <cell r="O39">
            <v>1920</v>
          </cell>
          <cell r="P39">
            <v>1920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Coversheet"/>
      <sheetName val="Sub package"/>
      <sheetName val="Management Summary"/>
      <sheetName val="ASP Calc"/>
      <sheetName val="Smoothing"/>
      <sheetName val="Chart Data"/>
      <sheetName val="ASP"/>
      <sheetName val="ASP Pct"/>
      <sheetName val="ASP Pct Change"/>
      <sheetName val="ASP Net Sales"/>
      <sheetName val="ASP Net Units"/>
      <sheetName val="ASP Report Data"/>
      <sheetName val="GL Report Data"/>
      <sheetName val="Trending"/>
      <sheetName val="Cal Method"/>
    </sheetNames>
    <sheetDataSet>
      <sheetData sheetId="0"/>
      <sheetData sheetId="1"/>
      <sheetData sheetId="2"/>
      <sheetData sheetId="3"/>
      <sheetData sheetId="4">
        <row r="9">
          <cell r="A9">
            <v>50419000233</v>
          </cell>
          <cell r="B9" t="str">
            <v>50419-0002-33</v>
          </cell>
          <cell r="C9" t="str">
            <v>00233</v>
          </cell>
          <cell r="D9">
            <v>1557283.8078000001</v>
          </cell>
          <cell r="E9">
            <v>60232.572500256931</v>
          </cell>
          <cell r="F9">
            <v>10512</v>
          </cell>
          <cell r="G9">
            <v>1042.4969557410236</v>
          </cell>
          <cell r="H9">
            <v>1496008.7383440023</v>
          </cell>
          <cell r="I9">
            <v>142.31437769634724</v>
          </cell>
          <cell r="J9">
            <v>711.57188848173621</v>
          </cell>
          <cell r="K9">
            <v>2102.4</v>
          </cell>
          <cell r="L9">
            <v>761.1</v>
          </cell>
          <cell r="M9">
            <v>0.93492561881715441</v>
          </cell>
          <cell r="N9">
            <v>5</v>
          </cell>
          <cell r="O9">
            <v>655.02714871655007</v>
          </cell>
          <cell r="P9">
            <v>56.544739765186137</v>
          </cell>
          <cell r="Q9">
            <v>8.6324268965002462E-2</v>
          </cell>
        </row>
        <row r="10">
          <cell r="A10">
            <v>50419005030</v>
          </cell>
          <cell r="B10" t="str">
            <v>50419-0050-30</v>
          </cell>
          <cell r="C10" t="str">
            <v>05030</v>
          </cell>
          <cell r="D10">
            <v>9518.9948000000004</v>
          </cell>
          <cell r="E10">
            <v>13960.917212505989</v>
          </cell>
          <cell r="F10">
            <v>37</v>
          </cell>
          <cell r="G10">
            <v>62125.392754039342</v>
          </cell>
          <cell r="H10">
            <v>-66567.315166545333</v>
          </cell>
          <cell r="I10">
            <v>271.24</v>
          </cell>
          <cell r="J10">
            <v>1356.2</v>
          </cell>
          <cell r="K10">
            <v>7.4</v>
          </cell>
          <cell r="L10">
            <v>1356.2</v>
          </cell>
          <cell r="M10">
            <v>1</v>
          </cell>
          <cell r="N10">
            <v>5</v>
          </cell>
          <cell r="O10">
            <v>890.1238563458885</v>
          </cell>
          <cell r="P10">
            <v>466.07614365411155</v>
          </cell>
          <cell r="Q10">
            <v>0.52360819264796954</v>
          </cell>
        </row>
        <row r="11">
          <cell r="A11">
            <v>50419059505</v>
          </cell>
          <cell r="B11" t="str">
            <v>50419-0595-05</v>
          </cell>
          <cell r="C11" t="str">
            <v>59505</v>
          </cell>
          <cell r="D11">
            <v>30502111.919999998</v>
          </cell>
          <cell r="E11">
            <v>5197998.2560085719</v>
          </cell>
          <cell r="F11">
            <v>104595</v>
          </cell>
          <cell r="G11">
            <v>516778.39565525751</v>
          </cell>
          <cell r="H11">
            <v>24787335.268336169</v>
          </cell>
          <cell r="I11">
            <v>236.98394061222973</v>
          </cell>
          <cell r="J11">
            <v>1184.9197030611485</v>
          </cell>
          <cell r="K11">
            <v>20919</v>
          </cell>
          <cell r="L11">
            <v>1493.45</v>
          </cell>
          <cell r="M11">
            <v>0.79341103020599857</v>
          </cell>
          <cell r="N11">
            <v>5</v>
          </cell>
          <cell r="O11">
            <v>1162.7863333030448</v>
          </cell>
          <cell r="P11">
            <v>22.133369758103754</v>
          </cell>
          <cell r="Q11">
            <v>1.9034769436299667E-2</v>
          </cell>
        </row>
        <row r="12">
          <cell r="A12">
            <v>50419015057</v>
          </cell>
          <cell r="B12" t="str">
            <v>50419-0150-57</v>
          </cell>
          <cell r="C12" t="str">
            <v>15057</v>
          </cell>
          <cell r="D12">
            <v>3033576.28</v>
          </cell>
          <cell r="E12">
            <v>1921.2769546429283</v>
          </cell>
          <cell r="F12">
            <v>19440</v>
          </cell>
          <cell r="G12">
            <v>79698.783424817477</v>
          </cell>
          <cell r="H12">
            <v>2951956.2196205393</v>
          </cell>
          <cell r="I12">
            <v>151.84959977471911</v>
          </cell>
          <cell r="J12">
            <v>1518.495997747191</v>
          </cell>
          <cell r="K12">
            <v>1944</v>
          </cell>
          <cell r="L12">
            <v>1592</v>
          </cell>
          <cell r="M12">
            <v>0.95382914431356225</v>
          </cell>
          <cell r="N12">
            <v>10</v>
          </cell>
          <cell r="O12">
            <v>1459.0598202267752</v>
          </cell>
          <cell r="P12">
            <v>59.436177520415868</v>
          </cell>
          <cell r="Q12">
            <v>4.0735942897240474E-2</v>
          </cell>
        </row>
        <row r="13">
          <cell r="A13">
            <v>50419035510</v>
          </cell>
          <cell r="B13" t="str">
            <v>50419-0355-10</v>
          </cell>
          <cell r="C13" t="str">
            <v>35510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1605.6833333333334</v>
          </cell>
          <cell r="J13">
            <v>4817.05</v>
          </cell>
          <cell r="K13">
            <v>0</v>
          </cell>
          <cell r="L13">
            <v>4817.05</v>
          </cell>
          <cell r="M13">
            <v>1</v>
          </cell>
          <cell r="N13">
            <v>3</v>
          </cell>
          <cell r="O13">
            <v>4341.5470367591897</v>
          </cell>
          <cell r="P13">
            <v>475.50296324081046</v>
          </cell>
          <cell r="Q13">
            <v>0.10952385387393072</v>
          </cell>
        </row>
        <row r="14">
          <cell r="A14">
            <v>50419035703</v>
          </cell>
          <cell r="B14" t="str">
            <v>50419-0357-03</v>
          </cell>
          <cell r="C14" t="str">
            <v>35703</v>
          </cell>
          <cell r="D14">
            <v>15220813.355999999</v>
          </cell>
          <cell r="E14">
            <v>0</v>
          </cell>
          <cell r="F14">
            <v>9684</v>
          </cell>
          <cell r="G14">
            <v>9493.1614771086479</v>
          </cell>
          <cell r="H14">
            <v>15211320.194522889</v>
          </cell>
          <cell r="I14">
            <v>1570.768297658291</v>
          </cell>
          <cell r="J14">
            <v>4712.3048929748729</v>
          </cell>
          <cell r="K14">
            <v>3228</v>
          </cell>
          <cell r="L14">
            <v>4817.05</v>
          </cell>
          <cell r="M14">
            <v>0.97825534154199623</v>
          </cell>
          <cell r="N14">
            <v>3</v>
          </cell>
          <cell r="O14">
            <v>4595.9696973521268</v>
          </cell>
          <cell r="P14">
            <v>116.33519562274614</v>
          </cell>
          <cell r="Q14">
            <v>2.5312437479683616E-2</v>
          </cell>
        </row>
        <row r="15">
          <cell r="A15">
            <v>50419042101</v>
          </cell>
          <cell r="B15" t="str">
            <v>50419-0421-01</v>
          </cell>
          <cell r="C15" t="str">
            <v>42101</v>
          </cell>
          <cell r="D15">
            <v>56675870.344799995</v>
          </cell>
          <cell r="E15">
            <v>3466.9010553027883</v>
          </cell>
          <cell r="F15">
            <v>141762</v>
          </cell>
          <cell r="G15">
            <v>1514584.1275338936</v>
          </cell>
          <cell r="H15">
            <v>55157819.316210799</v>
          </cell>
          <cell r="I15">
            <v>389.08747983388213</v>
          </cell>
          <cell r="J15">
            <v>389.08747983388213</v>
          </cell>
          <cell r="K15">
            <v>141762</v>
          </cell>
          <cell r="L15">
            <v>412.23</v>
          </cell>
          <cell r="M15">
            <v>0.94386017474196959</v>
          </cell>
          <cell r="N15">
            <v>1</v>
          </cell>
          <cell r="O15">
            <v>401.67398272860351</v>
          </cell>
          <cell r="P15">
            <v>-12.586502894721377</v>
          </cell>
          <cell r="Q15">
            <v>-3.1335121107969842E-2</v>
          </cell>
        </row>
        <row r="16">
          <cell r="A16">
            <v>50419051106</v>
          </cell>
          <cell r="B16" t="str">
            <v>50419-0511-06</v>
          </cell>
          <cell r="C16" t="str">
            <v>51106</v>
          </cell>
          <cell r="D16">
            <v>1373170.3159999999</v>
          </cell>
          <cell r="E16">
            <v>153612.99698477576</v>
          </cell>
          <cell r="F16">
            <v>4742</v>
          </cell>
          <cell r="G16">
            <v>269062.81285988342</v>
          </cell>
          <cell r="H16">
            <v>950494.50615534058</v>
          </cell>
          <cell r="I16">
            <v>200.4416925675539</v>
          </cell>
          <cell r="J16">
            <v>200.4416925675539</v>
          </cell>
          <cell r="K16">
            <v>4742</v>
          </cell>
          <cell r="L16">
            <v>305.85000000000002</v>
          </cell>
          <cell r="M16">
            <v>0.65535946564510017</v>
          </cell>
          <cell r="N16">
            <v>1</v>
          </cell>
          <cell r="O16">
            <v>237.66523983418799</v>
          </cell>
          <cell r="P16">
            <v>-37.223547266634085</v>
          </cell>
          <cell r="Q16">
            <v>-0.15662175626778174</v>
          </cell>
        </row>
        <row r="17">
          <cell r="A17">
            <v>50419052325</v>
          </cell>
          <cell r="B17" t="str">
            <v>50419-0523-25</v>
          </cell>
          <cell r="C17" t="str">
            <v>52325</v>
          </cell>
          <cell r="D17">
            <v>121631315.84799999</v>
          </cell>
          <cell r="E17">
            <v>281278.99425838701</v>
          </cell>
          <cell r="F17">
            <v>1177425</v>
          </cell>
          <cell r="G17">
            <v>1849474.9778714946</v>
          </cell>
          <cell r="H17">
            <v>119500561.87587011</v>
          </cell>
          <cell r="I17">
            <v>101.49314128362326</v>
          </cell>
          <cell r="J17">
            <v>1522.3971192543488</v>
          </cell>
          <cell r="K17">
            <v>78495</v>
          </cell>
          <cell r="L17">
            <v>1581.25</v>
          </cell>
          <cell r="M17">
            <v>0.96278078688022062</v>
          </cell>
          <cell r="N17">
            <v>15</v>
          </cell>
          <cell r="O17">
            <v>1277.4678990327975</v>
          </cell>
          <cell r="P17">
            <v>244.9292202215513</v>
          </cell>
          <cell r="Q17">
            <v>0.19173023479258716</v>
          </cell>
        </row>
        <row r="18">
          <cell r="A18">
            <v>59338070351</v>
          </cell>
          <cell r="B18" t="str">
            <v>59338-0703-51</v>
          </cell>
          <cell r="C18" t="str">
            <v>70351</v>
          </cell>
          <cell r="D18">
            <v>2438.1909999999998</v>
          </cell>
          <cell r="E18">
            <v>0</v>
          </cell>
          <cell r="F18">
            <v>17</v>
          </cell>
          <cell r="G18">
            <v>0</v>
          </cell>
          <cell r="H18">
            <v>2438.1909999999998</v>
          </cell>
          <cell r="I18">
            <v>143.423</v>
          </cell>
          <cell r="J18">
            <v>143.423</v>
          </cell>
          <cell r="K18">
            <v>17</v>
          </cell>
          <cell r="L18">
            <v>146.35</v>
          </cell>
          <cell r="M18">
            <v>0.98000000000000009</v>
          </cell>
          <cell r="N18">
            <v>1</v>
          </cell>
          <cell r="O18">
            <v>143.423</v>
          </cell>
          <cell r="P18">
            <v>0</v>
          </cell>
          <cell r="Q18">
            <v>0</v>
          </cell>
        </row>
        <row r="19">
          <cell r="A19">
            <v>59338070355</v>
          </cell>
          <cell r="B19" t="str">
            <v>59338-0703-55</v>
          </cell>
          <cell r="C19" t="str">
            <v>70355</v>
          </cell>
          <cell r="D19">
            <v>85193.261999999988</v>
          </cell>
          <cell r="E19">
            <v>0</v>
          </cell>
          <cell r="F19">
            <v>594</v>
          </cell>
          <cell r="G19">
            <v>0</v>
          </cell>
          <cell r="H19">
            <v>85193.261999999988</v>
          </cell>
          <cell r="I19">
            <v>143.42299999999997</v>
          </cell>
          <cell r="J19">
            <v>717.1149999999999</v>
          </cell>
          <cell r="K19">
            <v>118.8</v>
          </cell>
          <cell r="L19">
            <v>731.75</v>
          </cell>
          <cell r="M19">
            <v>0.97999999999999987</v>
          </cell>
          <cell r="N19">
            <v>5</v>
          </cell>
          <cell r="O19">
            <v>717.11500000000001</v>
          </cell>
          <cell r="P19">
            <v>0</v>
          </cell>
          <cell r="Q19">
            <v>0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 CY 2003 Reinv"/>
      <sheetName val="SE CY 2003 Reinv_Summary"/>
      <sheetName val="SW CY 2003 Reinv"/>
      <sheetName val="SW CY 2003 Reinv Summary"/>
      <sheetName val="Key"/>
    </sheetNames>
    <sheetDataSet>
      <sheetData sheetId="0">
        <row r="2">
          <cell r="A2">
            <v>1</v>
          </cell>
          <cell r="B2" t="str">
            <v>X</v>
          </cell>
          <cell r="C2">
            <v>1</v>
          </cell>
          <cell r="D2" t="str">
            <v>BUAssertive Comm</v>
          </cell>
          <cell r="E2" t="str">
            <v>BU</v>
          </cell>
          <cell r="F2" t="str">
            <v>Assertive Comm</v>
          </cell>
        </row>
        <row r="3">
          <cell r="A3">
            <v>0</v>
          </cell>
          <cell r="B3">
            <v>0</v>
          </cell>
          <cell r="C3">
            <v>1</v>
          </cell>
          <cell r="D3" t="str">
            <v>BUAssertive Comm</v>
          </cell>
          <cell r="E3" t="str">
            <v>BU</v>
          </cell>
          <cell r="F3" t="str">
            <v>Assertive Comm</v>
          </cell>
        </row>
        <row r="4">
          <cell r="A4">
            <v>0</v>
          </cell>
          <cell r="B4">
            <v>0</v>
          </cell>
          <cell r="C4">
            <v>1</v>
          </cell>
          <cell r="D4" t="str">
            <v>BUAssertive Comm</v>
          </cell>
          <cell r="E4" t="str">
            <v>BU</v>
          </cell>
          <cell r="F4" t="str">
            <v>Assertive Comm</v>
          </cell>
        </row>
        <row r="5">
          <cell r="A5">
            <v>2</v>
          </cell>
          <cell r="B5" t="str">
            <v>X</v>
          </cell>
          <cell r="C5">
            <v>2</v>
          </cell>
          <cell r="D5" t="str">
            <v>BUCompeer</v>
          </cell>
          <cell r="E5" t="str">
            <v>BU</v>
          </cell>
          <cell r="F5" t="str">
            <v>Compeer</v>
          </cell>
        </row>
        <row r="6">
          <cell r="A6">
            <v>0</v>
          </cell>
          <cell r="B6">
            <v>0</v>
          </cell>
          <cell r="C6">
            <v>2</v>
          </cell>
          <cell r="D6" t="str">
            <v>BUCompeer</v>
          </cell>
          <cell r="E6" t="str">
            <v>BU</v>
          </cell>
          <cell r="F6" t="str">
            <v>Compeer</v>
          </cell>
        </row>
        <row r="7">
          <cell r="A7">
            <v>0</v>
          </cell>
          <cell r="B7">
            <v>0</v>
          </cell>
          <cell r="C7">
            <v>2</v>
          </cell>
          <cell r="D7" t="str">
            <v>BUCompeer</v>
          </cell>
          <cell r="E7" t="str">
            <v>BU</v>
          </cell>
          <cell r="F7" t="str">
            <v>Compeer</v>
          </cell>
        </row>
        <row r="8">
          <cell r="A8">
            <v>3</v>
          </cell>
          <cell r="B8" t="str">
            <v>X</v>
          </cell>
          <cell r="C8">
            <v>3</v>
          </cell>
          <cell r="D8" t="str">
            <v>BUCons Drop-In-Le</v>
          </cell>
          <cell r="E8" t="str">
            <v>BU</v>
          </cell>
          <cell r="F8" t="str">
            <v>Cons Drop-In-Le</v>
          </cell>
        </row>
        <row r="9">
          <cell r="A9">
            <v>4</v>
          </cell>
          <cell r="B9" t="str">
            <v>X</v>
          </cell>
          <cell r="C9">
            <v>4</v>
          </cell>
          <cell r="D9" t="str">
            <v>BUCons Drop-In-Re</v>
          </cell>
          <cell r="E9" t="str">
            <v>BU</v>
          </cell>
          <cell r="F9" t="str">
            <v>Cons Drop-In-Re</v>
          </cell>
        </row>
        <row r="10">
          <cell r="A10">
            <v>5</v>
          </cell>
          <cell r="B10" t="str">
            <v>X</v>
          </cell>
          <cell r="C10">
            <v>5</v>
          </cell>
          <cell r="D10" t="str">
            <v>BUFamily Friends</v>
          </cell>
          <cell r="E10" t="str">
            <v>BU</v>
          </cell>
          <cell r="F10" t="str">
            <v>Family Friends</v>
          </cell>
        </row>
        <row r="11">
          <cell r="A11">
            <v>0</v>
          </cell>
          <cell r="B11">
            <v>0</v>
          </cell>
          <cell r="C11">
            <v>5</v>
          </cell>
          <cell r="D11" t="str">
            <v>BUFamily Friends</v>
          </cell>
          <cell r="E11" t="str">
            <v>BU</v>
          </cell>
          <cell r="F11" t="str">
            <v>Family Friends</v>
          </cell>
        </row>
        <row r="12">
          <cell r="A12">
            <v>6</v>
          </cell>
          <cell r="B12" t="str">
            <v>X</v>
          </cell>
          <cell r="C12">
            <v>6</v>
          </cell>
          <cell r="D12" t="str">
            <v>BUFamily/Comm Res</v>
          </cell>
          <cell r="E12" t="str">
            <v>BU</v>
          </cell>
          <cell r="F12" t="str">
            <v>Family/Comm Res</v>
          </cell>
        </row>
        <row r="13">
          <cell r="A13">
            <v>0</v>
          </cell>
          <cell r="B13">
            <v>0</v>
          </cell>
          <cell r="C13">
            <v>6</v>
          </cell>
          <cell r="D13" t="str">
            <v>BUFamily/Comm Res</v>
          </cell>
          <cell r="E13" t="str">
            <v>BU</v>
          </cell>
          <cell r="F13" t="str">
            <v>Family/Comm Res</v>
          </cell>
        </row>
        <row r="14">
          <cell r="A14">
            <v>0</v>
          </cell>
          <cell r="B14">
            <v>0</v>
          </cell>
          <cell r="C14">
            <v>6</v>
          </cell>
          <cell r="D14" t="str">
            <v>BUFamily/Comm Res</v>
          </cell>
          <cell r="E14" t="str">
            <v>BU</v>
          </cell>
          <cell r="F14" t="str">
            <v>Family/Comm Res</v>
          </cell>
        </row>
        <row r="15">
          <cell r="A15">
            <v>0</v>
          </cell>
          <cell r="B15">
            <v>0</v>
          </cell>
          <cell r="C15">
            <v>6</v>
          </cell>
          <cell r="D15" t="str">
            <v>BUFamily/Comm Res</v>
          </cell>
          <cell r="E15" t="str">
            <v>BU</v>
          </cell>
          <cell r="F15" t="str">
            <v>Family/Comm Res</v>
          </cell>
        </row>
        <row r="16">
          <cell r="A16">
            <v>7</v>
          </cell>
          <cell r="B16" t="str">
            <v>X</v>
          </cell>
          <cell r="C16">
            <v>7</v>
          </cell>
          <cell r="D16" t="str">
            <v>BULower Bucks Dro</v>
          </cell>
          <cell r="E16" t="str">
            <v>BU</v>
          </cell>
          <cell r="F16" t="str">
            <v>Lower Bucks Dro</v>
          </cell>
        </row>
        <row r="17">
          <cell r="A17">
            <v>8</v>
          </cell>
          <cell r="B17" t="str">
            <v>X</v>
          </cell>
          <cell r="C17">
            <v>8</v>
          </cell>
          <cell r="D17" t="str">
            <v>BUSpecial Srvs fo</v>
          </cell>
          <cell r="E17" t="str">
            <v>BU</v>
          </cell>
          <cell r="F17" t="str">
            <v>Special Srvs fo</v>
          </cell>
        </row>
        <row r="18">
          <cell r="A18">
            <v>0</v>
          </cell>
          <cell r="B18">
            <v>0</v>
          </cell>
          <cell r="C18">
            <v>8</v>
          </cell>
          <cell r="D18" t="str">
            <v>BUSpecial Srvs fo</v>
          </cell>
          <cell r="E18" t="str">
            <v>BU</v>
          </cell>
          <cell r="F18" t="str">
            <v>Special Srvs fo</v>
          </cell>
        </row>
        <row r="19">
          <cell r="A19">
            <v>9</v>
          </cell>
          <cell r="B19" t="str">
            <v>X</v>
          </cell>
          <cell r="C19">
            <v>9</v>
          </cell>
          <cell r="D19" t="str">
            <v>BUTrans Housing f</v>
          </cell>
          <cell r="E19" t="str">
            <v>BU</v>
          </cell>
          <cell r="F19" t="str">
            <v>Trans Housing f</v>
          </cell>
        </row>
        <row r="20">
          <cell r="A20">
            <v>0</v>
          </cell>
          <cell r="B20">
            <v>0</v>
          </cell>
          <cell r="C20">
            <v>9</v>
          </cell>
          <cell r="D20" t="str">
            <v>BUTrans Housing f</v>
          </cell>
          <cell r="E20" t="str">
            <v>BU</v>
          </cell>
          <cell r="F20" t="str">
            <v>Trans Housing f</v>
          </cell>
        </row>
        <row r="21">
          <cell r="A21">
            <v>0</v>
          </cell>
          <cell r="B21">
            <v>0</v>
          </cell>
          <cell r="C21">
            <v>9</v>
          </cell>
          <cell r="D21" t="str">
            <v>BUTrans Housing f</v>
          </cell>
          <cell r="E21" t="str">
            <v>BU</v>
          </cell>
          <cell r="F21" t="str">
            <v>Trans Housing f</v>
          </cell>
        </row>
        <row r="22">
          <cell r="A22">
            <v>10</v>
          </cell>
          <cell r="B22" t="str">
            <v>X</v>
          </cell>
          <cell r="C22">
            <v>10</v>
          </cell>
          <cell r="D22" t="str">
            <v>BUYoung Adult Soc</v>
          </cell>
          <cell r="E22" t="str">
            <v>BU</v>
          </cell>
          <cell r="F22" t="str">
            <v>Young Adult Soc</v>
          </cell>
        </row>
        <row r="23">
          <cell r="A23">
            <v>0</v>
          </cell>
          <cell r="B23">
            <v>0</v>
          </cell>
          <cell r="C23">
            <v>10</v>
          </cell>
          <cell r="D23" t="str">
            <v>BUYoung Adult Soc</v>
          </cell>
          <cell r="E23" t="str">
            <v>BU</v>
          </cell>
          <cell r="F23" t="str">
            <v>Young Adult Soc</v>
          </cell>
        </row>
        <row r="24">
          <cell r="A24">
            <v>0</v>
          </cell>
          <cell r="B24">
            <v>0</v>
          </cell>
          <cell r="C24">
            <v>10</v>
          </cell>
          <cell r="D24" t="str">
            <v>BUYoung Adult Soc</v>
          </cell>
          <cell r="E24" t="str">
            <v>BU</v>
          </cell>
          <cell r="F24" t="str">
            <v>Young Adult Soc</v>
          </cell>
        </row>
        <row r="25">
          <cell r="A25">
            <v>11</v>
          </cell>
          <cell r="B25" t="str">
            <v>X</v>
          </cell>
          <cell r="C25">
            <v>11</v>
          </cell>
          <cell r="D25" t="str">
            <v>CHD&amp;A Outpatient</v>
          </cell>
          <cell r="E25" t="str">
            <v>CH</v>
          </cell>
          <cell r="F25" t="str">
            <v>D&amp;A Outpatient</v>
          </cell>
        </row>
        <row r="26">
          <cell r="A26">
            <v>0</v>
          </cell>
          <cell r="B26">
            <v>0</v>
          </cell>
          <cell r="C26">
            <v>11</v>
          </cell>
          <cell r="D26" t="str">
            <v>CHD&amp;A Outpatient</v>
          </cell>
          <cell r="E26" t="str">
            <v>CH</v>
          </cell>
          <cell r="F26" t="str">
            <v>D&amp;A Outpatient</v>
          </cell>
        </row>
        <row r="27">
          <cell r="A27">
            <v>0</v>
          </cell>
          <cell r="B27">
            <v>0</v>
          </cell>
          <cell r="C27">
            <v>11</v>
          </cell>
          <cell r="D27" t="str">
            <v>CHD&amp;A Outpatient</v>
          </cell>
          <cell r="E27" t="str">
            <v>CH</v>
          </cell>
          <cell r="F27" t="str">
            <v>D&amp;A Outpatient</v>
          </cell>
        </row>
        <row r="28">
          <cell r="A28">
            <v>0</v>
          </cell>
          <cell r="B28">
            <v>0</v>
          </cell>
          <cell r="C28">
            <v>11</v>
          </cell>
          <cell r="D28" t="str">
            <v>CHD&amp;A Outpatient</v>
          </cell>
          <cell r="E28" t="str">
            <v>CH</v>
          </cell>
          <cell r="F28" t="str">
            <v>D&amp;A Outpatient</v>
          </cell>
        </row>
        <row r="29">
          <cell r="A29">
            <v>0</v>
          </cell>
          <cell r="B29">
            <v>0</v>
          </cell>
          <cell r="C29">
            <v>11</v>
          </cell>
          <cell r="D29" t="str">
            <v>CHD&amp;A Outpatient</v>
          </cell>
          <cell r="E29" t="str">
            <v>CH</v>
          </cell>
          <cell r="F29" t="str">
            <v>D&amp;A Outpatient</v>
          </cell>
        </row>
        <row r="30">
          <cell r="A30">
            <v>0</v>
          </cell>
          <cell r="B30">
            <v>0</v>
          </cell>
          <cell r="C30">
            <v>11</v>
          </cell>
          <cell r="D30" t="str">
            <v>CHD&amp;A Outpatient</v>
          </cell>
          <cell r="E30" t="str">
            <v>CH</v>
          </cell>
          <cell r="F30" t="str">
            <v>D&amp;A Outpatient</v>
          </cell>
        </row>
        <row r="31">
          <cell r="A31">
            <v>0</v>
          </cell>
          <cell r="B31">
            <v>0</v>
          </cell>
          <cell r="C31">
            <v>11</v>
          </cell>
          <cell r="D31" t="str">
            <v>CHD&amp;A Outpatient</v>
          </cell>
          <cell r="E31" t="str">
            <v>CH</v>
          </cell>
          <cell r="F31" t="str">
            <v>D&amp;A Outpatient</v>
          </cell>
        </row>
        <row r="32">
          <cell r="A32">
            <v>12</v>
          </cell>
          <cell r="B32" t="str">
            <v>X</v>
          </cell>
          <cell r="C32">
            <v>12</v>
          </cell>
          <cell r="D32" t="str">
            <v>CHFamily Focused Children's</v>
          </cell>
          <cell r="E32" t="str">
            <v>CH</v>
          </cell>
          <cell r="F32" t="str">
            <v>Family Focused Children's</v>
          </cell>
        </row>
        <row r="33">
          <cell r="A33">
            <v>0</v>
          </cell>
          <cell r="B33">
            <v>0</v>
          </cell>
          <cell r="C33">
            <v>12</v>
          </cell>
          <cell r="D33" t="str">
            <v>CHFamily Focused Children's</v>
          </cell>
          <cell r="E33" t="str">
            <v>CH</v>
          </cell>
          <cell r="F33" t="str">
            <v>Family Focused Children's</v>
          </cell>
        </row>
        <row r="34">
          <cell r="A34">
            <v>0</v>
          </cell>
          <cell r="B34">
            <v>0</v>
          </cell>
          <cell r="C34">
            <v>12</v>
          </cell>
          <cell r="D34" t="str">
            <v>CHFamily Focused Children's</v>
          </cell>
          <cell r="E34" t="str">
            <v>CH</v>
          </cell>
          <cell r="F34" t="str">
            <v>Family Focused Children's</v>
          </cell>
        </row>
        <row r="35">
          <cell r="A35">
            <v>0</v>
          </cell>
          <cell r="B35">
            <v>0</v>
          </cell>
          <cell r="C35">
            <v>12</v>
          </cell>
          <cell r="D35" t="str">
            <v>CHFamily Focused Children's</v>
          </cell>
          <cell r="E35" t="str">
            <v>CH</v>
          </cell>
          <cell r="F35" t="str">
            <v>Family Focused Children's</v>
          </cell>
        </row>
        <row r="36">
          <cell r="A36">
            <v>0</v>
          </cell>
          <cell r="B36">
            <v>0</v>
          </cell>
          <cell r="C36">
            <v>12</v>
          </cell>
          <cell r="D36" t="str">
            <v>CHFamily Focused Children's</v>
          </cell>
          <cell r="E36" t="str">
            <v>CH</v>
          </cell>
          <cell r="F36" t="str">
            <v>Family Focused Children's</v>
          </cell>
        </row>
        <row r="37">
          <cell r="A37">
            <v>0</v>
          </cell>
          <cell r="B37">
            <v>0</v>
          </cell>
          <cell r="C37">
            <v>12</v>
          </cell>
          <cell r="D37" t="str">
            <v>CHFamily Focused Children's</v>
          </cell>
          <cell r="E37" t="str">
            <v>CH</v>
          </cell>
          <cell r="F37" t="str">
            <v>Family Focused Children's</v>
          </cell>
        </row>
        <row r="38">
          <cell r="A38">
            <v>0</v>
          </cell>
          <cell r="B38">
            <v>0</v>
          </cell>
          <cell r="C38">
            <v>12</v>
          </cell>
          <cell r="D38" t="str">
            <v>CHFamily Focused Children's</v>
          </cell>
          <cell r="E38" t="str">
            <v>CH</v>
          </cell>
          <cell r="F38" t="str">
            <v>Family Focused Children's</v>
          </cell>
        </row>
        <row r="39">
          <cell r="A39">
            <v>13</v>
          </cell>
          <cell r="B39" t="str">
            <v>X</v>
          </cell>
          <cell r="C39">
            <v>13</v>
          </cell>
          <cell r="D39" t="str">
            <v xml:space="preserve">CHNon-Hospital D&amp;A </v>
          </cell>
          <cell r="E39" t="str">
            <v>CH</v>
          </cell>
          <cell r="F39" t="str">
            <v xml:space="preserve">Non-Hospital D&amp;A </v>
          </cell>
        </row>
        <row r="40">
          <cell r="A40">
            <v>0</v>
          </cell>
          <cell r="B40">
            <v>0</v>
          </cell>
          <cell r="C40">
            <v>13</v>
          </cell>
          <cell r="D40" t="str">
            <v xml:space="preserve">CHNon-Hospital D&amp;A </v>
          </cell>
          <cell r="E40" t="str">
            <v>CH</v>
          </cell>
          <cell r="F40" t="str">
            <v xml:space="preserve">Non-Hospital D&amp;A </v>
          </cell>
        </row>
        <row r="41">
          <cell r="A41">
            <v>0</v>
          </cell>
          <cell r="B41">
            <v>0</v>
          </cell>
          <cell r="C41">
            <v>13</v>
          </cell>
          <cell r="D41" t="str">
            <v xml:space="preserve">CHNon-Hospital D&amp;A </v>
          </cell>
          <cell r="E41" t="str">
            <v>CH</v>
          </cell>
          <cell r="F41" t="str">
            <v xml:space="preserve">Non-Hospital D&amp;A </v>
          </cell>
        </row>
        <row r="42">
          <cell r="A42">
            <v>0</v>
          </cell>
          <cell r="B42">
            <v>0</v>
          </cell>
          <cell r="C42">
            <v>13</v>
          </cell>
          <cell r="D42" t="str">
            <v xml:space="preserve">CHNon-Hospital D&amp;A </v>
          </cell>
          <cell r="E42" t="str">
            <v>CH</v>
          </cell>
          <cell r="F42" t="str">
            <v xml:space="preserve">Non-Hospital D&amp;A </v>
          </cell>
        </row>
        <row r="43">
          <cell r="A43">
            <v>0</v>
          </cell>
          <cell r="B43">
            <v>0</v>
          </cell>
          <cell r="C43">
            <v>13</v>
          </cell>
          <cell r="D43" t="str">
            <v xml:space="preserve">CHNon-Hospital D&amp;A </v>
          </cell>
          <cell r="E43" t="str">
            <v>CH</v>
          </cell>
          <cell r="F43" t="str">
            <v xml:space="preserve">Non-Hospital D&amp;A </v>
          </cell>
        </row>
        <row r="44">
          <cell r="A44">
            <v>0</v>
          </cell>
          <cell r="B44">
            <v>0</v>
          </cell>
          <cell r="C44">
            <v>13</v>
          </cell>
          <cell r="D44" t="str">
            <v xml:space="preserve">CHNon-Hospital D&amp;A </v>
          </cell>
          <cell r="E44" t="str">
            <v>CH</v>
          </cell>
          <cell r="F44" t="str">
            <v xml:space="preserve">Non-Hospital D&amp;A </v>
          </cell>
        </row>
        <row r="45">
          <cell r="A45">
            <v>0</v>
          </cell>
          <cell r="B45">
            <v>0</v>
          </cell>
          <cell r="C45">
            <v>13</v>
          </cell>
          <cell r="D45" t="str">
            <v xml:space="preserve">CHNon-Hospital D&amp;A </v>
          </cell>
          <cell r="E45" t="str">
            <v>CH</v>
          </cell>
          <cell r="F45" t="str">
            <v xml:space="preserve">Non-Hospital D&amp;A </v>
          </cell>
        </row>
        <row r="46">
          <cell r="A46">
            <v>14</v>
          </cell>
          <cell r="B46" t="str">
            <v>X</v>
          </cell>
          <cell r="C46">
            <v>14</v>
          </cell>
          <cell r="D46" t="str">
            <v>CHNon-Hospital Residential D&amp;A</v>
          </cell>
          <cell r="E46" t="str">
            <v>CH</v>
          </cell>
          <cell r="F46" t="str">
            <v>Non-Hospital Residential D&amp;A</v>
          </cell>
        </row>
        <row r="47">
          <cell r="A47">
            <v>0</v>
          </cell>
          <cell r="B47">
            <v>0</v>
          </cell>
          <cell r="C47">
            <v>14</v>
          </cell>
          <cell r="D47" t="str">
            <v>CHNon-Hospital Residential D&amp;A</v>
          </cell>
          <cell r="E47" t="str">
            <v>CH</v>
          </cell>
          <cell r="F47" t="str">
            <v>Non-Hospital Residential D&amp;A</v>
          </cell>
        </row>
        <row r="48">
          <cell r="A48">
            <v>0</v>
          </cell>
          <cell r="B48">
            <v>0</v>
          </cell>
          <cell r="C48">
            <v>14</v>
          </cell>
          <cell r="D48" t="str">
            <v>CHNon-Hospital Residential D&amp;A</v>
          </cell>
          <cell r="E48" t="str">
            <v>CH</v>
          </cell>
          <cell r="F48" t="str">
            <v>Non-Hospital Residential D&amp;A</v>
          </cell>
        </row>
        <row r="49">
          <cell r="A49">
            <v>0</v>
          </cell>
          <cell r="B49">
            <v>0</v>
          </cell>
          <cell r="C49">
            <v>14</v>
          </cell>
          <cell r="D49" t="str">
            <v>CHNon-Hospital Residential D&amp;A</v>
          </cell>
          <cell r="E49" t="str">
            <v>CH</v>
          </cell>
          <cell r="F49" t="str">
            <v>Non-Hospital Residential D&amp;A</v>
          </cell>
        </row>
        <row r="50">
          <cell r="A50">
            <v>0</v>
          </cell>
          <cell r="B50">
            <v>0</v>
          </cell>
          <cell r="C50">
            <v>14</v>
          </cell>
          <cell r="D50" t="str">
            <v>CHNon-Hospital Residential D&amp;A</v>
          </cell>
          <cell r="E50" t="str">
            <v>CH</v>
          </cell>
          <cell r="F50" t="str">
            <v>Non-Hospital Residential D&amp;A</v>
          </cell>
        </row>
        <row r="51">
          <cell r="A51">
            <v>0</v>
          </cell>
          <cell r="B51">
            <v>0</v>
          </cell>
          <cell r="C51">
            <v>14</v>
          </cell>
          <cell r="D51" t="str">
            <v>CHNon-Hospital Residential D&amp;A</v>
          </cell>
          <cell r="E51" t="str">
            <v>CH</v>
          </cell>
          <cell r="F51" t="str">
            <v>Non-Hospital Residential D&amp;A</v>
          </cell>
        </row>
        <row r="52">
          <cell r="A52">
            <v>0</v>
          </cell>
          <cell r="B52">
            <v>0</v>
          </cell>
          <cell r="C52">
            <v>14</v>
          </cell>
          <cell r="D52" t="str">
            <v>CHNon-Hospital Residential D&amp;A</v>
          </cell>
          <cell r="E52" t="str">
            <v>CH</v>
          </cell>
          <cell r="F52" t="str">
            <v>Non-Hospital Residential D&amp;A</v>
          </cell>
        </row>
        <row r="53">
          <cell r="A53">
            <v>15</v>
          </cell>
          <cell r="B53" t="str">
            <v>X</v>
          </cell>
          <cell r="C53">
            <v>15</v>
          </cell>
          <cell r="D53" t="str">
            <v>DEMPR</v>
          </cell>
          <cell r="E53" t="str">
            <v>DE</v>
          </cell>
          <cell r="F53" t="str">
            <v>MPR</v>
          </cell>
        </row>
        <row r="54">
          <cell r="A54">
            <v>0</v>
          </cell>
          <cell r="B54">
            <v>0</v>
          </cell>
          <cell r="C54">
            <v>15</v>
          </cell>
          <cell r="D54" t="str">
            <v>DEMPR</v>
          </cell>
          <cell r="E54" t="str">
            <v>DE</v>
          </cell>
          <cell r="F54" t="str">
            <v>MPR</v>
          </cell>
        </row>
        <row r="55">
          <cell r="A55">
            <v>0</v>
          </cell>
          <cell r="B55">
            <v>0</v>
          </cell>
          <cell r="C55">
            <v>15</v>
          </cell>
          <cell r="D55" t="str">
            <v>DEMPR</v>
          </cell>
          <cell r="E55" t="str">
            <v>DE</v>
          </cell>
          <cell r="F55" t="str">
            <v>MPR</v>
          </cell>
        </row>
        <row r="56">
          <cell r="A56">
            <v>0</v>
          </cell>
          <cell r="B56">
            <v>0</v>
          </cell>
          <cell r="C56">
            <v>15</v>
          </cell>
          <cell r="D56" t="str">
            <v>DEMPR</v>
          </cell>
          <cell r="E56" t="str">
            <v>DE</v>
          </cell>
          <cell r="F56" t="str">
            <v>MPR</v>
          </cell>
        </row>
        <row r="57">
          <cell r="A57">
            <v>0</v>
          </cell>
          <cell r="B57">
            <v>0</v>
          </cell>
          <cell r="C57">
            <v>15</v>
          </cell>
          <cell r="D57" t="str">
            <v>DEMPR</v>
          </cell>
          <cell r="E57" t="str">
            <v>DE</v>
          </cell>
          <cell r="F57" t="str">
            <v>MPR</v>
          </cell>
        </row>
        <row r="58">
          <cell r="A58">
            <v>0</v>
          </cell>
          <cell r="B58">
            <v>0</v>
          </cell>
          <cell r="C58">
            <v>15</v>
          </cell>
          <cell r="D58" t="str">
            <v>DEMPR</v>
          </cell>
          <cell r="E58" t="str">
            <v>DE</v>
          </cell>
          <cell r="F58" t="str">
            <v>MPR</v>
          </cell>
        </row>
        <row r="59">
          <cell r="A59">
            <v>0</v>
          </cell>
          <cell r="B59">
            <v>0</v>
          </cell>
          <cell r="C59">
            <v>15</v>
          </cell>
          <cell r="D59" t="str">
            <v>DEMPR</v>
          </cell>
          <cell r="E59" t="str">
            <v>DE</v>
          </cell>
          <cell r="F59" t="str">
            <v>MPR</v>
          </cell>
        </row>
        <row r="60">
          <cell r="A60">
            <v>0</v>
          </cell>
          <cell r="B60">
            <v>0</v>
          </cell>
          <cell r="C60">
            <v>15</v>
          </cell>
          <cell r="D60" t="str">
            <v>DEMPR</v>
          </cell>
          <cell r="E60" t="str">
            <v>DE</v>
          </cell>
          <cell r="F60" t="str">
            <v>MPR</v>
          </cell>
        </row>
        <row r="61">
          <cell r="A61">
            <v>0</v>
          </cell>
          <cell r="B61">
            <v>0</v>
          </cell>
          <cell r="C61">
            <v>15</v>
          </cell>
          <cell r="D61" t="str">
            <v>DEMPR</v>
          </cell>
          <cell r="E61" t="str">
            <v>DE</v>
          </cell>
          <cell r="F61" t="str">
            <v>MPR</v>
          </cell>
        </row>
        <row r="62">
          <cell r="A62">
            <v>0</v>
          </cell>
          <cell r="B62">
            <v>0</v>
          </cell>
          <cell r="C62">
            <v>15</v>
          </cell>
          <cell r="D62" t="str">
            <v>DEMPR</v>
          </cell>
          <cell r="E62" t="str">
            <v>DE</v>
          </cell>
          <cell r="F62" t="str">
            <v>MPR</v>
          </cell>
        </row>
        <row r="63">
          <cell r="A63">
            <v>0</v>
          </cell>
          <cell r="B63">
            <v>0</v>
          </cell>
          <cell r="C63">
            <v>15</v>
          </cell>
          <cell r="D63" t="str">
            <v>DEMPR</v>
          </cell>
          <cell r="E63" t="str">
            <v>DE</v>
          </cell>
          <cell r="F63" t="str">
            <v>MPR</v>
          </cell>
        </row>
        <row r="64">
          <cell r="A64">
            <v>0</v>
          </cell>
          <cell r="B64">
            <v>0</v>
          </cell>
          <cell r="C64">
            <v>15</v>
          </cell>
          <cell r="D64" t="str">
            <v>DEMPR</v>
          </cell>
          <cell r="E64" t="str">
            <v>DE</v>
          </cell>
          <cell r="F64" t="str">
            <v>MPR</v>
          </cell>
        </row>
        <row r="65">
          <cell r="A65">
            <v>0</v>
          </cell>
          <cell r="B65">
            <v>0</v>
          </cell>
          <cell r="C65">
            <v>15</v>
          </cell>
          <cell r="D65" t="str">
            <v>DEMPR</v>
          </cell>
          <cell r="E65" t="str">
            <v>DE</v>
          </cell>
          <cell r="F65" t="str">
            <v>MPR</v>
          </cell>
        </row>
        <row r="66">
          <cell r="A66">
            <v>0</v>
          </cell>
          <cell r="B66">
            <v>0</v>
          </cell>
          <cell r="C66">
            <v>15</v>
          </cell>
          <cell r="D66" t="str">
            <v>DEMPR</v>
          </cell>
          <cell r="E66" t="str">
            <v>DE</v>
          </cell>
          <cell r="F66" t="str">
            <v>MPR</v>
          </cell>
        </row>
        <row r="67">
          <cell r="A67">
            <v>0</v>
          </cell>
          <cell r="B67">
            <v>0</v>
          </cell>
          <cell r="C67">
            <v>15</v>
          </cell>
          <cell r="D67" t="str">
            <v>DEMPR</v>
          </cell>
          <cell r="E67" t="str">
            <v>DE</v>
          </cell>
          <cell r="F67" t="str">
            <v>MPR</v>
          </cell>
        </row>
        <row r="68">
          <cell r="A68">
            <v>0</v>
          </cell>
          <cell r="B68">
            <v>0</v>
          </cell>
          <cell r="C68">
            <v>15</v>
          </cell>
          <cell r="D68" t="str">
            <v>DEMPR</v>
          </cell>
          <cell r="E68" t="str">
            <v>DE</v>
          </cell>
          <cell r="F68" t="str">
            <v>MPR</v>
          </cell>
        </row>
        <row r="69">
          <cell r="A69">
            <v>0</v>
          </cell>
          <cell r="B69">
            <v>0</v>
          </cell>
          <cell r="C69">
            <v>15</v>
          </cell>
          <cell r="D69" t="str">
            <v>DEMPR</v>
          </cell>
          <cell r="E69" t="str">
            <v>DE</v>
          </cell>
          <cell r="F69" t="str">
            <v>MPR</v>
          </cell>
        </row>
        <row r="70">
          <cell r="A70">
            <v>0</v>
          </cell>
          <cell r="B70">
            <v>0</v>
          </cell>
          <cell r="C70">
            <v>15</v>
          </cell>
          <cell r="D70" t="str">
            <v>DEMPR</v>
          </cell>
          <cell r="E70" t="str">
            <v>DE</v>
          </cell>
          <cell r="F70" t="str">
            <v>MPR</v>
          </cell>
        </row>
        <row r="71">
          <cell r="A71">
            <v>0</v>
          </cell>
          <cell r="B71">
            <v>0</v>
          </cell>
          <cell r="C71">
            <v>15</v>
          </cell>
          <cell r="D71" t="str">
            <v>DEMPR</v>
          </cell>
          <cell r="E71" t="str">
            <v>DE</v>
          </cell>
          <cell r="F71" t="str">
            <v>MPR</v>
          </cell>
        </row>
        <row r="72">
          <cell r="A72">
            <v>0</v>
          </cell>
          <cell r="B72">
            <v>0</v>
          </cell>
          <cell r="C72">
            <v>15</v>
          </cell>
          <cell r="D72" t="str">
            <v>DEMPR</v>
          </cell>
          <cell r="E72" t="str">
            <v>DE</v>
          </cell>
          <cell r="F72" t="str">
            <v>MPR</v>
          </cell>
        </row>
        <row r="73">
          <cell r="A73">
            <v>0</v>
          </cell>
          <cell r="B73">
            <v>0</v>
          </cell>
          <cell r="C73">
            <v>15</v>
          </cell>
          <cell r="D73" t="str">
            <v>DEMPR</v>
          </cell>
          <cell r="E73" t="str">
            <v>DE</v>
          </cell>
          <cell r="F73" t="str">
            <v>MPR</v>
          </cell>
        </row>
        <row r="74">
          <cell r="A74">
            <v>0</v>
          </cell>
          <cell r="B74">
            <v>0</v>
          </cell>
          <cell r="C74">
            <v>15</v>
          </cell>
          <cell r="D74" t="str">
            <v>DEMPR</v>
          </cell>
          <cell r="E74" t="str">
            <v>DE</v>
          </cell>
          <cell r="F74" t="str">
            <v>MPR</v>
          </cell>
        </row>
        <row r="75">
          <cell r="A75">
            <v>16</v>
          </cell>
          <cell r="B75" t="str">
            <v>X</v>
          </cell>
          <cell r="C75">
            <v>16</v>
          </cell>
          <cell r="D75" t="str">
            <v>DEPRS</v>
          </cell>
          <cell r="E75" t="str">
            <v>DE</v>
          </cell>
          <cell r="F75" t="str">
            <v>PRS</v>
          </cell>
        </row>
        <row r="76">
          <cell r="A76">
            <v>0</v>
          </cell>
          <cell r="B76">
            <v>0</v>
          </cell>
          <cell r="C76">
            <v>16</v>
          </cell>
          <cell r="D76" t="str">
            <v>DEPRS</v>
          </cell>
          <cell r="E76" t="str">
            <v>DE</v>
          </cell>
          <cell r="F76" t="str">
            <v>PRS</v>
          </cell>
        </row>
        <row r="77">
          <cell r="A77">
            <v>0</v>
          </cell>
          <cell r="B77">
            <v>0</v>
          </cell>
          <cell r="C77">
            <v>16</v>
          </cell>
          <cell r="D77" t="str">
            <v>DEPRS</v>
          </cell>
          <cell r="E77" t="str">
            <v>DE</v>
          </cell>
          <cell r="F77" t="str">
            <v>PRS</v>
          </cell>
        </row>
        <row r="78">
          <cell r="A78">
            <v>0</v>
          </cell>
          <cell r="B78">
            <v>0</v>
          </cell>
          <cell r="C78">
            <v>16</v>
          </cell>
          <cell r="D78" t="str">
            <v>DEPRS</v>
          </cell>
          <cell r="E78" t="str">
            <v>DE</v>
          </cell>
          <cell r="F78" t="str">
            <v>PRS</v>
          </cell>
        </row>
        <row r="79">
          <cell r="A79">
            <v>0</v>
          </cell>
          <cell r="B79">
            <v>0</v>
          </cell>
          <cell r="C79">
            <v>16</v>
          </cell>
          <cell r="D79" t="str">
            <v>DEPRS</v>
          </cell>
          <cell r="E79" t="str">
            <v>DE</v>
          </cell>
          <cell r="F79" t="str">
            <v>PRS</v>
          </cell>
        </row>
        <row r="80">
          <cell r="A80">
            <v>0</v>
          </cell>
          <cell r="B80">
            <v>0</v>
          </cell>
          <cell r="C80">
            <v>16</v>
          </cell>
          <cell r="D80" t="str">
            <v>DEPRS</v>
          </cell>
          <cell r="E80" t="str">
            <v>DE</v>
          </cell>
          <cell r="F80" t="str">
            <v>PRS</v>
          </cell>
        </row>
        <row r="81">
          <cell r="A81">
            <v>0</v>
          </cell>
          <cell r="B81">
            <v>0</v>
          </cell>
          <cell r="C81">
            <v>16</v>
          </cell>
          <cell r="D81" t="str">
            <v>DEPRS</v>
          </cell>
          <cell r="E81" t="str">
            <v>DE</v>
          </cell>
          <cell r="F81" t="str">
            <v>PRS</v>
          </cell>
        </row>
        <row r="82">
          <cell r="A82">
            <v>0</v>
          </cell>
          <cell r="B82">
            <v>0</v>
          </cell>
          <cell r="C82">
            <v>16</v>
          </cell>
          <cell r="D82" t="str">
            <v>DEPRS</v>
          </cell>
          <cell r="E82" t="str">
            <v>DE</v>
          </cell>
          <cell r="F82" t="str">
            <v>PRS</v>
          </cell>
        </row>
        <row r="83">
          <cell r="A83">
            <v>0</v>
          </cell>
          <cell r="B83">
            <v>0</v>
          </cell>
          <cell r="C83">
            <v>16</v>
          </cell>
          <cell r="D83" t="str">
            <v>DEPRS</v>
          </cell>
          <cell r="E83" t="str">
            <v>DE</v>
          </cell>
          <cell r="F83" t="str">
            <v>PRS</v>
          </cell>
        </row>
        <row r="84">
          <cell r="A84">
            <v>0</v>
          </cell>
          <cell r="B84">
            <v>0</v>
          </cell>
          <cell r="C84">
            <v>16</v>
          </cell>
          <cell r="D84" t="str">
            <v>DEPRS</v>
          </cell>
          <cell r="E84" t="str">
            <v>DE</v>
          </cell>
          <cell r="F84" t="str">
            <v>PRS</v>
          </cell>
        </row>
        <row r="85">
          <cell r="A85">
            <v>0</v>
          </cell>
          <cell r="B85">
            <v>0</v>
          </cell>
          <cell r="C85">
            <v>16</v>
          </cell>
          <cell r="D85" t="str">
            <v>DEPRS</v>
          </cell>
          <cell r="E85" t="str">
            <v>DE</v>
          </cell>
          <cell r="F85" t="str">
            <v>PRS</v>
          </cell>
        </row>
        <row r="86">
          <cell r="A86">
            <v>0</v>
          </cell>
          <cell r="B86">
            <v>0</v>
          </cell>
          <cell r="C86">
            <v>16</v>
          </cell>
          <cell r="D86" t="str">
            <v>DEPRS</v>
          </cell>
          <cell r="E86" t="str">
            <v>DE</v>
          </cell>
          <cell r="F86" t="str">
            <v>PRS</v>
          </cell>
        </row>
        <row r="87">
          <cell r="A87">
            <v>0</v>
          </cell>
          <cell r="B87">
            <v>0</v>
          </cell>
          <cell r="C87">
            <v>16</v>
          </cell>
          <cell r="D87" t="str">
            <v>DEPRS</v>
          </cell>
          <cell r="E87" t="str">
            <v>DE</v>
          </cell>
          <cell r="F87" t="str">
            <v>PRS</v>
          </cell>
        </row>
        <row r="88">
          <cell r="A88">
            <v>0</v>
          </cell>
          <cell r="B88">
            <v>0</v>
          </cell>
          <cell r="C88">
            <v>16</v>
          </cell>
          <cell r="D88" t="str">
            <v>DEPRS</v>
          </cell>
          <cell r="E88" t="str">
            <v>DE</v>
          </cell>
          <cell r="F88" t="str">
            <v>PRS</v>
          </cell>
        </row>
        <row r="89">
          <cell r="A89">
            <v>0</v>
          </cell>
          <cell r="B89">
            <v>0</v>
          </cell>
          <cell r="C89">
            <v>16</v>
          </cell>
          <cell r="D89" t="str">
            <v>DEPRS</v>
          </cell>
          <cell r="E89" t="str">
            <v>DE</v>
          </cell>
          <cell r="F89" t="str">
            <v>PRS</v>
          </cell>
        </row>
        <row r="90">
          <cell r="A90">
            <v>0</v>
          </cell>
          <cell r="B90">
            <v>0</v>
          </cell>
          <cell r="C90">
            <v>16</v>
          </cell>
          <cell r="D90" t="str">
            <v>DEPRS</v>
          </cell>
          <cell r="E90" t="str">
            <v>DE</v>
          </cell>
          <cell r="F90" t="str">
            <v>PRS</v>
          </cell>
        </row>
        <row r="91">
          <cell r="A91">
            <v>0</v>
          </cell>
          <cell r="B91">
            <v>0</v>
          </cell>
          <cell r="C91">
            <v>16</v>
          </cell>
          <cell r="D91" t="str">
            <v>DEPRS</v>
          </cell>
          <cell r="E91" t="str">
            <v>DE</v>
          </cell>
          <cell r="F91" t="str">
            <v>PRS</v>
          </cell>
        </row>
        <row r="92">
          <cell r="A92">
            <v>0</v>
          </cell>
          <cell r="B92">
            <v>0</v>
          </cell>
          <cell r="C92">
            <v>16</v>
          </cell>
          <cell r="D92" t="str">
            <v>DEPRS</v>
          </cell>
          <cell r="E92" t="str">
            <v>DE</v>
          </cell>
          <cell r="F92" t="str">
            <v>PRS</v>
          </cell>
        </row>
        <row r="93">
          <cell r="A93">
            <v>0</v>
          </cell>
          <cell r="B93">
            <v>0</v>
          </cell>
          <cell r="C93">
            <v>16</v>
          </cell>
          <cell r="D93" t="str">
            <v>DEPRS</v>
          </cell>
          <cell r="E93" t="str">
            <v>DE</v>
          </cell>
          <cell r="F93" t="str">
            <v>PRS</v>
          </cell>
        </row>
        <row r="94">
          <cell r="A94">
            <v>0</v>
          </cell>
          <cell r="B94">
            <v>0</v>
          </cell>
          <cell r="C94">
            <v>16</v>
          </cell>
          <cell r="D94" t="str">
            <v>DEPRS</v>
          </cell>
          <cell r="E94" t="str">
            <v>DE</v>
          </cell>
          <cell r="F94" t="str">
            <v>PRS</v>
          </cell>
        </row>
        <row r="95">
          <cell r="A95">
            <v>0</v>
          </cell>
          <cell r="B95">
            <v>0</v>
          </cell>
          <cell r="C95">
            <v>16</v>
          </cell>
          <cell r="D95" t="str">
            <v>DEPRS</v>
          </cell>
          <cell r="E95" t="str">
            <v>DE</v>
          </cell>
          <cell r="F95" t="str">
            <v>PRS</v>
          </cell>
        </row>
        <row r="96">
          <cell r="A96">
            <v>17</v>
          </cell>
          <cell r="B96" t="str">
            <v>X</v>
          </cell>
          <cell r="C96">
            <v>17</v>
          </cell>
          <cell r="D96" t="str">
            <v>MOAssertive Comm</v>
          </cell>
          <cell r="E96" t="str">
            <v>MO</v>
          </cell>
          <cell r="F96" t="str">
            <v>Assertive Comm</v>
          </cell>
        </row>
        <row r="97">
          <cell r="A97">
            <v>0</v>
          </cell>
          <cell r="B97">
            <v>0</v>
          </cell>
          <cell r="C97">
            <v>17</v>
          </cell>
          <cell r="D97" t="str">
            <v>MOAssertive Comm</v>
          </cell>
          <cell r="E97" t="str">
            <v>MO</v>
          </cell>
          <cell r="F97" t="str">
            <v>Assertive Comm</v>
          </cell>
        </row>
        <row r="98">
          <cell r="A98">
            <v>0</v>
          </cell>
          <cell r="B98">
            <v>0</v>
          </cell>
          <cell r="C98">
            <v>17</v>
          </cell>
          <cell r="D98" t="str">
            <v>MOAssertive Comm</v>
          </cell>
          <cell r="E98" t="str">
            <v>MO</v>
          </cell>
          <cell r="F98" t="str">
            <v>Assertive Comm</v>
          </cell>
        </row>
        <row r="99">
          <cell r="A99">
            <v>18</v>
          </cell>
          <cell r="B99" t="str">
            <v>X</v>
          </cell>
          <cell r="C99">
            <v>18</v>
          </cell>
          <cell r="D99" t="str">
            <v>MOClinical Suppor</v>
          </cell>
          <cell r="E99" t="str">
            <v>MO</v>
          </cell>
          <cell r="F99" t="str">
            <v>Clinical Suppor</v>
          </cell>
        </row>
        <row r="100">
          <cell r="A100">
            <v>0</v>
          </cell>
          <cell r="B100">
            <v>0</v>
          </cell>
          <cell r="C100">
            <v>18</v>
          </cell>
          <cell r="D100" t="str">
            <v>MOClinical Suppor</v>
          </cell>
          <cell r="E100" t="str">
            <v>MO</v>
          </cell>
          <cell r="F100" t="str">
            <v>Clinical Suppor</v>
          </cell>
        </row>
        <row r="101">
          <cell r="A101">
            <v>0</v>
          </cell>
          <cell r="B101">
            <v>0</v>
          </cell>
          <cell r="C101">
            <v>18</v>
          </cell>
          <cell r="D101" t="str">
            <v>MOClinical Suppor</v>
          </cell>
          <cell r="E101" t="str">
            <v>MO</v>
          </cell>
          <cell r="F101" t="str">
            <v>Clinical Suppor</v>
          </cell>
        </row>
        <row r="102">
          <cell r="A102">
            <v>0</v>
          </cell>
          <cell r="B102">
            <v>0</v>
          </cell>
          <cell r="C102">
            <v>18</v>
          </cell>
          <cell r="D102" t="str">
            <v>MOClinical Suppor</v>
          </cell>
          <cell r="E102" t="str">
            <v>MO</v>
          </cell>
          <cell r="F102" t="str">
            <v>Clinical Suppor</v>
          </cell>
        </row>
        <row r="103">
          <cell r="A103">
            <v>19</v>
          </cell>
          <cell r="B103" t="str">
            <v>X</v>
          </cell>
          <cell r="C103">
            <v>19</v>
          </cell>
          <cell r="D103" t="str">
            <v>MOD &amp; A Non-Hosp</v>
          </cell>
          <cell r="E103" t="str">
            <v>MO</v>
          </cell>
          <cell r="F103" t="str">
            <v>D &amp; A Non-Hosp</v>
          </cell>
        </row>
        <row r="104">
          <cell r="A104">
            <v>0</v>
          </cell>
          <cell r="B104">
            <v>0</v>
          </cell>
          <cell r="C104">
            <v>19</v>
          </cell>
          <cell r="D104" t="str">
            <v>MOD &amp; A Non-Hosp</v>
          </cell>
          <cell r="E104" t="str">
            <v>MO</v>
          </cell>
          <cell r="F104" t="str">
            <v>D &amp; A Non-Hosp</v>
          </cell>
        </row>
        <row r="105">
          <cell r="A105">
            <v>0</v>
          </cell>
          <cell r="B105">
            <v>0</v>
          </cell>
          <cell r="C105">
            <v>19</v>
          </cell>
          <cell r="D105" t="str">
            <v>MOD &amp; A Non-Hosp</v>
          </cell>
          <cell r="E105" t="str">
            <v>MO</v>
          </cell>
          <cell r="F105" t="str">
            <v>D &amp; A Non-Hosp</v>
          </cell>
        </row>
        <row r="106">
          <cell r="A106">
            <v>0</v>
          </cell>
          <cell r="B106">
            <v>0</v>
          </cell>
          <cell r="C106">
            <v>19</v>
          </cell>
          <cell r="D106" t="str">
            <v>MOD &amp; A Non-Hosp</v>
          </cell>
          <cell r="E106" t="str">
            <v>MO</v>
          </cell>
          <cell r="F106" t="str">
            <v>D &amp; A Non-Hosp</v>
          </cell>
        </row>
        <row r="107">
          <cell r="A107">
            <v>20</v>
          </cell>
          <cell r="B107" t="str">
            <v>X</v>
          </cell>
          <cell r="C107">
            <v>20</v>
          </cell>
          <cell r="D107" t="str">
            <v>MOOutpatient - Ex</v>
          </cell>
          <cell r="E107" t="str">
            <v>MO</v>
          </cell>
          <cell r="F107" t="str">
            <v>Outpatient - Ex</v>
          </cell>
        </row>
        <row r="108">
          <cell r="A108">
            <v>0</v>
          </cell>
          <cell r="B108">
            <v>0</v>
          </cell>
          <cell r="C108">
            <v>20</v>
          </cell>
          <cell r="D108" t="str">
            <v>MOOutpatient - Ex</v>
          </cell>
          <cell r="E108" t="str">
            <v>MO</v>
          </cell>
          <cell r="F108" t="str">
            <v>Outpatient - Ex</v>
          </cell>
        </row>
        <row r="109">
          <cell r="A109">
            <v>0</v>
          </cell>
          <cell r="B109">
            <v>0</v>
          </cell>
          <cell r="C109">
            <v>20</v>
          </cell>
          <cell r="D109" t="str">
            <v>MOOutpatient - Ex</v>
          </cell>
          <cell r="E109" t="str">
            <v>MO</v>
          </cell>
          <cell r="F109" t="str">
            <v>Outpatient - Ex</v>
          </cell>
        </row>
        <row r="110">
          <cell r="A110">
            <v>0</v>
          </cell>
          <cell r="B110">
            <v>0</v>
          </cell>
          <cell r="C110">
            <v>20</v>
          </cell>
          <cell r="D110" t="str">
            <v>MOOutpatient - Ex</v>
          </cell>
          <cell r="E110" t="str">
            <v>MO</v>
          </cell>
          <cell r="F110" t="str">
            <v>Outpatient - Ex</v>
          </cell>
        </row>
        <row r="111">
          <cell r="A111">
            <v>21</v>
          </cell>
          <cell r="B111" t="str">
            <v>X</v>
          </cell>
          <cell r="C111">
            <v>21</v>
          </cell>
          <cell r="D111" t="str">
            <v>PHBHSI: Detoxific</v>
          </cell>
          <cell r="E111" t="str">
            <v>PH</v>
          </cell>
          <cell r="F111" t="str">
            <v>BHSI: Detoxific</v>
          </cell>
        </row>
        <row r="112">
          <cell r="A112">
            <v>0</v>
          </cell>
          <cell r="B112">
            <v>0</v>
          </cell>
          <cell r="C112">
            <v>21</v>
          </cell>
          <cell r="D112" t="str">
            <v>PHBHSI: Detoxific</v>
          </cell>
          <cell r="E112" t="str">
            <v>PH</v>
          </cell>
          <cell r="F112" t="str">
            <v>BHSI: Detoxific</v>
          </cell>
        </row>
        <row r="113">
          <cell r="A113">
            <v>0</v>
          </cell>
          <cell r="B113">
            <v>0</v>
          </cell>
          <cell r="C113">
            <v>21</v>
          </cell>
          <cell r="D113" t="str">
            <v>PHBHSI: Detoxific</v>
          </cell>
          <cell r="E113" t="str">
            <v>PH</v>
          </cell>
          <cell r="F113" t="str">
            <v>BHSI: Detoxific</v>
          </cell>
        </row>
        <row r="114">
          <cell r="A114">
            <v>22</v>
          </cell>
          <cell r="B114" t="str">
            <v>X</v>
          </cell>
          <cell r="C114">
            <v>22</v>
          </cell>
          <cell r="D114" t="str">
            <v>PHBHSI: Rehabilit</v>
          </cell>
          <cell r="E114" t="str">
            <v>PH</v>
          </cell>
          <cell r="F114" t="str">
            <v>BHSI: Rehabilit</v>
          </cell>
        </row>
        <row r="115">
          <cell r="A115">
            <v>0</v>
          </cell>
          <cell r="B115">
            <v>0</v>
          </cell>
          <cell r="C115">
            <v>22</v>
          </cell>
          <cell r="D115" t="str">
            <v>PHBHSI: Rehabilit</v>
          </cell>
          <cell r="E115" t="str">
            <v>PH</v>
          </cell>
          <cell r="F115" t="str">
            <v>BHSI: Rehabilit</v>
          </cell>
        </row>
        <row r="116">
          <cell r="A116">
            <v>0</v>
          </cell>
          <cell r="B116">
            <v>0</v>
          </cell>
          <cell r="C116">
            <v>22</v>
          </cell>
          <cell r="D116" t="str">
            <v>PHBHSI: Rehabilit</v>
          </cell>
          <cell r="E116" t="str">
            <v>PH</v>
          </cell>
          <cell r="F116" t="str">
            <v>BHSI: Rehabilit</v>
          </cell>
        </row>
        <row r="117">
          <cell r="A117">
            <v>0</v>
          </cell>
          <cell r="B117">
            <v>0</v>
          </cell>
          <cell r="C117">
            <v>22</v>
          </cell>
          <cell r="D117" t="str">
            <v>PHBHSI: Rehabilit</v>
          </cell>
          <cell r="E117" t="str">
            <v>PH</v>
          </cell>
          <cell r="F117" t="str">
            <v>BHSI: Rehabilit</v>
          </cell>
        </row>
        <row r="118">
          <cell r="A118">
            <v>0</v>
          </cell>
          <cell r="B118">
            <v>0</v>
          </cell>
          <cell r="C118">
            <v>22</v>
          </cell>
          <cell r="D118" t="str">
            <v>PHBHSI: Rehabilit</v>
          </cell>
          <cell r="E118" t="str">
            <v>PH</v>
          </cell>
          <cell r="F118" t="str">
            <v>BHSI: Rehabilit</v>
          </cell>
        </row>
        <row r="119">
          <cell r="A119">
            <v>0</v>
          </cell>
          <cell r="B119">
            <v>0</v>
          </cell>
          <cell r="C119">
            <v>22</v>
          </cell>
          <cell r="D119" t="str">
            <v>PHBHSI: Rehabilit</v>
          </cell>
          <cell r="E119" t="str">
            <v>PH</v>
          </cell>
          <cell r="F119" t="str">
            <v>BHSI: Rehabilit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>
        <row r="13">
          <cell r="F13">
            <v>20090709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 CATEGORIES- ALL"/>
      <sheetName val="LE CAT BY GROUP &amp; CODE"/>
      <sheetName val="Variance"/>
    </sheetNames>
    <sheetDataSet>
      <sheetData sheetId="0" refreshError="1"/>
      <sheetData sheetId="1" refreshError="1"/>
      <sheetData sheetId="2" refreshError="1">
        <row r="7">
          <cell r="A7" t="str">
            <v>A1</v>
          </cell>
          <cell r="B7" t="str">
            <v>Accounting/Consulting Fees</v>
          </cell>
          <cell r="C7" t="str">
            <v>ALL</v>
          </cell>
        </row>
        <row r="8">
          <cell r="A8" t="str">
            <v>A2</v>
          </cell>
          <cell r="B8" t="str">
            <v>Assignments to Mfg.</v>
          </cell>
          <cell r="C8" t="str">
            <v>ALL</v>
          </cell>
        </row>
        <row r="9">
          <cell r="A9" t="str">
            <v>A3</v>
          </cell>
          <cell r="B9" t="str">
            <v>Bldg Exp</v>
          </cell>
          <cell r="C9" t="str">
            <v>ALL</v>
          </cell>
        </row>
        <row r="10">
          <cell r="A10" t="str">
            <v>A4</v>
          </cell>
          <cell r="B10" t="str">
            <v>Capitalized Construction</v>
          </cell>
          <cell r="C10" t="str">
            <v>ALL</v>
          </cell>
        </row>
        <row r="11">
          <cell r="A11" t="str">
            <v>A5</v>
          </cell>
          <cell r="B11" t="str">
            <v>Cell Therapy</v>
          </cell>
          <cell r="C11" t="str">
            <v>ALL</v>
          </cell>
        </row>
        <row r="12">
          <cell r="A12" t="str">
            <v>A6</v>
          </cell>
          <cell r="B12" t="str">
            <v>Computer Maintenance</v>
          </cell>
          <cell r="C12" t="str">
            <v>ALL</v>
          </cell>
        </row>
        <row r="13">
          <cell r="A13" t="str">
            <v>A7</v>
          </cell>
          <cell r="B13" t="str">
            <v>Equipment Depreciation</v>
          </cell>
          <cell r="C13" t="str">
            <v>ALL</v>
          </cell>
        </row>
        <row r="14">
          <cell r="A14" t="str">
            <v>A8</v>
          </cell>
          <cell r="B14" t="str">
            <v>Fac Maint</v>
          </cell>
          <cell r="C14" t="str">
            <v>ALL</v>
          </cell>
        </row>
        <row r="15">
          <cell r="A15" t="str">
            <v>A9</v>
          </cell>
          <cell r="B15" t="str">
            <v>FX</v>
          </cell>
          <cell r="C15" t="str">
            <v>ALL</v>
          </cell>
        </row>
        <row r="16">
          <cell r="A16" t="str">
            <v>A10</v>
          </cell>
          <cell r="B16" t="str">
            <v>Headcount</v>
          </cell>
          <cell r="C16" t="str">
            <v>ALL</v>
          </cell>
        </row>
        <row r="17">
          <cell r="A17" t="str">
            <v>A11</v>
          </cell>
          <cell r="B17" t="str">
            <v>Judgement/ Unfilled Headcount</v>
          </cell>
          <cell r="C17" t="str">
            <v>ALL</v>
          </cell>
        </row>
        <row r="18">
          <cell r="A18" t="str">
            <v>A12</v>
          </cell>
          <cell r="B18" t="str">
            <v>Lab Supplies</v>
          </cell>
          <cell r="C18" t="str">
            <v>ALL</v>
          </cell>
        </row>
        <row r="19">
          <cell r="A19" t="str">
            <v>A13</v>
          </cell>
          <cell r="B19" t="str">
            <v>Legal Fees</v>
          </cell>
          <cell r="C19" t="str">
            <v>ALL</v>
          </cell>
        </row>
        <row r="20">
          <cell r="A20" t="str">
            <v>A14</v>
          </cell>
          <cell r="B20" t="str">
            <v>Occupancy</v>
          </cell>
          <cell r="C20" t="str">
            <v>ALL</v>
          </cell>
        </row>
        <row r="21">
          <cell r="A21" t="str">
            <v>A15</v>
          </cell>
          <cell r="B21" t="str">
            <v>Office Expense</v>
          </cell>
          <cell r="C21" t="str">
            <v>ALL</v>
          </cell>
        </row>
        <row r="22">
          <cell r="A22" t="str">
            <v>A16</v>
          </cell>
          <cell r="B22" t="str">
            <v>Other Non Specific-Intl</v>
          </cell>
          <cell r="C22" t="str">
            <v>ALL</v>
          </cell>
        </row>
        <row r="23">
          <cell r="A23" t="str">
            <v>A17</v>
          </cell>
          <cell r="B23" t="str">
            <v>Other Non Specific-US **</v>
          </cell>
          <cell r="C23" t="str">
            <v>ALL</v>
          </cell>
        </row>
        <row r="24">
          <cell r="A24" t="str">
            <v>A18</v>
          </cell>
          <cell r="B24" t="str">
            <v>Rec. &amp; Relo</v>
          </cell>
          <cell r="C24" t="str">
            <v>ALL</v>
          </cell>
        </row>
        <row r="25">
          <cell r="A25" t="str">
            <v>A19</v>
          </cell>
          <cell r="B25" t="str">
            <v>Roche</v>
          </cell>
          <cell r="C25" t="str">
            <v>ALL</v>
          </cell>
        </row>
        <row r="26">
          <cell r="A26" t="str">
            <v>A20</v>
          </cell>
          <cell r="B26" t="str">
            <v>Rounding</v>
          </cell>
          <cell r="C26" t="str">
            <v>ALL</v>
          </cell>
        </row>
        <row r="27">
          <cell r="A27" t="str">
            <v>A21</v>
          </cell>
          <cell r="B27" t="str">
            <v>Spillover Legal/Accounting Fees</v>
          </cell>
          <cell r="C27" t="str">
            <v>ALL</v>
          </cell>
        </row>
        <row r="28">
          <cell r="A28" t="str">
            <v>A22</v>
          </cell>
          <cell r="B28" t="str">
            <v>Staff Costs</v>
          </cell>
          <cell r="C28" t="str">
            <v>ALL</v>
          </cell>
        </row>
        <row r="29">
          <cell r="A29" t="str">
            <v>A23</v>
          </cell>
          <cell r="B29" t="str">
            <v>Temporary Staff</v>
          </cell>
          <cell r="C29" t="str">
            <v>ALL</v>
          </cell>
        </row>
        <row r="30">
          <cell r="A30" t="str">
            <v>A24</v>
          </cell>
          <cell r="B30" t="str">
            <v>Travel &amp; Entertainment</v>
          </cell>
          <cell r="C30" t="str">
            <v>ALL</v>
          </cell>
        </row>
        <row r="31">
          <cell r="A31" t="str">
            <v>A25</v>
          </cell>
          <cell r="B31" t="str">
            <v>VEP/MIP</v>
          </cell>
          <cell r="C31" t="str">
            <v>ALL</v>
          </cell>
        </row>
        <row r="32">
          <cell r="A32" t="str">
            <v>M1</v>
          </cell>
          <cell r="B32" t="str">
            <v>Commissions - U.S</v>
          </cell>
          <cell r="C32" t="str">
            <v>MS</v>
          </cell>
        </row>
        <row r="33">
          <cell r="A33" t="str">
            <v>M2</v>
          </cell>
          <cell r="B33" t="str">
            <v>Outside Marketing - Intl</v>
          </cell>
          <cell r="C33" t="str">
            <v>MS</v>
          </cell>
        </row>
        <row r="34">
          <cell r="A34" t="str">
            <v>M3</v>
          </cell>
          <cell r="B34" t="str">
            <v>Outside Marketing - U.S.</v>
          </cell>
          <cell r="C34" t="str">
            <v>MS</v>
          </cell>
        </row>
        <row r="35">
          <cell r="A35" t="str">
            <v>M4</v>
          </cell>
          <cell r="B35" t="str">
            <v>Safety Net - U.S</v>
          </cell>
          <cell r="C35" t="str">
            <v>MS</v>
          </cell>
        </row>
        <row r="36">
          <cell r="A36" t="str">
            <v>M5</v>
          </cell>
          <cell r="B36" t="str">
            <v>DDD Data</v>
          </cell>
          <cell r="C36" t="str">
            <v>MS</v>
          </cell>
        </row>
        <row r="37">
          <cell r="A37" t="str">
            <v>OIE1</v>
          </cell>
          <cell r="B37" t="str">
            <v>Cap Gains/(Losses)</v>
          </cell>
          <cell r="C37" t="str">
            <v>OIE</v>
          </cell>
        </row>
        <row r="38">
          <cell r="A38" t="str">
            <v>OIE2</v>
          </cell>
          <cell r="B38" t="str">
            <v>China Co-promotion</v>
          </cell>
          <cell r="C38" t="str">
            <v>OIE</v>
          </cell>
        </row>
        <row r="39">
          <cell r="A39" t="str">
            <v>OIE3</v>
          </cell>
          <cell r="B39" t="str">
            <v>Dompe'</v>
          </cell>
          <cell r="C39" t="str">
            <v>OIE</v>
          </cell>
        </row>
        <row r="40">
          <cell r="A40" t="str">
            <v>OIE4</v>
          </cell>
          <cell r="B40" t="str">
            <v>Equity in Amgen Regeneron</v>
          </cell>
          <cell r="C40" t="str">
            <v>OIE</v>
          </cell>
        </row>
        <row r="41">
          <cell r="A41" t="str">
            <v>OIE5</v>
          </cell>
          <cell r="B41" t="str">
            <v>Equity in K/A</v>
          </cell>
          <cell r="C41" t="str">
            <v>OIE</v>
          </cell>
        </row>
        <row r="42">
          <cell r="A42" t="str">
            <v>OIE6</v>
          </cell>
          <cell r="B42" t="str">
            <v>FX on min int</v>
          </cell>
          <cell r="C42" t="str">
            <v>OIE</v>
          </cell>
        </row>
        <row r="43">
          <cell r="A43" t="str">
            <v>OIE7</v>
          </cell>
          <cell r="B43" t="str">
            <v>FX trans Gains / (Losses)</v>
          </cell>
          <cell r="C43" t="str">
            <v>OIE</v>
          </cell>
        </row>
        <row r="44">
          <cell r="A44" t="str">
            <v>OIE8</v>
          </cell>
          <cell r="B44" t="str">
            <v>Interest Expense</v>
          </cell>
          <cell r="C44" t="str">
            <v>OIE</v>
          </cell>
        </row>
        <row r="45">
          <cell r="A45" t="str">
            <v>OIE9</v>
          </cell>
          <cell r="B45" t="str">
            <v>Interst Income</v>
          </cell>
          <cell r="C45" t="str">
            <v>OIE</v>
          </cell>
        </row>
        <row r="46">
          <cell r="A46" t="str">
            <v>OIE10</v>
          </cell>
          <cell r="B46" t="str">
            <v>Other Equity in Affiliates</v>
          </cell>
          <cell r="C46" t="str">
            <v>OIE</v>
          </cell>
        </row>
        <row r="47">
          <cell r="A47" t="str">
            <v>OIE11</v>
          </cell>
          <cell r="B47" t="str">
            <v>Roche Minority Interest</v>
          </cell>
          <cell r="C47" t="str">
            <v>OIE</v>
          </cell>
        </row>
        <row r="48">
          <cell r="A48" t="str">
            <v>R1</v>
          </cell>
          <cell r="B48" t="str">
            <v>Acquisition Related Costs</v>
          </cell>
          <cell r="C48" t="str">
            <v>RD</v>
          </cell>
        </row>
        <row r="49">
          <cell r="A49" t="str">
            <v>R2</v>
          </cell>
          <cell r="B49" t="str">
            <v>Clinical Materials</v>
          </cell>
          <cell r="C49" t="str">
            <v>RD</v>
          </cell>
        </row>
        <row r="50">
          <cell r="A50" t="str">
            <v>R3</v>
          </cell>
          <cell r="B50" t="str">
            <v>Clinical Trial Costs</v>
          </cell>
          <cell r="C50" t="str">
            <v>RD</v>
          </cell>
        </row>
        <row r="51">
          <cell r="A51" t="str">
            <v>R4</v>
          </cell>
          <cell r="B51" t="str">
            <v>Cost Recovery/ Partnership</v>
          </cell>
          <cell r="C51" t="str">
            <v>RD</v>
          </cell>
        </row>
        <row r="52">
          <cell r="A52" t="str">
            <v>R5</v>
          </cell>
          <cell r="B52" t="str">
            <v>Grants</v>
          </cell>
          <cell r="C52" t="str">
            <v>RD</v>
          </cell>
        </row>
        <row r="53">
          <cell r="A53" t="str">
            <v>R6</v>
          </cell>
          <cell r="B53" t="str">
            <v>Product Licensing</v>
          </cell>
          <cell r="C53" t="str">
            <v>RD</v>
          </cell>
        </row>
        <row r="54">
          <cell r="A54" t="str">
            <v>R7</v>
          </cell>
          <cell r="B54" t="str">
            <v>Toxicology</v>
          </cell>
          <cell r="C54" t="str">
            <v>RD</v>
          </cell>
        </row>
        <row r="55">
          <cell r="A55" t="str">
            <v>S1</v>
          </cell>
          <cell r="B55" t="str">
            <v>CPR - ARP - BDNF</v>
          </cell>
          <cell r="C55" t="str">
            <v>Sales/COS</v>
          </cell>
        </row>
        <row r="56">
          <cell r="A56" t="str">
            <v>S2</v>
          </cell>
          <cell r="B56" t="str">
            <v>CPR - ARP - NT3</v>
          </cell>
          <cell r="C56" t="str">
            <v>Sales/COS</v>
          </cell>
        </row>
        <row r="57">
          <cell r="A57" t="str">
            <v>S3</v>
          </cell>
          <cell r="B57" t="str">
            <v>CPR - KA - EPO</v>
          </cell>
          <cell r="C57" t="str">
            <v>Sales/COS</v>
          </cell>
        </row>
        <row r="58">
          <cell r="A58" t="str">
            <v>S4</v>
          </cell>
          <cell r="B58" t="str">
            <v>CPR - KA - G-CSF</v>
          </cell>
          <cell r="C58" t="str">
            <v>Sales/COS</v>
          </cell>
        </row>
        <row r="59">
          <cell r="A59" t="str">
            <v>S5</v>
          </cell>
          <cell r="B59" t="str">
            <v>CPR - KA - MGDF</v>
          </cell>
          <cell r="C59" t="str">
            <v>Sales/COS</v>
          </cell>
        </row>
        <row r="60">
          <cell r="A60" t="str">
            <v>S6</v>
          </cell>
          <cell r="B60" t="str">
            <v>CPR - Other</v>
          </cell>
          <cell r="C60" t="str">
            <v>Sales/COS</v>
          </cell>
        </row>
        <row r="61">
          <cell r="A61" t="str">
            <v>S7</v>
          </cell>
          <cell r="B61" t="str">
            <v>Epogen Sales U.S.</v>
          </cell>
          <cell r="C61" t="str">
            <v>Sales/COS</v>
          </cell>
        </row>
        <row r="62">
          <cell r="A62" t="str">
            <v>S8</v>
          </cell>
          <cell r="B62" t="str">
            <v>Net FX on Sales</v>
          </cell>
          <cell r="C62" t="str">
            <v>Sales/COS</v>
          </cell>
        </row>
        <row r="63">
          <cell r="A63" t="str">
            <v>S9</v>
          </cell>
          <cell r="B63" t="str">
            <v>Neupogen Australian Sales</v>
          </cell>
          <cell r="C63" t="str">
            <v>Sales/COS</v>
          </cell>
        </row>
        <row r="64">
          <cell r="A64" t="str">
            <v>S10</v>
          </cell>
          <cell r="B64" t="str">
            <v>Neupogen Canada Sales</v>
          </cell>
          <cell r="C64" t="str">
            <v>Sales/COS</v>
          </cell>
        </row>
        <row r="65">
          <cell r="A65" t="str">
            <v>S11</v>
          </cell>
          <cell r="B65" t="str">
            <v>Neupogen European Sales</v>
          </cell>
          <cell r="C65" t="str">
            <v>Sales/COS</v>
          </cell>
        </row>
        <row r="66">
          <cell r="A66" t="str">
            <v>S12</v>
          </cell>
          <cell r="B66" t="str">
            <v>Neupogen U.S. Sales</v>
          </cell>
          <cell r="C66" t="str">
            <v>Sales/COS</v>
          </cell>
        </row>
        <row r="67">
          <cell r="A67" t="str">
            <v>S13</v>
          </cell>
          <cell r="B67" t="str">
            <v>Royalty Income</v>
          </cell>
          <cell r="C67" t="str">
            <v>Sales/COS</v>
          </cell>
        </row>
        <row r="68">
          <cell r="A68" t="str">
            <v>S14</v>
          </cell>
          <cell r="B68" t="str">
            <v>US Epo COS</v>
          </cell>
          <cell r="C68" t="str">
            <v>Sales/COS</v>
          </cell>
        </row>
        <row r="69">
          <cell r="A69" t="str">
            <v>S15</v>
          </cell>
          <cell r="B69" t="str">
            <v>AUS Neupo COS</v>
          </cell>
          <cell r="C69" t="str">
            <v>Sales/COS</v>
          </cell>
        </row>
        <row r="70">
          <cell r="A70" t="str">
            <v>S16</v>
          </cell>
          <cell r="B70" t="str">
            <v>CAN Neupo COS</v>
          </cell>
          <cell r="C70" t="str">
            <v>Sales/COS</v>
          </cell>
        </row>
        <row r="71">
          <cell r="A71" t="str">
            <v>S17</v>
          </cell>
          <cell r="B71" t="str">
            <v>EUR Neupo COS</v>
          </cell>
          <cell r="C71" t="str">
            <v>Sales/COS</v>
          </cell>
        </row>
        <row r="72">
          <cell r="A72" t="str">
            <v>S18</v>
          </cell>
          <cell r="B72" t="str">
            <v>US Neupo COS</v>
          </cell>
          <cell r="C72" t="str">
            <v>Sales/COS</v>
          </cell>
        </row>
        <row r="73">
          <cell r="A73" t="str">
            <v>S19</v>
          </cell>
          <cell r="B73" t="str">
            <v>Royalty Exp- EPO</v>
          </cell>
          <cell r="C73" t="str">
            <v>Sales/COS</v>
          </cell>
        </row>
        <row r="74">
          <cell r="A74" t="str">
            <v>S20</v>
          </cell>
          <cell r="B74" t="str">
            <v>Royalty Exp- Neupo</v>
          </cell>
          <cell r="C74" t="str">
            <v>Sales/COS</v>
          </cell>
        </row>
        <row r="76">
          <cell r="B76" t="str">
            <v>TOTAL VARIANCE</v>
          </cell>
        </row>
        <row r="78">
          <cell r="B78" t="str">
            <v>CHECK:</v>
          </cell>
        </row>
        <row r="79">
          <cell r="B79" t="str">
            <v>TOTAL PLAN</v>
          </cell>
        </row>
        <row r="80">
          <cell r="B80" t="str">
            <v>TOTAL LE</v>
          </cell>
        </row>
        <row r="81">
          <cell r="B81" t="str">
            <v>TOTAL VARIANCE</v>
          </cell>
        </row>
        <row r="83">
          <cell r="B83" t="str">
            <v>UNLOCATED DIFFERENCE</v>
          </cell>
        </row>
        <row r="85">
          <cell r="A85" t="str">
            <v>** Includes: Insurance, Memberships, Donations,</v>
          </cell>
        </row>
        <row r="86">
          <cell r="A86" t="str">
            <v xml:space="preserve">     FSC, Library, Extramurals, Meetings, &amp; Workshops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>
        <row r="20">
          <cell r="C20">
            <v>-1.0591425983172642E-2</v>
          </cell>
        </row>
      </sheetData>
      <sheetData sheetId="7">
        <row r="12">
          <cell r="C12">
            <v>-1.3512097708936978E-2</v>
          </cell>
          <cell r="D12">
            <v>-1.2439970352808513E-2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33">
          <cell r="C33">
            <v>0</v>
          </cell>
          <cell r="D33">
            <v>0</v>
          </cell>
          <cell r="E33">
            <v>0</v>
          </cell>
        </row>
      </sheetData>
      <sheetData sheetId="15"/>
      <sheetData sheetId="16"/>
      <sheetData sheetId="17"/>
      <sheetData sheetId="18">
        <row r="23">
          <cell r="C23">
            <v>9.3720858820132091E-2</v>
          </cell>
          <cell r="D23">
            <v>8.8251514558425559E-2</v>
          </cell>
        </row>
      </sheetData>
      <sheetData sheetId="19">
        <row r="11">
          <cell r="B11">
            <v>2.142381542054439E-2</v>
          </cell>
          <cell r="I11">
            <v>1.2303081352593657</v>
          </cell>
        </row>
        <row r="12">
          <cell r="B12">
            <v>7.8462164549448765E-3</v>
          </cell>
          <cell r="I12">
            <v>1.4725321854489122</v>
          </cell>
        </row>
        <row r="13">
          <cell r="B13">
            <v>1.2792608380795656E-2</v>
          </cell>
          <cell r="I13">
            <v>1.1379665312811773</v>
          </cell>
          <cell r="K13">
            <v>1.1379665312811773</v>
          </cell>
        </row>
        <row r="14">
          <cell r="B14">
            <v>7.6269132518449467E-3</v>
          </cell>
          <cell r="I14">
            <v>1.0269351572800371</v>
          </cell>
        </row>
        <row r="15">
          <cell r="B15">
            <v>5.4823803798953463E-6</v>
          </cell>
          <cell r="I15">
            <v>1.1392060011606937</v>
          </cell>
        </row>
        <row r="16">
          <cell r="B16">
            <v>1.0573875815235612E-2</v>
          </cell>
          <cell r="I16">
            <v>1.1227229457465804</v>
          </cell>
        </row>
      </sheetData>
      <sheetData sheetId="20">
        <row r="11">
          <cell r="B11">
            <v>6.548354794764899E-3</v>
          </cell>
          <cell r="I11">
            <v>1.0397861158556994</v>
          </cell>
        </row>
        <row r="12">
          <cell r="B12">
            <v>4.8052687365145452E-3</v>
          </cell>
          <cell r="I12">
            <v>1.1876839728627657</v>
          </cell>
        </row>
        <row r="13">
          <cell r="B13">
            <v>1.6744161032856919E-2</v>
          </cell>
          <cell r="I13">
            <v>0.97448180710024523</v>
          </cell>
          <cell r="K13">
            <v>0.97448180710024523</v>
          </cell>
        </row>
        <row r="14">
          <cell r="B14">
            <v>9.7974396042346257E-3</v>
          </cell>
          <cell r="I14">
            <v>0.99552558779860711</v>
          </cell>
        </row>
        <row r="15">
          <cell r="B15">
            <v>3.2048319926758495E-6</v>
          </cell>
          <cell r="I15">
            <v>1.0113309372332868</v>
          </cell>
        </row>
        <row r="16">
          <cell r="B16">
            <v>8.3702459673977714E-3</v>
          </cell>
          <cell r="I16">
            <v>1.0790386207491602</v>
          </cell>
        </row>
      </sheetData>
      <sheetData sheetId="21">
        <row r="11">
          <cell r="B11">
            <v>9.9264470746120992E-3</v>
          </cell>
        </row>
      </sheetData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 Summary"/>
      <sheetName val="TANF Adj Summary"/>
      <sheetName val="ABAD Adj Summary"/>
      <sheetName val="ALTC Adj Summary"/>
      <sheetName val="&lt;---INTERNAL BACKGROUND"/>
      <sheetName val="PBM Rx Adjust"/>
      <sheetName val="Exempt Formula"/>
      <sheetName val="IP Hospital Adjust"/>
      <sheetName val="IP Psych Adjust"/>
      <sheetName val="Emergency Transportation"/>
      <sheetName val="DME Fee"/>
      <sheetName val="Hep C Adj"/>
      <sheetName val="Provider Incentive"/>
      <sheetName val="Admin Adjust"/>
      <sheetName val="All Adj Summary - LIFC Child"/>
      <sheetName val="All Adj Summary - LIFC Adult"/>
      <sheetName val="All Adj Summary - ABAD"/>
      <sheetName val="All Adj Summary - ALTC"/>
      <sheetName val="Exh 2-3 - Adjust - MedII15"/>
    </sheetNames>
    <sheetDataSet>
      <sheetData sheetId="0">
        <row r="37">
          <cell r="H37">
            <v>1606185764.7612841</v>
          </cell>
        </row>
      </sheetData>
      <sheetData sheetId="1"/>
      <sheetData sheetId="2"/>
      <sheetData sheetId="3"/>
      <sheetData sheetId="4"/>
      <sheetData sheetId="5">
        <row r="9">
          <cell r="C9">
            <v>33.717662487337165</v>
          </cell>
        </row>
        <row r="20">
          <cell r="C20">
            <v>-9.1300451985696363E-3</v>
          </cell>
          <cell r="D20">
            <v>-1.1744384248608242E-2</v>
          </cell>
          <cell r="E20">
            <v>-1.2865789492947921E-2</v>
          </cell>
        </row>
      </sheetData>
      <sheetData sheetId="6">
        <row r="9">
          <cell r="C9">
            <v>100735.23849999998</v>
          </cell>
        </row>
        <row r="12">
          <cell r="C12">
            <v>-1.0445669748232718E-2</v>
          </cell>
          <cell r="D12">
            <v>-2.1161237025749957E-3</v>
          </cell>
          <cell r="E12">
            <v>-2.0763039800826298E-2</v>
          </cell>
          <cell r="F12">
            <v>-1.1293652379438626E-2</v>
          </cell>
          <cell r="G12">
            <v>-1.5736428221188422E-2</v>
          </cell>
          <cell r="H12">
            <v>-1.1013946347323294E-2</v>
          </cell>
        </row>
      </sheetData>
      <sheetData sheetId="7">
        <row r="13">
          <cell r="C13">
            <v>9.9448944902433375E-2</v>
          </cell>
        </row>
        <row r="23">
          <cell r="C23">
            <v>5.3345003410588114E-2</v>
          </cell>
          <cell r="D23">
            <v>-4.9970451014903397E-2</v>
          </cell>
        </row>
      </sheetData>
      <sheetData sheetId="8">
        <row r="9">
          <cell r="C9">
            <v>35940399.61966984</v>
          </cell>
        </row>
        <row r="22">
          <cell r="C22">
            <v>3.0444981366791423E-4</v>
          </cell>
        </row>
      </sheetData>
      <sheetData sheetId="9">
        <row r="9">
          <cell r="C9">
            <v>38408752.611406565</v>
          </cell>
        </row>
        <row r="19">
          <cell r="C19">
            <v>6.5853093905548386E-3</v>
          </cell>
          <cell r="D19">
            <v>4.0434616584147532E-3</v>
          </cell>
          <cell r="E19">
            <v>1.7464561701628586E-3</v>
          </cell>
          <cell r="F19">
            <v>8.6949131533880207E-4</v>
          </cell>
        </row>
      </sheetData>
      <sheetData sheetId="10">
        <row r="9">
          <cell r="C9">
            <v>26594988.9001</v>
          </cell>
        </row>
        <row r="16">
          <cell r="C16">
            <v>-2.2849093547717383E-2</v>
          </cell>
          <cell r="D16">
            <v>-3.1652404367625599E-2</v>
          </cell>
        </row>
      </sheetData>
      <sheetData sheetId="11">
        <row r="9">
          <cell r="C9">
            <v>260803575.11290002</v>
          </cell>
        </row>
      </sheetData>
      <sheetData sheetId="12">
        <row r="9">
          <cell r="C9">
            <v>7.028671446168186E-3</v>
          </cell>
          <cell r="D9">
            <v>1.0580613952604115E-3</v>
          </cell>
        </row>
      </sheetData>
      <sheetData sheetId="13">
        <row r="9">
          <cell r="C9">
            <v>3.799112228042409</v>
          </cell>
        </row>
        <row r="23">
          <cell r="C23">
            <v>9.5733525390888086E-2</v>
          </cell>
          <cell r="D23">
            <v>8.4040331900710238E-2</v>
          </cell>
          <cell r="E23">
            <v>7.1046833351264438E-2</v>
          </cell>
        </row>
      </sheetData>
      <sheetData sheetId="14">
        <row r="9">
          <cell r="C9" t="str">
            <v>Policy/
Program1</v>
          </cell>
        </row>
        <row r="11">
          <cell r="B11">
            <v>2.4061502563125448E-2</v>
          </cell>
          <cell r="I11">
            <v>0.99430353714050723</v>
          </cell>
        </row>
        <row r="12">
          <cell r="B12">
            <v>9.5946983049679524E-3</v>
          </cell>
          <cell r="I12">
            <v>1.2569983196032961</v>
          </cell>
        </row>
        <row r="13">
          <cell r="B13">
            <v>9.7861584143996705E-3</v>
          </cell>
          <cell r="I13">
            <v>1.0378396383532453</v>
          </cell>
          <cell r="K13">
            <v>1.0378396383532453</v>
          </cell>
        </row>
        <row r="14">
          <cell r="B14">
            <v>1.1598998272432937E-2</v>
          </cell>
          <cell r="I14">
            <v>1.1175416868231463</v>
          </cell>
        </row>
        <row r="15">
          <cell r="B15">
            <v>4.3867221077853458E-6</v>
          </cell>
          <cell r="I15">
            <v>1.1573287349789945</v>
          </cell>
        </row>
        <row r="16">
          <cell r="B16">
            <v>1.3452440267489596E-2</v>
          </cell>
          <cell r="I16">
            <v>1.1308865008223705</v>
          </cell>
        </row>
      </sheetData>
      <sheetData sheetId="15">
        <row r="9">
          <cell r="C9" t="str">
            <v>Policy/
Program1</v>
          </cell>
        </row>
        <row r="11">
          <cell r="B11">
            <v>6.6570893903055151E-3</v>
          </cell>
          <cell r="I11">
            <v>1.0116848168176908</v>
          </cell>
        </row>
        <row r="12">
          <cell r="B12">
            <v>5.9033807488477752E-3</v>
          </cell>
          <cell r="I12">
            <v>0.96927720934710826</v>
          </cell>
        </row>
        <row r="13">
          <cell r="B13">
            <v>1.1467999790142347E-2</v>
          </cell>
          <cell r="I13">
            <v>0.99096187110222722</v>
          </cell>
          <cell r="K13">
            <v>0.99096187110222722</v>
          </cell>
        </row>
        <row r="14">
          <cell r="B14">
            <v>1.0584020524022852E-2</v>
          </cell>
          <cell r="I14">
            <v>1.047265377581861</v>
          </cell>
        </row>
        <row r="15">
          <cell r="B15">
            <v>3.9366154888309524E-5</v>
          </cell>
          <cell r="I15">
            <v>1.0975396055124194</v>
          </cell>
        </row>
        <row r="16">
          <cell r="B16">
            <v>1.2331408567373581E-2</v>
          </cell>
          <cell r="I16">
            <v>1.0835193457616854</v>
          </cell>
        </row>
      </sheetData>
      <sheetData sheetId="16">
        <row r="9">
          <cell r="C9" t="str">
            <v>Policy/
Program1</v>
          </cell>
        </row>
        <row r="11">
          <cell r="B11">
            <v>9.2191713461804436E-3</v>
          </cell>
          <cell r="I11">
            <v>1.0642684114515617</v>
          </cell>
        </row>
        <row r="12">
          <cell r="B12">
            <v>1.0840369561955443E-2</v>
          </cell>
          <cell r="I12">
            <v>1.1599778393043489</v>
          </cell>
        </row>
        <row r="13">
          <cell r="B13">
            <v>1.5284077609258206E-2</v>
          </cell>
          <cell r="I13">
            <v>1.0500727068019302</v>
          </cell>
          <cell r="K13">
            <v>1.0500727068019302</v>
          </cell>
        </row>
        <row r="14">
          <cell r="B14">
            <v>1.7509649055468479E-2</v>
          </cell>
          <cell r="I14">
            <v>1.2075876322534422</v>
          </cell>
        </row>
        <row r="15">
          <cell r="B15">
            <v>6.4068916866943937E-5</v>
          </cell>
          <cell r="I15">
            <v>1.0345479501124293</v>
          </cell>
        </row>
        <row r="16">
          <cell r="B16">
            <v>1.6436019547978686E-2</v>
          </cell>
          <cell r="I16">
            <v>1.1455246094058591</v>
          </cell>
        </row>
      </sheetData>
      <sheetData sheetId="17">
        <row r="9">
          <cell r="C9" t="str">
            <v>Policy/
Program1</v>
          </cell>
        </row>
        <row r="11">
          <cell r="B11">
            <v>1.0927386833865071E-2</v>
          </cell>
          <cell r="I11">
            <v>0.98355550243219236</v>
          </cell>
        </row>
        <row r="12">
          <cell r="B12">
            <v>1.0927386833865071E-2</v>
          </cell>
          <cell r="I12">
            <v>0.98355550243219236</v>
          </cell>
        </row>
        <row r="13">
          <cell r="B13">
            <v>1.0927386833865071E-2</v>
          </cell>
          <cell r="I13">
            <v>0.98355550243219236</v>
          </cell>
          <cell r="K13">
            <v>0.98355550243219236</v>
          </cell>
        </row>
        <row r="14">
          <cell r="B14">
            <v>1.0927386833865071E-2</v>
          </cell>
        </row>
        <row r="15">
          <cell r="B15">
            <v>1.0927386833865071E-2</v>
          </cell>
        </row>
        <row r="16">
          <cell r="B16">
            <v>1.0927386833865071E-2</v>
          </cell>
          <cell r="I16">
            <v>0.98355550243219236</v>
          </cell>
        </row>
      </sheetData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k DDD &amp; Ex-Fact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wide_ALTC_Child"/>
      <sheetName val="Statewide_ALTC_Adult"/>
      <sheetName val="PBM Rx Adjust"/>
      <sheetName val="Exempt Formula"/>
      <sheetName val="IP Hospital Adjust"/>
      <sheetName val="IP Psych Adjust"/>
      <sheetName val="DME Fee"/>
      <sheetName val="Hep C Adj"/>
      <sheetName val="Provider Incentive"/>
      <sheetName val="ER Triage Adj"/>
      <sheetName val="RBRVS Adj"/>
      <sheetName val="Admin Adjust"/>
      <sheetName val="All Adj Summary - ALTC Child"/>
      <sheetName val="All Adj Summary - ALTC Adult"/>
      <sheetName val="ALTC Child"/>
      <sheetName val="ALTC Adult"/>
      <sheetName val="Background =&gt;"/>
      <sheetName val="Claims Summary Child"/>
      <sheetName val="Claims Summary Adult"/>
      <sheetName val="Adj Summary"/>
      <sheetName val="HP Rx Pricing"/>
      <sheetName val="Exh 1-4 - Total Claims - MCO AL"/>
    </sheetNames>
    <sheetDataSet>
      <sheetData sheetId="0">
        <row r="10">
          <cell r="F10">
            <v>15193</v>
          </cell>
        </row>
      </sheetData>
      <sheetData sheetId="1">
        <row r="10">
          <cell r="F10">
            <v>23910</v>
          </cell>
        </row>
      </sheetData>
      <sheetData sheetId="2">
        <row r="15">
          <cell r="C15">
            <v>1.6752123712600805E-2</v>
          </cell>
        </row>
        <row r="20">
          <cell r="C20">
            <v>-1.7011351895826587E-2</v>
          </cell>
          <cell r="D20">
            <v>-1.2887042765035162E-2</v>
          </cell>
        </row>
      </sheetData>
      <sheetData sheetId="3">
        <row r="12">
          <cell r="C12">
            <v>-1.4368620304690915E-2</v>
          </cell>
        </row>
      </sheetData>
      <sheetData sheetId="4">
        <row r="10">
          <cell r="C10">
            <v>20283354.097100005</v>
          </cell>
        </row>
        <row r="23">
          <cell r="C23">
            <v>1.8511112470082303E-2</v>
          </cell>
          <cell r="D23">
            <v>-2.2123020506094177E-2</v>
          </cell>
        </row>
      </sheetData>
      <sheetData sheetId="5">
        <row r="9">
          <cell r="C9">
            <v>995211.64207090833</v>
          </cell>
        </row>
        <row r="22">
          <cell r="C22">
            <v>-2.9346127163372182E-4</v>
          </cell>
        </row>
      </sheetData>
      <sheetData sheetId="6">
        <row r="16">
          <cell r="C16">
            <v>-6.6522727047274327E-2</v>
          </cell>
        </row>
      </sheetData>
      <sheetData sheetId="7">
        <row r="33">
          <cell r="C33">
            <v>1.5484327583602672E-5</v>
          </cell>
          <cell r="D33">
            <v>9.0686476126643212E-3</v>
          </cell>
        </row>
      </sheetData>
      <sheetData sheetId="8">
        <row r="9">
          <cell r="C9">
            <v>7.9190893616467304E-4</v>
          </cell>
        </row>
      </sheetData>
      <sheetData sheetId="9">
        <row r="23">
          <cell r="C23">
            <v>1.8203498703246389E-3</v>
          </cell>
        </row>
      </sheetData>
      <sheetData sheetId="10"/>
      <sheetData sheetId="11">
        <row r="20">
          <cell r="C20">
            <v>4.3605842752591766E-2</v>
          </cell>
        </row>
        <row r="23">
          <cell r="C23">
            <v>5.8605842752591765E-2</v>
          </cell>
        </row>
      </sheetData>
      <sheetData sheetId="12">
        <row r="11">
          <cell r="B11">
            <v>1.3805981545886636E-2</v>
          </cell>
          <cell r="I11">
            <v>1.1238896910772027</v>
          </cell>
        </row>
        <row r="12">
          <cell r="B12">
            <v>1.3805981545886636E-2</v>
          </cell>
          <cell r="I12">
            <v>1.1238896910772027</v>
          </cell>
        </row>
        <row r="13">
          <cell r="B13">
            <v>1.3805981545886636E-2</v>
          </cell>
          <cell r="I13">
            <v>1.1238896910772027</v>
          </cell>
          <cell r="K13">
            <v>1.1238896910772027</v>
          </cell>
        </row>
        <row r="14">
          <cell r="B14">
            <v>1.3805981545886636E-2</v>
          </cell>
          <cell r="I14">
            <v>1.1238896910772027</v>
          </cell>
        </row>
        <row r="15">
          <cell r="B15">
            <v>1.3805981545886636E-2</v>
          </cell>
          <cell r="I15">
            <v>1.1238896910772027</v>
          </cell>
        </row>
        <row r="16">
          <cell r="B16">
            <v>1.3805981545886636E-2</v>
          </cell>
          <cell r="I16">
            <v>1.1238896910772027</v>
          </cell>
        </row>
      </sheetData>
      <sheetData sheetId="13">
        <row r="11">
          <cell r="B11">
            <v>1.2526409120726445E-2</v>
          </cell>
          <cell r="I11">
            <v>1.0166490441952785</v>
          </cell>
        </row>
        <row r="12">
          <cell r="B12">
            <v>1.2526409120726445E-2</v>
          </cell>
          <cell r="I12">
            <v>1.0166490441952785</v>
          </cell>
        </row>
        <row r="13">
          <cell r="B13">
            <v>1.2526409120726445E-2</v>
          </cell>
          <cell r="I13">
            <v>1.0166490441952785</v>
          </cell>
          <cell r="K13">
            <v>1.0166490441952785</v>
          </cell>
        </row>
        <row r="14">
          <cell r="B14">
            <v>1.2526409120726445E-2</v>
          </cell>
          <cell r="I14">
            <v>1.0166490441952785</v>
          </cell>
        </row>
        <row r="15">
          <cell r="B15">
            <v>1.2526409120726445E-2</v>
          </cell>
          <cell r="I15">
            <v>1.0166490441952785</v>
          </cell>
        </row>
        <row r="16">
          <cell r="B16">
            <v>1.2526409120726445E-2</v>
          </cell>
          <cell r="I16">
            <v>1.0166490441952785</v>
          </cell>
        </row>
      </sheetData>
      <sheetData sheetId="14">
        <row r="15">
          <cell r="K15">
            <v>7024955.013121251</v>
          </cell>
        </row>
      </sheetData>
      <sheetData sheetId="15">
        <row r="15">
          <cell r="K15">
            <v>7123622.5670277551</v>
          </cell>
        </row>
      </sheetData>
      <sheetData sheetId="16"/>
      <sheetData sheetId="17">
        <row r="37">
          <cell r="J37">
            <v>64131346.813174292</v>
          </cell>
        </row>
      </sheetData>
      <sheetData sheetId="18">
        <row r="37">
          <cell r="J37">
            <v>117961995.10427278</v>
          </cell>
        </row>
      </sheetData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Rates - Not MCO"/>
      <sheetName val="BaseRates - MCO"/>
      <sheetName val="Admin Adjust"/>
      <sheetName val="BaseRates - Blend1 - w admin"/>
      <sheetName val="BaseRates - Blend2 - NH EDCD"/>
      <sheetName val="MM Distribution - Not MCO"/>
      <sheetName val="MM Distribution - MCO"/>
      <sheetName val="MM Distribution - All"/>
      <sheetName val="Reinsurance Adj"/>
      <sheetName val="ARTS Adjustment"/>
      <sheetName val="CapRates Final - Blend2"/>
      <sheetName val="County by Region"/>
    </sheetNames>
    <sheetDataSet>
      <sheetData sheetId="0"/>
      <sheetData sheetId="1"/>
      <sheetData sheetId="2">
        <row r="14">
          <cell r="L14">
            <v>232.57049831295782</v>
          </cell>
          <cell r="M14">
            <v>140.44596861357849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st Cost"/>
      <sheetName val="Est Cost Sentara"/>
      <sheetName val="Est Cost Trigon"/>
      <sheetName val="Est Cost Carenet"/>
      <sheetName val="Est Cost Premier"/>
      <sheetName val="Est Cost Unicare"/>
      <sheetName val="AIDS"/>
      <sheetName val="ESRD"/>
      <sheetName val="Hemophilia"/>
      <sheetName val="HIV"/>
      <sheetName val="Maternity"/>
      <sheetName val="NICU"/>
      <sheetName val="Schizophrenia"/>
      <sheetName val="Sickle_Anem"/>
      <sheetName val="Sickle_Trait"/>
      <sheetName val="Transplants"/>
    </sheetNames>
    <sheetDataSet>
      <sheetData sheetId="0" refreshError="1"/>
      <sheetData sheetId="1" refreshError="1">
        <row r="43">
          <cell r="F43">
            <v>3.3401608427619578E-2</v>
          </cell>
        </row>
      </sheetData>
      <sheetData sheetId="2" refreshError="1">
        <row r="43">
          <cell r="F43">
            <v>8.0919915659820471E-2</v>
          </cell>
        </row>
      </sheetData>
      <sheetData sheetId="3" refreshError="1">
        <row r="43">
          <cell r="F43">
            <v>4.114577741443242E-2</v>
          </cell>
        </row>
      </sheetData>
      <sheetData sheetId="4" refreshError="1">
        <row r="43">
          <cell r="F43">
            <v>-0.1069879875542176</v>
          </cell>
        </row>
      </sheetData>
      <sheetData sheetId="5" refreshError="1">
        <row r="43">
          <cell r="F43">
            <v>-3.5683842814338083E-2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E5B3BE"/>
  </sheetPr>
  <dimension ref="A1:DO163"/>
  <sheetViews>
    <sheetView zoomScale="90" zoomScaleNormal="90" workbookViewId="0">
      <pane xSplit="3" ySplit="5" topLeftCell="D87" activePane="bottomRight" state="frozen"/>
      <selection pane="topRight" activeCell="D1" sqref="D1"/>
      <selection pane="bottomLeft" activeCell="A6" sqref="A6"/>
      <selection pane="bottomRight" activeCell="D102" sqref="D102"/>
    </sheetView>
  </sheetViews>
  <sheetFormatPr defaultColWidth="9.109375" defaultRowHeight="13.2" x14ac:dyDescent="0.25"/>
  <cols>
    <col min="1" max="1" width="3.33203125" style="1" customWidth="1"/>
    <col min="2" max="2" width="60.21875" style="1" customWidth="1"/>
    <col min="3" max="3" width="0.109375" style="2" customWidth="1"/>
    <col min="4" max="4" width="15.109375" style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8.44140625" style="1" bestFit="1" customWidth="1"/>
    <col min="12" max="12" width="14.5546875" style="1" bestFit="1" customWidth="1"/>
    <col min="13" max="13" width="10.5546875" style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5.21875" style="2" customWidth="1"/>
    <col min="21" max="21" width="13" style="2" customWidth="1"/>
    <col min="22" max="25" width="15" style="2" customWidth="1"/>
    <col min="26" max="26" width="15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3" width="13.5546875" style="1" customWidth="1"/>
    <col min="64" max="64" width="15" style="1" bestFit="1" customWidth="1"/>
    <col min="65" max="65" width="13.33203125" style="1" bestFit="1" customWidth="1"/>
    <col min="66" max="66" width="15" style="1" bestFit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5" width="13.5546875" style="1" customWidth="1"/>
    <col min="96" max="98" width="15.664062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37.33203125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7" t="s">
        <v>219</v>
      </c>
      <c r="B1" s="219"/>
      <c r="C1" s="439" t="s">
        <v>220</v>
      </c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440"/>
      <c r="AM1" s="440"/>
      <c r="AN1" s="440"/>
      <c r="AO1" s="440"/>
      <c r="AP1" s="440"/>
      <c r="AQ1" s="440"/>
      <c r="AR1" s="440"/>
      <c r="AS1" s="440"/>
      <c r="AT1" s="440"/>
      <c r="AU1" s="440"/>
      <c r="AV1" s="440"/>
      <c r="AW1" s="440"/>
      <c r="AX1" s="440"/>
      <c r="AY1" s="440"/>
      <c r="AZ1" s="440"/>
      <c r="BA1" s="440"/>
      <c r="BB1" s="440"/>
      <c r="BC1" s="440"/>
      <c r="BD1" s="440"/>
      <c r="BE1" s="440"/>
      <c r="BF1" s="440"/>
      <c r="BG1" s="440"/>
      <c r="BH1" s="440"/>
      <c r="BI1" s="440"/>
      <c r="BJ1" s="440"/>
      <c r="BK1" s="440"/>
      <c r="BL1" s="440"/>
      <c r="BM1" s="440"/>
      <c r="BN1" s="440"/>
      <c r="BO1" s="440"/>
      <c r="BP1" s="440"/>
      <c r="BQ1" s="440"/>
      <c r="BR1" s="440"/>
      <c r="BS1" s="440"/>
      <c r="BT1" s="440"/>
      <c r="BU1" s="440"/>
      <c r="BV1" s="440"/>
      <c r="BW1" s="440"/>
      <c r="BX1" s="440"/>
      <c r="BY1" s="440"/>
      <c r="BZ1" s="440"/>
      <c r="CA1" s="440"/>
      <c r="CB1" s="440"/>
      <c r="CC1" s="440"/>
      <c r="CD1" s="440"/>
      <c r="CE1" s="440"/>
      <c r="CF1" s="440"/>
      <c r="CG1" s="440"/>
      <c r="CH1" s="440"/>
      <c r="CI1" s="440"/>
      <c r="CJ1" s="440"/>
      <c r="CK1" s="440"/>
      <c r="CL1" s="440"/>
      <c r="CM1" s="440"/>
      <c r="CN1" s="440"/>
      <c r="CO1" s="440"/>
      <c r="CP1" s="440"/>
      <c r="CQ1" s="440"/>
      <c r="CR1" s="440"/>
      <c r="CS1" s="440"/>
      <c r="CT1" s="440"/>
      <c r="CU1" s="440"/>
      <c r="CV1" s="440"/>
      <c r="CW1" s="440"/>
      <c r="CX1" s="440"/>
      <c r="CY1" s="440"/>
      <c r="CZ1" s="440"/>
      <c r="DA1" s="441"/>
    </row>
    <row r="2" spans="1:119" s="26" customFormat="1" ht="21.6" thickBot="1" x14ac:dyDescent="0.45">
      <c r="A2" s="29" t="s">
        <v>14</v>
      </c>
      <c r="B2" s="28"/>
      <c r="C2" s="31"/>
      <c r="D2" s="442" t="s">
        <v>151</v>
      </c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4"/>
      <c r="S2" s="223"/>
      <c r="T2" s="445" t="s">
        <v>152</v>
      </c>
      <c r="U2" s="443"/>
      <c r="V2" s="443"/>
      <c r="W2" s="443"/>
      <c r="X2" s="443"/>
      <c r="Y2" s="443"/>
      <c r="Z2" s="443"/>
      <c r="AA2" s="443"/>
      <c r="AB2" s="443"/>
      <c r="AC2" s="443"/>
      <c r="AD2" s="443"/>
      <c r="AE2" s="443"/>
      <c r="AF2" s="443"/>
      <c r="AG2" s="443"/>
      <c r="AH2" s="444"/>
      <c r="AI2" s="224"/>
      <c r="AJ2" s="445" t="s">
        <v>208</v>
      </c>
      <c r="AK2" s="443"/>
      <c r="AL2" s="443"/>
      <c r="AM2" s="443"/>
      <c r="AN2" s="443"/>
      <c r="AO2" s="443"/>
      <c r="AP2" s="443"/>
      <c r="AQ2" s="443"/>
      <c r="AR2" s="443"/>
      <c r="AS2" s="443"/>
      <c r="AT2" s="443"/>
      <c r="AU2" s="443"/>
      <c r="AV2" s="443"/>
      <c r="AW2" s="443"/>
      <c r="AX2" s="444"/>
      <c r="AY2" s="224"/>
      <c r="AZ2" s="445" t="s">
        <v>156</v>
      </c>
      <c r="BA2" s="443"/>
      <c r="BB2" s="443"/>
      <c r="BC2" s="443"/>
      <c r="BD2" s="443"/>
      <c r="BE2" s="443"/>
      <c r="BF2" s="443"/>
      <c r="BG2" s="443"/>
      <c r="BH2" s="443"/>
      <c r="BI2" s="443"/>
      <c r="BJ2" s="443"/>
      <c r="BK2" s="443"/>
      <c r="BL2" s="443"/>
      <c r="BM2" s="443"/>
      <c r="BN2" s="444"/>
      <c r="BO2" s="224"/>
      <c r="BP2" s="445" t="s">
        <v>157</v>
      </c>
      <c r="BQ2" s="443"/>
      <c r="BR2" s="443"/>
      <c r="BS2" s="443"/>
      <c r="BT2" s="443"/>
      <c r="BU2" s="443"/>
      <c r="BV2" s="443"/>
      <c r="BW2" s="443"/>
      <c r="BX2" s="443"/>
      <c r="BY2" s="443"/>
      <c r="BZ2" s="443"/>
      <c r="CA2" s="443"/>
      <c r="CB2" s="443"/>
      <c r="CC2" s="443"/>
      <c r="CD2" s="444"/>
      <c r="CE2" s="224"/>
      <c r="CF2" s="445" t="s">
        <v>158</v>
      </c>
      <c r="CG2" s="443"/>
      <c r="CH2" s="443"/>
      <c r="CI2" s="443"/>
      <c r="CJ2" s="443"/>
      <c r="CK2" s="443"/>
      <c r="CL2" s="443"/>
      <c r="CM2" s="443"/>
      <c r="CN2" s="443"/>
      <c r="CO2" s="443"/>
      <c r="CP2" s="443"/>
      <c r="CQ2" s="443"/>
      <c r="CR2" s="443"/>
      <c r="CS2" s="443"/>
      <c r="CT2" s="446"/>
      <c r="DI2"/>
      <c r="DM2"/>
    </row>
    <row r="3" spans="1:119" s="25" customFormat="1" ht="16.2" thickBot="1" x14ac:dyDescent="0.35">
      <c r="A3" s="24" t="s">
        <v>18</v>
      </c>
      <c r="B3" s="30"/>
      <c r="C3" s="130"/>
      <c r="D3" s="438" t="s">
        <v>130</v>
      </c>
      <c r="E3" s="432"/>
      <c r="F3" s="432"/>
      <c r="G3" s="432"/>
      <c r="H3" s="432"/>
      <c r="I3" s="433"/>
      <c r="J3" s="431" t="s">
        <v>129</v>
      </c>
      <c r="K3" s="432"/>
      <c r="L3" s="432"/>
      <c r="M3" s="432"/>
      <c r="N3" s="432"/>
      <c r="O3" s="433"/>
      <c r="P3" s="434" t="s">
        <v>187</v>
      </c>
      <c r="Q3" s="435"/>
      <c r="R3" s="436"/>
      <c r="S3" s="225"/>
      <c r="T3" s="431" t="s">
        <v>128</v>
      </c>
      <c r="U3" s="432"/>
      <c r="V3" s="432"/>
      <c r="W3" s="432"/>
      <c r="X3" s="432"/>
      <c r="Y3" s="433"/>
      <c r="Z3" s="431" t="s">
        <v>127</v>
      </c>
      <c r="AA3" s="432"/>
      <c r="AB3" s="432"/>
      <c r="AC3" s="432"/>
      <c r="AD3" s="432"/>
      <c r="AE3" s="433"/>
      <c r="AF3" s="434" t="s">
        <v>188</v>
      </c>
      <c r="AG3" s="435"/>
      <c r="AH3" s="436"/>
      <c r="AI3" s="226"/>
      <c r="AJ3" s="431" t="s">
        <v>209</v>
      </c>
      <c r="AK3" s="432"/>
      <c r="AL3" s="432"/>
      <c r="AM3" s="432"/>
      <c r="AN3" s="432"/>
      <c r="AO3" s="433"/>
      <c r="AP3" s="431" t="s">
        <v>210</v>
      </c>
      <c r="AQ3" s="432"/>
      <c r="AR3" s="432"/>
      <c r="AS3" s="432"/>
      <c r="AT3" s="432"/>
      <c r="AU3" s="433"/>
      <c r="AV3" s="434" t="s">
        <v>221</v>
      </c>
      <c r="AW3" s="435"/>
      <c r="AX3" s="436"/>
      <c r="AY3" s="226"/>
      <c r="AZ3" s="431" t="s">
        <v>137</v>
      </c>
      <c r="BA3" s="432"/>
      <c r="BB3" s="432"/>
      <c r="BC3" s="432"/>
      <c r="BD3" s="432"/>
      <c r="BE3" s="433"/>
      <c r="BF3" s="431" t="s">
        <v>138</v>
      </c>
      <c r="BG3" s="432"/>
      <c r="BH3" s="432"/>
      <c r="BI3" s="432"/>
      <c r="BJ3" s="432"/>
      <c r="BK3" s="433"/>
      <c r="BL3" s="434" t="s">
        <v>189</v>
      </c>
      <c r="BM3" s="435"/>
      <c r="BN3" s="436"/>
      <c r="BO3" s="226"/>
      <c r="BP3" s="431" t="s">
        <v>135</v>
      </c>
      <c r="BQ3" s="432"/>
      <c r="BR3" s="432"/>
      <c r="BS3" s="432"/>
      <c r="BT3" s="432"/>
      <c r="BU3" s="433"/>
      <c r="BV3" s="431" t="s">
        <v>136</v>
      </c>
      <c r="BW3" s="432"/>
      <c r="BX3" s="432"/>
      <c r="BY3" s="432"/>
      <c r="BZ3" s="432"/>
      <c r="CA3" s="433"/>
      <c r="CB3" s="434" t="s">
        <v>190</v>
      </c>
      <c r="CC3" s="435"/>
      <c r="CD3" s="436"/>
      <c r="CE3" s="226"/>
      <c r="CF3" s="431" t="s">
        <v>139</v>
      </c>
      <c r="CG3" s="432"/>
      <c r="CH3" s="432"/>
      <c r="CI3" s="432"/>
      <c r="CJ3" s="432"/>
      <c r="CK3" s="433"/>
      <c r="CL3" s="431" t="s">
        <v>140</v>
      </c>
      <c r="CM3" s="432"/>
      <c r="CN3" s="432"/>
      <c r="CO3" s="432"/>
      <c r="CP3" s="432"/>
      <c r="CQ3" s="433"/>
      <c r="CR3" s="434" t="s">
        <v>191</v>
      </c>
      <c r="CS3" s="435"/>
      <c r="CT3" s="437"/>
      <c r="CU3" s="60"/>
      <c r="CV3" s="421" t="s">
        <v>141</v>
      </c>
      <c r="CW3" s="422"/>
      <c r="CX3" s="422"/>
      <c r="CY3" s="422"/>
      <c r="CZ3" s="422"/>
      <c r="DA3" s="423"/>
      <c r="DB3" s="424" t="s">
        <v>142</v>
      </c>
      <c r="DC3" s="422"/>
      <c r="DD3" s="422"/>
      <c r="DE3" s="422"/>
      <c r="DF3" s="422"/>
      <c r="DG3" s="423"/>
      <c r="DH3" s="182"/>
      <c r="DI3" s="425" t="s">
        <v>192</v>
      </c>
      <c r="DJ3" s="426"/>
      <c r="DK3" s="426"/>
      <c r="DL3" s="427"/>
      <c r="DM3"/>
    </row>
    <row r="4" spans="1:119" s="16" customFormat="1" ht="13.5" customHeight="1" thickBot="1" x14ac:dyDescent="0.3">
      <c r="D4" s="21">
        <v>1044</v>
      </c>
      <c r="E4" s="18"/>
      <c r="F4" s="18"/>
      <c r="G4" s="18"/>
      <c r="H4" s="18"/>
      <c r="I4" s="19"/>
      <c r="J4" s="17">
        <v>1044</v>
      </c>
      <c r="K4" s="18"/>
      <c r="L4" s="18"/>
      <c r="M4" s="18"/>
      <c r="N4" s="18"/>
      <c r="O4" s="19"/>
      <c r="P4" s="17"/>
      <c r="Q4" s="220"/>
      <c r="R4" s="221"/>
      <c r="S4" s="20"/>
      <c r="T4" s="21">
        <v>1045</v>
      </c>
      <c r="U4" s="18"/>
      <c r="V4" s="18"/>
      <c r="W4" s="18"/>
      <c r="X4" s="18"/>
      <c r="Y4" s="19"/>
      <c r="Z4" s="17"/>
      <c r="AA4" s="18"/>
      <c r="AB4" s="18"/>
      <c r="AC4" s="18"/>
      <c r="AD4" s="18"/>
      <c r="AE4" s="222"/>
      <c r="AF4" s="17"/>
      <c r="AG4" s="220"/>
      <c r="AH4" s="221"/>
      <c r="AI4" s="23"/>
      <c r="AJ4" s="21">
        <v>1046</v>
      </c>
      <c r="AK4" s="18"/>
      <c r="AL4" s="18"/>
      <c r="AM4" s="18"/>
      <c r="AN4" s="18"/>
      <c r="AO4" s="19"/>
      <c r="AP4" s="17"/>
      <c r="AQ4" s="18"/>
      <c r="AR4" s="18"/>
      <c r="AS4" s="18"/>
      <c r="AT4" s="18"/>
      <c r="AU4" s="19"/>
      <c r="AV4" s="17"/>
      <c r="AW4" s="220"/>
      <c r="AX4" s="221"/>
      <c r="AY4" s="23"/>
      <c r="AZ4" s="21">
        <v>1047</v>
      </c>
      <c r="BA4" s="18"/>
      <c r="BB4" s="18"/>
      <c r="BC4" s="18"/>
      <c r="BD4" s="18"/>
      <c r="BE4" s="19"/>
      <c r="BF4" s="17"/>
      <c r="BG4" s="18"/>
      <c r="BH4" s="18"/>
      <c r="BI4" s="18"/>
      <c r="BJ4" s="18"/>
      <c r="BK4" s="19"/>
      <c r="BL4" s="17"/>
      <c r="BM4" s="220"/>
      <c r="BN4" s="221"/>
      <c r="BO4" s="23"/>
      <c r="BP4" s="21">
        <v>1048</v>
      </c>
      <c r="BQ4" s="18"/>
      <c r="BR4" s="18"/>
      <c r="BS4" s="18"/>
      <c r="BT4" s="18"/>
      <c r="BU4" s="19"/>
      <c r="BV4" s="17"/>
      <c r="BW4" s="18"/>
      <c r="BX4" s="18"/>
      <c r="BY4" s="18"/>
      <c r="BZ4" s="18"/>
      <c r="CA4" s="19"/>
      <c r="CB4" s="17"/>
      <c r="CC4" s="220"/>
      <c r="CD4" s="221"/>
      <c r="CE4" s="23"/>
      <c r="CF4" s="21">
        <v>1049</v>
      </c>
      <c r="CG4" s="18"/>
      <c r="CH4" s="18"/>
      <c r="CI4" s="18"/>
      <c r="CJ4" s="18"/>
      <c r="CK4" s="19"/>
      <c r="CL4" s="17"/>
      <c r="CM4" s="18"/>
      <c r="CN4" s="18"/>
      <c r="CO4" s="18"/>
      <c r="CP4" s="18"/>
      <c r="CQ4" s="19"/>
      <c r="CR4" s="17"/>
      <c r="CS4" s="220"/>
      <c r="CT4" s="221"/>
      <c r="CU4" s="22"/>
      <c r="CV4" s="171"/>
      <c r="CW4" s="18"/>
      <c r="CX4" s="18"/>
      <c r="CY4" s="18"/>
      <c r="CZ4" s="18"/>
      <c r="DA4" s="19"/>
      <c r="DB4" s="17"/>
      <c r="DC4" s="18"/>
      <c r="DD4" s="18"/>
      <c r="DE4" s="18"/>
      <c r="DF4" s="18"/>
      <c r="DG4" s="19"/>
      <c r="DH4" s="183"/>
      <c r="DI4" s="428"/>
      <c r="DJ4" s="429"/>
      <c r="DK4" s="429"/>
      <c r="DL4" s="430"/>
      <c r="DM4"/>
    </row>
    <row r="5" spans="1:119" s="25" customFormat="1" ht="48" customHeight="1" thickBot="1" x14ac:dyDescent="0.35">
      <c r="A5" s="120"/>
      <c r="B5" s="120"/>
      <c r="C5" s="121"/>
      <c r="D5" s="122" t="s">
        <v>103</v>
      </c>
      <c r="E5" s="123" t="s">
        <v>98</v>
      </c>
      <c r="F5" s="123" t="s">
        <v>104</v>
      </c>
      <c r="G5" s="123" t="s">
        <v>98</v>
      </c>
      <c r="H5" s="123" t="s">
        <v>115</v>
      </c>
      <c r="I5" s="124" t="s">
        <v>154</v>
      </c>
      <c r="J5" s="125" t="s">
        <v>103</v>
      </c>
      <c r="K5" s="123" t="s">
        <v>98</v>
      </c>
      <c r="L5" s="123" t="s">
        <v>104</v>
      </c>
      <c r="M5" s="123" t="s">
        <v>98</v>
      </c>
      <c r="N5" s="123" t="s">
        <v>115</v>
      </c>
      <c r="O5" s="121" t="s">
        <v>154</v>
      </c>
      <c r="P5" s="131" t="s">
        <v>103</v>
      </c>
      <c r="Q5" s="131" t="s">
        <v>104</v>
      </c>
      <c r="R5" s="132" t="s">
        <v>126</v>
      </c>
      <c r="S5" s="39"/>
      <c r="T5" s="122" t="s">
        <v>105</v>
      </c>
      <c r="U5" s="123" t="s">
        <v>98</v>
      </c>
      <c r="V5" s="123" t="s">
        <v>106</v>
      </c>
      <c r="W5" s="123" t="s">
        <v>98</v>
      </c>
      <c r="X5" s="123" t="s">
        <v>116</v>
      </c>
      <c r="Y5" s="124" t="s">
        <v>154</v>
      </c>
      <c r="Z5" s="125" t="s">
        <v>105</v>
      </c>
      <c r="AA5" s="123" t="s">
        <v>98</v>
      </c>
      <c r="AB5" s="123" t="s">
        <v>106</v>
      </c>
      <c r="AC5" s="123" t="s">
        <v>98</v>
      </c>
      <c r="AD5" s="123" t="s">
        <v>116</v>
      </c>
      <c r="AE5" s="126" t="s">
        <v>154</v>
      </c>
      <c r="AF5" s="131" t="s">
        <v>105</v>
      </c>
      <c r="AG5" s="131" t="s">
        <v>106</v>
      </c>
      <c r="AH5" s="132" t="s">
        <v>132</v>
      </c>
      <c r="AI5" s="41"/>
      <c r="AJ5" s="122" t="s">
        <v>107</v>
      </c>
      <c r="AK5" s="123" t="s">
        <v>98</v>
      </c>
      <c r="AL5" s="123" t="s">
        <v>108</v>
      </c>
      <c r="AM5" s="123" t="s">
        <v>98</v>
      </c>
      <c r="AN5" s="123" t="s">
        <v>117</v>
      </c>
      <c r="AO5" s="124" t="s">
        <v>154</v>
      </c>
      <c r="AP5" s="125" t="s">
        <v>107</v>
      </c>
      <c r="AQ5" s="123" t="s">
        <v>98</v>
      </c>
      <c r="AR5" s="123" t="s">
        <v>108</v>
      </c>
      <c r="AS5" s="123" t="s">
        <v>98</v>
      </c>
      <c r="AT5" s="123" t="s">
        <v>117</v>
      </c>
      <c r="AU5" s="121" t="s">
        <v>154</v>
      </c>
      <c r="AV5" s="131" t="s">
        <v>107</v>
      </c>
      <c r="AW5" s="131" t="s">
        <v>108</v>
      </c>
      <c r="AX5" s="132" t="s">
        <v>144</v>
      </c>
      <c r="AY5" s="41"/>
      <c r="AZ5" s="122" t="s">
        <v>109</v>
      </c>
      <c r="BA5" s="123" t="s">
        <v>98</v>
      </c>
      <c r="BB5" s="123" t="s">
        <v>110</v>
      </c>
      <c r="BC5" s="123" t="s">
        <v>98</v>
      </c>
      <c r="BD5" s="123" t="s">
        <v>118</v>
      </c>
      <c r="BE5" s="124" t="s">
        <v>154</v>
      </c>
      <c r="BF5" s="125" t="s">
        <v>109</v>
      </c>
      <c r="BG5" s="123" t="s">
        <v>98</v>
      </c>
      <c r="BH5" s="123" t="s">
        <v>110</v>
      </c>
      <c r="BI5" s="123" t="s">
        <v>98</v>
      </c>
      <c r="BJ5" s="123" t="s">
        <v>118</v>
      </c>
      <c r="BK5" s="121" t="s">
        <v>154</v>
      </c>
      <c r="BL5" s="131" t="s">
        <v>109</v>
      </c>
      <c r="BM5" s="131" t="s">
        <v>110</v>
      </c>
      <c r="BN5" s="132" t="s">
        <v>145</v>
      </c>
      <c r="BO5" s="41"/>
      <c r="BP5" s="122" t="s">
        <v>111</v>
      </c>
      <c r="BQ5" s="123" t="s">
        <v>98</v>
      </c>
      <c r="BR5" s="123" t="s">
        <v>112</v>
      </c>
      <c r="BS5" s="123" t="s">
        <v>98</v>
      </c>
      <c r="BT5" s="123" t="s">
        <v>119</v>
      </c>
      <c r="BU5" s="124" t="s">
        <v>154</v>
      </c>
      <c r="BV5" s="125" t="s">
        <v>111</v>
      </c>
      <c r="BW5" s="123" t="s">
        <v>98</v>
      </c>
      <c r="BX5" s="123" t="s">
        <v>112</v>
      </c>
      <c r="BY5" s="123" t="s">
        <v>98</v>
      </c>
      <c r="BZ5" s="123" t="s">
        <v>119</v>
      </c>
      <c r="CA5" s="121" t="s">
        <v>154</v>
      </c>
      <c r="CB5" s="131" t="s">
        <v>147</v>
      </c>
      <c r="CC5" s="131" t="s">
        <v>148</v>
      </c>
      <c r="CD5" s="132" t="s">
        <v>146</v>
      </c>
      <c r="CE5" s="41"/>
      <c r="CF5" s="122" t="s">
        <v>113</v>
      </c>
      <c r="CG5" s="123" t="s">
        <v>98</v>
      </c>
      <c r="CH5" s="123" t="s">
        <v>114</v>
      </c>
      <c r="CI5" s="123" t="s">
        <v>98</v>
      </c>
      <c r="CJ5" s="123" t="s">
        <v>120</v>
      </c>
      <c r="CK5" s="124" t="s">
        <v>154</v>
      </c>
      <c r="CL5" s="125" t="s">
        <v>113</v>
      </c>
      <c r="CM5" s="123" t="s">
        <v>98</v>
      </c>
      <c r="CN5" s="123" t="s">
        <v>114</v>
      </c>
      <c r="CO5" s="123" t="s">
        <v>98</v>
      </c>
      <c r="CP5" s="123" t="s">
        <v>120</v>
      </c>
      <c r="CQ5" s="121" t="s">
        <v>154</v>
      </c>
      <c r="CR5" s="131" t="s">
        <v>113</v>
      </c>
      <c r="CS5" s="131" t="s">
        <v>114</v>
      </c>
      <c r="CT5" s="132" t="s">
        <v>149</v>
      </c>
      <c r="CU5" s="41"/>
      <c r="CV5" s="127" t="s">
        <v>121</v>
      </c>
      <c r="CW5" s="128" t="s">
        <v>123</v>
      </c>
      <c r="CX5" s="128" t="s">
        <v>122</v>
      </c>
      <c r="CY5" s="128" t="s">
        <v>124</v>
      </c>
      <c r="CZ5" s="128" t="s">
        <v>96</v>
      </c>
      <c r="DA5" s="129" t="s">
        <v>155</v>
      </c>
      <c r="DB5" s="127" t="s">
        <v>159</v>
      </c>
      <c r="DC5" s="128" t="s">
        <v>98</v>
      </c>
      <c r="DD5" s="128" t="s">
        <v>160</v>
      </c>
      <c r="DE5" s="128" t="s">
        <v>98</v>
      </c>
      <c r="DF5" s="128" t="s">
        <v>161</v>
      </c>
      <c r="DG5" s="129" t="s">
        <v>162</v>
      </c>
      <c r="DH5" s="184"/>
      <c r="DI5" s="205"/>
      <c r="DJ5" s="206" t="s">
        <v>96</v>
      </c>
      <c r="DK5" s="207" t="s">
        <v>161</v>
      </c>
      <c r="DL5" s="208" t="s">
        <v>163</v>
      </c>
      <c r="DM5"/>
    </row>
    <row r="6" spans="1:119" s="25" customFormat="1" ht="11.25" customHeight="1" x14ac:dyDescent="0.3">
      <c r="A6" s="32" t="s">
        <v>51</v>
      </c>
      <c r="B6" s="33"/>
      <c r="C6" s="34"/>
      <c r="D6" s="35"/>
      <c r="E6" s="36"/>
      <c r="F6" s="36"/>
      <c r="G6" s="36"/>
      <c r="H6" s="36"/>
      <c r="I6" s="37"/>
      <c r="J6" s="38"/>
      <c r="K6" s="36"/>
      <c r="L6" s="36"/>
      <c r="M6" s="36"/>
      <c r="N6" s="36"/>
      <c r="O6" s="37"/>
      <c r="P6" s="134"/>
      <c r="Q6" s="135"/>
      <c r="R6" s="136"/>
      <c r="S6" s="39"/>
      <c r="T6" s="35"/>
      <c r="U6" s="36"/>
      <c r="V6" s="36"/>
      <c r="W6" s="36"/>
      <c r="X6" s="36"/>
      <c r="Y6" s="37"/>
      <c r="Z6" s="38"/>
      <c r="AA6" s="36"/>
      <c r="AB6" s="36"/>
      <c r="AC6" s="36"/>
      <c r="AD6" s="36"/>
      <c r="AE6" s="40"/>
      <c r="AF6" s="134"/>
      <c r="AG6" s="135"/>
      <c r="AH6" s="136"/>
      <c r="AI6" s="41"/>
      <c r="AJ6" s="35"/>
      <c r="AK6" s="36"/>
      <c r="AL6" s="36"/>
      <c r="AM6" s="36"/>
      <c r="AN6" s="36"/>
      <c r="AO6" s="37"/>
      <c r="AP6" s="38"/>
      <c r="AQ6" s="36"/>
      <c r="AR6" s="36"/>
      <c r="AS6" s="36"/>
      <c r="AT6" s="36"/>
      <c r="AU6" s="37"/>
      <c r="AV6" s="134"/>
      <c r="AW6" s="135"/>
      <c r="AX6" s="136"/>
      <c r="AY6" s="41"/>
      <c r="AZ6" s="35"/>
      <c r="BA6" s="36"/>
      <c r="BB6" s="36"/>
      <c r="BC6" s="36"/>
      <c r="BD6" s="36"/>
      <c r="BE6" s="37"/>
      <c r="BF6" s="38"/>
      <c r="BG6" s="36"/>
      <c r="BH6" s="36"/>
      <c r="BI6" s="36"/>
      <c r="BJ6" s="36"/>
      <c r="BK6" s="37"/>
      <c r="BL6" s="134"/>
      <c r="BM6" s="135"/>
      <c r="BN6" s="136"/>
      <c r="BO6" s="41"/>
      <c r="BP6" s="35"/>
      <c r="BQ6" s="36"/>
      <c r="BR6" s="36"/>
      <c r="BS6" s="36"/>
      <c r="BT6" s="36"/>
      <c r="BU6" s="37"/>
      <c r="BV6" s="38"/>
      <c r="BW6" s="36"/>
      <c r="BX6" s="36"/>
      <c r="BY6" s="36"/>
      <c r="BZ6" s="36"/>
      <c r="CA6" s="37"/>
      <c r="CB6" s="134"/>
      <c r="CC6" s="135"/>
      <c r="CD6" s="136"/>
      <c r="CE6" s="41"/>
      <c r="CF6" s="35"/>
      <c r="CG6" s="36"/>
      <c r="CH6" s="36"/>
      <c r="CI6" s="36"/>
      <c r="CJ6" s="36"/>
      <c r="CK6" s="37"/>
      <c r="CL6" s="38"/>
      <c r="CM6" s="36"/>
      <c r="CN6" s="36"/>
      <c r="CO6" s="36"/>
      <c r="CP6" s="36"/>
      <c r="CQ6" s="37"/>
      <c r="CR6" s="134"/>
      <c r="CS6" s="135"/>
      <c r="CT6" s="136"/>
      <c r="CU6" s="41"/>
      <c r="CV6" s="133"/>
      <c r="CW6" s="36"/>
      <c r="CX6" s="36"/>
      <c r="CY6" s="36"/>
      <c r="CZ6" s="36"/>
      <c r="DA6" s="37"/>
      <c r="DB6" s="38"/>
      <c r="DC6" s="36"/>
      <c r="DD6" s="36"/>
      <c r="DE6" s="36"/>
      <c r="DF6" s="36"/>
      <c r="DG6" s="37"/>
      <c r="DH6" s="172"/>
      <c r="DI6" s="186" t="s">
        <v>51</v>
      </c>
      <c r="DJ6" s="38"/>
      <c r="DK6" s="36"/>
      <c r="DL6" s="37"/>
      <c r="DM6"/>
    </row>
    <row r="7" spans="1:119" s="25" customFormat="1" ht="13.2" customHeight="1" x14ac:dyDescent="0.3">
      <c r="A7" s="33">
        <v>1</v>
      </c>
      <c r="B7" s="33" t="s">
        <v>0</v>
      </c>
      <c r="C7" s="42"/>
      <c r="D7" s="43"/>
      <c r="E7" s="44"/>
      <c r="F7" s="44"/>
      <c r="G7" s="44"/>
      <c r="H7" s="44"/>
      <c r="I7" s="45"/>
      <c r="J7" s="46"/>
      <c r="K7" s="44"/>
      <c r="L7" s="44"/>
      <c r="M7" s="44"/>
      <c r="N7" s="44"/>
      <c r="O7" s="45"/>
      <c r="P7" s="137"/>
      <c r="Q7" s="138"/>
      <c r="R7" s="139"/>
      <c r="S7" s="39"/>
      <c r="T7" s="43"/>
      <c r="U7" s="44"/>
      <c r="V7" s="44"/>
      <c r="W7" s="44"/>
      <c r="X7" s="44"/>
      <c r="Y7" s="45"/>
      <c r="Z7" s="46"/>
      <c r="AA7" s="44"/>
      <c r="AB7" s="44"/>
      <c r="AC7" s="44"/>
      <c r="AD7" s="44"/>
      <c r="AE7" s="45"/>
      <c r="AF7" s="137"/>
      <c r="AG7" s="138"/>
      <c r="AH7" s="139"/>
      <c r="AI7" s="41"/>
      <c r="AJ7" s="43"/>
      <c r="AK7" s="44"/>
      <c r="AL7" s="44"/>
      <c r="AM7" s="44"/>
      <c r="AN7" s="44"/>
      <c r="AO7" s="45"/>
      <c r="AP7" s="46"/>
      <c r="AQ7" s="44"/>
      <c r="AR7" s="44"/>
      <c r="AS7" s="44"/>
      <c r="AT7" s="44"/>
      <c r="AU7" s="45"/>
      <c r="AV7" s="137"/>
      <c r="AW7" s="138"/>
      <c r="AX7" s="139"/>
      <c r="AY7" s="41"/>
      <c r="AZ7" s="43"/>
      <c r="BA7" s="44"/>
      <c r="BB7" s="44"/>
      <c r="BC7" s="44"/>
      <c r="BD7" s="44"/>
      <c r="BE7" s="45"/>
      <c r="BF7" s="46"/>
      <c r="BG7" s="44"/>
      <c r="BH7" s="44"/>
      <c r="BI7" s="44"/>
      <c r="BJ7" s="44"/>
      <c r="BK7" s="45"/>
      <c r="BL7" s="137"/>
      <c r="BM7" s="138"/>
      <c r="BN7" s="139"/>
      <c r="BO7" s="41"/>
      <c r="BP7" s="43"/>
      <c r="BQ7" s="44"/>
      <c r="BR7" s="44"/>
      <c r="BS7" s="44"/>
      <c r="BT7" s="44"/>
      <c r="BU7" s="45"/>
      <c r="BV7" s="46"/>
      <c r="BW7" s="44"/>
      <c r="BX7" s="44"/>
      <c r="BY7" s="44"/>
      <c r="BZ7" s="44"/>
      <c r="CA7" s="45"/>
      <c r="CB7" s="137"/>
      <c r="CC7" s="138"/>
      <c r="CD7" s="139"/>
      <c r="CE7" s="41"/>
      <c r="CF7" s="43"/>
      <c r="CG7" s="44"/>
      <c r="CH7" s="44"/>
      <c r="CI7" s="44"/>
      <c r="CJ7" s="44"/>
      <c r="CK7" s="45"/>
      <c r="CL7" s="46"/>
      <c r="CM7" s="44"/>
      <c r="CN7" s="44"/>
      <c r="CO7" s="44"/>
      <c r="CP7" s="44"/>
      <c r="CQ7" s="45"/>
      <c r="CR7" s="137"/>
      <c r="CS7" s="138"/>
      <c r="CT7" s="139"/>
      <c r="CU7" s="41"/>
      <c r="CV7" s="46"/>
      <c r="CW7" s="44"/>
      <c r="CX7" s="44"/>
      <c r="CY7" s="44"/>
      <c r="CZ7" s="44"/>
      <c r="DA7" s="45"/>
      <c r="DB7" s="46"/>
      <c r="DC7" s="44"/>
      <c r="DD7" s="44"/>
      <c r="DE7" s="44"/>
      <c r="DF7" s="44"/>
      <c r="DG7" s="45"/>
      <c r="DH7" s="185"/>
      <c r="DI7" s="187" t="s">
        <v>0</v>
      </c>
      <c r="DJ7" s="46"/>
      <c r="DK7" s="44"/>
      <c r="DL7" s="45"/>
      <c r="DM7"/>
    </row>
    <row r="8" spans="1:119" s="25" customFormat="1" ht="13.2" customHeight="1" x14ac:dyDescent="0.3">
      <c r="A8" s="33"/>
      <c r="B8" s="33" t="s">
        <v>15</v>
      </c>
      <c r="C8" s="42"/>
      <c r="D8" s="43">
        <f>+'JUL-SEP 2021'!D8+'OCT-DEC 2021 '!D8</f>
        <v>439433886.12</v>
      </c>
      <c r="E8" s="44"/>
      <c r="F8" s="44">
        <f>+'JUL-SEP 2021'!F8+'OCT-DEC 2021 '!F8</f>
        <v>85580751.529999986</v>
      </c>
      <c r="G8" s="44"/>
      <c r="H8" s="44">
        <f>+D8+F8</f>
        <v>525014637.64999998</v>
      </c>
      <c r="I8" s="45"/>
      <c r="J8" s="43">
        <f>+'OCT-DEC 2021 '!J8+'JUL-SEP 2021'!J8</f>
        <v>209236758.69999999</v>
      </c>
      <c r="K8" s="44"/>
      <c r="L8" s="44">
        <f>+'OCT-DEC 2021 '!L8+'JUL-SEP 2021'!L8</f>
        <v>299546368.20000005</v>
      </c>
      <c r="M8" s="44"/>
      <c r="N8" s="44">
        <f>+J8+L8</f>
        <v>508783126.90000004</v>
      </c>
      <c r="O8" s="45"/>
      <c r="P8" s="137">
        <f>+D8+J8</f>
        <v>648670644.81999993</v>
      </c>
      <c r="Q8" s="138">
        <f>+F8+L8</f>
        <v>385127119.73000002</v>
      </c>
      <c r="R8" s="139">
        <f>+P8+Q8</f>
        <v>1033797764.55</v>
      </c>
      <c r="S8" s="39"/>
      <c r="T8" s="43">
        <f>+'OCT-DEC 2021 '!T8+'JUL-SEP 2021'!T8</f>
        <v>823595394.38999987</v>
      </c>
      <c r="U8" s="44"/>
      <c r="V8" s="44">
        <f>+'OCT-DEC 2021 '!V8+'JUL-SEP 2021'!V8</f>
        <v>159107273.66000003</v>
      </c>
      <c r="W8" s="44"/>
      <c r="X8" s="44">
        <f>+T8+V8</f>
        <v>982702668.04999995</v>
      </c>
      <c r="Y8" s="45"/>
      <c r="Z8" s="46">
        <f>+'OCT-DEC 2021 '!Z8+'JUL-SEP 2021'!Z8</f>
        <v>489208080.86000067</v>
      </c>
      <c r="AA8" s="44"/>
      <c r="AB8" s="44">
        <f>+'OCT-DEC 2021 '!AB8+'JUL-SEP 2021'!AB8</f>
        <v>277730216.24000007</v>
      </c>
      <c r="AC8" s="44"/>
      <c r="AD8" s="44">
        <f>+Z8+AB8</f>
        <v>766938297.10000074</v>
      </c>
      <c r="AE8" s="45"/>
      <c r="AF8" s="137">
        <f>+T8+Z8</f>
        <v>1312803475.2500005</v>
      </c>
      <c r="AG8" s="138">
        <f>+V8+AB8</f>
        <v>436837489.9000001</v>
      </c>
      <c r="AH8" s="139">
        <f>+AF8+AG8</f>
        <v>1749640965.1500006</v>
      </c>
      <c r="AI8" s="41"/>
      <c r="AJ8" s="43">
        <f>+'OCT-DEC 2021 '!AJ8+'JUL-SEP 2021'!AJ8</f>
        <v>262597174.44941157</v>
      </c>
      <c r="AK8" s="44"/>
      <c r="AL8" s="44">
        <f>+'OCT-DEC 2021 '!AL8+'JUL-SEP 2021'!AL8</f>
        <v>66053513.541150548</v>
      </c>
      <c r="AM8" s="44"/>
      <c r="AN8" s="44">
        <f>+AJ8+AL8</f>
        <v>328650687.99056214</v>
      </c>
      <c r="AO8" s="45"/>
      <c r="AP8" s="46">
        <f>+'OCT-DEC 2021 '!AP8+'JUL-SEP 2021'!AP8</f>
        <v>86733960.584340751</v>
      </c>
      <c r="AQ8" s="44"/>
      <c r="AR8" s="44">
        <f>+'OCT-DEC 2021 '!AR8+'JUL-SEP 2021'!AR8</f>
        <v>138235151.81509724</v>
      </c>
      <c r="AS8" s="44"/>
      <c r="AT8" s="44">
        <f>+AP8+AR8</f>
        <v>224969112.39943799</v>
      </c>
      <c r="AU8" s="45"/>
      <c r="AV8" s="137">
        <f>+AJ8+AP8</f>
        <v>349331135.03375232</v>
      </c>
      <c r="AW8" s="138">
        <f>+AL8+AR8</f>
        <v>204288665.35624778</v>
      </c>
      <c r="AX8" s="139">
        <f>+AV8+AW8</f>
        <v>553619800.3900001</v>
      </c>
      <c r="AY8" s="41"/>
      <c r="AZ8" s="43">
        <f>+'OCT-DEC 2021 '!AZ8+'JUL-SEP 2021'!AZ8</f>
        <v>486567308.10694003</v>
      </c>
      <c r="BA8" s="44"/>
      <c r="BB8" s="44">
        <f>+'OCT-DEC 2021 '!BB8+'JUL-SEP 2021'!BB8</f>
        <v>101889800.40305981</v>
      </c>
      <c r="BC8" s="44"/>
      <c r="BD8" s="44">
        <f>+AZ8+BB8</f>
        <v>588457108.50999987</v>
      </c>
      <c r="BE8" s="45"/>
      <c r="BF8" s="46">
        <f>+'OCT-DEC 2021 '!BF8+'JUL-SEP 2021'!BF8</f>
        <v>353514085.98087204</v>
      </c>
      <c r="BG8" s="44"/>
      <c r="BH8" s="44">
        <f>+'OCT-DEC 2021 '!BH8+'JUL-SEP 2021'!BH8</f>
        <v>315299478.34912801</v>
      </c>
      <c r="BI8" s="44"/>
      <c r="BJ8" s="44">
        <f>+BF8+BH8</f>
        <v>668813564.33000004</v>
      </c>
      <c r="BK8" s="45"/>
      <c r="BL8" s="137">
        <f>+AZ8+BF8</f>
        <v>840081394.08781207</v>
      </c>
      <c r="BM8" s="138">
        <f>+BB8+BH8</f>
        <v>417189278.75218785</v>
      </c>
      <c r="BN8" s="139">
        <f>+BL8+BM8</f>
        <v>1257270672.8399999</v>
      </c>
      <c r="BO8" s="41"/>
      <c r="BP8" s="43">
        <f>+'OCT-DEC 2021 '!BP8+'JUL-SEP 2021'!BP8</f>
        <v>321197899.03000003</v>
      </c>
      <c r="BQ8" s="44"/>
      <c r="BR8" s="44">
        <f>+'OCT-DEC 2021 '!BR8+'JUL-SEP 2021'!BR8</f>
        <v>54263291.349999994</v>
      </c>
      <c r="BS8" s="44"/>
      <c r="BT8" s="44">
        <f>+BP8+BR8</f>
        <v>375461190.38</v>
      </c>
      <c r="BU8" s="45"/>
      <c r="BV8" s="46">
        <f>+'OCT-DEC 2021 '!BV8+'JUL-SEP 2021'!BV8</f>
        <v>126456571.45999983</v>
      </c>
      <c r="BW8" s="44"/>
      <c r="BX8" s="44">
        <f>+'OCT-DEC 2021 '!BX8+'JUL-SEP 2021'!BX8</f>
        <v>143094493.68999964</v>
      </c>
      <c r="BY8" s="44"/>
      <c r="BZ8" s="44">
        <f>+BV8+BX8</f>
        <v>269551065.1499995</v>
      </c>
      <c r="CA8" s="45"/>
      <c r="CB8" s="137">
        <f>+BP8+BV8</f>
        <v>447654470.48999989</v>
      </c>
      <c r="CC8" s="138">
        <f>+BR8+BX8</f>
        <v>197357785.03999963</v>
      </c>
      <c r="CD8" s="139">
        <f>+CB8+CC8</f>
        <v>645012255.52999949</v>
      </c>
      <c r="CE8" s="41"/>
      <c r="CF8" s="43">
        <f>+'OCT-DEC 2021 '!CF8+'JUL-SEP 2021'!CF8</f>
        <v>511477027.37326503</v>
      </c>
      <c r="CG8" s="44"/>
      <c r="CH8" s="44">
        <f>+'OCT-DEC 2021 '!CH8+'JUL-SEP 2021'!CH8</f>
        <v>94249248.0867351</v>
      </c>
      <c r="CI8" s="44"/>
      <c r="CJ8" s="44">
        <f>+CF8+CH8</f>
        <v>605726275.46000016</v>
      </c>
      <c r="CK8" s="45"/>
      <c r="CL8" s="46">
        <f>+'OCT-DEC 2021 '!CL8+'JUL-SEP 2021'!CL8</f>
        <v>326729851.82714897</v>
      </c>
      <c r="CM8" s="44"/>
      <c r="CN8" s="44">
        <f>+'OCT-DEC 2021 '!CN8+'JUL-SEP 2021'!CN8</f>
        <v>264308906.512851</v>
      </c>
      <c r="CO8" s="44"/>
      <c r="CP8" s="44">
        <f>+CL8+CN8</f>
        <v>591038758.33999991</v>
      </c>
      <c r="CQ8" s="45"/>
      <c r="CR8" s="137">
        <f>+CF8+CL8</f>
        <v>838206879.20041394</v>
      </c>
      <c r="CS8" s="138">
        <f>+CH8+CN8</f>
        <v>358558154.59958613</v>
      </c>
      <c r="CT8" s="139">
        <f>+CR8+CS8</f>
        <v>1196765033.8000002</v>
      </c>
      <c r="CU8" s="41"/>
      <c r="CV8" s="46">
        <f t="shared" ref="CV8:CV15" si="0">+D8+T8+AJ8+AZ8+BP8+CF8</f>
        <v>2844868689.4696169</v>
      </c>
      <c r="CW8" s="44"/>
      <c r="CX8" s="44">
        <f t="shared" ref="CX8:CX15" si="1">+F8+V8+AL8+BB8+BR8+CH8</f>
        <v>561143878.5709455</v>
      </c>
      <c r="CY8" s="47"/>
      <c r="CZ8" s="44">
        <f>+CV8+CX8</f>
        <v>3406012568.0405626</v>
      </c>
      <c r="DA8" s="48"/>
      <c r="DB8" s="46">
        <f>+J8+Z8+AP8+BF8+BV8+CL8</f>
        <v>1591879309.4123623</v>
      </c>
      <c r="DC8" s="47"/>
      <c r="DD8" s="44">
        <f>+L8+AB8+AR8+BH8+BX8+CN8</f>
        <v>1438214614.807076</v>
      </c>
      <c r="DE8" s="47"/>
      <c r="DF8" s="44">
        <f>+DB8+DD8</f>
        <v>3030093924.2194386</v>
      </c>
      <c r="DG8" s="48"/>
      <c r="DH8" s="176"/>
      <c r="DI8" s="187" t="s">
        <v>15</v>
      </c>
      <c r="DJ8" s="46">
        <f>+CZ8</f>
        <v>3406012568.0405626</v>
      </c>
      <c r="DK8" s="44">
        <f>+DF8</f>
        <v>3030093924.2194386</v>
      </c>
      <c r="DL8" s="45">
        <f>+DJ8+DK8</f>
        <v>6436106492.2600012</v>
      </c>
      <c r="DM8"/>
    </row>
    <row r="9" spans="1:119" s="25" customFormat="1" ht="13.2" customHeight="1" x14ac:dyDescent="0.3">
      <c r="A9" s="33"/>
      <c r="B9" s="33" t="s">
        <v>16</v>
      </c>
      <c r="C9" s="42"/>
      <c r="D9" s="43"/>
      <c r="E9" s="44"/>
      <c r="F9" s="44"/>
      <c r="G9" s="44"/>
      <c r="H9" s="44"/>
      <c r="I9" s="45"/>
      <c r="J9" s="43">
        <v>0</v>
      </c>
      <c r="K9" s="44"/>
      <c r="L9" s="44">
        <v>0</v>
      </c>
      <c r="M9" s="44"/>
      <c r="N9" s="44">
        <v>0</v>
      </c>
      <c r="O9" s="45"/>
      <c r="P9" s="137">
        <f>+D9+J9</f>
        <v>0</v>
      </c>
      <c r="Q9" s="138">
        <f>+F9+L9</f>
        <v>0</v>
      </c>
      <c r="R9" s="139">
        <f>+P9+Q9</f>
        <v>0</v>
      </c>
      <c r="S9" s="39"/>
      <c r="T9" s="43"/>
      <c r="U9" s="44"/>
      <c r="V9" s="44"/>
      <c r="W9" s="44"/>
      <c r="X9" s="44"/>
      <c r="Y9" s="45"/>
      <c r="Z9" s="46"/>
      <c r="AA9" s="44"/>
      <c r="AB9" s="44"/>
      <c r="AC9" s="44"/>
      <c r="AD9" s="44"/>
      <c r="AE9" s="45"/>
      <c r="AF9" s="137">
        <f>+T9+Z9</f>
        <v>0</v>
      </c>
      <c r="AG9" s="138">
        <f>+V9+AB9</f>
        <v>0</v>
      </c>
      <c r="AH9" s="139">
        <f>+AF9+AG9</f>
        <v>0</v>
      </c>
      <c r="AI9" s="41"/>
      <c r="AJ9" s="43"/>
      <c r="AK9" s="44"/>
      <c r="AL9" s="44"/>
      <c r="AM9" s="44"/>
      <c r="AN9" s="44"/>
      <c r="AO9" s="45"/>
      <c r="AP9" s="46"/>
      <c r="AQ9" s="44"/>
      <c r="AR9" s="44"/>
      <c r="AS9" s="44"/>
      <c r="AT9" s="44"/>
      <c r="AU9" s="45"/>
      <c r="AV9" s="140">
        <f>+AJ9+AP9</f>
        <v>0</v>
      </c>
      <c r="AW9" s="141">
        <f>+AL9+AR9</f>
        <v>0</v>
      </c>
      <c r="AX9" s="142">
        <f>+AV9+AW9</f>
        <v>0</v>
      </c>
      <c r="AY9" s="41"/>
      <c r="AZ9" s="43"/>
      <c r="BA9" s="44"/>
      <c r="BB9" s="44"/>
      <c r="BC9" s="44"/>
      <c r="BD9" s="44"/>
      <c r="BE9" s="45"/>
      <c r="BF9" s="46"/>
      <c r="BG9" s="44"/>
      <c r="BH9" s="44"/>
      <c r="BI9" s="44"/>
      <c r="BJ9" s="44"/>
      <c r="BK9" s="45"/>
      <c r="BL9" s="140">
        <f>+AZ9+BF9</f>
        <v>0</v>
      </c>
      <c r="BM9" s="141">
        <f>+BB9+BH9</f>
        <v>0</v>
      </c>
      <c r="BN9" s="142">
        <f>+BL9+BM9</f>
        <v>0</v>
      </c>
      <c r="BO9" s="41"/>
      <c r="BP9" s="43"/>
      <c r="BQ9" s="44"/>
      <c r="BR9" s="44"/>
      <c r="BS9" s="44"/>
      <c r="BT9" s="44"/>
      <c r="BU9" s="45"/>
      <c r="BV9" s="46"/>
      <c r="BW9" s="44"/>
      <c r="BX9" s="44"/>
      <c r="BY9" s="44"/>
      <c r="BZ9" s="44"/>
      <c r="CA9" s="45"/>
      <c r="CB9" s="140">
        <f>+BP9+BV9</f>
        <v>0</v>
      </c>
      <c r="CC9" s="141">
        <f>+BR9+BX9</f>
        <v>0</v>
      </c>
      <c r="CD9" s="142">
        <f>+CB9+CC9</f>
        <v>0</v>
      </c>
      <c r="CE9" s="41"/>
      <c r="CF9" s="43"/>
      <c r="CG9" s="44"/>
      <c r="CH9" s="44"/>
      <c r="CI9" s="44"/>
      <c r="CJ9" s="44"/>
      <c r="CK9" s="45"/>
      <c r="CL9" s="46"/>
      <c r="CM9" s="44"/>
      <c r="CN9" s="44"/>
      <c r="CO9" s="44"/>
      <c r="CP9" s="44"/>
      <c r="CQ9" s="45"/>
      <c r="CR9" s="140">
        <f>+CF9+CL9</f>
        <v>0</v>
      </c>
      <c r="CS9" s="141">
        <f>+CH9+CN9</f>
        <v>0</v>
      </c>
      <c r="CT9" s="142">
        <f>+CR9+CS9</f>
        <v>0</v>
      </c>
      <c r="CU9" s="41"/>
      <c r="CV9" s="46">
        <f t="shared" si="0"/>
        <v>0</v>
      </c>
      <c r="CW9" s="44"/>
      <c r="CX9" s="44">
        <f t="shared" si="1"/>
        <v>0</v>
      </c>
      <c r="CY9" s="47"/>
      <c r="CZ9" s="44">
        <f t="shared" ref="CZ9:CZ16" si="2">+CV9+CX9</f>
        <v>0</v>
      </c>
      <c r="DA9" s="48"/>
      <c r="DB9" s="46"/>
      <c r="DC9" s="47"/>
      <c r="DD9" s="44">
        <v>0</v>
      </c>
      <c r="DE9" s="47"/>
      <c r="DF9" s="44">
        <v>0</v>
      </c>
      <c r="DG9" s="48"/>
      <c r="DH9" s="176"/>
      <c r="DI9" s="187" t="s">
        <v>16</v>
      </c>
      <c r="DJ9" s="46">
        <f>+CZ9</f>
        <v>0</v>
      </c>
      <c r="DK9" s="44">
        <f>+DF9</f>
        <v>0</v>
      </c>
      <c r="DL9" s="45">
        <f>+DJ9+DK9</f>
        <v>0</v>
      </c>
      <c r="DM9"/>
    </row>
    <row r="10" spans="1:119" s="25" customFormat="1" ht="13.2" customHeight="1" x14ac:dyDescent="0.3">
      <c r="A10" s="33"/>
      <c r="B10" s="49" t="s">
        <v>17</v>
      </c>
      <c r="C10" s="50"/>
      <c r="D10" s="51">
        <f>SUM(D8:D9)</f>
        <v>439433886.12</v>
      </c>
      <c r="E10" s="52"/>
      <c r="F10" s="52">
        <f>SUM(F8:F9)</f>
        <v>85580751.529999986</v>
      </c>
      <c r="G10" s="52"/>
      <c r="H10" s="52">
        <f>+D10+F10</f>
        <v>525014637.64999998</v>
      </c>
      <c r="I10" s="53"/>
      <c r="J10" s="51">
        <f>+J8</f>
        <v>209236758.69999999</v>
      </c>
      <c r="K10" s="52"/>
      <c r="L10" s="52">
        <f>+L8</f>
        <v>299546368.20000005</v>
      </c>
      <c r="M10" s="52"/>
      <c r="N10" s="52">
        <f>+J10+L10</f>
        <v>508783126.90000004</v>
      </c>
      <c r="O10" s="53"/>
      <c r="P10" s="143">
        <f>+P8</f>
        <v>648670644.81999993</v>
      </c>
      <c r="Q10" s="144">
        <f t="shared" ref="Q10:R10" si="3">+Q8</f>
        <v>385127119.73000002</v>
      </c>
      <c r="R10" s="145">
        <f t="shared" si="3"/>
        <v>1033797764.55</v>
      </c>
      <c r="S10" s="39"/>
      <c r="T10" s="51">
        <f>SUM(T8:T9)</f>
        <v>823595394.38999987</v>
      </c>
      <c r="U10" s="52"/>
      <c r="V10" s="52">
        <f>SUM(V8:V9)</f>
        <v>159107273.66000003</v>
      </c>
      <c r="W10" s="52"/>
      <c r="X10" s="52">
        <f>+T10+V10</f>
        <v>982702668.04999995</v>
      </c>
      <c r="Y10" s="53"/>
      <c r="Z10" s="54">
        <f>SUM(Z8:Z9)</f>
        <v>489208080.86000067</v>
      </c>
      <c r="AA10" s="52"/>
      <c r="AB10" s="52">
        <f>SUM(AB8:AB9)</f>
        <v>277730216.24000007</v>
      </c>
      <c r="AC10" s="52"/>
      <c r="AD10" s="52">
        <f>+Z10+AB10</f>
        <v>766938297.10000074</v>
      </c>
      <c r="AE10" s="53"/>
      <c r="AF10" s="143">
        <f>+AF8</f>
        <v>1312803475.2500005</v>
      </c>
      <c r="AG10" s="144">
        <f t="shared" ref="AG10:AH10" si="4">+AG8</f>
        <v>436837489.9000001</v>
      </c>
      <c r="AH10" s="145">
        <f t="shared" si="4"/>
        <v>1749640965.1500006</v>
      </c>
      <c r="AI10" s="41"/>
      <c r="AJ10" s="51">
        <f>SUM(AJ8:AJ9)</f>
        <v>262597174.44941157</v>
      </c>
      <c r="AK10" s="52"/>
      <c r="AL10" s="52">
        <f>SUM(AL8:AL9)</f>
        <v>66053513.541150548</v>
      </c>
      <c r="AM10" s="52"/>
      <c r="AN10" s="52">
        <f>SUM(AN8:AN9)</f>
        <v>328650687.99056214</v>
      </c>
      <c r="AO10" s="53"/>
      <c r="AP10" s="52">
        <f>SUM(AP8:AP9)</f>
        <v>86733960.584340751</v>
      </c>
      <c r="AQ10" s="52"/>
      <c r="AR10" s="52">
        <f>SUM(AR8:AR9)</f>
        <v>138235151.81509724</v>
      </c>
      <c r="AS10" s="52"/>
      <c r="AT10" s="52">
        <f>SUM(AT8:AT9)</f>
        <v>224969112.39943799</v>
      </c>
      <c r="AU10" s="53"/>
      <c r="AV10" s="143">
        <f>+AV8</f>
        <v>349331135.03375232</v>
      </c>
      <c r="AW10" s="144">
        <f t="shared" ref="AW10:AX10" si="5">+AW8</f>
        <v>204288665.35624778</v>
      </c>
      <c r="AX10" s="145">
        <f t="shared" si="5"/>
        <v>553619800.3900001</v>
      </c>
      <c r="AY10" s="41"/>
      <c r="AZ10" s="51">
        <f>SUM(AZ8:AZ9)</f>
        <v>486567308.10694003</v>
      </c>
      <c r="BA10" s="52"/>
      <c r="BB10" s="52">
        <f>SUM(BB8:BB9)</f>
        <v>101889800.40305981</v>
      </c>
      <c r="BC10" s="52"/>
      <c r="BD10" s="52">
        <f>SUM(BD8:BD9)</f>
        <v>588457108.50999987</v>
      </c>
      <c r="BE10" s="53"/>
      <c r="BF10" s="54">
        <f>SUM(BF8:BF9)</f>
        <v>353514085.98087204</v>
      </c>
      <c r="BG10" s="52"/>
      <c r="BH10" s="52">
        <f>SUM(BH8:BH9)</f>
        <v>315299478.34912801</v>
      </c>
      <c r="BI10" s="52"/>
      <c r="BJ10" s="52">
        <f>SUM(BJ8:BJ9)</f>
        <v>668813564.33000004</v>
      </c>
      <c r="BK10" s="53"/>
      <c r="BL10" s="143">
        <f>+BL8</f>
        <v>840081394.08781207</v>
      </c>
      <c r="BM10" s="144">
        <f t="shared" ref="BM10:BN10" si="6">+BM8</f>
        <v>417189278.75218785</v>
      </c>
      <c r="BN10" s="145">
        <f t="shared" si="6"/>
        <v>1257270672.8399999</v>
      </c>
      <c r="BO10" s="41"/>
      <c r="BP10" s="51">
        <f>SUM(BP8:BP9)</f>
        <v>321197899.03000003</v>
      </c>
      <c r="BQ10" s="52"/>
      <c r="BR10" s="52">
        <f>SUM(BR8:BR9)</f>
        <v>54263291.349999994</v>
      </c>
      <c r="BS10" s="52"/>
      <c r="BT10" s="52">
        <f>SUM(BT8:BT9)</f>
        <v>375461190.38</v>
      </c>
      <c r="BU10" s="53"/>
      <c r="BV10" s="54">
        <f>SUM(BV8:BV9)</f>
        <v>126456571.45999983</v>
      </c>
      <c r="BW10" s="52"/>
      <c r="BX10" s="52">
        <f>SUM(BX8:BX9)</f>
        <v>143094493.68999964</v>
      </c>
      <c r="BY10" s="52"/>
      <c r="BZ10" s="52">
        <f>SUM(BZ8:BZ9)</f>
        <v>269551065.1499995</v>
      </c>
      <c r="CA10" s="53"/>
      <c r="CB10" s="143">
        <f>+CB8</f>
        <v>447654470.48999989</v>
      </c>
      <c r="CC10" s="144">
        <f t="shared" ref="CC10:CD10" si="7">+CC8</f>
        <v>197357785.03999963</v>
      </c>
      <c r="CD10" s="145">
        <f t="shared" si="7"/>
        <v>645012255.52999949</v>
      </c>
      <c r="CE10" s="41"/>
      <c r="CF10" s="51">
        <f>SUM(CF8:CF9)</f>
        <v>511477027.37326503</v>
      </c>
      <c r="CG10" s="52"/>
      <c r="CH10" s="52">
        <f>SUM(CH8:CH9)</f>
        <v>94249248.0867351</v>
      </c>
      <c r="CI10" s="52"/>
      <c r="CJ10" s="52">
        <f>SUM(CJ8:CJ9)</f>
        <v>605726275.46000016</v>
      </c>
      <c r="CK10" s="53"/>
      <c r="CL10" s="54">
        <f>SUM(CL8:CL9)</f>
        <v>326729851.82714897</v>
      </c>
      <c r="CM10" s="52"/>
      <c r="CN10" s="52">
        <f>SUM(CN8:CN9)</f>
        <v>264308906.512851</v>
      </c>
      <c r="CO10" s="52"/>
      <c r="CP10" s="52">
        <f>SUM(CP8:CP9)</f>
        <v>591038758.33999991</v>
      </c>
      <c r="CQ10" s="53"/>
      <c r="CR10" s="143">
        <f>+CR8</f>
        <v>838206879.20041394</v>
      </c>
      <c r="CS10" s="144">
        <f t="shared" ref="CS10:CT10" si="8">+CS8</f>
        <v>358558154.59958613</v>
      </c>
      <c r="CT10" s="145">
        <f t="shared" si="8"/>
        <v>1196765033.8000002</v>
      </c>
      <c r="CU10" s="41"/>
      <c r="CV10" s="46">
        <f t="shared" si="0"/>
        <v>2844868689.4696169</v>
      </c>
      <c r="CW10" s="44"/>
      <c r="CX10" s="44">
        <f t="shared" si="1"/>
        <v>561143878.5709455</v>
      </c>
      <c r="CY10" s="55"/>
      <c r="CZ10" s="44">
        <f t="shared" si="2"/>
        <v>3406012568.0405626</v>
      </c>
      <c r="DA10" s="56"/>
      <c r="DB10" s="54">
        <f>+DB8+DB9</f>
        <v>1591879309.4123623</v>
      </c>
      <c r="DC10" s="55"/>
      <c r="DD10" s="52">
        <f>+DD8+DD9</f>
        <v>1438214614.807076</v>
      </c>
      <c r="DE10" s="55"/>
      <c r="DF10" s="52">
        <f>+DF8+DF9</f>
        <v>3030093924.2194386</v>
      </c>
      <c r="DG10" s="56"/>
      <c r="DH10" s="175"/>
      <c r="DI10" s="188" t="s">
        <v>17</v>
      </c>
      <c r="DJ10" s="54">
        <f>+DJ8</f>
        <v>3406012568.0405626</v>
      </c>
      <c r="DK10" s="52">
        <f>+DK8</f>
        <v>3030093924.2194386</v>
      </c>
      <c r="DL10" s="53">
        <f>+DL8</f>
        <v>6436106492.2600012</v>
      </c>
      <c r="DM10"/>
    </row>
    <row r="11" spans="1:119" s="25" customFormat="1" ht="15.6" x14ac:dyDescent="0.3">
      <c r="A11" s="33">
        <v>2</v>
      </c>
      <c r="B11" s="33" t="s">
        <v>1</v>
      </c>
      <c r="C11" s="42"/>
      <c r="D11" s="43">
        <f>+'JUL-SEP 2021'!D11+'OCT-DEC 2021 '!D11</f>
        <v>-24495377.259999998</v>
      </c>
      <c r="E11" s="44"/>
      <c r="F11" s="44">
        <f>+'JUL-SEP 2021'!F11+'OCT-DEC 2021 '!F11</f>
        <v>9798537.8499999978</v>
      </c>
      <c r="G11" s="44"/>
      <c r="H11" s="44">
        <f t="shared" ref="H11:H15" si="9">+D11+F11</f>
        <v>-14696839.41</v>
      </c>
      <c r="I11" s="45"/>
      <c r="J11" s="43">
        <f>+'OCT-DEC 2021 '!J11+'JUL-SEP 2021'!J11</f>
        <v>-7959416.2799999993</v>
      </c>
      <c r="K11" s="44"/>
      <c r="L11" s="44">
        <f>+'OCT-DEC 2021 '!L11+'JUL-SEP 2021'!L11</f>
        <v>21393584.970000003</v>
      </c>
      <c r="M11" s="44"/>
      <c r="N11" s="44">
        <f>+J11+L11</f>
        <v>13434168.690000003</v>
      </c>
      <c r="O11" s="45"/>
      <c r="P11" s="137">
        <f t="shared" ref="P11:P15" si="10">+D11+J11</f>
        <v>-32454793.539999999</v>
      </c>
      <c r="Q11" s="138">
        <f t="shared" ref="Q11:Q15" si="11">+F11+L11</f>
        <v>31192122.82</v>
      </c>
      <c r="R11" s="139">
        <f t="shared" ref="R11:R15" si="12">+P11+Q11</f>
        <v>-1262670.7199999988</v>
      </c>
      <c r="S11" s="39"/>
      <c r="T11" s="43">
        <f>+'OCT-DEC 2021 '!T11+'JUL-SEP 2021'!T11</f>
        <v>-23947726.223999999</v>
      </c>
      <c r="U11" s="44"/>
      <c r="V11" s="44">
        <f>+'OCT-DEC 2021 '!V11+'JUL-SEP 2021'!V11</f>
        <v>12215629.394999996</v>
      </c>
      <c r="W11" s="44"/>
      <c r="X11" s="44">
        <f t="shared" ref="X11:X15" si="13">+T11+V11</f>
        <v>-11732096.829000004</v>
      </c>
      <c r="Y11" s="45"/>
      <c r="Z11" s="46">
        <f>+'OCT-DEC 2021 '!Z11+'JUL-SEP 2021'!Z11</f>
        <v>36218696.001000009</v>
      </c>
      <c r="AA11" s="44"/>
      <c r="AB11" s="44">
        <f>+'OCT-DEC 2021 '!AB11+'JUL-SEP 2021'!AB11</f>
        <v>51092852.535000011</v>
      </c>
      <c r="AC11" s="44"/>
      <c r="AD11" s="44">
        <f t="shared" ref="AD11:AD15" si="14">+Z11+AB11</f>
        <v>87311548.536000013</v>
      </c>
      <c r="AE11" s="45"/>
      <c r="AF11" s="137">
        <f t="shared" ref="AF11:AF15" si="15">+T11+Z11</f>
        <v>12270969.77700001</v>
      </c>
      <c r="AG11" s="138">
        <f t="shared" ref="AG11:AG15" si="16">+V11+AB11</f>
        <v>63308481.930000007</v>
      </c>
      <c r="AH11" s="139">
        <f t="shared" ref="AH11:AH15" si="17">+AF11+AG11</f>
        <v>75579451.707000017</v>
      </c>
      <c r="AI11" s="41"/>
      <c r="AJ11" s="43">
        <f>+'OCT-DEC 2021 '!AJ11+'JUL-SEP 2021'!AJ11</f>
        <v>-5085933.9351938237</v>
      </c>
      <c r="AK11" s="44"/>
      <c r="AL11" s="44">
        <f>+'OCT-DEC 2021 '!AL11+'JUL-SEP 2021'!AL11</f>
        <v>5292823.7453567237</v>
      </c>
      <c r="AM11" s="44"/>
      <c r="AN11" s="44">
        <f t="shared" ref="AN11:AN15" si="18">+AJ11+AL11</f>
        <v>206889.81016290002</v>
      </c>
      <c r="AO11" s="45"/>
      <c r="AP11" s="46">
        <f>+'OCT-DEC 2021 '!AP11+'JUL-SEP 2021'!AP11</f>
        <v>-4388214.8115158938</v>
      </c>
      <c r="AQ11" s="44"/>
      <c r="AR11" s="44">
        <f>+'OCT-DEC 2021 '!AR11+'JUL-SEP 2021'!AR11</f>
        <v>-13722502.364503749</v>
      </c>
      <c r="AS11" s="47"/>
      <c r="AT11" s="44">
        <f t="shared" ref="AT11:AT15" si="19">+AP11+AR11</f>
        <v>-18110717.176019643</v>
      </c>
      <c r="AU11" s="45"/>
      <c r="AV11" s="137">
        <f t="shared" ref="AV11:AV15" si="20">+AJ11+AP11</f>
        <v>-9474148.7467097174</v>
      </c>
      <c r="AW11" s="138">
        <f t="shared" ref="AW11:AW15" si="21">+AL11+AR11</f>
        <v>-8429678.619147025</v>
      </c>
      <c r="AX11" s="139">
        <f t="shared" ref="AX11:AX15" si="22">+AV11+AW11</f>
        <v>-17903827.365856744</v>
      </c>
      <c r="AY11" s="41"/>
      <c r="AZ11" s="43">
        <f>+'OCT-DEC 2021 '!AZ11+'JUL-SEP 2021'!AZ11</f>
        <v>-22599756</v>
      </c>
      <c r="BA11" s="44"/>
      <c r="BB11" s="44">
        <f>+'OCT-DEC 2021 '!BB11+'JUL-SEP 2021'!BB11</f>
        <v>-6883330</v>
      </c>
      <c r="BC11" s="44"/>
      <c r="BD11" s="44">
        <f t="shared" ref="BD11:BD15" si="23">+AZ11+BB11</f>
        <v>-29483086</v>
      </c>
      <c r="BE11" s="45"/>
      <c r="BF11" s="46">
        <f>+'OCT-DEC 2021 '!BF11+'JUL-SEP 2021'!BF11</f>
        <v>-5149037</v>
      </c>
      <c r="BG11" s="44"/>
      <c r="BH11" s="44">
        <f>+'OCT-DEC 2021 '!BH11+'JUL-SEP 2021'!BH11</f>
        <v>-33663632</v>
      </c>
      <c r="BI11" s="44"/>
      <c r="BJ11" s="44">
        <f t="shared" ref="BJ11:BJ15" si="24">+BF11+BH11</f>
        <v>-38812669</v>
      </c>
      <c r="BK11" s="45"/>
      <c r="BL11" s="137">
        <f t="shared" ref="BL11:BL15" si="25">+AZ11+BF11</f>
        <v>-27748793</v>
      </c>
      <c r="BM11" s="138">
        <f t="shared" ref="BM11:BM15" si="26">+BB11+BH11</f>
        <v>-40546962</v>
      </c>
      <c r="BN11" s="139">
        <f t="shared" ref="BN11:BN15" si="27">+BL11+BM11</f>
        <v>-68295755</v>
      </c>
      <c r="BO11" s="41"/>
      <c r="BP11" s="43">
        <f>+'OCT-DEC 2021 '!BP11+'JUL-SEP 2021'!BP11</f>
        <v>-56329427.550000042</v>
      </c>
      <c r="BQ11" s="44"/>
      <c r="BR11" s="44">
        <f>+'OCT-DEC 2021 '!BR11+'JUL-SEP 2021'!BR11</f>
        <v>-1938263.8799999896</v>
      </c>
      <c r="BS11" s="44"/>
      <c r="BT11" s="44">
        <f t="shared" ref="BT11:BT15" si="28">+BP11+BR11</f>
        <v>-58267691.43000003</v>
      </c>
      <c r="BU11" s="45"/>
      <c r="BV11" s="46">
        <f>+'OCT-DEC 2021 '!BV11+'JUL-SEP 2021'!BV11</f>
        <v>-44942427.770000085</v>
      </c>
      <c r="BW11" s="44"/>
      <c r="BX11" s="44">
        <f>+'OCT-DEC 2021 '!BX11+'JUL-SEP 2021'!BX11</f>
        <v>6202076.8100000452</v>
      </c>
      <c r="BY11" s="44"/>
      <c r="BZ11" s="44">
        <f t="shared" ref="BZ11:BZ15" si="29">+BV11+BX11</f>
        <v>-38740350.960000038</v>
      </c>
      <c r="CA11" s="45"/>
      <c r="CB11" s="137">
        <f t="shared" ref="CB11:CB15" si="30">+BP11+BV11</f>
        <v>-101271855.32000013</v>
      </c>
      <c r="CC11" s="138">
        <f t="shared" ref="CC11:CC15" si="31">+BR11+BX11</f>
        <v>4263812.9300000556</v>
      </c>
      <c r="CD11" s="139">
        <f t="shared" ref="CD11:CD15" si="32">+CB11+CC11</f>
        <v>-97008042.390000075</v>
      </c>
      <c r="CE11" s="41"/>
      <c r="CF11" s="43">
        <f>+'OCT-DEC 2021 '!CF11+'JUL-SEP 2021'!CF11</f>
        <v>-51568932.960000001</v>
      </c>
      <c r="CG11" s="44"/>
      <c r="CH11" s="44">
        <f>+'OCT-DEC 2021 '!CH11+'JUL-SEP 2021'!CH11</f>
        <v>-10617260.660000002</v>
      </c>
      <c r="CI11" s="44"/>
      <c r="CJ11" s="44">
        <f t="shared" ref="CJ11:CJ15" si="33">+CF11+CH11</f>
        <v>-62186193.620000005</v>
      </c>
      <c r="CK11" s="45"/>
      <c r="CL11" s="46">
        <f>+'OCT-DEC 2021 '!CL11+'JUL-SEP 2021'!CL11</f>
        <v>-44756107.140000001</v>
      </c>
      <c r="CM11" s="44"/>
      <c r="CN11" s="44">
        <f>+'OCT-DEC 2021 '!CN11+'JUL-SEP 2021'!CN11</f>
        <v>-22197405.079999998</v>
      </c>
      <c r="CO11" s="44"/>
      <c r="CP11" s="44">
        <f t="shared" ref="CP11:CP15" si="34">+CL11+CN11</f>
        <v>-66953512.219999999</v>
      </c>
      <c r="CQ11" s="45"/>
      <c r="CR11" s="137">
        <f t="shared" ref="CR11:CR15" si="35">+CF11+CL11</f>
        <v>-96325040.099999994</v>
      </c>
      <c r="CS11" s="138">
        <f t="shared" ref="CS11:CS15" si="36">+CH11+CN11</f>
        <v>-32814665.740000002</v>
      </c>
      <c r="CT11" s="139">
        <f t="shared" ref="CT11:CT15" si="37">+CR11+CS11</f>
        <v>-129139705.84</v>
      </c>
      <c r="CU11" s="41"/>
      <c r="CV11" s="46">
        <f t="shared" si="0"/>
        <v>-184027153.92919385</v>
      </c>
      <c r="CW11" s="44"/>
      <c r="CX11" s="44">
        <f t="shared" si="1"/>
        <v>7868136.4503567237</v>
      </c>
      <c r="CY11" s="47"/>
      <c r="CZ11" s="44">
        <f t="shared" si="2"/>
        <v>-176159017.47883713</v>
      </c>
      <c r="DA11" s="48"/>
      <c r="DB11" s="46">
        <f t="shared" ref="DB11:DB15" si="38">+J11+Z11+AP11+BF11+BV11+CL11</f>
        <v>-70976507.000515968</v>
      </c>
      <c r="DC11" s="47"/>
      <c r="DD11" s="44">
        <f t="shared" ref="DD11:DD15" si="39">+L11+AB11+AR11+BH11+BX11+CN11</f>
        <v>9104974.8704963103</v>
      </c>
      <c r="DE11" s="47"/>
      <c r="DF11" s="44">
        <f t="shared" ref="DF11:DF15" si="40">+DB11+DD11</f>
        <v>-61871532.130019657</v>
      </c>
      <c r="DG11" s="48"/>
      <c r="DH11" s="174"/>
      <c r="DI11" s="187" t="s">
        <v>1</v>
      </c>
      <c r="DJ11" s="46">
        <f t="shared" ref="DJ11:DJ15" si="41">+CZ11</f>
        <v>-176159017.47883713</v>
      </c>
      <c r="DK11" s="44">
        <f t="shared" ref="DK11:DK15" si="42">+DF11</f>
        <v>-61871532.130019657</v>
      </c>
      <c r="DL11" s="45">
        <f t="shared" ref="DL11:DL15" si="43">+DJ11+DK11</f>
        <v>-238030549.6088568</v>
      </c>
      <c r="DM11"/>
    </row>
    <row r="12" spans="1:119" s="25" customFormat="1" ht="15.6" x14ac:dyDescent="0.3">
      <c r="A12" s="33">
        <v>3</v>
      </c>
      <c r="B12" s="33" t="s">
        <v>2</v>
      </c>
      <c r="C12" s="42"/>
      <c r="D12" s="43">
        <f>+'JUL-SEP 2021'!D12+'OCT-DEC 2021 '!D12</f>
        <v>0</v>
      </c>
      <c r="E12" s="44"/>
      <c r="F12" s="44">
        <f>+'JUL-SEP 2021'!F12+'OCT-DEC 2021 '!F12</f>
        <v>0</v>
      </c>
      <c r="G12" s="44"/>
      <c r="H12" s="44">
        <f t="shared" si="9"/>
        <v>0</v>
      </c>
      <c r="I12" s="45"/>
      <c r="J12" s="43">
        <f>+'OCT-DEC 2021 '!J12+'JUL-SEP 2021'!J12</f>
        <v>0</v>
      </c>
      <c r="K12" s="44"/>
      <c r="L12" s="44">
        <f>+'OCT-DEC 2021 '!L12+'JUL-SEP 2021'!L12</f>
        <v>0</v>
      </c>
      <c r="M12" s="44"/>
      <c r="N12" s="44">
        <f t="shared" ref="N12:N15" si="44">+J12+L12</f>
        <v>0</v>
      </c>
      <c r="O12" s="45"/>
      <c r="P12" s="137">
        <f t="shared" si="10"/>
        <v>0</v>
      </c>
      <c r="Q12" s="138">
        <f t="shared" si="11"/>
        <v>0</v>
      </c>
      <c r="R12" s="139">
        <f t="shared" si="12"/>
        <v>0</v>
      </c>
      <c r="S12" s="39"/>
      <c r="T12" s="43">
        <f>+'OCT-DEC 2021 '!T12+'JUL-SEP 2021'!T12</f>
        <v>0</v>
      </c>
      <c r="U12" s="44"/>
      <c r="V12" s="44">
        <f>+'OCT-DEC 2021 '!V12+'JUL-SEP 2021'!V12</f>
        <v>0</v>
      </c>
      <c r="W12" s="44"/>
      <c r="X12" s="44">
        <f t="shared" si="13"/>
        <v>0</v>
      </c>
      <c r="Y12" s="45"/>
      <c r="Z12" s="46">
        <f>+'OCT-DEC 2021 '!Z12+'JUL-SEP 2021'!Z12</f>
        <v>0</v>
      </c>
      <c r="AA12" s="44"/>
      <c r="AB12" s="44">
        <f>+'OCT-DEC 2021 '!AB12+'JUL-SEP 2021'!AB12</f>
        <v>0</v>
      </c>
      <c r="AC12" s="44"/>
      <c r="AD12" s="44">
        <f t="shared" si="14"/>
        <v>0</v>
      </c>
      <c r="AE12" s="45"/>
      <c r="AF12" s="137">
        <f t="shared" si="15"/>
        <v>0</v>
      </c>
      <c r="AG12" s="138">
        <f t="shared" si="16"/>
        <v>0</v>
      </c>
      <c r="AH12" s="139">
        <f t="shared" si="17"/>
        <v>0</v>
      </c>
      <c r="AI12" s="41"/>
      <c r="AJ12" s="43">
        <f>+'OCT-DEC 2021 '!AJ12+'JUL-SEP 2021'!AJ12</f>
        <v>0</v>
      </c>
      <c r="AK12" s="44"/>
      <c r="AL12" s="44">
        <f>+'OCT-DEC 2021 '!AL12+'JUL-SEP 2021'!AL12</f>
        <v>0</v>
      </c>
      <c r="AM12" s="44"/>
      <c r="AN12" s="44">
        <f t="shared" si="18"/>
        <v>0</v>
      </c>
      <c r="AO12" s="45"/>
      <c r="AP12" s="46">
        <f>+'OCT-DEC 2021 '!AP12+'JUL-SEP 2021'!AP12</f>
        <v>0</v>
      </c>
      <c r="AQ12" s="44"/>
      <c r="AR12" s="44">
        <f>+'OCT-DEC 2021 '!AR12+'JUL-SEP 2021'!AR12</f>
        <v>0</v>
      </c>
      <c r="AS12" s="47"/>
      <c r="AT12" s="44">
        <f t="shared" si="19"/>
        <v>0</v>
      </c>
      <c r="AU12" s="45"/>
      <c r="AV12" s="137">
        <f t="shared" si="20"/>
        <v>0</v>
      </c>
      <c r="AW12" s="138">
        <f t="shared" si="21"/>
        <v>0</v>
      </c>
      <c r="AX12" s="139">
        <f t="shared" si="22"/>
        <v>0</v>
      </c>
      <c r="AY12" s="41"/>
      <c r="AZ12" s="43">
        <f>+'OCT-DEC 2021 '!AZ12+'JUL-SEP 2021'!AZ12</f>
        <v>0</v>
      </c>
      <c r="BA12" s="44"/>
      <c r="BB12" s="44">
        <f>+'OCT-DEC 2021 '!BB12+'JUL-SEP 2021'!BB12</f>
        <v>0</v>
      </c>
      <c r="BC12" s="44"/>
      <c r="BD12" s="44">
        <f t="shared" si="23"/>
        <v>0</v>
      </c>
      <c r="BE12" s="45"/>
      <c r="BF12" s="46">
        <f>+'OCT-DEC 2021 '!BF12+'JUL-SEP 2021'!BF12</f>
        <v>0</v>
      </c>
      <c r="BG12" s="44"/>
      <c r="BH12" s="44">
        <f>+'OCT-DEC 2021 '!BH12+'JUL-SEP 2021'!BH12</f>
        <v>0</v>
      </c>
      <c r="BI12" s="44"/>
      <c r="BJ12" s="44">
        <f t="shared" si="24"/>
        <v>0</v>
      </c>
      <c r="BK12" s="45"/>
      <c r="BL12" s="137">
        <f t="shared" si="25"/>
        <v>0</v>
      </c>
      <c r="BM12" s="138">
        <f t="shared" si="26"/>
        <v>0</v>
      </c>
      <c r="BN12" s="139">
        <f t="shared" si="27"/>
        <v>0</v>
      </c>
      <c r="BO12" s="41"/>
      <c r="BP12" s="43">
        <f>+'OCT-DEC 2021 '!BP12+'JUL-SEP 2021'!BP12</f>
        <v>0</v>
      </c>
      <c r="BQ12" s="44"/>
      <c r="BR12" s="44">
        <f>+'OCT-DEC 2021 '!BR12+'JUL-SEP 2021'!BR12</f>
        <v>0</v>
      </c>
      <c r="BS12" s="44"/>
      <c r="BT12" s="44">
        <f t="shared" si="28"/>
        <v>0</v>
      </c>
      <c r="BU12" s="45"/>
      <c r="BV12" s="46">
        <f>+'OCT-DEC 2021 '!BV12+'JUL-SEP 2021'!BV12</f>
        <v>0</v>
      </c>
      <c r="BW12" s="44"/>
      <c r="BX12" s="44">
        <f>+'OCT-DEC 2021 '!BX12+'JUL-SEP 2021'!BX12</f>
        <v>0</v>
      </c>
      <c r="BY12" s="44"/>
      <c r="BZ12" s="44">
        <f t="shared" si="29"/>
        <v>0</v>
      </c>
      <c r="CA12" s="45"/>
      <c r="CB12" s="137">
        <f t="shared" si="30"/>
        <v>0</v>
      </c>
      <c r="CC12" s="138">
        <f t="shared" si="31"/>
        <v>0</v>
      </c>
      <c r="CD12" s="139">
        <f t="shared" si="32"/>
        <v>0</v>
      </c>
      <c r="CE12" s="41"/>
      <c r="CF12" s="43">
        <f>+'OCT-DEC 2021 '!CF12+'JUL-SEP 2021'!CF12</f>
        <v>0</v>
      </c>
      <c r="CG12" s="44"/>
      <c r="CH12" s="44">
        <f>+'OCT-DEC 2021 '!CH12+'JUL-SEP 2021'!CH12</f>
        <v>0</v>
      </c>
      <c r="CI12" s="44"/>
      <c r="CJ12" s="44">
        <f t="shared" si="33"/>
        <v>0</v>
      </c>
      <c r="CK12" s="45"/>
      <c r="CL12" s="46">
        <f>+'OCT-DEC 2021 '!CL12+'JUL-SEP 2021'!CL12</f>
        <v>0</v>
      </c>
      <c r="CM12" s="44"/>
      <c r="CN12" s="44">
        <f>+'OCT-DEC 2021 '!CN12+'JUL-SEP 2021'!CN12</f>
        <v>0</v>
      </c>
      <c r="CO12" s="44"/>
      <c r="CP12" s="44">
        <f t="shared" si="34"/>
        <v>0</v>
      </c>
      <c r="CQ12" s="45"/>
      <c r="CR12" s="137">
        <f t="shared" si="35"/>
        <v>0</v>
      </c>
      <c r="CS12" s="138">
        <f t="shared" si="36"/>
        <v>0</v>
      </c>
      <c r="CT12" s="139">
        <f t="shared" si="37"/>
        <v>0</v>
      </c>
      <c r="CU12" s="41"/>
      <c r="CV12" s="46">
        <f t="shared" si="0"/>
        <v>0</v>
      </c>
      <c r="CW12" s="44"/>
      <c r="CX12" s="44">
        <f t="shared" si="1"/>
        <v>0</v>
      </c>
      <c r="CY12" s="47"/>
      <c r="CZ12" s="44">
        <f t="shared" si="2"/>
        <v>0</v>
      </c>
      <c r="DA12" s="48"/>
      <c r="DB12" s="46">
        <f t="shared" si="38"/>
        <v>0</v>
      </c>
      <c r="DC12" s="47"/>
      <c r="DD12" s="44">
        <f t="shared" si="39"/>
        <v>0</v>
      </c>
      <c r="DE12" s="47"/>
      <c r="DF12" s="44">
        <f t="shared" si="40"/>
        <v>0</v>
      </c>
      <c r="DG12" s="48"/>
      <c r="DH12" s="174"/>
      <c r="DI12" s="187" t="s">
        <v>2</v>
      </c>
      <c r="DJ12" s="46">
        <f t="shared" si="41"/>
        <v>0</v>
      </c>
      <c r="DK12" s="44">
        <f t="shared" si="42"/>
        <v>0</v>
      </c>
      <c r="DL12" s="45">
        <f t="shared" si="43"/>
        <v>0</v>
      </c>
      <c r="DM12"/>
    </row>
    <row r="13" spans="1:119" s="25" customFormat="1" ht="15.6" x14ac:dyDescent="0.3">
      <c r="A13" s="33">
        <v>4</v>
      </c>
      <c r="B13" s="33" t="s">
        <v>3</v>
      </c>
      <c r="C13" s="42"/>
      <c r="D13" s="43">
        <f>+'JUL-SEP 2021'!D13+'OCT-DEC 2021 '!D13</f>
        <v>0</v>
      </c>
      <c r="E13" s="44"/>
      <c r="F13" s="44">
        <f>+'JUL-SEP 2021'!F13+'OCT-DEC 2021 '!F13</f>
        <v>0</v>
      </c>
      <c r="G13" s="44"/>
      <c r="H13" s="44">
        <f t="shared" si="9"/>
        <v>0</v>
      </c>
      <c r="I13" s="45"/>
      <c r="J13" s="43">
        <f>+'OCT-DEC 2021 '!J13+'JUL-SEP 2021'!J13</f>
        <v>0</v>
      </c>
      <c r="K13" s="44"/>
      <c r="L13" s="44">
        <f>+'OCT-DEC 2021 '!L13+'JUL-SEP 2021'!L13</f>
        <v>0</v>
      </c>
      <c r="M13" s="44"/>
      <c r="N13" s="44">
        <f t="shared" si="44"/>
        <v>0</v>
      </c>
      <c r="O13" s="45"/>
      <c r="P13" s="137">
        <f t="shared" si="10"/>
        <v>0</v>
      </c>
      <c r="Q13" s="138">
        <f t="shared" si="11"/>
        <v>0</v>
      </c>
      <c r="R13" s="139">
        <f t="shared" si="12"/>
        <v>0</v>
      </c>
      <c r="S13" s="39"/>
      <c r="T13" s="43">
        <f>+'OCT-DEC 2021 '!T13+'JUL-SEP 2021'!T13</f>
        <v>0</v>
      </c>
      <c r="U13" s="44"/>
      <c r="V13" s="44">
        <f>+'OCT-DEC 2021 '!V13+'JUL-SEP 2021'!V13</f>
        <v>0</v>
      </c>
      <c r="W13" s="44"/>
      <c r="X13" s="44">
        <f t="shared" si="13"/>
        <v>0</v>
      </c>
      <c r="Y13" s="45"/>
      <c r="Z13" s="46">
        <f>+'OCT-DEC 2021 '!Z13+'JUL-SEP 2021'!Z13</f>
        <v>0</v>
      </c>
      <c r="AA13" s="44"/>
      <c r="AB13" s="44">
        <f>+'OCT-DEC 2021 '!AB13+'JUL-SEP 2021'!AB13</f>
        <v>0</v>
      </c>
      <c r="AC13" s="44"/>
      <c r="AD13" s="44">
        <f t="shared" si="14"/>
        <v>0</v>
      </c>
      <c r="AE13" s="45"/>
      <c r="AF13" s="137">
        <f t="shared" si="15"/>
        <v>0</v>
      </c>
      <c r="AG13" s="138">
        <f t="shared" si="16"/>
        <v>0</v>
      </c>
      <c r="AH13" s="139">
        <f t="shared" si="17"/>
        <v>0</v>
      </c>
      <c r="AI13" s="41"/>
      <c r="AJ13" s="43">
        <f>+'OCT-DEC 2021 '!AJ13+'JUL-SEP 2021'!AJ13</f>
        <v>0</v>
      </c>
      <c r="AK13" s="44"/>
      <c r="AL13" s="44">
        <f>+'OCT-DEC 2021 '!AL13+'JUL-SEP 2021'!AL13</f>
        <v>0</v>
      </c>
      <c r="AM13" s="44"/>
      <c r="AN13" s="44">
        <f t="shared" si="18"/>
        <v>0</v>
      </c>
      <c r="AO13" s="45"/>
      <c r="AP13" s="46">
        <f>+'OCT-DEC 2021 '!AP13+'JUL-SEP 2021'!AP13</f>
        <v>0</v>
      </c>
      <c r="AQ13" s="44"/>
      <c r="AR13" s="44">
        <f>+'OCT-DEC 2021 '!AR13+'JUL-SEP 2021'!AR13</f>
        <v>0</v>
      </c>
      <c r="AS13" s="47"/>
      <c r="AT13" s="44">
        <f t="shared" si="19"/>
        <v>0</v>
      </c>
      <c r="AU13" s="45"/>
      <c r="AV13" s="137">
        <f t="shared" si="20"/>
        <v>0</v>
      </c>
      <c r="AW13" s="138">
        <f t="shared" si="21"/>
        <v>0</v>
      </c>
      <c r="AX13" s="139">
        <f t="shared" si="22"/>
        <v>0</v>
      </c>
      <c r="AY13" s="41"/>
      <c r="AZ13" s="43">
        <f>+'OCT-DEC 2021 '!AZ13+'JUL-SEP 2021'!AZ13</f>
        <v>0</v>
      </c>
      <c r="BA13" s="44"/>
      <c r="BB13" s="44">
        <f>+'OCT-DEC 2021 '!BB13+'JUL-SEP 2021'!BB13</f>
        <v>0</v>
      </c>
      <c r="BC13" s="44"/>
      <c r="BD13" s="44">
        <f t="shared" si="23"/>
        <v>0</v>
      </c>
      <c r="BE13" s="45"/>
      <c r="BF13" s="46">
        <f>+'OCT-DEC 2021 '!BF13+'JUL-SEP 2021'!BF13</f>
        <v>0</v>
      </c>
      <c r="BG13" s="44"/>
      <c r="BH13" s="44">
        <f>+'OCT-DEC 2021 '!BH13+'JUL-SEP 2021'!BH13</f>
        <v>0</v>
      </c>
      <c r="BI13" s="44"/>
      <c r="BJ13" s="44">
        <f t="shared" si="24"/>
        <v>0</v>
      </c>
      <c r="BK13" s="45"/>
      <c r="BL13" s="137">
        <f t="shared" si="25"/>
        <v>0</v>
      </c>
      <c r="BM13" s="138">
        <f t="shared" si="26"/>
        <v>0</v>
      </c>
      <c r="BN13" s="139">
        <f t="shared" si="27"/>
        <v>0</v>
      </c>
      <c r="BO13" s="41"/>
      <c r="BP13" s="43">
        <f>+'OCT-DEC 2021 '!BP13+'JUL-SEP 2021'!BP13</f>
        <v>0</v>
      </c>
      <c r="BQ13" s="44"/>
      <c r="BR13" s="44">
        <f>+'OCT-DEC 2021 '!BR13+'JUL-SEP 2021'!BR13</f>
        <v>0</v>
      </c>
      <c r="BS13" s="44"/>
      <c r="BT13" s="44">
        <f t="shared" si="28"/>
        <v>0</v>
      </c>
      <c r="BU13" s="45"/>
      <c r="BV13" s="46">
        <f>+'OCT-DEC 2021 '!BV13+'JUL-SEP 2021'!BV13</f>
        <v>0</v>
      </c>
      <c r="BW13" s="44"/>
      <c r="BX13" s="44">
        <f>+'OCT-DEC 2021 '!BX13+'JUL-SEP 2021'!BX13</f>
        <v>0</v>
      </c>
      <c r="BY13" s="44"/>
      <c r="BZ13" s="44">
        <f t="shared" si="29"/>
        <v>0</v>
      </c>
      <c r="CA13" s="45"/>
      <c r="CB13" s="137">
        <f t="shared" si="30"/>
        <v>0</v>
      </c>
      <c r="CC13" s="138">
        <f t="shared" si="31"/>
        <v>0</v>
      </c>
      <c r="CD13" s="139">
        <f t="shared" si="32"/>
        <v>0</v>
      </c>
      <c r="CE13" s="41"/>
      <c r="CF13" s="43">
        <f>+'OCT-DEC 2021 '!CF13+'JUL-SEP 2021'!CF13</f>
        <v>0</v>
      </c>
      <c r="CG13" s="44"/>
      <c r="CH13" s="44">
        <f>+'OCT-DEC 2021 '!CH13+'JUL-SEP 2021'!CH13</f>
        <v>0</v>
      </c>
      <c r="CI13" s="44"/>
      <c r="CJ13" s="44">
        <f t="shared" si="33"/>
        <v>0</v>
      </c>
      <c r="CK13" s="45"/>
      <c r="CL13" s="46">
        <f>+'OCT-DEC 2021 '!CL13+'JUL-SEP 2021'!CL13</f>
        <v>0</v>
      </c>
      <c r="CM13" s="44"/>
      <c r="CN13" s="44">
        <f>+'OCT-DEC 2021 '!CN13+'JUL-SEP 2021'!CN13</f>
        <v>0</v>
      </c>
      <c r="CO13" s="44"/>
      <c r="CP13" s="44">
        <f t="shared" si="34"/>
        <v>0</v>
      </c>
      <c r="CQ13" s="45"/>
      <c r="CR13" s="137">
        <f t="shared" si="35"/>
        <v>0</v>
      </c>
      <c r="CS13" s="138">
        <f t="shared" si="36"/>
        <v>0</v>
      </c>
      <c r="CT13" s="139">
        <f t="shared" si="37"/>
        <v>0</v>
      </c>
      <c r="CU13" s="41"/>
      <c r="CV13" s="46">
        <f t="shared" si="0"/>
        <v>0</v>
      </c>
      <c r="CW13" s="44"/>
      <c r="CX13" s="44">
        <f t="shared" si="1"/>
        <v>0</v>
      </c>
      <c r="CY13" s="47"/>
      <c r="CZ13" s="44">
        <f t="shared" si="2"/>
        <v>0</v>
      </c>
      <c r="DA13" s="48"/>
      <c r="DB13" s="46">
        <f t="shared" si="38"/>
        <v>0</v>
      </c>
      <c r="DC13" s="47"/>
      <c r="DD13" s="44">
        <f t="shared" si="39"/>
        <v>0</v>
      </c>
      <c r="DE13" s="47"/>
      <c r="DF13" s="44">
        <f t="shared" si="40"/>
        <v>0</v>
      </c>
      <c r="DG13" s="48"/>
      <c r="DH13" s="174"/>
      <c r="DI13" s="187" t="s">
        <v>3</v>
      </c>
      <c r="DJ13" s="46">
        <f t="shared" si="41"/>
        <v>0</v>
      </c>
      <c r="DK13" s="44">
        <f t="shared" si="42"/>
        <v>0</v>
      </c>
      <c r="DL13" s="45">
        <f t="shared" si="43"/>
        <v>0</v>
      </c>
      <c r="DM13"/>
    </row>
    <row r="14" spans="1:119" s="25" customFormat="1" ht="15.6" x14ac:dyDescent="0.3">
      <c r="A14" s="33">
        <v>5</v>
      </c>
      <c r="B14" s="33" t="s">
        <v>4</v>
      </c>
      <c r="C14" s="42"/>
      <c r="D14" s="43">
        <f>+'JUL-SEP 2021'!D14+'OCT-DEC 2021 '!D14</f>
        <v>0</v>
      </c>
      <c r="E14" s="44"/>
      <c r="F14" s="44">
        <f>+'JUL-SEP 2021'!F14+'OCT-DEC 2021 '!F14</f>
        <v>0</v>
      </c>
      <c r="G14" s="44"/>
      <c r="H14" s="44">
        <f t="shared" si="9"/>
        <v>0</v>
      </c>
      <c r="I14" s="45"/>
      <c r="J14" s="43">
        <f>+'OCT-DEC 2021 '!J14+'JUL-SEP 2021'!J14</f>
        <v>0</v>
      </c>
      <c r="K14" s="44"/>
      <c r="L14" s="44">
        <f>+'OCT-DEC 2021 '!L14+'JUL-SEP 2021'!L14</f>
        <v>0</v>
      </c>
      <c r="M14" s="44"/>
      <c r="N14" s="44">
        <f t="shared" si="44"/>
        <v>0</v>
      </c>
      <c r="O14" s="45"/>
      <c r="P14" s="137">
        <f t="shared" si="10"/>
        <v>0</v>
      </c>
      <c r="Q14" s="138">
        <f t="shared" si="11"/>
        <v>0</v>
      </c>
      <c r="R14" s="139">
        <f t="shared" si="12"/>
        <v>0</v>
      </c>
      <c r="S14" s="39"/>
      <c r="T14" s="43">
        <f>+'OCT-DEC 2021 '!T14+'JUL-SEP 2021'!T14</f>
        <v>0</v>
      </c>
      <c r="U14" s="44"/>
      <c r="V14" s="44">
        <f>+'OCT-DEC 2021 '!V14+'JUL-SEP 2021'!V14</f>
        <v>0</v>
      </c>
      <c r="W14" s="44"/>
      <c r="X14" s="44">
        <f t="shared" si="13"/>
        <v>0</v>
      </c>
      <c r="Y14" s="45"/>
      <c r="Z14" s="46">
        <f>+'OCT-DEC 2021 '!Z14+'JUL-SEP 2021'!Z14</f>
        <v>0</v>
      </c>
      <c r="AA14" s="44"/>
      <c r="AB14" s="44">
        <f>+'OCT-DEC 2021 '!AB14+'JUL-SEP 2021'!AB14</f>
        <v>0</v>
      </c>
      <c r="AC14" s="44"/>
      <c r="AD14" s="44">
        <f t="shared" si="14"/>
        <v>0</v>
      </c>
      <c r="AE14" s="45"/>
      <c r="AF14" s="137">
        <f t="shared" si="15"/>
        <v>0</v>
      </c>
      <c r="AG14" s="138">
        <f t="shared" si="16"/>
        <v>0</v>
      </c>
      <c r="AH14" s="139">
        <f t="shared" si="17"/>
        <v>0</v>
      </c>
      <c r="AI14" s="41"/>
      <c r="AJ14" s="43">
        <f>+'OCT-DEC 2021 '!AJ14+'JUL-SEP 2021'!AJ14</f>
        <v>14291906.18</v>
      </c>
      <c r="AK14" s="44"/>
      <c r="AL14" s="44">
        <f>+'OCT-DEC 2021 '!AL14+'JUL-SEP 2021'!AL14</f>
        <v>12911050.530000003</v>
      </c>
      <c r="AM14" s="44"/>
      <c r="AN14" s="44">
        <f t="shared" si="18"/>
        <v>27202956.710000001</v>
      </c>
      <c r="AO14" s="45"/>
      <c r="AP14" s="46">
        <f>+'OCT-DEC 2021 '!AP14+'JUL-SEP 2021'!AP14</f>
        <v>14881756.75</v>
      </c>
      <c r="AQ14" s="44"/>
      <c r="AR14" s="44">
        <f>+'OCT-DEC 2021 '!AR14+'JUL-SEP 2021'!AR14</f>
        <v>28018108.079999998</v>
      </c>
      <c r="AS14" s="47"/>
      <c r="AT14" s="44">
        <f t="shared" si="19"/>
        <v>42899864.829999998</v>
      </c>
      <c r="AU14" s="45"/>
      <c r="AV14" s="137">
        <f t="shared" si="20"/>
        <v>29173662.93</v>
      </c>
      <c r="AW14" s="138">
        <f t="shared" si="21"/>
        <v>40929158.609999999</v>
      </c>
      <c r="AX14" s="139">
        <f t="shared" si="22"/>
        <v>70102821.539999992</v>
      </c>
      <c r="AY14" s="41"/>
      <c r="AZ14" s="43">
        <f>+'OCT-DEC 2021 '!AZ14+'JUL-SEP 2021'!AZ14</f>
        <v>0</v>
      </c>
      <c r="BA14" s="44"/>
      <c r="BB14" s="44">
        <f>+'OCT-DEC 2021 '!BB14+'JUL-SEP 2021'!BB14</f>
        <v>0</v>
      </c>
      <c r="BC14" s="44"/>
      <c r="BD14" s="44">
        <f t="shared" si="23"/>
        <v>0</v>
      </c>
      <c r="BE14" s="45"/>
      <c r="BF14" s="46">
        <f>+'OCT-DEC 2021 '!BF14+'JUL-SEP 2021'!BF14</f>
        <v>0</v>
      </c>
      <c r="BG14" s="44"/>
      <c r="BH14" s="44">
        <f>+'OCT-DEC 2021 '!BH14+'JUL-SEP 2021'!BH14</f>
        <v>0</v>
      </c>
      <c r="BI14" s="44"/>
      <c r="BJ14" s="44">
        <f t="shared" si="24"/>
        <v>0</v>
      </c>
      <c r="BK14" s="45"/>
      <c r="BL14" s="137">
        <f t="shared" si="25"/>
        <v>0</v>
      </c>
      <c r="BM14" s="138">
        <f t="shared" si="26"/>
        <v>0</v>
      </c>
      <c r="BN14" s="139">
        <f t="shared" si="27"/>
        <v>0</v>
      </c>
      <c r="BO14" s="41"/>
      <c r="BP14" s="43">
        <f>+'OCT-DEC 2021 '!BP14+'JUL-SEP 2021'!BP14</f>
        <v>-381.20000000000005</v>
      </c>
      <c r="BQ14" s="44"/>
      <c r="BR14" s="44">
        <f>+'OCT-DEC 2021 '!BR14+'JUL-SEP 2021'!BR14</f>
        <v>0</v>
      </c>
      <c r="BS14" s="44"/>
      <c r="BT14" s="44">
        <f t="shared" si="28"/>
        <v>-381.20000000000005</v>
      </c>
      <c r="BU14" s="45"/>
      <c r="BV14" s="46">
        <f>+'OCT-DEC 2021 '!BV14+'JUL-SEP 2021'!BV14</f>
        <v>0</v>
      </c>
      <c r="BW14" s="44"/>
      <c r="BX14" s="44">
        <f>+'OCT-DEC 2021 '!BX14+'JUL-SEP 2021'!BX14</f>
        <v>0</v>
      </c>
      <c r="BY14" s="44"/>
      <c r="BZ14" s="44">
        <f t="shared" si="29"/>
        <v>0</v>
      </c>
      <c r="CA14" s="45"/>
      <c r="CB14" s="137">
        <f t="shared" si="30"/>
        <v>-381.20000000000005</v>
      </c>
      <c r="CC14" s="138">
        <f t="shared" si="31"/>
        <v>0</v>
      </c>
      <c r="CD14" s="139">
        <f t="shared" si="32"/>
        <v>-381.20000000000005</v>
      </c>
      <c r="CE14" s="41"/>
      <c r="CF14" s="43">
        <f>+'OCT-DEC 2021 '!CF14+'JUL-SEP 2021'!CF14</f>
        <v>0</v>
      </c>
      <c r="CG14" s="44"/>
      <c r="CH14" s="44">
        <f>+'OCT-DEC 2021 '!CH14+'JUL-SEP 2021'!CH14</f>
        <v>0</v>
      </c>
      <c r="CI14" s="44"/>
      <c r="CJ14" s="44">
        <f t="shared" si="33"/>
        <v>0</v>
      </c>
      <c r="CK14" s="45"/>
      <c r="CL14" s="46">
        <f>+'OCT-DEC 2021 '!CL14+'JUL-SEP 2021'!CL14</f>
        <v>0</v>
      </c>
      <c r="CM14" s="44"/>
      <c r="CN14" s="44">
        <f>+'OCT-DEC 2021 '!CN14+'JUL-SEP 2021'!CN14</f>
        <v>0</v>
      </c>
      <c r="CO14" s="44"/>
      <c r="CP14" s="44">
        <f t="shared" si="34"/>
        <v>0</v>
      </c>
      <c r="CQ14" s="45"/>
      <c r="CR14" s="137">
        <f t="shared" si="35"/>
        <v>0</v>
      </c>
      <c r="CS14" s="138">
        <f t="shared" si="36"/>
        <v>0</v>
      </c>
      <c r="CT14" s="139">
        <f t="shared" si="37"/>
        <v>0</v>
      </c>
      <c r="CU14" s="41"/>
      <c r="CV14" s="46">
        <f t="shared" si="0"/>
        <v>14291524.98</v>
      </c>
      <c r="CW14" s="44"/>
      <c r="CX14" s="44">
        <f t="shared" si="1"/>
        <v>12911050.530000003</v>
      </c>
      <c r="CY14" s="47"/>
      <c r="CZ14" s="44">
        <f t="shared" si="2"/>
        <v>27202575.510000005</v>
      </c>
      <c r="DA14" s="48"/>
      <c r="DB14" s="46">
        <f t="shared" si="38"/>
        <v>14881756.75</v>
      </c>
      <c r="DC14" s="47"/>
      <c r="DD14" s="44">
        <f t="shared" si="39"/>
        <v>28018108.079999998</v>
      </c>
      <c r="DE14" s="47"/>
      <c r="DF14" s="44">
        <f t="shared" si="40"/>
        <v>42899864.829999998</v>
      </c>
      <c r="DG14" s="48"/>
      <c r="DH14" s="174"/>
      <c r="DI14" s="187" t="s">
        <v>4</v>
      </c>
      <c r="DJ14" s="46">
        <f t="shared" si="41"/>
        <v>27202575.510000005</v>
      </c>
      <c r="DK14" s="44">
        <f t="shared" si="42"/>
        <v>42899864.829999998</v>
      </c>
      <c r="DL14" s="45">
        <f t="shared" si="43"/>
        <v>70102440.340000004</v>
      </c>
      <c r="DM14"/>
    </row>
    <row r="15" spans="1:119" s="25" customFormat="1" ht="15.6" x14ac:dyDescent="0.3">
      <c r="A15" s="33">
        <v>6</v>
      </c>
      <c r="B15" s="33" t="s">
        <v>5</v>
      </c>
      <c r="C15" s="42"/>
      <c r="D15" s="43">
        <f>+'JUL-SEP 2021'!D15+'OCT-DEC 2021 '!D15</f>
        <v>0</v>
      </c>
      <c r="E15" s="44"/>
      <c r="F15" s="44">
        <f>+'JUL-SEP 2021'!F15+'OCT-DEC 2021 '!F15</f>
        <v>0</v>
      </c>
      <c r="G15" s="44"/>
      <c r="H15" s="44">
        <f t="shared" si="9"/>
        <v>0</v>
      </c>
      <c r="I15" s="45"/>
      <c r="J15" s="43">
        <f>+'OCT-DEC 2021 '!J15+'JUL-SEP 2021'!J15</f>
        <v>0</v>
      </c>
      <c r="K15" s="44"/>
      <c r="L15" s="44">
        <f>+'OCT-DEC 2021 '!L15+'JUL-SEP 2021'!L15</f>
        <v>0</v>
      </c>
      <c r="M15" s="44"/>
      <c r="N15" s="44">
        <f t="shared" si="44"/>
        <v>0</v>
      </c>
      <c r="O15" s="45"/>
      <c r="P15" s="137">
        <f t="shared" si="10"/>
        <v>0</v>
      </c>
      <c r="Q15" s="138">
        <f t="shared" si="11"/>
        <v>0</v>
      </c>
      <c r="R15" s="139">
        <f t="shared" si="12"/>
        <v>0</v>
      </c>
      <c r="S15" s="39"/>
      <c r="T15" s="43">
        <f>+'OCT-DEC 2021 '!T15+'JUL-SEP 2021'!T15</f>
        <v>0</v>
      </c>
      <c r="U15" s="44"/>
      <c r="V15" s="44">
        <f>+'OCT-DEC 2021 '!V15+'JUL-SEP 2021'!V15</f>
        <v>0</v>
      </c>
      <c r="W15" s="44"/>
      <c r="X15" s="44">
        <f t="shared" si="13"/>
        <v>0</v>
      </c>
      <c r="Y15" s="45"/>
      <c r="Z15" s="46">
        <f>+'OCT-DEC 2021 '!Z15+'JUL-SEP 2021'!Z15</f>
        <v>0</v>
      </c>
      <c r="AA15" s="44"/>
      <c r="AB15" s="44">
        <f>+'OCT-DEC 2021 '!AB15+'JUL-SEP 2021'!AB15</f>
        <v>0</v>
      </c>
      <c r="AC15" s="44"/>
      <c r="AD15" s="44">
        <f t="shared" si="14"/>
        <v>0</v>
      </c>
      <c r="AE15" s="45"/>
      <c r="AF15" s="137">
        <f t="shared" si="15"/>
        <v>0</v>
      </c>
      <c r="AG15" s="138">
        <f t="shared" si="16"/>
        <v>0</v>
      </c>
      <c r="AH15" s="139">
        <f t="shared" si="17"/>
        <v>0</v>
      </c>
      <c r="AI15" s="41"/>
      <c r="AJ15" s="43">
        <f>+'OCT-DEC 2021 '!AJ15+'JUL-SEP 2021'!AJ15</f>
        <v>121711.9</v>
      </c>
      <c r="AK15" s="44"/>
      <c r="AL15" s="44">
        <f>+'OCT-DEC 2021 '!AL15+'JUL-SEP 2021'!AL15</f>
        <v>86177.03</v>
      </c>
      <c r="AM15" s="44"/>
      <c r="AN15" s="44">
        <f t="shared" si="18"/>
        <v>207888.93</v>
      </c>
      <c r="AO15" s="45"/>
      <c r="AP15" s="46">
        <f>+'OCT-DEC 2021 '!AP15+'JUL-SEP 2021'!AP15</f>
        <v>217471.21</v>
      </c>
      <c r="AQ15" s="44"/>
      <c r="AR15" s="44">
        <f>+'OCT-DEC 2021 '!AR15+'JUL-SEP 2021'!AR15</f>
        <v>478561.16</v>
      </c>
      <c r="AS15" s="47"/>
      <c r="AT15" s="44">
        <f t="shared" si="19"/>
        <v>696032.37</v>
      </c>
      <c r="AU15" s="45"/>
      <c r="AV15" s="137">
        <f t="shared" si="20"/>
        <v>339183.11</v>
      </c>
      <c r="AW15" s="138">
        <f t="shared" si="21"/>
        <v>564738.18999999994</v>
      </c>
      <c r="AX15" s="139">
        <f t="shared" si="22"/>
        <v>903921.29999999993</v>
      </c>
      <c r="AY15" s="41"/>
      <c r="AZ15" s="43">
        <f>+'OCT-DEC 2021 '!AZ15+'JUL-SEP 2021'!AZ15</f>
        <v>0</v>
      </c>
      <c r="BA15" s="44"/>
      <c r="BB15" s="44">
        <f>+'OCT-DEC 2021 '!BB15+'JUL-SEP 2021'!BB15</f>
        <v>0</v>
      </c>
      <c r="BC15" s="44"/>
      <c r="BD15" s="44">
        <f t="shared" si="23"/>
        <v>0</v>
      </c>
      <c r="BE15" s="45"/>
      <c r="BF15" s="46">
        <f>+'OCT-DEC 2021 '!BF15+'JUL-SEP 2021'!BF15</f>
        <v>0</v>
      </c>
      <c r="BG15" s="44"/>
      <c r="BH15" s="44">
        <f>+'OCT-DEC 2021 '!BH15+'JUL-SEP 2021'!BH15</f>
        <v>0</v>
      </c>
      <c r="BI15" s="44"/>
      <c r="BJ15" s="44">
        <f t="shared" si="24"/>
        <v>0</v>
      </c>
      <c r="BK15" s="45"/>
      <c r="BL15" s="137">
        <f t="shared" si="25"/>
        <v>0</v>
      </c>
      <c r="BM15" s="138">
        <f t="shared" si="26"/>
        <v>0</v>
      </c>
      <c r="BN15" s="139">
        <f t="shared" si="27"/>
        <v>0</v>
      </c>
      <c r="BO15" s="41"/>
      <c r="BP15" s="43">
        <f>+'OCT-DEC 2021 '!BP15+'JUL-SEP 2021'!BP15</f>
        <v>0</v>
      </c>
      <c r="BQ15" s="44"/>
      <c r="BR15" s="44">
        <f>+'OCT-DEC 2021 '!BR15+'JUL-SEP 2021'!BR15</f>
        <v>0</v>
      </c>
      <c r="BS15" s="44"/>
      <c r="BT15" s="44">
        <f t="shared" si="28"/>
        <v>0</v>
      </c>
      <c r="BU15" s="45"/>
      <c r="BV15" s="46">
        <f>+'OCT-DEC 2021 '!BV15+'JUL-SEP 2021'!BV15</f>
        <v>0</v>
      </c>
      <c r="BW15" s="44"/>
      <c r="BX15" s="44">
        <f>+'OCT-DEC 2021 '!BX15+'JUL-SEP 2021'!BX15</f>
        <v>0</v>
      </c>
      <c r="BY15" s="44"/>
      <c r="BZ15" s="44">
        <f t="shared" si="29"/>
        <v>0</v>
      </c>
      <c r="CA15" s="45"/>
      <c r="CB15" s="137">
        <f t="shared" si="30"/>
        <v>0</v>
      </c>
      <c r="CC15" s="138">
        <f t="shared" si="31"/>
        <v>0</v>
      </c>
      <c r="CD15" s="139">
        <f t="shared" si="32"/>
        <v>0</v>
      </c>
      <c r="CE15" s="41"/>
      <c r="CF15" s="43">
        <f>+'OCT-DEC 2021 '!CF15+'JUL-SEP 2021'!CF15</f>
        <v>0</v>
      </c>
      <c r="CG15" s="44"/>
      <c r="CH15" s="44">
        <f>+'OCT-DEC 2021 '!CH15+'JUL-SEP 2021'!CH15</f>
        <v>0</v>
      </c>
      <c r="CI15" s="44"/>
      <c r="CJ15" s="44">
        <f t="shared" si="33"/>
        <v>0</v>
      </c>
      <c r="CK15" s="45"/>
      <c r="CL15" s="46">
        <f>+'OCT-DEC 2021 '!CL15+'JUL-SEP 2021'!CL15</f>
        <v>0</v>
      </c>
      <c r="CM15" s="44"/>
      <c r="CN15" s="44">
        <f>+'OCT-DEC 2021 '!CN15+'JUL-SEP 2021'!CN15</f>
        <v>0</v>
      </c>
      <c r="CO15" s="44"/>
      <c r="CP15" s="44">
        <f t="shared" si="34"/>
        <v>0</v>
      </c>
      <c r="CQ15" s="45"/>
      <c r="CR15" s="137">
        <f t="shared" si="35"/>
        <v>0</v>
      </c>
      <c r="CS15" s="138">
        <f t="shared" si="36"/>
        <v>0</v>
      </c>
      <c r="CT15" s="139">
        <f t="shared" si="37"/>
        <v>0</v>
      </c>
      <c r="CU15" s="41"/>
      <c r="CV15" s="46">
        <f t="shared" si="0"/>
        <v>121711.9</v>
      </c>
      <c r="CW15" s="44"/>
      <c r="CX15" s="44">
        <f t="shared" si="1"/>
        <v>86177.03</v>
      </c>
      <c r="CY15" s="47"/>
      <c r="CZ15" s="44">
        <f t="shared" si="2"/>
        <v>207888.93</v>
      </c>
      <c r="DA15" s="48"/>
      <c r="DB15" s="46">
        <f t="shared" si="38"/>
        <v>217471.21</v>
      </c>
      <c r="DC15" s="47"/>
      <c r="DD15" s="44">
        <f t="shared" si="39"/>
        <v>478561.16</v>
      </c>
      <c r="DE15" s="47"/>
      <c r="DF15" s="44">
        <f t="shared" si="40"/>
        <v>696032.37</v>
      </c>
      <c r="DG15" s="48"/>
      <c r="DH15" s="174"/>
      <c r="DI15" s="187" t="s">
        <v>5</v>
      </c>
      <c r="DJ15" s="46">
        <f t="shared" si="41"/>
        <v>207888.93</v>
      </c>
      <c r="DK15" s="44">
        <f t="shared" si="42"/>
        <v>696032.37</v>
      </c>
      <c r="DL15" s="45">
        <f t="shared" si="43"/>
        <v>903921.3</v>
      </c>
      <c r="DM15"/>
    </row>
    <row r="16" spans="1:119" s="25" customFormat="1" ht="15.6" x14ac:dyDescent="0.3">
      <c r="A16" s="33">
        <v>7</v>
      </c>
      <c r="B16" s="33" t="s">
        <v>92</v>
      </c>
      <c r="C16" s="50"/>
      <c r="D16" s="51">
        <f>SUM(D10:D15)</f>
        <v>414938508.86000001</v>
      </c>
      <c r="E16" s="55">
        <f>+D16/$D$111</f>
        <v>1958.5874785703497</v>
      </c>
      <c r="F16" s="52">
        <f>SUM(F10:F15)</f>
        <v>95379289.37999998</v>
      </c>
      <c r="G16" s="278">
        <f>+F16/$F$111</f>
        <v>2008.6616413949957</v>
      </c>
      <c r="H16" s="52">
        <f>SUM(H10:H15)</f>
        <v>510317798.23999995</v>
      </c>
      <c r="I16" s="56">
        <f>+H16/$H$111</f>
        <v>1967.755834965682</v>
      </c>
      <c r="J16" s="51">
        <f>SUM(J10:J15)</f>
        <v>201277342.41999999</v>
      </c>
      <c r="K16" s="55">
        <f>+J16/$J$111</f>
        <v>658.38659926139871</v>
      </c>
      <c r="L16" s="52">
        <f>SUM(L10:L15)</f>
        <v>320939953.17000008</v>
      </c>
      <c r="M16" s="278">
        <f>+L16/$L$111</f>
        <v>1219.0802888735266</v>
      </c>
      <c r="N16" s="52">
        <f>+J16+L16</f>
        <v>522217295.59000003</v>
      </c>
      <c r="O16" s="56">
        <f>+N16/$N$111</f>
        <v>917.8179356810557</v>
      </c>
      <c r="P16" s="143">
        <f>SUM(P10:P15)</f>
        <v>616215851.27999997</v>
      </c>
      <c r="Q16" s="144">
        <f t="shared" ref="Q16:R16" si="45">SUM(Q10:Q15)</f>
        <v>416319242.55000001</v>
      </c>
      <c r="R16" s="145">
        <f t="shared" si="45"/>
        <v>1032535093.8299999</v>
      </c>
      <c r="S16" s="39"/>
      <c r="T16" s="51">
        <f>SUM(T10:T15)</f>
        <v>799647668.16599989</v>
      </c>
      <c r="U16" s="55">
        <f>+T16/$T$111</f>
        <v>2093.9982302265653</v>
      </c>
      <c r="V16" s="52">
        <f>SUM(V10:V15)</f>
        <v>171322903.05500001</v>
      </c>
      <c r="W16" s="55">
        <f>+V16/$V$111</f>
        <v>1834.7048378650447</v>
      </c>
      <c r="X16" s="52">
        <f>SUM(X10:X15)</f>
        <v>970970571.22099996</v>
      </c>
      <c r="Y16" s="56">
        <f>+X16/$X$111</f>
        <v>2043.0517747756467</v>
      </c>
      <c r="Z16" s="54">
        <f>SUM(Z10:Z15)</f>
        <v>525426776.86100066</v>
      </c>
      <c r="AA16" s="55">
        <f>+Z16/$Z$111</f>
        <v>274.12035892650914</v>
      </c>
      <c r="AB16" s="52">
        <f>SUM(AB10:AB15)</f>
        <v>328823068.7750001</v>
      </c>
      <c r="AC16" s="55">
        <f>+AB16/$AB$111</f>
        <v>442.92974341376822</v>
      </c>
      <c r="AD16" s="52">
        <f>SUM(AD10:AD15)</f>
        <v>854249845.63600075</v>
      </c>
      <c r="AE16" s="55">
        <f>+AD16/$AD$111</f>
        <v>321.2484884813079</v>
      </c>
      <c r="AF16" s="143">
        <f>SUM(AF10:AF15)</f>
        <v>1325074445.0270004</v>
      </c>
      <c r="AG16" s="144">
        <f t="shared" ref="AG16:AH16" si="46">SUM(AG10:AG15)</f>
        <v>500145971.8300001</v>
      </c>
      <c r="AH16" s="145">
        <f t="shared" si="46"/>
        <v>1825220416.8570006</v>
      </c>
      <c r="AI16" s="41"/>
      <c r="AJ16" s="51">
        <f>SUM(AJ10:AJ15)</f>
        <v>271924858.59421772</v>
      </c>
      <c r="AK16" s="55">
        <f>+AJ16/$AJ$111</f>
        <v>2149.7735678252648</v>
      </c>
      <c r="AL16" s="52">
        <f>SUM(AL10:AL15)</f>
        <v>84343564.846507281</v>
      </c>
      <c r="AM16" s="55">
        <f>+AL16/$AL$111</f>
        <v>2288.5243480262457</v>
      </c>
      <c r="AN16" s="52">
        <f>SUM(AN10:AN15)</f>
        <v>356268423.44072503</v>
      </c>
      <c r="AO16" s="56">
        <f>+AN16/$AN$111</f>
        <v>2181.0794541658761</v>
      </c>
      <c r="AP16" s="54">
        <f>SUM(AP10:AP15)</f>
        <v>97444973.732824847</v>
      </c>
      <c r="AQ16" s="55">
        <f>+AP16/$AP$111</f>
        <v>337.95163256164545</v>
      </c>
      <c r="AR16" s="52">
        <f>SUM(AR10:AR15)</f>
        <v>153009318.69059351</v>
      </c>
      <c r="AS16" s="55">
        <f>+AR16/$AR$111</f>
        <v>545.63365852043682</v>
      </c>
      <c r="AT16" s="52">
        <f>SUM(AT10:AT15)</f>
        <v>250454292.42341834</v>
      </c>
      <c r="AU16" s="56">
        <f>+AT16/$AT$111</f>
        <v>440.34758190714678</v>
      </c>
      <c r="AV16" s="143">
        <f>SUM(AV10:AV15)</f>
        <v>369369832.32704264</v>
      </c>
      <c r="AW16" s="144">
        <f t="shared" ref="AW16" si="47">SUM(AW10:AW15)</f>
        <v>237352883.53710073</v>
      </c>
      <c r="AX16" s="145">
        <f t="shared" ref="AX16" si="48">SUM(AX10:AX15)</f>
        <v>606722715.86414325</v>
      </c>
      <c r="AY16" s="41"/>
      <c r="AZ16" s="51">
        <f>SUM(AZ10:AZ15)</f>
        <v>463967552.10694003</v>
      </c>
      <c r="BA16" s="55">
        <f>+AZ16/$AZ$111</f>
        <v>2109.0105235482038</v>
      </c>
      <c r="BB16" s="52">
        <f>SUM(BB10:BB15)</f>
        <v>95006470.40305981</v>
      </c>
      <c r="BC16" s="55">
        <f>+BB16/$BB$111</f>
        <v>1745.287500974719</v>
      </c>
      <c r="BD16" s="52">
        <f>SUM(BD10:BD15)</f>
        <v>558974022.50999987</v>
      </c>
      <c r="BE16" s="56">
        <f>+BD16/$BD$111</f>
        <v>2036.8620754730728</v>
      </c>
      <c r="BF16" s="54">
        <f>SUM(BF10:BF15)</f>
        <v>348365048.98087204</v>
      </c>
      <c r="BG16" s="55">
        <f>+BF16/$BF$111</f>
        <v>297.87418339815173</v>
      </c>
      <c r="BH16" s="54">
        <f>SUM(BH10:BH15)</f>
        <v>281635846.34912801</v>
      </c>
      <c r="BI16" s="55">
        <f>+BH16/$BH$111</f>
        <v>516.6340992873852</v>
      </c>
      <c r="BJ16" s="54">
        <f>SUM(BJ10:BJ15)</f>
        <v>630000895.33000004</v>
      </c>
      <c r="BK16" s="56">
        <f>+BJ16/$BJ$111</f>
        <v>367.42458786100877</v>
      </c>
      <c r="BL16" s="143">
        <f>SUM(BL10:BL15)</f>
        <v>812332601.08781207</v>
      </c>
      <c r="BM16" s="144">
        <f t="shared" ref="BM16" si="49">SUM(BM10:BM15)</f>
        <v>376642316.75218785</v>
      </c>
      <c r="BN16" s="145">
        <f t="shared" ref="BN16" si="50">SUM(BN10:BN15)</f>
        <v>1188974917.8399999</v>
      </c>
      <c r="BO16" s="41"/>
      <c r="BP16" s="51">
        <f>SUM(BP10:BP15)</f>
        <v>264868090.28</v>
      </c>
      <c r="BQ16" s="55">
        <f>+BP16/$BP$111</f>
        <v>1520.3081751808058</v>
      </c>
      <c r="BR16" s="52">
        <f>SUM(BR10:BR15)</f>
        <v>52325027.470000006</v>
      </c>
      <c r="BS16" s="55">
        <f>+BR16/$BR$111</f>
        <v>1434.4269825648337</v>
      </c>
      <c r="BT16" s="52">
        <f>SUM(BT10:BT15)</f>
        <v>317193117.75</v>
      </c>
      <c r="BU16" s="56">
        <f>+BT16/$BT$111</f>
        <v>1505.4396232996992</v>
      </c>
      <c r="BV16" s="54">
        <f>SUM(BV10:BV15)</f>
        <v>81514143.689999744</v>
      </c>
      <c r="BW16" s="55">
        <f>+BV16/$BV$111</f>
        <v>149.12942497255716</v>
      </c>
      <c r="BX16" s="52">
        <f>SUM(BX10:BX15)</f>
        <v>149296570.49999967</v>
      </c>
      <c r="BY16" s="55">
        <f>+BX16/$BX$111</f>
        <v>427.56947232762849</v>
      </c>
      <c r="BZ16" s="52">
        <f>SUM(BZ10:BZ15)</f>
        <v>230810714.18999946</v>
      </c>
      <c r="CA16" s="56">
        <f>+BZ16/$BZ$111</f>
        <v>257.66594757612063</v>
      </c>
      <c r="CB16" s="143">
        <f>SUM(CB10:CB15)</f>
        <v>346382233.96999979</v>
      </c>
      <c r="CC16" s="144">
        <f t="shared" ref="CC16" si="51">SUM(CC10:CC15)</f>
        <v>201621597.9699997</v>
      </c>
      <c r="CD16" s="145">
        <f t="shared" ref="CD16" si="52">SUM(CD10:CD15)</f>
        <v>548003831.93999934</v>
      </c>
      <c r="CE16" s="41"/>
      <c r="CF16" s="51">
        <f>SUM(CF10:CF15)</f>
        <v>459908094.41326505</v>
      </c>
      <c r="CG16" s="55">
        <f>+CF16/$CF$111</f>
        <v>1832.5075881503317</v>
      </c>
      <c r="CH16" s="52">
        <f>SUM(CH10:CH15)</f>
        <v>83631987.426735103</v>
      </c>
      <c r="CI16" s="55">
        <f>+CH16/$CH$111</f>
        <v>1878.5262225232502</v>
      </c>
      <c r="CJ16" s="52">
        <f>SUM(CJ10:CJ15)</f>
        <v>543540081.84000015</v>
      </c>
      <c r="CK16" s="56">
        <f>+CJ16/$CJ$111</f>
        <v>1839.4409386379332</v>
      </c>
      <c r="CL16" s="54">
        <f>SUM(CL10:CL15)</f>
        <v>281973744.68714899</v>
      </c>
      <c r="CM16" s="55">
        <f>+CL16/$CL$111</f>
        <v>248.36433745035464</v>
      </c>
      <c r="CN16" s="54">
        <f>SUM(CN10:CN15)</f>
        <v>242111501.43285102</v>
      </c>
      <c r="CO16" s="55">
        <f>+CN16/$CN$111</f>
        <v>400.65714154034845</v>
      </c>
      <c r="CP16" s="54">
        <f>SUM(CP10:CP15)</f>
        <v>524085246.11999989</v>
      </c>
      <c r="CQ16" s="56">
        <f>+CP16/$CP$111</f>
        <v>301.26611561563539</v>
      </c>
      <c r="CR16" s="143">
        <f>SUM(CR10:CR15)</f>
        <v>741881839.10041392</v>
      </c>
      <c r="CS16" s="144">
        <f t="shared" ref="CS16" si="53">SUM(CS10:CS15)</f>
        <v>325743488.85958612</v>
      </c>
      <c r="CT16" s="145">
        <f t="shared" ref="CT16" si="54">SUM(CT10:CT15)</f>
        <v>1067625327.9600002</v>
      </c>
      <c r="CU16" s="41"/>
      <c r="CV16" s="54">
        <f>SUM(CV10:CV15)</f>
        <v>2675254772.420423</v>
      </c>
      <c r="CW16" s="55">
        <f>+CV16/$CV$111</f>
        <v>1959.3094018270178</v>
      </c>
      <c r="CX16" s="52">
        <f>SUM(CX10:CX15)</f>
        <v>582009242.58130217</v>
      </c>
      <c r="CY16" s="55">
        <f>+CX16/$CX$111</f>
        <v>1858.551893589382</v>
      </c>
      <c r="CZ16" s="52">
        <f t="shared" si="2"/>
        <v>3257264015.0017252</v>
      </c>
      <c r="DA16" s="56">
        <f>+CZ16/CZ111</f>
        <v>1940.5120791117413</v>
      </c>
      <c r="DB16" s="54">
        <f>SUM(DB10:DB15)</f>
        <v>1536002030.3718464</v>
      </c>
      <c r="DC16" s="55">
        <f>+DB16/$DB$111</f>
        <v>286.44708556734656</v>
      </c>
      <c r="DD16" s="52">
        <f>SUM(DD10:DD15)</f>
        <v>1475816258.9175723</v>
      </c>
      <c r="DE16" s="55">
        <f>+DD16/$DD$111</f>
        <v>529.97925027959252</v>
      </c>
      <c r="DF16" s="52">
        <f>SUM(DF10:DF15)</f>
        <v>3011818289.2894187</v>
      </c>
      <c r="DG16" s="56">
        <f>+DF16/$DF$111</f>
        <v>369.68787589833545</v>
      </c>
      <c r="DH16" s="175"/>
      <c r="DI16" s="187" t="s">
        <v>92</v>
      </c>
      <c r="DJ16" s="54">
        <f>SUM(DJ10:DJ15)</f>
        <v>3257264015.0017257</v>
      </c>
      <c r="DK16" s="52">
        <f>SUM(DK10:DK15)</f>
        <v>3011818289.2894187</v>
      </c>
      <c r="DL16" s="53">
        <f>SUM(DL10:DL15)</f>
        <v>6269082304.2911444</v>
      </c>
      <c r="DM16"/>
      <c r="DO16" s="57"/>
    </row>
    <row r="17" spans="1:117" s="25" customFormat="1" ht="15.6" x14ac:dyDescent="0.3">
      <c r="A17" s="33"/>
      <c r="B17" s="33"/>
      <c r="C17" s="42"/>
      <c r="D17" s="43"/>
      <c r="E17" s="44"/>
      <c r="F17" s="44"/>
      <c r="G17" s="44"/>
      <c r="H17" s="44"/>
      <c r="I17" s="45"/>
      <c r="J17" s="43"/>
      <c r="K17" s="44"/>
      <c r="L17" s="44"/>
      <c r="M17" s="44"/>
      <c r="N17" s="44"/>
      <c r="O17" s="45"/>
      <c r="P17" s="146"/>
      <c r="Q17" s="147"/>
      <c r="R17" s="148"/>
      <c r="S17" s="39"/>
      <c r="T17" s="43"/>
      <c r="U17" s="44"/>
      <c r="V17" s="44"/>
      <c r="W17" s="44"/>
      <c r="X17" s="44"/>
      <c r="Y17" s="45"/>
      <c r="Z17" s="46"/>
      <c r="AA17" s="44"/>
      <c r="AB17" s="44"/>
      <c r="AC17" s="44"/>
      <c r="AD17" s="44"/>
      <c r="AE17" s="45"/>
      <c r="AF17" s="146"/>
      <c r="AG17" s="147"/>
      <c r="AH17" s="148"/>
      <c r="AI17" s="41"/>
      <c r="AJ17" s="43"/>
      <c r="AK17" s="44"/>
      <c r="AL17" s="44"/>
      <c r="AM17" s="44"/>
      <c r="AN17" s="44"/>
      <c r="AO17" s="45"/>
      <c r="AP17" s="46"/>
      <c r="AQ17" s="44"/>
      <c r="AR17" s="44"/>
      <c r="AS17" s="47"/>
      <c r="AT17" s="44"/>
      <c r="AU17" s="45"/>
      <c r="AV17" s="146"/>
      <c r="AW17" s="147"/>
      <c r="AX17" s="148"/>
      <c r="AY17" s="41"/>
      <c r="AZ17" s="43"/>
      <c r="BA17" s="44"/>
      <c r="BB17" s="44"/>
      <c r="BC17" s="44"/>
      <c r="BD17" s="44"/>
      <c r="BE17" s="45"/>
      <c r="BF17" s="46"/>
      <c r="BG17" s="44"/>
      <c r="BH17" s="44"/>
      <c r="BI17" s="44"/>
      <c r="BJ17" s="44"/>
      <c r="BK17" s="45"/>
      <c r="BL17" s="146"/>
      <c r="BM17" s="147"/>
      <c r="BN17" s="148"/>
      <c r="BO17" s="41"/>
      <c r="BP17" s="43"/>
      <c r="BQ17" s="44"/>
      <c r="BR17" s="44"/>
      <c r="BS17" s="44"/>
      <c r="BT17" s="44"/>
      <c r="BU17" s="45"/>
      <c r="BV17" s="46"/>
      <c r="BW17" s="44"/>
      <c r="BX17" s="44"/>
      <c r="BY17" s="44"/>
      <c r="BZ17" s="44"/>
      <c r="CA17" s="45"/>
      <c r="CB17" s="146"/>
      <c r="CC17" s="147"/>
      <c r="CD17" s="148"/>
      <c r="CE17" s="41"/>
      <c r="CF17" s="43"/>
      <c r="CG17" s="44"/>
      <c r="CH17" s="44"/>
      <c r="CI17" s="44"/>
      <c r="CJ17" s="44"/>
      <c r="CK17" s="45"/>
      <c r="CL17" s="46"/>
      <c r="CM17" s="44"/>
      <c r="CN17" s="44"/>
      <c r="CO17" s="44"/>
      <c r="CP17" s="44"/>
      <c r="CQ17" s="45"/>
      <c r="CR17" s="146"/>
      <c r="CS17" s="147"/>
      <c r="CT17" s="148"/>
      <c r="CU17" s="41"/>
      <c r="CV17" s="46"/>
      <c r="CW17" s="44"/>
      <c r="CX17" s="47"/>
      <c r="CY17" s="47"/>
      <c r="CZ17" s="44"/>
      <c r="DA17" s="48"/>
      <c r="DB17" s="58"/>
      <c r="DC17" s="47"/>
      <c r="DD17" s="47"/>
      <c r="DE17" s="47"/>
      <c r="DF17" s="47"/>
      <c r="DG17" s="48"/>
      <c r="DH17" s="174"/>
      <c r="DI17" s="187"/>
      <c r="DJ17" s="46"/>
      <c r="DK17" s="44"/>
      <c r="DL17" s="45"/>
      <c r="DM17"/>
    </row>
    <row r="18" spans="1:117" s="25" customFormat="1" ht="15.6" x14ac:dyDescent="0.3">
      <c r="A18" s="32" t="s">
        <v>52</v>
      </c>
      <c r="B18" s="33"/>
      <c r="C18" s="42"/>
      <c r="D18" s="43"/>
      <c r="E18" s="44"/>
      <c r="F18" s="44"/>
      <c r="G18" s="44"/>
      <c r="H18" s="44"/>
      <c r="I18" s="45"/>
      <c r="J18" s="43"/>
      <c r="K18" s="44"/>
      <c r="L18" s="44"/>
      <c r="M18" s="44"/>
      <c r="N18" s="44"/>
      <c r="O18" s="45"/>
      <c r="P18" s="146"/>
      <c r="Q18" s="147"/>
      <c r="R18" s="148"/>
      <c r="S18" s="39"/>
      <c r="T18" s="43"/>
      <c r="U18" s="44"/>
      <c r="V18" s="44"/>
      <c r="W18" s="44"/>
      <c r="X18" s="44"/>
      <c r="Y18" s="45"/>
      <c r="Z18" s="46"/>
      <c r="AA18" s="44"/>
      <c r="AB18" s="44"/>
      <c r="AC18" s="44"/>
      <c r="AD18" s="44"/>
      <c r="AE18" s="45"/>
      <c r="AF18" s="146"/>
      <c r="AG18" s="147"/>
      <c r="AH18" s="148"/>
      <c r="AI18" s="41"/>
      <c r="AJ18" s="43"/>
      <c r="AK18" s="44"/>
      <c r="AL18" s="44"/>
      <c r="AM18" s="44"/>
      <c r="AN18" s="44"/>
      <c r="AO18" s="45"/>
      <c r="AP18" s="46"/>
      <c r="AQ18" s="44"/>
      <c r="AR18" s="44"/>
      <c r="AS18" s="47"/>
      <c r="AT18" s="44"/>
      <c r="AU18" s="45"/>
      <c r="AV18" s="146"/>
      <c r="AW18" s="147"/>
      <c r="AX18" s="148"/>
      <c r="AY18" s="41"/>
      <c r="AZ18" s="43"/>
      <c r="BA18" s="44"/>
      <c r="BB18" s="44"/>
      <c r="BC18" s="44"/>
      <c r="BD18" s="44"/>
      <c r="BE18" s="45"/>
      <c r="BF18" s="46"/>
      <c r="BG18" s="44"/>
      <c r="BH18" s="44"/>
      <c r="BI18" s="44"/>
      <c r="BJ18" s="44"/>
      <c r="BK18" s="45"/>
      <c r="BL18" s="146"/>
      <c r="BM18" s="147"/>
      <c r="BN18" s="148"/>
      <c r="BO18" s="41"/>
      <c r="BP18" s="43"/>
      <c r="BQ18" s="44"/>
      <c r="BR18" s="44"/>
      <c r="BS18" s="44"/>
      <c r="BT18" s="44"/>
      <c r="BU18" s="45"/>
      <c r="BV18" s="46"/>
      <c r="BW18" s="44"/>
      <c r="BX18" s="44"/>
      <c r="BY18" s="44"/>
      <c r="BZ18" s="44"/>
      <c r="CA18" s="45"/>
      <c r="CB18" s="146"/>
      <c r="CC18" s="147"/>
      <c r="CD18" s="148"/>
      <c r="CE18" s="41"/>
      <c r="CF18" s="43"/>
      <c r="CG18" s="44"/>
      <c r="CH18" s="44"/>
      <c r="CI18" s="44"/>
      <c r="CJ18" s="44"/>
      <c r="CK18" s="45"/>
      <c r="CL18" s="46"/>
      <c r="CM18" s="44"/>
      <c r="CN18" s="44"/>
      <c r="CO18" s="44"/>
      <c r="CP18" s="44"/>
      <c r="CQ18" s="45"/>
      <c r="CR18" s="146"/>
      <c r="CS18" s="147"/>
      <c r="CT18" s="148"/>
      <c r="CU18" s="41"/>
      <c r="CV18" s="46"/>
      <c r="CW18" s="44"/>
      <c r="CX18" s="47"/>
      <c r="CY18" s="47"/>
      <c r="CZ18" s="44"/>
      <c r="DA18" s="48"/>
      <c r="DB18" s="58"/>
      <c r="DC18" s="47"/>
      <c r="DD18" s="47"/>
      <c r="DE18" s="47"/>
      <c r="DF18" s="47"/>
      <c r="DG18" s="48"/>
      <c r="DH18" s="174"/>
      <c r="DI18" s="186" t="s">
        <v>52</v>
      </c>
      <c r="DJ18" s="46"/>
      <c r="DK18" s="44"/>
      <c r="DL18" s="45"/>
      <c r="DM18"/>
    </row>
    <row r="19" spans="1:117" s="25" customFormat="1" ht="15.6" x14ac:dyDescent="0.3">
      <c r="A19" s="32"/>
      <c r="B19" s="59" t="s">
        <v>63</v>
      </c>
      <c r="C19" s="42"/>
      <c r="D19" s="43"/>
      <c r="E19" s="44"/>
      <c r="F19" s="44"/>
      <c r="G19" s="44"/>
      <c r="H19" s="44"/>
      <c r="I19" s="45"/>
      <c r="J19" s="43"/>
      <c r="K19" s="44"/>
      <c r="L19" s="44"/>
      <c r="M19" s="44"/>
      <c r="N19" s="44"/>
      <c r="O19" s="45"/>
      <c r="P19" s="146"/>
      <c r="Q19" s="147"/>
      <c r="R19" s="148"/>
      <c r="S19" s="39"/>
      <c r="T19" s="43"/>
      <c r="U19" s="44"/>
      <c r="V19" s="44"/>
      <c r="W19" s="44"/>
      <c r="X19" s="44"/>
      <c r="Y19" s="45"/>
      <c r="Z19" s="46"/>
      <c r="AA19" s="44"/>
      <c r="AB19" s="44"/>
      <c r="AC19" s="44"/>
      <c r="AD19" s="44"/>
      <c r="AE19" s="45"/>
      <c r="AF19" s="146"/>
      <c r="AG19" s="147"/>
      <c r="AH19" s="148"/>
      <c r="AI19" s="41"/>
      <c r="AJ19" s="43"/>
      <c r="AK19" s="44"/>
      <c r="AL19" s="44"/>
      <c r="AM19" s="44"/>
      <c r="AN19" s="44"/>
      <c r="AO19" s="45"/>
      <c r="AP19" s="46"/>
      <c r="AQ19" s="44"/>
      <c r="AR19" s="44"/>
      <c r="AS19" s="47"/>
      <c r="AT19" s="44"/>
      <c r="AU19" s="45"/>
      <c r="AV19" s="146"/>
      <c r="AW19" s="147"/>
      <c r="AX19" s="148"/>
      <c r="AY19" s="41"/>
      <c r="AZ19" s="43"/>
      <c r="BA19" s="44"/>
      <c r="BB19" s="44"/>
      <c r="BC19" s="44"/>
      <c r="BD19" s="44"/>
      <c r="BE19" s="45"/>
      <c r="BF19" s="46"/>
      <c r="BG19" s="44"/>
      <c r="BH19" s="44"/>
      <c r="BI19" s="44"/>
      <c r="BJ19" s="44"/>
      <c r="BK19" s="45"/>
      <c r="BL19" s="146"/>
      <c r="BM19" s="147"/>
      <c r="BN19" s="148"/>
      <c r="BO19" s="41"/>
      <c r="BP19" s="43"/>
      <c r="BQ19" s="44"/>
      <c r="BR19" s="44"/>
      <c r="BS19" s="44"/>
      <c r="BT19" s="44"/>
      <c r="BU19" s="45"/>
      <c r="BV19" s="46"/>
      <c r="BW19" s="44"/>
      <c r="BX19" s="44"/>
      <c r="BY19" s="47"/>
      <c r="BZ19" s="44"/>
      <c r="CA19" s="45"/>
      <c r="CB19" s="146"/>
      <c r="CC19" s="147"/>
      <c r="CD19" s="148"/>
      <c r="CE19" s="41"/>
      <c r="CF19" s="43"/>
      <c r="CG19" s="44"/>
      <c r="CH19" s="44"/>
      <c r="CI19" s="44"/>
      <c r="CJ19" s="44"/>
      <c r="CK19" s="45"/>
      <c r="CL19" s="46"/>
      <c r="CM19" s="44"/>
      <c r="CN19" s="44"/>
      <c r="CO19" s="44"/>
      <c r="CP19" s="44"/>
      <c r="CQ19" s="45"/>
      <c r="CR19" s="146"/>
      <c r="CS19" s="147"/>
      <c r="CT19" s="148"/>
      <c r="CU19" s="41"/>
      <c r="CV19" s="46"/>
      <c r="CW19" s="44"/>
      <c r="CX19" s="47"/>
      <c r="CY19" s="47"/>
      <c r="CZ19" s="44"/>
      <c r="DA19" s="48"/>
      <c r="DB19" s="58"/>
      <c r="DC19" s="47"/>
      <c r="DD19" s="47"/>
      <c r="DE19" s="47"/>
      <c r="DF19" s="47"/>
      <c r="DG19" s="48"/>
      <c r="DH19" s="174"/>
      <c r="DI19" s="189" t="s">
        <v>63</v>
      </c>
      <c r="DJ19" s="46"/>
      <c r="DK19" s="44"/>
      <c r="DL19" s="45"/>
      <c r="DM19"/>
    </row>
    <row r="20" spans="1:117" s="25" customFormat="1" ht="15.6" x14ac:dyDescent="0.3">
      <c r="A20" s="33">
        <v>8</v>
      </c>
      <c r="B20" s="33" t="s">
        <v>19</v>
      </c>
      <c r="C20" s="42"/>
      <c r="D20" s="43">
        <f>+'JUL-SEP 2021'!D20+'OCT-DEC 2021 '!D20</f>
        <v>0</v>
      </c>
      <c r="E20" s="47">
        <f t="shared" ref="E20:E63" si="55">+D20/$D$111</f>
        <v>0</v>
      </c>
      <c r="F20" s="44">
        <f>+'JUL-SEP 2021'!F20+'OCT-DEC 2021 '!F20</f>
        <v>0</v>
      </c>
      <c r="G20" s="47">
        <f t="shared" ref="G20:G63" si="56">+F20/$F$111</f>
        <v>0</v>
      </c>
      <c r="H20" s="44">
        <f t="shared" ref="H20:H60" si="57">+D20+F20</f>
        <v>0</v>
      </c>
      <c r="I20" s="48">
        <f t="shared" ref="I20:I63" si="58">+H20/$H$111</f>
        <v>0</v>
      </c>
      <c r="J20" s="43">
        <f>+'OCT-DEC 2021 '!J20+'JUL-SEP 2021'!J20</f>
        <v>0</v>
      </c>
      <c r="K20" s="47">
        <f t="shared" ref="K20:K63" si="59">+J20/$J$111</f>
        <v>0</v>
      </c>
      <c r="L20" s="44">
        <f>+'OCT-DEC 2021 '!L20+'JUL-SEP 2021'!L20</f>
        <v>0</v>
      </c>
      <c r="M20" s="47">
        <f t="shared" ref="M20:M63" si="60">+L20/$L$111</f>
        <v>0</v>
      </c>
      <c r="N20" s="44">
        <f t="shared" ref="N20:N62" si="61">+J20+L20</f>
        <v>0</v>
      </c>
      <c r="O20" s="48">
        <f t="shared" ref="O20:O63" si="62">+N20/$N$111</f>
        <v>0</v>
      </c>
      <c r="P20" s="137">
        <f t="shared" ref="P20:P60" si="63">+D20+J20</f>
        <v>0</v>
      </c>
      <c r="Q20" s="138">
        <f t="shared" ref="Q20:Q60" si="64">+F20+L20</f>
        <v>0</v>
      </c>
      <c r="R20" s="139">
        <f t="shared" ref="R20:R60" si="65">+P20+Q20</f>
        <v>0</v>
      </c>
      <c r="S20" s="39"/>
      <c r="T20" s="43">
        <f>+'OCT-DEC 2021 '!T20+'JUL-SEP 2021'!T20</f>
        <v>2478759.133549327</v>
      </c>
      <c r="U20" s="47">
        <f t="shared" ref="U20:U63" si="66">+T20/$T$111</f>
        <v>6.4910052832577252</v>
      </c>
      <c r="V20" s="44">
        <f>+'OCT-DEC 2021 '!V20+'JUL-SEP 2021'!V20</f>
        <v>49575.532647404456</v>
      </c>
      <c r="W20" s="47">
        <f t="shared" ref="W20:W63" si="67">+V20/$V$111</f>
        <v>0.53090665617970267</v>
      </c>
      <c r="X20" s="44">
        <f t="shared" ref="X20:X60" si="68">+T20+V20</f>
        <v>2528334.6661967314</v>
      </c>
      <c r="Y20" s="48">
        <f t="shared" ref="Y20:Y63" si="69">+X20/$X$111</f>
        <v>5.3199538483482156</v>
      </c>
      <c r="Z20" s="46">
        <f>+'OCT-DEC 2021 '!Z20+'JUL-SEP 2021'!Z20</f>
        <v>0</v>
      </c>
      <c r="AA20" s="47">
        <f t="shared" ref="AA20:AA63" si="70">+Z20/$Z$111</f>
        <v>0</v>
      </c>
      <c r="AB20" s="44">
        <f>+'OCT-DEC 2021 '!AB20+'JUL-SEP 2021'!AB20</f>
        <v>0</v>
      </c>
      <c r="AC20" s="47">
        <f t="shared" ref="AC20:AC63" si="71">+AB20/$AB$111</f>
        <v>0</v>
      </c>
      <c r="AD20" s="44">
        <f t="shared" ref="AD20:AD60" si="72">+Z20+AB20</f>
        <v>0</v>
      </c>
      <c r="AE20" s="48">
        <f t="shared" ref="AE20:AE63" si="73">+AD20/$AD$111</f>
        <v>0</v>
      </c>
      <c r="AF20" s="137">
        <f t="shared" ref="AF20:AF60" si="74">+T20+Z20</f>
        <v>2478759.133549327</v>
      </c>
      <c r="AG20" s="138">
        <f t="shared" ref="AG20:AG60" si="75">+V20+AB20</f>
        <v>49575.532647404456</v>
      </c>
      <c r="AH20" s="139">
        <f t="shared" ref="AH20:AH60" si="76">+AF20+AG20</f>
        <v>2528334.6661967314</v>
      </c>
      <c r="AI20" s="41"/>
      <c r="AJ20" s="43">
        <f>+'OCT-DEC 2021 '!AJ20+'JUL-SEP 2021'!AJ20</f>
        <v>146844.30774573062</v>
      </c>
      <c r="AK20" s="47">
        <f t="shared" ref="AK20:AK63" si="77">+AJ20/$AJ$111</f>
        <v>1.1609163392025506</v>
      </c>
      <c r="AL20" s="44">
        <f>+'OCT-DEC 2021 '!AL20+'JUL-SEP 2021'!AL20</f>
        <v>9824.2825579973032</v>
      </c>
      <c r="AM20" s="47">
        <f t="shared" ref="AM20:AM63" si="78">+AL20/$AL$111</f>
        <v>0.26656579997279345</v>
      </c>
      <c r="AN20" s="44">
        <f t="shared" ref="AN20:AN60" si="79">+AJ20+AL20</f>
        <v>156668.59030372792</v>
      </c>
      <c r="AO20" s="48">
        <f t="shared" ref="AO20:AO63" si="80">+AN20/$AN$111</f>
        <v>0.95912694177188107</v>
      </c>
      <c r="AP20" s="46">
        <f>+'OCT-DEC 2021 '!AP20+'JUL-SEP 2021'!AP20</f>
        <v>0</v>
      </c>
      <c r="AQ20" s="47">
        <f t="shared" ref="AQ20:AQ63" si="81">+AP20/$AP$111</f>
        <v>0</v>
      </c>
      <c r="AR20" s="44">
        <f>+'OCT-DEC 2021 '!AR20+'JUL-SEP 2021'!AR20</f>
        <v>0</v>
      </c>
      <c r="AS20" s="47">
        <f t="shared" ref="AS20:AS63" si="82">+AR20/$AR$111</f>
        <v>0</v>
      </c>
      <c r="AT20" s="44">
        <f t="shared" ref="AT20:AT60" si="83">+AP20+AR20</f>
        <v>0</v>
      </c>
      <c r="AU20" s="48">
        <f t="shared" ref="AU20:AU63" si="84">+AT20/$AT$111</f>
        <v>0</v>
      </c>
      <c r="AV20" s="137">
        <f t="shared" ref="AV20:AV60" si="85">+AJ20+AP20</f>
        <v>146844.30774573062</v>
      </c>
      <c r="AW20" s="138">
        <f t="shared" ref="AW20:AW60" si="86">+AL20+AR20</f>
        <v>9824.2825579973032</v>
      </c>
      <c r="AX20" s="139">
        <f t="shared" ref="AX20:AX60" si="87">+AV20+AW20</f>
        <v>156668.59030372792</v>
      </c>
      <c r="AY20" s="41"/>
      <c r="AZ20" s="43">
        <f>+'OCT-DEC 2021 '!AZ20+'JUL-SEP 2021'!AZ20</f>
        <v>134182.72821981052</v>
      </c>
      <c r="BA20" s="47">
        <f>+AZ20/$AZ$111</f>
        <v>0.60994089911865612</v>
      </c>
      <c r="BB20" s="44">
        <f>+'OCT-DEC 2021 '!BB20+'JUL-SEP 2021'!BB20</f>
        <v>7638.1305817236316</v>
      </c>
      <c r="BC20" s="47">
        <f>+BB20/$BB$111</f>
        <v>0.1403139573393275</v>
      </c>
      <c r="BD20" s="44">
        <f t="shared" ref="BD20:BD60" si="88">+AZ20+BB20</f>
        <v>141820.85880153417</v>
      </c>
      <c r="BE20" s="48">
        <f t="shared" ref="BE20:BE32" si="89">+BD20/$BD$111</f>
        <v>0.51678524792035163</v>
      </c>
      <c r="BF20" s="46">
        <f>+'OCT-DEC 2021 '!BF20+'JUL-SEP 2021'!BF20</f>
        <v>0</v>
      </c>
      <c r="BG20" s="47">
        <f t="shared" ref="BG20:BG32" si="90">+BF20/$BF$111</f>
        <v>0</v>
      </c>
      <c r="BH20" s="44">
        <f>+'OCT-DEC 2021 '!BH20+'JUL-SEP 2021'!BH20</f>
        <v>0</v>
      </c>
      <c r="BI20" s="47">
        <f t="shared" ref="BI20:BI32" si="91">+BH20/$BH$111</f>
        <v>0</v>
      </c>
      <c r="BJ20" s="44">
        <f t="shared" ref="BJ20:BJ60" si="92">+BF20+BH20</f>
        <v>0</v>
      </c>
      <c r="BK20" s="48">
        <f t="shared" ref="BK20:BK42" si="93">+BJ20/$BJ$111</f>
        <v>0</v>
      </c>
      <c r="BL20" s="137">
        <f t="shared" ref="BL20:BL60" si="94">+AZ20+BF20</f>
        <v>134182.72821981052</v>
      </c>
      <c r="BM20" s="138">
        <f t="shared" ref="BM20:BM60" si="95">+BB20+BH20</f>
        <v>7638.1305817236316</v>
      </c>
      <c r="BN20" s="139">
        <f t="shared" ref="BN20:BN60" si="96">+BL20+BM20</f>
        <v>141820.85880153417</v>
      </c>
      <c r="BO20" s="41"/>
      <c r="BP20" s="43">
        <f>+'OCT-DEC 2021 '!BP20+'JUL-SEP 2021'!BP20</f>
        <v>219960.73262331844</v>
      </c>
      <c r="BQ20" s="47">
        <f t="shared" ref="BQ20:BQ32" si="97">+BP20/$BP$111</f>
        <v>1.2625458192131698</v>
      </c>
      <c r="BR20" s="44">
        <f>+'OCT-DEC 2021 '!BR20+'JUL-SEP 2021'!BR20</f>
        <v>4596.5065006953664</v>
      </c>
      <c r="BS20" s="47">
        <f t="shared" ref="BS20:BS32" si="98">+BR20/$BR$111</f>
        <v>0.12600763475780927</v>
      </c>
      <c r="BT20" s="44">
        <f t="shared" ref="BT20:BT60" si="99">+BP20+BR20</f>
        <v>224557.23912401381</v>
      </c>
      <c r="BU20" s="48">
        <f t="shared" ref="BU20:BU33" si="100">+BT20/$BT$111</f>
        <v>1.0657777440887612</v>
      </c>
      <c r="BV20" s="46">
        <f>+'OCT-DEC 2021 '!BV20+'JUL-SEP 2021'!BV20</f>
        <v>0</v>
      </c>
      <c r="BW20" s="47">
        <f t="shared" ref="BW20:BW63" si="101">+BV20/$BV$111</f>
        <v>0</v>
      </c>
      <c r="BX20" s="44">
        <f>+'OCT-DEC 2021 '!BX20+'JUL-SEP 2021'!BX20</f>
        <v>0</v>
      </c>
      <c r="BY20" s="47">
        <f t="shared" ref="BY20:BY63" si="102">+BX20/$BX$111</f>
        <v>0</v>
      </c>
      <c r="BZ20" s="44">
        <f t="shared" ref="BZ20:BZ60" si="103">+BV20+BX20</f>
        <v>0</v>
      </c>
      <c r="CA20" s="48">
        <f t="shared" ref="CA20:CA63" si="104">+BZ20/$BZ$111</f>
        <v>0</v>
      </c>
      <c r="CB20" s="137">
        <f t="shared" ref="CB20:CB60" si="105">+BP20+BV20</f>
        <v>219960.73262331844</v>
      </c>
      <c r="CC20" s="138">
        <f t="shared" ref="CC20:CC60" si="106">+BR20+BX20</f>
        <v>4596.5065006953664</v>
      </c>
      <c r="CD20" s="139">
        <f t="shared" ref="CD20:CD60" si="107">+CB20+CC20</f>
        <v>224557.23912401381</v>
      </c>
      <c r="CE20" s="41"/>
      <c r="CF20" s="43">
        <f>+'OCT-DEC 2021 '!CF20+'JUL-SEP 2021'!CF20</f>
        <v>417268.56611210038</v>
      </c>
      <c r="CG20" s="47">
        <f t="shared" ref="CG20:CG63" si="108">+CF20/$CF$111</f>
        <v>1.6626100366259997</v>
      </c>
      <c r="CH20" s="44">
        <f>+'OCT-DEC 2021 '!CH20+'JUL-SEP 2021'!CH20</f>
        <v>9236.503965079035</v>
      </c>
      <c r="CI20" s="47">
        <f t="shared" ref="CI20:CI63" si="109">+CH20/$CH$111</f>
        <v>0.2074686425219909</v>
      </c>
      <c r="CJ20" s="44">
        <f t="shared" ref="CJ20:CJ60" si="110">+CF20+CH20</f>
        <v>426505.07007717941</v>
      </c>
      <c r="CK20" s="48">
        <f t="shared" ref="CK20:CK63" si="111">+CJ20/$CJ$111</f>
        <v>1.4433726465595664</v>
      </c>
      <c r="CL20" s="46">
        <f>+'OCT-DEC 2021 '!CL20+'JUL-SEP 2021'!CL20</f>
        <v>0</v>
      </c>
      <c r="CM20" s="47">
        <f t="shared" ref="CM20:CM63" si="112">+CL20/$CL$111</f>
        <v>0</v>
      </c>
      <c r="CN20" s="44">
        <f>+'OCT-DEC 2021 '!CN20+'JUL-SEP 2021'!CN20</f>
        <v>0</v>
      </c>
      <c r="CO20" s="47">
        <f t="shared" ref="CO20:CO63" si="113">+CN20/$CN$111</f>
        <v>0</v>
      </c>
      <c r="CP20" s="44">
        <f t="shared" ref="CP20:CP60" si="114">+CL20+CN20</f>
        <v>0</v>
      </c>
      <c r="CQ20" s="48">
        <f t="shared" ref="CQ20:CQ63" si="115">+CP20/$CP$111</f>
        <v>0</v>
      </c>
      <c r="CR20" s="137">
        <f t="shared" ref="CR20:CR60" si="116">+CF20+CL20</f>
        <v>417268.56611210038</v>
      </c>
      <c r="CS20" s="138">
        <f t="shared" ref="CS20:CS60" si="117">+CH20+CN20</f>
        <v>9236.503965079035</v>
      </c>
      <c r="CT20" s="139">
        <f t="shared" ref="CT20:CT60" si="118">+CR20+CS20</f>
        <v>426505.07007717941</v>
      </c>
      <c r="CU20" s="41"/>
      <c r="CV20" s="46">
        <f t="shared" ref="CV20:CV60" si="119">+D20+T20+AJ20+AZ20+BP20+CF20</f>
        <v>3397015.4682502868</v>
      </c>
      <c r="CW20" s="47">
        <f t="shared" ref="CW20:CW54" si="120">+CV20/$CV$111</f>
        <v>2.4879142030546837</v>
      </c>
      <c r="CX20" s="47">
        <f t="shared" ref="CX20:CX60" si="121">+F20+V20+AL20+BB20+BR20+CH20</f>
        <v>80870.956252899778</v>
      </c>
      <c r="CY20" s="47">
        <f t="shared" ref="CY20:CY54" si="122">+CX20/$CX$111</f>
        <v>0.25824825085868774</v>
      </c>
      <c r="CZ20" s="44">
        <f t="shared" ref="CZ20:CZ63" si="123">+CV20+CX20</f>
        <v>3477886.4245031867</v>
      </c>
      <c r="DA20" s="48">
        <f t="shared" ref="DA20:DA54" si="124">+CZ20/$CZ$111</f>
        <v>2.0719476792315232</v>
      </c>
      <c r="DB20" s="46">
        <f t="shared" ref="DB20:DB60" si="125">+J20+Z20+AP20+BF20+BV20+CL20</f>
        <v>0</v>
      </c>
      <c r="DC20" s="47">
        <f t="shared" ref="DC20:DC54" si="126">+DB20/$DB$111</f>
        <v>0</v>
      </c>
      <c r="DD20" s="44">
        <f t="shared" ref="DD20:DD60" si="127">+L20+AB20+AR20+BH20+BX20+CN20</f>
        <v>0</v>
      </c>
      <c r="DE20" s="47">
        <f t="shared" ref="DE20:DE54" si="128">+DD20/$DD$111</f>
        <v>0</v>
      </c>
      <c r="DF20" s="44">
        <f t="shared" ref="DF20:DF60" si="129">+DB20+DD20</f>
        <v>0</v>
      </c>
      <c r="DG20" s="48">
        <f t="shared" ref="DG20:DG54" si="130">+DF20/$DF$111</f>
        <v>0</v>
      </c>
      <c r="DH20" s="174"/>
      <c r="DI20" s="187" t="s">
        <v>19</v>
      </c>
      <c r="DJ20" s="46">
        <f t="shared" ref="DJ20:DJ55" si="131">+CZ20</f>
        <v>3477886.4245031867</v>
      </c>
      <c r="DK20" s="44">
        <f t="shared" ref="DK20:DK60" si="132">+DF20</f>
        <v>0</v>
      </c>
      <c r="DL20" s="45">
        <f t="shared" ref="DL20:DL62" si="133">+DJ20+DK20</f>
        <v>3477886.4245031867</v>
      </c>
      <c r="DM20"/>
    </row>
    <row r="21" spans="1:117" s="25" customFormat="1" ht="15.6" x14ac:dyDescent="0.3">
      <c r="A21" s="33">
        <v>9</v>
      </c>
      <c r="B21" s="33" t="s">
        <v>20</v>
      </c>
      <c r="C21" s="42"/>
      <c r="D21" s="43">
        <f>+'JUL-SEP 2021'!D21+'OCT-DEC 2021 '!D21</f>
        <v>2600165.9399999995</v>
      </c>
      <c r="E21" s="47">
        <f t="shared" si="55"/>
        <v>12.273270240163127</v>
      </c>
      <c r="F21" s="44">
        <f>+'JUL-SEP 2021'!F21+'OCT-DEC 2021 '!F21</f>
        <v>3208435.6900000004</v>
      </c>
      <c r="G21" s="47">
        <f t="shared" si="56"/>
        <v>67.568774534580072</v>
      </c>
      <c r="H21" s="44">
        <f t="shared" si="57"/>
        <v>5808601.6299999999</v>
      </c>
      <c r="I21" s="48">
        <f t="shared" si="58"/>
        <v>22.397631024909384</v>
      </c>
      <c r="J21" s="43">
        <f>+'OCT-DEC 2021 '!J21+'JUL-SEP 2021'!J21</f>
        <v>2824470.7300000004</v>
      </c>
      <c r="K21" s="47">
        <f t="shared" si="59"/>
        <v>9.2389618040449726</v>
      </c>
      <c r="L21" s="44">
        <f>+'OCT-DEC 2021 '!L21+'JUL-SEP 2021'!L21</f>
        <v>11209574.85</v>
      </c>
      <c r="M21" s="47">
        <f t="shared" si="60"/>
        <v>42.579216489911268</v>
      </c>
      <c r="N21" s="44">
        <f t="shared" si="61"/>
        <v>14034045.58</v>
      </c>
      <c r="O21" s="48">
        <f t="shared" si="62"/>
        <v>24.66540049949295</v>
      </c>
      <c r="P21" s="137">
        <f t="shared" si="63"/>
        <v>5424636.6699999999</v>
      </c>
      <c r="Q21" s="138">
        <f t="shared" si="64"/>
        <v>14418010.539999999</v>
      </c>
      <c r="R21" s="139">
        <f t="shared" si="65"/>
        <v>19842647.210000001</v>
      </c>
      <c r="S21" s="39"/>
      <c r="T21" s="43">
        <f>+'OCT-DEC 2021 '!T21+'JUL-SEP 2021'!T21</f>
        <v>7448229.947983617</v>
      </c>
      <c r="U21" s="47">
        <f t="shared" si="66"/>
        <v>19.504315400767833</v>
      </c>
      <c r="V21" s="44">
        <f>+'OCT-DEC 2021 '!V21+'JUL-SEP 2021'!V21</f>
        <v>9375706.4959681518</v>
      </c>
      <c r="W21" s="47">
        <f t="shared" si="67"/>
        <v>100.40487150181681</v>
      </c>
      <c r="X21" s="44">
        <f t="shared" si="68"/>
        <v>16823936.443951771</v>
      </c>
      <c r="Y21" s="48">
        <f t="shared" si="69"/>
        <v>35.399809457978918</v>
      </c>
      <c r="Z21" s="46">
        <f>+'OCT-DEC 2021 '!Z21+'JUL-SEP 2021'!Z21</f>
        <v>59732055.851993576</v>
      </c>
      <c r="AA21" s="47">
        <f t="shared" si="70"/>
        <v>31.162805762178316</v>
      </c>
      <c r="AB21" s="44">
        <f>+'OCT-DEC 2021 '!AB21+'JUL-SEP 2021'!AB21</f>
        <v>14804680.124959262</v>
      </c>
      <c r="AC21" s="47">
        <f t="shared" si="71"/>
        <v>19.942132385967415</v>
      </c>
      <c r="AD21" s="44">
        <f t="shared" si="72"/>
        <v>74536735.976952836</v>
      </c>
      <c r="AE21" s="48">
        <f t="shared" si="73"/>
        <v>28.030223114760034</v>
      </c>
      <c r="AF21" s="137">
        <f t="shared" si="74"/>
        <v>67180285.799977198</v>
      </c>
      <c r="AG21" s="138">
        <f t="shared" si="75"/>
        <v>24180386.620927416</v>
      </c>
      <c r="AH21" s="139">
        <f t="shared" si="76"/>
        <v>91360672.420904607</v>
      </c>
      <c r="AI21" s="41"/>
      <c r="AJ21" s="43">
        <f>+'OCT-DEC 2021 '!AJ21+'JUL-SEP 2021'!AJ21</f>
        <v>1296045.1155570797</v>
      </c>
      <c r="AK21" s="47">
        <f t="shared" si="77"/>
        <v>10.246225911590479</v>
      </c>
      <c r="AL21" s="44">
        <f>+'OCT-DEC 2021 '!AL21+'JUL-SEP 2021'!AL21</f>
        <v>3399467.8069726266</v>
      </c>
      <c r="AM21" s="47">
        <f t="shared" si="78"/>
        <v>92.238985401509339</v>
      </c>
      <c r="AN21" s="44">
        <f t="shared" si="79"/>
        <v>4695512.9225297067</v>
      </c>
      <c r="AO21" s="48">
        <f t="shared" si="80"/>
        <v>28.745985016558247</v>
      </c>
      <c r="AP21" s="46">
        <f>+'OCT-DEC 2021 '!AP21+'JUL-SEP 2021'!AP21</f>
        <v>611576.22742680227</v>
      </c>
      <c r="AQ21" s="47">
        <f t="shared" si="81"/>
        <v>2.1210245801026644</v>
      </c>
      <c r="AR21" s="44">
        <f>+'OCT-DEC 2021 '!AR21+'JUL-SEP 2021'!AR21</f>
        <v>7144818.093426289</v>
      </c>
      <c r="AS21" s="47">
        <f t="shared" si="82"/>
        <v>25.478534700637564</v>
      </c>
      <c r="AT21" s="44">
        <f t="shared" si="83"/>
        <v>7756394.3208530918</v>
      </c>
      <c r="AU21" s="48">
        <f t="shared" si="84"/>
        <v>13.637256724399517</v>
      </c>
      <c r="AV21" s="137">
        <f t="shared" si="85"/>
        <v>1907621.3429838819</v>
      </c>
      <c r="AW21" s="138">
        <f t="shared" si="86"/>
        <v>10544285.900398916</v>
      </c>
      <c r="AX21" s="139">
        <f t="shared" si="87"/>
        <v>12451907.243382797</v>
      </c>
      <c r="AY21" s="41"/>
      <c r="AZ21" s="43">
        <f>+'OCT-DEC 2021 '!AZ21+'JUL-SEP 2021'!AZ21</f>
        <v>11307895.914455011</v>
      </c>
      <c r="BA21" s="47">
        <f t="shared" ref="BA21:BA60" si="134">+AZ21/$AZ$111</f>
        <v>51.40116237541654</v>
      </c>
      <c r="BB21" s="44">
        <f>+'OCT-DEC 2021 '!BB21+'JUL-SEP 2021'!BB21</f>
        <v>6825620.6986340489</v>
      </c>
      <c r="BC21" s="47">
        <f t="shared" ref="BC21:BC60" si="135">+BB21/$BB$111</f>
        <v>125.3879913776554</v>
      </c>
      <c r="BD21" s="44">
        <f t="shared" si="88"/>
        <v>18133516.613089062</v>
      </c>
      <c r="BE21" s="48">
        <f t="shared" si="89"/>
        <v>66.077260832816734</v>
      </c>
      <c r="BF21" s="46">
        <f>+'OCT-DEC 2021 '!BF21+'JUL-SEP 2021'!BF21</f>
        <v>32278869.686118457</v>
      </c>
      <c r="BG21" s="47">
        <f t="shared" si="90"/>
        <v>27.600478225058193</v>
      </c>
      <c r="BH21" s="44">
        <f>+'OCT-DEC 2021 '!BH21+'JUL-SEP 2021'!BH21</f>
        <v>25797083.292666085</v>
      </c>
      <c r="BI21" s="47">
        <f t="shared" si="91"/>
        <v>47.32228891995041</v>
      </c>
      <c r="BJ21" s="44">
        <f t="shared" si="92"/>
        <v>58075952.978784546</v>
      </c>
      <c r="BK21" s="48">
        <f t="shared" si="93"/>
        <v>33.870639305501179</v>
      </c>
      <c r="BL21" s="137">
        <f t="shared" si="94"/>
        <v>43586765.600573465</v>
      </c>
      <c r="BM21" s="138">
        <f t="shared" si="95"/>
        <v>32622703.991300136</v>
      </c>
      <c r="BN21" s="139">
        <f t="shared" si="96"/>
        <v>76209469.591873601</v>
      </c>
      <c r="BO21" s="41"/>
      <c r="BP21" s="43">
        <f>+'OCT-DEC 2021 '!BP21+'JUL-SEP 2021'!BP21</f>
        <v>6171664.045492202</v>
      </c>
      <c r="BQ21" s="47">
        <f t="shared" si="97"/>
        <v>35.424543941523375</v>
      </c>
      <c r="BR21" s="44">
        <f>+'OCT-DEC 2021 '!BR21+'JUL-SEP 2021'!BR21</f>
        <v>5508865.8408106575</v>
      </c>
      <c r="BS21" s="47">
        <f t="shared" si="98"/>
        <v>151.01885631916929</v>
      </c>
      <c r="BT21" s="44">
        <f t="shared" si="99"/>
        <v>11680529.886302859</v>
      </c>
      <c r="BU21" s="48">
        <f t="shared" si="100"/>
        <v>55.437307835398812</v>
      </c>
      <c r="BV21" s="46">
        <f>+'OCT-DEC 2021 '!BV21+'JUL-SEP 2021'!BV21</f>
        <v>20055367.923867542</v>
      </c>
      <c r="BW21" s="47">
        <f t="shared" si="101"/>
        <v>36.691123168436775</v>
      </c>
      <c r="BX21" s="44">
        <f>+'OCT-DEC 2021 '!BX21+'JUL-SEP 2021'!BX21</f>
        <v>20779899.109103657</v>
      </c>
      <c r="BY21" s="47">
        <f t="shared" si="102"/>
        <v>59.511417223752154</v>
      </c>
      <c r="BZ21" s="44">
        <f t="shared" si="103"/>
        <v>40835267.032971203</v>
      </c>
      <c r="CA21" s="48">
        <f t="shared" si="104"/>
        <v>45.586522321979515</v>
      </c>
      <c r="CB21" s="137">
        <f t="shared" si="105"/>
        <v>26227031.969359744</v>
      </c>
      <c r="CC21" s="138">
        <f t="shared" si="106"/>
        <v>26288764.949914314</v>
      </c>
      <c r="CD21" s="139">
        <f t="shared" si="107"/>
        <v>52515796.919274062</v>
      </c>
      <c r="CE21" s="41"/>
      <c r="CF21" s="43">
        <f>+'OCT-DEC 2021 '!CF21+'JUL-SEP 2021'!CF21</f>
        <v>4372425.6610271791</v>
      </c>
      <c r="CG21" s="47">
        <f t="shared" si="108"/>
        <v>17.421966040144635</v>
      </c>
      <c r="CH21" s="44">
        <f>+'OCT-DEC 2021 '!CH21+'JUL-SEP 2021'!CH21</f>
        <v>4274808.5958807841</v>
      </c>
      <c r="CI21" s="47">
        <f t="shared" si="109"/>
        <v>96.019959476208086</v>
      </c>
      <c r="CJ21" s="44">
        <f t="shared" si="110"/>
        <v>8647234.2569079623</v>
      </c>
      <c r="CK21" s="48">
        <f t="shared" si="111"/>
        <v>29.263852344252847</v>
      </c>
      <c r="CL21" s="46">
        <f>+'OCT-DEC 2021 '!CL21+'JUL-SEP 2021'!CL21</f>
        <v>8072864.2221192401</v>
      </c>
      <c r="CM21" s="47">
        <f t="shared" si="112"/>
        <v>7.1106321479607475</v>
      </c>
      <c r="CN21" s="44">
        <f>+'OCT-DEC 2021 '!CN21+'JUL-SEP 2021'!CN21</f>
        <v>14052548.732258348</v>
      </c>
      <c r="CO21" s="47">
        <f t="shared" si="113"/>
        <v>23.254797781610609</v>
      </c>
      <c r="CP21" s="44">
        <f t="shared" si="114"/>
        <v>22125412.954377588</v>
      </c>
      <c r="CQ21" s="48">
        <f t="shared" si="115"/>
        <v>12.718612604543658</v>
      </c>
      <c r="CR21" s="137">
        <f t="shared" si="116"/>
        <v>12445289.88314642</v>
      </c>
      <c r="CS21" s="138">
        <f t="shared" si="117"/>
        <v>18327357.328139134</v>
      </c>
      <c r="CT21" s="139">
        <f t="shared" si="118"/>
        <v>30772647.211285554</v>
      </c>
      <c r="CU21" s="41"/>
      <c r="CV21" s="46">
        <f t="shared" si="119"/>
        <v>33196426.624515086</v>
      </c>
      <c r="CW21" s="47">
        <f t="shared" si="120"/>
        <v>24.312477250017825</v>
      </c>
      <c r="CX21" s="47">
        <f t="shared" si="121"/>
        <v>32592905.128266267</v>
      </c>
      <c r="CY21" s="47">
        <f t="shared" si="122"/>
        <v>104.08014359884741</v>
      </c>
      <c r="CZ21" s="44">
        <f t="shared" si="123"/>
        <v>65789331.752781354</v>
      </c>
      <c r="DA21" s="48">
        <f t="shared" si="124"/>
        <v>39.193934650364604</v>
      </c>
      <c r="DB21" s="46">
        <f t="shared" si="125"/>
        <v>123575204.64152563</v>
      </c>
      <c r="DC21" s="47">
        <f t="shared" si="126"/>
        <v>23.045384392743355</v>
      </c>
      <c r="DD21" s="44">
        <f t="shared" si="127"/>
        <v>93788604.202413648</v>
      </c>
      <c r="DE21" s="47">
        <f t="shared" si="128"/>
        <v>33.680354068209802</v>
      </c>
      <c r="DF21" s="44">
        <f t="shared" si="129"/>
        <v>217363808.84393927</v>
      </c>
      <c r="DG21" s="48">
        <f t="shared" si="130"/>
        <v>26.6804823765269</v>
      </c>
      <c r="DH21" s="174"/>
      <c r="DI21" s="187" t="s">
        <v>20</v>
      </c>
      <c r="DJ21" s="46">
        <f t="shared" si="131"/>
        <v>65789331.752781354</v>
      </c>
      <c r="DK21" s="44">
        <f t="shared" si="132"/>
        <v>217363808.84393927</v>
      </c>
      <c r="DL21" s="45">
        <f t="shared" si="133"/>
        <v>283153140.59672064</v>
      </c>
      <c r="DM21"/>
    </row>
    <row r="22" spans="1:117" s="25" customFormat="1" ht="15.6" x14ac:dyDescent="0.3">
      <c r="A22" s="33">
        <v>10</v>
      </c>
      <c r="B22" s="33" t="s">
        <v>21</v>
      </c>
      <c r="C22" s="42"/>
      <c r="D22" s="43">
        <f>+'JUL-SEP 2021'!D22+'OCT-DEC 2021 '!D22</f>
        <v>10.32</v>
      </c>
      <c r="E22" s="47">
        <f t="shared" si="55"/>
        <v>4.8712332905369684E-5</v>
      </c>
      <c r="F22" s="44">
        <f>+'JUL-SEP 2021'!F22+'OCT-DEC 2021 '!F22</f>
        <v>0</v>
      </c>
      <c r="G22" s="47">
        <f t="shared" si="56"/>
        <v>0</v>
      </c>
      <c r="H22" s="44">
        <f t="shared" si="57"/>
        <v>10.32</v>
      </c>
      <c r="I22" s="48">
        <f t="shared" si="58"/>
        <v>3.9793321508444511E-5</v>
      </c>
      <c r="J22" s="43">
        <f>+'OCT-DEC 2021 '!J22+'JUL-SEP 2021'!J22</f>
        <v>3613.72</v>
      </c>
      <c r="K22" s="47">
        <f t="shared" si="59"/>
        <v>1.1820629152178677E-2</v>
      </c>
      <c r="L22" s="44">
        <f>+'OCT-DEC 2021 '!L22+'JUL-SEP 2021'!L22</f>
        <v>1148.8499999999999</v>
      </c>
      <c r="M22" s="47">
        <f t="shared" si="60"/>
        <v>4.3638704874194717E-3</v>
      </c>
      <c r="N22" s="44">
        <f t="shared" si="61"/>
        <v>4762.57</v>
      </c>
      <c r="O22" s="48">
        <f t="shared" si="62"/>
        <v>8.3704086456921796E-3</v>
      </c>
      <c r="P22" s="137">
        <f t="shared" si="63"/>
        <v>3624.04</v>
      </c>
      <c r="Q22" s="138">
        <f t="shared" si="64"/>
        <v>1148.8499999999999</v>
      </c>
      <c r="R22" s="139">
        <f t="shared" si="65"/>
        <v>4772.8899999999994</v>
      </c>
      <c r="S22" s="39"/>
      <c r="T22" s="43">
        <f>+'OCT-DEC 2021 '!T22+'JUL-SEP 2021'!T22</f>
        <v>1145.6177974213047</v>
      </c>
      <c r="U22" s="47">
        <f t="shared" si="66"/>
        <v>2.9999732830062759E-3</v>
      </c>
      <c r="V22" s="44">
        <f>+'OCT-DEC 2021 '!V22+'JUL-SEP 2021'!V22</f>
        <v>1089.0583541328624</v>
      </c>
      <c r="W22" s="47">
        <f t="shared" si="67"/>
        <v>1.1662775936054814E-2</v>
      </c>
      <c r="X22" s="44">
        <f t="shared" si="68"/>
        <v>2234.6761515541671</v>
      </c>
      <c r="Y22" s="48">
        <f t="shared" si="69"/>
        <v>4.7020571094552755E-3</v>
      </c>
      <c r="Z22" s="46">
        <f>+'OCT-DEC 2021 '!Z22+'JUL-SEP 2021'!Z22</f>
        <v>190134.50061659442</v>
      </c>
      <c r="AA22" s="47">
        <f t="shared" si="70"/>
        <v>9.9195054094324331E-2</v>
      </c>
      <c r="AB22" s="44">
        <f>+'OCT-DEC 2021 '!AB22+'JUL-SEP 2021'!AB22</f>
        <v>38504.272509154282</v>
      </c>
      <c r="AC22" s="47">
        <f t="shared" si="71"/>
        <v>5.1865848726335338E-2</v>
      </c>
      <c r="AD22" s="44">
        <f t="shared" si="72"/>
        <v>228638.7731257487</v>
      </c>
      <c r="AE22" s="48">
        <f t="shared" si="73"/>
        <v>8.5981707401050822E-2</v>
      </c>
      <c r="AF22" s="137">
        <f t="shared" si="74"/>
        <v>191280.11841401571</v>
      </c>
      <c r="AG22" s="138">
        <f t="shared" si="75"/>
        <v>39593.330863287141</v>
      </c>
      <c r="AH22" s="139">
        <f t="shared" si="76"/>
        <v>230873.44927730286</v>
      </c>
      <c r="AI22" s="41"/>
      <c r="AJ22" s="43">
        <f>+'OCT-DEC 2021 '!AJ22+'JUL-SEP 2021'!AJ22</f>
        <v>587.86348933906584</v>
      </c>
      <c r="AK22" s="47">
        <f t="shared" si="77"/>
        <v>4.6475096002772222E-3</v>
      </c>
      <c r="AL22" s="44">
        <f>+'OCT-DEC 2021 '!AL22+'JUL-SEP 2021'!AL22</f>
        <v>47.642569596280026</v>
      </c>
      <c r="AM22" s="47">
        <f t="shared" si="78"/>
        <v>1.2927030144154125E-3</v>
      </c>
      <c r="AN22" s="44">
        <f t="shared" si="79"/>
        <v>635.50605893534589</v>
      </c>
      <c r="AO22" s="48">
        <f t="shared" si="80"/>
        <v>3.8905755238014378E-3</v>
      </c>
      <c r="AP22" s="46">
        <f>+'OCT-DEC 2021 '!AP22+'JUL-SEP 2021'!AP22</f>
        <v>21559.409185642053</v>
      </c>
      <c r="AQ22" s="47">
        <f t="shared" si="81"/>
        <v>7.4770788602490298E-2</v>
      </c>
      <c r="AR22" s="44">
        <f>+'OCT-DEC 2021 '!AR22+'JUL-SEP 2021'!AR22</f>
        <v>755.56762169068531</v>
      </c>
      <c r="AS22" s="47">
        <f t="shared" si="82"/>
        <v>2.6943661288782571E-3</v>
      </c>
      <c r="AT22" s="44">
        <f t="shared" si="83"/>
        <v>22314.97680733274</v>
      </c>
      <c r="AU22" s="48">
        <f t="shared" si="84"/>
        <v>3.9234089311636161E-2</v>
      </c>
      <c r="AV22" s="137">
        <f t="shared" si="85"/>
        <v>22147.272674981119</v>
      </c>
      <c r="AW22" s="138">
        <f t="shared" si="86"/>
        <v>803.21019128696537</v>
      </c>
      <c r="AX22" s="139">
        <f t="shared" si="87"/>
        <v>22950.482866268085</v>
      </c>
      <c r="AY22" s="41"/>
      <c r="AZ22" s="43">
        <f>+'OCT-DEC 2021 '!AZ22+'JUL-SEP 2021'!AZ22</f>
        <v>118956.51437703538</v>
      </c>
      <c r="BA22" s="47">
        <f t="shared" si="134"/>
        <v>0.54072863398851501</v>
      </c>
      <c r="BB22" s="44">
        <f>+'OCT-DEC 2021 '!BB22+'JUL-SEP 2021'!BB22</f>
        <v>11210.843828574478</v>
      </c>
      <c r="BC22" s="47">
        <f t="shared" si="135"/>
        <v>0.20594540062779187</v>
      </c>
      <c r="BD22" s="44">
        <f t="shared" si="88"/>
        <v>130167.35820560985</v>
      </c>
      <c r="BE22" s="48">
        <f t="shared" si="89"/>
        <v>0.47432071029523065</v>
      </c>
      <c r="BF22" s="46">
        <f>+'OCT-DEC 2021 '!BF22+'JUL-SEP 2021'!BF22</f>
        <v>280671.95673557505</v>
      </c>
      <c r="BG22" s="47">
        <f t="shared" si="90"/>
        <v>0.23999230163862206</v>
      </c>
      <c r="BH22" s="44">
        <f>+'OCT-DEC 2021 '!BH22+'JUL-SEP 2021'!BH22</f>
        <v>23194.753644800687</v>
      </c>
      <c r="BI22" s="47">
        <f t="shared" si="91"/>
        <v>4.2548563376479789E-2</v>
      </c>
      <c r="BJ22" s="44">
        <f t="shared" si="92"/>
        <v>303866.71038037573</v>
      </c>
      <c r="BK22" s="48">
        <f t="shared" si="93"/>
        <v>0.17721895580435296</v>
      </c>
      <c r="BL22" s="137">
        <f t="shared" si="94"/>
        <v>399628.47111261042</v>
      </c>
      <c r="BM22" s="138">
        <f t="shared" si="95"/>
        <v>34405.597473375165</v>
      </c>
      <c r="BN22" s="139">
        <f t="shared" si="96"/>
        <v>434034.06858598557</v>
      </c>
      <c r="BO22" s="41"/>
      <c r="BP22" s="43">
        <f>+'OCT-DEC 2021 '!BP22+'JUL-SEP 2021'!BP22</f>
        <v>-77.453164873957917</v>
      </c>
      <c r="BQ22" s="47">
        <f t="shared" si="97"/>
        <v>-4.4457103015703084E-4</v>
      </c>
      <c r="BR22" s="44">
        <f>+'OCT-DEC 2021 '!BR22+'JUL-SEP 2021'!BR22</f>
        <v>60.317045283806053</v>
      </c>
      <c r="BS22" s="47">
        <f t="shared" si="98"/>
        <v>1.6535184298428107E-3</v>
      </c>
      <c r="BT22" s="44">
        <f t="shared" si="99"/>
        <v>-17.136119590151864</v>
      </c>
      <c r="BU22" s="48">
        <f t="shared" si="100"/>
        <v>-8.1330243239859253E-5</v>
      </c>
      <c r="BV22" s="46">
        <f>+'OCT-DEC 2021 '!BV22+'JUL-SEP 2021'!BV22</f>
        <v>25789.239835043059</v>
      </c>
      <c r="BW22" s="47">
        <f t="shared" si="101"/>
        <v>4.7181192526606401E-2</v>
      </c>
      <c r="BX22" s="44">
        <f>+'OCT-DEC 2021 '!BX22+'JUL-SEP 2021'!BX22</f>
        <v>9461.6798743045729</v>
      </c>
      <c r="BY22" s="47">
        <f t="shared" si="102"/>
        <v>2.7097243142563392E-2</v>
      </c>
      <c r="BZ22" s="44">
        <f t="shared" si="103"/>
        <v>35250.919709347632</v>
      </c>
      <c r="CA22" s="48">
        <f t="shared" si="104"/>
        <v>3.9352426345173323E-2</v>
      </c>
      <c r="CB22" s="137">
        <f t="shared" si="105"/>
        <v>25711.786670169102</v>
      </c>
      <c r="CC22" s="138">
        <f t="shared" si="106"/>
        <v>9521.9969195883787</v>
      </c>
      <c r="CD22" s="139">
        <f t="shared" si="107"/>
        <v>35233.783589757484</v>
      </c>
      <c r="CE22" s="41"/>
      <c r="CF22" s="43">
        <f>+'OCT-DEC 2021 '!CF22+'JUL-SEP 2021'!CF22</f>
        <v>4975.1788025734486</v>
      </c>
      <c r="CG22" s="47">
        <f t="shared" si="108"/>
        <v>1.9823640894495995E-2</v>
      </c>
      <c r="CH22" s="44">
        <f>+'OCT-DEC 2021 '!CH22+'JUL-SEP 2021'!CH22</f>
        <v>69.602086470884387</v>
      </c>
      <c r="CI22" s="47">
        <f t="shared" si="109"/>
        <v>1.5633891839821291E-3</v>
      </c>
      <c r="CJ22" s="44">
        <f t="shared" si="110"/>
        <v>5044.780889044333</v>
      </c>
      <c r="CK22" s="48">
        <f t="shared" si="111"/>
        <v>1.7072478744075418E-2</v>
      </c>
      <c r="CL22" s="46">
        <f>+'OCT-DEC 2021 '!CL22+'JUL-SEP 2021'!CL22</f>
        <v>88465.701492945882</v>
      </c>
      <c r="CM22" s="47">
        <f t="shared" si="112"/>
        <v>7.7921174408468671E-2</v>
      </c>
      <c r="CN22" s="44">
        <f>+'OCT-DEC 2021 '!CN22+'JUL-SEP 2021'!CN22</f>
        <v>2316.2488969084061</v>
      </c>
      <c r="CO22" s="47">
        <f t="shared" si="113"/>
        <v>3.833034187302711E-3</v>
      </c>
      <c r="CP22" s="44">
        <f t="shared" si="114"/>
        <v>90781.95038985429</v>
      </c>
      <c r="CQ22" s="48">
        <f t="shared" si="115"/>
        <v>5.2185261394861883E-2</v>
      </c>
      <c r="CR22" s="137">
        <f t="shared" si="116"/>
        <v>93440.880295519324</v>
      </c>
      <c r="CS22" s="138">
        <f t="shared" si="117"/>
        <v>2385.8509833792905</v>
      </c>
      <c r="CT22" s="139">
        <f t="shared" si="118"/>
        <v>95826.731278898616</v>
      </c>
      <c r="CU22" s="41"/>
      <c r="CV22" s="46">
        <f t="shared" si="119"/>
        <v>125598.04130149522</v>
      </c>
      <c r="CW22" s="47">
        <f t="shared" si="120"/>
        <v>9.1985789805893198E-2</v>
      </c>
      <c r="CX22" s="47">
        <f t="shared" si="121"/>
        <v>12477.46388405831</v>
      </c>
      <c r="CY22" s="47">
        <f t="shared" si="122"/>
        <v>3.9844752337709198E-2</v>
      </c>
      <c r="CZ22" s="44">
        <f t="shared" si="123"/>
        <v>138075.50518555354</v>
      </c>
      <c r="DA22" s="48">
        <f t="shared" si="124"/>
        <v>8.2258356831993118E-2</v>
      </c>
      <c r="DB22" s="46">
        <f t="shared" si="125"/>
        <v>610234.52786580054</v>
      </c>
      <c r="DC22" s="47">
        <f t="shared" si="126"/>
        <v>0.1138018691143315</v>
      </c>
      <c r="DD22" s="44">
        <f t="shared" si="127"/>
        <v>75381.372546858634</v>
      </c>
      <c r="DE22" s="47">
        <f t="shared" si="128"/>
        <v>2.7070147158246023E-2</v>
      </c>
      <c r="DF22" s="44">
        <f t="shared" si="129"/>
        <v>685615.90041265916</v>
      </c>
      <c r="DG22" s="48">
        <f t="shared" si="130"/>
        <v>8.41564336092403E-2</v>
      </c>
      <c r="DH22" s="174"/>
      <c r="DI22" s="187" t="s">
        <v>21</v>
      </c>
      <c r="DJ22" s="46">
        <f t="shared" si="131"/>
        <v>138075.50518555354</v>
      </c>
      <c r="DK22" s="44">
        <f t="shared" si="132"/>
        <v>685615.90041265916</v>
      </c>
      <c r="DL22" s="45">
        <f t="shared" si="133"/>
        <v>823691.40559821273</v>
      </c>
      <c r="DM22"/>
    </row>
    <row r="23" spans="1:117" s="25" customFormat="1" ht="15.6" x14ac:dyDescent="0.3">
      <c r="A23" s="33">
        <v>11</v>
      </c>
      <c r="B23" s="33" t="s">
        <v>22</v>
      </c>
      <c r="C23" s="42"/>
      <c r="D23" s="43">
        <f>+'JUL-SEP 2021'!D23+'OCT-DEC 2021 '!D23</f>
        <v>2557.3500000000004</v>
      </c>
      <c r="E23" s="47">
        <f t="shared" si="55"/>
        <v>1.207117098406465E-2</v>
      </c>
      <c r="F23" s="44">
        <f>+'JUL-SEP 2021'!F23+'OCT-DEC 2021 '!F23</f>
        <v>66</v>
      </c>
      <c r="G23" s="47">
        <f t="shared" si="56"/>
        <v>1.3899418751579479E-3</v>
      </c>
      <c r="H23" s="44">
        <f t="shared" si="57"/>
        <v>2623.3500000000004</v>
      </c>
      <c r="I23" s="48">
        <f t="shared" si="58"/>
        <v>1.0115485463098636E-2</v>
      </c>
      <c r="J23" s="43">
        <f>+'OCT-DEC 2021 '!J23+'JUL-SEP 2021'!J23</f>
        <v>3629904.8899999997</v>
      </c>
      <c r="K23" s="47">
        <f t="shared" si="59"/>
        <v>11.873570603801603</v>
      </c>
      <c r="L23" s="44">
        <f>+'OCT-DEC 2021 '!L23+'JUL-SEP 2021'!L23</f>
        <v>8871172.879999999</v>
      </c>
      <c r="M23" s="47">
        <f t="shared" si="60"/>
        <v>33.696870365868477</v>
      </c>
      <c r="N23" s="44">
        <f t="shared" si="61"/>
        <v>12501077.77</v>
      </c>
      <c r="O23" s="48">
        <f t="shared" si="62"/>
        <v>21.971147814410774</v>
      </c>
      <c r="P23" s="137">
        <f t="shared" si="63"/>
        <v>3632462.2399999998</v>
      </c>
      <c r="Q23" s="138">
        <f t="shared" si="64"/>
        <v>8871238.879999999</v>
      </c>
      <c r="R23" s="139">
        <f t="shared" si="65"/>
        <v>12503701.119999999</v>
      </c>
      <c r="S23" s="39"/>
      <c r="T23" s="43">
        <f>+'OCT-DEC 2021 '!T23+'JUL-SEP 2021'!T23</f>
        <v>32170009.618672155</v>
      </c>
      <c r="U23" s="47">
        <f t="shared" si="66"/>
        <v>84.242030446197603</v>
      </c>
      <c r="V23" s="44">
        <f>+'OCT-DEC 2021 '!V23+'JUL-SEP 2021'!V23</f>
        <v>5931693.719142396</v>
      </c>
      <c r="W23" s="47">
        <f t="shared" si="67"/>
        <v>63.522780487501429</v>
      </c>
      <c r="X23" s="44">
        <f t="shared" si="68"/>
        <v>38101703.337814555</v>
      </c>
      <c r="Y23" s="48">
        <f t="shared" si="69"/>
        <v>80.171073082481101</v>
      </c>
      <c r="Z23" s="46">
        <f>+'OCT-DEC 2021 '!Z23+'JUL-SEP 2021'!Z23</f>
        <v>46520181.75387831</v>
      </c>
      <c r="AA23" s="47">
        <f t="shared" si="70"/>
        <v>24.270040053693503</v>
      </c>
      <c r="AB23" s="44">
        <f>+'OCT-DEC 2021 '!AB23+'JUL-SEP 2021'!AB23</f>
        <v>3607860.5653352635</v>
      </c>
      <c r="AC23" s="47">
        <f t="shared" si="71"/>
        <v>4.8598438072788177</v>
      </c>
      <c r="AD23" s="44">
        <f t="shared" si="72"/>
        <v>50128042.319213577</v>
      </c>
      <c r="AE23" s="48">
        <f t="shared" si="73"/>
        <v>18.85111002107946</v>
      </c>
      <c r="AF23" s="137">
        <f t="shared" si="74"/>
        <v>78690191.372550458</v>
      </c>
      <c r="AG23" s="138">
        <f t="shared" si="75"/>
        <v>9539554.2844776586</v>
      </c>
      <c r="AH23" s="139">
        <f t="shared" si="76"/>
        <v>88229745.657028109</v>
      </c>
      <c r="AI23" s="41"/>
      <c r="AJ23" s="43">
        <f>+'OCT-DEC 2021 '!AJ23+'JUL-SEP 2021'!AJ23</f>
        <v>16176633.56613387</v>
      </c>
      <c r="AK23" s="47">
        <f t="shared" si="77"/>
        <v>127.88863598809289</v>
      </c>
      <c r="AL23" s="44">
        <f>+'OCT-DEC 2021 '!AL23+'JUL-SEP 2021'!AL23</f>
        <v>5628675.7220192701</v>
      </c>
      <c r="AM23" s="47">
        <f t="shared" si="78"/>
        <v>152.72488731567685</v>
      </c>
      <c r="AN23" s="44">
        <f t="shared" si="79"/>
        <v>21805309.288153142</v>
      </c>
      <c r="AO23" s="48">
        <f t="shared" si="80"/>
        <v>133.49235843247814</v>
      </c>
      <c r="AP23" s="46">
        <f>+'OCT-DEC 2021 '!AP23+'JUL-SEP 2021'!AP23</f>
        <v>7216486.7488643099</v>
      </c>
      <c r="AQ23" s="47">
        <f t="shared" si="81"/>
        <v>25.027699066603002</v>
      </c>
      <c r="AR23" s="44">
        <f>+'OCT-DEC 2021 '!AR23+'JUL-SEP 2021'!AR23</f>
        <v>7961401.9803165402</v>
      </c>
      <c r="AS23" s="47">
        <f t="shared" si="82"/>
        <v>28.390485799470589</v>
      </c>
      <c r="AT23" s="44">
        <f t="shared" si="83"/>
        <v>15177888.72918085</v>
      </c>
      <c r="AU23" s="48">
        <f t="shared" si="84"/>
        <v>26.685693967070495</v>
      </c>
      <c r="AV23" s="137">
        <f t="shared" si="85"/>
        <v>23393120.31499818</v>
      </c>
      <c r="AW23" s="138">
        <f t="shared" si="86"/>
        <v>13590077.70233581</v>
      </c>
      <c r="AX23" s="139">
        <f t="shared" si="87"/>
        <v>36983198.017333992</v>
      </c>
      <c r="AY23" s="41"/>
      <c r="AZ23" s="43">
        <f>+'OCT-DEC 2021 '!AZ23+'JUL-SEP 2021'!AZ23</f>
        <v>29056224.485757764</v>
      </c>
      <c r="BA23" s="47">
        <f t="shared" si="134"/>
        <v>132.07795014276712</v>
      </c>
      <c r="BB23" s="44">
        <f>+'OCT-DEC 2021 '!BB23+'JUL-SEP 2021'!BB23</f>
        <v>6417688.3039909061</v>
      </c>
      <c r="BC23" s="47">
        <f t="shared" si="135"/>
        <v>117.89419325429689</v>
      </c>
      <c r="BD23" s="44">
        <f t="shared" si="88"/>
        <v>35473912.789748669</v>
      </c>
      <c r="BE23" s="48">
        <f t="shared" si="89"/>
        <v>129.26444650437332</v>
      </c>
      <c r="BF23" s="46">
        <f>+'OCT-DEC 2021 '!BF23+'JUL-SEP 2021'!BF23</f>
        <v>39772329.935669526</v>
      </c>
      <c r="BG23" s="47">
        <f t="shared" si="90"/>
        <v>34.007861397369766</v>
      </c>
      <c r="BH23" s="44">
        <f>+'OCT-DEC 2021 '!BH23+'JUL-SEP 2021'!BH23</f>
        <v>10836194.260330159</v>
      </c>
      <c r="BI23" s="47">
        <f t="shared" si="91"/>
        <v>19.877964875425874</v>
      </c>
      <c r="BJ23" s="44">
        <f t="shared" si="92"/>
        <v>50608524.195999682</v>
      </c>
      <c r="BK23" s="48">
        <f t="shared" si="93"/>
        <v>29.515539236224328</v>
      </c>
      <c r="BL23" s="137">
        <f t="shared" si="94"/>
        <v>68828554.421427295</v>
      </c>
      <c r="BM23" s="138">
        <f t="shared" si="95"/>
        <v>17253882.564321063</v>
      </c>
      <c r="BN23" s="139">
        <f t="shared" si="96"/>
        <v>86082436.985748351</v>
      </c>
      <c r="BO23" s="41"/>
      <c r="BP23" s="43">
        <f>+'OCT-DEC 2021 '!BP23+'JUL-SEP 2021'!BP23</f>
        <v>16089348.314124638</v>
      </c>
      <c r="BQ23" s="47">
        <f t="shared" si="97"/>
        <v>92.35075372589047</v>
      </c>
      <c r="BR23" s="44">
        <f>+'OCT-DEC 2021 '!BR23+'JUL-SEP 2021'!BR23</f>
        <v>3120232.0608035047</v>
      </c>
      <c r="BS23" s="47">
        <f t="shared" si="98"/>
        <v>85.537366653969642</v>
      </c>
      <c r="BT23" s="44">
        <f t="shared" si="99"/>
        <v>19209580.374928143</v>
      </c>
      <c r="BU23" s="48">
        <f t="shared" si="100"/>
        <v>91.171156702617694</v>
      </c>
      <c r="BV23" s="46">
        <f>+'OCT-DEC 2021 '!BV23+'JUL-SEP 2021'!BV23</f>
        <v>12190832.047682032</v>
      </c>
      <c r="BW23" s="47">
        <f t="shared" si="101"/>
        <v>22.303022407028966</v>
      </c>
      <c r="BX23" s="44">
        <f>+'OCT-DEC 2021 '!BX23+'JUL-SEP 2021'!BX23</f>
        <v>5428704.5656127743</v>
      </c>
      <c r="BY23" s="47">
        <f t="shared" si="102"/>
        <v>15.547231518902482</v>
      </c>
      <c r="BZ23" s="44">
        <f t="shared" si="103"/>
        <v>17619536.613294806</v>
      </c>
      <c r="CA23" s="48">
        <f t="shared" si="104"/>
        <v>19.669600751633844</v>
      </c>
      <c r="CB23" s="137">
        <f t="shared" si="105"/>
        <v>28280180.361806668</v>
      </c>
      <c r="CC23" s="138">
        <f t="shared" si="106"/>
        <v>8548936.626416279</v>
      </c>
      <c r="CD23" s="139">
        <f t="shared" si="107"/>
        <v>36829116.988222949</v>
      </c>
      <c r="CE23" s="41"/>
      <c r="CF23" s="43">
        <f>+'OCT-DEC 2021 '!CF23+'JUL-SEP 2021'!CF23</f>
        <v>34142871.525780939</v>
      </c>
      <c r="CG23" s="47">
        <f t="shared" si="108"/>
        <v>136.04255265838793</v>
      </c>
      <c r="CH23" s="44">
        <f>+'OCT-DEC 2021 '!CH23+'JUL-SEP 2021'!CH23</f>
        <v>6850964.1636403985</v>
      </c>
      <c r="CI23" s="47">
        <f t="shared" si="109"/>
        <v>153.88508903055703</v>
      </c>
      <c r="CJ23" s="44">
        <f t="shared" si="110"/>
        <v>40993835.689421341</v>
      </c>
      <c r="CK23" s="48">
        <f t="shared" si="111"/>
        <v>138.73078015452649</v>
      </c>
      <c r="CL23" s="46">
        <f>+'OCT-DEC 2021 '!CL23+'JUL-SEP 2021'!CL23</f>
        <v>25520725.444265235</v>
      </c>
      <c r="CM23" s="47">
        <f t="shared" si="112"/>
        <v>22.478823598451925</v>
      </c>
      <c r="CN23" s="44">
        <f>+'OCT-DEC 2021 '!CN23+'JUL-SEP 2021'!CN23</f>
        <v>10568475.179959144</v>
      </c>
      <c r="CO23" s="47">
        <f t="shared" si="113"/>
        <v>17.489194156341771</v>
      </c>
      <c r="CP23" s="44">
        <f t="shared" si="114"/>
        <v>36089200.62422438</v>
      </c>
      <c r="CQ23" s="48">
        <f t="shared" si="115"/>
        <v>20.745581693486514</v>
      </c>
      <c r="CR23" s="137">
        <f t="shared" si="116"/>
        <v>59663596.970046178</v>
      </c>
      <c r="CS23" s="138">
        <f t="shared" si="117"/>
        <v>17419439.343599543</v>
      </c>
      <c r="CT23" s="139">
        <f t="shared" si="118"/>
        <v>77083036.31364572</v>
      </c>
      <c r="CU23" s="41"/>
      <c r="CV23" s="46">
        <f t="shared" si="119"/>
        <v>127637644.86046937</v>
      </c>
      <c r="CW23" s="47">
        <f t="shared" si="120"/>
        <v>93.479559472354666</v>
      </c>
      <c r="CX23" s="47">
        <f t="shared" si="121"/>
        <v>27949319.969596472</v>
      </c>
      <c r="CY23" s="47">
        <f t="shared" si="122"/>
        <v>89.251609344971357</v>
      </c>
      <c r="CZ23" s="44">
        <f t="shared" si="123"/>
        <v>155586964.83006585</v>
      </c>
      <c r="DA23" s="48">
        <f t="shared" si="124"/>
        <v>92.69079301357047</v>
      </c>
      <c r="DB23" s="46">
        <f t="shared" si="125"/>
        <v>134850460.82035941</v>
      </c>
      <c r="DC23" s="47">
        <f t="shared" si="126"/>
        <v>25.14809272749098</v>
      </c>
      <c r="DD23" s="44">
        <f t="shared" si="127"/>
        <v>47273809.431553885</v>
      </c>
      <c r="DE23" s="47">
        <f t="shared" si="128"/>
        <v>16.976461621835668</v>
      </c>
      <c r="DF23" s="44">
        <f t="shared" si="129"/>
        <v>182124270.25191331</v>
      </c>
      <c r="DG23" s="48">
        <f t="shared" si="130"/>
        <v>22.354979003347928</v>
      </c>
      <c r="DH23" s="174"/>
      <c r="DI23" s="187" t="s">
        <v>22</v>
      </c>
      <c r="DJ23" s="46">
        <f t="shared" si="131"/>
        <v>155586964.83006585</v>
      </c>
      <c r="DK23" s="44">
        <f t="shared" si="132"/>
        <v>182124270.25191331</v>
      </c>
      <c r="DL23" s="45">
        <f t="shared" si="133"/>
        <v>337711235.08197916</v>
      </c>
      <c r="DM23"/>
    </row>
    <row r="24" spans="1:117" s="25" customFormat="1" ht="15.6" x14ac:dyDescent="0.3">
      <c r="A24" s="33">
        <v>12</v>
      </c>
      <c r="B24" s="33" t="s">
        <v>23</v>
      </c>
      <c r="C24" s="42"/>
      <c r="D24" s="43">
        <f>+'JUL-SEP 2021'!D24+'OCT-DEC 2021 '!D24</f>
        <v>24038455.070001766</v>
      </c>
      <c r="E24" s="47">
        <f t="shared" si="55"/>
        <v>113.46601026169552</v>
      </c>
      <c r="F24" s="44">
        <f>+'JUL-SEP 2021'!F24+'OCT-DEC 2021 '!F24</f>
        <v>0</v>
      </c>
      <c r="G24" s="47">
        <f t="shared" si="56"/>
        <v>0</v>
      </c>
      <c r="H24" s="44">
        <f t="shared" si="57"/>
        <v>24038455.070001766</v>
      </c>
      <c r="I24" s="48">
        <f t="shared" si="58"/>
        <v>92.690888678961073</v>
      </c>
      <c r="J24" s="43">
        <f>+'OCT-DEC 2021 '!J24+'JUL-SEP 2021'!J24</f>
        <v>0</v>
      </c>
      <c r="K24" s="47">
        <f t="shared" si="59"/>
        <v>0</v>
      </c>
      <c r="L24" s="44">
        <f>+'OCT-DEC 2021 '!L24+'JUL-SEP 2021'!L24</f>
        <v>0</v>
      </c>
      <c r="M24" s="47">
        <f t="shared" si="60"/>
        <v>0</v>
      </c>
      <c r="N24" s="44">
        <f t="shared" si="61"/>
        <v>0</v>
      </c>
      <c r="O24" s="48">
        <f t="shared" si="62"/>
        <v>0</v>
      </c>
      <c r="P24" s="137">
        <f t="shared" si="63"/>
        <v>24038455.070001766</v>
      </c>
      <c r="Q24" s="138">
        <f t="shared" si="64"/>
        <v>0</v>
      </c>
      <c r="R24" s="139">
        <f t="shared" si="65"/>
        <v>24038455.070001766</v>
      </c>
      <c r="S24" s="39"/>
      <c r="T24" s="43">
        <f>+'OCT-DEC 2021 '!T24+'JUL-SEP 2021'!T24</f>
        <v>56675846.277763888</v>
      </c>
      <c r="U24" s="47">
        <f t="shared" si="66"/>
        <v>148.41426609099258</v>
      </c>
      <c r="V24" s="44">
        <f>+'OCT-DEC 2021 '!V24+'JUL-SEP 2021'!V24</f>
        <v>2489530.235101792</v>
      </c>
      <c r="W24" s="47">
        <f t="shared" si="67"/>
        <v>26.66049363456229</v>
      </c>
      <c r="X24" s="44">
        <f t="shared" si="68"/>
        <v>59165376.512865677</v>
      </c>
      <c r="Y24" s="48">
        <f t="shared" si="69"/>
        <v>124.4918549260201</v>
      </c>
      <c r="Z24" s="46">
        <f>+'OCT-DEC 2021 '!Z24+'JUL-SEP 2021'!Z24</f>
        <v>25693.333601216953</v>
      </c>
      <c r="AA24" s="47">
        <f t="shared" si="70"/>
        <v>1.3404466880924382E-2</v>
      </c>
      <c r="AB24" s="44">
        <f>+'OCT-DEC 2021 '!AB24+'JUL-SEP 2021'!AB24</f>
        <v>1685.1397832030884</v>
      </c>
      <c r="AC24" s="47">
        <f t="shared" si="71"/>
        <v>2.2699092693560571E-3</v>
      </c>
      <c r="AD24" s="44">
        <f t="shared" si="72"/>
        <v>27378.473384420042</v>
      </c>
      <c r="AE24" s="48">
        <f t="shared" si="73"/>
        <v>1.029592599472165E-2</v>
      </c>
      <c r="AF24" s="137">
        <f t="shared" si="74"/>
        <v>56701539.611365102</v>
      </c>
      <c r="AG24" s="138">
        <f t="shared" si="75"/>
        <v>2491215.3748849952</v>
      </c>
      <c r="AH24" s="139">
        <f t="shared" si="76"/>
        <v>59192754.986250095</v>
      </c>
      <c r="AI24" s="41"/>
      <c r="AJ24" s="43">
        <f>+'OCT-DEC 2021 '!AJ24+'JUL-SEP 2021'!AJ24</f>
        <v>10110417.838632207</v>
      </c>
      <c r="AK24" s="47">
        <f t="shared" si="77"/>
        <v>79.930570310951126</v>
      </c>
      <c r="AL24" s="44">
        <f>+'OCT-DEC 2021 '!AL24+'JUL-SEP 2021'!AL24</f>
        <v>658785.13897370885</v>
      </c>
      <c r="AM24" s="47">
        <f t="shared" si="78"/>
        <v>17.875054645874613</v>
      </c>
      <c r="AN24" s="44">
        <f t="shared" si="79"/>
        <v>10769202.977605917</v>
      </c>
      <c r="AO24" s="48">
        <f t="shared" si="80"/>
        <v>65.929186553649743</v>
      </c>
      <c r="AP24" s="46">
        <f>+'OCT-DEC 2021 '!AP24+'JUL-SEP 2021'!AP24</f>
        <v>14542.821137541014</v>
      </c>
      <c r="AQ24" s="47">
        <f t="shared" si="81"/>
        <v>5.0436363798089107E-2</v>
      </c>
      <c r="AR24" s="44">
        <f>+'OCT-DEC 2021 '!AR24+'JUL-SEP 2021'!AR24</f>
        <v>1933.4073042894074</v>
      </c>
      <c r="AS24" s="47">
        <f t="shared" si="82"/>
        <v>6.8945611278930464E-3</v>
      </c>
      <c r="AT24" s="44">
        <f t="shared" si="83"/>
        <v>16476.228441830423</v>
      </c>
      <c r="AU24" s="48">
        <f t="shared" si="84"/>
        <v>2.8968428862237345E-2</v>
      </c>
      <c r="AV24" s="137">
        <f t="shared" si="85"/>
        <v>10124960.659769749</v>
      </c>
      <c r="AW24" s="138">
        <f t="shared" si="86"/>
        <v>660718.54627799825</v>
      </c>
      <c r="AX24" s="139">
        <f t="shared" si="87"/>
        <v>10785679.206047747</v>
      </c>
      <c r="AY24" s="41"/>
      <c r="AZ24" s="43">
        <f>+'OCT-DEC 2021 '!AZ24+'JUL-SEP 2021'!AZ24</f>
        <v>1183500.5231321945</v>
      </c>
      <c r="BA24" s="47">
        <f t="shared" si="134"/>
        <v>5.3797190052965069</v>
      </c>
      <c r="BB24" s="44">
        <f>+'OCT-DEC 2021 '!BB24+'JUL-SEP 2021'!BB24</f>
        <v>559910.8631941966</v>
      </c>
      <c r="BC24" s="47">
        <f t="shared" si="135"/>
        <v>10.285672407858707</v>
      </c>
      <c r="BD24" s="44">
        <f t="shared" si="88"/>
        <v>1743411.3863263912</v>
      </c>
      <c r="BE24" s="48">
        <f t="shared" si="89"/>
        <v>6.3528686338775833</v>
      </c>
      <c r="BF24" s="46">
        <f>+'OCT-DEC 2021 '!BF24+'JUL-SEP 2021'!BF24</f>
        <v>811.23420135580795</v>
      </c>
      <c r="BG24" s="47">
        <f t="shared" si="90"/>
        <v>6.9365662824223597E-4</v>
      </c>
      <c r="BH24" s="44">
        <f>+'OCT-DEC 2021 '!BH24+'JUL-SEP 2021'!BH24</f>
        <v>5960.1800528457607</v>
      </c>
      <c r="BI24" s="47">
        <f t="shared" si="91"/>
        <v>1.0933381858555958E-2</v>
      </c>
      <c r="BJ24" s="44">
        <f t="shared" si="92"/>
        <v>6771.4142542015688</v>
      </c>
      <c r="BK24" s="48">
        <f t="shared" si="93"/>
        <v>3.9491754853506096E-3</v>
      </c>
      <c r="BL24" s="137">
        <f t="shared" si="94"/>
        <v>1184311.7573335504</v>
      </c>
      <c r="BM24" s="138">
        <f t="shared" si="95"/>
        <v>565871.04324704234</v>
      </c>
      <c r="BN24" s="139">
        <f t="shared" si="96"/>
        <v>1750182.8005805928</v>
      </c>
      <c r="BO24" s="41"/>
      <c r="BP24" s="43">
        <f>+'OCT-DEC 2021 '!BP24+'JUL-SEP 2021'!BP24</f>
        <v>17673025.685425479</v>
      </c>
      <c r="BQ24" s="47">
        <f t="shared" si="97"/>
        <v>101.44085458285775</v>
      </c>
      <c r="BR24" s="44">
        <f>+'OCT-DEC 2021 '!BR24+'JUL-SEP 2021'!BR24</f>
        <v>710286.03887106641</v>
      </c>
      <c r="BS24" s="47">
        <f t="shared" si="98"/>
        <v>19.471627799524821</v>
      </c>
      <c r="BT24" s="44">
        <f t="shared" si="99"/>
        <v>18383311.724296544</v>
      </c>
      <c r="BU24" s="48">
        <f t="shared" si="100"/>
        <v>87.249578659012158</v>
      </c>
      <c r="BV24" s="46">
        <f>+'OCT-DEC 2021 '!BV24+'JUL-SEP 2021'!BV24</f>
        <v>0</v>
      </c>
      <c r="BW24" s="47">
        <f t="shared" si="101"/>
        <v>0</v>
      </c>
      <c r="BX24" s="44">
        <f>+'OCT-DEC 2021 '!BX24+'JUL-SEP 2021'!BX24</f>
        <v>312.39004896883836</v>
      </c>
      <c r="BY24" s="47">
        <f t="shared" si="102"/>
        <v>8.946518191990789E-4</v>
      </c>
      <c r="BZ24" s="44">
        <f t="shared" si="103"/>
        <v>312.39004896883836</v>
      </c>
      <c r="CA24" s="48">
        <f t="shared" si="104"/>
        <v>3.4873718173518837E-4</v>
      </c>
      <c r="CB24" s="137">
        <f t="shared" si="105"/>
        <v>17673025.685425479</v>
      </c>
      <c r="CC24" s="138">
        <f t="shared" si="106"/>
        <v>710598.42892003525</v>
      </c>
      <c r="CD24" s="139">
        <f t="shared" si="107"/>
        <v>18383624.114345513</v>
      </c>
      <c r="CE24" s="41"/>
      <c r="CF24" s="43">
        <f>+'OCT-DEC 2021 '!CF24+'JUL-SEP 2021'!CF24</f>
        <v>42713478.19525376</v>
      </c>
      <c r="CG24" s="47">
        <f t="shared" si="108"/>
        <v>170.19220548608513</v>
      </c>
      <c r="CH24" s="44">
        <f>+'OCT-DEC 2021 '!CH24+'JUL-SEP 2021'!CH24</f>
        <v>2617002.2215810884</v>
      </c>
      <c r="CI24" s="47">
        <f t="shared" si="109"/>
        <v>58.782619532369459</v>
      </c>
      <c r="CJ24" s="44">
        <f t="shared" si="110"/>
        <v>45330480.416834846</v>
      </c>
      <c r="CK24" s="48">
        <f t="shared" si="111"/>
        <v>153.40679414953652</v>
      </c>
      <c r="CL24" s="46">
        <f>+'OCT-DEC 2021 '!CL24+'JUL-SEP 2021'!CL24</f>
        <v>236416.30699475139</v>
      </c>
      <c r="CM24" s="47">
        <f t="shared" si="112"/>
        <v>0.20823704531199613</v>
      </c>
      <c r="CN24" s="44">
        <f>+'OCT-DEC 2021 '!CN24+'JUL-SEP 2021'!CN24</f>
        <v>0</v>
      </c>
      <c r="CO24" s="47">
        <f t="shared" si="113"/>
        <v>0</v>
      </c>
      <c r="CP24" s="44">
        <f t="shared" si="114"/>
        <v>236416.30699475139</v>
      </c>
      <c r="CQ24" s="48">
        <f t="shared" si="115"/>
        <v>0.13590197969471957</v>
      </c>
      <c r="CR24" s="137">
        <f t="shared" si="116"/>
        <v>42949894.502248511</v>
      </c>
      <c r="CS24" s="138">
        <f t="shared" si="117"/>
        <v>2617002.2215810884</v>
      </c>
      <c r="CT24" s="139">
        <f t="shared" si="118"/>
        <v>45566896.723829597</v>
      </c>
      <c r="CU24" s="41"/>
      <c r="CV24" s="46">
        <f t="shared" si="119"/>
        <v>152394723.59020931</v>
      </c>
      <c r="CW24" s="47">
        <f t="shared" si="120"/>
        <v>111.61120720064369</v>
      </c>
      <c r="CX24" s="47">
        <f t="shared" si="121"/>
        <v>7035514.4977218518</v>
      </c>
      <c r="CY24" s="47">
        <f t="shared" si="122"/>
        <v>22.466771720192916</v>
      </c>
      <c r="CZ24" s="44">
        <f t="shared" si="123"/>
        <v>159430238.08793116</v>
      </c>
      <c r="DA24" s="48">
        <f t="shared" si="124"/>
        <v>94.980419566980459</v>
      </c>
      <c r="DB24" s="46">
        <f t="shared" si="125"/>
        <v>277463.69593486516</v>
      </c>
      <c r="DC24" s="47">
        <f t="shared" si="126"/>
        <v>5.1743855463554159E-2</v>
      </c>
      <c r="DD24" s="44">
        <f t="shared" si="127"/>
        <v>9891.117189307095</v>
      </c>
      <c r="DE24" s="47">
        <f t="shared" si="128"/>
        <v>3.5519915441650837E-3</v>
      </c>
      <c r="DF24" s="44">
        <f t="shared" si="129"/>
        <v>287354.81312417227</v>
      </c>
      <c r="DG24" s="48">
        <f t="shared" si="130"/>
        <v>3.5271580251311142E-2</v>
      </c>
      <c r="DH24" s="174"/>
      <c r="DI24" s="187" t="s">
        <v>23</v>
      </c>
      <c r="DJ24" s="46">
        <f t="shared" si="131"/>
        <v>159430238.08793116</v>
      </c>
      <c r="DK24" s="44">
        <f t="shared" si="132"/>
        <v>287354.81312417227</v>
      </c>
      <c r="DL24" s="45">
        <f t="shared" si="133"/>
        <v>159717592.90105534</v>
      </c>
      <c r="DM24"/>
    </row>
    <row r="25" spans="1:117" s="25" customFormat="1" ht="15.6" x14ac:dyDescent="0.3">
      <c r="A25" s="33">
        <v>13</v>
      </c>
      <c r="B25" s="33" t="s">
        <v>24</v>
      </c>
      <c r="C25" s="42"/>
      <c r="D25" s="43">
        <f>+'JUL-SEP 2021'!D25+'OCT-DEC 2021 '!D25</f>
        <v>4990728.9900001185</v>
      </c>
      <c r="E25" s="47">
        <f t="shared" si="55"/>
        <v>23.557175581527634</v>
      </c>
      <c r="F25" s="44">
        <f>+'JUL-SEP 2021'!F25+'OCT-DEC 2021 '!F25</f>
        <v>0</v>
      </c>
      <c r="G25" s="47">
        <f t="shared" si="56"/>
        <v>0</v>
      </c>
      <c r="H25" s="44">
        <f t="shared" si="57"/>
        <v>4990728.9900001185</v>
      </c>
      <c r="I25" s="48">
        <f t="shared" si="58"/>
        <v>19.24396155625865</v>
      </c>
      <c r="J25" s="43">
        <f>+'OCT-DEC 2021 '!J25+'JUL-SEP 2021'!J25</f>
        <v>0</v>
      </c>
      <c r="K25" s="47">
        <f t="shared" si="59"/>
        <v>0</v>
      </c>
      <c r="L25" s="44">
        <f>+'OCT-DEC 2021 '!L25+'JUL-SEP 2021'!L25</f>
        <v>0</v>
      </c>
      <c r="M25" s="47">
        <f t="shared" si="60"/>
        <v>0</v>
      </c>
      <c r="N25" s="44">
        <f t="shared" si="61"/>
        <v>0</v>
      </c>
      <c r="O25" s="48">
        <f t="shared" si="62"/>
        <v>0</v>
      </c>
      <c r="P25" s="137">
        <f t="shared" si="63"/>
        <v>4990728.9900001185</v>
      </c>
      <c r="Q25" s="138">
        <f t="shared" si="64"/>
        <v>0</v>
      </c>
      <c r="R25" s="139">
        <f t="shared" si="65"/>
        <v>4990728.9900001185</v>
      </c>
      <c r="S25" s="39"/>
      <c r="T25" s="43">
        <f>+'OCT-DEC 2021 '!T25+'JUL-SEP 2021'!T25</f>
        <v>15917674.362142511</v>
      </c>
      <c r="U25" s="47">
        <f t="shared" si="66"/>
        <v>41.682835166762274</v>
      </c>
      <c r="V25" s="44">
        <f>+'OCT-DEC 2021 '!V25+'JUL-SEP 2021'!V25</f>
        <v>617910.46796580392</v>
      </c>
      <c r="W25" s="47">
        <f t="shared" si="67"/>
        <v>6.6172315827520523</v>
      </c>
      <c r="X25" s="44">
        <f t="shared" si="68"/>
        <v>16535584.830108315</v>
      </c>
      <c r="Y25" s="48">
        <f t="shared" si="69"/>
        <v>34.793079147212161</v>
      </c>
      <c r="Z25" s="46">
        <f>+'OCT-DEC 2021 '!Z25+'JUL-SEP 2021'!Z25</f>
        <v>388.40890580804432</v>
      </c>
      <c r="AA25" s="47">
        <f t="shared" si="70"/>
        <v>2.0263677710989628E-4</v>
      </c>
      <c r="AB25" s="44">
        <f>+'OCT-DEC 2021 '!AB25+'JUL-SEP 2021'!AB25</f>
        <v>7038.3809573915696</v>
      </c>
      <c r="AC25" s="47">
        <f t="shared" si="71"/>
        <v>9.4808076669309991E-3</v>
      </c>
      <c r="AD25" s="44">
        <f t="shared" si="72"/>
        <v>7426.789863199614</v>
      </c>
      <c r="AE25" s="48">
        <f t="shared" si="73"/>
        <v>2.7929124365774758E-3</v>
      </c>
      <c r="AF25" s="137">
        <f t="shared" si="74"/>
        <v>15918062.771048319</v>
      </c>
      <c r="AG25" s="138">
        <f t="shared" si="75"/>
        <v>624948.8489231955</v>
      </c>
      <c r="AH25" s="139">
        <f t="shared" si="76"/>
        <v>16543011.619971514</v>
      </c>
      <c r="AI25" s="41"/>
      <c r="AJ25" s="43">
        <f>+'OCT-DEC 2021 '!AJ25+'JUL-SEP 2021'!AJ25</f>
        <v>3766199.9770751074</v>
      </c>
      <c r="AK25" s="47">
        <f t="shared" si="77"/>
        <v>29.774685564669994</v>
      </c>
      <c r="AL25" s="44">
        <f>+'OCT-DEC 2021 '!AL25+'JUL-SEP 2021'!AL25</f>
        <v>221080.09788140739</v>
      </c>
      <c r="AM25" s="47">
        <f t="shared" si="78"/>
        <v>5.9986459878281746</v>
      </c>
      <c r="AN25" s="44">
        <f t="shared" si="79"/>
        <v>3987280.0749565149</v>
      </c>
      <c r="AO25" s="48">
        <f t="shared" si="80"/>
        <v>24.410175242318498</v>
      </c>
      <c r="AP25" s="46">
        <f>+'OCT-DEC 2021 '!AP25+'JUL-SEP 2021'!AP25</f>
        <v>1260.0786145356028</v>
      </c>
      <c r="AQ25" s="47">
        <f t="shared" si="81"/>
        <v>4.3701138050065988E-3</v>
      </c>
      <c r="AR25" s="44">
        <f>+'OCT-DEC 2021 '!AR25+'JUL-SEP 2021'!AR25</f>
        <v>0</v>
      </c>
      <c r="AS25" s="47">
        <f t="shared" si="82"/>
        <v>0</v>
      </c>
      <c r="AT25" s="44">
        <f t="shared" si="83"/>
        <v>1260.0786145356028</v>
      </c>
      <c r="AU25" s="48">
        <f t="shared" si="84"/>
        <v>2.2154644089133523E-3</v>
      </c>
      <c r="AV25" s="137">
        <f t="shared" si="85"/>
        <v>3767460.0556896431</v>
      </c>
      <c r="AW25" s="138">
        <f t="shared" si="86"/>
        <v>221080.09788140739</v>
      </c>
      <c r="AX25" s="139">
        <f t="shared" si="87"/>
        <v>3988540.1535710506</v>
      </c>
      <c r="AY25" s="41"/>
      <c r="AZ25" s="43">
        <f>+'OCT-DEC 2021 '!AZ25+'JUL-SEP 2021'!AZ25</f>
        <v>6086898.9215216599</v>
      </c>
      <c r="BA25" s="47">
        <f t="shared" si="134"/>
        <v>27.668602735185484</v>
      </c>
      <c r="BB25" s="44">
        <f>+'OCT-DEC 2021 '!BB25+'JUL-SEP 2021'!BB25</f>
        <v>267183.43022460089</v>
      </c>
      <c r="BC25" s="47">
        <f t="shared" si="135"/>
        <v>4.9082120329304297</v>
      </c>
      <c r="BD25" s="44">
        <f t="shared" si="88"/>
        <v>6354082.3517462611</v>
      </c>
      <c r="BE25" s="48">
        <f t="shared" si="89"/>
        <v>23.153829776540604</v>
      </c>
      <c r="BF25" s="46">
        <f>+'OCT-DEC 2021 '!BF25+'JUL-SEP 2021'!BF25</f>
        <v>0</v>
      </c>
      <c r="BG25" s="47">
        <f t="shared" si="90"/>
        <v>0</v>
      </c>
      <c r="BH25" s="44">
        <f>+'OCT-DEC 2021 '!BH25+'JUL-SEP 2021'!BH25</f>
        <v>0</v>
      </c>
      <c r="BI25" s="47">
        <f t="shared" si="91"/>
        <v>0</v>
      </c>
      <c r="BJ25" s="44">
        <f t="shared" si="92"/>
        <v>0</v>
      </c>
      <c r="BK25" s="48">
        <f t="shared" si="93"/>
        <v>0</v>
      </c>
      <c r="BL25" s="137">
        <f t="shared" si="94"/>
        <v>6086898.9215216599</v>
      </c>
      <c r="BM25" s="138">
        <f t="shared" si="95"/>
        <v>267183.43022460089</v>
      </c>
      <c r="BN25" s="139">
        <f t="shared" si="96"/>
        <v>6354082.3517462611</v>
      </c>
      <c r="BO25" s="41"/>
      <c r="BP25" s="43">
        <f>+'OCT-DEC 2021 '!BP25+'JUL-SEP 2021'!BP25</f>
        <v>4079207.4219202162</v>
      </c>
      <c r="BQ25" s="47">
        <f t="shared" si="97"/>
        <v>23.414116759959914</v>
      </c>
      <c r="BR25" s="44">
        <f>+'OCT-DEC 2021 '!BR25+'JUL-SEP 2021'!BR25</f>
        <v>169721.66505433829</v>
      </c>
      <c r="BS25" s="47">
        <f t="shared" si="98"/>
        <v>4.6527130065885816</v>
      </c>
      <c r="BT25" s="44">
        <f t="shared" si="99"/>
        <v>4248929.0869745547</v>
      </c>
      <c r="BU25" s="48">
        <f t="shared" si="100"/>
        <v>20.165967816374881</v>
      </c>
      <c r="BV25" s="46">
        <f>+'OCT-DEC 2021 '!BV25+'JUL-SEP 2021'!BV25</f>
        <v>93291.048655203253</v>
      </c>
      <c r="BW25" s="47">
        <f t="shared" si="101"/>
        <v>0.17067517134138904</v>
      </c>
      <c r="BX25" s="44">
        <f>+'OCT-DEC 2021 '!BX25+'JUL-SEP 2021'!BX25</f>
        <v>9545.1211961486806</v>
      </c>
      <c r="BY25" s="47">
        <f t="shared" si="102"/>
        <v>2.7336210198750429E-2</v>
      </c>
      <c r="BZ25" s="44">
        <f t="shared" si="103"/>
        <v>102836.16985135194</v>
      </c>
      <c r="CA25" s="48">
        <f t="shared" si="104"/>
        <v>0.11480133945617139</v>
      </c>
      <c r="CB25" s="137">
        <f t="shared" si="105"/>
        <v>4172498.4705754193</v>
      </c>
      <c r="CC25" s="138">
        <f t="shared" si="106"/>
        <v>179266.78625048697</v>
      </c>
      <c r="CD25" s="139">
        <f t="shared" si="107"/>
        <v>4351765.2568259062</v>
      </c>
      <c r="CE25" s="41"/>
      <c r="CF25" s="43">
        <f>+'OCT-DEC 2021 '!CF25+'JUL-SEP 2021'!CF25</f>
        <v>9580409.2950876858</v>
      </c>
      <c r="CG25" s="47">
        <f t="shared" si="108"/>
        <v>38.173219702148792</v>
      </c>
      <c r="CH25" s="44">
        <f>+'OCT-DEC 2021 '!CH25+'JUL-SEP 2021'!CH25</f>
        <v>591460.69756310456</v>
      </c>
      <c r="CI25" s="47">
        <f t="shared" si="109"/>
        <v>13.285280717949339</v>
      </c>
      <c r="CJ25" s="44">
        <f t="shared" si="110"/>
        <v>10171869.99265079</v>
      </c>
      <c r="CK25" s="48">
        <f t="shared" si="111"/>
        <v>34.423503826332997</v>
      </c>
      <c r="CL25" s="46">
        <f>+'OCT-DEC 2021 '!CL25+'JUL-SEP 2021'!CL25</f>
        <v>0</v>
      </c>
      <c r="CM25" s="47">
        <f t="shared" si="112"/>
        <v>0</v>
      </c>
      <c r="CN25" s="44">
        <f>+'OCT-DEC 2021 '!CN25+'JUL-SEP 2021'!CN25</f>
        <v>0</v>
      </c>
      <c r="CO25" s="47">
        <f t="shared" si="113"/>
        <v>0</v>
      </c>
      <c r="CP25" s="44">
        <f t="shared" si="114"/>
        <v>0</v>
      </c>
      <c r="CQ25" s="48">
        <f t="shared" si="115"/>
        <v>0</v>
      </c>
      <c r="CR25" s="137">
        <f t="shared" si="116"/>
        <v>9580409.2950876858</v>
      </c>
      <c r="CS25" s="138">
        <f t="shared" si="117"/>
        <v>591460.69756310456</v>
      </c>
      <c r="CT25" s="139">
        <f t="shared" si="118"/>
        <v>10171869.99265079</v>
      </c>
      <c r="CU25" s="41"/>
      <c r="CV25" s="46">
        <f t="shared" si="119"/>
        <v>44421118.967747301</v>
      </c>
      <c r="CW25" s="47">
        <f t="shared" si="120"/>
        <v>32.533243910238703</v>
      </c>
      <c r="CX25" s="47">
        <f t="shared" si="121"/>
        <v>1867356.3586892551</v>
      </c>
      <c r="CY25" s="47">
        <f t="shared" si="122"/>
        <v>5.9630989381809956</v>
      </c>
      <c r="CZ25" s="44">
        <f t="shared" si="123"/>
        <v>46288475.326436557</v>
      </c>
      <c r="DA25" s="48">
        <f t="shared" si="124"/>
        <v>27.576317142523173</v>
      </c>
      <c r="DB25" s="46">
        <f t="shared" si="125"/>
        <v>94939.536175546906</v>
      </c>
      <c r="DC25" s="47">
        <f t="shared" si="126"/>
        <v>1.7705154618850003E-2</v>
      </c>
      <c r="DD25" s="44">
        <f t="shared" si="127"/>
        <v>16583.502153540248</v>
      </c>
      <c r="DE25" s="47">
        <f t="shared" si="128"/>
        <v>5.9552888005105992E-3</v>
      </c>
      <c r="DF25" s="44">
        <f t="shared" si="129"/>
        <v>111523.03832908715</v>
      </c>
      <c r="DG25" s="48">
        <f t="shared" si="130"/>
        <v>1.3688978282729006E-2</v>
      </c>
      <c r="DH25" s="174"/>
      <c r="DI25" s="187" t="s">
        <v>24</v>
      </c>
      <c r="DJ25" s="46">
        <f t="shared" si="131"/>
        <v>46288475.326436557</v>
      </c>
      <c r="DK25" s="44">
        <f t="shared" si="132"/>
        <v>111523.03832908715</v>
      </c>
      <c r="DL25" s="45">
        <f t="shared" si="133"/>
        <v>46399998.364765644</v>
      </c>
      <c r="DM25"/>
    </row>
    <row r="26" spans="1:117" s="25" customFormat="1" ht="15.6" x14ac:dyDescent="0.3">
      <c r="A26" s="33">
        <v>14</v>
      </c>
      <c r="B26" s="33" t="s">
        <v>25</v>
      </c>
      <c r="C26" s="42"/>
      <c r="D26" s="43">
        <f>+'JUL-SEP 2021'!D26+'OCT-DEC 2021 '!D26</f>
        <v>562333.93460000004</v>
      </c>
      <c r="E26" s="47">
        <f t="shared" si="55"/>
        <v>2.6543214947889133</v>
      </c>
      <c r="F26" s="44">
        <f>+'JUL-SEP 2021'!F26+'OCT-DEC 2021 '!F26</f>
        <v>15827.357</v>
      </c>
      <c r="G26" s="47">
        <f t="shared" si="56"/>
        <v>0.33331979192991323</v>
      </c>
      <c r="H26" s="44">
        <f t="shared" si="57"/>
        <v>578161.2916</v>
      </c>
      <c r="I26" s="48">
        <f t="shared" si="58"/>
        <v>2.2293564108891801</v>
      </c>
      <c r="J26" s="43">
        <f>+'OCT-DEC 2021 '!J26+'JUL-SEP 2021'!J26</f>
        <v>594719.68000000005</v>
      </c>
      <c r="K26" s="47">
        <f t="shared" si="59"/>
        <v>1.9453529290543747</v>
      </c>
      <c r="L26" s="44">
        <f>+'OCT-DEC 2021 '!L26+'JUL-SEP 2021'!L26</f>
        <v>2348482.8229999999</v>
      </c>
      <c r="M26" s="47">
        <f t="shared" si="60"/>
        <v>8.9206379261881601</v>
      </c>
      <c r="N26" s="44">
        <f t="shared" si="61"/>
        <v>2943202.503</v>
      </c>
      <c r="O26" s="48">
        <f t="shared" si="62"/>
        <v>5.1727969724611009</v>
      </c>
      <c r="P26" s="137">
        <f t="shared" si="63"/>
        <v>1157053.6146</v>
      </c>
      <c r="Q26" s="138">
        <f t="shared" si="64"/>
        <v>2364310.1799999997</v>
      </c>
      <c r="R26" s="139">
        <f t="shared" si="65"/>
        <v>3521363.7945999997</v>
      </c>
      <c r="S26" s="39"/>
      <c r="T26" s="43">
        <f>+'OCT-DEC 2021 '!T26+'JUL-SEP 2021'!T26</f>
        <v>12502260.37290534</v>
      </c>
      <c r="U26" s="47">
        <f t="shared" si="66"/>
        <v>32.739057633643746</v>
      </c>
      <c r="V26" s="44">
        <f>+'OCT-DEC 2021 '!V26+'JUL-SEP 2021'!V26</f>
        <v>2771827.5198676912</v>
      </c>
      <c r="W26" s="47">
        <f t="shared" si="67"/>
        <v>29.683628223344556</v>
      </c>
      <c r="X26" s="44">
        <f t="shared" si="68"/>
        <v>15274087.892773032</v>
      </c>
      <c r="Y26" s="48">
        <f t="shared" si="69"/>
        <v>32.138721092409405</v>
      </c>
      <c r="Z26" s="46">
        <f>+'OCT-DEC 2021 '!Z26+'JUL-SEP 2021'!Z26</f>
        <v>6797198.7002544161</v>
      </c>
      <c r="AA26" s="47">
        <f t="shared" si="70"/>
        <v>3.5461659539697514</v>
      </c>
      <c r="AB26" s="44">
        <f>+'OCT-DEC 2021 '!AB26+'JUL-SEP 2021'!AB26</f>
        <v>2037742.7626220162</v>
      </c>
      <c r="AC26" s="47">
        <f t="shared" si="71"/>
        <v>2.7448709190443954</v>
      </c>
      <c r="AD26" s="44">
        <f t="shared" si="72"/>
        <v>8834941.4628764316</v>
      </c>
      <c r="AE26" s="48">
        <f t="shared" si="73"/>
        <v>3.3224607593072508</v>
      </c>
      <c r="AF26" s="137">
        <f t="shared" si="74"/>
        <v>19299459.073159754</v>
      </c>
      <c r="AG26" s="138">
        <f t="shared" si="75"/>
        <v>4809570.2824897077</v>
      </c>
      <c r="AH26" s="139">
        <f t="shared" si="76"/>
        <v>24109029.355649464</v>
      </c>
      <c r="AI26" s="41"/>
      <c r="AJ26" s="43">
        <f>+'OCT-DEC 2021 '!AJ26+'JUL-SEP 2021'!AJ26</f>
        <v>2358592.5145767555</v>
      </c>
      <c r="AK26" s="47">
        <f t="shared" si="77"/>
        <v>18.646474144807932</v>
      </c>
      <c r="AL26" s="44">
        <f>+'OCT-DEC 2021 '!AL26+'JUL-SEP 2021'!AL26</f>
        <v>765298.17812081985</v>
      </c>
      <c r="AM26" s="47">
        <f t="shared" si="78"/>
        <v>20.765111331456243</v>
      </c>
      <c r="AN26" s="44">
        <f t="shared" si="79"/>
        <v>3123890.6926975753</v>
      </c>
      <c r="AO26" s="48">
        <f t="shared" si="80"/>
        <v>19.124495348480671</v>
      </c>
      <c r="AP26" s="46">
        <f>+'OCT-DEC 2021 '!AP26+'JUL-SEP 2021'!AP26</f>
        <v>675164.38251061947</v>
      </c>
      <c r="AQ26" s="47">
        <f t="shared" si="81"/>
        <v>2.3415564351481564</v>
      </c>
      <c r="AR26" s="44">
        <f>+'OCT-DEC 2021 '!AR26+'JUL-SEP 2021'!AR26</f>
        <v>776561.14466472052</v>
      </c>
      <c r="AS26" s="47">
        <f t="shared" si="82"/>
        <v>2.7692293649450672</v>
      </c>
      <c r="AT26" s="44">
        <f t="shared" si="83"/>
        <v>1451725.5271753399</v>
      </c>
      <c r="AU26" s="48">
        <f t="shared" si="84"/>
        <v>2.5524171268895586</v>
      </c>
      <c r="AV26" s="137">
        <f t="shared" si="85"/>
        <v>3033756.8970873747</v>
      </c>
      <c r="AW26" s="138">
        <f t="shared" si="86"/>
        <v>1541859.3227855405</v>
      </c>
      <c r="AX26" s="139">
        <f t="shared" si="87"/>
        <v>4575616.2198729152</v>
      </c>
      <c r="AY26" s="41"/>
      <c r="AZ26" s="43">
        <f>+'OCT-DEC 2021 '!AZ26+'JUL-SEP 2021'!AZ26</f>
        <v>11827940.490536693</v>
      </c>
      <c r="BA26" s="47">
        <f t="shared" si="134"/>
        <v>53.765076573057748</v>
      </c>
      <c r="BB26" s="44">
        <f>+'OCT-DEC 2021 '!BB26+'JUL-SEP 2021'!BB26</f>
        <v>1852339.3548149415</v>
      </c>
      <c r="BC26" s="47">
        <f t="shared" si="135"/>
        <v>34.027837365253539</v>
      </c>
      <c r="BD26" s="44">
        <f t="shared" si="88"/>
        <v>13680279.845351635</v>
      </c>
      <c r="BE26" s="48">
        <f t="shared" si="89"/>
        <v>49.849978848269075</v>
      </c>
      <c r="BF26" s="46">
        <f>+'OCT-DEC 2021 '!BF26+'JUL-SEP 2021'!BF26</f>
        <v>3951988.336127609</v>
      </c>
      <c r="BG26" s="47">
        <f t="shared" si="90"/>
        <v>3.379200358551667</v>
      </c>
      <c r="BH26" s="44">
        <f>+'OCT-DEC 2021 '!BH26+'JUL-SEP 2021'!BH26</f>
        <v>3755870.2291225418</v>
      </c>
      <c r="BI26" s="47">
        <f t="shared" si="91"/>
        <v>6.8897857215860663</v>
      </c>
      <c r="BJ26" s="44">
        <f t="shared" si="92"/>
        <v>7707858.5652501509</v>
      </c>
      <c r="BK26" s="48">
        <f t="shared" si="93"/>
        <v>4.4953217965579659</v>
      </c>
      <c r="BL26" s="137">
        <f t="shared" si="94"/>
        <v>15779928.826664302</v>
      </c>
      <c r="BM26" s="138">
        <f t="shared" si="95"/>
        <v>5608209.5839374829</v>
      </c>
      <c r="BN26" s="139">
        <f t="shared" si="96"/>
        <v>21388138.410601787</v>
      </c>
      <c r="BO26" s="41"/>
      <c r="BP26" s="43">
        <f>+'OCT-DEC 2021 '!BP26+'JUL-SEP 2021'!BP26</f>
        <v>2389002.6420521834</v>
      </c>
      <c r="BQ26" s="47">
        <f t="shared" si="97"/>
        <v>13.712562518954101</v>
      </c>
      <c r="BR26" s="44">
        <f>+'OCT-DEC 2021 '!BR26+'JUL-SEP 2021'!BR26</f>
        <v>865030.89641025569</v>
      </c>
      <c r="BS26" s="47">
        <f t="shared" si="98"/>
        <v>23.713769845119131</v>
      </c>
      <c r="BT26" s="44">
        <f t="shared" si="99"/>
        <v>3254033.5384624391</v>
      </c>
      <c r="BU26" s="48">
        <f t="shared" si="100"/>
        <v>15.44406467295579</v>
      </c>
      <c r="BV26" s="46">
        <f>+'OCT-DEC 2021 '!BV26+'JUL-SEP 2021'!BV26</f>
        <v>959198.06722413865</v>
      </c>
      <c r="BW26" s="47">
        <f t="shared" si="101"/>
        <v>1.7548446162168654</v>
      </c>
      <c r="BX26" s="44">
        <f>+'OCT-DEC 2021 '!BX26+'JUL-SEP 2021'!BX26</f>
        <v>1075292.3288848437</v>
      </c>
      <c r="BY26" s="47">
        <f t="shared" si="102"/>
        <v>3.0795226716828057</v>
      </c>
      <c r="BZ26" s="44">
        <f t="shared" si="103"/>
        <v>2034490.3961089824</v>
      </c>
      <c r="CA26" s="48">
        <f t="shared" si="104"/>
        <v>2.2712069393642178</v>
      </c>
      <c r="CB26" s="137">
        <f t="shared" si="105"/>
        <v>3348200.7092763223</v>
      </c>
      <c r="CC26" s="138">
        <f t="shared" si="106"/>
        <v>1940323.2252950994</v>
      </c>
      <c r="CD26" s="139">
        <f t="shared" si="107"/>
        <v>5288523.9345714217</v>
      </c>
      <c r="CE26" s="41"/>
      <c r="CF26" s="43">
        <f>+'OCT-DEC 2021 '!CF26+'JUL-SEP 2021'!CF26</f>
        <v>10219040.73893217</v>
      </c>
      <c r="CG26" s="47">
        <f t="shared" si="108"/>
        <v>40.717851947357353</v>
      </c>
      <c r="CH26" s="44">
        <f>+'OCT-DEC 2021 '!CH26+'JUL-SEP 2021'!CH26</f>
        <v>1365117.397705832</v>
      </c>
      <c r="CI26" s="47">
        <f t="shared" si="109"/>
        <v>30.663014324030367</v>
      </c>
      <c r="CJ26" s="44">
        <f t="shared" si="110"/>
        <v>11584158.136638002</v>
      </c>
      <c r="CK26" s="48">
        <f t="shared" si="111"/>
        <v>39.202950119251966</v>
      </c>
      <c r="CL26" s="46">
        <f>+'OCT-DEC 2021 '!CL26+'JUL-SEP 2021'!CL26</f>
        <v>1893012.1864374822</v>
      </c>
      <c r="CM26" s="47">
        <f t="shared" si="112"/>
        <v>1.6673776418142523</v>
      </c>
      <c r="CN26" s="44">
        <f>+'OCT-DEC 2021 '!CN26+'JUL-SEP 2021'!CN26</f>
        <v>2778567.8378871414</v>
      </c>
      <c r="CO26" s="47">
        <f t="shared" si="113"/>
        <v>4.5981006309713308</v>
      </c>
      <c r="CP26" s="44">
        <f t="shared" si="114"/>
        <v>4671580.0243246239</v>
      </c>
      <c r="CQ26" s="48">
        <f t="shared" si="115"/>
        <v>2.6854195536609802</v>
      </c>
      <c r="CR26" s="137">
        <f t="shared" si="116"/>
        <v>12112052.925369652</v>
      </c>
      <c r="CS26" s="138">
        <f t="shared" si="117"/>
        <v>4143685.2355929734</v>
      </c>
      <c r="CT26" s="139">
        <f t="shared" si="118"/>
        <v>16255738.160962626</v>
      </c>
      <c r="CU26" s="41"/>
      <c r="CV26" s="46">
        <f t="shared" si="119"/>
        <v>39859170.693603143</v>
      </c>
      <c r="CW26" s="47">
        <f t="shared" si="120"/>
        <v>29.192153470432732</v>
      </c>
      <c r="CX26" s="47">
        <f t="shared" si="121"/>
        <v>7635440.7039195392</v>
      </c>
      <c r="CY26" s="47">
        <f t="shared" si="122"/>
        <v>24.382538524165707</v>
      </c>
      <c r="CZ26" s="44">
        <f t="shared" si="123"/>
        <v>47494611.39752268</v>
      </c>
      <c r="DA26" s="48">
        <f t="shared" si="124"/>
        <v>28.294871611616085</v>
      </c>
      <c r="DB26" s="46">
        <f t="shared" si="125"/>
        <v>14871281.352554265</v>
      </c>
      <c r="DC26" s="47">
        <f t="shared" si="126"/>
        <v>2.7733265437545973</v>
      </c>
      <c r="DD26" s="44">
        <f t="shared" si="127"/>
        <v>12772517.126181263</v>
      </c>
      <c r="DE26" s="47">
        <f t="shared" si="128"/>
        <v>4.5867288761824616</v>
      </c>
      <c r="DF26" s="44">
        <f t="shared" si="129"/>
        <v>27643798.478735529</v>
      </c>
      <c r="DG26" s="48">
        <f t="shared" si="130"/>
        <v>3.3931586037936201</v>
      </c>
      <c r="DH26" s="174"/>
      <c r="DI26" s="187" t="s">
        <v>25</v>
      </c>
      <c r="DJ26" s="46">
        <f t="shared" si="131"/>
        <v>47494611.39752268</v>
      </c>
      <c r="DK26" s="44">
        <f t="shared" si="132"/>
        <v>27643798.478735529</v>
      </c>
      <c r="DL26" s="45">
        <f t="shared" si="133"/>
        <v>75138409.876258209</v>
      </c>
      <c r="DM26"/>
    </row>
    <row r="27" spans="1:117" s="25" customFormat="1" ht="15.6" x14ac:dyDescent="0.3">
      <c r="A27" s="33">
        <v>15</v>
      </c>
      <c r="B27" s="33" t="s">
        <v>26</v>
      </c>
      <c r="C27" s="42"/>
      <c r="D27" s="43">
        <f>+'JUL-SEP 2021'!D27+'OCT-DEC 2021 '!D27</f>
        <v>0</v>
      </c>
      <c r="E27" s="47">
        <f t="shared" si="55"/>
        <v>0</v>
      </c>
      <c r="F27" s="44">
        <f>+'JUL-SEP 2021'!F27+'OCT-DEC 2021 '!F27</f>
        <v>0</v>
      </c>
      <c r="G27" s="47">
        <f t="shared" si="56"/>
        <v>0</v>
      </c>
      <c r="H27" s="44">
        <f t="shared" si="57"/>
        <v>0</v>
      </c>
      <c r="I27" s="48">
        <f t="shared" si="58"/>
        <v>0</v>
      </c>
      <c r="J27" s="43">
        <f>+'OCT-DEC 2021 '!J27+'JUL-SEP 2021'!J27</f>
        <v>0</v>
      </c>
      <c r="K27" s="47">
        <f t="shared" si="59"/>
        <v>0</v>
      </c>
      <c r="L27" s="44">
        <f>+'OCT-DEC 2021 '!L27+'JUL-SEP 2021'!L27</f>
        <v>0</v>
      </c>
      <c r="M27" s="47">
        <f t="shared" si="60"/>
        <v>0</v>
      </c>
      <c r="N27" s="44">
        <f t="shared" si="61"/>
        <v>0</v>
      </c>
      <c r="O27" s="48">
        <f t="shared" si="62"/>
        <v>0</v>
      </c>
      <c r="P27" s="137">
        <f t="shared" si="63"/>
        <v>0</v>
      </c>
      <c r="Q27" s="138">
        <f t="shared" si="64"/>
        <v>0</v>
      </c>
      <c r="R27" s="139">
        <f t="shared" si="65"/>
        <v>0</v>
      </c>
      <c r="S27" s="39"/>
      <c r="T27" s="43">
        <f>+'OCT-DEC 2021 '!T27+'JUL-SEP 2021'!T27</f>
        <v>466140.80440384924</v>
      </c>
      <c r="U27" s="47">
        <f t="shared" si="66"/>
        <v>1.2206601210965058</v>
      </c>
      <c r="V27" s="44">
        <f>+'OCT-DEC 2021 '!V27+'JUL-SEP 2021'!V27</f>
        <v>-414.41444230756235</v>
      </c>
      <c r="W27" s="47">
        <f t="shared" si="67"/>
        <v>-4.4379832971820467E-3</v>
      </c>
      <c r="X27" s="44">
        <f t="shared" si="68"/>
        <v>465726.38996154169</v>
      </c>
      <c r="Y27" s="48">
        <f t="shared" si="69"/>
        <v>0.9799505317388385</v>
      </c>
      <c r="Z27" s="46">
        <f>+'OCT-DEC 2021 '!Z27+'JUL-SEP 2021'!Z27</f>
        <v>5263000.5034687165</v>
      </c>
      <c r="AA27" s="47">
        <f t="shared" si="70"/>
        <v>2.7457595436231483</v>
      </c>
      <c r="AB27" s="44">
        <f>+'OCT-DEC 2021 '!AB27+'JUL-SEP 2021'!AB27</f>
        <v>11.163497775659202</v>
      </c>
      <c r="AC27" s="47">
        <f t="shared" si="71"/>
        <v>1.5037403621934801E-5</v>
      </c>
      <c r="AD27" s="44">
        <f t="shared" si="72"/>
        <v>5263011.6669664923</v>
      </c>
      <c r="AE27" s="48">
        <f t="shared" si="73"/>
        <v>1.9792038026225209</v>
      </c>
      <c r="AF27" s="137">
        <f t="shared" si="74"/>
        <v>5729141.3078725655</v>
      </c>
      <c r="AG27" s="138">
        <f t="shared" si="75"/>
        <v>-403.25094453190314</v>
      </c>
      <c r="AH27" s="139">
        <f t="shared" si="76"/>
        <v>5728738.0569280339</v>
      </c>
      <c r="AI27" s="41"/>
      <c r="AJ27" s="43">
        <f>+'OCT-DEC 2021 '!AJ27+'JUL-SEP 2021'!AJ27</f>
        <v>108417.76519002188</v>
      </c>
      <c r="AK27" s="47">
        <f t="shared" si="77"/>
        <v>0.85712518926414638</v>
      </c>
      <c r="AL27" s="44">
        <f>+'OCT-DEC 2021 '!AL27+'JUL-SEP 2021'!AL27</f>
        <v>0</v>
      </c>
      <c r="AM27" s="47">
        <f t="shared" si="78"/>
        <v>0</v>
      </c>
      <c r="AN27" s="44">
        <f t="shared" si="79"/>
        <v>108417.76519002188</v>
      </c>
      <c r="AO27" s="48">
        <f t="shared" si="80"/>
        <v>0.663734826226832</v>
      </c>
      <c r="AP27" s="46">
        <f>+'OCT-DEC 2021 '!AP27+'JUL-SEP 2021'!AP27</f>
        <v>1140586.8610072578</v>
      </c>
      <c r="AQ27" s="47">
        <f t="shared" si="81"/>
        <v>3.9557011202304841</v>
      </c>
      <c r="AR27" s="44">
        <f>+'OCT-DEC 2021 '!AR27+'JUL-SEP 2021'!AR27</f>
        <v>0</v>
      </c>
      <c r="AS27" s="47">
        <f t="shared" si="82"/>
        <v>0</v>
      </c>
      <c r="AT27" s="44">
        <f t="shared" si="83"/>
        <v>1140586.8610072578</v>
      </c>
      <c r="AU27" s="48">
        <f t="shared" si="84"/>
        <v>2.0053745589254928</v>
      </c>
      <c r="AV27" s="137">
        <f t="shared" si="85"/>
        <v>1249004.6261972797</v>
      </c>
      <c r="AW27" s="138">
        <f t="shared" si="86"/>
        <v>0</v>
      </c>
      <c r="AX27" s="139">
        <f t="shared" si="87"/>
        <v>1249004.6261972797</v>
      </c>
      <c r="AY27" s="41"/>
      <c r="AZ27" s="43">
        <f>+'OCT-DEC 2021 '!AZ27+'JUL-SEP 2021'!AZ27</f>
        <v>444737.93735079863</v>
      </c>
      <c r="BA27" s="47">
        <f t="shared" si="134"/>
        <v>2.0216004025164374</v>
      </c>
      <c r="BB27" s="44">
        <f>+'OCT-DEC 2021 '!BB27+'JUL-SEP 2021'!BB27</f>
        <v>0</v>
      </c>
      <c r="BC27" s="47">
        <f t="shared" si="135"/>
        <v>0</v>
      </c>
      <c r="BD27" s="44">
        <f t="shared" si="88"/>
        <v>444737.93735079863</v>
      </c>
      <c r="BE27" s="48">
        <f t="shared" si="89"/>
        <v>1.6205938051401223</v>
      </c>
      <c r="BF27" s="46">
        <f>+'OCT-DEC 2021 '!BF27+'JUL-SEP 2021'!BF27</f>
        <v>2636972.0121369213</v>
      </c>
      <c r="BG27" s="47">
        <f t="shared" si="90"/>
        <v>2.2547781043390369</v>
      </c>
      <c r="BH27" s="44">
        <f>+'OCT-DEC 2021 '!BH27+'JUL-SEP 2021'!BH27</f>
        <v>139.16420644808653</v>
      </c>
      <c r="BI27" s="47">
        <f t="shared" si="91"/>
        <v>2.5528346403115283E-4</v>
      </c>
      <c r="BJ27" s="44">
        <f t="shared" si="92"/>
        <v>2637111.1763433693</v>
      </c>
      <c r="BK27" s="48">
        <f t="shared" si="93"/>
        <v>1.5379970001536003</v>
      </c>
      <c r="BL27" s="137">
        <f t="shared" si="94"/>
        <v>3081709.9494877197</v>
      </c>
      <c r="BM27" s="138">
        <f t="shared" si="95"/>
        <v>139.16420644808653</v>
      </c>
      <c r="BN27" s="139">
        <f t="shared" si="96"/>
        <v>3081849.1136941677</v>
      </c>
      <c r="BO27" s="41"/>
      <c r="BP27" s="43">
        <f>+'OCT-DEC 2021 '!BP27+'JUL-SEP 2021'!BP27</f>
        <v>120585.52475928931</v>
      </c>
      <c r="BQ27" s="47">
        <f t="shared" si="97"/>
        <v>0.69214513120932908</v>
      </c>
      <c r="BR27" s="44">
        <f>+'OCT-DEC 2021 '!BR27+'JUL-SEP 2021'!BR27</f>
        <v>0</v>
      </c>
      <c r="BS27" s="47">
        <f t="shared" si="98"/>
        <v>0</v>
      </c>
      <c r="BT27" s="44">
        <f t="shared" si="99"/>
        <v>120585.52475928931</v>
      </c>
      <c r="BU27" s="48">
        <f t="shared" si="100"/>
        <v>0.57231452011547013</v>
      </c>
      <c r="BV27" s="46">
        <f>+'OCT-DEC 2021 '!BV27+'JUL-SEP 2021'!BV27</f>
        <v>1145828.0251046063</v>
      </c>
      <c r="BW27" s="47">
        <f t="shared" si="101"/>
        <v>2.0962825194010359</v>
      </c>
      <c r="BX27" s="44">
        <f>+'OCT-DEC 2021 '!BX27+'JUL-SEP 2021'!BX27</f>
        <v>0</v>
      </c>
      <c r="BY27" s="47">
        <f t="shared" si="102"/>
        <v>0</v>
      </c>
      <c r="BZ27" s="44">
        <f t="shared" si="103"/>
        <v>1145828.0251046063</v>
      </c>
      <c r="CA27" s="48">
        <f t="shared" si="104"/>
        <v>1.2791471352790671</v>
      </c>
      <c r="CB27" s="137">
        <f t="shared" si="105"/>
        <v>1266413.5498638956</v>
      </c>
      <c r="CC27" s="138">
        <f t="shared" si="106"/>
        <v>0</v>
      </c>
      <c r="CD27" s="139">
        <f t="shared" si="107"/>
        <v>1266413.5498638956</v>
      </c>
      <c r="CE27" s="41"/>
      <c r="CF27" s="43">
        <f>+'OCT-DEC 2021 '!CF27+'JUL-SEP 2021'!CF27</f>
        <v>275849.67852810287</v>
      </c>
      <c r="CG27" s="47">
        <f t="shared" si="108"/>
        <v>1.0991253148881264</v>
      </c>
      <c r="CH27" s="44">
        <f>+'OCT-DEC 2021 '!CH27+'JUL-SEP 2021'!CH27</f>
        <v>0</v>
      </c>
      <c r="CI27" s="47">
        <f t="shared" si="109"/>
        <v>0</v>
      </c>
      <c r="CJ27" s="44">
        <f t="shared" si="110"/>
        <v>275849.67852810287</v>
      </c>
      <c r="CK27" s="48">
        <f t="shared" si="111"/>
        <v>0.93352672332280695</v>
      </c>
      <c r="CL27" s="46">
        <f>+'OCT-DEC 2021 '!CL27+'JUL-SEP 2021'!CL27</f>
        <v>2426224.1061796336</v>
      </c>
      <c r="CM27" s="47">
        <f t="shared" si="112"/>
        <v>2.1370342238989553</v>
      </c>
      <c r="CN27" s="44">
        <f>+'OCT-DEC 2021 '!CN27+'JUL-SEP 2021'!CN27</f>
        <v>672.2947929305451</v>
      </c>
      <c r="CO27" s="47">
        <f t="shared" si="113"/>
        <v>1.1125440485639996E-3</v>
      </c>
      <c r="CP27" s="44">
        <f t="shared" si="114"/>
        <v>2426896.4009725642</v>
      </c>
      <c r="CQ27" s="48">
        <f t="shared" si="115"/>
        <v>1.395081538996731</v>
      </c>
      <c r="CR27" s="137">
        <f t="shared" si="116"/>
        <v>2702073.7847077367</v>
      </c>
      <c r="CS27" s="138">
        <f t="shared" si="117"/>
        <v>672.2947929305451</v>
      </c>
      <c r="CT27" s="139">
        <f t="shared" si="118"/>
        <v>2702746.0795006673</v>
      </c>
      <c r="CU27" s="41"/>
      <c r="CV27" s="46">
        <f t="shared" si="119"/>
        <v>1415731.7102320618</v>
      </c>
      <c r="CW27" s="47">
        <f t="shared" si="120"/>
        <v>1.0368569300084602</v>
      </c>
      <c r="CX27" s="47">
        <f t="shared" si="121"/>
        <v>-414.41444230756235</v>
      </c>
      <c r="CY27" s="47">
        <f t="shared" si="122"/>
        <v>-1.3233651463428699E-3</v>
      </c>
      <c r="CZ27" s="44">
        <f t="shared" si="123"/>
        <v>1415317.2957897543</v>
      </c>
      <c r="DA27" s="48">
        <f t="shared" si="124"/>
        <v>0.8431739937587861</v>
      </c>
      <c r="DB27" s="46">
        <f t="shared" si="125"/>
        <v>12612611.507897137</v>
      </c>
      <c r="DC27" s="47">
        <f t="shared" si="126"/>
        <v>2.3521100469871694</v>
      </c>
      <c r="DD27" s="44">
        <f t="shared" si="127"/>
        <v>822.62249715429084</v>
      </c>
      <c r="DE27" s="47">
        <f t="shared" si="128"/>
        <v>2.9541133706218869E-4</v>
      </c>
      <c r="DF27" s="44">
        <f t="shared" si="129"/>
        <v>12613434.130394291</v>
      </c>
      <c r="DG27" s="48">
        <f t="shared" si="130"/>
        <v>1.54824535332415</v>
      </c>
      <c r="DH27" s="174"/>
      <c r="DI27" s="187" t="s">
        <v>26</v>
      </c>
      <c r="DJ27" s="46">
        <f t="shared" si="131"/>
        <v>1415317.2957897543</v>
      </c>
      <c r="DK27" s="44">
        <f t="shared" si="132"/>
        <v>12613434.130394291</v>
      </c>
      <c r="DL27" s="45">
        <f t="shared" si="133"/>
        <v>14028751.426184045</v>
      </c>
      <c r="DM27"/>
    </row>
    <row r="28" spans="1:117" s="25" customFormat="1" ht="15.6" x14ac:dyDescent="0.3">
      <c r="A28" s="33">
        <v>16</v>
      </c>
      <c r="B28" s="33" t="s">
        <v>27</v>
      </c>
      <c r="C28" s="42"/>
      <c r="D28" s="43">
        <f>+'JUL-SEP 2021'!D28+'OCT-DEC 2021 '!D28</f>
        <v>73775.17</v>
      </c>
      <c r="E28" s="47">
        <f t="shared" si="55"/>
        <v>0.34823262027037233</v>
      </c>
      <c r="F28" s="44">
        <f>+'JUL-SEP 2021'!F28+'OCT-DEC 2021 '!F28</f>
        <v>5634.7599999999993</v>
      </c>
      <c r="G28" s="47">
        <f t="shared" si="56"/>
        <v>0.1186664981888636</v>
      </c>
      <c r="H28" s="44">
        <f t="shared" si="57"/>
        <v>79409.929999999993</v>
      </c>
      <c r="I28" s="48">
        <f t="shared" si="58"/>
        <v>0.30620008483072414</v>
      </c>
      <c r="J28" s="43">
        <f>+'OCT-DEC 2021 '!J28+'JUL-SEP 2021'!J28</f>
        <v>8833.42</v>
      </c>
      <c r="K28" s="47">
        <f t="shared" si="59"/>
        <v>2.8894486004847685E-2</v>
      </c>
      <c r="L28" s="44">
        <f>+'OCT-DEC 2021 '!L28+'JUL-SEP 2021'!L28</f>
        <v>20856.010000000002</v>
      </c>
      <c r="M28" s="47">
        <f t="shared" si="60"/>
        <v>7.9220896134678503E-2</v>
      </c>
      <c r="N28" s="44">
        <f t="shared" si="61"/>
        <v>29689.43</v>
      </c>
      <c r="O28" s="48">
        <f t="shared" si="62"/>
        <v>5.2180369329515953E-2</v>
      </c>
      <c r="P28" s="137">
        <f t="shared" si="63"/>
        <v>82608.59</v>
      </c>
      <c r="Q28" s="138">
        <f t="shared" si="64"/>
        <v>26490.77</v>
      </c>
      <c r="R28" s="139">
        <f t="shared" si="65"/>
        <v>109099.36</v>
      </c>
      <c r="S28" s="39"/>
      <c r="T28" s="43">
        <f>+'OCT-DEC 2021 '!T28+'JUL-SEP 2021'!T28</f>
        <v>305188.41813702509</v>
      </c>
      <c r="U28" s="47">
        <f t="shared" si="66"/>
        <v>0.79918198089700609</v>
      </c>
      <c r="V28" s="44">
        <f>+'OCT-DEC 2021 '!V28+'JUL-SEP 2021'!V28</f>
        <v>187494.36498062755</v>
      </c>
      <c r="W28" s="47">
        <f t="shared" si="67"/>
        <v>2.0078857663995926</v>
      </c>
      <c r="X28" s="44">
        <f t="shared" si="68"/>
        <v>492682.78311765264</v>
      </c>
      <c r="Y28" s="48">
        <f t="shared" si="69"/>
        <v>1.0366703835154867</v>
      </c>
      <c r="Z28" s="46">
        <f>+'OCT-DEC 2021 '!Z28+'JUL-SEP 2021'!Z28</f>
        <v>2135627.7408223129</v>
      </c>
      <c r="AA28" s="47">
        <f t="shared" si="70"/>
        <v>1.1141781664517114</v>
      </c>
      <c r="AB28" s="44">
        <f>+'OCT-DEC 2021 '!AB28+'JUL-SEP 2021'!AB28</f>
        <v>731402.43349187309</v>
      </c>
      <c r="AC28" s="47">
        <f t="shared" si="71"/>
        <v>0.98521035463127216</v>
      </c>
      <c r="AD28" s="44">
        <f t="shared" si="72"/>
        <v>2867030.174314186</v>
      </c>
      <c r="AE28" s="48">
        <f t="shared" si="73"/>
        <v>1.0781729895930086</v>
      </c>
      <c r="AF28" s="137">
        <f t="shared" si="74"/>
        <v>2440816.158959338</v>
      </c>
      <c r="AG28" s="138">
        <f t="shared" si="75"/>
        <v>918896.79847250064</v>
      </c>
      <c r="AH28" s="139">
        <f t="shared" si="76"/>
        <v>3359712.9574318388</v>
      </c>
      <c r="AI28" s="41"/>
      <c r="AJ28" s="43">
        <f>+'OCT-DEC 2021 '!AJ28+'JUL-SEP 2021'!AJ28</f>
        <v>121222.40011794187</v>
      </c>
      <c r="AK28" s="47">
        <f t="shared" si="77"/>
        <v>0.95835560216571958</v>
      </c>
      <c r="AL28" s="44">
        <f>+'OCT-DEC 2021 '!AL28+'JUL-SEP 2021'!AL28</f>
        <v>127010.40572835288</v>
      </c>
      <c r="AM28" s="47">
        <f t="shared" si="78"/>
        <v>3.4462191216484297</v>
      </c>
      <c r="AN28" s="44">
        <f t="shared" si="79"/>
        <v>248232.80584629474</v>
      </c>
      <c r="AO28" s="48">
        <f t="shared" si="80"/>
        <v>1.5196841399877237</v>
      </c>
      <c r="AP28" s="46">
        <f>+'OCT-DEC 2021 '!AP28+'JUL-SEP 2021'!AP28</f>
        <v>253579.02330135962</v>
      </c>
      <c r="AQ28" s="47">
        <f t="shared" si="81"/>
        <v>0.87944448672178543</v>
      </c>
      <c r="AR28" s="44">
        <f>+'OCT-DEC 2021 '!AR28+'JUL-SEP 2021'!AR28</f>
        <v>310592.21529645252</v>
      </c>
      <c r="AS28" s="47">
        <f t="shared" si="82"/>
        <v>1.1075767684637694</v>
      </c>
      <c r="AT28" s="44">
        <f t="shared" si="83"/>
        <v>564171.23859781213</v>
      </c>
      <c r="AU28" s="48">
        <f t="shared" si="84"/>
        <v>0.99192326988793633</v>
      </c>
      <c r="AV28" s="137">
        <f t="shared" si="85"/>
        <v>374801.42341930151</v>
      </c>
      <c r="AW28" s="138">
        <f t="shared" si="86"/>
        <v>437602.62102480541</v>
      </c>
      <c r="AX28" s="139">
        <f t="shared" si="87"/>
        <v>812404.04444410698</v>
      </c>
      <c r="AY28" s="41"/>
      <c r="AZ28" s="43">
        <f>+'OCT-DEC 2021 '!AZ28+'JUL-SEP 2021'!AZ28</f>
        <v>29020.902406633169</v>
      </c>
      <c r="BA28" s="47">
        <f t="shared" si="134"/>
        <v>0.13191739012892759</v>
      </c>
      <c r="BB28" s="44">
        <f>+'OCT-DEC 2021 '!BB28+'JUL-SEP 2021'!BB28</f>
        <v>8472.8145277543736</v>
      </c>
      <c r="BC28" s="47">
        <f t="shared" si="135"/>
        <v>0.15564726518764005</v>
      </c>
      <c r="BD28" s="44">
        <f t="shared" si="88"/>
        <v>37493.716934387543</v>
      </c>
      <c r="BE28" s="48">
        <f t="shared" si="89"/>
        <v>0.13662447093560645</v>
      </c>
      <c r="BF28" s="46">
        <f>+'OCT-DEC 2021 '!BF28+'JUL-SEP 2021'!BF28</f>
        <v>213205.8805834793</v>
      </c>
      <c r="BG28" s="47">
        <f t="shared" si="90"/>
        <v>0.18230453301868083</v>
      </c>
      <c r="BH28" s="44">
        <f>+'OCT-DEC 2021 '!BH28+'JUL-SEP 2021'!BH28</f>
        <v>71886.873170531806</v>
      </c>
      <c r="BI28" s="47">
        <f t="shared" si="91"/>
        <v>0.13186961266643885</v>
      </c>
      <c r="BJ28" s="44">
        <f t="shared" si="92"/>
        <v>285092.75375401112</v>
      </c>
      <c r="BK28" s="48">
        <f t="shared" si="93"/>
        <v>0.16626974394275831</v>
      </c>
      <c r="BL28" s="137">
        <f t="shared" si="94"/>
        <v>242226.78299011246</v>
      </c>
      <c r="BM28" s="138">
        <f t="shared" si="95"/>
        <v>80359.687698286172</v>
      </c>
      <c r="BN28" s="139">
        <f t="shared" si="96"/>
        <v>322586.47068839864</v>
      </c>
      <c r="BO28" s="41"/>
      <c r="BP28" s="43">
        <f>+'OCT-DEC 2021 '!BP28+'JUL-SEP 2021'!BP28</f>
        <v>-20339.265688087937</v>
      </c>
      <c r="BQ28" s="47">
        <f t="shared" si="97"/>
        <v>-0.11674472326993421</v>
      </c>
      <c r="BR28" s="44">
        <f>+'OCT-DEC 2021 '!BR28+'JUL-SEP 2021'!BR28</f>
        <v>-16933.052903669784</v>
      </c>
      <c r="BS28" s="47">
        <f t="shared" si="98"/>
        <v>-0.46419904884231</v>
      </c>
      <c r="BT28" s="44">
        <f t="shared" si="99"/>
        <v>-37272.318591757721</v>
      </c>
      <c r="BU28" s="48">
        <f t="shared" si="100"/>
        <v>-0.17689925197086692</v>
      </c>
      <c r="BV28" s="46">
        <f>+'OCT-DEC 2021 '!BV28+'JUL-SEP 2021'!BV28</f>
        <v>54000.77083109958</v>
      </c>
      <c r="BW28" s="47">
        <f t="shared" si="101"/>
        <v>9.8793945903950936E-2</v>
      </c>
      <c r="BX28" s="44">
        <f>+'OCT-DEC 2021 '!BX28+'JUL-SEP 2021'!BX28</f>
        <v>-93644.569518720789</v>
      </c>
      <c r="BY28" s="47">
        <f t="shared" si="102"/>
        <v>-0.26818807050539356</v>
      </c>
      <c r="BZ28" s="44">
        <f t="shared" si="103"/>
        <v>-39643.798687621209</v>
      </c>
      <c r="CA28" s="48">
        <f t="shared" si="104"/>
        <v>-4.4256424534756172E-2</v>
      </c>
      <c r="CB28" s="137">
        <f t="shared" si="105"/>
        <v>33661.505143011644</v>
      </c>
      <c r="CC28" s="138">
        <f t="shared" si="106"/>
        <v>-110577.62242239057</v>
      </c>
      <c r="CD28" s="139">
        <f t="shared" si="107"/>
        <v>-76916.11727937893</v>
      </c>
      <c r="CE28" s="41"/>
      <c r="CF28" s="43">
        <f>+'OCT-DEC 2021 '!CF28+'JUL-SEP 2021'!CF28</f>
        <v>380378.87757834431</v>
      </c>
      <c r="CG28" s="47">
        <f t="shared" si="108"/>
        <v>1.5156227689875537</v>
      </c>
      <c r="CH28" s="44">
        <f>+'OCT-DEC 2021 '!CH28+'JUL-SEP 2021'!CH28</f>
        <v>129949.65661019192</v>
      </c>
      <c r="CI28" s="47">
        <f t="shared" si="109"/>
        <v>2.9189051349998185</v>
      </c>
      <c r="CJ28" s="44">
        <f t="shared" si="110"/>
        <v>510328.53418853623</v>
      </c>
      <c r="CK28" s="48">
        <f t="shared" si="111"/>
        <v>1.7270468716193204</v>
      </c>
      <c r="CL28" s="46">
        <f>+'OCT-DEC 2021 '!CL28+'JUL-SEP 2021'!CL28</f>
        <v>1609795.9443859709</v>
      </c>
      <c r="CM28" s="47">
        <f t="shared" si="112"/>
        <v>1.4179189044756171</v>
      </c>
      <c r="CN28" s="44">
        <f>+'OCT-DEC 2021 '!CN28+'JUL-SEP 2021'!CN28</f>
        <v>790812.42214634572</v>
      </c>
      <c r="CO28" s="47">
        <f t="shared" si="113"/>
        <v>1.3086724202552198</v>
      </c>
      <c r="CP28" s="44">
        <f t="shared" si="114"/>
        <v>2400608.3665323164</v>
      </c>
      <c r="CQ28" s="48">
        <f t="shared" si="115"/>
        <v>1.3799700774900086</v>
      </c>
      <c r="CR28" s="137">
        <f t="shared" si="116"/>
        <v>1990174.8219643151</v>
      </c>
      <c r="CS28" s="138">
        <f t="shared" si="117"/>
        <v>920762.07875653764</v>
      </c>
      <c r="CT28" s="139">
        <f t="shared" si="118"/>
        <v>2910936.9007208529</v>
      </c>
      <c r="CU28" s="41"/>
      <c r="CV28" s="46">
        <f t="shared" si="119"/>
        <v>889246.50255185645</v>
      </c>
      <c r="CW28" s="47">
        <f t="shared" si="120"/>
        <v>0.65126845149604218</v>
      </c>
      <c r="CX28" s="47">
        <f t="shared" si="121"/>
        <v>441628.94894325698</v>
      </c>
      <c r="CY28" s="47">
        <f t="shared" si="122"/>
        <v>1.4102702487713856</v>
      </c>
      <c r="CZ28" s="44">
        <f t="shared" si="123"/>
        <v>1330875.4514951133</v>
      </c>
      <c r="DA28" s="48">
        <f t="shared" si="124"/>
        <v>0.79286784169940605</v>
      </c>
      <c r="DB28" s="46">
        <f t="shared" si="125"/>
        <v>4275042.7799242223</v>
      </c>
      <c r="DC28" s="47">
        <f t="shared" si="126"/>
        <v>0.79724734783623119</v>
      </c>
      <c r="DD28" s="44">
        <f t="shared" si="127"/>
        <v>1831905.3845864825</v>
      </c>
      <c r="DE28" s="47">
        <f t="shared" si="128"/>
        <v>0.65785414440302492</v>
      </c>
      <c r="DF28" s="44">
        <f t="shared" si="129"/>
        <v>6106948.1645107046</v>
      </c>
      <c r="DG28" s="48">
        <f t="shared" si="130"/>
        <v>0.74960189437320068</v>
      </c>
      <c r="DH28" s="174"/>
      <c r="DI28" s="187" t="s">
        <v>27</v>
      </c>
      <c r="DJ28" s="46">
        <f t="shared" si="131"/>
        <v>1330875.4514951133</v>
      </c>
      <c r="DK28" s="44">
        <f t="shared" si="132"/>
        <v>6106948.1645107046</v>
      </c>
      <c r="DL28" s="45">
        <f t="shared" si="133"/>
        <v>7437823.6160058174</v>
      </c>
      <c r="DM28"/>
    </row>
    <row r="29" spans="1:117" s="25" customFormat="1" ht="15.6" x14ac:dyDescent="0.3">
      <c r="A29" s="33">
        <v>17</v>
      </c>
      <c r="B29" s="33" t="s">
        <v>28</v>
      </c>
      <c r="C29" s="42"/>
      <c r="D29" s="43">
        <f>+'JUL-SEP 2021'!D29+'OCT-DEC 2021 '!D29</f>
        <v>160183.06709999999</v>
      </c>
      <c r="E29" s="47">
        <f t="shared" si="55"/>
        <v>0.75609407852503585</v>
      </c>
      <c r="F29" s="44">
        <f>+'JUL-SEP 2021'!F29+'OCT-DEC 2021 '!F29</f>
        <v>952.57000000000016</v>
      </c>
      <c r="G29" s="47">
        <f t="shared" si="56"/>
        <v>2.0060862606351617E-2</v>
      </c>
      <c r="H29" s="44">
        <f t="shared" si="57"/>
        <v>161135.63709999999</v>
      </c>
      <c r="I29" s="48">
        <f t="shared" si="58"/>
        <v>0.62132967185933519</v>
      </c>
      <c r="J29" s="43">
        <f>+'OCT-DEC 2021 '!J29+'JUL-SEP 2021'!J29</f>
        <v>47125166.409999996</v>
      </c>
      <c r="K29" s="47">
        <f t="shared" si="59"/>
        <v>154.14838888107471</v>
      </c>
      <c r="L29" s="44">
        <f>+'OCT-DEC 2021 '!L29+'JUL-SEP 2021'!L29</f>
        <v>2096715.96</v>
      </c>
      <c r="M29" s="47">
        <f t="shared" si="60"/>
        <v>7.9643094384344231</v>
      </c>
      <c r="N29" s="44">
        <f t="shared" si="61"/>
        <v>49221882.369999997</v>
      </c>
      <c r="O29" s="48">
        <f t="shared" si="62"/>
        <v>86.509441277942685</v>
      </c>
      <c r="P29" s="137">
        <f t="shared" si="63"/>
        <v>47285349.4771</v>
      </c>
      <c r="Q29" s="138">
        <f t="shared" si="64"/>
        <v>2097668.5299999998</v>
      </c>
      <c r="R29" s="139">
        <f t="shared" si="65"/>
        <v>49383018.007100001</v>
      </c>
      <c r="S29" s="39"/>
      <c r="T29" s="43">
        <f>+'OCT-DEC 2021 '!T29+'JUL-SEP 2021'!T29</f>
        <v>4317117.9080599621</v>
      </c>
      <c r="U29" s="47">
        <f t="shared" si="66"/>
        <v>11.30502547439473</v>
      </c>
      <c r="V29" s="44">
        <f>+'OCT-DEC 2021 '!V29+'JUL-SEP 2021'!V29</f>
        <v>1400792.6615915741</v>
      </c>
      <c r="W29" s="47">
        <f t="shared" si="67"/>
        <v>15.001152952929182</v>
      </c>
      <c r="X29" s="44">
        <f t="shared" si="68"/>
        <v>5717910.5696515366</v>
      </c>
      <c r="Y29" s="48">
        <f t="shared" si="69"/>
        <v>12.031247582143347</v>
      </c>
      <c r="Z29" s="46">
        <f>+'OCT-DEC 2021 '!Z29+'JUL-SEP 2021'!Z29</f>
        <v>794066.79619749554</v>
      </c>
      <c r="AA29" s="47">
        <f t="shared" si="70"/>
        <v>0.41427252049406738</v>
      </c>
      <c r="AB29" s="44">
        <f>+'OCT-DEC 2021 '!AB29+'JUL-SEP 2021'!AB29</f>
        <v>491846.11079598515</v>
      </c>
      <c r="AC29" s="47">
        <f t="shared" si="71"/>
        <v>0.66252429449526684</v>
      </c>
      <c r="AD29" s="44">
        <f t="shared" si="72"/>
        <v>1285912.9069934806</v>
      </c>
      <c r="AE29" s="48">
        <f t="shared" si="73"/>
        <v>0.48357934133743213</v>
      </c>
      <c r="AF29" s="137">
        <f t="shared" si="74"/>
        <v>5111184.7042574575</v>
      </c>
      <c r="AG29" s="138">
        <f t="shared" si="75"/>
        <v>1892638.7723875593</v>
      </c>
      <c r="AH29" s="139">
        <f t="shared" si="76"/>
        <v>7003823.476645017</v>
      </c>
      <c r="AI29" s="41"/>
      <c r="AJ29" s="43">
        <f>+'OCT-DEC 2021 '!AJ29+'JUL-SEP 2021'!AJ29</f>
        <v>389375.76736974699</v>
      </c>
      <c r="AK29" s="47">
        <f t="shared" si="77"/>
        <v>3.0783126521444144</v>
      </c>
      <c r="AL29" s="44">
        <f>+'OCT-DEC 2021 '!AL29+'JUL-SEP 2021'!AL29</f>
        <v>422525.99118862365</v>
      </c>
      <c r="AM29" s="47">
        <f t="shared" si="78"/>
        <v>11.464550025468014</v>
      </c>
      <c r="AN29" s="44">
        <f t="shared" si="79"/>
        <v>811901.75855837064</v>
      </c>
      <c r="AO29" s="48">
        <f t="shared" si="80"/>
        <v>4.9704720594959788</v>
      </c>
      <c r="AP29" s="46">
        <f>+'OCT-DEC 2021 '!AP29+'JUL-SEP 2021'!AP29</f>
        <v>39493.712351028691</v>
      </c>
      <c r="AQ29" s="47">
        <f t="shared" si="81"/>
        <v>0.13696924585915479</v>
      </c>
      <c r="AR29" s="44">
        <f>+'OCT-DEC 2021 '!AR29+'JUL-SEP 2021'!AR29</f>
        <v>179920.69236561641</v>
      </c>
      <c r="AS29" s="47">
        <f t="shared" si="82"/>
        <v>0.64160004409598437</v>
      </c>
      <c r="AT29" s="44">
        <f t="shared" si="83"/>
        <v>219414.40471664511</v>
      </c>
      <c r="AU29" s="48">
        <f t="shared" si="84"/>
        <v>0.38577339448919168</v>
      </c>
      <c r="AV29" s="137">
        <f t="shared" si="85"/>
        <v>428869.47972077568</v>
      </c>
      <c r="AW29" s="138">
        <f t="shared" si="86"/>
        <v>602446.68355424004</v>
      </c>
      <c r="AX29" s="139">
        <f t="shared" si="87"/>
        <v>1031316.1632750158</v>
      </c>
      <c r="AY29" s="41"/>
      <c r="AZ29" s="43">
        <f>+'OCT-DEC 2021 '!AZ29+'JUL-SEP 2021'!AZ29</f>
        <v>584366.90096000279</v>
      </c>
      <c r="BA29" s="47">
        <f t="shared" si="134"/>
        <v>2.6562977047451635</v>
      </c>
      <c r="BB29" s="44">
        <f>+'OCT-DEC 2021 '!BB29+'JUL-SEP 2021'!BB29</f>
        <v>244253.43924252741</v>
      </c>
      <c r="BC29" s="47">
        <f t="shared" si="135"/>
        <v>4.4869835998700749</v>
      </c>
      <c r="BD29" s="44">
        <f t="shared" si="88"/>
        <v>828620.34020253015</v>
      </c>
      <c r="BE29" s="48">
        <f t="shared" si="89"/>
        <v>3.0194343170821236</v>
      </c>
      <c r="BF29" s="46">
        <f>+'OCT-DEC 2021 '!BF29+'JUL-SEP 2021'!BF29</f>
        <v>95002.937984679447</v>
      </c>
      <c r="BG29" s="47">
        <f t="shared" si="90"/>
        <v>8.1233529756785314E-2</v>
      </c>
      <c r="BH29" s="44">
        <f>+'OCT-DEC 2021 '!BH29+'JUL-SEP 2021'!BH29</f>
        <v>319882.56157309306</v>
      </c>
      <c r="BI29" s="47">
        <f t="shared" si="91"/>
        <v>0.58679405060955991</v>
      </c>
      <c r="BJ29" s="44">
        <f t="shared" si="92"/>
        <v>414885.49955777253</v>
      </c>
      <c r="BK29" s="48">
        <f t="shared" si="93"/>
        <v>0.24196653499146908</v>
      </c>
      <c r="BL29" s="137">
        <f t="shared" si="94"/>
        <v>679369.83894468227</v>
      </c>
      <c r="BM29" s="138">
        <f t="shared" si="95"/>
        <v>564136.00081562041</v>
      </c>
      <c r="BN29" s="139">
        <f t="shared" si="96"/>
        <v>1243505.8397603026</v>
      </c>
      <c r="BO29" s="41"/>
      <c r="BP29" s="43">
        <f>+'OCT-DEC 2021 '!BP29+'JUL-SEP 2021'!BP29</f>
        <v>557270.86258148821</v>
      </c>
      <c r="BQ29" s="47">
        <f t="shared" si="97"/>
        <v>3.1986618217282068</v>
      </c>
      <c r="BR29" s="44">
        <f>+'OCT-DEC 2021 '!BR29+'JUL-SEP 2021'!BR29</f>
        <v>859434.91271823866</v>
      </c>
      <c r="BS29" s="47">
        <f t="shared" si="98"/>
        <v>23.560362758874902</v>
      </c>
      <c r="BT29" s="44">
        <f t="shared" si="99"/>
        <v>1416705.775299727</v>
      </c>
      <c r="BU29" s="48">
        <f t="shared" si="100"/>
        <v>6.7238691174084568</v>
      </c>
      <c r="BV29" s="46">
        <f>+'OCT-DEC 2021 '!BV29+'JUL-SEP 2021'!BV29</f>
        <v>38049.641989349235</v>
      </c>
      <c r="BW29" s="47">
        <f t="shared" si="101"/>
        <v>6.9611492845498057E-2</v>
      </c>
      <c r="BX29" s="44">
        <f>+'OCT-DEC 2021 '!BX29+'JUL-SEP 2021'!BX29</f>
        <v>300015.37446462974</v>
      </c>
      <c r="BY29" s="47">
        <f t="shared" si="102"/>
        <v>0.85921206977770381</v>
      </c>
      <c r="BZ29" s="44">
        <f t="shared" si="103"/>
        <v>338065.01645397895</v>
      </c>
      <c r="CA29" s="48">
        <f t="shared" si="104"/>
        <v>0.37739947693782361</v>
      </c>
      <c r="CB29" s="137">
        <f t="shared" si="105"/>
        <v>595320.50457083748</v>
      </c>
      <c r="CC29" s="138">
        <f t="shared" si="106"/>
        <v>1159450.2871828685</v>
      </c>
      <c r="CD29" s="139">
        <f t="shared" si="107"/>
        <v>1754770.7917537061</v>
      </c>
      <c r="CE29" s="41"/>
      <c r="CF29" s="43">
        <f>+'OCT-DEC 2021 '!CF29+'JUL-SEP 2021'!CF29</f>
        <v>434349.06105227733</v>
      </c>
      <c r="CG29" s="47">
        <f t="shared" si="108"/>
        <v>1.7306674093216667</v>
      </c>
      <c r="CH29" s="44">
        <f>+'OCT-DEC 2021 '!CH29+'JUL-SEP 2021'!CH29</f>
        <v>159218.75419774244</v>
      </c>
      <c r="CI29" s="47">
        <f t="shared" si="109"/>
        <v>3.5763421877300638</v>
      </c>
      <c r="CJ29" s="44">
        <f t="shared" si="110"/>
        <v>593567.81525001978</v>
      </c>
      <c r="CK29" s="48">
        <f t="shared" si="111"/>
        <v>2.008744112361823</v>
      </c>
      <c r="CL29" s="46">
        <f>+'OCT-DEC 2021 '!CL29+'JUL-SEP 2021'!CL29</f>
        <v>35030.714594362689</v>
      </c>
      <c r="CM29" s="47">
        <f t="shared" si="112"/>
        <v>3.0855284878719701E-2</v>
      </c>
      <c r="CN29" s="44">
        <f>+'OCT-DEC 2021 '!CN29+'JUL-SEP 2021'!CN29</f>
        <v>155936.08129170683</v>
      </c>
      <c r="CO29" s="47">
        <f t="shared" si="113"/>
        <v>0.25805013071907479</v>
      </c>
      <c r="CP29" s="44">
        <f t="shared" si="114"/>
        <v>190966.79588606951</v>
      </c>
      <c r="CQ29" s="48">
        <f t="shared" si="115"/>
        <v>0.10977570010621324</v>
      </c>
      <c r="CR29" s="137">
        <f t="shared" si="116"/>
        <v>469379.77564664005</v>
      </c>
      <c r="CS29" s="138">
        <f t="shared" si="117"/>
        <v>315154.83548944927</v>
      </c>
      <c r="CT29" s="139">
        <f t="shared" si="118"/>
        <v>784534.61113608931</v>
      </c>
      <c r="CU29" s="41"/>
      <c r="CV29" s="46">
        <f t="shared" si="119"/>
        <v>6442663.5671234783</v>
      </c>
      <c r="CW29" s="47">
        <f t="shared" si="120"/>
        <v>4.718493143160595</v>
      </c>
      <c r="CX29" s="47">
        <f t="shared" si="121"/>
        <v>3087178.3289387063</v>
      </c>
      <c r="CY29" s="47">
        <f t="shared" si="122"/>
        <v>9.8584020824989338</v>
      </c>
      <c r="CZ29" s="44">
        <f t="shared" si="123"/>
        <v>9529841.8960621841</v>
      </c>
      <c r="DA29" s="48">
        <f t="shared" si="124"/>
        <v>5.6773946558102422</v>
      </c>
      <c r="DB29" s="46">
        <f t="shared" si="125"/>
        <v>48126810.213116921</v>
      </c>
      <c r="DC29" s="47">
        <f t="shared" si="126"/>
        <v>8.9751082684850285</v>
      </c>
      <c r="DD29" s="44">
        <f t="shared" si="127"/>
        <v>3544316.7804910308</v>
      </c>
      <c r="DE29" s="47">
        <f t="shared" si="128"/>
        <v>1.2727968937377923</v>
      </c>
      <c r="DF29" s="44">
        <f t="shared" si="129"/>
        <v>51671126.993607953</v>
      </c>
      <c r="DG29" s="48">
        <f t="shared" si="130"/>
        <v>6.3424109121957901</v>
      </c>
      <c r="DH29" s="174"/>
      <c r="DI29" s="187" t="s">
        <v>28</v>
      </c>
      <c r="DJ29" s="46">
        <f t="shared" si="131"/>
        <v>9529841.8960621841</v>
      </c>
      <c r="DK29" s="44">
        <f t="shared" si="132"/>
        <v>51671126.993607953</v>
      </c>
      <c r="DL29" s="45">
        <f t="shared" si="133"/>
        <v>61200968.889670134</v>
      </c>
      <c r="DM29"/>
    </row>
    <row r="30" spans="1:117" s="25" customFormat="1" ht="15.6" x14ac:dyDescent="0.3">
      <c r="A30" s="33">
        <v>18</v>
      </c>
      <c r="B30" s="33" t="s">
        <v>29</v>
      </c>
      <c r="C30" s="42"/>
      <c r="D30" s="43">
        <f>+'JUL-SEP 2021'!D30+'OCT-DEC 2021 '!D30</f>
        <v>-3896.92</v>
      </c>
      <c r="E30" s="47">
        <f t="shared" si="55"/>
        <v>-1.8394192281549732E-2</v>
      </c>
      <c r="F30" s="44">
        <f>+'JUL-SEP 2021'!F30+'OCT-DEC 2021 '!F30</f>
        <v>131.54000000000002</v>
      </c>
      <c r="G30" s="47">
        <f t="shared" si="56"/>
        <v>2.7701962766405529E-3</v>
      </c>
      <c r="H30" s="44">
        <f t="shared" si="57"/>
        <v>-3765.38</v>
      </c>
      <c r="I30" s="48">
        <f t="shared" si="58"/>
        <v>-1.4519086912932831E-2</v>
      </c>
      <c r="J30" s="43">
        <f>+'OCT-DEC 2021 '!J30+'JUL-SEP 2021'!J30</f>
        <v>6035.5599999999995</v>
      </c>
      <c r="K30" s="47">
        <f t="shared" si="59"/>
        <v>1.9742569010804248E-2</v>
      </c>
      <c r="L30" s="44">
        <f>+'OCT-DEC 2021 '!L30+'JUL-SEP 2021'!L30</f>
        <v>22164.91</v>
      </c>
      <c r="M30" s="47">
        <f t="shared" si="60"/>
        <v>8.4192711498723719E-2</v>
      </c>
      <c r="N30" s="44">
        <f t="shared" si="61"/>
        <v>28200.47</v>
      </c>
      <c r="O30" s="48">
        <f t="shared" si="62"/>
        <v>4.9563462143460989E-2</v>
      </c>
      <c r="P30" s="137">
        <f t="shared" si="63"/>
        <v>2138.6399999999994</v>
      </c>
      <c r="Q30" s="138">
        <f t="shared" si="64"/>
        <v>22296.45</v>
      </c>
      <c r="R30" s="139">
        <f t="shared" si="65"/>
        <v>24435.09</v>
      </c>
      <c r="S30" s="39"/>
      <c r="T30" s="43">
        <f>+'OCT-DEC 2021 '!T30+'JUL-SEP 2021'!T30</f>
        <v>1529606.4193006156</v>
      </c>
      <c r="U30" s="47">
        <f t="shared" si="66"/>
        <v>4.0055055025731274</v>
      </c>
      <c r="V30" s="44">
        <f>+'OCT-DEC 2021 '!V30+'JUL-SEP 2021'!V30</f>
        <v>440951.00955955224</v>
      </c>
      <c r="W30" s="47">
        <f t="shared" si="67"/>
        <v>4.7221646147372773</v>
      </c>
      <c r="X30" s="44">
        <f t="shared" si="68"/>
        <v>1970557.4288601677</v>
      </c>
      <c r="Y30" s="48">
        <f t="shared" si="69"/>
        <v>4.1463160384639144</v>
      </c>
      <c r="Z30" s="46">
        <f>+'OCT-DEC 2021 '!Z30+'JUL-SEP 2021'!Z30</f>
        <v>29265.501804141943</v>
      </c>
      <c r="AA30" s="47">
        <f t="shared" si="70"/>
        <v>1.5268102449293419E-2</v>
      </c>
      <c r="AB30" s="44">
        <f>+'OCT-DEC 2021 '!AB30+'JUL-SEP 2021'!AB30</f>
        <v>32798.470715411175</v>
      </c>
      <c r="AC30" s="47">
        <f t="shared" si="71"/>
        <v>4.4180045738462376E-2</v>
      </c>
      <c r="AD30" s="44">
        <f t="shared" si="72"/>
        <v>62063.972519553121</v>
      </c>
      <c r="AE30" s="48">
        <f t="shared" si="73"/>
        <v>2.333972603320494E-2</v>
      </c>
      <c r="AF30" s="137">
        <f t="shared" si="74"/>
        <v>1558871.9211047576</v>
      </c>
      <c r="AG30" s="138">
        <f t="shared" si="75"/>
        <v>473749.48027496343</v>
      </c>
      <c r="AH30" s="139">
        <f t="shared" si="76"/>
        <v>2032621.401379721</v>
      </c>
      <c r="AI30" s="41"/>
      <c r="AJ30" s="43">
        <f>+'OCT-DEC 2021 '!AJ30+'JUL-SEP 2021'!AJ30</f>
        <v>350394.50447948364</v>
      </c>
      <c r="AK30" s="47">
        <f t="shared" si="77"/>
        <v>2.7701360145425222</v>
      </c>
      <c r="AL30" s="44">
        <f>+'OCT-DEC 2021 '!AL30+'JUL-SEP 2021'!AL30</f>
        <v>207381.22762911959</v>
      </c>
      <c r="AM30" s="47">
        <f t="shared" si="78"/>
        <v>5.6269496032863815</v>
      </c>
      <c r="AN30" s="44">
        <f t="shared" si="79"/>
        <v>557775.73210860323</v>
      </c>
      <c r="AO30" s="48">
        <f t="shared" si="80"/>
        <v>3.414709554064117</v>
      </c>
      <c r="AP30" s="46">
        <f>+'OCT-DEC 2021 '!AP30+'JUL-SEP 2021'!AP30</f>
        <v>10271.614209623494</v>
      </c>
      <c r="AQ30" s="47">
        <f t="shared" si="81"/>
        <v>3.5623271865240669E-2</v>
      </c>
      <c r="AR30" s="44">
        <f>+'OCT-DEC 2021 '!AR30+'JUL-SEP 2021'!AR30</f>
        <v>10334.059184315498</v>
      </c>
      <c r="AS30" s="47">
        <f t="shared" si="82"/>
        <v>3.6851419040083794E-2</v>
      </c>
      <c r="AT30" s="44">
        <f t="shared" si="83"/>
        <v>20605.673393938992</v>
      </c>
      <c r="AU30" s="48">
        <f t="shared" si="84"/>
        <v>3.6228799933081313E-2</v>
      </c>
      <c r="AV30" s="137">
        <f t="shared" si="85"/>
        <v>360666.11868910713</v>
      </c>
      <c r="AW30" s="138">
        <f t="shared" si="86"/>
        <v>217715.28681343509</v>
      </c>
      <c r="AX30" s="139">
        <f t="shared" si="87"/>
        <v>578381.40550254215</v>
      </c>
      <c r="AY30" s="41"/>
      <c r="AZ30" s="43">
        <f>+'OCT-DEC 2021 '!AZ30+'JUL-SEP 2021'!AZ30</f>
        <v>820894.98587489012</v>
      </c>
      <c r="BA30" s="47">
        <f t="shared" si="134"/>
        <v>3.7314595731450098</v>
      </c>
      <c r="BB30" s="44">
        <f>+'OCT-DEC 2021 '!BB30+'JUL-SEP 2021'!BB30</f>
        <v>208421.17690085585</v>
      </c>
      <c r="BC30" s="47">
        <f t="shared" si="135"/>
        <v>3.8287379105896071</v>
      </c>
      <c r="BD30" s="44">
        <f t="shared" si="88"/>
        <v>1029316.162775746</v>
      </c>
      <c r="BE30" s="48">
        <f t="shared" si="89"/>
        <v>3.7507557975860641</v>
      </c>
      <c r="BF30" s="46">
        <f>+'OCT-DEC 2021 '!BF30+'JUL-SEP 2021'!BF30</f>
        <v>3324.0744830932908</v>
      </c>
      <c r="BG30" s="47">
        <f t="shared" si="90"/>
        <v>2.8422942402020778E-3</v>
      </c>
      <c r="BH30" s="44">
        <f>+'OCT-DEC 2021 '!BH30+'JUL-SEP 2021'!BH30</f>
        <v>25866.453323779911</v>
      </c>
      <c r="BI30" s="47">
        <f t="shared" si="91"/>
        <v>4.7449541625906033E-2</v>
      </c>
      <c r="BJ30" s="44">
        <f t="shared" si="92"/>
        <v>29190.5278068732</v>
      </c>
      <c r="BK30" s="48">
        <f t="shared" si="93"/>
        <v>1.7024289534172305E-2</v>
      </c>
      <c r="BL30" s="137">
        <f t="shared" si="94"/>
        <v>824219.06035798346</v>
      </c>
      <c r="BM30" s="138">
        <f t="shared" si="95"/>
        <v>234287.63022463577</v>
      </c>
      <c r="BN30" s="139">
        <f t="shared" si="96"/>
        <v>1058506.6905826193</v>
      </c>
      <c r="BO30" s="41"/>
      <c r="BP30" s="43">
        <f>+'OCT-DEC 2021 '!BP30+'JUL-SEP 2021'!BP30</f>
        <v>637462.76426795498</v>
      </c>
      <c r="BQ30" s="47">
        <f t="shared" si="97"/>
        <v>3.6589528427732465</v>
      </c>
      <c r="BR30" s="44">
        <f>+'OCT-DEC 2021 '!BR30+'JUL-SEP 2021'!BR30</f>
        <v>152820.85004545021</v>
      </c>
      <c r="BS30" s="47">
        <f t="shared" si="98"/>
        <v>4.1893977204191621</v>
      </c>
      <c r="BT30" s="44">
        <f t="shared" si="99"/>
        <v>790283.61431340524</v>
      </c>
      <c r="BU30" s="48">
        <f t="shared" si="100"/>
        <v>3.7507884000484353</v>
      </c>
      <c r="BV30" s="46">
        <f>+'OCT-DEC 2021 '!BV30+'JUL-SEP 2021'!BV30</f>
        <v>2253.2395483775217</v>
      </c>
      <c r="BW30" s="47">
        <f t="shared" si="101"/>
        <v>4.1222823790294941E-3</v>
      </c>
      <c r="BX30" s="44">
        <f>+'OCT-DEC 2021 '!BX30+'JUL-SEP 2021'!BX30</f>
        <v>4454.7641927142577</v>
      </c>
      <c r="BY30" s="47">
        <f t="shared" si="102"/>
        <v>1.275797005144772E-2</v>
      </c>
      <c r="BZ30" s="44">
        <f t="shared" si="103"/>
        <v>6708.0037410917794</v>
      </c>
      <c r="CA30" s="48">
        <f t="shared" si="104"/>
        <v>7.488491798824235E-3</v>
      </c>
      <c r="CB30" s="137">
        <f t="shared" si="105"/>
        <v>639716.00381633255</v>
      </c>
      <c r="CC30" s="138">
        <f t="shared" si="106"/>
        <v>157275.61423816447</v>
      </c>
      <c r="CD30" s="139">
        <f t="shared" si="107"/>
        <v>796991.61805449706</v>
      </c>
      <c r="CE30" s="41"/>
      <c r="CF30" s="43">
        <f>+'OCT-DEC 2021 '!CF30+'JUL-SEP 2021'!CF30</f>
        <v>1113987.9858422372</v>
      </c>
      <c r="CG30" s="47">
        <f t="shared" si="108"/>
        <v>4.4386942999308179</v>
      </c>
      <c r="CH30" s="44">
        <f>+'OCT-DEC 2021 '!CH30+'JUL-SEP 2021'!CH30</f>
        <v>209402.5430056089</v>
      </c>
      <c r="CI30" s="47">
        <f t="shared" si="109"/>
        <v>4.7035611636479988</v>
      </c>
      <c r="CJ30" s="44">
        <f t="shared" si="110"/>
        <v>1323390.5288478462</v>
      </c>
      <c r="CK30" s="48">
        <f t="shared" si="111"/>
        <v>4.4786001950910554</v>
      </c>
      <c r="CL30" s="46">
        <f>+'OCT-DEC 2021 '!CL30+'JUL-SEP 2021'!CL30</f>
        <v>6321.4912934865897</v>
      </c>
      <c r="CM30" s="47">
        <f t="shared" si="112"/>
        <v>5.5680113002965588E-3</v>
      </c>
      <c r="CN30" s="44">
        <f>+'OCT-DEC 2021 '!CN30+'JUL-SEP 2021'!CN30</f>
        <v>12140.350893573181</v>
      </c>
      <c r="CO30" s="47">
        <f t="shared" si="113"/>
        <v>2.0090405691300446E-2</v>
      </c>
      <c r="CP30" s="44">
        <f t="shared" si="114"/>
        <v>18461.84218705977</v>
      </c>
      <c r="CQ30" s="48">
        <f t="shared" si="115"/>
        <v>1.0612638924643279E-2</v>
      </c>
      <c r="CR30" s="137">
        <f t="shared" si="116"/>
        <v>1120309.4771357239</v>
      </c>
      <c r="CS30" s="138">
        <f t="shared" si="117"/>
        <v>221542.89389918209</v>
      </c>
      <c r="CT30" s="139">
        <f t="shared" si="118"/>
        <v>1341852.371034906</v>
      </c>
      <c r="CU30" s="41"/>
      <c r="CV30" s="46">
        <f t="shared" si="119"/>
        <v>4448449.7397651821</v>
      </c>
      <c r="CW30" s="47">
        <f t="shared" si="120"/>
        <v>3.2579661154257904</v>
      </c>
      <c r="CX30" s="47">
        <f t="shared" si="121"/>
        <v>1219108.3471405867</v>
      </c>
      <c r="CY30" s="47">
        <f t="shared" si="122"/>
        <v>3.8930243049400506</v>
      </c>
      <c r="CZ30" s="44">
        <f t="shared" si="123"/>
        <v>5667558.0869057691</v>
      </c>
      <c r="DA30" s="48">
        <f t="shared" si="124"/>
        <v>3.3764425837315035</v>
      </c>
      <c r="DB30" s="46">
        <f t="shared" si="125"/>
        <v>57471.481338722835</v>
      </c>
      <c r="DC30" s="47">
        <f t="shared" si="126"/>
        <v>1.0717784226320281E-2</v>
      </c>
      <c r="DD30" s="44">
        <f t="shared" si="127"/>
        <v>107759.00830979401</v>
      </c>
      <c r="DE30" s="47">
        <f t="shared" si="128"/>
        <v>3.8697255223888095E-2</v>
      </c>
      <c r="DF30" s="44">
        <f t="shared" si="129"/>
        <v>165230.48964851684</v>
      </c>
      <c r="DG30" s="48">
        <f t="shared" si="130"/>
        <v>2.0281339338773199E-2</v>
      </c>
      <c r="DH30" s="174"/>
      <c r="DI30" s="187" t="s">
        <v>29</v>
      </c>
      <c r="DJ30" s="46">
        <f t="shared" si="131"/>
        <v>5667558.0869057691</v>
      </c>
      <c r="DK30" s="44">
        <f t="shared" si="132"/>
        <v>165230.48964851684</v>
      </c>
      <c r="DL30" s="45">
        <f t="shared" si="133"/>
        <v>5832788.5765542863</v>
      </c>
      <c r="DM30"/>
    </row>
    <row r="31" spans="1:117" s="25" customFormat="1" ht="15.6" x14ac:dyDescent="0.3">
      <c r="A31" s="33">
        <v>19</v>
      </c>
      <c r="B31" s="33" t="s">
        <v>59</v>
      </c>
      <c r="C31" s="42"/>
      <c r="D31" s="43">
        <f>+'JUL-SEP 2021'!D31+'OCT-DEC 2021 '!D31</f>
        <v>392076.92</v>
      </c>
      <c r="E31" s="47">
        <f t="shared" si="55"/>
        <v>1.8506764972434104</v>
      </c>
      <c r="F31" s="44">
        <f>+'JUL-SEP 2021'!F31+'OCT-DEC 2021 '!F31</f>
        <v>81675.23000000001</v>
      </c>
      <c r="G31" s="47">
        <f t="shared" si="56"/>
        <v>1.7200579142447985</v>
      </c>
      <c r="H31" s="44">
        <f t="shared" si="57"/>
        <v>473752.15</v>
      </c>
      <c r="I31" s="48">
        <f t="shared" si="58"/>
        <v>1.8267608159173288</v>
      </c>
      <c r="J31" s="43">
        <f>+'OCT-DEC 2021 '!J31+'JUL-SEP 2021'!J31</f>
        <v>8318581.9199999999</v>
      </c>
      <c r="K31" s="47">
        <f t="shared" si="59"/>
        <v>27.210429127972969</v>
      </c>
      <c r="L31" s="44">
        <f>+'OCT-DEC 2021 '!L31+'JUL-SEP 2021'!L31</f>
        <v>3187737.1900000004</v>
      </c>
      <c r="M31" s="47">
        <f t="shared" si="60"/>
        <v>12.108519167071838</v>
      </c>
      <c r="N31" s="44">
        <f t="shared" si="61"/>
        <v>11506319.109999999</v>
      </c>
      <c r="O31" s="48">
        <f t="shared" si="62"/>
        <v>20.222819393402546</v>
      </c>
      <c r="P31" s="137">
        <f t="shared" si="63"/>
        <v>8710658.8399999999</v>
      </c>
      <c r="Q31" s="138">
        <f t="shared" si="64"/>
        <v>3269412.4200000004</v>
      </c>
      <c r="R31" s="139">
        <f t="shared" si="65"/>
        <v>11980071.26</v>
      </c>
      <c r="S31" s="39"/>
      <c r="T31" s="43">
        <f>+'OCT-DEC 2021 '!T31+'JUL-SEP 2021'!T31</f>
        <v>283231.48181385268</v>
      </c>
      <c r="U31" s="47">
        <f t="shared" si="66"/>
        <v>0.74168442587083938</v>
      </c>
      <c r="V31" s="44">
        <f>+'OCT-DEC 2021 '!V31+'JUL-SEP 2021'!V31</f>
        <v>250279.69077449132</v>
      </c>
      <c r="W31" s="47">
        <f t="shared" si="67"/>
        <v>2.6802567041250316</v>
      </c>
      <c r="X31" s="44">
        <f t="shared" si="68"/>
        <v>533511.17258834396</v>
      </c>
      <c r="Y31" s="48">
        <f t="shared" si="69"/>
        <v>1.1225787684260955</v>
      </c>
      <c r="Z31" s="46">
        <f>+'OCT-DEC 2021 '!Z31+'JUL-SEP 2021'!Z31</f>
        <v>21567575.373997327</v>
      </c>
      <c r="AA31" s="47">
        <f t="shared" si="70"/>
        <v>11.252017908213137</v>
      </c>
      <c r="AB31" s="44">
        <f>+'OCT-DEC 2021 '!AB31+'JUL-SEP 2021'!AB31</f>
        <v>3628146.0958207734</v>
      </c>
      <c r="AC31" s="47">
        <f t="shared" si="71"/>
        <v>4.8871687296038608</v>
      </c>
      <c r="AD31" s="44">
        <f t="shared" si="72"/>
        <v>25195721.4698181</v>
      </c>
      <c r="AE31" s="48">
        <f t="shared" si="73"/>
        <v>9.47508211997269</v>
      </c>
      <c r="AF31" s="137">
        <f t="shared" si="74"/>
        <v>21850806.855811179</v>
      </c>
      <c r="AG31" s="138">
        <f t="shared" si="75"/>
        <v>3878425.7865952649</v>
      </c>
      <c r="AH31" s="139">
        <f t="shared" si="76"/>
        <v>25729232.642406445</v>
      </c>
      <c r="AI31" s="41"/>
      <c r="AJ31" s="43">
        <f>+'OCT-DEC 2021 '!AJ31+'JUL-SEP 2021'!AJ31</f>
        <v>110812.68883828865</v>
      </c>
      <c r="AK31" s="47">
        <f t="shared" si="77"/>
        <v>0.8760588887523808</v>
      </c>
      <c r="AL31" s="44">
        <f>+'OCT-DEC 2021 '!AL31+'JUL-SEP 2021'!AL31</f>
        <v>58689.535335193861</v>
      </c>
      <c r="AM31" s="47">
        <f t="shared" si="78"/>
        <v>1.592444317872578</v>
      </c>
      <c r="AN31" s="44">
        <f t="shared" si="79"/>
        <v>169502.22417348251</v>
      </c>
      <c r="AO31" s="48">
        <f t="shared" si="80"/>
        <v>1.0376945983867429</v>
      </c>
      <c r="AP31" s="46">
        <f>+'OCT-DEC 2021 '!AP31+'JUL-SEP 2021'!AP31</f>
        <v>2734128.6774039711</v>
      </c>
      <c r="AQ31" s="47">
        <f t="shared" si="81"/>
        <v>9.4823079607545644</v>
      </c>
      <c r="AR31" s="44">
        <f>+'OCT-DEC 2021 '!AR31+'JUL-SEP 2021'!AR31</f>
        <v>915115.24495122698</v>
      </c>
      <c r="AS31" s="47">
        <f t="shared" si="82"/>
        <v>3.2633154852499846</v>
      </c>
      <c r="AT31" s="44">
        <f t="shared" si="83"/>
        <v>3649243.9223551983</v>
      </c>
      <c r="AU31" s="48">
        <f t="shared" si="84"/>
        <v>6.4160838348970106</v>
      </c>
      <c r="AV31" s="137">
        <f t="shared" si="85"/>
        <v>2844941.3662422597</v>
      </c>
      <c r="AW31" s="138">
        <f t="shared" si="86"/>
        <v>973804.78028642084</v>
      </c>
      <c r="AX31" s="139">
        <f t="shared" si="87"/>
        <v>3818746.1465286808</v>
      </c>
      <c r="AY31" s="41"/>
      <c r="AZ31" s="43">
        <f>+'OCT-DEC 2021 '!AZ31+'JUL-SEP 2021'!AZ31</f>
        <v>344985.09841144655</v>
      </c>
      <c r="BA31" s="47">
        <f t="shared" si="134"/>
        <v>1.568163979815024</v>
      </c>
      <c r="BB31" s="44">
        <f>+'OCT-DEC 2021 '!BB31+'JUL-SEP 2021'!BB31</f>
        <v>88298.1690007906</v>
      </c>
      <c r="BC31" s="47">
        <f t="shared" si="135"/>
        <v>1.6220546880885922</v>
      </c>
      <c r="BD31" s="44">
        <f t="shared" si="88"/>
        <v>433283.26741223712</v>
      </c>
      <c r="BE31" s="48">
        <f t="shared" si="89"/>
        <v>1.5788537924644885</v>
      </c>
      <c r="BF31" s="46">
        <f>+'OCT-DEC 2021 '!BF31+'JUL-SEP 2021'!BF31</f>
        <v>11667642.146493379</v>
      </c>
      <c r="BG31" s="47">
        <f t="shared" si="90"/>
        <v>9.9765730997870712</v>
      </c>
      <c r="BH31" s="44">
        <f>+'OCT-DEC 2021 '!BH31+'JUL-SEP 2021'!BH31</f>
        <v>3228299.6363952979</v>
      </c>
      <c r="BI31" s="47">
        <f t="shared" si="91"/>
        <v>5.9220077859383675</v>
      </c>
      <c r="BJ31" s="44">
        <f t="shared" si="92"/>
        <v>14895941.782888677</v>
      </c>
      <c r="BK31" s="48">
        <f t="shared" si="93"/>
        <v>8.6875039558675162</v>
      </c>
      <c r="BL31" s="137">
        <f t="shared" si="94"/>
        <v>12012627.244904825</v>
      </c>
      <c r="BM31" s="138">
        <f t="shared" si="95"/>
        <v>3316597.8053960884</v>
      </c>
      <c r="BN31" s="139">
        <f t="shared" si="96"/>
        <v>15329225.050300915</v>
      </c>
      <c r="BO31" s="41"/>
      <c r="BP31" s="43">
        <f>+'OCT-DEC 2021 '!BP31+'JUL-SEP 2021'!BP31</f>
        <v>94459.664106867509</v>
      </c>
      <c r="BQ31" s="47">
        <f t="shared" si="97"/>
        <v>0.54218611013010853</v>
      </c>
      <c r="BR31" s="44">
        <f>+'OCT-DEC 2021 '!BR31+'JUL-SEP 2021'!BR31</f>
        <v>71751.047590151982</v>
      </c>
      <c r="BS31" s="47">
        <f t="shared" si="98"/>
        <v>1.9669676953273749</v>
      </c>
      <c r="BT31" s="44">
        <f t="shared" si="99"/>
        <v>166210.71169701949</v>
      </c>
      <c r="BU31" s="48">
        <f t="shared" si="100"/>
        <v>0.78885756721477895</v>
      </c>
      <c r="BV31" s="46">
        <f>+'OCT-DEC 2021 '!BV31+'JUL-SEP 2021'!BV31</f>
        <v>5393062.5572840814</v>
      </c>
      <c r="BW31" s="47">
        <f t="shared" si="101"/>
        <v>9.8665615757118204</v>
      </c>
      <c r="BX31" s="44">
        <f>+'OCT-DEC 2021 '!BX31+'JUL-SEP 2021'!BX31</f>
        <v>1215410.0459433999</v>
      </c>
      <c r="BY31" s="47">
        <f t="shared" si="102"/>
        <v>3.4808048856401514</v>
      </c>
      <c r="BZ31" s="44">
        <f t="shared" si="103"/>
        <v>6608472.6032274812</v>
      </c>
      <c r="CA31" s="48">
        <f t="shared" si="104"/>
        <v>7.3773800376517329</v>
      </c>
      <c r="CB31" s="137">
        <f t="shared" si="105"/>
        <v>5487522.2213909486</v>
      </c>
      <c r="CC31" s="138">
        <f t="shared" si="106"/>
        <v>1287161.0935335518</v>
      </c>
      <c r="CD31" s="139">
        <f t="shared" si="107"/>
        <v>6774683.3149245009</v>
      </c>
      <c r="CE31" s="41"/>
      <c r="CF31" s="43">
        <f>+'OCT-DEC 2021 '!CF31+'JUL-SEP 2021'!CF31</f>
        <v>222863.26724059996</v>
      </c>
      <c r="CG31" s="47">
        <f t="shared" si="108"/>
        <v>0.88800052292925091</v>
      </c>
      <c r="CH31" s="44">
        <f>+'OCT-DEC 2021 '!CH31+'JUL-SEP 2021'!CH31</f>
        <v>59661.102093139176</v>
      </c>
      <c r="CI31" s="47">
        <f t="shared" si="109"/>
        <v>1.3400966328198378</v>
      </c>
      <c r="CJ31" s="44">
        <f t="shared" si="110"/>
        <v>282524.36933373916</v>
      </c>
      <c r="CK31" s="48">
        <f t="shared" si="111"/>
        <v>0.95611512099731688</v>
      </c>
      <c r="CL31" s="46">
        <f>+'OCT-DEC 2021 '!CL31+'JUL-SEP 2021'!CL31</f>
        <v>6607725.6677710917</v>
      </c>
      <c r="CM31" s="47">
        <f t="shared" si="112"/>
        <v>5.8201284284481964</v>
      </c>
      <c r="CN31" s="44">
        <f>+'OCT-DEC 2021 '!CN31+'JUL-SEP 2021'!CN31</f>
        <v>2434287.1787267691</v>
      </c>
      <c r="CO31" s="47">
        <f t="shared" si="113"/>
        <v>4.0283693130848128</v>
      </c>
      <c r="CP31" s="44">
        <f t="shared" si="114"/>
        <v>9042012.8464978598</v>
      </c>
      <c r="CQ31" s="48">
        <f t="shared" si="115"/>
        <v>5.1977271021809264</v>
      </c>
      <c r="CR31" s="137">
        <f t="shared" si="116"/>
        <v>6830588.9350116914</v>
      </c>
      <c r="CS31" s="138">
        <f t="shared" si="117"/>
        <v>2493948.2808199083</v>
      </c>
      <c r="CT31" s="139">
        <f t="shared" si="118"/>
        <v>9324537.2158316001</v>
      </c>
      <c r="CU31" s="41"/>
      <c r="CV31" s="46">
        <f t="shared" si="119"/>
        <v>1448429.1204110552</v>
      </c>
      <c r="CW31" s="47">
        <f t="shared" si="120"/>
        <v>1.0608039364168012</v>
      </c>
      <c r="CX31" s="47">
        <f t="shared" si="121"/>
        <v>610354.77479376702</v>
      </c>
      <c r="CY31" s="47">
        <f t="shared" si="122"/>
        <v>1.9490687423160862</v>
      </c>
      <c r="CZ31" s="44">
        <f t="shared" si="123"/>
        <v>2058783.8952048221</v>
      </c>
      <c r="DA31" s="48">
        <f t="shared" si="124"/>
        <v>1.2265186360472418</v>
      </c>
      <c r="DB31" s="46">
        <f t="shared" si="125"/>
        <v>56288716.342949852</v>
      </c>
      <c r="DC31" s="47">
        <f t="shared" si="126"/>
        <v>10.497211870782296</v>
      </c>
      <c r="DD31" s="44">
        <f t="shared" si="127"/>
        <v>14608995.391837467</v>
      </c>
      <c r="DE31" s="47">
        <f t="shared" si="128"/>
        <v>5.2462251844160477</v>
      </c>
      <c r="DF31" s="44">
        <f t="shared" si="129"/>
        <v>70897711.734787315</v>
      </c>
      <c r="DG31" s="48">
        <f t="shared" si="130"/>
        <v>8.7023923556390148</v>
      </c>
      <c r="DH31" s="174"/>
      <c r="DI31" s="187" t="s">
        <v>59</v>
      </c>
      <c r="DJ31" s="46">
        <f t="shared" si="131"/>
        <v>2058783.8952048221</v>
      </c>
      <c r="DK31" s="44">
        <f t="shared" si="132"/>
        <v>70897711.734787315</v>
      </c>
      <c r="DL31" s="45">
        <f t="shared" si="133"/>
        <v>72956495.629992142</v>
      </c>
      <c r="DM31"/>
    </row>
    <row r="32" spans="1:117" s="25" customFormat="1" ht="15.6" x14ac:dyDescent="0.3">
      <c r="A32" s="33">
        <v>20</v>
      </c>
      <c r="B32" s="33" t="s">
        <v>30</v>
      </c>
      <c r="C32" s="42"/>
      <c r="D32" s="43">
        <f>+'JUL-SEP 2021'!D32+'OCT-DEC 2021 '!D32</f>
        <v>226723835.06</v>
      </c>
      <c r="E32" s="47">
        <f t="shared" si="55"/>
        <v>1070.1789661845783</v>
      </c>
      <c r="F32" s="44">
        <f>+'JUL-SEP 2021'!F32+'OCT-DEC 2021 '!F32</f>
        <v>42141349.369999997</v>
      </c>
      <c r="G32" s="47">
        <f t="shared" si="56"/>
        <v>887.48524492460615</v>
      </c>
      <c r="H32" s="44">
        <f t="shared" si="57"/>
        <v>268865184.43000001</v>
      </c>
      <c r="I32" s="48">
        <f t="shared" si="58"/>
        <v>1036.7285587645563</v>
      </c>
      <c r="J32" s="43">
        <f>+'OCT-DEC 2021 '!J32+'JUL-SEP 2021'!J32</f>
        <v>19324076</v>
      </c>
      <c r="K32" s="47">
        <f t="shared" si="59"/>
        <v>63.209860228384137</v>
      </c>
      <c r="L32" s="44">
        <f>+'OCT-DEC 2021 '!L32+'JUL-SEP 2021'!L32</f>
        <v>31339874.159999996</v>
      </c>
      <c r="M32" s="47">
        <f t="shared" si="60"/>
        <v>119.04352345934117</v>
      </c>
      <c r="N32" s="44">
        <f t="shared" si="61"/>
        <v>50663950.159999996</v>
      </c>
      <c r="O32" s="48">
        <f t="shared" si="62"/>
        <v>89.043933515766014</v>
      </c>
      <c r="P32" s="137">
        <f t="shared" si="63"/>
        <v>246047911.06</v>
      </c>
      <c r="Q32" s="138">
        <f t="shared" si="64"/>
        <v>73481223.530000001</v>
      </c>
      <c r="R32" s="139">
        <f t="shared" si="65"/>
        <v>319529134.59000003</v>
      </c>
      <c r="S32" s="39"/>
      <c r="T32" s="43">
        <f>+'OCT-DEC 2021 '!T32+'JUL-SEP 2021'!T32</f>
        <v>45118529.326004036</v>
      </c>
      <c r="U32" s="47">
        <f t="shared" si="66"/>
        <v>118.14968556810074</v>
      </c>
      <c r="V32" s="44">
        <f>+'OCT-DEC 2021 '!V32+'JUL-SEP 2021'!V32</f>
        <v>22207193.105664626</v>
      </c>
      <c r="W32" s="47">
        <f t="shared" si="67"/>
        <v>237.81785096932529</v>
      </c>
      <c r="X32" s="44">
        <f t="shared" si="68"/>
        <v>67325722.431668669</v>
      </c>
      <c r="Y32" s="48">
        <f t="shared" si="69"/>
        <v>141.66231271984233</v>
      </c>
      <c r="Z32" s="46">
        <f>+'OCT-DEC 2021 '!Z32+'JUL-SEP 2021'!Z32</f>
        <v>89128365.524937183</v>
      </c>
      <c r="AA32" s="47">
        <f t="shared" si="70"/>
        <v>46.499151973543661</v>
      </c>
      <c r="AB32" s="44">
        <f>+'OCT-DEC 2021 '!AB32+'JUL-SEP 2021'!AB32</f>
        <v>36559597.353369862</v>
      </c>
      <c r="AC32" s="47">
        <f t="shared" si="71"/>
        <v>49.246341308611825</v>
      </c>
      <c r="AD32" s="44">
        <f t="shared" si="72"/>
        <v>125687962.87830704</v>
      </c>
      <c r="AE32" s="48">
        <f t="shared" si="73"/>
        <v>47.266111081225411</v>
      </c>
      <c r="AF32" s="137">
        <f t="shared" si="74"/>
        <v>134246894.85094121</v>
      </c>
      <c r="AG32" s="138">
        <f t="shared" si="75"/>
        <v>58766790.459034488</v>
      </c>
      <c r="AH32" s="139">
        <f t="shared" si="76"/>
        <v>193013685.30997568</v>
      </c>
      <c r="AI32" s="41"/>
      <c r="AJ32" s="43">
        <f>+'OCT-DEC 2021 '!AJ32+'JUL-SEP 2021'!AJ32</f>
        <v>12857302.883957634</v>
      </c>
      <c r="AK32" s="47">
        <f t="shared" si="77"/>
        <v>101.64679329557778</v>
      </c>
      <c r="AL32" s="44">
        <f>+'OCT-DEC 2021 '!AL32+'JUL-SEP 2021'!AL32</f>
        <v>10561266.600841329</v>
      </c>
      <c r="AM32" s="47">
        <f t="shared" si="78"/>
        <v>286.56265366548172</v>
      </c>
      <c r="AN32" s="44">
        <f t="shared" si="79"/>
        <v>23418569.48479896</v>
      </c>
      <c r="AO32" s="48">
        <f t="shared" si="80"/>
        <v>143.36875622026361</v>
      </c>
      <c r="AP32" s="46">
        <f>+'OCT-DEC 2021 '!AP32+'JUL-SEP 2021'!AP32</f>
        <v>8320716.2058355249</v>
      </c>
      <c r="AQ32" s="47">
        <f t="shared" si="81"/>
        <v>28.857308059358829</v>
      </c>
      <c r="AR32" s="44">
        <f>+'OCT-DEC 2021 '!AR32+'JUL-SEP 2021'!AR32</f>
        <v>11960282.143754624</v>
      </c>
      <c r="AS32" s="47">
        <f t="shared" si="82"/>
        <v>42.65055591960283</v>
      </c>
      <c r="AT32" s="44">
        <f t="shared" si="83"/>
        <v>20280998.349590149</v>
      </c>
      <c r="AU32" s="48">
        <f t="shared" si="84"/>
        <v>35.657957767426176</v>
      </c>
      <c r="AV32" s="137">
        <f t="shared" si="85"/>
        <v>21178019.089793161</v>
      </c>
      <c r="AW32" s="138">
        <f t="shared" si="86"/>
        <v>22521548.744595952</v>
      </c>
      <c r="AX32" s="139">
        <f t="shared" si="87"/>
        <v>43699567.834389113</v>
      </c>
      <c r="AY32" s="41"/>
      <c r="AZ32" s="43">
        <f>+'OCT-DEC 2021 '!AZ32+'JUL-SEP 2021'!AZ32</f>
        <v>42365244.649977341</v>
      </c>
      <c r="BA32" s="47">
        <f t="shared" si="134"/>
        <v>192.57542126330083</v>
      </c>
      <c r="BB32" s="44">
        <f>+'OCT-DEC 2021 '!BB32+'JUL-SEP 2021'!BB32</f>
        <v>15165646.187119061</v>
      </c>
      <c r="BC32" s="47">
        <f t="shared" si="135"/>
        <v>278.59589586154493</v>
      </c>
      <c r="BD32" s="44">
        <f t="shared" si="88"/>
        <v>57530890.837096401</v>
      </c>
      <c r="BE32" s="48">
        <f t="shared" si="89"/>
        <v>209.63852521816719</v>
      </c>
      <c r="BF32" s="46">
        <f>+'OCT-DEC 2021 '!BF32+'JUL-SEP 2021'!BF32</f>
        <v>48238844.870862678</v>
      </c>
      <c r="BG32" s="47">
        <f t="shared" si="90"/>
        <v>41.247267962198229</v>
      </c>
      <c r="BH32" s="44">
        <f>+'OCT-DEC 2021 '!BH32+'JUL-SEP 2021'!BH32</f>
        <v>42605590.481484368</v>
      </c>
      <c r="BI32" s="47">
        <f t="shared" si="91"/>
        <v>78.155892257132848</v>
      </c>
      <c r="BJ32" s="44">
        <f t="shared" si="92"/>
        <v>90844435.352347046</v>
      </c>
      <c r="BK32" s="48">
        <f t="shared" si="93"/>
        <v>52.981637750400694</v>
      </c>
      <c r="BL32" s="137">
        <f t="shared" si="94"/>
        <v>90604089.520840019</v>
      </c>
      <c r="BM32" s="138">
        <f t="shared" si="95"/>
        <v>57771236.668603428</v>
      </c>
      <c r="BN32" s="139">
        <f t="shared" si="96"/>
        <v>148375326.18944344</v>
      </c>
      <c r="BO32" s="41"/>
      <c r="BP32" s="43">
        <f>+'OCT-DEC 2021 '!BP32+'JUL-SEP 2021'!BP32</f>
        <v>13186605.308655659</v>
      </c>
      <c r="BQ32" s="47">
        <f t="shared" si="97"/>
        <v>75.689388753619895</v>
      </c>
      <c r="BR32" s="44">
        <f>+'OCT-DEC 2021 '!BR32+'JUL-SEP 2021'!BR32</f>
        <v>12235368.467475366</v>
      </c>
      <c r="BS32" s="47">
        <f t="shared" si="98"/>
        <v>335.41774405053366</v>
      </c>
      <c r="BT32" s="44">
        <f t="shared" si="99"/>
        <v>25421973.776131026</v>
      </c>
      <c r="BU32" s="48">
        <f t="shared" si="100"/>
        <v>120.65598048453724</v>
      </c>
      <c r="BV32" s="46">
        <f>+'OCT-DEC 2021 '!BV32+'JUL-SEP 2021'!BV32</f>
        <v>15377760.049239984</v>
      </c>
      <c r="BW32" s="47">
        <f t="shared" si="101"/>
        <v>28.133479782729573</v>
      </c>
      <c r="BX32" s="44">
        <f>+'OCT-DEC 2021 '!BX32+'JUL-SEP 2021'!BX32</f>
        <v>19218615.71588394</v>
      </c>
      <c r="BY32" s="47">
        <f t="shared" si="102"/>
        <v>55.040067919764994</v>
      </c>
      <c r="BZ32" s="44">
        <f t="shared" si="103"/>
        <v>34596375.765123926</v>
      </c>
      <c r="CA32" s="48">
        <f t="shared" si="104"/>
        <v>38.621725059444536</v>
      </c>
      <c r="CB32" s="137">
        <f t="shared" si="105"/>
        <v>28564365.357895643</v>
      </c>
      <c r="CC32" s="138">
        <f t="shared" si="106"/>
        <v>31453984.183359306</v>
      </c>
      <c r="CD32" s="139">
        <f t="shared" si="107"/>
        <v>60018349.541254953</v>
      </c>
      <c r="CE32" s="41"/>
      <c r="CF32" s="43">
        <f>+'OCT-DEC 2021 '!CF32+'JUL-SEP 2021'!CF32</f>
        <v>41733837.782745607</v>
      </c>
      <c r="CG32" s="47">
        <f t="shared" si="108"/>
        <v>166.28882019805241</v>
      </c>
      <c r="CH32" s="44">
        <f>+'OCT-DEC 2021 '!CH32+'JUL-SEP 2021'!CH32</f>
        <v>13560839.512628779</v>
      </c>
      <c r="CI32" s="47">
        <f t="shared" si="109"/>
        <v>304.60106721987376</v>
      </c>
      <c r="CJ32" s="44">
        <f t="shared" si="110"/>
        <v>55294677.295374386</v>
      </c>
      <c r="CK32" s="48">
        <f t="shared" si="111"/>
        <v>187.12749345286636</v>
      </c>
      <c r="CL32" s="46">
        <f>+'OCT-DEC 2021 '!CL32+'JUL-SEP 2021'!CL32</f>
        <v>34041816.019174576</v>
      </c>
      <c r="CM32" s="47">
        <f t="shared" si="112"/>
        <v>29.984256479587373</v>
      </c>
      <c r="CN32" s="44">
        <f>+'OCT-DEC 2021 '!CN32+'JUL-SEP 2021'!CN32</f>
        <v>34957120.564821482</v>
      </c>
      <c r="CO32" s="47">
        <f t="shared" si="113"/>
        <v>57.848635521626321</v>
      </c>
      <c r="CP32" s="44">
        <f t="shared" si="114"/>
        <v>68998936.583996058</v>
      </c>
      <c r="CQ32" s="48">
        <f t="shared" si="115"/>
        <v>39.663474139301449</v>
      </c>
      <c r="CR32" s="137">
        <f t="shared" si="116"/>
        <v>75775653.801920176</v>
      </c>
      <c r="CS32" s="138">
        <f t="shared" si="117"/>
        <v>48517960.077450261</v>
      </c>
      <c r="CT32" s="139">
        <f t="shared" si="118"/>
        <v>124293613.87937044</v>
      </c>
      <c r="CU32" s="41"/>
      <c r="CV32" s="46">
        <f t="shared" si="119"/>
        <v>381985355.01134026</v>
      </c>
      <c r="CW32" s="47">
        <f t="shared" si="120"/>
        <v>279.75933550314323</v>
      </c>
      <c r="CX32" s="47">
        <f t="shared" si="121"/>
        <v>115871663.24372917</v>
      </c>
      <c r="CY32" s="47">
        <f t="shared" si="122"/>
        <v>370.0173182471425</v>
      </c>
      <c r="CZ32" s="44">
        <f t="shared" si="123"/>
        <v>497857018.25506943</v>
      </c>
      <c r="DA32" s="48">
        <f t="shared" si="124"/>
        <v>296.59786653615953</v>
      </c>
      <c r="DB32" s="46">
        <f t="shared" si="125"/>
        <v>214431578.67004997</v>
      </c>
      <c r="DC32" s="47">
        <f t="shared" si="126"/>
        <v>39.989075241502917</v>
      </c>
      <c r="DD32" s="44">
        <f t="shared" si="127"/>
        <v>176641080.41931427</v>
      </c>
      <c r="DE32" s="47">
        <f t="shared" si="128"/>
        <v>63.433443562864319</v>
      </c>
      <c r="DF32" s="44">
        <f t="shared" si="129"/>
        <v>391072659.08936423</v>
      </c>
      <c r="DG32" s="48">
        <f t="shared" si="130"/>
        <v>48.002504392378398</v>
      </c>
      <c r="DH32" s="174"/>
      <c r="DI32" s="187" t="s">
        <v>30</v>
      </c>
      <c r="DJ32" s="46">
        <f t="shared" si="131"/>
        <v>497857018.25506943</v>
      </c>
      <c r="DK32" s="44">
        <f t="shared" si="132"/>
        <v>391072659.08936423</v>
      </c>
      <c r="DL32" s="45">
        <f t="shared" si="133"/>
        <v>888929677.34443367</v>
      </c>
      <c r="DM32"/>
    </row>
    <row r="33" spans="1:117" s="25" customFormat="1" ht="15.6" x14ac:dyDescent="0.3">
      <c r="A33" s="33">
        <v>21</v>
      </c>
      <c r="B33" s="33" t="s">
        <v>31</v>
      </c>
      <c r="C33" s="42"/>
      <c r="D33" s="43">
        <f>+'JUL-SEP 2021'!D33+'OCT-DEC 2021 '!D33</f>
        <v>73881.070000000007</v>
      </c>
      <c r="E33" s="47">
        <f t="shared" si="55"/>
        <v>0.34873248810512802</v>
      </c>
      <c r="F33" s="44">
        <f>+'JUL-SEP 2021'!F33+'OCT-DEC 2021 '!F33</f>
        <v>7335</v>
      </c>
      <c r="G33" s="47">
        <f t="shared" si="56"/>
        <v>0.15447308567096285</v>
      </c>
      <c r="H33" s="44">
        <f t="shared" si="57"/>
        <v>81216.070000000007</v>
      </c>
      <c r="I33" s="48">
        <f t="shared" si="58"/>
        <v>0.31316445592658287</v>
      </c>
      <c r="J33" s="43">
        <f>+'OCT-DEC 2021 '!J33+'JUL-SEP 2021'!J33</f>
        <v>2287430.19</v>
      </c>
      <c r="K33" s="47">
        <f t="shared" si="59"/>
        <v>7.4822797525783988</v>
      </c>
      <c r="L33" s="44">
        <f>+'OCT-DEC 2021 '!L33+'JUL-SEP 2021'!L33</f>
        <v>5045061.46</v>
      </c>
      <c r="M33" s="47">
        <f t="shared" si="60"/>
        <v>19.163506822049349</v>
      </c>
      <c r="N33" s="44">
        <f t="shared" si="61"/>
        <v>7332491.6500000004</v>
      </c>
      <c r="O33" s="48">
        <f t="shared" si="62"/>
        <v>12.887149480558969</v>
      </c>
      <c r="P33" s="137">
        <f t="shared" si="63"/>
        <v>2361311.2599999998</v>
      </c>
      <c r="Q33" s="138">
        <f t="shared" si="64"/>
        <v>5052396.46</v>
      </c>
      <c r="R33" s="139">
        <f t="shared" si="65"/>
        <v>7413707.7199999997</v>
      </c>
      <c r="S33" s="39"/>
      <c r="T33" s="43">
        <f>+'OCT-DEC 2021 '!T33+'JUL-SEP 2021'!T33</f>
        <v>4190681.4206999773</v>
      </c>
      <c r="U33" s="47">
        <f t="shared" si="66"/>
        <v>10.973932430160517</v>
      </c>
      <c r="V33" s="44">
        <f>+'OCT-DEC 2021 '!V33+'JUL-SEP 2021'!V33</f>
        <v>3874927.7564616795</v>
      </c>
      <c r="W33" s="47">
        <f t="shared" si="67"/>
        <v>41.496779323634648</v>
      </c>
      <c r="X33" s="44">
        <f t="shared" si="68"/>
        <v>8065609.1771616563</v>
      </c>
      <c r="Y33" s="48">
        <f t="shared" si="69"/>
        <v>16.97111903538449</v>
      </c>
      <c r="Z33" s="46">
        <f>+'OCT-DEC 2021 '!Z33+'JUL-SEP 2021'!Z33</f>
        <v>9928333.8842840455</v>
      </c>
      <c r="AA33" s="47">
        <f t="shared" si="70"/>
        <v>5.1797102236800194</v>
      </c>
      <c r="AB33" s="44">
        <f>+'OCT-DEC 2021 '!AB33+'JUL-SEP 2021'!AB33</f>
        <v>3958647.7614789233</v>
      </c>
      <c r="AC33" s="47">
        <f t="shared" si="71"/>
        <v>5.3323595688997356</v>
      </c>
      <c r="AD33" s="44">
        <f t="shared" si="72"/>
        <v>13886981.645762969</v>
      </c>
      <c r="AE33" s="48">
        <f t="shared" si="73"/>
        <v>5.2223268005949892</v>
      </c>
      <c r="AF33" s="137">
        <f t="shared" si="74"/>
        <v>14119015.304984022</v>
      </c>
      <c r="AG33" s="138">
        <f t="shared" si="75"/>
        <v>7833575.5179406032</v>
      </c>
      <c r="AH33" s="139">
        <f t="shared" si="76"/>
        <v>21952590.822924625</v>
      </c>
      <c r="AI33" s="41"/>
      <c r="AJ33" s="43">
        <f>+'OCT-DEC 2021 '!AJ33+'JUL-SEP 2021'!AJ33</f>
        <v>2144252.4081946518</v>
      </c>
      <c r="AK33" s="47">
        <f t="shared" si="77"/>
        <v>16.951951997744104</v>
      </c>
      <c r="AL33" s="44">
        <f>+'OCT-DEC 2021 '!AL33+'JUL-SEP 2021'!AL33</f>
        <v>608711.86494173273</v>
      </c>
      <c r="AM33" s="47">
        <f t="shared" si="78"/>
        <v>16.516398451817466</v>
      </c>
      <c r="AN33" s="44">
        <f t="shared" si="79"/>
        <v>2752964.2731363848</v>
      </c>
      <c r="AO33" s="48">
        <f t="shared" si="80"/>
        <v>16.853679470668737</v>
      </c>
      <c r="AP33" s="46">
        <f>+'OCT-DEC 2021 '!AP33+'JUL-SEP 2021'!AP33</f>
        <v>314508.66458834731</v>
      </c>
      <c r="AQ33" s="47">
        <f t="shared" si="81"/>
        <v>1.0907562758838432</v>
      </c>
      <c r="AR33" s="44">
        <f>+'OCT-DEC 2021 '!AR33+'JUL-SEP 2021'!AR33</f>
        <v>1142447.3024382833</v>
      </c>
      <c r="AS33" s="47">
        <f t="shared" si="82"/>
        <v>4.0739852097291021</v>
      </c>
      <c r="AT33" s="44">
        <f t="shared" si="83"/>
        <v>1456955.9670266306</v>
      </c>
      <c r="AU33" s="48">
        <f t="shared" si="84"/>
        <v>2.5616132621146357</v>
      </c>
      <c r="AV33" s="137">
        <f t="shared" si="85"/>
        <v>2458761.0727829989</v>
      </c>
      <c r="AW33" s="138">
        <f t="shared" si="86"/>
        <v>1751159.1673800161</v>
      </c>
      <c r="AX33" s="139">
        <f t="shared" si="87"/>
        <v>4209920.2401630152</v>
      </c>
      <c r="AY33" s="41"/>
      <c r="AZ33" s="43">
        <f>+'OCT-DEC 2021 '!AZ33+'JUL-SEP 2021'!AZ33</f>
        <v>3772696.1571250893</v>
      </c>
      <c r="BA33" s="47">
        <f t="shared" si="134"/>
        <v>17.149164551258856</v>
      </c>
      <c r="BB33" s="44">
        <f>+'OCT-DEC 2021 '!BB33+'JUL-SEP 2021'!BB33</f>
        <v>2240206.4393847417</v>
      </c>
      <c r="BC33" s="47">
        <f t="shared" si="135"/>
        <v>41.15303180587739</v>
      </c>
      <c r="BD33" s="44">
        <f t="shared" si="88"/>
        <v>6012902.596509831</v>
      </c>
      <c r="BE33" s="48">
        <v>21.120095282127341</v>
      </c>
      <c r="BF33" s="46">
        <f>+'OCT-DEC 2021 '!BF33+'JUL-SEP 2021'!BF33</f>
        <v>5114336.6261821752</v>
      </c>
      <c r="BG33" s="47">
        <v>4.1699010040134556</v>
      </c>
      <c r="BH33" s="44">
        <f>+'OCT-DEC 2021 '!BH33+'JUL-SEP 2021'!BH33</f>
        <v>4863661.8456443418</v>
      </c>
      <c r="BI33" s="47">
        <v>9.2482144864496867</v>
      </c>
      <c r="BJ33" s="44">
        <f t="shared" si="92"/>
        <v>9977998.4718265161</v>
      </c>
      <c r="BK33" s="48">
        <f t="shared" si="93"/>
        <v>5.8192964539649816</v>
      </c>
      <c r="BL33" s="137">
        <f t="shared" si="94"/>
        <v>8887032.7833072655</v>
      </c>
      <c r="BM33" s="138">
        <f t="shared" si="95"/>
        <v>7103868.2850290835</v>
      </c>
      <c r="BN33" s="139">
        <f t="shared" si="96"/>
        <v>15990901.068336349</v>
      </c>
      <c r="BO33" s="41"/>
      <c r="BP33" s="43">
        <f>+'OCT-DEC 2021 '!BP33+'JUL-SEP 2021'!BP33</f>
        <v>2533188.2641580338</v>
      </c>
      <c r="BQ33" s="47">
        <v>16.623557320252644</v>
      </c>
      <c r="BR33" s="44">
        <f>+'OCT-DEC 2021 '!BR33+'JUL-SEP 2021'!BR33</f>
        <v>1452850.4378283524</v>
      </c>
      <c r="BS33" s="47">
        <v>65.026867244646255</v>
      </c>
      <c r="BT33" s="44">
        <f t="shared" si="99"/>
        <v>3986038.7019863864</v>
      </c>
      <c r="BU33" s="48">
        <f t="shared" si="100"/>
        <v>18.918255996670052</v>
      </c>
      <c r="BV33" s="46">
        <f>+'OCT-DEC 2021 '!BV33+'JUL-SEP 2021'!BV33</f>
        <v>2794910.431284572</v>
      </c>
      <c r="BW33" s="47">
        <f t="shared" si="101"/>
        <v>5.1132646016914967</v>
      </c>
      <c r="BX33" s="44">
        <f>+'OCT-DEC 2021 '!BX33+'JUL-SEP 2021'!BX33</f>
        <v>3375918.968578754</v>
      </c>
      <c r="BY33" s="47">
        <f t="shared" si="102"/>
        <v>9.6682722662812459</v>
      </c>
      <c r="BZ33" s="44">
        <f t="shared" si="103"/>
        <v>6170829.399863326</v>
      </c>
      <c r="CA33" s="48">
        <f t="shared" si="104"/>
        <v>6.8888162762561205</v>
      </c>
      <c r="CB33" s="137">
        <f t="shared" si="105"/>
        <v>5328098.6954426058</v>
      </c>
      <c r="CC33" s="138">
        <f t="shared" si="106"/>
        <v>4828769.4064071067</v>
      </c>
      <c r="CD33" s="139">
        <f t="shared" si="107"/>
        <v>10156868.101849712</v>
      </c>
      <c r="CE33" s="41"/>
      <c r="CF33" s="43">
        <f>+'OCT-DEC 2021 '!CF33+'JUL-SEP 2021'!CF33</f>
        <v>3925557.384304231</v>
      </c>
      <c r="CG33" s="47">
        <f t="shared" si="108"/>
        <v>15.641415712925072</v>
      </c>
      <c r="CH33" s="44">
        <f>+'OCT-DEC 2021 '!CH33+'JUL-SEP 2021'!CH33</f>
        <v>2555079.0016180328</v>
      </c>
      <c r="CI33" s="47">
        <f t="shared" si="109"/>
        <v>57.391711626640451</v>
      </c>
      <c r="CJ33" s="44">
        <f t="shared" si="110"/>
        <v>6480636.3859222643</v>
      </c>
      <c r="CK33" s="48">
        <f t="shared" si="111"/>
        <v>21.931681351516332</v>
      </c>
      <c r="CL33" s="46">
        <f>+'OCT-DEC 2021 '!CL33+'JUL-SEP 2021'!CL33</f>
        <v>3705542.913954915</v>
      </c>
      <c r="CM33" s="47">
        <f t="shared" si="112"/>
        <v>3.2638666828337972</v>
      </c>
      <c r="CN33" s="44">
        <f>+'OCT-DEC 2021 '!CN33+'JUL-SEP 2021'!CN33</f>
        <v>4303929.033522849</v>
      </c>
      <c r="CO33" s="47">
        <f t="shared" si="113"/>
        <v>7.122337822691323</v>
      </c>
      <c r="CP33" s="44">
        <f t="shared" si="114"/>
        <v>8009471.9474777635</v>
      </c>
      <c r="CQ33" s="48">
        <f t="shared" si="115"/>
        <v>4.6041794147292663</v>
      </c>
      <c r="CR33" s="137">
        <f t="shared" si="116"/>
        <v>7631100.2982591465</v>
      </c>
      <c r="CS33" s="138">
        <f t="shared" si="117"/>
        <v>6859008.0351408813</v>
      </c>
      <c r="CT33" s="139">
        <f t="shared" si="118"/>
        <v>14490108.333400028</v>
      </c>
      <c r="CU33" s="41"/>
      <c r="CV33" s="46">
        <f t="shared" si="119"/>
        <v>16640256.704481984</v>
      </c>
      <c r="CW33" s="47">
        <f t="shared" si="120"/>
        <v>12.18703046379723</v>
      </c>
      <c r="CX33" s="47">
        <f t="shared" si="121"/>
        <v>10739110.500234539</v>
      </c>
      <c r="CY33" s="47">
        <f t="shared" si="122"/>
        <v>34.293603426561347</v>
      </c>
      <c r="CZ33" s="44">
        <f t="shared" si="123"/>
        <v>27379367.204716522</v>
      </c>
      <c r="DA33" s="48">
        <f t="shared" si="124"/>
        <v>16.31123314981274</v>
      </c>
      <c r="DB33" s="46">
        <f t="shared" si="125"/>
        <v>24145062.710294053</v>
      </c>
      <c r="DC33" s="47">
        <f t="shared" si="126"/>
        <v>4.5027823579961064</v>
      </c>
      <c r="DD33" s="44">
        <f t="shared" si="127"/>
        <v>22689666.371663149</v>
      </c>
      <c r="DE33" s="47">
        <f t="shared" si="128"/>
        <v>8.1480687721707401</v>
      </c>
      <c r="DF33" s="44">
        <f t="shared" si="129"/>
        <v>46834729.081957206</v>
      </c>
      <c r="DG33" s="48">
        <f t="shared" si="130"/>
        <v>5.7487636535561784</v>
      </c>
      <c r="DH33" s="174"/>
      <c r="DI33" s="187" t="s">
        <v>31</v>
      </c>
      <c r="DJ33" s="46">
        <f t="shared" si="131"/>
        <v>27379367.204716522</v>
      </c>
      <c r="DK33" s="44">
        <f t="shared" si="132"/>
        <v>46834729.081957206</v>
      </c>
      <c r="DL33" s="45">
        <f t="shared" si="133"/>
        <v>74214096.286673725</v>
      </c>
      <c r="DM33"/>
    </row>
    <row r="34" spans="1:117" s="25" customFormat="1" ht="15.6" x14ac:dyDescent="0.3">
      <c r="A34" s="33">
        <v>22</v>
      </c>
      <c r="B34" s="33" t="s">
        <v>32</v>
      </c>
      <c r="C34" s="42"/>
      <c r="D34" s="43">
        <f>+'JUL-SEP 2021'!D34+'OCT-DEC 2021 '!D34</f>
        <v>329054.54000000004</v>
      </c>
      <c r="E34" s="47">
        <f t="shared" si="55"/>
        <v>1.5531990597386907</v>
      </c>
      <c r="F34" s="44">
        <f>+'JUL-SEP 2021'!F34+'OCT-DEC 2021 '!F34</f>
        <v>12808.39</v>
      </c>
      <c r="G34" s="47">
        <f t="shared" si="56"/>
        <v>0.26974117597506525</v>
      </c>
      <c r="H34" s="44">
        <f t="shared" si="57"/>
        <v>341862.93000000005</v>
      </c>
      <c r="I34" s="48">
        <f t="shared" si="58"/>
        <v>1.3182036322973705</v>
      </c>
      <c r="J34" s="43">
        <f>+'OCT-DEC 2021 '!J34+'JUL-SEP 2021'!J34</f>
        <v>2277671.56</v>
      </c>
      <c r="K34" s="47">
        <f t="shared" si="59"/>
        <v>7.4503588659952307</v>
      </c>
      <c r="L34" s="44">
        <f>+'OCT-DEC 2021 '!L34+'JUL-SEP 2021'!L34</f>
        <v>6207141.0299999993</v>
      </c>
      <c r="M34" s="47">
        <f t="shared" si="60"/>
        <v>23.577629413820347</v>
      </c>
      <c r="N34" s="44">
        <f t="shared" si="61"/>
        <v>8484812.5899999999</v>
      </c>
      <c r="O34" s="48">
        <f t="shared" si="62"/>
        <v>14.912399956413001</v>
      </c>
      <c r="P34" s="137">
        <f t="shared" si="63"/>
        <v>2606726.1</v>
      </c>
      <c r="Q34" s="138">
        <f t="shared" si="64"/>
        <v>6219949.419999999</v>
      </c>
      <c r="R34" s="139">
        <f t="shared" si="65"/>
        <v>8826675.5199999996</v>
      </c>
      <c r="S34" s="39"/>
      <c r="T34" s="43">
        <f>+'OCT-DEC 2021 '!T34+'JUL-SEP 2021'!T34</f>
        <v>2232176.1304977969</v>
      </c>
      <c r="U34" s="47">
        <f t="shared" si="66"/>
        <v>5.8452904358948894</v>
      </c>
      <c r="V34" s="44">
        <f>+'OCT-DEC 2021 '!V34+'JUL-SEP 2021'!V34</f>
        <v>1535622.7323847804</v>
      </c>
      <c r="W34" s="47">
        <f t="shared" si="67"/>
        <v>16.445054373946824</v>
      </c>
      <c r="X34" s="44">
        <f t="shared" si="68"/>
        <v>3767798.8628825773</v>
      </c>
      <c r="Y34" s="48">
        <f t="shared" si="69"/>
        <v>7.9279520739025937</v>
      </c>
      <c r="Z34" s="46">
        <f>+'OCT-DEC 2021 '!Z34+'JUL-SEP 2021'!Z34</f>
        <v>13547470.405978188</v>
      </c>
      <c r="AA34" s="47">
        <f t="shared" si="70"/>
        <v>7.0678496296267523</v>
      </c>
      <c r="AB34" s="44">
        <f>+'OCT-DEC 2021 '!AB34+'JUL-SEP 2021'!AB34</f>
        <v>6240794.9575666711</v>
      </c>
      <c r="AC34" s="47">
        <f t="shared" si="71"/>
        <v>8.4064470280349894</v>
      </c>
      <c r="AD34" s="44">
        <f t="shared" si="72"/>
        <v>19788265.363544859</v>
      </c>
      <c r="AE34" s="48">
        <f t="shared" si="73"/>
        <v>7.4415586612988704</v>
      </c>
      <c r="AF34" s="137">
        <f t="shared" si="74"/>
        <v>15779646.536475984</v>
      </c>
      <c r="AG34" s="138">
        <f t="shared" si="75"/>
        <v>7776417.6899514515</v>
      </c>
      <c r="AH34" s="139">
        <f t="shared" si="76"/>
        <v>23556064.226427436</v>
      </c>
      <c r="AI34" s="41"/>
      <c r="AJ34" s="43">
        <f>+'OCT-DEC 2021 '!AJ34+'JUL-SEP 2021'!AJ34</f>
        <v>973333.22126192844</v>
      </c>
      <c r="AK34" s="47">
        <f t="shared" si="77"/>
        <v>7.694942060731508</v>
      </c>
      <c r="AL34" s="44">
        <f>+'OCT-DEC 2021 '!AL34+'JUL-SEP 2021'!AL34</f>
        <v>880119.08216629631</v>
      </c>
      <c r="AM34" s="47">
        <f t="shared" si="78"/>
        <v>23.880588310033815</v>
      </c>
      <c r="AN34" s="44">
        <f t="shared" si="79"/>
        <v>1853452.3034282248</v>
      </c>
      <c r="AO34" s="48">
        <f t="shared" si="80"/>
        <v>11.34685667408384</v>
      </c>
      <c r="AP34" s="46">
        <f>+'OCT-DEC 2021 '!AP34+'JUL-SEP 2021'!AP34</f>
        <v>1852920.0930685052</v>
      </c>
      <c r="AQ34" s="47">
        <f t="shared" si="81"/>
        <v>6.4261638796854585</v>
      </c>
      <c r="AR34" s="44">
        <f>+'OCT-DEC 2021 '!AR34+'JUL-SEP 2021'!AR34</f>
        <v>3041627.3300230526</v>
      </c>
      <c r="AS34" s="47">
        <f t="shared" si="82"/>
        <v>10.846491325748605</v>
      </c>
      <c r="AT34" s="44">
        <f t="shared" si="83"/>
        <v>4894547.4230915578</v>
      </c>
      <c r="AU34" s="48">
        <f t="shared" si="84"/>
        <v>8.6055707068676135</v>
      </c>
      <c r="AV34" s="137">
        <f t="shared" si="85"/>
        <v>2826253.3143304335</v>
      </c>
      <c r="AW34" s="138">
        <f t="shared" si="86"/>
        <v>3921746.4121893491</v>
      </c>
      <c r="AX34" s="139">
        <f t="shared" si="87"/>
        <v>6747999.7265197821</v>
      </c>
      <c r="AY34" s="41"/>
      <c r="AZ34" s="43">
        <f>+'OCT-DEC 2021 '!AZ34+'JUL-SEP 2021'!AZ34</f>
        <v>2515138.7919273283</v>
      </c>
      <c r="BA34" s="47">
        <f t="shared" si="134"/>
        <v>11.432812825532304</v>
      </c>
      <c r="BB34" s="44">
        <f>+'OCT-DEC 2021 '!BB34+'JUL-SEP 2021'!BB34</f>
        <v>1249827.7908135022</v>
      </c>
      <c r="BC34" s="47">
        <f t="shared" si="135"/>
        <v>22.959581725576864</v>
      </c>
      <c r="BD34" s="44">
        <f t="shared" si="88"/>
        <v>3764966.5827408303</v>
      </c>
      <c r="BE34" s="48">
        <v>12.436949992607401</v>
      </c>
      <c r="BF34" s="46">
        <f>+'OCT-DEC 2021 '!BF34+'JUL-SEP 2021'!BF34</f>
        <v>6781808.7183147632</v>
      </c>
      <c r="BG34" s="47">
        <v>5.6741959183050197</v>
      </c>
      <c r="BH34" s="44">
        <f>+'OCT-DEC 2021 '!BH34+'JUL-SEP 2021'!BH34</f>
        <v>7311577.5906817447</v>
      </c>
      <c r="BI34" s="47">
        <v>13.448022788293716</v>
      </c>
      <c r="BJ34" s="44">
        <f t="shared" si="92"/>
        <v>14093386.308996508</v>
      </c>
      <c r="BK34" s="48">
        <f t="shared" si="93"/>
        <v>8.2194433286267135</v>
      </c>
      <c r="BL34" s="137">
        <f t="shared" si="94"/>
        <v>9296947.5102420915</v>
      </c>
      <c r="BM34" s="138">
        <f t="shared" si="95"/>
        <v>8561405.3814952467</v>
      </c>
      <c r="BN34" s="139">
        <f t="shared" si="96"/>
        <v>17858352.891737338</v>
      </c>
      <c r="BO34" s="41"/>
      <c r="BP34" s="43">
        <f>+'OCT-DEC 2021 '!BP34+'JUL-SEP 2021'!BP34</f>
        <v>956423.16757469252</v>
      </c>
      <c r="BQ34" s="47">
        <v>5.568959928128919</v>
      </c>
      <c r="BR34" s="44">
        <f>+'OCT-DEC 2021 '!BR34+'JUL-SEP 2021'!BR34</f>
        <v>804551.76338638214</v>
      </c>
      <c r="BS34" s="47">
        <v>18.884164313748535</v>
      </c>
      <c r="BT34" s="44">
        <f t="shared" si="99"/>
        <v>1760974.9309610748</v>
      </c>
      <c r="BU34" s="48">
        <v>7.2106827104577311</v>
      </c>
      <c r="BV34" s="46">
        <f>+'OCT-DEC 2021 '!BV34+'JUL-SEP 2021'!BV34</f>
        <v>3090223.6409210013</v>
      </c>
      <c r="BW34" s="47">
        <f t="shared" si="101"/>
        <v>5.6535375794383489</v>
      </c>
      <c r="BX34" s="44">
        <f>+'OCT-DEC 2021 '!BX34+'JUL-SEP 2021'!BX34</f>
        <v>3589661.3184454003</v>
      </c>
      <c r="BY34" s="47">
        <f t="shared" si="102"/>
        <v>10.28040758486547</v>
      </c>
      <c r="BZ34" s="44">
        <f t="shared" si="103"/>
        <v>6679884.9593664017</v>
      </c>
      <c r="CA34" s="48">
        <f t="shared" si="104"/>
        <v>7.4571013472874341</v>
      </c>
      <c r="CB34" s="137">
        <f t="shared" si="105"/>
        <v>4046646.8084956938</v>
      </c>
      <c r="CC34" s="138">
        <f t="shared" si="106"/>
        <v>4394213.0818317821</v>
      </c>
      <c r="CD34" s="139">
        <f t="shared" si="107"/>
        <v>8440859.890327476</v>
      </c>
      <c r="CE34" s="41"/>
      <c r="CF34" s="43">
        <f>+'OCT-DEC 2021 '!CF34+'JUL-SEP 2021'!CF34</f>
        <v>3931288.2255508518</v>
      </c>
      <c r="CG34" s="47">
        <f t="shared" si="108"/>
        <v>15.664250297048483</v>
      </c>
      <c r="CH34" s="44">
        <f>+'OCT-DEC 2021 '!CH34+'JUL-SEP 2021'!CH34</f>
        <v>1229460.2547254709</v>
      </c>
      <c r="CI34" s="47">
        <f t="shared" si="109"/>
        <v>27.615908686555951</v>
      </c>
      <c r="CJ34" s="44">
        <f t="shared" si="110"/>
        <v>5160748.4802763229</v>
      </c>
      <c r="CK34" s="48">
        <f t="shared" si="111"/>
        <v>17.464934686138111</v>
      </c>
      <c r="CL34" s="46">
        <f>+'OCT-DEC 2021 '!CL34+'JUL-SEP 2021'!CL34</f>
        <v>4235787.3934212206</v>
      </c>
      <c r="CM34" s="47">
        <f t="shared" si="112"/>
        <v>3.7309095239162957</v>
      </c>
      <c r="CN34" s="44">
        <f>+'OCT-DEC 2021 '!CN34+'JUL-SEP 2021'!CN34</f>
        <v>5484813.5960217407</v>
      </c>
      <c r="CO34" s="47">
        <f t="shared" si="113"/>
        <v>9.0765193898613248</v>
      </c>
      <c r="CP34" s="44">
        <f t="shared" si="114"/>
        <v>9720600.9894429613</v>
      </c>
      <c r="CQ34" s="48">
        <f t="shared" si="115"/>
        <v>5.5878079438787456</v>
      </c>
      <c r="CR34" s="137">
        <f t="shared" si="116"/>
        <v>8167075.6189720724</v>
      </c>
      <c r="CS34" s="138">
        <f t="shared" si="117"/>
        <v>6714273.8507472118</v>
      </c>
      <c r="CT34" s="139">
        <f t="shared" si="118"/>
        <v>14881349.469719283</v>
      </c>
      <c r="CU34" s="41"/>
      <c r="CV34" s="46">
        <f t="shared" si="119"/>
        <v>10937414.076812599</v>
      </c>
      <c r="CW34" s="47">
        <f t="shared" si="120"/>
        <v>8.0103691256984906</v>
      </c>
      <c r="CX34" s="47">
        <f t="shared" si="121"/>
        <v>5712390.0134764314</v>
      </c>
      <c r="CY34" s="47">
        <f t="shared" si="122"/>
        <v>18.241588792268391</v>
      </c>
      <c r="CZ34" s="44">
        <f t="shared" si="123"/>
        <v>16649804.09028903</v>
      </c>
      <c r="DA34" s="48">
        <f t="shared" si="124"/>
        <v>9.9191056675928753</v>
      </c>
      <c r="DB34" s="46">
        <f t="shared" si="125"/>
        <v>31785881.811703678</v>
      </c>
      <c r="DC34" s="47">
        <f t="shared" si="126"/>
        <v>5.9277090961568923</v>
      </c>
      <c r="DD34" s="44">
        <f t="shared" si="127"/>
        <v>31875615.82273861</v>
      </c>
      <c r="DE34" s="47">
        <f t="shared" si="128"/>
        <v>11.44682806809954</v>
      </c>
      <c r="DF34" s="44">
        <f t="shared" si="129"/>
        <v>63661497.634442285</v>
      </c>
      <c r="DG34" s="48">
        <f t="shared" si="130"/>
        <v>7.8141778741029171</v>
      </c>
      <c r="DH34" s="174"/>
      <c r="DI34" s="187" t="s">
        <v>32</v>
      </c>
      <c r="DJ34" s="46">
        <f t="shared" si="131"/>
        <v>16649804.09028903</v>
      </c>
      <c r="DK34" s="44">
        <f t="shared" si="132"/>
        <v>63661497.634442285</v>
      </c>
      <c r="DL34" s="45">
        <f t="shared" si="133"/>
        <v>80311301.724731311</v>
      </c>
      <c r="DM34"/>
    </row>
    <row r="35" spans="1:117" s="25" customFormat="1" ht="15.6" x14ac:dyDescent="0.3">
      <c r="A35" s="33">
        <v>23</v>
      </c>
      <c r="B35" s="33" t="s">
        <v>33</v>
      </c>
      <c r="C35" s="42"/>
      <c r="D35" s="43">
        <f>+'JUL-SEP 2021'!D35+'OCT-DEC 2021 '!D35</f>
        <v>985600.12000000011</v>
      </c>
      <c r="E35" s="47">
        <f t="shared" si="55"/>
        <v>4.6522171663771621</v>
      </c>
      <c r="F35" s="44">
        <f>+'JUL-SEP 2021'!F35+'OCT-DEC 2021 '!F35</f>
        <v>35098.720000000001</v>
      </c>
      <c r="G35" s="47">
        <f t="shared" si="56"/>
        <v>0.73916940443096624</v>
      </c>
      <c r="H35" s="44">
        <f t="shared" si="57"/>
        <v>1020698.8400000001</v>
      </c>
      <c r="I35" s="48">
        <f t="shared" si="58"/>
        <v>3.93575553327678</v>
      </c>
      <c r="J35" s="43">
        <f>+'OCT-DEC 2021 '!J35+'JUL-SEP 2021'!J35</f>
        <v>0</v>
      </c>
      <c r="K35" s="47">
        <f t="shared" si="59"/>
        <v>0</v>
      </c>
      <c r="L35" s="44">
        <f>+'OCT-DEC 2021 '!L35+'JUL-SEP 2021'!L35</f>
        <v>0</v>
      </c>
      <c r="M35" s="47">
        <f t="shared" si="60"/>
        <v>0</v>
      </c>
      <c r="N35" s="44">
        <f t="shared" si="61"/>
        <v>0</v>
      </c>
      <c r="O35" s="48">
        <f t="shared" si="62"/>
        <v>0</v>
      </c>
      <c r="P35" s="137">
        <f t="shared" si="63"/>
        <v>985600.12000000011</v>
      </c>
      <c r="Q35" s="138">
        <f t="shared" si="64"/>
        <v>35098.720000000001</v>
      </c>
      <c r="R35" s="139">
        <f t="shared" si="65"/>
        <v>1020698.8400000001</v>
      </c>
      <c r="S35" s="39"/>
      <c r="T35" s="43">
        <f>+'OCT-DEC 2021 '!T35+'JUL-SEP 2021'!T35</f>
        <v>602828.13542863447</v>
      </c>
      <c r="U35" s="47">
        <f t="shared" si="66"/>
        <v>1.5785965481691295</v>
      </c>
      <c r="V35" s="44">
        <f>+'OCT-DEC 2021 '!V35+'JUL-SEP 2021'!V35</f>
        <v>30996.117823073982</v>
      </c>
      <c r="W35" s="47">
        <f t="shared" si="67"/>
        <v>0.3319388494530246</v>
      </c>
      <c r="X35" s="44">
        <f t="shared" si="68"/>
        <v>633824.25325170846</v>
      </c>
      <c r="Y35" s="48">
        <f t="shared" si="69"/>
        <v>1.3336508890000283</v>
      </c>
      <c r="Z35" s="46">
        <f>+'OCT-DEC 2021 '!Z35+'JUL-SEP 2021'!Z35</f>
        <v>-1461.0265149924198</v>
      </c>
      <c r="AA35" s="47">
        <f t="shared" si="70"/>
        <v>-7.6223201848127104E-4</v>
      </c>
      <c r="AB35" s="44">
        <f>+'OCT-DEC 2021 '!AB35+'JUL-SEP 2021'!AB35</f>
        <v>71.673347895512734</v>
      </c>
      <c r="AC35" s="47">
        <f t="shared" si="71"/>
        <v>9.6545104670523718E-5</v>
      </c>
      <c r="AD35" s="44">
        <f t="shared" si="72"/>
        <v>-1389.3531670969071</v>
      </c>
      <c r="AE35" s="48">
        <f t="shared" si="73"/>
        <v>-5.2247899976417601E-4</v>
      </c>
      <c r="AF35" s="137">
        <f t="shared" si="74"/>
        <v>601367.10891364201</v>
      </c>
      <c r="AG35" s="138">
        <f t="shared" si="75"/>
        <v>31067.791170969496</v>
      </c>
      <c r="AH35" s="139">
        <f t="shared" si="76"/>
        <v>632434.90008461149</v>
      </c>
      <c r="AI35" s="41"/>
      <c r="AJ35" s="43">
        <f>+'OCT-DEC 2021 '!AJ35+'JUL-SEP 2021'!AJ35</f>
        <v>1524821.0541992481</v>
      </c>
      <c r="AK35" s="47">
        <f t="shared" si="77"/>
        <v>12.054874331561768</v>
      </c>
      <c r="AL35" s="44">
        <f>+'OCT-DEC 2021 '!AL35+'JUL-SEP 2021'!AL35</f>
        <v>21363.259521351363</v>
      </c>
      <c r="AM35" s="47">
        <f t="shared" si="78"/>
        <v>0.57965702133635499</v>
      </c>
      <c r="AN35" s="44">
        <f t="shared" si="79"/>
        <v>1546184.3137205995</v>
      </c>
      <c r="AO35" s="48">
        <f t="shared" si="80"/>
        <v>9.4657584481961461</v>
      </c>
      <c r="AP35" s="46">
        <f>+'OCT-DEC 2021 '!AP35+'JUL-SEP 2021'!AP35</f>
        <v>0</v>
      </c>
      <c r="AQ35" s="47">
        <f t="shared" si="81"/>
        <v>0</v>
      </c>
      <c r="AR35" s="44">
        <f>+'OCT-DEC 2021 '!AR35+'JUL-SEP 2021'!AR35</f>
        <v>0</v>
      </c>
      <c r="AS35" s="47">
        <f t="shared" si="82"/>
        <v>0</v>
      </c>
      <c r="AT35" s="44">
        <f t="shared" si="83"/>
        <v>0</v>
      </c>
      <c r="AU35" s="48">
        <f t="shared" si="84"/>
        <v>0</v>
      </c>
      <c r="AV35" s="137">
        <f t="shared" si="85"/>
        <v>1524821.0541992481</v>
      </c>
      <c r="AW35" s="138">
        <f t="shared" si="86"/>
        <v>21363.259521351363</v>
      </c>
      <c r="AX35" s="139">
        <f t="shared" si="87"/>
        <v>1546184.3137205995</v>
      </c>
      <c r="AY35" s="41"/>
      <c r="AZ35" s="43">
        <f>+'OCT-DEC 2021 '!AZ35+'JUL-SEP 2021'!AZ35</f>
        <v>1420898.5108888117</v>
      </c>
      <c r="BA35" s="47">
        <f t="shared" si="134"/>
        <v>6.4588351033387958</v>
      </c>
      <c r="BB35" s="44">
        <f>+'OCT-DEC 2021 '!BB35+'JUL-SEP 2021'!BB35</f>
        <v>35484.176987811836</v>
      </c>
      <c r="BC35" s="47">
        <f t="shared" si="135"/>
        <v>0.65185129303791312</v>
      </c>
      <c r="BD35" s="44">
        <f t="shared" si="88"/>
        <v>1456382.6878766236</v>
      </c>
      <c r="BE35" s="48">
        <v>8.1203331295817467</v>
      </c>
      <c r="BF35" s="46">
        <f>+'OCT-DEC 2021 '!BF35+'JUL-SEP 2021'!BF35</f>
        <v>0</v>
      </c>
      <c r="BG35" s="47">
        <v>0</v>
      </c>
      <c r="BH35" s="44">
        <f>+'OCT-DEC 2021 '!BH35+'JUL-SEP 2021'!BH35</f>
        <v>0</v>
      </c>
      <c r="BI35" s="47">
        <v>0</v>
      </c>
      <c r="BJ35" s="44">
        <f t="shared" si="92"/>
        <v>0</v>
      </c>
      <c r="BK35" s="48">
        <f t="shared" si="93"/>
        <v>0</v>
      </c>
      <c r="BL35" s="137">
        <f t="shared" si="94"/>
        <v>1420898.5108888117</v>
      </c>
      <c r="BM35" s="138">
        <f t="shared" si="95"/>
        <v>35484.176987811836</v>
      </c>
      <c r="BN35" s="139">
        <f t="shared" si="96"/>
        <v>1456382.6878766236</v>
      </c>
      <c r="BO35" s="41"/>
      <c r="BP35" s="43">
        <f>+'OCT-DEC 2021 '!BP35+'JUL-SEP 2021'!BP35</f>
        <v>2262863.095784483</v>
      </c>
      <c r="BQ35" s="47">
        <v>13.452913669174556</v>
      </c>
      <c r="BR35" s="44">
        <f>+'OCT-DEC 2021 '!BR35+'JUL-SEP 2021'!BR35</f>
        <v>49622.450522109997</v>
      </c>
      <c r="BS35" s="47">
        <v>9.7189825616474546E-2</v>
      </c>
      <c r="BT35" s="44">
        <f t="shared" si="99"/>
        <v>2312485.5463065929</v>
      </c>
      <c r="BU35" s="48">
        <v>11.806194965243742</v>
      </c>
      <c r="BV35" s="46">
        <f>+'OCT-DEC 2021 '!BV35+'JUL-SEP 2021'!BV35</f>
        <v>3113.4711289791144</v>
      </c>
      <c r="BW35" s="47">
        <f t="shared" si="101"/>
        <v>5.6960686589445928E-3</v>
      </c>
      <c r="BX35" s="44">
        <f>+'OCT-DEC 2021 '!BX35+'JUL-SEP 2021'!BX35</f>
        <v>1326.8060311886004</v>
      </c>
      <c r="BY35" s="47">
        <f t="shared" si="102"/>
        <v>3.7998311196065023E-3</v>
      </c>
      <c r="BZ35" s="44">
        <f t="shared" si="103"/>
        <v>4440.277160167715</v>
      </c>
      <c r="CA35" s="48">
        <f t="shared" si="104"/>
        <v>4.9569112334768382E-3</v>
      </c>
      <c r="CB35" s="137">
        <f t="shared" si="105"/>
        <v>2265976.5669134622</v>
      </c>
      <c r="CC35" s="138">
        <f t="shared" si="106"/>
        <v>50949.256553298597</v>
      </c>
      <c r="CD35" s="139">
        <f t="shared" si="107"/>
        <v>2316925.823466761</v>
      </c>
      <c r="CE35" s="41"/>
      <c r="CF35" s="43">
        <f>+'OCT-DEC 2021 '!CF35+'JUL-SEP 2021'!CF35</f>
        <v>1050970.7200360529</v>
      </c>
      <c r="CG35" s="47">
        <f t="shared" si="108"/>
        <v>4.1876014855683215</v>
      </c>
      <c r="CH35" s="44">
        <f>+'OCT-DEC 2021 '!CH35+'JUL-SEP 2021'!CH35</f>
        <v>30551.076537189219</v>
      </c>
      <c r="CI35" s="47">
        <f t="shared" si="109"/>
        <v>0.68623262662150086</v>
      </c>
      <c r="CJ35" s="44">
        <f t="shared" si="110"/>
        <v>1081521.7965732422</v>
      </c>
      <c r="CK35" s="48">
        <f t="shared" si="111"/>
        <v>3.6600713270519751</v>
      </c>
      <c r="CL35" s="46">
        <f>+'OCT-DEC 2021 '!CL35+'JUL-SEP 2021'!CL35</f>
        <v>0</v>
      </c>
      <c r="CM35" s="47">
        <f t="shared" si="112"/>
        <v>0</v>
      </c>
      <c r="CN35" s="44">
        <f>+'OCT-DEC 2021 '!CN35+'JUL-SEP 2021'!CN35</f>
        <v>0</v>
      </c>
      <c r="CO35" s="47">
        <f t="shared" si="113"/>
        <v>0</v>
      </c>
      <c r="CP35" s="44">
        <f t="shared" si="114"/>
        <v>0</v>
      </c>
      <c r="CQ35" s="48">
        <f t="shared" si="115"/>
        <v>0</v>
      </c>
      <c r="CR35" s="137">
        <f t="shared" si="116"/>
        <v>1050970.7200360529</v>
      </c>
      <c r="CS35" s="138">
        <f t="shared" si="117"/>
        <v>30551.076537189219</v>
      </c>
      <c r="CT35" s="139">
        <f t="shared" si="118"/>
        <v>1081521.7965732422</v>
      </c>
      <c r="CU35" s="41"/>
      <c r="CV35" s="46">
        <f t="shared" si="119"/>
        <v>7847981.6363372309</v>
      </c>
      <c r="CW35" s="47">
        <f t="shared" si="120"/>
        <v>5.7477233061916566</v>
      </c>
      <c r="CX35" s="47">
        <f t="shared" si="121"/>
        <v>203115.8013915364</v>
      </c>
      <c r="CY35" s="47">
        <f t="shared" si="122"/>
        <v>0.64861728934043661</v>
      </c>
      <c r="CZ35" s="44">
        <f t="shared" si="123"/>
        <v>8051097.4377287673</v>
      </c>
      <c r="DA35" s="48">
        <f t="shared" si="124"/>
        <v>4.7964339875624074</v>
      </c>
      <c r="DB35" s="46">
        <f t="shared" si="125"/>
        <v>1652.4446139866945</v>
      </c>
      <c r="DC35" s="47">
        <f t="shared" si="126"/>
        <v>3.0816231644131267E-4</v>
      </c>
      <c r="DD35" s="44">
        <f t="shared" si="127"/>
        <v>1398.4793790841131</v>
      </c>
      <c r="DE35" s="47">
        <f t="shared" si="128"/>
        <v>5.0220686239225401E-4</v>
      </c>
      <c r="DF35" s="44">
        <f t="shared" si="129"/>
        <v>3050.9239930708077</v>
      </c>
      <c r="DG35" s="48">
        <f t="shared" si="130"/>
        <v>3.7448793459306565E-4</v>
      </c>
      <c r="DH35" s="174"/>
      <c r="DI35" s="187" t="s">
        <v>33</v>
      </c>
      <c r="DJ35" s="46">
        <f t="shared" si="131"/>
        <v>8051097.4377287673</v>
      </c>
      <c r="DK35" s="44">
        <f t="shared" si="132"/>
        <v>3050.9239930708077</v>
      </c>
      <c r="DL35" s="45">
        <f t="shared" si="133"/>
        <v>8054148.3617218379</v>
      </c>
      <c r="DM35"/>
    </row>
    <row r="36" spans="1:117" s="25" customFormat="1" ht="15.6" x14ac:dyDescent="0.3">
      <c r="A36" s="33">
        <v>24</v>
      </c>
      <c r="B36" s="33" t="s">
        <v>34</v>
      </c>
      <c r="C36" s="42"/>
      <c r="D36" s="43">
        <f>+'JUL-SEP 2021'!D36+'OCT-DEC 2021 '!D36</f>
        <v>388608.27</v>
      </c>
      <c r="E36" s="47">
        <f t="shared" si="55"/>
        <v>1.8343038195755608</v>
      </c>
      <c r="F36" s="44">
        <f>+'JUL-SEP 2021'!F36+'OCT-DEC 2021 '!F36</f>
        <v>0</v>
      </c>
      <c r="G36" s="47">
        <f t="shared" si="56"/>
        <v>0</v>
      </c>
      <c r="H36" s="44">
        <f t="shared" si="57"/>
        <v>388608.27</v>
      </c>
      <c r="I36" s="48">
        <f t="shared" si="58"/>
        <v>1.4984509524176757</v>
      </c>
      <c r="J36" s="43">
        <f>+'OCT-DEC 2021 '!J36+'JUL-SEP 2021'!J36</f>
        <v>0</v>
      </c>
      <c r="K36" s="47">
        <f t="shared" si="59"/>
        <v>0</v>
      </c>
      <c r="L36" s="44">
        <f>+'OCT-DEC 2021 '!L36+'JUL-SEP 2021'!L36</f>
        <v>0</v>
      </c>
      <c r="M36" s="47">
        <f t="shared" si="60"/>
        <v>0</v>
      </c>
      <c r="N36" s="44">
        <f t="shared" si="61"/>
        <v>0</v>
      </c>
      <c r="O36" s="48">
        <f t="shared" si="62"/>
        <v>0</v>
      </c>
      <c r="P36" s="137">
        <f t="shared" si="63"/>
        <v>388608.27</v>
      </c>
      <c r="Q36" s="138">
        <f t="shared" si="64"/>
        <v>0</v>
      </c>
      <c r="R36" s="139">
        <f t="shared" si="65"/>
        <v>388608.27</v>
      </c>
      <c r="S36" s="39"/>
      <c r="T36" s="43">
        <f>+'OCT-DEC 2021 '!T36+'JUL-SEP 2021'!T36</f>
        <v>151732.39953279909</v>
      </c>
      <c r="U36" s="47">
        <f t="shared" si="66"/>
        <v>0.39733421197666019</v>
      </c>
      <c r="V36" s="44">
        <f>+'OCT-DEC 2021 '!V36+'JUL-SEP 2021'!V36</f>
        <v>1271.9115996977696</v>
      </c>
      <c r="W36" s="47">
        <f t="shared" si="67"/>
        <v>1.3620959741459746E-2</v>
      </c>
      <c r="X36" s="44">
        <f t="shared" si="68"/>
        <v>153004.31113249686</v>
      </c>
      <c r="Y36" s="48">
        <f t="shared" si="69"/>
        <v>0.3219415074696676</v>
      </c>
      <c r="Z36" s="46">
        <f>+'OCT-DEC 2021 '!Z36+'JUL-SEP 2021'!Z36</f>
        <v>0</v>
      </c>
      <c r="AA36" s="47">
        <f t="shared" si="70"/>
        <v>0</v>
      </c>
      <c r="AB36" s="44">
        <f>+'OCT-DEC 2021 '!AB36+'JUL-SEP 2021'!AB36</f>
        <v>0</v>
      </c>
      <c r="AC36" s="47">
        <f t="shared" si="71"/>
        <v>0</v>
      </c>
      <c r="AD36" s="44">
        <f t="shared" si="72"/>
        <v>0</v>
      </c>
      <c r="AE36" s="48">
        <f t="shared" si="73"/>
        <v>0</v>
      </c>
      <c r="AF36" s="137">
        <f t="shared" si="74"/>
        <v>151732.39953279909</v>
      </c>
      <c r="AG36" s="138">
        <f t="shared" si="75"/>
        <v>1271.9115996977696</v>
      </c>
      <c r="AH36" s="139">
        <f t="shared" si="76"/>
        <v>153004.31113249686</v>
      </c>
      <c r="AI36" s="41"/>
      <c r="AJ36" s="43">
        <f>+'OCT-DEC 2021 '!AJ36+'JUL-SEP 2021'!AJ36</f>
        <v>713523.8675669441</v>
      </c>
      <c r="AK36" s="47">
        <f t="shared" si="77"/>
        <v>5.6409508069171013</v>
      </c>
      <c r="AL36" s="44">
        <f>+'OCT-DEC 2021 '!AL36+'JUL-SEP 2021'!AL36</f>
        <v>-25.898511300792734</v>
      </c>
      <c r="AM36" s="47">
        <f t="shared" si="78"/>
        <v>-7.0271364267515224E-4</v>
      </c>
      <c r="AN36" s="44">
        <f t="shared" si="79"/>
        <v>713497.96905564331</v>
      </c>
      <c r="AO36" s="48">
        <f t="shared" si="80"/>
        <v>4.3680429095206055</v>
      </c>
      <c r="AP36" s="46">
        <f>+'OCT-DEC 2021 '!AP36+'JUL-SEP 2021'!AP36</f>
        <v>0</v>
      </c>
      <c r="AQ36" s="47">
        <f t="shared" si="81"/>
        <v>0</v>
      </c>
      <c r="AR36" s="44">
        <f>+'OCT-DEC 2021 '!AR36+'JUL-SEP 2021'!AR36</f>
        <v>0</v>
      </c>
      <c r="AS36" s="47">
        <f t="shared" si="82"/>
        <v>0</v>
      </c>
      <c r="AT36" s="44">
        <f t="shared" si="83"/>
        <v>0</v>
      </c>
      <c r="AU36" s="48">
        <f t="shared" si="84"/>
        <v>0</v>
      </c>
      <c r="AV36" s="137">
        <f t="shared" si="85"/>
        <v>713523.8675669441</v>
      </c>
      <c r="AW36" s="138">
        <f t="shared" si="86"/>
        <v>-25.898511300792734</v>
      </c>
      <c r="AX36" s="139">
        <f t="shared" si="87"/>
        <v>713497.96905564331</v>
      </c>
      <c r="AY36" s="41"/>
      <c r="AZ36" s="43">
        <f>+'OCT-DEC 2021 '!AZ36+'JUL-SEP 2021'!AZ36</f>
        <v>459941.47046874173</v>
      </c>
      <c r="BA36" s="47">
        <f t="shared" si="134"/>
        <v>2.0907095701624221</v>
      </c>
      <c r="BB36" s="44">
        <f>+'OCT-DEC 2021 '!BB36+'JUL-SEP 2021'!BB36</f>
        <v>2126.8808114423837</v>
      </c>
      <c r="BC36" s="47">
        <f t="shared" si="135"/>
        <v>3.9071217786802552E-2</v>
      </c>
      <c r="BD36" s="44">
        <f t="shared" si="88"/>
        <v>462068.35128018411</v>
      </c>
      <c r="BE36" s="48">
        <v>2.7291832266433618</v>
      </c>
      <c r="BF36" s="46">
        <f>+'OCT-DEC 2021 '!BF36+'JUL-SEP 2021'!BF36</f>
        <v>0</v>
      </c>
      <c r="BG36" s="47">
        <v>0</v>
      </c>
      <c r="BH36" s="44">
        <f>+'OCT-DEC 2021 '!BH36+'JUL-SEP 2021'!BH36</f>
        <v>0</v>
      </c>
      <c r="BI36" s="47">
        <v>0</v>
      </c>
      <c r="BJ36" s="44">
        <f t="shared" si="92"/>
        <v>0</v>
      </c>
      <c r="BK36" s="48">
        <f t="shared" si="93"/>
        <v>0</v>
      </c>
      <c r="BL36" s="137">
        <f t="shared" si="94"/>
        <v>459941.47046874173</v>
      </c>
      <c r="BM36" s="138">
        <f t="shared" si="95"/>
        <v>2126.8808114423837</v>
      </c>
      <c r="BN36" s="139">
        <f t="shared" si="96"/>
        <v>462068.35128018411</v>
      </c>
      <c r="BO36" s="41"/>
      <c r="BP36" s="43">
        <f>+'OCT-DEC 2021 '!BP36+'JUL-SEP 2021'!BP36</f>
        <v>518366.11243969784</v>
      </c>
      <c r="BQ36" s="47">
        <v>4.872569847544697</v>
      </c>
      <c r="BR36" s="44">
        <f>+'OCT-DEC 2021 '!BR36+'JUL-SEP 2021'!BR36</f>
        <v>-1.2315795270633316</v>
      </c>
      <c r="BS36" s="47">
        <v>1.6278598256125879E-2</v>
      </c>
      <c r="BT36" s="44">
        <f t="shared" si="99"/>
        <v>518364.88086017076</v>
      </c>
      <c r="BU36" s="48">
        <v>4.2738044248981195</v>
      </c>
      <c r="BV36" s="46">
        <f>+'OCT-DEC 2021 '!BV36+'JUL-SEP 2021'!BV36</f>
        <v>0</v>
      </c>
      <c r="BW36" s="47">
        <f t="shared" si="101"/>
        <v>0</v>
      </c>
      <c r="BX36" s="44">
        <f>+'OCT-DEC 2021 '!BX36+'JUL-SEP 2021'!BX36</f>
        <v>-95.870644436360891</v>
      </c>
      <c r="BY36" s="47">
        <f t="shared" si="102"/>
        <v>-2.7456331191053453E-4</v>
      </c>
      <c r="BZ36" s="44">
        <f t="shared" si="103"/>
        <v>-95.870644436360891</v>
      </c>
      <c r="CA36" s="48">
        <f t="shared" si="104"/>
        <v>-1.0702536288282313E-4</v>
      </c>
      <c r="CB36" s="137">
        <f t="shared" si="105"/>
        <v>518366.11243969784</v>
      </c>
      <c r="CC36" s="138">
        <f t="shared" si="106"/>
        <v>-97.102223963424223</v>
      </c>
      <c r="CD36" s="139">
        <f t="shared" si="107"/>
        <v>518269.01021573442</v>
      </c>
      <c r="CE36" s="41"/>
      <c r="CF36" s="43">
        <f>+'OCT-DEC 2021 '!CF36+'JUL-SEP 2021'!CF36</f>
        <v>448833.5909037391</v>
      </c>
      <c r="CG36" s="47">
        <f t="shared" si="108"/>
        <v>1.788381137751379</v>
      </c>
      <c r="CH36" s="44">
        <f>+'OCT-DEC 2021 '!CH36+'JUL-SEP 2021'!CH36</f>
        <v>3456.3141623361321</v>
      </c>
      <c r="CI36" s="47">
        <f t="shared" si="109"/>
        <v>7.7635089001260829E-2</v>
      </c>
      <c r="CJ36" s="44">
        <f t="shared" si="110"/>
        <v>452289.90506607521</v>
      </c>
      <c r="CK36" s="48">
        <f t="shared" si="111"/>
        <v>1.5306333337825566</v>
      </c>
      <c r="CL36" s="46">
        <f>+'OCT-DEC 2021 '!CL36+'JUL-SEP 2021'!CL36</f>
        <v>0</v>
      </c>
      <c r="CM36" s="47">
        <f t="shared" si="112"/>
        <v>0</v>
      </c>
      <c r="CN36" s="44">
        <f>+'OCT-DEC 2021 '!CN36+'JUL-SEP 2021'!CN36</f>
        <v>0</v>
      </c>
      <c r="CO36" s="47">
        <f t="shared" si="113"/>
        <v>0</v>
      </c>
      <c r="CP36" s="44">
        <f t="shared" si="114"/>
        <v>0</v>
      </c>
      <c r="CQ36" s="48">
        <f t="shared" si="115"/>
        <v>0</v>
      </c>
      <c r="CR36" s="137">
        <f t="shared" si="116"/>
        <v>448833.5909037391</v>
      </c>
      <c r="CS36" s="138">
        <f t="shared" si="117"/>
        <v>3456.3141623361321</v>
      </c>
      <c r="CT36" s="139">
        <f t="shared" si="118"/>
        <v>452289.90506607521</v>
      </c>
      <c r="CU36" s="41"/>
      <c r="CV36" s="46">
        <f t="shared" si="119"/>
        <v>2681005.7109119217</v>
      </c>
      <c r="CW36" s="47">
        <f t="shared" si="120"/>
        <v>1.9635212877273382</v>
      </c>
      <c r="CX36" s="47">
        <f t="shared" si="121"/>
        <v>6827.9764826484297</v>
      </c>
      <c r="CY36" s="47">
        <f t="shared" si="122"/>
        <v>2.1804032810419316E-2</v>
      </c>
      <c r="CZ36" s="44">
        <f t="shared" si="123"/>
        <v>2687833.6873945701</v>
      </c>
      <c r="DA36" s="48">
        <f t="shared" si="124"/>
        <v>1.6012744785226913</v>
      </c>
      <c r="DB36" s="46">
        <f t="shared" si="125"/>
        <v>0</v>
      </c>
      <c r="DC36" s="47">
        <f t="shared" si="126"/>
        <v>0</v>
      </c>
      <c r="DD36" s="44">
        <f t="shared" si="127"/>
        <v>-95.870644436360891</v>
      </c>
      <c r="DE36" s="47">
        <f t="shared" si="128"/>
        <v>-3.4428033947443967E-5</v>
      </c>
      <c r="DF36" s="44">
        <f t="shared" si="129"/>
        <v>-95.870644436360891</v>
      </c>
      <c r="DG36" s="48">
        <f t="shared" si="130"/>
        <v>-1.1767713553211985E-5</v>
      </c>
      <c r="DH36" s="174"/>
      <c r="DI36" s="187" t="s">
        <v>34</v>
      </c>
      <c r="DJ36" s="46">
        <f t="shared" si="131"/>
        <v>2687833.6873945701</v>
      </c>
      <c r="DK36" s="44">
        <f t="shared" si="132"/>
        <v>-95.870644436360891</v>
      </c>
      <c r="DL36" s="45">
        <f t="shared" si="133"/>
        <v>2687737.8167501339</v>
      </c>
      <c r="DM36"/>
    </row>
    <row r="37" spans="1:117" s="25" customFormat="1" ht="15.6" x14ac:dyDescent="0.3">
      <c r="A37" s="33">
        <v>25</v>
      </c>
      <c r="B37" s="33" t="s">
        <v>35</v>
      </c>
      <c r="C37" s="42"/>
      <c r="D37" s="43">
        <f>+'JUL-SEP 2021'!D37+'OCT-DEC 2021 '!D37</f>
        <v>143668.57</v>
      </c>
      <c r="E37" s="47">
        <f t="shared" si="55"/>
        <v>0.67814255909674503</v>
      </c>
      <c r="F37" s="44">
        <f>+'JUL-SEP 2021'!F37+'OCT-DEC 2021 '!F37</f>
        <v>6270.58</v>
      </c>
      <c r="G37" s="47">
        <f t="shared" si="56"/>
        <v>0.13205669278072613</v>
      </c>
      <c r="H37" s="44">
        <f t="shared" si="57"/>
        <v>149939.15</v>
      </c>
      <c r="I37" s="48">
        <f t="shared" si="58"/>
        <v>0.57815666692372947</v>
      </c>
      <c r="J37" s="43">
        <f>+'OCT-DEC 2021 '!J37+'JUL-SEP 2021'!J37</f>
        <v>0</v>
      </c>
      <c r="K37" s="47">
        <f t="shared" si="59"/>
        <v>0</v>
      </c>
      <c r="L37" s="44">
        <f>+'OCT-DEC 2021 '!L37+'JUL-SEP 2021'!L37</f>
        <v>0</v>
      </c>
      <c r="M37" s="47">
        <f t="shared" si="60"/>
        <v>0</v>
      </c>
      <c r="N37" s="44">
        <f t="shared" si="61"/>
        <v>0</v>
      </c>
      <c r="O37" s="48">
        <f t="shared" si="62"/>
        <v>0</v>
      </c>
      <c r="P37" s="137">
        <f t="shared" si="63"/>
        <v>143668.57</v>
      </c>
      <c r="Q37" s="138">
        <f t="shared" si="64"/>
        <v>6270.58</v>
      </c>
      <c r="R37" s="139">
        <f t="shared" si="65"/>
        <v>149939.15</v>
      </c>
      <c r="S37" s="39"/>
      <c r="T37" s="43">
        <f>+'OCT-DEC 2021 '!T37+'JUL-SEP 2021'!T37</f>
        <v>653771.38068287168</v>
      </c>
      <c r="U37" s="47">
        <f t="shared" si="66"/>
        <v>1.711999132396044</v>
      </c>
      <c r="V37" s="44">
        <f>+'OCT-DEC 2021 '!V37+'JUL-SEP 2021'!V37</f>
        <v>28876.066502028752</v>
      </c>
      <c r="W37" s="47">
        <f t="shared" si="67"/>
        <v>0.30923512247966622</v>
      </c>
      <c r="X37" s="44">
        <f t="shared" si="68"/>
        <v>682647.4471849004</v>
      </c>
      <c r="Y37" s="48">
        <f t="shared" si="69"/>
        <v>1.4363814103689607</v>
      </c>
      <c r="Z37" s="46">
        <f>+'OCT-DEC 2021 '!Z37+'JUL-SEP 2021'!Z37</f>
        <v>5427.0295911457524</v>
      </c>
      <c r="AA37" s="47">
        <f t="shared" si="70"/>
        <v>2.8313351449601007E-3</v>
      </c>
      <c r="AB37" s="44">
        <f>+'OCT-DEC 2021 '!AB37+'JUL-SEP 2021'!AB37</f>
        <v>3536.803914513147</v>
      </c>
      <c r="AC37" s="47">
        <f t="shared" si="71"/>
        <v>4.7641294030743566E-3</v>
      </c>
      <c r="AD37" s="44">
        <f t="shared" si="72"/>
        <v>8963.8335056588985</v>
      </c>
      <c r="AE37" s="48">
        <f t="shared" si="73"/>
        <v>3.3709317940199442E-3</v>
      </c>
      <c r="AF37" s="137">
        <f t="shared" si="74"/>
        <v>659198.41027401749</v>
      </c>
      <c r="AG37" s="138">
        <f t="shared" si="75"/>
        <v>32412.8704165419</v>
      </c>
      <c r="AH37" s="139">
        <f t="shared" si="76"/>
        <v>691611.28069055942</v>
      </c>
      <c r="AI37" s="41"/>
      <c r="AJ37" s="43">
        <f>+'OCT-DEC 2021 '!AJ37+'JUL-SEP 2021'!AJ37</f>
        <v>2217816.1967295008</v>
      </c>
      <c r="AK37" s="47">
        <f t="shared" si="77"/>
        <v>17.533529897458305</v>
      </c>
      <c r="AL37" s="44">
        <f>+'OCT-DEC 2021 '!AL37+'JUL-SEP 2021'!AL37</f>
        <v>60302.922596916367</v>
      </c>
      <c r="AM37" s="47">
        <f t="shared" si="78"/>
        <v>1.6362209360172668</v>
      </c>
      <c r="AN37" s="44">
        <f t="shared" si="79"/>
        <v>2278119.1193264173</v>
      </c>
      <c r="AO37" s="48">
        <f t="shared" si="80"/>
        <v>13.946671886659631</v>
      </c>
      <c r="AP37" s="46">
        <f>+'OCT-DEC 2021 '!AP37+'JUL-SEP 2021'!AP37</f>
        <v>0</v>
      </c>
      <c r="AQ37" s="47">
        <f t="shared" si="81"/>
        <v>0</v>
      </c>
      <c r="AR37" s="44">
        <f>+'OCT-DEC 2021 '!AR37+'JUL-SEP 2021'!AR37</f>
        <v>0</v>
      </c>
      <c r="AS37" s="47">
        <f t="shared" si="82"/>
        <v>0</v>
      </c>
      <c r="AT37" s="44">
        <f t="shared" si="83"/>
        <v>0</v>
      </c>
      <c r="AU37" s="48">
        <f t="shared" si="84"/>
        <v>0</v>
      </c>
      <c r="AV37" s="137">
        <f t="shared" si="85"/>
        <v>2217816.1967295008</v>
      </c>
      <c r="AW37" s="138">
        <f t="shared" si="86"/>
        <v>60302.922596916367</v>
      </c>
      <c r="AX37" s="139">
        <f t="shared" si="87"/>
        <v>2278119.1193264173</v>
      </c>
      <c r="AY37" s="41"/>
      <c r="AZ37" s="43">
        <f>+'OCT-DEC 2021 '!AZ37+'JUL-SEP 2021'!AZ37</f>
        <v>2033559.0947999717</v>
      </c>
      <c r="BA37" s="47">
        <f t="shared" si="134"/>
        <v>9.2437445500537372</v>
      </c>
      <c r="BB37" s="44">
        <f>+'OCT-DEC 2021 '!BB37+'JUL-SEP 2021'!BB37</f>
        <v>65909.709437322221</v>
      </c>
      <c r="BC37" s="47">
        <f t="shared" si="135"/>
        <v>1.210774293433063</v>
      </c>
      <c r="BD37" s="44">
        <f t="shared" si="88"/>
        <v>2099468.804237294</v>
      </c>
      <c r="BE37" s="48">
        <v>11.514872870714669</v>
      </c>
      <c r="BF37" s="46">
        <f>+'OCT-DEC 2021 '!BF37+'JUL-SEP 2021'!BF37</f>
        <v>0</v>
      </c>
      <c r="BG37" s="47">
        <v>0</v>
      </c>
      <c r="BH37" s="44">
        <f>+'OCT-DEC 2021 '!BH37+'JUL-SEP 2021'!BH37</f>
        <v>0</v>
      </c>
      <c r="BI37" s="47">
        <v>0</v>
      </c>
      <c r="BJ37" s="44">
        <f t="shared" si="92"/>
        <v>0</v>
      </c>
      <c r="BK37" s="48">
        <f t="shared" si="93"/>
        <v>0</v>
      </c>
      <c r="BL37" s="137">
        <f t="shared" si="94"/>
        <v>2033559.0947999717</v>
      </c>
      <c r="BM37" s="138">
        <f t="shared" si="95"/>
        <v>65909.709437322221</v>
      </c>
      <c r="BN37" s="139">
        <f t="shared" si="96"/>
        <v>2099468.804237294</v>
      </c>
      <c r="BO37" s="41"/>
      <c r="BP37" s="43">
        <f>+'OCT-DEC 2021 '!BP37+'JUL-SEP 2021'!BP37</f>
        <v>2450701.8844242524</v>
      </c>
      <c r="BQ37" s="47">
        <v>15.262557340954244</v>
      </c>
      <c r="BR37" s="44">
        <f>+'OCT-DEC 2021 '!BR37+'JUL-SEP 2021'!BR37</f>
        <v>85510.771918297367</v>
      </c>
      <c r="BS37" s="47">
        <v>0.41756562274167891</v>
      </c>
      <c r="BT37" s="44">
        <f t="shared" si="99"/>
        <v>2536212.6563425497</v>
      </c>
      <c r="BU37" s="48">
        <v>13.432216596534795</v>
      </c>
      <c r="BV37" s="46">
        <f>+'OCT-DEC 2021 '!BV37+'JUL-SEP 2021'!BV37</f>
        <v>1000.3486437179888</v>
      </c>
      <c r="BW37" s="47">
        <f t="shared" si="101"/>
        <v>1.8301292420746227E-3</v>
      </c>
      <c r="BX37" s="44">
        <f>+'OCT-DEC 2021 '!BX37+'JUL-SEP 2021'!BX37</f>
        <v>11969.549271995817</v>
      </c>
      <c r="BY37" s="47">
        <f t="shared" si="102"/>
        <v>3.42795139170783E-2</v>
      </c>
      <c r="BZ37" s="44">
        <f t="shared" si="103"/>
        <v>12969.897915713806</v>
      </c>
      <c r="CA37" s="48">
        <f t="shared" si="104"/>
        <v>1.4478968396878464E-2</v>
      </c>
      <c r="CB37" s="137">
        <f t="shared" si="105"/>
        <v>2451702.2330679703</v>
      </c>
      <c r="CC37" s="138">
        <f t="shared" si="106"/>
        <v>97480.32119029318</v>
      </c>
      <c r="CD37" s="139">
        <f t="shared" si="107"/>
        <v>2549182.5542582637</v>
      </c>
      <c r="CE37" s="41"/>
      <c r="CF37" s="43">
        <f>+'OCT-DEC 2021 '!CF37+'JUL-SEP 2021'!CF37</f>
        <v>1099439.4133918711</v>
      </c>
      <c r="CG37" s="47">
        <f t="shared" si="108"/>
        <v>4.3807253932385732</v>
      </c>
      <c r="CH37" s="44">
        <f>+'OCT-DEC 2021 '!CH37+'JUL-SEP 2021'!CH37</f>
        <v>51718.770181231142</v>
      </c>
      <c r="CI37" s="47">
        <f t="shared" si="109"/>
        <v>1.16169744342388</v>
      </c>
      <c r="CJ37" s="44">
        <f t="shared" si="110"/>
        <v>1151158.1835731023</v>
      </c>
      <c r="CK37" s="48">
        <f t="shared" si="111"/>
        <v>3.8957338390653633</v>
      </c>
      <c r="CL37" s="46">
        <f>+'OCT-DEC 2021 '!CL37+'JUL-SEP 2021'!CL37</f>
        <v>0</v>
      </c>
      <c r="CM37" s="47">
        <f t="shared" si="112"/>
        <v>0</v>
      </c>
      <c r="CN37" s="44">
        <f>+'OCT-DEC 2021 '!CN37+'JUL-SEP 2021'!CN37</f>
        <v>0</v>
      </c>
      <c r="CO37" s="47">
        <f t="shared" si="113"/>
        <v>0</v>
      </c>
      <c r="CP37" s="44">
        <f t="shared" si="114"/>
        <v>0</v>
      </c>
      <c r="CQ37" s="48">
        <f t="shared" si="115"/>
        <v>0</v>
      </c>
      <c r="CR37" s="137">
        <f t="shared" si="116"/>
        <v>1099439.4133918711</v>
      </c>
      <c r="CS37" s="138">
        <f t="shared" si="117"/>
        <v>51718.770181231142</v>
      </c>
      <c r="CT37" s="139">
        <f t="shared" si="118"/>
        <v>1151158.1835731023</v>
      </c>
      <c r="CU37" s="41"/>
      <c r="CV37" s="46">
        <f t="shared" si="119"/>
        <v>8598956.5400284678</v>
      </c>
      <c r="CW37" s="47">
        <f t="shared" si="120"/>
        <v>6.2977240778965307</v>
      </c>
      <c r="CX37" s="47">
        <f t="shared" si="121"/>
        <v>298588.82063579583</v>
      </c>
      <c r="CY37" s="47">
        <f t="shared" si="122"/>
        <v>0.95349485437038828</v>
      </c>
      <c r="CZ37" s="44">
        <f t="shared" si="123"/>
        <v>8897545.3606642634</v>
      </c>
      <c r="DA37" s="48">
        <f t="shared" si="124"/>
        <v>5.300704569016796</v>
      </c>
      <c r="DB37" s="46">
        <f t="shared" si="125"/>
        <v>6427.3782348637415</v>
      </c>
      <c r="DC37" s="47">
        <f t="shared" si="126"/>
        <v>1.1986336780883079E-3</v>
      </c>
      <c r="DD37" s="44">
        <f t="shared" si="127"/>
        <v>15506.353186508964</v>
      </c>
      <c r="DE37" s="47">
        <f t="shared" si="128"/>
        <v>5.5684746571257196E-3</v>
      </c>
      <c r="DF37" s="44">
        <f t="shared" si="129"/>
        <v>21933.731421372708</v>
      </c>
      <c r="DG37" s="48">
        <f t="shared" si="130"/>
        <v>2.6922721760896579E-3</v>
      </c>
      <c r="DH37" s="174"/>
      <c r="DI37" s="187" t="s">
        <v>35</v>
      </c>
      <c r="DJ37" s="46">
        <f t="shared" si="131"/>
        <v>8897545.3606642634</v>
      </c>
      <c r="DK37" s="44">
        <f t="shared" si="132"/>
        <v>21933.731421372708</v>
      </c>
      <c r="DL37" s="45">
        <f t="shared" si="133"/>
        <v>8919479.0920856353</v>
      </c>
      <c r="DM37"/>
    </row>
    <row r="38" spans="1:117" s="25" customFormat="1" ht="15.6" x14ac:dyDescent="0.3">
      <c r="A38" s="33">
        <v>26</v>
      </c>
      <c r="B38" s="33" t="s">
        <v>36</v>
      </c>
      <c r="C38" s="42"/>
      <c r="D38" s="43">
        <f>+'JUL-SEP 2021'!D38+'OCT-DEC 2021 '!D38</f>
        <v>665621.1</v>
      </c>
      <c r="E38" s="47">
        <f t="shared" si="55"/>
        <v>3.1418562608564309</v>
      </c>
      <c r="F38" s="44">
        <f>+'JUL-SEP 2021'!F38+'OCT-DEC 2021 '!F38</f>
        <v>24064.739999999998</v>
      </c>
      <c r="G38" s="47">
        <f t="shared" si="56"/>
        <v>0.50679681576952229</v>
      </c>
      <c r="H38" s="44">
        <f t="shared" si="57"/>
        <v>689685.84</v>
      </c>
      <c r="I38" s="48">
        <f t="shared" si="58"/>
        <v>2.6593886018354285</v>
      </c>
      <c r="J38" s="43">
        <f>+'OCT-DEC 2021 '!J38+'JUL-SEP 2021'!J38</f>
        <v>0</v>
      </c>
      <c r="K38" s="47">
        <f t="shared" si="59"/>
        <v>0</v>
      </c>
      <c r="L38" s="44">
        <f>+'OCT-DEC 2021 '!L38+'JUL-SEP 2021'!L38</f>
        <v>0</v>
      </c>
      <c r="M38" s="47">
        <f t="shared" si="60"/>
        <v>0</v>
      </c>
      <c r="N38" s="44">
        <f t="shared" si="61"/>
        <v>0</v>
      </c>
      <c r="O38" s="48">
        <f t="shared" si="62"/>
        <v>0</v>
      </c>
      <c r="P38" s="137">
        <f t="shared" si="63"/>
        <v>665621.1</v>
      </c>
      <c r="Q38" s="138">
        <f t="shared" si="64"/>
        <v>24064.739999999998</v>
      </c>
      <c r="R38" s="139">
        <f t="shared" si="65"/>
        <v>689685.84</v>
      </c>
      <c r="S38" s="39"/>
      <c r="T38" s="43">
        <f>+'OCT-DEC 2021 '!T38+'JUL-SEP 2021'!T38</f>
        <v>56913.398116037773</v>
      </c>
      <c r="U38" s="47">
        <f t="shared" si="66"/>
        <v>0.14903633146895268</v>
      </c>
      <c r="V38" s="44">
        <f>+'OCT-DEC 2021 '!V38+'JUL-SEP 2021'!V38</f>
        <v>2779.9548966051598</v>
      </c>
      <c r="W38" s="47">
        <f t="shared" si="67"/>
        <v>2.9770664674125442E-2</v>
      </c>
      <c r="X38" s="44">
        <f t="shared" si="68"/>
        <v>59693.353012642932</v>
      </c>
      <c r="Y38" s="48">
        <f t="shared" si="69"/>
        <v>0.12560278800358321</v>
      </c>
      <c r="Z38" s="46">
        <f>+'OCT-DEC 2021 '!Z38+'JUL-SEP 2021'!Z38</f>
        <v>1354.1171569849998</v>
      </c>
      <c r="AA38" s="47">
        <f t="shared" si="70"/>
        <v>7.0645634643677342E-4</v>
      </c>
      <c r="AB38" s="44">
        <f>+'OCT-DEC 2021 '!AB38+'JUL-SEP 2021'!AB38</f>
        <v>807.79133744884757</v>
      </c>
      <c r="AC38" s="47">
        <f t="shared" si="71"/>
        <v>1.088107386020738E-3</v>
      </c>
      <c r="AD38" s="44">
        <f t="shared" si="72"/>
        <v>2161.9084944338474</v>
      </c>
      <c r="AE38" s="48">
        <f t="shared" si="73"/>
        <v>8.1300551544694912E-4</v>
      </c>
      <c r="AF38" s="137">
        <f t="shared" si="74"/>
        <v>58267.515273022771</v>
      </c>
      <c r="AG38" s="138">
        <f t="shared" si="75"/>
        <v>3587.7462340540073</v>
      </c>
      <c r="AH38" s="139">
        <f t="shared" si="76"/>
        <v>61855.261507076779</v>
      </c>
      <c r="AI38" s="41"/>
      <c r="AJ38" s="43">
        <f>+'OCT-DEC 2021 '!AJ38+'JUL-SEP 2021'!AJ38</f>
        <v>376934.96905367507</v>
      </c>
      <c r="AK38" s="47">
        <f t="shared" si="77"/>
        <v>2.9799586453765126</v>
      </c>
      <c r="AL38" s="44">
        <f>+'OCT-DEC 2021 '!AL38+'JUL-SEP 2021'!AL38</f>
        <v>6820.5191244164407</v>
      </c>
      <c r="AM38" s="47">
        <f t="shared" si="78"/>
        <v>0.18506360397277005</v>
      </c>
      <c r="AN38" s="44">
        <f t="shared" si="79"/>
        <v>383755.48817809153</v>
      </c>
      <c r="AO38" s="48">
        <f t="shared" si="80"/>
        <v>2.3493555858954456</v>
      </c>
      <c r="AP38" s="46">
        <f>+'OCT-DEC 2021 '!AP38+'JUL-SEP 2021'!AP38</f>
        <v>0</v>
      </c>
      <c r="AQ38" s="47">
        <f t="shared" si="81"/>
        <v>0</v>
      </c>
      <c r="AR38" s="44">
        <f>+'OCT-DEC 2021 '!AR38+'JUL-SEP 2021'!AR38</f>
        <v>0</v>
      </c>
      <c r="AS38" s="47">
        <f t="shared" si="82"/>
        <v>0</v>
      </c>
      <c r="AT38" s="44">
        <f t="shared" si="83"/>
        <v>0</v>
      </c>
      <c r="AU38" s="48">
        <f t="shared" si="84"/>
        <v>0</v>
      </c>
      <c r="AV38" s="137">
        <f t="shared" si="85"/>
        <v>376934.96905367507</v>
      </c>
      <c r="AW38" s="138">
        <f t="shared" si="86"/>
        <v>6820.5191244164407</v>
      </c>
      <c r="AX38" s="139">
        <f t="shared" si="87"/>
        <v>383755.48817809153</v>
      </c>
      <c r="AY38" s="41"/>
      <c r="AZ38" s="43">
        <f>+'OCT-DEC 2021 '!AZ38+'JUL-SEP 2021'!AZ38</f>
        <v>1358665.3580365186</v>
      </c>
      <c r="BA38" s="47">
        <f t="shared" si="134"/>
        <v>6.1759481348793761</v>
      </c>
      <c r="BB38" s="44">
        <f>+'OCT-DEC 2021 '!BB38+'JUL-SEP 2021'!BB38</f>
        <v>35569.387750077534</v>
      </c>
      <c r="BC38" s="47">
        <f t="shared" si="135"/>
        <v>0.65341663145854834</v>
      </c>
      <c r="BD38" s="44">
        <f t="shared" si="88"/>
        <v>1394234.7457865961</v>
      </c>
      <c r="BE38" s="48">
        <v>9.9477363918906256</v>
      </c>
      <c r="BF38" s="46">
        <f>+'OCT-DEC 2021 '!BF38+'JUL-SEP 2021'!BF38</f>
        <v>0</v>
      </c>
      <c r="BG38" s="47">
        <v>0</v>
      </c>
      <c r="BH38" s="44">
        <f>+'OCT-DEC 2021 '!BH38+'JUL-SEP 2021'!BH38</f>
        <v>0</v>
      </c>
      <c r="BI38" s="47">
        <v>0</v>
      </c>
      <c r="BJ38" s="44">
        <f t="shared" si="92"/>
        <v>0</v>
      </c>
      <c r="BK38" s="48">
        <f t="shared" si="93"/>
        <v>0</v>
      </c>
      <c r="BL38" s="137">
        <f t="shared" si="94"/>
        <v>1358665.3580365186</v>
      </c>
      <c r="BM38" s="138">
        <f t="shared" si="95"/>
        <v>35569.387750077534</v>
      </c>
      <c r="BN38" s="139">
        <f t="shared" si="96"/>
        <v>1394234.7457865961</v>
      </c>
      <c r="BO38" s="41"/>
      <c r="BP38" s="43">
        <f>+'OCT-DEC 2021 '!BP38+'JUL-SEP 2021'!BP38</f>
        <v>67980.654769034823</v>
      </c>
      <c r="BQ38" s="47">
        <v>3.1205601084910173</v>
      </c>
      <c r="BR38" s="44">
        <f>+'OCT-DEC 2021 '!BR38+'JUL-SEP 2021'!BR38</f>
        <v>6405.4641360598334</v>
      </c>
      <c r="BS38" s="47">
        <v>6.3808491857587885E-2</v>
      </c>
      <c r="BT38" s="44">
        <f t="shared" si="99"/>
        <v>74386.118905094656</v>
      </c>
      <c r="BU38" s="48">
        <v>2.7436722573088512</v>
      </c>
      <c r="BV38" s="46">
        <f>+'OCT-DEC 2021 '!BV38+'JUL-SEP 2021'!BV38</f>
        <v>-208.99888547254849</v>
      </c>
      <c r="BW38" s="47">
        <f t="shared" si="101"/>
        <v>-3.8236166387220727E-4</v>
      </c>
      <c r="BX38" s="44">
        <f>+'OCT-DEC 2021 '!BX38+'JUL-SEP 2021'!BX38</f>
        <v>1353.4965190558214</v>
      </c>
      <c r="BY38" s="47">
        <f t="shared" si="102"/>
        <v>3.8762698333380725E-3</v>
      </c>
      <c r="BZ38" s="44">
        <f t="shared" si="103"/>
        <v>1144.497633583273</v>
      </c>
      <c r="CA38" s="48">
        <f t="shared" si="104"/>
        <v>1.277661950359491E-3</v>
      </c>
      <c r="CB38" s="137">
        <f t="shared" si="105"/>
        <v>67771.655883562271</v>
      </c>
      <c r="CC38" s="138">
        <f t="shared" si="106"/>
        <v>7758.9606551156548</v>
      </c>
      <c r="CD38" s="139">
        <f t="shared" si="107"/>
        <v>75530.616538677932</v>
      </c>
      <c r="CE38" s="41"/>
      <c r="CF38" s="43">
        <f>+'OCT-DEC 2021 '!CF38+'JUL-SEP 2021'!CF38</f>
        <v>7.3025393184310321</v>
      </c>
      <c r="CG38" s="47">
        <f t="shared" si="108"/>
        <v>2.9097028028748355E-5</v>
      </c>
      <c r="CH38" s="44">
        <f>+'OCT-DEC 2021 '!CH38+'JUL-SEP 2021'!CH38</f>
        <v>0</v>
      </c>
      <c r="CI38" s="47">
        <f t="shared" si="109"/>
        <v>0</v>
      </c>
      <c r="CJ38" s="44">
        <f t="shared" si="110"/>
        <v>7.3025393184310321</v>
      </c>
      <c r="CK38" s="48">
        <f t="shared" si="111"/>
        <v>2.4713154056390805E-5</v>
      </c>
      <c r="CL38" s="46">
        <f>+'OCT-DEC 2021 '!CL38+'JUL-SEP 2021'!CL38</f>
        <v>0</v>
      </c>
      <c r="CM38" s="47">
        <f t="shared" si="112"/>
        <v>0</v>
      </c>
      <c r="CN38" s="44">
        <f>+'OCT-DEC 2021 '!CN38+'JUL-SEP 2021'!CN38</f>
        <v>0</v>
      </c>
      <c r="CO38" s="47">
        <f t="shared" si="113"/>
        <v>0</v>
      </c>
      <c r="CP38" s="44">
        <f t="shared" si="114"/>
        <v>0</v>
      </c>
      <c r="CQ38" s="48">
        <f t="shared" si="115"/>
        <v>0</v>
      </c>
      <c r="CR38" s="137">
        <f t="shared" si="116"/>
        <v>7.3025393184310321</v>
      </c>
      <c r="CS38" s="138">
        <f t="shared" si="117"/>
        <v>0</v>
      </c>
      <c r="CT38" s="139">
        <f t="shared" si="118"/>
        <v>7.3025393184310321</v>
      </c>
      <c r="CU38" s="41"/>
      <c r="CV38" s="46">
        <f t="shared" si="119"/>
        <v>2526122.7825145847</v>
      </c>
      <c r="CW38" s="47">
        <f t="shared" si="120"/>
        <v>1.8500877632197468</v>
      </c>
      <c r="CX38" s="47">
        <f t="shared" si="121"/>
        <v>75640.065907158962</v>
      </c>
      <c r="CY38" s="47">
        <f t="shared" si="122"/>
        <v>0.24154425297350476</v>
      </c>
      <c r="CZ38" s="44">
        <f t="shared" si="123"/>
        <v>2601762.8484217436</v>
      </c>
      <c r="DA38" s="48">
        <f t="shared" si="124"/>
        <v>1.5499978543630242</v>
      </c>
      <c r="DB38" s="46">
        <f t="shared" si="125"/>
        <v>1145.1182715124514</v>
      </c>
      <c r="DC38" s="47">
        <f t="shared" si="126"/>
        <v>2.1355166530948578E-4</v>
      </c>
      <c r="DD38" s="44">
        <f t="shared" si="127"/>
        <v>2161.287856504669</v>
      </c>
      <c r="DE38" s="47">
        <f t="shared" si="128"/>
        <v>7.7613843248267619E-4</v>
      </c>
      <c r="DF38" s="44">
        <f t="shared" si="129"/>
        <v>3306.4061280171204</v>
      </c>
      <c r="DG38" s="48">
        <f t="shared" si="130"/>
        <v>4.0584727925676965E-4</v>
      </c>
      <c r="DH38" s="174"/>
      <c r="DI38" s="187" t="s">
        <v>36</v>
      </c>
      <c r="DJ38" s="46">
        <f t="shared" si="131"/>
        <v>2601762.8484217436</v>
      </c>
      <c r="DK38" s="44">
        <f t="shared" si="132"/>
        <v>3306.4061280171204</v>
      </c>
      <c r="DL38" s="45">
        <f t="shared" si="133"/>
        <v>2605069.2545497608</v>
      </c>
      <c r="DM38"/>
    </row>
    <row r="39" spans="1:117" s="60" customFormat="1" ht="15.6" x14ac:dyDescent="0.3">
      <c r="A39" s="33">
        <v>27</v>
      </c>
      <c r="B39" s="33" t="s">
        <v>37</v>
      </c>
      <c r="C39" s="42"/>
      <c r="D39" s="43">
        <f>+'JUL-SEP 2021'!D39+'OCT-DEC 2021 '!D39</f>
        <v>1387023.83</v>
      </c>
      <c r="E39" s="47">
        <f t="shared" si="55"/>
        <v>6.5470122630465983</v>
      </c>
      <c r="F39" s="44">
        <f>+'JUL-SEP 2021'!F39+'OCT-DEC 2021 '!F39</f>
        <v>41073.82</v>
      </c>
      <c r="G39" s="47">
        <f t="shared" si="56"/>
        <v>0.86500336955606094</v>
      </c>
      <c r="H39" s="44">
        <f t="shared" si="57"/>
        <v>1428097.6500000001</v>
      </c>
      <c r="I39" s="48">
        <f t="shared" si="58"/>
        <v>5.5066617182077584</v>
      </c>
      <c r="J39" s="43">
        <f>+'OCT-DEC 2021 '!J39+'JUL-SEP 2021'!J39</f>
        <v>0</v>
      </c>
      <c r="K39" s="47">
        <f t="shared" si="59"/>
        <v>0</v>
      </c>
      <c r="L39" s="44">
        <f>+'OCT-DEC 2021 '!L39+'JUL-SEP 2021'!L39</f>
        <v>0</v>
      </c>
      <c r="M39" s="47">
        <f t="shared" si="60"/>
        <v>0</v>
      </c>
      <c r="N39" s="44">
        <f t="shared" si="61"/>
        <v>0</v>
      </c>
      <c r="O39" s="48">
        <f t="shared" si="62"/>
        <v>0</v>
      </c>
      <c r="P39" s="137">
        <f t="shared" si="63"/>
        <v>1387023.83</v>
      </c>
      <c r="Q39" s="138">
        <f t="shared" si="64"/>
        <v>41073.82</v>
      </c>
      <c r="R39" s="139">
        <f t="shared" si="65"/>
        <v>1428097.6500000001</v>
      </c>
      <c r="S39" s="39"/>
      <c r="T39" s="43">
        <f>+'OCT-DEC 2021 '!T39+'JUL-SEP 2021'!T39</f>
        <v>217526.04131143613</v>
      </c>
      <c r="U39" s="47">
        <f t="shared" si="66"/>
        <v>0.56962480310738595</v>
      </c>
      <c r="V39" s="44">
        <f>+'OCT-DEC 2021 '!V39+'JUL-SEP 2021'!V39</f>
        <v>24328.992681862401</v>
      </c>
      <c r="W39" s="47">
        <f t="shared" si="67"/>
        <v>0.26054030008741152</v>
      </c>
      <c r="X39" s="44">
        <f t="shared" si="68"/>
        <v>241855.03399329854</v>
      </c>
      <c r="Y39" s="48">
        <f t="shared" si="69"/>
        <v>0.5088952961953026</v>
      </c>
      <c r="Z39" s="46">
        <f>+'OCT-DEC 2021 '!Z39+'JUL-SEP 2021'!Z39</f>
        <v>26928.330803459903</v>
      </c>
      <c r="AA39" s="47">
        <f t="shared" si="70"/>
        <v>1.4048777165936048E-2</v>
      </c>
      <c r="AB39" s="44">
        <f>+'OCT-DEC 2021 '!AB39+'JUL-SEP 2021'!AB39</f>
        <v>1593.849517830417</v>
      </c>
      <c r="AC39" s="47">
        <f t="shared" si="71"/>
        <v>2.146939874391374E-3</v>
      </c>
      <c r="AD39" s="44">
        <f t="shared" si="72"/>
        <v>28522.180321290321</v>
      </c>
      <c r="AE39" s="48">
        <f t="shared" si="73"/>
        <v>1.0726027476872482E-2</v>
      </c>
      <c r="AF39" s="137">
        <f t="shared" si="74"/>
        <v>244454.37211489602</v>
      </c>
      <c r="AG39" s="138">
        <f t="shared" si="75"/>
        <v>25922.842199692819</v>
      </c>
      <c r="AH39" s="139">
        <f t="shared" si="76"/>
        <v>270377.21431458881</v>
      </c>
      <c r="AI39" s="41"/>
      <c r="AJ39" s="43">
        <f>+'OCT-DEC 2021 '!AJ39+'JUL-SEP 2021'!AJ39</f>
        <v>697455.85488642962</v>
      </c>
      <c r="AK39" s="47">
        <f t="shared" si="77"/>
        <v>5.5139209019403088</v>
      </c>
      <c r="AL39" s="44">
        <f>+'OCT-DEC 2021 '!AL39+'JUL-SEP 2021'!AL39</f>
        <v>20604.877295902239</v>
      </c>
      <c r="AM39" s="47">
        <f t="shared" si="78"/>
        <v>0.55907956304171047</v>
      </c>
      <c r="AN39" s="44">
        <f t="shared" si="79"/>
        <v>718060.73218233185</v>
      </c>
      <c r="AO39" s="48">
        <f t="shared" si="80"/>
        <v>4.3959761987347754</v>
      </c>
      <c r="AP39" s="46">
        <f>+'OCT-DEC 2021 '!AP39+'JUL-SEP 2021'!AP39</f>
        <v>0</v>
      </c>
      <c r="AQ39" s="47">
        <f t="shared" si="81"/>
        <v>0</v>
      </c>
      <c r="AR39" s="44">
        <f>+'OCT-DEC 2021 '!AR39+'JUL-SEP 2021'!AR39</f>
        <v>0</v>
      </c>
      <c r="AS39" s="47">
        <f t="shared" si="82"/>
        <v>0</v>
      </c>
      <c r="AT39" s="44">
        <f t="shared" si="83"/>
        <v>0</v>
      </c>
      <c r="AU39" s="48">
        <f t="shared" si="84"/>
        <v>0</v>
      </c>
      <c r="AV39" s="137">
        <f t="shared" si="85"/>
        <v>697455.85488642962</v>
      </c>
      <c r="AW39" s="138">
        <f t="shared" si="86"/>
        <v>20604.877295902239</v>
      </c>
      <c r="AX39" s="139">
        <f t="shared" si="87"/>
        <v>718060.73218233185</v>
      </c>
      <c r="AY39" s="41"/>
      <c r="AZ39" s="43">
        <f>+'OCT-DEC 2021 '!AZ39+'JUL-SEP 2021'!AZ39</f>
        <v>2698175.6073316471</v>
      </c>
      <c r="BA39" s="47">
        <f t="shared" si="134"/>
        <v>12.264824823206407</v>
      </c>
      <c r="BB39" s="44">
        <f>+'OCT-DEC 2021 '!BB39+'JUL-SEP 2021'!BB39</f>
        <v>84733.174963953643</v>
      </c>
      <c r="BC39" s="47">
        <f t="shared" si="135"/>
        <v>1.5565650482025433</v>
      </c>
      <c r="BD39" s="44">
        <f t="shared" si="88"/>
        <v>2782908.7822956005</v>
      </c>
      <c r="BE39" s="48">
        <v>11.04662703940793</v>
      </c>
      <c r="BF39" s="46">
        <f>+'OCT-DEC 2021 '!BF39+'JUL-SEP 2021'!BF39</f>
        <v>0</v>
      </c>
      <c r="BG39" s="47">
        <v>0</v>
      </c>
      <c r="BH39" s="44">
        <f>+'OCT-DEC 2021 '!BH39+'JUL-SEP 2021'!BH39</f>
        <v>0</v>
      </c>
      <c r="BI39" s="47">
        <v>0</v>
      </c>
      <c r="BJ39" s="44">
        <f t="shared" si="92"/>
        <v>0</v>
      </c>
      <c r="BK39" s="48">
        <f t="shared" si="93"/>
        <v>0</v>
      </c>
      <c r="BL39" s="137">
        <f t="shared" si="94"/>
        <v>2698175.6073316471</v>
      </c>
      <c r="BM39" s="138">
        <f t="shared" si="95"/>
        <v>84733.174963953643</v>
      </c>
      <c r="BN39" s="139">
        <f t="shared" si="96"/>
        <v>2782908.7822956005</v>
      </c>
      <c r="BO39" s="41"/>
      <c r="BP39" s="43">
        <f>+'OCT-DEC 2021 '!BP39+'JUL-SEP 2021'!BP39</f>
        <v>2451724.5466837655</v>
      </c>
      <c r="BQ39" s="47">
        <v>8.6571599548155369</v>
      </c>
      <c r="BR39" s="44">
        <f>+'OCT-DEC 2021 '!BR39+'JUL-SEP 2021'!BR39</f>
        <v>28542.092996311731</v>
      </c>
      <c r="BS39" s="47">
        <v>0.20898348423580612</v>
      </c>
      <c r="BT39" s="44">
        <f t="shared" si="99"/>
        <v>2480266.6396800773</v>
      </c>
      <c r="BU39" s="48">
        <v>7.6155263922196781</v>
      </c>
      <c r="BV39" s="46">
        <f>+'OCT-DEC 2021 '!BV39+'JUL-SEP 2021'!BV39</f>
        <v>350.84671990858078</v>
      </c>
      <c r="BW39" s="47">
        <f t="shared" si="101"/>
        <v>6.4187105727877929E-4</v>
      </c>
      <c r="BX39" s="44">
        <f>+'OCT-DEC 2021 '!BX39+'JUL-SEP 2021'!BX39</f>
        <v>2455.681720054411</v>
      </c>
      <c r="BY39" s="47">
        <f t="shared" si="102"/>
        <v>7.032810825673118E-3</v>
      </c>
      <c r="BZ39" s="44">
        <f t="shared" si="103"/>
        <v>2806.5284399629918</v>
      </c>
      <c r="CA39" s="48">
        <f t="shared" si="104"/>
        <v>3.1330729702916376E-3</v>
      </c>
      <c r="CB39" s="137">
        <f t="shared" si="105"/>
        <v>2452075.393403674</v>
      </c>
      <c r="CC39" s="138">
        <f t="shared" si="106"/>
        <v>30997.774716366141</v>
      </c>
      <c r="CD39" s="139">
        <f t="shared" si="107"/>
        <v>2483073.1681200401</v>
      </c>
      <c r="CE39" s="41"/>
      <c r="CF39" s="43">
        <f>+'OCT-DEC 2021 '!CF39+'JUL-SEP 2021'!CF39</f>
        <v>0</v>
      </c>
      <c r="CG39" s="47">
        <f t="shared" si="108"/>
        <v>0</v>
      </c>
      <c r="CH39" s="44">
        <f>+'OCT-DEC 2021 '!CH39+'JUL-SEP 2021'!CH39</f>
        <v>0</v>
      </c>
      <c r="CI39" s="47">
        <f t="shared" si="109"/>
        <v>0</v>
      </c>
      <c r="CJ39" s="44">
        <f t="shared" si="110"/>
        <v>0</v>
      </c>
      <c r="CK39" s="48">
        <f t="shared" si="111"/>
        <v>0</v>
      </c>
      <c r="CL39" s="46">
        <f>+'OCT-DEC 2021 '!CL39+'JUL-SEP 2021'!CL39</f>
        <v>0</v>
      </c>
      <c r="CM39" s="47">
        <f t="shared" si="112"/>
        <v>0</v>
      </c>
      <c r="CN39" s="44">
        <f>+'OCT-DEC 2021 '!CN39+'JUL-SEP 2021'!CN39</f>
        <v>0</v>
      </c>
      <c r="CO39" s="47">
        <f t="shared" si="113"/>
        <v>0</v>
      </c>
      <c r="CP39" s="44">
        <f t="shared" si="114"/>
        <v>0</v>
      </c>
      <c r="CQ39" s="48">
        <f t="shared" si="115"/>
        <v>0</v>
      </c>
      <c r="CR39" s="137">
        <f t="shared" si="116"/>
        <v>0</v>
      </c>
      <c r="CS39" s="138">
        <f t="shared" si="117"/>
        <v>0</v>
      </c>
      <c r="CT39" s="139">
        <f t="shared" si="118"/>
        <v>0</v>
      </c>
      <c r="CU39" s="41"/>
      <c r="CV39" s="46">
        <f t="shared" si="119"/>
        <v>7451905.8802132793</v>
      </c>
      <c r="CW39" s="47">
        <f t="shared" si="120"/>
        <v>5.4576444094788439</v>
      </c>
      <c r="CX39" s="47">
        <f t="shared" si="121"/>
        <v>199282.95793803001</v>
      </c>
      <c r="CY39" s="47">
        <f t="shared" si="122"/>
        <v>0.63637772691226624</v>
      </c>
      <c r="CZ39" s="44">
        <f t="shared" si="123"/>
        <v>7651188.8381513096</v>
      </c>
      <c r="DA39" s="48">
        <f t="shared" si="124"/>
        <v>4.5581888025093606</v>
      </c>
      <c r="DB39" s="46">
        <f t="shared" si="125"/>
        <v>27279.177523368482</v>
      </c>
      <c r="DC39" s="47">
        <f t="shared" si="126"/>
        <v>5.0872594851658426E-3</v>
      </c>
      <c r="DD39" s="44">
        <f t="shared" si="127"/>
        <v>4049.531237884828</v>
      </c>
      <c r="DE39" s="47">
        <f t="shared" si="128"/>
        <v>1.4542240719126402E-3</v>
      </c>
      <c r="DF39" s="44">
        <f t="shared" si="129"/>
        <v>31328.708761253311</v>
      </c>
      <c r="DG39" s="48">
        <f t="shared" si="130"/>
        <v>3.8454656569994546E-3</v>
      </c>
      <c r="DH39" s="174"/>
      <c r="DI39" s="187" t="s">
        <v>37</v>
      </c>
      <c r="DJ39" s="46">
        <f t="shared" si="131"/>
        <v>7651188.8381513096</v>
      </c>
      <c r="DK39" s="44">
        <f t="shared" si="132"/>
        <v>31328.708761253311</v>
      </c>
      <c r="DL39" s="45">
        <f t="shared" si="133"/>
        <v>7682517.546912563</v>
      </c>
      <c r="DM39"/>
    </row>
    <row r="40" spans="1:117" s="60" customFormat="1" ht="15.6" x14ac:dyDescent="0.3">
      <c r="A40" s="33">
        <v>28</v>
      </c>
      <c r="B40" s="33" t="s">
        <v>38</v>
      </c>
      <c r="C40" s="42"/>
      <c r="D40" s="43">
        <f>+'JUL-SEP 2021'!D40+'OCT-DEC 2021 '!D40</f>
        <v>262275.92</v>
      </c>
      <c r="E40" s="47">
        <f t="shared" si="55"/>
        <v>1.2379914659013669</v>
      </c>
      <c r="F40" s="44">
        <f>+'JUL-SEP 2021'!F40+'OCT-DEC 2021 '!F40</f>
        <v>155.07</v>
      </c>
      <c r="G40" s="47">
        <f t="shared" si="56"/>
        <v>3.2657316148597421E-3</v>
      </c>
      <c r="H40" s="44">
        <f t="shared" si="57"/>
        <v>262430.99</v>
      </c>
      <c r="I40" s="48">
        <f t="shared" si="58"/>
        <v>1.01191867818308</v>
      </c>
      <c r="J40" s="43">
        <f>+'OCT-DEC 2021 '!J40+'JUL-SEP 2021'!J40</f>
        <v>0</v>
      </c>
      <c r="K40" s="47">
        <f t="shared" si="59"/>
        <v>0</v>
      </c>
      <c r="L40" s="44">
        <f>+'OCT-DEC 2021 '!L40+'JUL-SEP 2021'!L40</f>
        <v>0</v>
      </c>
      <c r="M40" s="47">
        <f t="shared" si="60"/>
        <v>0</v>
      </c>
      <c r="N40" s="44">
        <f t="shared" si="61"/>
        <v>0</v>
      </c>
      <c r="O40" s="48">
        <f t="shared" si="62"/>
        <v>0</v>
      </c>
      <c r="P40" s="137">
        <f t="shared" si="63"/>
        <v>262275.92</v>
      </c>
      <c r="Q40" s="138">
        <f t="shared" si="64"/>
        <v>155.07</v>
      </c>
      <c r="R40" s="139">
        <f t="shared" si="65"/>
        <v>262430.99</v>
      </c>
      <c r="S40" s="39"/>
      <c r="T40" s="43">
        <f>+'OCT-DEC 2021 '!T40+'JUL-SEP 2021'!T40</f>
        <v>119590187.97692919</v>
      </c>
      <c r="U40" s="47">
        <f t="shared" si="66"/>
        <v>313.16497495765429</v>
      </c>
      <c r="V40" s="44">
        <f>+'OCT-DEC 2021 '!V40+'JUL-SEP 2021'!V40</f>
        <v>7664976.1529275961</v>
      </c>
      <c r="W40" s="47">
        <f t="shared" si="67"/>
        <v>82.084581682472461</v>
      </c>
      <c r="X40" s="44">
        <f t="shared" si="68"/>
        <v>127255164.12985678</v>
      </c>
      <c r="Y40" s="48">
        <f t="shared" si="69"/>
        <v>267.76186285227254</v>
      </c>
      <c r="Z40" s="46">
        <f>+'OCT-DEC 2021 '!Z40+'JUL-SEP 2021'!Z40</f>
        <v>62262.427992060439</v>
      </c>
      <c r="AA40" s="47">
        <f t="shared" si="70"/>
        <v>3.2482925995480132E-2</v>
      </c>
      <c r="AB40" s="44">
        <f>+'OCT-DEC 2021 '!AB40+'JUL-SEP 2021'!AB40</f>
        <v>104599.02434403056</v>
      </c>
      <c r="AC40" s="47">
        <f t="shared" si="71"/>
        <v>0.14089649849273092</v>
      </c>
      <c r="AD40" s="44">
        <f t="shared" si="72"/>
        <v>166861.452336091</v>
      </c>
      <c r="AE40" s="48">
        <f t="shared" si="73"/>
        <v>6.2749779379656923E-2</v>
      </c>
      <c r="AF40" s="137">
        <f t="shared" si="74"/>
        <v>119652450.40492125</v>
      </c>
      <c r="AG40" s="138">
        <f t="shared" si="75"/>
        <v>7769575.1772716269</v>
      </c>
      <c r="AH40" s="139">
        <f t="shared" si="76"/>
        <v>127422025.58219287</v>
      </c>
      <c r="AI40" s="41"/>
      <c r="AJ40" s="43">
        <f>+'OCT-DEC 2021 '!AJ40+'JUL-SEP 2021'!AJ40</f>
        <v>83997624.096535057</v>
      </c>
      <c r="AK40" s="47">
        <f t="shared" si="77"/>
        <v>664.06533399110651</v>
      </c>
      <c r="AL40" s="44">
        <f>+'OCT-DEC 2021 '!AL40+'JUL-SEP 2021'!AL40</f>
        <v>5354793.8967374321</v>
      </c>
      <c r="AM40" s="47">
        <f t="shared" si="78"/>
        <v>145.29355302502867</v>
      </c>
      <c r="AN40" s="44">
        <f t="shared" si="79"/>
        <v>89352417.993272483</v>
      </c>
      <c r="AO40" s="48">
        <f t="shared" si="80"/>
        <v>547.01654775642032</v>
      </c>
      <c r="AP40" s="46">
        <f>+'OCT-DEC 2021 '!AP40+'JUL-SEP 2021'!AP40</f>
        <v>688.8116354314925</v>
      </c>
      <c r="AQ40" s="47">
        <f t="shared" si="81"/>
        <v>2.388886853823585E-3</v>
      </c>
      <c r="AR40" s="44">
        <f>+'OCT-DEC 2021 '!AR40+'JUL-SEP 2021'!AR40</f>
        <v>703.89352474696102</v>
      </c>
      <c r="AS40" s="47">
        <f t="shared" si="82"/>
        <v>2.5100954791725453E-3</v>
      </c>
      <c r="AT40" s="44">
        <f t="shared" si="83"/>
        <v>1392.7051601784535</v>
      </c>
      <c r="AU40" s="48">
        <f t="shared" si="84"/>
        <v>2.4486477898226044E-3</v>
      </c>
      <c r="AV40" s="137">
        <f t="shared" si="85"/>
        <v>83998312.908170491</v>
      </c>
      <c r="AW40" s="138">
        <f t="shared" si="86"/>
        <v>5355497.7902621794</v>
      </c>
      <c r="AX40" s="139">
        <f t="shared" si="87"/>
        <v>89353810.698432669</v>
      </c>
      <c r="AY40" s="41"/>
      <c r="AZ40" s="43">
        <f>+'OCT-DEC 2021 '!AZ40+'JUL-SEP 2021'!AZ40</f>
        <v>80888362.31463477</v>
      </c>
      <c r="BA40" s="47">
        <f t="shared" si="134"/>
        <v>367.68607325976177</v>
      </c>
      <c r="BB40" s="44">
        <f>+'OCT-DEC 2021 '!BB40+'JUL-SEP 2021'!BB40</f>
        <v>5036722.1704058331</v>
      </c>
      <c r="BC40" s="47">
        <f t="shared" si="135"/>
        <v>92.525574443490214</v>
      </c>
      <c r="BD40" s="44">
        <f t="shared" si="88"/>
        <v>85925084.485040605</v>
      </c>
      <c r="BE40" s="48">
        <v>298.42336828819572</v>
      </c>
      <c r="BF40" s="46">
        <f>+'OCT-DEC 2021 '!BF40+'JUL-SEP 2021'!BF40</f>
        <v>459550.72588094126</v>
      </c>
      <c r="BG40" s="47">
        <v>0.2715044680226672</v>
      </c>
      <c r="BH40" s="44">
        <f>+'OCT-DEC 2021 '!BH40+'JUL-SEP 2021'!BH40</f>
        <v>720643.32139222114</v>
      </c>
      <c r="BI40" s="47">
        <v>1.3174588129404015</v>
      </c>
      <c r="BJ40" s="44">
        <f t="shared" si="92"/>
        <v>1180194.0472731623</v>
      </c>
      <c r="BK40" s="48">
        <f t="shared" si="93"/>
        <v>0.68830427802521943</v>
      </c>
      <c r="BL40" s="137">
        <f t="shared" si="94"/>
        <v>81347913.040515706</v>
      </c>
      <c r="BM40" s="138">
        <f t="shared" si="95"/>
        <v>5757365.4917980544</v>
      </c>
      <c r="BN40" s="139">
        <f t="shared" si="96"/>
        <v>87105278.532313764</v>
      </c>
      <c r="BO40" s="41"/>
      <c r="BP40" s="43">
        <f>+'OCT-DEC 2021 '!BP40+'JUL-SEP 2021'!BP40</f>
        <v>100836510.97186621</v>
      </c>
      <c r="BQ40" s="47">
        <v>605.00739674321062</v>
      </c>
      <c r="BR40" s="44">
        <f>+'OCT-DEC 2021 '!BR40+'JUL-SEP 2021'!BR40</f>
        <v>4203845.4953612573</v>
      </c>
      <c r="BS40" s="47">
        <v>114.90017779257128</v>
      </c>
      <c r="BT40" s="44">
        <f t="shared" si="99"/>
        <v>105040356.46722746</v>
      </c>
      <c r="BU40" s="48">
        <v>544.57871958343173</v>
      </c>
      <c r="BV40" s="46">
        <f>+'OCT-DEC 2021 '!BV40+'JUL-SEP 2021'!BV40</f>
        <v>-136686.70709956484</v>
      </c>
      <c r="BW40" s="47">
        <f t="shared" si="101"/>
        <v>-0.25006715532302387</v>
      </c>
      <c r="BX40" s="44">
        <f>+'OCT-DEC 2021 '!BX40+'JUL-SEP 2021'!BX40</f>
        <v>-780623.62424403243</v>
      </c>
      <c r="BY40" s="47">
        <f t="shared" si="102"/>
        <v>-2.2356228946632273</v>
      </c>
      <c r="BZ40" s="44">
        <f t="shared" si="103"/>
        <v>-917310.33134359727</v>
      </c>
      <c r="CA40" s="48">
        <f t="shared" si="104"/>
        <v>-1.0240410051001616</v>
      </c>
      <c r="CB40" s="137">
        <f t="shared" si="105"/>
        <v>100699824.26476663</v>
      </c>
      <c r="CC40" s="138">
        <f t="shared" si="106"/>
        <v>3423221.8711172249</v>
      </c>
      <c r="CD40" s="139">
        <f t="shared" si="107"/>
        <v>104123046.13588385</v>
      </c>
      <c r="CE40" s="41"/>
      <c r="CF40" s="43">
        <f>+'OCT-DEC 2021 '!CF40+'JUL-SEP 2021'!CF40</f>
        <v>68991002.874649972</v>
      </c>
      <c r="CG40" s="47">
        <f t="shared" si="108"/>
        <v>274.89521888756502</v>
      </c>
      <c r="CH40" s="44">
        <f>+'OCT-DEC 2021 '!CH40+'JUL-SEP 2021'!CH40</f>
        <v>4898917.6466630641</v>
      </c>
      <c r="CI40" s="47">
        <f t="shared" si="109"/>
        <v>110.0385814614345</v>
      </c>
      <c r="CJ40" s="44">
        <f t="shared" si="110"/>
        <v>73889920.521313041</v>
      </c>
      <c r="CK40" s="48">
        <f t="shared" si="111"/>
        <v>250.05726219766709</v>
      </c>
      <c r="CL40" s="46">
        <f>+'OCT-DEC 2021 '!CL40+'JUL-SEP 2021'!CL40</f>
        <v>-13504.979820561963</v>
      </c>
      <c r="CM40" s="47">
        <f t="shared" si="112"/>
        <v>-1.1895275459549364E-2</v>
      </c>
      <c r="CN40" s="44">
        <f>+'OCT-DEC 2021 '!CN40+'JUL-SEP 2021'!CN40</f>
        <v>0</v>
      </c>
      <c r="CO40" s="47">
        <f t="shared" si="113"/>
        <v>0</v>
      </c>
      <c r="CP40" s="44">
        <f t="shared" si="114"/>
        <v>-13504.979820561963</v>
      </c>
      <c r="CQ40" s="48">
        <f t="shared" si="115"/>
        <v>-7.7632271507919095E-3</v>
      </c>
      <c r="CR40" s="137">
        <f t="shared" si="116"/>
        <v>68977497.894829407</v>
      </c>
      <c r="CS40" s="138">
        <f t="shared" si="117"/>
        <v>4898917.6466630641</v>
      </c>
      <c r="CT40" s="139">
        <f t="shared" si="118"/>
        <v>73876415.541492477</v>
      </c>
      <c r="CU40" s="41"/>
      <c r="CV40" s="46">
        <f t="shared" si="119"/>
        <v>454565964.15461516</v>
      </c>
      <c r="CW40" s="47">
        <f t="shared" si="120"/>
        <v>332.91609326348492</v>
      </c>
      <c r="CX40" s="47">
        <f t="shared" si="121"/>
        <v>27159410.432095185</v>
      </c>
      <c r="CY40" s="47">
        <f t="shared" si="122"/>
        <v>86.729161659817549</v>
      </c>
      <c r="CZ40" s="44">
        <f t="shared" si="123"/>
        <v>481725374.58671033</v>
      </c>
      <c r="DA40" s="48">
        <f t="shared" si="124"/>
        <v>286.98745446940518</v>
      </c>
      <c r="DB40" s="46">
        <f t="shared" si="125"/>
        <v>372310.27858830639</v>
      </c>
      <c r="DC40" s="47">
        <f t="shared" si="126"/>
        <v>6.9431675297049786E-2</v>
      </c>
      <c r="DD40" s="44">
        <f t="shared" si="127"/>
        <v>45322.615016966243</v>
      </c>
      <c r="DE40" s="47">
        <f t="shared" si="128"/>
        <v>1.6275769684919797E-2</v>
      </c>
      <c r="DF40" s="44">
        <f t="shared" si="129"/>
        <v>417632.89360527263</v>
      </c>
      <c r="DG40" s="48">
        <f t="shared" si="130"/>
        <v>5.1262660131675818E-2</v>
      </c>
      <c r="DH40" s="174"/>
      <c r="DI40" s="187" t="s">
        <v>38</v>
      </c>
      <c r="DJ40" s="46">
        <f t="shared" si="131"/>
        <v>481725374.58671033</v>
      </c>
      <c r="DK40" s="44">
        <f t="shared" si="132"/>
        <v>417632.89360527263</v>
      </c>
      <c r="DL40" s="45">
        <f t="shared" si="133"/>
        <v>482143007.48031563</v>
      </c>
      <c r="DM40"/>
    </row>
    <row r="41" spans="1:117" s="60" customFormat="1" ht="15.6" x14ac:dyDescent="0.3">
      <c r="A41" s="33">
        <v>29</v>
      </c>
      <c r="B41" s="33" t="s">
        <v>39</v>
      </c>
      <c r="C41" s="42"/>
      <c r="D41" s="43">
        <f>+'JUL-SEP 2021'!D41+'OCT-DEC 2021 '!D41</f>
        <v>35625.019999999997</v>
      </c>
      <c r="E41" s="47">
        <f t="shared" si="55"/>
        <v>0.16815676686050901</v>
      </c>
      <c r="F41" s="44">
        <f>+'JUL-SEP 2021'!F41+'OCT-DEC 2021 '!F41</f>
        <v>1534.5600000000002</v>
      </c>
      <c r="G41" s="47">
        <f t="shared" si="56"/>
        <v>3.2317412180945165E-2</v>
      </c>
      <c r="H41" s="44">
        <f t="shared" si="57"/>
        <v>37159.579999999994</v>
      </c>
      <c r="I41" s="48">
        <f t="shared" si="58"/>
        <v>0.14328518547081051</v>
      </c>
      <c r="J41" s="43">
        <f>+'OCT-DEC 2021 '!J41+'JUL-SEP 2021'!J41</f>
        <v>55701.14</v>
      </c>
      <c r="K41" s="47">
        <f t="shared" si="59"/>
        <v>0.18220075691907114</v>
      </c>
      <c r="L41" s="44">
        <f>+'OCT-DEC 2021 '!L41+'JUL-SEP 2021'!L41</f>
        <v>355358.5</v>
      </c>
      <c r="M41" s="47">
        <f t="shared" si="60"/>
        <v>1.3498180533608848</v>
      </c>
      <c r="N41" s="44">
        <f t="shared" si="61"/>
        <v>411059.64</v>
      </c>
      <c r="O41" s="48">
        <f t="shared" si="62"/>
        <v>0.72245387774901271</v>
      </c>
      <c r="P41" s="137">
        <f t="shared" si="63"/>
        <v>91326.16</v>
      </c>
      <c r="Q41" s="138">
        <f t="shared" si="64"/>
        <v>356893.06</v>
      </c>
      <c r="R41" s="139">
        <f t="shared" si="65"/>
        <v>448219.22</v>
      </c>
      <c r="S41" s="39"/>
      <c r="T41" s="43">
        <f>+'OCT-DEC 2021 '!T41+'JUL-SEP 2021'!T41</f>
        <v>5146979.3738502674</v>
      </c>
      <c r="U41" s="47">
        <f t="shared" si="66"/>
        <v>13.478143098414845</v>
      </c>
      <c r="V41" s="44">
        <f>+'OCT-DEC 2021 '!V41+'JUL-SEP 2021'!V41</f>
        <v>370625.61155495443</v>
      </c>
      <c r="W41" s="47">
        <f t="shared" si="67"/>
        <v>3.9690466973832921</v>
      </c>
      <c r="X41" s="44">
        <f t="shared" si="68"/>
        <v>5517604.9854052216</v>
      </c>
      <c r="Y41" s="48">
        <f t="shared" si="69"/>
        <v>11.609777877992281</v>
      </c>
      <c r="Z41" s="46">
        <f>+'OCT-DEC 2021 '!Z41+'JUL-SEP 2021'!Z41</f>
        <v>1170420.1637184676</v>
      </c>
      <c r="AA41" s="47">
        <f t="shared" si="70"/>
        <v>0.61061980375279901</v>
      </c>
      <c r="AB41" s="44">
        <f>+'OCT-DEC 2021 '!AB41+'JUL-SEP 2021'!AB41</f>
        <v>229941.32957819197</v>
      </c>
      <c r="AC41" s="47">
        <f t="shared" si="71"/>
        <v>0.30973451616309661</v>
      </c>
      <c r="AD41" s="44">
        <f t="shared" si="72"/>
        <v>1400361.4932966596</v>
      </c>
      <c r="AE41" s="48">
        <f t="shared" si="73"/>
        <v>0.52661878178514521</v>
      </c>
      <c r="AF41" s="137">
        <f t="shared" si="74"/>
        <v>6317399.537568735</v>
      </c>
      <c r="AG41" s="138">
        <f t="shared" si="75"/>
        <v>600566.94113314641</v>
      </c>
      <c r="AH41" s="139">
        <f t="shared" si="76"/>
        <v>6917966.4787018811</v>
      </c>
      <c r="AI41" s="41"/>
      <c r="AJ41" s="43">
        <f>+'OCT-DEC 2021 '!AJ41+'JUL-SEP 2021'!AJ41</f>
        <v>2800351.2940984862</v>
      </c>
      <c r="AK41" s="47">
        <f t="shared" si="77"/>
        <v>22.138914492042741</v>
      </c>
      <c r="AL41" s="44">
        <f>+'OCT-DEC 2021 '!AL41+'JUL-SEP 2021'!AL41</f>
        <v>222339.88273277978</v>
      </c>
      <c r="AM41" s="47">
        <f t="shared" si="78"/>
        <v>6.0328281843109419</v>
      </c>
      <c r="AN41" s="44">
        <f t="shared" si="79"/>
        <v>3022691.1768312659</v>
      </c>
      <c r="AO41" s="48">
        <f t="shared" si="80"/>
        <v>18.504950729016901</v>
      </c>
      <c r="AP41" s="46">
        <f>+'OCT-DEC 2021 '!AP41+'JUL-SEP 2021'!AP41</f>
        <v>162602.57109985972</v>
      </c>
      <c r="AQ41" s="47">
        <f t="shared" si="81"/>
        <v>0.56392651418415662</v>
      </c>
      <c r="AR41" s="44">
        <f>+'OCT-DEC 2021 '!AR41+'JUL-SEP 2021'!AR41</f>
        <v>120054.81442927031</v>
      </c>
      <c r="AS41" s="47">
        <f t="shared" si="82"/>
        <v>0.42811737337708944</v>
      </c>
      <c r="AT41" s="44">
        <f t="shared" si="83"/>
        <v>282657.38552913</v>
      </c>
      <c r="AU41" s="48">
        <f t="shared" si="84"/>
        <v>0.49696691169310697</v>
      </c>
      <c r="AV41" s="137">
        <f t="shared" si="85"/>
        <v>2962953.8651983459</v>
      </c>
      <c r="AW41" s="138">
        <f t="shared" si="86"/>
        <v>342394.69716205006</v>
      </c>
      <c r="AX41" s="139">
        <f t="shared" si="87"/>
        <v>3305348.5623603957</v>
      </c>
      <c r="AY41" s="41"/>
      <c r="AZ41" s="43">
        <f>+'OCT-DEC 2021 '!AZ41+'JUL-SEP 2021'!AZ41</f>
        <v>3108016.9038303918</v>
      </c>
      <c r="BA41" s="47">
        <f t="shared" si="134"/>
        <v>14.127799083745355</v>
      </c>
      <c r="BB41" s="44">
        <f>+'OCT-DEC 2021 '!BB41+'JUL-SEP 2021'!BB41</f>
        <v>239926.67230367105</v>
      </c>
      <c r="BC41" s="47">
        <f t="shared" si="135"/>
        <v>4.4075000423188895</v>
      </c>
      <c r="BD41" s="44">
        <f t="shared" si="88"/>
        <v>3347943.5761340628</v>
      </c>
      <c r="BE41" s="48">
        <v>4.4864334864889672</v>
      </c>
      <c r="BF41" s="46">
        <f>+'OCT-DEC 2021 '!BF41+'JUL-SEP 2021'!BF41</f>
        <v>1112573.0431910595</v>
      </c>
      <c r="BG41" s="47">
        <v>0.6817584501871059</v>
      </c>
      <c r="BH41" s="44">
        <f>+'OCT-DEC 2021 '!BH41+'JUL-SEP 2021'!BH41</f>
        <v>242683.72455917869</v>
      </c>
      <c r="BI41" s="47">
        <v>0.33795991942652287</v>
      </c>
      <c r="BJ41" s="44">
        <f t="shared" si="92"/>
        <v>1355256.7677502381</v>
      </c>
      <c r="BK41" s="48">
        <f t="shared" si="93"/>
        <v>0.79040309788074348</v>
      </c>
      <c r="BL41" s="137">
        <f t="shared" si="94"/>
        <v>4220589.9470214508</v>
      </c>
      <c r="BM41" s="138">
        <f t="shared" si="95"/>
        <v>482610.39686284971</v>
      </c>
      <c r="BN41" s="139">
        <f t="shared" si="96"/>
        <v>4703200.3438843004</v>
      </c>
      <c r="BO41" s="41"/>
      <c r="BP41" s="43">
        <f>+'OCT-DEC 2021 '!BP41+'JUL-SEP 2021'!BP41</f>
        <v>1984835.970520285</v>
      </c>
      <c r="BQ41" s="47">
        <v>6.7199145774853184</v>
      </c>
      <c r="BR41" s="44">
        <f>+'OCT-DEC 2021 '!BR41+'JUL-SEP 2021'!BR41</f>
        <v>159520.15890332652</v>
      </c>
      <c r="BS41" s="47">
        <v>1.3287411639351365</v>
      </c>
      <c r="BT41" s="44">
        <f t="shared" si="99"/>
        <v>2144356.1294236113</v>
      </c>
      <c r="BU41" s="48">
        <v>6.0551998678808916</v>
      </c>
      <c r="BV41" s="46">
        <f>+'OCT-DEC 2021 '!BV41+'JUL-SEP 2021'!BV41</f>
        <v>259082.4114764157</v>
      </c>
      <c r="BW41" s="47">
        <f t="shared" si="101"/>
        <v>0.47398904404759551</v>
      </c>
      <c r="BX41" s="44">
        <f>+'OCT-DEC 2021 '!BX41+'JUL-SEP 2021'!BX41</f>
        <v>203681.86209295221</v>
      </c>
      <c r="BY41" s="47">
        <f t="shared" si="102"/>
        <v>0.58332315341290819</v>
      </c>
      <c r="BZ41" s="44">
        <f t="shared" si="103"/>
        <v>462764.27356936794</v>
      </c>
      <c r="CA41" s="48">
        <f t="shared" si="104"/>
        <v>0.51660771239358982</v>
      </c>
      <c r="CB41" s="137">
        <f t="shared" si="105"/>
        <v>2243918.3819967005</v>
      </c>
      <c r="CC41" s="138">
        <f t="shared" si="106"/>
        <v>363202.02099627873</v>
      </c>
      <c r="CD41" s="139">
        <f t="shared" si="107"/>
        <v>2607120.4029929792</v>
      </c>
      <c r="CE41" s="41"/>
      <c r="CF41" s="43">
        <f>+'OCT-DEC 2021 '!CF41+'JUL-SEP 2021'!CF41</f>
        <v>3816741.7933648955</v>
      </c>
      <c r="CG41" s="47">
        <f t="shared" si="108"/>
        <v>15.207839095057997</v>
      </c>
      <c r="CH41" s="44">
        <f>+'OCT-DEC 2021 '!CH41+'JUL-SEP 2021'!CH41</f>
        <v>262067.18692171091</v>
      </c>
      <c r="CI41" s="47">
        <f t="shared" si="109"/>
        <v>5.8865046478371719</v>
      </c>
      <c r="CJ41" s="44">
        <f t="shared" si="110"/>
        <v>4078808.9802866066</v>
      </c>
      <c r="CK41" s="48">
        <f t="shared" si="111"/>
        <v>13.803449772875769</v>
      </c>
      <c r="CL41" s="46">
        <f>+'OCT-DEC 2021 '!CL41+'JUL-SEP 2021'!CL41</f>
        <v>1057621.5582262932</v>
      </c>
      <c r="CM41" s="47">
        <f t="shared" si="112"/>
        <v>0.93156005667664021</v>
      </c>
      <c r="CN41" s="44">
        <f>+'OCT-DEC 2021 '!CN41+'JUL-SEP 2021'!CN41</f>
        <v>357536.84418784216</v>
      </c>
      <c r="CO41" s="47">
        <f t="shared" si="113"/>
        <v>0.59166825673247792</v>
      </c>
      <c r="CP41" s="44">
        <f t="shared" si="114"/>
        <v>1415158.4024141354</v>
      </c>
      <c r="CQ41" s="48">
        <f t="shared" si="115"/>
        <v>0.8134922286641052</v>
      </c>
      <c r="CR41" s="137">
        <f t="shared" si="116"/>
        <v>4874363.3515911885</v>
      </c>
      <c r="CS41" s="138">
        <f t="shared" si="117"/>
        <v>619604.03110955306</v>
      </c>
      <c r="CT41" s="139">
        <f t="shared" si="118"/>
        <v>5493967.3827007413</v>
      </c>
      <c r="CU41" s="41"/>
      <c r="CV41" s="46">
        <f t="shared" si="119"/>
        <v>16892550.355664328</v>
      </c>
      <c r="CW41" s="47">
        <f t="shared" si="120"/>
        <v>12.371805883274604</v>
      </c>
      <c r="CX41" s="47">
        <f t="shared" si="121"/>
        <v>1256014.0724164427</v>
      </c>
      <c r="CY41" s="47">
        <f t="shared" si="122"/>
        <v>4.0108767385053987</v>
      </c>
      <c r="CZ41" s="44">
        <f t="shared" si="123"/>
        <v>18148564.428080771</v>
      </c>
      <c r="DA41" s="48">
        <f t="shared" si="124"/>
        <v>10.811990777852177</v>
      </c>
      <c r="DB41" s="46">
        <f t="shared" si="125"/>
        <v>3818000.8877120949</v>
      </c>
      <c r="DC41" s="47">
        <f t="shared" si="126"/>
        <v>0.71201418055021171</v>
      </c>
      <c r="DD41" s="44">
        <f t="shared" si="127"/>
        <v>1509257.0748474353</v>
      </c>
      <c r="DE41" s="47">
        <f t="shared" si="128"/>
        <v>0.5419881561634764</v>
      </c>
      <c r="DF41" s="44">
        <f t="shared" si="129"/>
        <v>5327257.9625595305</v>
      </c>
      <c r="DG41" s="48">
        <f t="shared" si="130"/>
        <v>0.65389824065573854</v>
      </c>
      <c r="DH41" s="174"/>
      <c r="DI41" s="187" t="s">
        <v>39</v>
      </c>
      <c r="DJ41" s="46">
        <f t="shared" si="131"/>
        <v>18148564.428080771</v>
      </c>
      <c r="DK41" s="44">
        <f t="shared" si="132"/>
        <v>5327257.9625595305</v>
      </c>
      <c r="DL41" s="45">
        <f t="shared" si="133"/>
        <v>23475822.390640303</v>
      </c>
      <c r="DM41"/>
    </row>
    <row r="42" spans="1:117" s="60" customFormat="1" ht="15.6" x14ac:dyDescent="0.3">
      <c r="A42" s="33">
        <v>30</v>
      </c>
      <c r="B42" s="33" t="s">
        <v>55</v>
      </c>
      <c r="C42" s="42"/>
      <c r="D42" s="43">
        <f>+'JUL-SEP 2021'!D42+'OCT-DEC 2021 '!D42</f>
        <v>72232.34</v>
      </c>
      <c r="E42" s="47">
        <f t="shared" si="55"/>
        <v>0.34095017370289249</v>
      </c>
      <c r="F42" s="44">
        <f>+'JUL-SEP 2021'!F42+'OCT-DEC 2021 '!F42</f>
        <v>3479.45</v>
      </c>
      <c r="G42" s="47">
        <f t="shared" si="56"/>
        <v>7.3276261477550328E-2</v>
      </c>
      <c r="H42" s="44">
        <f t="shared" si="57"/>
        <v>75711.789999999994</v>
      </c>
      <c r="I42" s="48">
        <f t="shared" si="58"/>
        <v>0.29194027145831725</v>
      </c>
      <c r="J42" s="43">
        <f>+'OCT-DEC 2021 '!J42+'JUL-SEP 2021'!J42</f>
        <v>6256198.75</v>
      </c>
      <c r="K42" s="47">
        <f t="shared" si="59"/>
        <v>20.464287583452453</v>
      </c>
      <c r="L42" s="44">
        <f>+'OCT-DEC 2021 '!L42+'JUL-SEP 2021'!L42</f>
        <v>7137460.6900000004</v>
      </c>
      <c r="M42" s="47">
        <f t="shared" si="60"/>
        <v>27.111419297739154</v>
      </c>
      <c r="N42" s="44">
        <f t="shared" si="61"/>
        <v>13393659.440000001</v>
      </c>
      <c r="O42" s="48">
        <f t="shared" si="62"/>
        <v>23.539896059067416</v>
      </c>
      <c r="P42" s="137">
        <f t="shared" si="63"/>
        <v>6328431.0899999999</v>
      </c>
      <c r="Q42" s="138">
        <f t="shared" si="64"/>
        <v>7140940.1400000006</v>
      </c>
      <c r="R42" s="139">
        <f t="shared" si="65"/>
        <v>13469371.23</v>
      </c>
      <c r="S42" s="39"/>
      <c r="T42" s="43">
        <f>+'OCT-DEC 2021 '!T42+'JUL-SEP 2021'!T42</f>
        <v>3824298.3656362509</v>
      </c>
      <c r="U42" s="47">
        <f t="shared" si="66"/>
        <v>10.014503047157326</v>
      </c>
      <c r="V42" s="44">
        <f>+'OCT-DEC 2021 '!V42+'JUL-SEP 2021'!V42</f>
        <v>2700416.9348927098</v>
      </c>
      <c r="W42" s="47">
        <f t="shared" si="67"/>
        <v>28.918888988880902</v>
      </c>
      <c r="X42" s="44">
        <f t="shared" si="68"/>
        <v>6524715.3005289603</v>
      </c>
      <c r="Y42" s="48">
        <f t="shared" si="69"/>
        <v>13.728872501139305</v>
      </c>
      <c r="Z42" s="46">
        <f>+'OCT-DEC 2021 '!Z42+'JUL-SEP 2021'!Z42</f>
        <v>24885493.521393269</v>
      </c>
      <c r="AA42" s="47">
        <f t="shared" si="70"/>
        <v>12.98300870180484</v>
      </c>
      <c r="AB42" s="44">
        <f>+'OCT-DEC 2021 '!AB42+'JUL-SEP 2021'!AB42</f>
        <v>8732725.3390613124</v>
      </c>
      <c r="AC42" s="47">
        <f t="shared" si="71"/>
        <v>11.763115672337573</v>
      </c>
      <c r="AD42" s="44">
        <f t="shared" si="72"/>
        <v>33618218.860454582</v>
      </c>
      <c r="AE42" s="48">
        <f t="shared" si="73"/>
        <v>12.642439503532167</v>
      </c>
      <c r="AF42" s="137">
        <f t="shared" si="74"/>
        <v>28709791.887029521</v>
      </c>
      <c r="AG42" s="138">
        <f t="shared" si="75"/>
        <v>11433142.273954023</v>
      </c>
      <c r="AH42" s="139">
        <f t="shared" si="76"/>
        <v>40142934.160983548</v>
      </c>
      <c r="AI42" s="41"/>
      <c r="AJ42" s="43">
        <f>+'OCT-DEC 2021 '!AJ42+'JUL-SEP 2021'!AJ42</f>
        <v>2993583.4052088945</v>
      </c>
      <c r="AK42" s="47">
        <f t="shared" si="77"/>
        <v>23.666561824720489</v>
      </c>
      <c r="AL42" s="44">
        <f>+'OCT-DEC 2021 '!AL42+'JUL-SEP 2021'!AL42</f>
        <v>2347018.349581012</v>
      </c>
      <c r="AM42" s="47">
        <f t="shared" si="78"/>
        <v>63.682494901126361</v>
      </c>
      <c r="AN42" s="44">
        <f t="shared" si="79"/>
        <v>5340601.7547899066</v>
      </c>
      <c r="AO42" s="48">
        <f t="shared" si="80"/>
        <v>32.695226390706218</v>
      </c>
      <c r="AP42" s="46">
        <f>+'OCT-DEC 2021 '!AP42+'JUL-SEP 2021'!AP42</f>
        <v>5410506.0550661013</v>
      </c>
      <c r="AQ42" s="47">
        <f t="shared" si="81"/>
        <v>18.764327027350006</v>
      </c>
      <c r="AR42" s="44">
        <f>+'OCT-DEC 2021 '!AR42+'JUL-SEP 2021'!AR42</f>
        <v>7499514.7686580308</v>
      </c>
      <c r="AS42" s="47">
        <f t="shared" si="82"/>
        <v>26.743388673114133</v>
      </c>
      <c r="AT42" s="44">
        <f t="shared" si="83"/>
        <v>12910020.823724132</v>
      </c>
      <c r="AU42" s="48">
        <f t="shared" si="84"/>
        <v>22.698339074528377</v>
      </c>
      <c r="AV42" s="137">
        <f t="shared" si="85"/>
        <v>8404089.4602749962</v>
      </c>
      <c r="AW42" s="138">
        <f t="shared" si="86"/>
        <v>9846533.1182390433</v>
      </c>
      <c r="AX42" s="139">
        <f t="shared" si="87"/>
        <v>18250622.57851404</v>
      </c>
      <c r="AY42" s="41"/>
      <c r="AZ42" s="43">
        <f>+'OCT-DEC 2021 '!AZ42+'JUL-SEP 2021'!AZ42</f>
        <v>3481977.2936553983</v>
      </c>
      <c r="BA42" s="47">
        <f t="shared" si="134"/>
        <v>15.827673124396677</v>
      </c>
      <c r="BB42" s="44">
        <f>+'OCT-DEC 2021 '!BB42+'JUL-SEP 2021'!BB42</f>
        <v>1430607.9794604983</v>
      </c>
      <c r="BC42" s="47">
        <f t="shared" si="135"/>
        <v>26.280549258955439</v>
      </c>
      <c r="BD42" s="44">
        <f t="shared" si="88"/>
        <v>4912585.2731158966</v>
      </c>
      <c r="BE42" s="48">
        <v>17.690708467878721</v>
      </c>
      <c r="BF42" s="46">
        <f>+'OCT-DEC 2021 '!BF42+'JUL-SEP 2021'!BF42</f>
        <v>11599734.042554382</v>
      </c>
      <c r="BG42" s="47">
        <v>10.184577837430988</v>
      </c>
      <c r="BH42" s="44">
        <f>+'OCT-DEC 2021 '!BH42+'JUL-SEP 2021'!BH42</f>
        <v>8177018.8461908065</v>
      </c>
      <c r="BI42" s="47">
        <v>17.011011812608064</v>
      </c>
      <c r="BJ42" s="44">
        <f t="shared" si="92"/>
        <v>19776752.888745189</v>
      </c>
      <c r="BK42" s="48">
        <f t="shared" si="93"/>
        <v>11.534055480302097</v>
      </c>
      <c r="BL42" s="137">
        <f t="shared" si="94"/>
        <v>15081711.336209781</v>
      </c>
      <c r="BM42" s="138">
        <f t="shared" si="95"/>
        <v>9607626.8256513048</v>
      </c>
      <c r="BN42" s="139">
        <f t="shared" si="96"/>
        <v>24689338.161861084</v>
      </c>
      <c r="BO42" s="41"/>
      <c r="BP42" s="43">
        <f>+'OCT-DEC 2021 '!BP42+'JUL-SEP 2021'!BP42</f>
        <v>2169259.7964645363</v>
      </c>
      <c r="BQ42" s="47">
        <v>12.542064675659052</v>
      </c>
      <c r="BR42" s="44">
        <f>+'OCT-DEC 2021 '!BR42+'JUL-SEP 2021'!BR42</f>
        <v>1803061.8807434356</v>
      </c>
      <c r="BS42" s="47">
        <v>43.772907968669962</v>
      </c>
      <c r="BT42" s="44">
        <f t="shared" si="99"/>
        <v>3972321.6772079719</v>
      </c>
      <c r="BU42" s="48">
        <v>16.392729333938803</v>
      </c>
      <c r="BV42" s="46">
        <f>+'OCT-DEC 2021 '!BV42+'JUL-SEP 2021'!BV42</f>
        <v>6585872.6197160622</v>
      </c>
      <c r="BW42" s="47">
        <f t="shared" si="101"/>
        <v>12.048797328423092</v>
      </c>
      <c r="BX42" s="44">
        <f>+'OCT-DEC 2021 '!BX42+'JUL-SEP 2021'!BX42</f>
        <v>6888480.7858178653</v>
      </c>
      <c r="BY42" s="47">
        <f t="shared" si="102"/>
        <v>19.727875093628882</v>
      </c>
      <c r="BZ42" s="44">
        <f t="shared" si="103"/>
        <v>13474353.405533928</v>
      </c>
      <c r="CA42" s="48">
        <f t="shared" si="104"/>
        <v>15.042118172011865</v>
      </c>
      <c r="CB42" s="137">
        <f t="shared" si="105"/>
        <v>8755132.4161805995</v>
      </c>
      <c r="CC42" s="138">
        <f t="shared" si="106"/>
        <v>8691542.6665613018</v>
      </c>
      <c r="CD42" s="139">
        <f t="shared" si="107"/>
        <v>17446675.082741901</v>
      </c>
      <c r="CE42" s="41"/>
      <c r="CF42" s="43">
        <f>+'OCT-DEC 2021 '!CF42+'JUL-SEP 2021'!CF42</f>
        <v>4783785.6619834993</v>
      </c>
      <c r="CG42" s="47">
        <f t="shared" si="108"/>
        <v>19.061033350268154</v>
      </c>
      <c r="CH42" s="44">
        <f>+'OCT-DEC 2021 '!CH42+'JUL-SEP 2021'!CH42</f>
        <v>1883028.168207725</v>
      </c>
      <c r="CI42" s="47">
        <f t="shared" si="109"/>
        <v>42.296230193345124</v>
      </c>
      <c r="CJ42" s="44">
        <f t="shared" si="110"/>
        <v>6666813.8301912248</v>
      </c>
      <c r="CK42" s="48">
        <f t="shared" si="111"/>
        <v>22.561740521541108</v>
      </c>
      <c r="CL42" s="46">
        <f>+'OCT-DEC 2021 '!CL42+'JUL-SEP 2021'!CL42</f>
        <v>12354464.831300767</v>
      </c>
      <c r="CM42" s="47">
        <f t="shared" si="112"/>
        <v>10.881894255027659</v>
      </c>
      <c r="CN42" s="44">
        <f>+'OCT-DEC 2021 '!CN42+'JUL-SEP 2021'!CN42</f>
        <v>9504135.03935403</v>
      </c>
      <c r="CO42" s="47">
        <f t="shared" si="113"/>
        <v>15.727875607500472</v>
      </c>
      <c r="CP42" s="44">
        <f t="shared" si="114"/>
        <v>21858599.870654799</v>
      </c>
      <c r="CQ42" s="48">
        <f t="shared" si="115"/>
        <v>12.56523728645621</v>
      </c>
      <c r="CR42" s="137">
        <f t="shared" si="116"/>
        <v>17138250.493284266</v>
      </c>
      <c r="CS42" s="138">
        <f t="shared" si="117"/>
        <v>11387163.207561756</v>
      </c>
      <c r="CT42" s="139">
        <f t="shared" si="118"/>
        <v>28525413.700846024</v>
      </c>
      <c r="CU42" s="41"/>
      <c r="CV42" s="46">
        <f t="shared" si="119"/>
        <v>17325136.862948582</v>
      </c>
      <c r="CW42" s="47">
        <f t="shared" si="120"/>
        <v>12.688624610060284</v>
      </c>
      <c r="CX42" s="47">
        <f t="shared" si="121"/>
        <v>10167612.762885381</v>
      </c>
      <c r="CY42" s="47">
        <f t="shared" si="122"/>
        <v>32.468618315978759</v>
      </c>
      <c r="CZ42" s="44">
        <f t="shared" si="123"/>
        <v>27492749.625833962</v>
      </c>
      <c r="DA42" s="48">
        <f t="shared" si="124"/>
        <v>16.378780624234217</v>
      </c>
      <c r="DB42" s="46">
        <f t="shared" si="125"/>
        <v>67092269.820030585</v>
      </c>
      <c r="DC42" s="47">
        <f t="shared" si="126"/>
        <v>12.511952962323416</v>
      </c>
      <c r="DD42" s="44">
        <f t="shared" si="127"/>
        <v>47939335.469082043</v>
      </c>
      <c r="DE42" s="47">
        <f t="shared" si="128"/>
        <v>17.215458169190022</v>
      </c>
      <c r="DF42" s="44">
        <f t="shared" si="129"/>
        <v>115031605.28911263</v>
      </c>
      <c r="DG42" s="48">
        <f t="shared" si="130"/>
        <v>14.119639943663708</v>
      </c>
      <c r="DH42" s="174"/>
      <c r="DI42" s="187" t="s">
        <v>55</v>
      </c>
      <c r="DJ42" s="46">
        <f t="shared" si="131"/>
        <v>27492749.625833962</v>
      </c>
      <c r="DK42" s="44">
        <f t="shared" si="132"/>
        <v>115031605.28911263</v>
      </c>
      <c r="DL42" s="45">
        <f t="shared" si="133"/>
        <v>142524354.91494659</v>
      </c>
      <c r="DM42"/>
    </row>
    <row r="43" spans="1:117" s="60" customFormat="1" ht="15.6" x14ac:dyDescent="0.3">
      <c r="A43" s="33">
        <v>31</v>
      </c>
      <c r="B43" s="33" t="s">
        <v>56</v>
      </c>
      <c r="C43" s="42"/>
      <c r="D43" s="43">
        <f>+'JUL-SEP 2021'!D43+'OCT-DEC 2021 '!D43</f>
        <v>0</v>
      </c>
      <c r="E43" s="47">
        <f t="shared" si="55"/>
        <v>0</v>
      </c>
      <c r="F43" s="44">
        <f>+'JUL-SEP 2021'!F43+'OCT-DEC 2021 '!F43</f>
        <v>0</v>
      </c>
      <c r="G43" s="47">
        <f t="shared" si="56"/>
        <v>0</v>
      </c>
      <c r="H43" s="44">
        <f t="shared" si="57"/>
        <v>0</v>
      </c>
      <c r="I43" s="48">
        <f t="shared" si="58"/>
        <v>0</v>
      </c>
      <c r="J43" s="43">
        <f>+'OCT-DEC 2021 '!J43+'JUL-SEP 2021'!J43</f>
        <v>3767.7700000000004</v>
      </c>
      <c r="K43" s="47">
        <f t="shared" si="59"/>
        <v>1.2324533140559939E-2</v>
      </c>
      <c r="L43" s="44">
        <f>+'OCT-DEC 2021 '!L43+'JUL-SEP 2021'!L43</f>
        <v>3952.8900000000003</v>
      </c>
      <c r="M43" s="47">
        <f t="shared" si="60"/>
        <v>1.5014927981038047E-2</v>
      </c>
      <c r="N43" s="44">
        <f t="shared" si="61"/>
        <v>7720.6600000000008</v>
      </c>
      <c r="O43" s="48">
        <f t="shared" si="62"/>
        <v>1.3569370993906609E-2</v>
      </c>
      <c r="P43" s="137">
        <f t="shared" si="63"/>
        <v>3767.7700000000004</v>
      </c>
      <c r="Q43" s="138">
        <f t="shared" si="64"/>
        <v>3952.8900000000003</v>
      </c>
      <c r="R43" s="139">
        <f t="shared" si="65"/>
        <v>7720.6600000000008</v>
      </c>
      <c r="S43" s="39"/>
      <c r="T43" s="43">
        <f>+'OCT-DEC 2021 '!T43+'JUL-SEP 2021'!T43</f>
        <v>69604.927086693147</v>
      </c>
      <c r="U43" s="47">
        <f t="shared" si="66"/>
        <v>0.18227101752059083</v>
      </c>
      <c r="V43" s="44">
        <f>+'OCT-DEC 2021 '!V43+'JUL-SEP 2021'!V43</f>
        <v>68840.487595769693</v>
      </c>
      <c r="W43" s="47">
        <f t="shared" si="67"/>
        <v>0.73721594358227971</v>
      </c>
      <c r="X43" s="44">
        <f t="shared" si="68"/>
        <v>138445.41468246284</v>
      </c>
      <c r="Y43" s="48">
        <f t="shared" si="69"/>
        <v>0.29130764470118747</v>
      </c>
      <c r="Z43" s="46">
        <f>+'OCT-DEC 2021 '!Z43+'JUL-SEP 2021'!Z43</f>
        <v>2910106.1278215731</v>
      </c>
      <c r="AA43" s="47">
        <f t="shared" si="70"/>
        <v>1.5182312196542591</v>
      </c>
      <c r="AB43" s="44">
        <f>+'OCT-DEC 2021 '!AB43+'JUL-SEP 2021'!AB43</f>
        <v>853560.68102201133</v>
      </c>
      <c r="AC43" s="47">
        <f t="shared" si="71"/>
        <v>1.1497593974827129</v>
      </c>
      <c r="AD43" s="44">
        <f t="shared" si="72"/>
        <v>3763666.8088435843</v>
      </c>
      <c r="AE43" s="48">
        <f t="shared" si="73"/>
        <v>1.4153614187522598</v>
      </c>
      <c r="AF43" s="137">
        <f t="shared" si="74"/>
        <v>2979711.0549082663</v>
      </c>
      <c r="AG43" s="138">
        <f t="shared" si="75"/>
        <v>922401.16861778102</v>
      </c>
      <c r="AH43" s="139">
        <f t="shared" si="76"/>
        <v>3902112.2235260475</v>
      </c>
      <c r="AI43" s="41"/>
      <c r="AJ43" s="43">
        <f>+'OCT-DEC 2021 '!AJ43+'JUL-SEP 2021'!AJ43</f>
        <v>18413.486473326902</v>
      </c>
      <c r="AK43" s="47">
        <f t="shared" si="77"/>
        <v>0.14557266561251406</v>
      </c>
      <c r="AL43" s="44">
        <f>+'OCT-DEC 2021 '!AL43+'JUL-SEP 2021'!AL43</f>
        <v>10595.494247230336</v>
      </c>
      <c r="AM43" s="47">
        <f t="shared" si="78"/>
        <v>0.28749136473288117</v>
      </c>
      <c r="AN43" s="44">
        <f t="shared" si="79"/>
        <v>29008.980720557236</v>
      </c>
      <c r="AO43" s="48">
        <f t="shared" si="80"/>
        <v>0.17759331917449103</v>
      </c>
      <c r="AP43" s="46">
        <f>+'OCT-DEC 2021 '!AP43+'JUL-SEP 2021'!AP43</f>
        <v>440202.99116182362</v>
      </c>
      <c r="AQ43" s="47">
        <f t="shared" si="81"/>
        <v>1.5266802773178318</v>
      </c>
      <c r="AR43" s="44">
        <f>+'OCT-DEC 2021 '!AR43+'JUL-SEP 2021'!AR43</f>
        <v>165835.86938689885</v>
      </c>
      <c r="AS43" s="47">
        <f t="shared" si="82"/>
        <v>0.59137334184505252</v>
      </c>
      <c r="AT43" s="44">
        <f t="shared" si="83"/>
        <v>606038.86054872244</v>
      </c>
      <c r="AU43" s="48">
        <f t="shared" si="84"/>
        <v>1.0655347297191677</v>
      </c>
      <c r="AV43" s="137">
        <f t="shared" si="85"/>
        <v>458616.47763515054</v>
      </c>
      <c r="AW43" s="138">
        <f t="shared" si="86"/>
        <v>176431.36363412917</v>
      </c>
      <c r="AX43" s="139">
        <f t="shared" si="87"/>
        <v>635047.84126927971</v>
      </c>
      <c r="AY43" s="41"/>
      <c r="AZ43" s="43">
        <f>+'OCT-DEC 2021 '!AZ43+'JUL-SEP 2021'!AZ43</f>
        <v>115177.72816802422</v>
      </c>
      <c r="BA43" s="47">
        <f t="shared" si="134"/>
        <v>0.52355178650240786</v>
      </c>
      <c r="BB43" s="44">
        <f>+'OCT-DEC 2021 '!BB43+'JUL-SEP 2021'!BB43</f>
        <v>40376.775329671655</v>
      </c>
      <c r="BC43" s="47">
        <f t="shared" si="135"/>
        <v>0.74172928447482644</v>
      </c>
      <c r="BD43" s="44">
        <f t="shared" si="88"/>
        <v>155554.50349769587</v>
      </c>
      <c r="BE43" s="48">
        <v>0.45134121013507772</v>
      </c>
      <c r="BF43" s="46">
        <f>+'OCT-DEC 2021 '!BF43+'JUL-SEP 2021'!BF43</f>
        <v>1784074.3056658981</v>
      </c>
      <c r="BG43" s="47">
        <v>1.6819084811848191</v>
      </c>
      <c r="BH43" s="44">
        <f>+'OCT-DEC 2021 '!BH43+'JUL-SEP 2021'!BH43</f>
        <v>771154.88826757763</v>
      </c>
      <c r="BI43" s="47">
        <v>1.4901807385494354</v>
      </c>
      <c r="BJ43" s="44">
        <f t="shared" si="92"/>
        <v>2555229.1939334758</v>
      </c>
      <c r="BK43" s="48">
        <v>1.6286152740436823</v>
      </c>
      <c r="BL43" s="137">
        <f t="shared" si="94"/>
        <v>1899252.0338339224</v>
      </c>
      <c r="BM43" s="138">
        <f t="shared" si="95"/>
        <v>811531.66359724931</v>
      </c>
      <c r="BN43" s="139">
        <f t="shared" si="96"/>
        <v>2710783.6974311718</v>
      </c>
      <c r="BO43" s="41"/>
      <c r="BP43" s="43">
        <f>+'OCT-DEC 2021 '!BP43+'JUL-SEP 2021'!BP43</f>
        <v>28821.220712449554</v>
      </c>
      <c r="BQ43" s="47">
        <v>0.33559087906990176</v>
      </c>
      <c r="BR43" s="44">
        <f>+'OCT-DEC 2021 '!BR43+'JUL-SEP 2021'!BR43</f>
        <v>39414.782734206725</v>
      </c>
      <c r="BS43" s="47">
        <v>0.47126276888323637</v>
      </c>
      <c r="BT43" s="44">
        <f t="shared" si="99"/>
        <v>68236.003446656279</v>
      </c>
      <c r="BU43" s="48">
        <v>0.3523187959668222</v>
      </c>
      <c r="BV43" s="46">
        <f>+'OCT-DEC 2021 '!BV43+'JUL-SEP 2021'!BV43</f>
        <v>668464.69245286542</v>
      </c>
      <c r="BW43" s="47">
        <f t="shared" si="101"/>
        <v>1.2229504069756045</v>
      </c>
      <c r="BX43" s="44">
        <f>+'OCT-DEC 2021 '!BX43+'JUL-SEP 2021'!BX43</f>
        <v>260221.06033583445</v>
      </c>
      <c r="BY43" s="47">
        <f t="shared" si="102"/>
        <v>0.74524539367318521</v>
      </c>
      <c r="BZ43" s="44">
        <f t="shared" si="103"/>
        <v>928685.75278869993</v>
      </c>
      <c r="CA43" s="48">
        <f t="shared" si="104"/>
        <v>1.0367399768789036</v>
      </c>
      <c r="CB43" s="137">
        <f t="shared" si="105"/>
        <v>697285.91316531494</v>
      </c>
      <c r="CC43" s="138">
        <f t="shared" si="106"/>
        <v>299635.84307004116</v>
      </c>
      <c r="CD43" s="139">
        <f t="shared" si="107"/>
        <v>996921.75623535609</v>
      </c>
      <c r="CE43" s="41"/>
      <c r="CF43" s="43">
        <f>+'OCT-DEC 2021 '!CF43+'JUL-SEP 2021'!CF43</f>
        <v>35497.532200231544</v>
      </c>
      <c r="CG43" s="47">
        <f t="shared" si="108"/>
        <v>0.14144020926729495</v>
      </c>
      <c r="CH43" s="44">
        <f>+'OCT-DEC 2021 '!CH43+'JUL-SEP 2021'!CH43</f>
        <v>18486.46891374265</v>
      </c>
      <c r="CI43" s="47">
        <f t="shared" si="109"/>
        <v>0.41523964316582773</v>
      </c>
      <c r="CJ43" s="44">
        <f t="shared" si="110"/>
        <v>53984.001113974198</v>
      </c>
      <c r="CK43" s="48">
        <f t="shared" si="111"/>
        <v>0.18269192097916084</v>
      </c>
      <c r="CL43" s="46">
        <f>+'OCT-DEC 2021 '!CL43+'JUL-SEP 2021'!CL43</f>
        <v>811260.95974676544</v>
      </c>
      <c r="CM43" s="47">
        <f t="shared" si="112"/>
        <v>0.71456401371835632</v>
      </c>
      <c r="CN43" s="44">
        <f>+'OCT-DEC 2021 '!CN43+'JUL-SEP 2021'!CN43</f>
        <v>394302.44561824214</v>
      </c>
      <c r="CO43" s="47">
        <f t="shared" si="113"/>
        <v>0.65250964877267081</v>
      </c>
      <c r="CP43" s="44">
        <f t="shared" si="114"/>
        <v>1205563.4053650075</v>
      </c>
      <c r="CQ43" s="48">
        <f t="shared" si="115"/>
        <v>0.69300825953706113</v>
      </c>
      <c r="CR43" s="137">
        <f t="shared" si="116"/>
        <v>846758.491946997</v>
      </c>
      <c r="CS43" s="138">
        <f t="shared" si="117"/>
        <v>412788.91453198477</v>
      </c>
      <c r="CT43" s="139">
        <f t="shared" si="118"/>
        <v>1259547.4064789817</v>
      </c>
      <c r="CU43" s="41"/>
      <c r="CV43" s="46">
        <f t="shared" si="119"/>
        <v>267514.89464072534</v>
      </c>
      <c r="CW43" s="47">
        <f t="shared" si="120"/>
        <v>0.19592318967218225</v>
      </c>
      <c r="CX43" s="47">
        <f t="shared" si="121"/>
        <v>177714.00882062106</v>
      </c>
      <c r="CY43" s="47">
        <f t="shared" si="122"/>
        <v>0.56750079456820035</v>
      </c>
      <c r="CZ43" s="44">
        <f t="shared" si="123"/>
        <v>445228.9034613464</v>
      </c>
      <c r="DA43" s="48">
        <f t="shared" si="124"/>
        <v>0.26524471493784035</v>
      </c>
      <c r="DB43" s="46">
        <f t="shared" si="125"/>
        <v>6617876.8468489256</v>
      </c>
      <c r="DC43" s="47">
        <f t="shared" si="126"/>
        <v>1.2341595244926715</v>
      </c>
      <c r="DD43" s="44">
        <f t="shared" si="127"/>
        <v>2449027.8346305643</v>
      </c>
      <c r="DE43" s="47">
        <f t="shared" si="128"/>
        <v>0.87946851640143975</v>
      </c>
      <c r="DF43" s="44">
        <f t="shared" si="129"/>
        <v>9066904.6814794894</v>
      </c>
      <c r="DG43" s="48">
        <f t="shared" si="130"/>
        <v>1.112923958456886</v>
      </c>
      <c r="DH43" s="174"/>
      <c r="DI43" s="187" t="s">
        <v>56</v>
      </c>
      <c r="DJ43" s="46">
        <f t="shared" si="131"/>
        <v>445228.9034613464</v>
      </c>
      <c r="DK43" s="44">
        <f t="shared" si="132"/>
        <v>9066904.6814794894</v>
      </c>
      <c r="DL43" s="45">
        <f t="shared" si="133"/>
        <v>9512133.5849408358</v>
      </c>
      <c r="DM43"/>
    </row>
    <row r="44" spans="1:117" s="60" customFormat="1" ht="15.6" x14ac:dyDescent="0.3">
      <c r="A44" s="33">
        <v>32</v>
      </c>
      <c r="B44" s="33" t="s">
        <v>60</v>
      </c>
      <c r="C44" s="42"/>
      <c r="D44" s="43">
        <f>+'JUL-SEP 2021'!D44+'OCT-DEC 2021 '!D44</f>
        <v>999847</v>
      </c>
      <c r="E44" s="47">
        <f t="shared" si="55"/>
        <v>4.7194651083755002</v>
      </c>
      <c r="F44" s="44">
        <f>+'JUL-SEP 2021'!F44+'OCT-DEC 2021 '!F44</f>
        <v>57995.73</v>
      </c>
      <c r="G44" s="47">
        <f t="shared" si="56"/>
        <v>1.2213741470811221</v>
      </c>
      <c r="H44" s="44">
        <f t="shared" si="57"/>
        <v>1057842.73</v>
      </c>
      <c r="I44" s="48">
        <f t="shared" si="58"/>
        <v>4.078980219017506</v>
      </c>
      <c r="J44" s="43">
        <f>+'OCT-DEC 2021 '!J44+'JUL-SEP 2021'!J44</f>
        <v>6054627.0800000001</v>
      </c>
      <c r="K44" s="47">
        <f t="shared" si="59"/>
        <v>19.804938226375718</v>
      </c>
      <c r="L44" s="44">
        <f>+'OCT-DEC 2021 '!L44+'JUL-SEP 2021'!L44</f>
        <v>32575055.050000001</v>
      </c>
      <c r="M44" s="47">
        <f t="shared" si="60"/>
        <v>123.73531910933512</v>
      </c>
      <c r="N44" s="44">
        <f t="shared" si="61"/>
        <v>38629682.130000003</v>
      </c>
      <c r="O44" s="48">
        <f t="shared" si="62"/>
        <v>67.893222625870649</v>
      </c>
      <c r="P44" s="137">
        <f t="shared" si="63"/>
        <v>7054474.0800000001</v>
      </c>
      <c r="Q44" s="138">
        <f t="shared" si="64"/>
        <v>32633050.780000001</v>
      </c>
      <c r="R44" s="139">
        <f t="shared" si="65"/>
        <v>39687524.859999999</v>
      </c>
      <c r="S44" s="39"/>
      <c r="T44" s="43">
        <f>+'OCT-DEC 2021 '!T44+'JUL-SEP 2021'!T44</f>
        <v>26837027.129895661</v>
      </c>
      <c r="U44" s="47">
        <f t="shared" si="66"/>
        <v>70.276810089913113</v>
      </c>
      <c r="V44" s="44">
        <f>+'OCT-DEC 2021 '!V44+'JUL-SEP 2021'!V44</f>
        <v>15358548.277546564</v>
      </c>
      <c r="W44" s="47">
        <f t="shared" si="67"/>
        <v>164.47539893923221</v>
      </c>
      <c r="X44" s="44">
        <f t="shared" si="68"/>
        <v>42195575.407442227</v>
      </c>
      <c r="Y44" s="48">
        <f t="shared" si="69"/>
        <v>88.785126737103724</v>
      </c>
      <c r="Z44" s="46">
        <f>+'OCT-DEC 2021 '!Z44+'JUL-SEP 2021'!Z44</f>
        <v>49721668.059892371</v>
      </c>
      <c r="AA44" s="47">
        <f t="shared" si="70"/>
        <v>25.940287201251881</v>
      </c>
      <c r="AB44" s="44">
        <f>+'OCT-DEC 2021 '!AB44+'JUL-SEP 2021'!AB44</f>
        <v>32944057.337785639</v>
      </c>
      <c r="AC44" s="47">
        <f t="shared" si="71"/>
        <v>44.376153163446361</v>
      </c>
      <c r="AD44" s="44">
        <f t="shared" si="72"/>
        <v>82665725.397678018</v>
      </c>
      <c r="AE44" s="48">
        <f t="shared" si="73"/>
        <v>31.087204134574286</v>
      </c>
      <c r="AF44" s="137">
        <f t="shared" si="74"/>
        <v>76558695.189788029</v>
      </c>
      <c r="AG44" s="138">
        <f t="shared" si="75"/>
        <v>48302605.615332201</v>
      </c>
      <c r="AH44" s="139">
        <f t="shared" si="76"/>
        <v>124861300.80512023</v>
      </c>
      <c r="AI44" s="41"/>
      <c r="AJ44" s="43">
        <f>+'OCT-DEC 2021 '!AJ44+'JUL-SEP 2021'!AJ44</f>
        <v>6331665.3222224368</v>
      </c>
      <c r="AK44" s="47">
        <f t="shared" si="77"/>
        <v>50.05664734146918</v>
      </c>
      <c r="AL44" s="44">
        <f>+'OCT-DEC 2021 '!AL44+'JUL-SEP 2021'!AL44</f>
        <v>6165180.1940034367</v>
      </c>
      <c r="AM44" s="47">
        <f t="shared" si="78"/>
        <v>167.28205654601646</v>
      </c>
      <c r="AN44" s="44">
        <f t="shared" si="79"/>
        <v>12496845.516225874</v>
      </c>
      <c r="AO44" s="48">
        <f t="shared" si="80"/>
        <v>76.505834376478461</v>
      </c>
      <c r="AP44" s="46">
        <f>+'OCT-DEC 2021 '!AP44+'JUL-SEP 2021'!AP44</f>
        <v>4646857.6098950962</v>
      </c>
      <c r="AQ44" s="47">
        <f t="shared" si="81"/>
        <v>16.115896545380789</v>
      </c>
      <c r="AR44" s="44">
        <f>+'OCT-DEC 2021 '!AR44+'JUL-SEP 2021'!AR44</f>
        <v>12245603.108047711</v>
      </c>
      <c r="AS44" s="47">
        <f t="shared" si="82"/>
        <v>43.668015005964911</v>
      </c>
      <c r="AT44" s="44">
        <f t="shared" si="83"/>
        <v>16892460.717942808</v>
      </c>
      <c r="AU44" s="48">
        <f t="shared" si="84"/>
        <v>29.700246530540394</v>
      </c>
      <c r="AV44" s="137">
        <f t="shared" si="85"/>
        <v>10978522.932117533</v>
      </c>
      <c r="AW44" s="138">
        <f t="shared" si="86"/>
        <v>18410783.302051149</v>
      </c>
      <c r="AX44" s="139">
        <f t="shared" si="87"/>
        <v>29389306.234168682</v>
      </c>
      <c r="AY44" s="41"/>
      <c r="AZ44" s="43">
        <f>+'OCT-DEC 2021 '!AZ44+'JUL-SEP 2021'!AZ44</f>
        <v>25163964.381189898</v>
      </c>
      <c r="BA44" s="47">
        <f t="shared" si="134"/>
        <v>114.38529581027531</v>
      </c>
      <c r="BB44" s="44">
        <f>+'OCT-DEC 2021 '!BB44+'JUL-SEP 2021'!BB44</f>
        <v>9865381.29200132</v>
      </c>
      <c r="BC44" s="47">
        <f t="shared" si="135"/>
        <v>181.22898985967595</v>
      </c>
      <c r="BD44" s="44">
        <f t="shared" si="88"/>
        <v>35029345.67319122</v>
      </c>
      <c r="BE44" s="48">
        <v>110.66492198672111</v>
      </c>
      <c r="BF44" s="46">
        <f>+'OCT-DEC 2021 '!BF44+'JUL-SEP 2021'!BF44</f>
        <v>29586651.495714072</v>
      </c>
      <c r="BG44" s="47">
        <v>24.893732597670553</v>
      </c>
      <c r="BH44" s="44">
        <f>+'OCT-DEC 2021 '!BH44+'JUL-SEP 2021'!BH44</f>
        <v>34500018.551864073</v>
      </c>
      <c r="BI44" s="47">
        <v>63.620569785718274</v>
      </c>
      <c r="BJ44" s="44">
        <f t="shared" si="92"/>
        <v>64086670.047578141</v>
      </c>
      <c r="BK44" s="48">
        <v>35.658358143326012</v>
      </c>
      <c r="BL44" s="137">
        <f t="shared" si="94"/>
        <v>54750615.876903966</v>
      </c>
      <c r="BM44" s="138">
        <f t="shared" si="95"/>
        <v>44365399.843865395</v>
      </c>
      <c r="BN44" s="139">
        <f t="shared" si="96"/>
        <v>99116015.720769361</v>
      </c>
      <c r="BO44" s="41"/>
      <c r="BP44" s="43">
        <f>+'OCT-DEC 2021 '!BP44+'JUL-SEP 2021'!BP44</f>
        <v>6249722.1412920877</v>
      </c>
      <c r="BQ44" s="47">
        <v>41.618144431038466</v>
      </c>
      <c r="BR44" s="44">
        <f>+'OCT-DEC 2021 '!BR44+'JUL-SEP 2021'!BR44</f>
        <v>5878653.2895261878</v>
      </c>
      <c r="BS44" s="47">
        <v>153.14549240937387</v>
      </c>
      <c r="BT44" s="44">
        <f t="shared" si="99"/>
        <v>12128375.430818275</v>
      </c>
      <c r="BU44" s="48">
        <v>55.369115330628304</v>
      </c>
      <c r="BV44" s="46">
        <f>+'OCT-DEC 2021 '!BV44+'JUL-SEP 2021'!BV44</f>
        <v>7604761.9207037278</v>
      </c>
      <c r="BW44" s="47">
        <f t="shared" si="101"/>
        <v>13.912846543548715</v>
      </c>
      <c r="BX44" s="44">
        <f>+'OCT-DEC 2021 '!BX44+'JUL-SEP 2021'!BX44</f>
        <v>15349002.985689247</v>
      </c>
      <c r="BY44" s="47">
        <f t="shared" si="102"/>
        <v>43.957909316787422</v>
      </c>
      <c r="BZ44" s="44">
        <f t="shared" si="103"/>
        <v>22953764.906392977</v>
      </c>
      <c r="CA44" s="48">
        <f t="shared" si="104"/>
        <v>25.624475907893139</v>
      </c>
      <c r="CB44" s="137">
        <f t="shared" si="105"/>
        <v>13854484.061995815</v>
      </c>
      <c r="CC44" s="138">
        <f t="shared" si="106"/>
        <v>21227656.275215436</v>
      </c>
      <c r="CD44" s="139">
        <f t="shared" si="107"/>
        <v>35082140.337211251</v>
      </c>
      <c r="CE44" s="41"/>
      <c r="CF44" s="43">
        <f>+'OCT-DEC 2021 '!CF44+'JUL-SEP 2021'!CF44</f>
        <v>27888309.961951904</v>
      </c>
      <c r="CG44" s="47">
        <f t="shared" si="108"/>
        <v>111.12120061979785</v>
      </c>
      <c r="CH44" s="44">
        <f>+'OCT-DEC 2021 '!CH44+'JUL-SEP 2021'!CH44</f>
        <v>6227862.1223447612</v>
      </c>
      <c r="CI44" s="47">
        <f t="shared" si="109"/>
        <v>139.88908630603686</v>
      </c>
      <c r="CJ44" s="44">
        <f t="shared" si="110"/>
        <v>34116172.084296666</v>
      </c>
      <c r="CK44" s="48">
        <f t="shared" si="111"/>
        <v>115.45548469771319</v>
      </c>
      <c r="CL44" s="46">
        <f>+'OCT-DEC 2021 '!CL44+'JUL-SEP 2021'!CL44</f>
        <v>18066593.785175614</v>
      </c>
      <c r="CM44" s="47">
        <f t="shared" si="112"/>
        <v>15.913175180257612</v>
      </c>
      <c r="CN44" s="44">
        <f>+'OCT-DEC 2021 '!CN44+'JUL-SEP 2021'!CN44</f>
        <v>22719391.536301218</v>
      </c>
      <c r="CO44" s="47">
        <f t="shared" si="113"/>
        <v>37.597084056723503</v>
      </c>
      <c r="CP44" s="44">
        <f t="shared" si="114"/>
        <v>40785985.321476832</v>
      </c>
      <c r="CQ44" s="48">
        <f t="shared" si="115"/>
        <v>23.445489947152971</v>
      </c>
      <c r="CR44" s="137">
        <f t="shared" si="116"/>
        <v>45954903.747127518</v>
      </c>
      <c r="CS44" s="138">
        <f t="shared" si="117"/>
        <v>28947253.65864598</v>
      </c>
      <c r="CT44" s="139">
        <f t="shared" si="118"/>
        <v>74902157.405773491</v>
      </c>
      <c r="CU44" s="41"/>
      <c r="CV44" s="46">
        <f t="shared" si="119"/>
        <v>93470535.936551988</v>
      </c>
      <c r="CW44" s="47">
        <f t="shared" si="120"/>
        <v>68.45617162981587</v>
      </c>
      <c r="CX44" s="47">
        <f t="shared" si="121"/>
        <v>43553620.90542227</v>
      </c>
      <c r="CY44" s="47">
        <f t="shared" si="122"/>
        <v>139.08140744884997</v>
      </c>
      <c r="CZ44" s="44">
        <f t="shared" si="123"/>
        <v>137024156.84197426</v>
      </c>
      <c r="DA44" s="48">
        <f t="shared" si="124"/>
        <v>81.632017011004237</v>
      </c>
      <c r="DB44" s="46">
        <f t="shared" si="125"/>
        <v>115681159.95138088</v>
      </c>
      <c r="DC44" s="47">
        <f t="shared" si="126"/>
        <v>21.573233933226749</v>
      </c>
      <c r="DD44" s="44">
        <f t="shared" si="127"/>
        <v>150333128.5696879</v>
      </c>
      <c r="DE44" s="47">
        <f t="shared" si="128"/>
        <v>53.986015054465348</v>
      </c>
      <c r="DF44" s="44">
        <f t="shared" si="129"/>
        <v>266014288.52106878</v>
      </c>
      <c r="DG44" s="48">
        <f t="shared" si="130"/>
        <v>32.652121687315628</v>
      </c>
      <c r="DH44" s="174"/>
      <c r="DI44" s="187" t="s">
        <v>60</v>
      </c>
      <c r="DJ44" s="46">
        <f t="shared" si="131"/>
        <v>137024156.84197426</v>
      </c>
      <c r="DK44" s="44">
        <f t="shared" si="132"/>
        <v>266014288.52106878</v>
      </c>
      <c r="DL44" s="45">
        <f t="shared" si="133"/>
        <v>403038445.36304307</v>
      </c>
      <c r="DM44"/>
    </row>
    <row r="45" spans="1:117" s="60" customFormat="1" ht="15.6" x14ac:dyDescent="0.3">
      <c r="A45" s="33">
        <v>33</v>
      </c>
      <c r="B45" s="33" t="s">
        <v>61</v>
      </c>
      <c r="C45" s="42"/>
      <c r="D45" s="43">
        <f>+'JUL-SEP 2021'!D45+'OCT-DEC 2021 '!D45</f>
        <v>10018.51</v>
      </c>
      <c r="E45" s="47">
        <f t="shared" si="55"/>
        <v>4.7289243637187527E-2</v>
      </c>
      <c r="F45" s="44">
        <f>+'JUL-SEP 2021'!F45+'OCT-DEC 2021 '!F45</f>
        <v>2998.74</v>
      </c>
      <c r="G45" s="47">
        <f t="shared" si="56"/>
        <v>6.3152640889562794E-2</v>
      </c>
      <c r="H45" s="44">
        <f t="shared" si="57"/>
        <v>13017.25</v>
      </c>
      <c r="I45" s="48">
        <f t="shared" si="58"/>
        <v>5.0193761085833268E-2</v>
      </c>
      <c r="J45" s="43">
        <f>+'OCT-DEC 2021 '!J45+'JUL-SEP 2021'!J45</f>
        <v>496015.56</v>
      </c>
      <c r="K45" s="47">
        <f t="shared" si="59"/>
        <v>1.6224876272844138</v>
      </c>
      <c r="L45" s="44">
        <f>+'OCT-DEC 2021 '!L45+'JUL-SEP 2021'!L45</f>
        <v>640016.52</v>
      </c>
      <c r="M45" s="47">
        <f t="shared" si="60"/>
        <v>2.4310825635103925</v>
      </c>
      <c r="N45" s="44">
        <f t="shared" si="61"/>
        <v>1136032.08</v>
      </c>
      <c r="O45" s="48">
        <f t="shared" si="62"/>
        <v>1.9966221481711917</v>
      </c>
      <c r="P45" s="137">
        <f t="shared" si="63"/>
        <v>506034.07</v>
      </c>
      <c r="Q45" s="138">
        <f t="shared" si="64"/>
        <v>643015.26</v>
      </c>
      <c r="R45" s="139">
        <f t="shared" si="65"/>
        <v>1149049.33</v>
      </c>
      <c r="S45" s="39"/>
      <c r="T45" s="43">
        <f>+'OCT-DEC 2021 '!T45+'JUL-SEP 2021'!T45</f>
        <v>636762.41597228055</v>
      </c>
      <c r="U45" s="47">
        <f t="shared" si="66"/>
        <v>1.6674585885792261</v>
      </c>
      <c r="V45" s="44">
        <f>+'OCT-DEC 2021 '!V45+'JUL-SEP 2021'!V45</f>
        <v>297976.01229959959</v>
      </c>
      <c r="W45" s="47">
        <f t="shared" si="67"/>
        <v>3.1910388020818341</v>
      </c>
      <c r="X45" s="44">
        <f t="shared" si="68"/>
        <v>934738.42827188014</v>
      </c>
      <c r="Y45" s="48">
        <f t="shared" si="69"/>
        <v>1.9668145064689064</v>
      </c>
      <c r="Z45" s="46">
        <f>+'OCT-DEC 2021 '!Z45+'JUL-SEP 2021'!Z45</f>
        <v>2228734.2168860072</v>
      </c>
      <c r="AA45" s="47">
        <f t="shared" si="70"/>
        <v>1.162752738135016</v>
      </c>
      <c r="AB45" s="44">
        <f>+'OCT-DEC 2021 '!AB45+'JUL-SEP 2021'!AB45</f>
        <v>359363.94375372003</v>
      </c>
      <c r="AC45" s="47">
        <f t="shared" si="71"/>
        <v>0.48406877288743533</v>
      </c>
      <c r="AD45" s="44">
        <f t="shared" si="72"/>
        <v>2588098.1606397275</v>
      </c>
      <c r="AE45" s="48">
        <f t="shared" si="73"/>
        <v>0.97327804786170025</v>
      </c>
      <c r="AF45" s="137">
        <f t="shared" si="74"/>
        <v>2865496.6328582875</v>
      </c>
      <c r="AG45" s="138">
        <f t="shared" si="75"/>
        <v>657339.95605331962</v>
      </c>
      <c r="AH45" s="139">
        <f t="shared" si="76"/>
        <v>3522836.5889116069</v>
      </c>
      <c r="AI45" s="41"/>
      <c r="AJ45" s="43">
        <f>+'OCT-DEC 2021 '!AJ45+'JUL-SEP 2021'!AJ45</f>
        <v>139493.64117379501</v>
      </c>
      <c r="AK45" s="47">
        <f t="shared" si="77"/>
        <v>1.1028037091769707</v>
      </c>
      <c r="AL45" s="44">
        <f>+'OCT-DEC 2021 '!AL45+'JUL-SEP 2021'!AL45</f>
        <v>94881.354714681889</v>
      </c>
      <c r="AM45" s="47">
        <f t="shared" si="78"/>
        <v>2.5744499990417009</v>
      </c>
      <c r="AN45" s="44">
        <f t="shared" si="79"/>
        <v>234374.9958884769</v>
      </c>
      <c r="AO45" s="48">
        <f t="shared" si="80"/>
        <v>1.4348464653860045</v>
      </c>
      <c r="AP45" s="46">
        <f>+'OCT-DEC 2021 '!AP45+'JUL-SEP 2021'!AP45</f>
        <v>270931.71331612021</v>
      </c>
      <c r="AQ45" s="47">
        <f t="shared" si="81"/>
        <v>0.93962583518110632</v>
      </c>
      <c r="AR45" s="44">
        <f>+'OCT-DEC 2021 '!AR45+'JUL-SEP 2021'!AR45</f>
        <v>115751.79457826124</v>
      </c>
      <c r="AS45" s="47">
        <f t="shared" si="82"/>
        <v>0.41277273630475614</v>
      </c>
      <c r="AT45" s="44">
        <f t="shared" si="83"/>
        <v>386683.50789438142</v>
      </c>
      <c r="AU45" s="48">
        <f t="shared" si="84"/>
        <v>0.6798651602935859</v>
      </c>
      <c r="AV45" s="137">
        <f t="shared" si="85"/>
        <v>410425.35448991519</v>
      </c>
      <c r="AW45" s="138">
        <f t="shared" si="86"/>
        <v>210633.14929294313</v>
      </c>
      <c r="AX45" s="139">
        <f t="shared" si="87"/>
        <v>621058.50378285837</v>
      </c>
      <c r="AY45" s="41"/>
      <c r="AZ45" s="43">
        <f>+'OCT-DEC 2021 '!AZ45+'JUL-SEP 2021'!AZ45</f>
        <v>695753.54874616489</v>
      </c>
      <c r="BA45" s="47">
        <f t="shared" si="134"/>
        <v>3.162616759379457</v>
      </c>
      <c r="BB45" s="44">
        <f>+'OCT-DEC 2021 '!BB45+'JUL-SEP 2021'!BB45</f>
        <v>386508.33724506019</v>
      </c>
      <c r="BC45" s="47">
        <f t="shared" si="135"/>
        <v>7.1002339856907231</v>
      </c>
      <c r="BD45" s="44">
        <f t="shared" si="88"/>
        <v>1082261.885991225</v>
      </c>
      <c r="BE45" s="48">
        <v>6.6298407477189985</v>
      </c>
      <c r="BF45" s="46">
        <f>+'OCT-DEC 2021 '!BF45+'JUL-SEP 2021'!BF45</f>
        <v>1506072.2099588714</v>
      </c>
      <c r="BG45" s="47">
        <v>1.6247441262185349</v>
      </c>
      <c r="BH45" s="44">
        <f>+'OCT-DEC 2021 '!BH45+'JUL-SEP 2021'!BH45</f>
        <v>1245166.3834768231</v>
      </c>
      <c r="BI45" s="47">
        <v>6.7252455330693328</v>
      </c>
      <c r="BJ45" s="44">
        <f t="shared" si="92"/>
        <v>2751238.5934356945</v>
      </c>
      <c r="BK45" s="48">
        <v>3.0424944958971372</v>
      </c>
      <c r="BL45" s="137">
        <f t="shared" si="94"/>
        <v>2201825.7587050362</v>
      </c>
      <c r="BM45" s="138">
        <f t="shared" si="95"/>
        <v>1631674.7207218832</v>
      </c>
      <c r="BN45" s="139">
        <f t="shared" si="96"/>
        <v>3833500.4794269195</v>
      </c>
      <c r="BO45" s="41"/>
      <c r="BP45" s="43">
        <f>+'OCT-DEC 2021 '!BP45+'JUL-SEP 2021'!BP45</f>
        <v>61947.064528102492</v>
      </c>
      <c r="BQ45" s="47">
        <v>0.5101455376827686</v>
      </c>
      <c r="BR45" s="44">
        <f>+'OCT-DEC 2021 '!BR45+'JUL-SEP 2021'!BR45</f>
        <v>62519.043688564176</v>
      </c>
      <c r="BS45" s="47">
        <v>2.5269069298298654</v>
      </c>
      <c r="BT45" s="44">
        <f t="shared" si="99"/>
        <v>124466.10821666667</v>
      </c>
      <c r="BU45" s="48">
        <v>0.75880586824328866</v>
      </c>
      <c r="BV45" s="46">
        <f>+'OCT-DEC 2021 '!BV45+'JUL-SEP 2021'!BV45</f>
        <v>195736.37032528291</v>
      </c>
      <c r="BW45" s="47">
        <f t="shared" si="101"/>
        <v>0.35809800644947476</v>
      </c>
      <c r="BX45" s="44">
        <f>+'OCT-DEC 2021 '!BX45+'JUL-SEP 2021'!BX45</f>
        <v>79765.049664577091</v>
      </c>
      <c r="BY45" s="47">
        <f t="shared" si="102"/>
        <v>0.22843860432326796</v>
      </c>
      <c r="BZ45" s="44">
        <f t="shared" si="103"/>
        <v>275501.41998986003</v>
      </c>
      <c r="CA45" s="48">
        <f t="shared" si="104"/>
        <v>0.30755649576049793</v>
      </c>
      <c r="CB45" s="137">
        <f t="shared" si="105"/>
        <v>257683.43485338541</v>
      </c>
      <c r="CC45" s="138">
        <f t="shared" si="106"/>
        <v>142284.09335314127</v>
      </c>
      <c r="CD45" s="139">
        <f t="shared" si="107"/>
        <v>399967.52820652665</v>
      </c>
      <c r="CE45" s="41"/>
      <c r="CF45" s="43">
        <f>+'OCT-DEC 2021 '!CF45+'JUL-SEP 2021'!CF45</f>
        <v>1330778.12897579</v>
      </c>
      <c r="CG45" s="47">
        <f t="shared" si="108"/>
        <v>5.3024964098616181</v>
      </c>
      <c r="CH45" s="44">
        <f>+'OCT-DEC 2021 '!CH45+'JUL-SEP 2021'!CH45</f>
        <v>200607.32203598769</v>
      </c>
      <c r="CI45" s="47">
        <f t="shared" si="109"/>
        <v>4.5060045380949614</v>
      </c>
      <c r="CJ45" s="44">
        <f t="shared" si="110"/>
        <v>1531385.4510117776</v>
      </c>
      <c r="CK45" s="48">
        <f t="shared" si="111"/>
        <v>5.1824937765211159</v>
      </c>
      <c r="CL45" s="46">
        <f>+'OCT-DEC 2021 '!CL45+'JUL-SEP 2021'!CL45</f>
        <v>659404.21012294909</v>
      </c>
      <c r="CM45" s="47">
        <f t="shared" si="112"/>
        <v>0.58080758526247511</v>
      </c>
      <c r="CN45" s="44">
        <f>+'OCT-DEC 2021 '!CN45+'JUL-SEP 2021'!CN45</f>
        <v>145286.64361428507</v>
      </c>
      <c r="CO45" s="47">
        <f t="shared" si="113"/>
        <v>0.24042695613382584</v>
      </c>
      <c r="CP45" s="44">
        <f t="shared" si="114"/>
        <v>804690.85373723414</v>
      </c>
      <c r="CQ45" s="48">
        <f t="shared" si="115"/>
        <v>0.46256995321203453</v>
      </c>
      <c r="CR45" s="137">
        <f t="shared" si="116"/>
        <v>1990182.339098739</v>
      </c>
      <c r="CS45" s="138">
        <f t="shared" si="117"/>
        <v>345893.96565027279</v>
      </c>
      <c r="CT45" s="139">
        <f t="shared" si="118"/>
        <v>2336076.304749012</v>
      </c>
      <c r="CU45" s="41"/>
      <c r="CV45" s="46">
        <f t="shared" si="119"/>
        <v>2874753.3093961328</v>
      </c>
      <c r="CW45" s="47">
        <f t="shared" si="120"/>
        <v>2.1054186110047279</v>
      </c>
      <c r="CX45" s="47">
        <f t="shared" si="121"/>
        <v>1045490.8099838935</v>
      </c>
      <c r="CY45" s="47">
        <f t="shared" si="122"/>
        <v>3.3386049266295394</v>
      </c>
      <c r="CZ45" s="44">
        <f t="shared" si="123"/>
        <v>3920244.1193800261</v>
      </c>
      <c r="DA45" s="48">
        <f t="shared" si="124"/>
        <v>2.3354818742624035</v>
      </c>
      <c r="DB45" s="46">
        <f t="shared" si="125"/>
        <v>5356894.2806092314</v>
      </c>
      <c r="DC45" s="47">
        <f t="shared" si="126"/>
        <v>0.99900047267608572</v>
      </c>
      <c r="DD45" s="44">
        <f t="shared" si="127"/>
        <v>2585350.3350876663</v>
      </c>
      <c r="DE45" s="47">
        <f t="shared" si="128"/>
        <v>0.92842318548841951</v>
      </c>
      <c r="DF45" s="44">
        <f t="shared" si="129"/>
        <v>7942244.6156968977</v>
      </c>
      <c r="DG45" s="48">
        <f t="shared" si="130"/>
        <v>0.97487672223901223</v>
      </c>
      <c r="DH45" s="174"/>
      <c r="DI45" s="187" t="s">
        <v>61</v>
      </c>
      <c r="DJ45" s="46">
        <f t="shared" si="131"/>
        <v>3920244.1193800261</v>
      </c>
      <c r="DK45" s="44">
        <f t="shared" si="132"/>
        <v>7942244.6156968977</v>
      </c>
      <c r="DL45" s="45">
        <f t="shared" si="133"/>
        <v>11862488.735076923</v>
      </c>
      <c r="DM45"/>
    </row>
    <row r="46" spans="1:117" s="60" customFormat="1" ht="15.6" x14ac:dyDescent="0.3">
      <c r="A46" s="33">
        <v>34</v>
      </c>
      <c r="B46" s="33" t="s">
        <v>47</v>
      </c>
      <c r="C46" s="42"/>
      <c r="D46" s="43">
        <f>+'JUL-SEP 2021'!D46+'OCT-DEC 2021 '!D46</f>
        <v>0</v>
      </c>
      <c r="E46" s="47">
        <f t="shared" si="55"/>
        <v>0</v>
      </c>
      <c r="F46" s="44">
        <f>+'JUL-SEP 2021'!F46+'OCT-DEC 2021 '!F46</f>
        <v>0</v>
      </c>
      <c r="G46" s="47">
        <f t="shared" si="56"/>
        <v>0</v>
      </c>
      <c r="H46" s="44">
        <f t="shared" si="57"/>
        <v>0</v>
      </c>
      <c r="I46" s="48">
        <f t="shared" si="58"/>
        <v>0</v>
      </c>
      <c r="J46" s="43">
        <f>+'OCT-DEC 2021 '!J46+'JUL-SEP 2021'!J46</f>
        <v>0</v>
      </c>
      <c r="K46" s="47">
        <f t="shared" si="59"/>
        <v>0</v>
      </c>
      <c r="L46" s="44">
        <f>+'OCT-DEC 2021 '!L46+'JUL-SEP 2021'!L46</f>
        <v>0</v>
      </c>
      <c r="M46" s="47">
        <f t="shared" si="60"/>
        <v>0</v>
      </c>
      <c r="N46" s="44">
        <f t="shared" si="61"/>
        <v>0</v>
      </c>
      <c r="O46" s="48">
        <f t="shared" si="62"/>
        <v>0</v>
      </c>
      <c r="P46" s="137">
        <f t="shared" si="63"/>
        <v>0</v>
      </c>
      <c r="Q46" s="138">
        <f t="shared" si="64"/>
        <v>0</v>
      </c>
      <c r="R46" s="139">
        <f t="shared" si="65"/>
        <v>0</v>
      </c>
      <c r="S46" s="39"/>
      <c r="T46" s="43">
        <f>+'OCT-DEC 2021 '!T46+'JUL-SEP 2021'!T46</f>
        <v>105150576.53284723</v>
      </c>
      <c r="U46" s="47">
        <f t="shared" si="66"/>
        <v>275.35267084825239</v>
      </c>
      <c r="V46" s="44">
        <f>+'OCT-DEC 2021 '!V46+'JUL-SEP 2021'!V46</f>
        <v>4548232.0969244838</v>
      </c>
      <c r="W46" s="47">
        <f t="shared" si="67"/>
        <v>48.707226431258462</v>
      </c>
      <c r="X46" s="44">
        <f t="shared" si="68"/>
        <v>109698808.62977171</v>
      </c>
      <c r="Y46" s="48">
        <f t="shared" si="69"/>
        <v>230.82094587068354</v>
      </c>
      <c r="Z46" s="46">
        <f>+'OCT-DEC 2021 '!Z46+'JUL-SEP 2021'!Z46</f>
        <v>0</v>
      </c>
      <c r="AA46" s="47">
        <f t="shared" si="70"/>
        <v>0</v>
      </c>
      <c r="AB46" s="44">
        <f>+'OCT-DEC 2021 '!AB46+'JUL-SEP 2021'!AB46</f>
        <v>0</v>
      </c>
      <c r="AC46" s="47">
        <f t="shared" si="71"/>
        <v>0</v>
      </c>
      <c r="AD46" s="44">
        <f t="shared" si="72"/>
        <v>0</v>
      </c>
      <c r="AE46" s="48">
        <f t="shared" si="73"/>
        <v>0</v>
      </c>
      <c r="AF46" s="137">
        <f t="shared" si="74"/>
        <v>105150576.53284723</v>
      </c>
      <c r="AG46" s="138">
        <f t="shared" si="75"/>
        <v>4548232.0969244838</v>
      </c>
      <c r="AH46" s="139">
        <f t="shared" si="76"/>
        <v>109698808.62977171</v>
      </c>
      <c r="AI46" s="41"/>
      <c r="AJ46" s="43">
        <f>+'OCT-DEC 2021 '!AJ46+'JUL-SEP 2021'!AJ46</f>
        <v>12806301.025406662</v>
      </c>
      <c r="AK46" s="47">
        <f t="shared" si="77"/>
        <v>101.24358467393994</v>
      </c>
      <c r="AL46" s="44">
        <f>+'OCT-DEC 2021 '!AL46+'JUL-SEP 2021'!AL46</f>
        <v>726533.79385340633</v>
      </c>
      <c r="AM46" s="47">
        <f t="shared" si="78"/>
        <v>19.713303319859079</v>
      </c>
      <c r="AN46" s="44">
        <f t="shared" si="79"/>
        <v>13532834.819260068</v>
      </c>
      <c r="AO46" s="48">
        <f t="shared" si="80"/>
        <v>82.848173003520571</v>
      </c>
      <c r="AP46" s="46">
        <f>+'OCT-DEC 2021 '!AP46+'JUL-SEP 2021'!AP46</f>
        <v>0</v>
      </c>
      <c r="AQ46" s="47">
        <f t="shared" si="81"/>
        <v>0</v>
      </c>
      <c r="AR46" s="44">
        <f>+'OCT-DEC 2021 '!AR46+'JUL-SEP 2021'!AR46</f>
        <v>0</v>
      </c>
      <c r="AS46" s="47">
        <f t="shared" si="82"/>
        <v>0</v>
      </c>
      <c r="AT46" s="44">
        <f t="shared" si="83"/>
        <v>0</v>
      </c>
      <c r="AU46" s="48">
        <f t="shared" si="84"/>
        <v>0</v>
      </c>
      <c r="AV46" s="137">
        <f t="shared" si="85"/>
        <v>12806301.025406662</v>
      </c>
      <c r="AW46" s="138">
        <f t="shared" si="86"/>
        <v>726533.79385340633</v>
      </c>
      <c r="AX46" s="139">
        <f t="shared" si="87"/>
        <v>13532834.819260068</v>
      </c>
      <c r="AY46" s="41"/>
      <c r="AZ46" s="43">
        <f>+'OCT-DEC 2021 '!AZ46+'JUL-SEP 2021'!AZ46</f>
        <v>31627749.395138662</v>
      </c>
      <c r="BA46" s="47">
        <f t="shared" si="134"/>
        <v>143.76707165745574</v>
      </c>
      <c r="BB46" s="44">
        <f>+'OCT-DEC 2021 '!BB46+'JUL-SEP 2021'!BB46</f>
        <v>0</v>
      </c>
      <c r="BC46" s="47">
        <f t="shared" si="135"/>
        <v>0</v>
      </c>
      <c r="BD46" s="44">
        <f t="shared" si="88"/>
        <v>31627749.395138662</v>
      </c>
      <c r="BE46" s="48">
        <v>122.06418622946738</v>
      </c>
      <c r="BF46" s="46">
        <f>+'OCT-DEC 2021 '!BF46+'JUL-SEP 2021'!BF46</f>
        <v>0</v>
      </c>
      <c r="BG46" s="47">
        <v>0</v>
      </c>
      <c r="BH46" s="44">
        <f>+'OCT-DEC 2021 '!BH46+'JUL-SEP 2021'!BH46</f>
        <v>0</v>
      </c>
      <c r="BI46" s="47">
        <v>0</v>
      </c>
      <c r="BJ46" s="44">
        <f t="shared" si="92"/>
        <v>0</v>
      </c>
      <c r="BK46" s="48">
        <v>0</v>
      </c>
      <c r="BL46" s="137">
        <f t="shared" si="94"/>
        <v>31627749.395138662</v>
      </c>
      <c r="BM46" s="138">
        <f t="shared" si="95"/>
        <v>0</v>
      </c>
      <c r="BN46" s="139">
        <f t="shared" si="96"/>
        <v>31627749.395138662</v>
      </c>
      <c r="BO46" s="41"/>
      <c r="BP46" s="43">
        <f>+'OCT-DEC 2021 '!BP46+'JUL-SEP 2021'!BP46</f>
        <v>30757788.280487593</v>
      </c>
      <c r="BQ46" s="47">
        <v>154.51862162360962</v>
      </c>
      <c r="BR46" s="44">
        <f>+'OCT-DEC 2021 '!BR46+'JUL-SEP 2021'!BR46</f>
        <v>0</v>
      </c>
      <c r="BS46" s="47">
        <v>0</v>
      </c>
      <c r="BT46" s="44">
        <f t="shared" si="99"/>
        <v>30757788.280487593</v>
      </c>
      <c r="BU46" s="48">
        <v>135.46696202704379</v>
      </c>
      <c r="BV46" s="46">
        <f>+'OCT-DEC 2021 '!BV46+'JUL-SEP 2021'!BV46</f>
        <v>0</v>
      </c>
      <c r="BW46" s="47">
        <f t="shared" si="101"/>
        <v>0</v>
      </c>
      <c r="BX46" s="44">
        <f>+'OCT-DEC 2021 '!BX46+'JUL-SEP 2021'!BX46</f>
        <v>0</v>
      </c>
      <c r="BY46" s="47">
        <f t="shared" si="102"/>
        <v>0</v>
      </c>
      <c r="BZ46" s="44">
        <f t="shared" si="103"/>
        <v>0</v>
      </c>
      <c r="CA46" s="48">
        <f t="shared" si="104"/>
        <v>0</v>
      </c>
      <c r="CB46" s="137">
        <f t="shared" si="105"/>
        <v>30757788.280487593</v>
      </c>
      <c r="CC46" s="138">
        <f t="shared" si="106"/>
        <v>0</v>
      </c>
      <c r="CD46" s="139">
        <f t="shared" si="107"/>
        <v>30757788.280487593</v>
      </c>
      <c r="CE46" s="41"/>
      <c r="CF46" s="43">
        <f>+'OCT-DEC 2021 '!CF46+'JUL-SEP 2021'!CF46</f>
        <v>28586919.037891053</v>
      </c>
      <c r="CG46" s="47">
        <f t="shared" si="108"/>
        <v>113.9048142338231</v>
      </c>
      <c r="CH46" s="44">
        <f>+'OCT-DEC 2021 '!CH46+'JUL-SEP 2021'!CH46</f>
        <v>1596490.2514574933</v>
      </c>
      <c r="CI46" s="47">
        <f t="shared" si="109"/>
        <v>35.860068541273435</v>
      </c>
      <c r="CJ46" s="44">
        <f t="shared" si="110"/>
        <v>30183409.289348546</v>
      </c>
      <c r="CK46" s="48">
        <f t="shared" si="111"/>
        <v>102.14628243522175</v>
      </c>
      <c r="CL46" s="46">
        <f>+'OCT-DEC 2021 '!CL46+'JUL-SEP 2021'!CL46</f>
        <v>0</v>
      </c>
      <c r="CM46" s="47">
        <f t="shared" si="112"/>
        <v>0</v>
      </c>
      <c r="CN46" s="44">
        <f>+'OCT-DEC 2021 '!CN46+'JUL-SEP 2021'!CN46</f>
        <v>0</v>
      </c>
      <c r="CO46" s="47">
        <f t="shared" si="113"/>
        <v>0</v>
      </c>
      <c r="CP46" s="44">
        <f t="shared" si="114"/>
        <v>0</v>
      </c>
      <c r="CQ46" s="48">
        <f t="shared" si="115"/>
        <v>0</v>
      </c>
      <c r="CR46" s="137">
        <f t="shared" si="116"/>
        <v>28586919.037891053</v>
      </c>
      <c r="CS46" s="138">
        <f t="shared" si="117"/>
        <v>1596490.2514574933</v>
      </c>
      <c r="CT46" s="139">
        <f t="shared" si="118"/>
        <v>30183409.289348546</v>
      </c>
      <c r="CU46" s="41"/>
      <c r="CV46" s="46">
        <f t="shared" si="119"/>
        <v>208929334.27177119</v>
      </c>
      <c r="CW46" s="47">
        <f t="shared" si="120"/>
        <v>153.01615875103261</v>
      </c>
      <c r="CX46" s="47">
        <f t="shared" si="121"/>
        <v>6871256.1422353834</v>
      </c>
      <c r="CY46" s="47">
        <f t="shared" si="122"/>
        <v>21.942239366938047</v>
      </c>
      <c r="CZ46" s="44">
        <f t="shared" si="123"/>
        <v>215800590.41400659</v>
      </c>
      <c r="DA46" s="48">
        <f t="shared" si="124"/>
        <v>128.56300577698286</v>
      </c>
      <c r="DB46" s="46">
        <f t="shared" si="125"/>
        <v>0</v>
      </c>
      <c r="DC46" s="47">
        <f t="shared" si="126"/>
        <v>0</v>
      </c>
      <c r="DD46" s="44">
        <f t="shared" si="127"/>
        <v>0</v>
      </c>
      <c r="DE46" s="47">
        <f t="shared" si="128"/>
        <v>0</v>
      </c>
      <c r="DF46" s="44">
        <f t="shared" si="129"/>
        <v>0</v>
      </c>
      <c r="DG46" s="48">
        <f t="shared" si="130"/>
        <v>0</v>
      </c>
      <c r="DH46" s="174"/>
      <c r="DI46" s="187" t="s">
        <v>47</v>
      </c>
      <c r="DJ46" s="46">
        <f t="shared" si="131"/>
        <v>215800590.41400659</v>
      </c>
      <c r="DK46" s="44">
        <f t="shared" si="132"/>
        <v>0</v>
      </c>
      <c r="DL46" s="45">
        <f t="shared" si="133"/>
        <v>215800590.41400659</v>
      </c>
      <c r="DM46"/>
    </row>
    <row r="47" spans="1:117" s="60" customFormat="1" ht="15.6" x14ac:dyDescent="0.3">
      <c r="A47" s="33">
        <v>35</v>
      </c>
      <c r="B47" s="33" t="s">
        <v>40</v>
      </c>
      <c r="C47" s="42"/>
      <c r="D47" s="43">
        <f>+'JUL-SEP 2021'!D47+'OCT-DEC 2021 '!D47</f>
        <v>0</v>
      </c>
      <c r="E47" s="47">
        <f t="shared" si="55"/>
        <v>0</v>
      </c>
      <c r="F47" s="44">
        <f>+'JUL-SEP 2021'!F47+'OCT-DEC 2021 '!F47</f>
        <v>0</v>
      </c>
      <c r="G47" s="47">
        <f t="shared" si="56"/>
        <v>0</v>
      </c>
      <c r="H47" s="44">
        <f t="shared" si="57"/>
        <v>0</v>
      </c>
      <c r="I47" s="48">
        <f t="shared" si="58"/>
        <v>0</v>
      </c>
      <c r="J47" s="43">
        <f>+'OCT-DEC 2021 '!J47+'JUL-SEP 2021'!J47</f>
        <v>0</v>
      </c>
      <c r="K47" s="47">
        <f t="shared" si="59"/>
        <v>0</v>
      </c>
      <c r="L47" s="44">
        <f>+'OCT-DEC 2021 '!L47+'JUL-SEP 2021'!L47</f>
        <v>0</v>
      </c>
      <c r="M47" s="47">
        <f t="shared" si="60"/>
        <v>0</v>
      </c>
      <c r="N47" s="44">
        <f t="shared" si="61"/>
        <v>0</v>
      </c>
      <c r="O47" s="48">
        <f t="shared" si="62"/>
        <v>0</v>
      </c>
      <c r="P47" s="137">
        <f t="shared" si="63"/>
        <v>0</v>
      </c>
      <c r="Q47" s="138">
        <f t="shared" si="64"/>
        <v>0</v>
      </c>
      <c r="R47" s="139">
        <f t="shared" si="65"/>
        <v>0</v>
      </c>
      <c r="S47" s="39"/>
      <c r="T47" s="43">
        <f>+'OCT-DEC 2021 '!T47+'JUL-SEP 2021'!T47</f>
        <v>8326599.2930597859</v>
      </c>
      <c r="U47" s="47">
        <f t="shared" si="66"/>
        <v>21.804458235290475</v>
      </c>
      <c r="V47" s="44">
        <f>+'OCT-DEC 2021 '!V47+'JUL-SEP 2021'!V47</f>
        <v>0</v>
      </c>
      <c r="W47" s="47">
        <f t="shared" si="67"/>
        <v>0</v>
      </c>
      <c r="X47" s="44">
        <f t="shared" si="68"/>
        <v>8326599.2930597859</v>
      </c>
      <c r="Y47" s="48">
        <f t="shared" si="69"/>
        <v>17.520277099788085</v>
      </c>
      <c r="Z47" s="46">
        <f>+'OCT-DEC 2021 '!Z47+'JUL-SEP 2021'!Z47</f>
        <v>0</v>
      </c>
      <c r="AA47" s="47">
        <f t="shared" si="70"/>
        <v>0</v>
      </c>
      <c r="AB47" s="44">
        <f>+'OCT-DEC 2021 '!AB47+'JUL-SEP 2021'!AB47</f>
        <v>0</v>
      </c>
      <c r="AC47" s="47">
        <f t="shared" si="71"/>
        <v>0</v>
      </c>
      <c r="AD47" s="44">
        <f t="shared" si="72"/>
        <v>0</v>
      </c>
      <c r="AE47" s="48">
        <f t="shared" si="73"/>
        <v>0</v>
      </c>
      <c r="AF47" s="137">
        <f t="shared" si="74"/>
        <v>8326599.2930597859</v>
      </c>
      <c r="AG47" s="138">
        <f t="shared" si="75"/>
        <v>0</v>
      </c>
      <c r="AH47" s="139">
        <f t="shared" si="76"/>
        <v>8326599.2930597859</v>
      </c>
      <c r="AI47" s="41"/>
      <c r="AJ47" s="43">
        <f>+'OCT-DEC 2021 '!AJ47+'JUL-SEP 2021'!AJ47</f>
        <v>2239201.1243360452</v>
      </c>
      <c r="AK47" s="47">
        <f t="shared" si="77"/>
        <v>17.702594073334218</v>
      </c>
      <c r="AL47" s="44">
        <f>+'OCT-DEC 2021 '!AL47+'JUL-SEP 2021'!AL47</f>
        <v>165595.84246004536</v>
      </c>
      <c r="AM47" s="47">
        <f t="shared" si="78"/>
        <v>4.4931716852542491</v>
      </c>
      <c r="AN47" s="44">
        <f t="shared" si="79"/>
        <v>2404796.9667960908</v>
      </c>
      <c r="AO47" s="48">
        <f t="shared" si="80"/>
        <v>14.722195150118404</v>
      </c>
      <c r="AP47" s="46">
        <f>+'OCT-DEC 2021 '!AP47+'JUL-SEP 2021'!AP47</f>
        <v>0</v>
      </c>
      <c r="AQ47" s="47">
        <f t="shared" si="81"/>
        <v>0</v>
      </c>
      <c r="AR47" s="44">
        <f>+'OCT-DEC 2021 '!AR47+'JUL-SEP 2021'!AR47</f>
        <v>0</v>
      </c>
      <c r="AS47" s="47">
        <f t="shared" si="82"/>
        <v>0</v>
      </c>
      <c r="AT47" s="44">
        <f t="shared" si="83"/>
        <v>0</v>
      </c>
      <c r="AU47" s="48">
        <f t="shared" si="84"/>
        <v>0</v>
      </c>
      <c r="AV47" s="137">
        <f t="shared" si="85"/>
        <v>2239201.1243360452</v>
      </c>
      <c r="AW47" s="138">
        <f t="shared" si="86"/>
        <v>165595.84246004536</v>
      </c>
      <c r="AX47" s="139">
        <f t="shared" si="87"/>
        <v>2404796.9667960908</v>
      </c>
      <c r="AY47" s="41"/>
      <c r="AZ47" s="43">
        <f>+'OCT-DEC 2021 '!AZ47+'JUL-SEP 2021'!AZ47</f>
        <v>3540391.4338985533</v>
      </c>
      <c r="BA47" s="47">
        <f t="shared" si="134"/>
        <v>16.093200392278632</v>
      </c>
      <c r="BB47" s="44">
        <f>+'OCT-DEC 2021 '!BB47+'JUL-SEP 2021'!BB47</f>
        <v>0</v>
      </c>
      <c r="BC47" s="47">
        <f t="shared" si="135"/>
        <v>0</v>
      </c>
      <c r="BD47" s="44">
        <f t="shared" si="88"/>
        <v>3540391.4338985533</v>
      </c>
      <c r="BE47" s="48">
        <v>12.285214634016819</v>
      </c>
      <c r="BF47" s="46">
        <f>+'OCT-DEC 2021 '!BF47+'JUL-SEP 2021'!BF47</f>
        <v>0</v>
      </c>
      <c r="BG47" s="47">
        <v>0</v>
      </c>
      <c r="BH47" s="44">
        <f>+'OCT-DEC 2021 '!BH47+'JUL-SEP 2021'!BH47</f>
        <v>0</v>
      </c>
      <c r="BI47" s="47">
        <v>0</v>
      </c>
      <c r="BJ47" s="44">
        <f t="shared" si="92"/>
        <v>0</v>
      </c>
      <c r="BK47" s="48">
        <v>0</v>
      </c>
      <c r="BL47" s="137">
        <f t="shared" si="94"/>
        <v>3540391.4338985533</v>
      </c>
      <c r="BM47" s="138">
        <f t="shared" si="95"/>
        <v>0</v>
      </c>
      <c r="BN47" s="139">
        <f t="shared" si="96"/>
        <v>3540391.4338985533</v>
      </c>
      <c r="BO47" s="41"/>
      <c r="BP47" s="43">
        <f>+'OCT-DEC 2021 '!BP47+'JUL-SEP 2021'!BP47</f>
        <v>4341900.4467322901</v>
      </c>
      <c r="BQ47" s="47">
        <v>21.124579542487965</v>
      </c>
      <c r="BR47" s="44">
        <f>+'OCT-DEC 2021 '!BR47+'JUL-SEP 2021'!BR47</f>
        <v>0</v>
      </c>
      <c r="BS47" s="47">
        <v>0</v>
      </c>
      <c r="BT47" s="44">
        <f t="shared" si="99"/>
        <v>4341900.4467322901</v>
      </c>
      <c r="BU47" s="48">
        <v>18.519985388494</v>
      </c>
      <c r="BV47" s="46">
        <f>+'OCT-DEC 2021 '!BV47+'JUL-SEP 2021'!BV47</f>
        <v>0</v>
      </c>
      <c r="BW47" s="47">
        <f t="shared" si="101"/>
        <v>0</v>
      </c>
      <c r="BX47" s="44">
        <f>+'OCT-DEC 2021 '!BX47+'JUL-SEP 2021'!BX47</f>
        <v>0</v>
      </c>
      <c r="BY47" s="47">
        <f t="shared" si="102"/>
        <v>0</v>
      </c>
      <c r="BZ47" s="44">
        <f t="shared" si="103"/>
        <v>0</v>
      </c>
      <c r="CA47" s="48">
        <f t="shared" si="104"/>
        <v>0</v>
      </c>
      <c r="CB47" s="137">
        <f t="shared" si="105"/>
        <v>4341900.4467322901</v>
      </c>
      <c r="CC47" s="138">
        <f t="shared" si="106"/>
        <v>0</v>
      </c>
      <c r="CD47" s="139">
        <f t="shared" si="107"/>
        <v>4341900.4467322901</v>
      </c>
      <c r="CE47" s="41"/>
      <c r="CF47" s="43">
        <f>+'OCT-DEC 2021 '!CF47+'JUL-SEP 2021'!CF47</f>
        <v>3974259.3465232411</v>
      </c>
      <c r="CG47" s="47">
        <f t="shared" si="108"/>
        <v>15.835469082300978</v>
      </c>
      <c r="CH47" s="44">
        <f>+'OCT-DEC 2021 '!CH47+'JUL-SEP 2021'!CH47</f>
        <v>196080.08635497902</v>
      </c>
      <c r="CI47" s="47">
        <f t="shared" si="109"/>
        <v>4.4043146081531672</v>
      </c>
      <c r="CJ47" s="44">
        <f t="shared" si="110"/>
        <v>4170339.43287822</v>
      </c>
      <c r="CK47" s="48">
        <f t="shared" si="111"/>
        <v>14.113205883334304</v>
      </c>
      <c r="CL47" s="46">
        <f>+'OCT-DEC 2021 '!CL47+'JUL-SEP 2021'!CL47</f>
        <v>0</v>
      </c>
      <c r="CM47" s="47">
        <f t="shared" si="112"/>
        <v>0</v>
      </c>
      <c r="CN47" s="44">
        <f>+'OCT-DEC 2021 '!CN47+'JUL-SEP 2021'!CN47</f>
        <v>0</v>
      </c>
      <c r="CO47" s="47">
        <f t="shared" si="113"/>
        <v>0</v>
      </c>
      <c r="CP47" s="44">
        <f t="shared" si="114"/>
        <v>0</v>
      </c>
      <c r="CQ47" s="48">
        <f t="shared" si="115"/>
        <v>0</v>
      </c>
      <c r="CR47" s="137">
        <f t="shared" si="116"/>
        <v>3974259.3465232411</v>
      </c>
      <c r="CS47" s="138">
        <f t="shared" si="117"/>
        <v>196080.08635497902</v>
      </c>
      <c r="CT47" s="139">
        <f t="shared" si="118"/>
        <v>4170339.43287822</v>
      </c>
      <c r="CU47" s="41"/>
      <c r="CV47" s="46">
        <f t="shared" si="119"/>
        <v>22422351.644549914</v>
      </c>
      <c r="CW47" s="47">
        <f t="shared" si="120"/>
        <v>16.421734797426637</v>
      </c>
      <c r="CX47" s="47">
        <f t="shared" si="121"/>
        <v>361675.92881502438</v>
      </c>
      <c r="CY47" s="47">
        <f t="shared" si="122"/>
        <v>1.1549532776895066</v>
      </c>
      <c r="CZ47" s="44">
        <f t="shared" si="123"/>
        <v>22784027.57336494</v>
      </c>
      <c r="DA47" s="48">
        <f t="shared" si="124"/>
        <v>13.573563737327635</v>
      </c>
      <c r="DB47" s="46">
        <f t="shared" si="125"/>
        <v>0</v>
      </c>
      <c r="DC47" s="47">
        <f t="shared" si="126"/>
        <v>0</v>
      </c>
      <c r="DD47" s="44">
        <f t="shared" si="127"/>
        <v>0</v>
      </c>
      <c r="DE47" s="47">
        <f t="shared" si="128"/>
        <v>0</v>
      </c>
      <c r="DF47" s="44">
        <f t="shared" si="129"/>
        <v>0</v>
      </c>
      <c r="DG47" s="48">
        <f t="shared" si="130"/>
        <v>0</v>
      </c>
      <c r="DH47" s="174"/>
      <c r="DI47" s="187" t="s">
        <v>40</v>
      </c>
      <c r="DJ47" s="46">
        <f t="shared" si="131"/>
        <v>22784027.57336494</v>
      </c>
      <c r="DK47" s="44">
        <f t="shared" si="132"/>
        <v>0</v>
      </c>
      <c r="DL47" s="45">
        <f t="shared" si="133"/>
        <v>22784027.57336494</v>
      </c>
      <c r="DM47"/>
    </row>
    <row r="48" spans="1:117" s="60" customFormat="1" ht="15.6" x14ac:dyDescent="0.3">
      <c r="A48" s="33">
        <v>36</v>
      </c>
      <c r="B48" s="33" t="s">
        <v>53</v>
      </c>
      <c r="C48" s="42"/>
      <c r="D48" s="43">
        <f>+'JUL-SEP 2021'!D48+'OCT-DEC 2021 '!D48</f>
        <v>38037660.299999997</v>
      </c>
      <c r="E48" s="47">
        <f t="shared" si="55"/>
        <v>179.54488095687634</v>
      </c>
      <c r="F48" s="44">
        <f>+'JUL-SEP 2021'!F48+'OCT-DEC 2021 '!F48</f>
        <v>20016201.890000001</v>
      </c>
      <c r="G48" s="47">
        <f t="shared" si="56"/>
        <v>421.53571497767672</v>
      </c>
      <c r="H48" s="44">
        <f t="shared" si="57"/>
        <v>58053862.189999998</v>
      </c>
      <c r="I48" s="48">
        <f t="shared" si="58"/>
        <v>223.85232586565897</v>
      </c>
      <c r="J48" s="43">
        <f>+'OCT-DEC 2021 '!J48+'JUL-SEP 2021'!J48</f>
        <v>29244921.5</v>
      </c>
      <c r="K48" s="47">
        <f t="shared" si="59"/>
        <v>95.661360491703007</v>
      </c>
      <c r="L48" s="44">
        <f>+'OCT-DEC 2021 '!L48+'JUL-SEP 2021'!L48</f>
        <v>73081586.969999999</v>
      </c>
      <c r="M48" s="47">
        <f t="shared" si="60"/>
        <v>277.59810293089828</v>
      </c>
      <c r="N48" s="44">
        <f t="shared" si="61"/>
        <v>102326508.47</v>
      </c>
      <c r="O48" s="48">
        <f t="shared" si="62"/>
        <v>179.84296108630051</v>
      </c>
      <c r="P48" s="137">
        <f t="shared" si="63"/>
        <v>67282581.799999997</v>
      </c>
      <c r="Q48" s="138">
        <f t="shared" si="64"/>
        <v>93097788.859999999</v>
      </c>
      <c r="R48" s="139">
        <f t="shared" si="65"/>
        <v>160380370.66</v>
      </c>
      <c r="S48" s="39"/>
      <c r="T48" s="43">
        <f>+'OCT-DEC 2021 '!T48+'JUL-SEP 2021'!T48</f>
        <v>76871524.930000007</v>
      </c>
      <c r="U48" s="47">
        <f t="shared" si="66"/>
        <v>201.29970181420148</v>
      </c>
      <c r="V48" s="44">
        <f>+'OCT-DEC 2021 '!V48+'JUL-SEP 2021'!V48</f>
        <v>38007906.409999996</v>
      </c>
      <c r="W48" s="47">
        <f t="shared" si="67"/>
        <v>407.028415489564</v>
      </c>
      <c r="X48" s="44">
        <f t="shared" si="68"/>
        <v>114879431.34</v>
      </c>
      <c r="Y48" s="48">
        <f t="shared" si="69"/>
        <v>241.72166803084662</v>
      </c>
      <c r="Z48" s="46">
        <f>+'OCT-DEC 2021 '!Z48+'JUL-SEP 2021'!Z48</f>
        <v>78545720.400000006</v>
      </c>
      <c r="AA48" s="47">
        <f t="shared" si="70"/>
        <v>40.978081088328622</v>
      </c>
      <c r="AB48" s="44">
        <f>+'OCT-DEC 2021 '!AB48+'JUL-SEP 2021'!AB48</f>
        <v>82075331.569999993</v>
      </c>
      <c r="AC48" s="47">
        <f t="shared" si="71"/>
        <v>110.55673705720234</v>
      </c>
      <c r="AD48" s="44">
        <f t="shared" si="72"/>
        <v>160621051.97</v>
      </c>
      <c r="AE48" s="48">
        <f t="shared" si="73"/>
        <v>60.403019593434912</v>
      </c>
      <c r="AF48" s="137">
        <f t="shared" si="74"/>
        <v>155417245.33000001</v>
      </c>
      <c r="AG48" s="138">
        <f t="shared" si="75"/>
        <v>120083237.97999999</v>
      </c>
      <c r="AH48" s="139">
        <f t="shared" si="76"/>
        <v>275500483.31</v>
      </c>
      <c r="AI48" s="41"/>
      <c r="AJ48" s="43">
        <f>+'OCT-DEC 2021 '!AJ48+'JUL-SEP 2021'!AJ48</f>
        <v>20603374.596201383</v>
      </c>
      <c r="AK48" s="47">
        <f t="shared" si="77"/>
        <v>162.88540276860923</v>
      </c>
      <c r="AL48" s="44">
        <f>+'OCT-DEC 2021 '!AL48+'JUL-SEP 2021'!AL48</f>
        <v>13073587.105303125</v>
      </c>
      <c r="AM48" s="47">
        <f t="shared" si="78"/>
        <v>354.73035152090966</v>
      </c>
      <c r="AN48" s="44">
        <f t="shared" si="79"/>
        <v>33676961.701504506</v>
      </c>
      <c r="AO48" s="48">
        <f t="shared" si="80"/>
        <v>206.17075332274942</v>
      </c>
      <c r="AP48" s="46">
        <f>+'OCT-DEC 2021 '!AP48+'JUL-SEP 2021'!AP48</f>
        <v>9915844.9034944512</v>
      </c>
      <c r="AQ48" s="47">
        <f t="shared" si="81"/>
        <v>34.389418407069613</v>
      </c>
      <c r="AR48" s="44">
        <f>+'OCT-DEC 2021 '!AR48+'JUL-SEP 2021'!AR48</f>
        <v>30390323.884856433</v>
      </c>
      <c r="AS48" s="47">
        <f t="shared" si="82"/>
        <v>108.37237723047672</v>
      </c>
      <c r="AT48" s="44">
        <f t="shared" si="83"/>
        <v>40306168.78835088</v>
      </c>
      <c r="AU48" s="48">
        <f t="shared" si="84"/>
        <v>70.866120081845537</v>
      </c>
      <c r="AV48" s="137">
        <f t="shared" si="85"/>
        <v>30519219.499695834</v>
      </c>
      <c r="AW48" s="138">
        <f t="shared" si="86"/>
        <v>43463910.990159556</v>
      </c>
      <c r="AX48" s="139">
        <f t="shared" si="87"/>
        <v>73983130.489855394</v>
      </c>
      <c r="AY48" s="41"/>
      <c r="AZ48" s="43">
        <f>+'OCT-DEC 2021 '!AZ48+'JUL-SEP 2021'!AZ48</f>
        <v>58860722.741170615</v>
      </c>
      <c r="BA48" s="47">
        <f t="shared" si="134"/>
        <v>267.55725291791384</v>
      </c>
      <c r="BB48" s="44">
        <f>+'OCT-DEC 2021 '!BB48+'JUL-SEP 2021'!BB48</f>
        <v>19199256.348829389</v>
      </c>
      <c r="BC48" s="47">
        <f t="shared" si="135"/>
        <v>352.6941059010469</v>
      </c>
      <c r="BD48" s="44">
        <f t="shared" si="88"/>
        <v>78059979.090000004</v>
      </c>
      <c r="BE48" s="48">
        <v>288.07181874913329</v>
      </c>
      <c r="BF48" s="46">
        <f>+'OCT-DEC 2021 '!BF48+'JUL-SEP 2021'!BF48</f>
        <v>51169505.126800902</v>
      </c>
      <c r="BG48" s="47">
        <v>45.575948019389976</v>
      </c>
      <c r="BH48" s="44">
        <f>+'OCT-DEC 2021 '!BH48+'JUL-SEP 2021'!BH48</f>
        <v>72342560.553199112</v>
      </c>
      <c r="BI48" s="47">
        <v>133.36785980265026</v>
      </c>
      <c r="BJ48" s="44">
        <f t="shared" si="92"/>
        <v>123512065.68000001</v>
      </c>
      <c r="BK48" s="48">
        <v>69.978845981211762</v>
      </c>
      <c r="BL48" s="137">
        <f t="shared" si="94"/>
        <v>110030227.86797151</v>
      </c>
      <c r="BM48" s="138">
        <f t="shared" si="95"/>
        <v>91541816.902028501</v>
      </c>
      <c r="BN48" s="139">
        <f t="shared" si="96"/>
        <v>201572044.77000001</v>
      </c>
      <c r="BO48" s="41"/>
      <c r="BP48" s="43">
        <f>+'OCT-DEC 2021 '!BP48+'JUL-SEP 2021'!BP48</f>
        <v>20374255.770000003</v>
      </c>
      <c r="BQ48" s="47">
        <v>127.06840757440305</v>
      </c>
      <c r="BR48" s="44">
        <f>+'OCT-DEC 2021 '!BR48+'JUL-SEP 2021'!BR48</f>
        <v>12580685.429999989</v>
      </c>
      <c r="BS48" s="47">
        <v>370.78641439034499</v>
      </c>
      <c r="BT48" s="44">
        <f t="shared" si="99"/>
        <v>32954941.199999992</v>
      </c>
      <c r="BU48" s="48">
        <v>157.11807055108454</v>
      </c>
      <c r="BV48" s="46">
        <f>+'OCT-DEC 2021 '!BV48+'JUL-SEP 2021'!BV48</f>
        <v>15499242.790000005</v>
      </c>
      <c r="BW48" s="47">
        <f t="shared" si="101"/>
        <v>28.355731412367369</v>
      </c>
      <c r="BX48" s="44">
        <f>+'OCT-DEC 2021 '!BX48+'JUL-SEP 2021'!BX48</f>
        <v>40166908.380000062</v>
      </c>
      <c r="BY48" s="47">
        <f t="shared" si="102"/>
        <v>115.03374634495614</v>
      </c>
      <c r="BZ48" s="44">
        <f t="shared" si="103"/>
        <v>55666151.170000069</v>
      </c>
      <c r="CA48" s="48">
        <f t="shared" si="104"/>
        <v>62.143005966900247</v>
      </c>
      <c r="CB48" s="137">
        <f t="shared" si="105"/>
        <v>35873498.56000001</v>
      </c>
      <c r="CC48" s="138">
        <f t="shared" si="106"/>
        <v>52747593.810000047</v>
      </c>
      <c r="CD48" s="139">
        <f t="shared" si="107"/>
        <v>88621092.370000064</v>
      </c>
      <c r="CE48" s="41"/>
      <c r="CF48" s="43">
        <f>+'OCT-DEC 2021 '!CF48+'JUL-SEP 2021'!CF48</f>
        <v>71176242.24059467</v>
      </c>
      <c r="CG48" s="47">
        <f t="shared" si="108"/>
        <v>283.60232313004906</v>
      </c>
      <c r="CH48" s="44">
        <f>+'OCT-DEC 2021 '!CH48+'JUL-SEP 2021'!CH48</f>
        <v>20273244.129405312</v>
      </c>
      <c r="CI48" s="47">
        <f t="shared" si="109"/>
        <v>455.37385735411755</v>
      </c>
      <c r="CJ48" s="44">
        <f t="shared" si="110"/>
        <v>91449486.369999975</v>
      </c>
      <c r="CK48" s="48">
        <f t="shared" si="111"/>
        <v>309.48210567460364</v>
      </c>
      <c r="CL48" s="46">
        <f>+'OCT-DEC 2021 '!CL48+'JUL-SEP 2021'!CL48</f>
        <v>64482030.094132543</v>
      </c>
      <c r="CM48" s="47">
        <f t="shared" si="112"/>
        <v>56.796198169272131</v>
      </c>
      <c r="CN48" s="44">
        <f>+'OCT-DEC 2021 '!CN48+'JUL-SEP 2021'!CN48</f>
        <v>67243526.195867449</v>
      </c>
      <c r="CO48" s="47">
        <f t="shared" si="113"/>
        <v>111.2776503110571</v>
      </c>
      <c r="CP48" s="44">
        <f t="shared" si="114"/>
        <v>131725556.28999999</v>
      </c>
      <c r="CQ48" s="48">
        <f t="shared" si="115"/>
        <v>75.721358241995759</v>
      </c>
      <c r="CR48" s="137">
        <f t="shared" si="116"/>
        <v>135658272.33472723</v>
      </c>
      <c r="CS48" s="138">
        <f t="shared" si="117"/>
        <v>87516770.325272769</v>
      </c>
      <c r="CT48" s="139">
        <f t="shared" si="118"/>
        <v>223175042.66</v>
      </c>
      <c r="CU48" s="41"/>
      <c r="CV48" s="46">
        <f t="shared" si="119"/>
        <v>285923780.57796669</v>
      </c>
      <c r="CW48" s="47">
        <f t="shared" si="120"/>
        <v>209.40553298611087</v>
      </c>
      <c r="CX48" s="61">
        <f t="shared" si="121"/>
        <v>123150881.31353781</v>
      </c>
      <c r="CY48" s="61">
        <f t="shared" si="122"/>
        <v>393.26231770366405</v>
      </c>
      <c r="CZ48" s="44">
        <f t="shared" si="123"/>
        <v>409074661.89150453</v>
      </c>
      <c r="DA48" s="48">
        <f t="shared" si="124"/>
        <v>243.70585835320924</v>
      </c>
      <c r="DB48" s="63">
        <f t="shared" si="125"/>
        <v>248857264.81442788</v>
      </c>
      <c r="DC48" s="61">
        <f t="shared" si="126"/>
        <v>46.409078125435286</v>
      </c>
      <c r="DD48" s="64">
        <f t="shared" si="127"/>
        <v>365300237.55392301</v>
      </c>
      <c r="DE48" s="61">
        <f t="shared" si="128"/>
        <v>131.18268948180645</v>
      </c>
      <c r="DF48" s="64">
        <f t="shared" si="129"/>
        <v>614157502.36835086</v>
      </c>
      <c r="DG48" s="62">
        <f t="shared" si="130"/>
        <v>75.38521939553992</v>
      </c>
      <c r="DH48" s="176"/>
      <c r="DI48" s="187" t="s">
        <v>53</v>
      </c>
      <c r="DJ48" s="46">
        <f t="shared" si="131"/>
        <v>409074661.89150453</v>
      </c>
      <c r="DK48" s="64">
        <f t="shared" si="132"/>
        <v>614157502.36835086</v>
      </c>
      <c r="DL48" s="65">
        <f t="shared" si="133"/>
        <v>1023232164.2598554</v>
      </c>
      <c r="DM48"/>
    </row>
    <row r="49" spans="1:119" s="60" customFormat="1" ht="15.6" x14ac:dyDescent="0.3">
      <c r="A49" s="33">
        <v>37</v>
      </c>
      <c r="B49" s="33" t="s">
        <v>41</v>
      </c>
      <c r="C49" s="42"/>
      <c r="D49" s="43">
        <f>+'JUL-SEP 2021'!D49+'OCT-DEC 2021 '!D49</f>
        <v>178.67000000000002</v>
      </c>
      <c r="E49" s="47">
        <f t="shared" si="55"/>
        <v>8.4335586436069788E-4</v>
      </c>
      <c r="F49" s="44">
        <f>+'JUL-SEP 2021'!F49+'OCT-DEC 2021 '!F49</f>
        <v>0</v>
      </c>
      <c r="G49" s="47">
        <f t="shared" si="56"/>
        <v>0</v>
      </c>
      <c r="H49" s="44">
        <f t="shared" si="57"/>
        <v>178.67000000000002</v>
      </c>
      <c r="I49" s="48">
        <f t="shared" si="58"/>
        <v>6.8894115832497888E-4</v>
      </c>
      <c r="J49" s="43">
        <f>+'OCT-DEC 2021 '!J49+'JUL-SEP 2021'!J49</f>
        <v>1506.9</v>
      </c>
      <c r="K49" s="47">
        <f t="shared" si="59"/>
        <v>4.9291328795308025E-3</v>
      </c>
      <c r="L49" s="44">
        <f>+'OCT-DEC 2021 '!L49+'JUL-SEP 2021'!L49</f>
        <v>3002.96</v>
      </c>
      <c r="M49" s="47">
        <f t="shared" si="60"/>
        <v>1.140664883918804E-2</v>
      </c>
      <c r="N49" s="44">
        <f t="shared" si="61"/>
        <v>4509.8600000000006</v>
      </c>
      <c r="O49" s="48">
        <f t="shared" si="62"/>
        <v>7.9262606397095155E-3</v>
      </c>
      <c r="P49" s="137">
        <f t="shared" si="63"/>
        <v>1685.5700000000002</v>
      </c>
      <c r="Q49" s="138">
        <f t="shared" si="64"/>
        <v>3002.96</v>
      </c>
      <c r="R49" s="139">
        <f t="shared" si="65"/>
        <v>4688.5300000000007</v>
      </c>
      <c r="S49" s="39"/>
      <c r="T49" s="43">
        <f>+'OCT-DEC 2021 '!T49+'JUL-SEP 2021'!T49</f>
        <v>100663.91409980835</v>
      </c>
      <c r="U49" s="47">
        <f t="shared" si="66"/>
        <v>0.26360366742033631</v>
      </c>
      <c r="V49" s="44">
        <f>+'OCT-DEC 2021 '!V49+'JUL-SEP 2021'!V49</f>
        <v>46659.514077473883</v>
      </c>
      <c r="W49" s="47">
        <f t="shared" si="67"/>
        <v>0.49967887937838146</v>
      </c>
      <c r="X49" s="44">
        <f t="shared" si="68"/>
        <v>147323.42817728221</v>
      </c>
      <c r="Y49" s="48">
        <f t="shared" si="69"/>
        <v>0.3099881709340927</v>
      </c>
      <c r="Z49" s="46">
        <f>+'OCT-DEC 2021 '!Z49+'JUL-SEP 2021'!Z49</f>
        <v>9172.5466025652713</v>
      </c>
      <c r="AA49" s="47">
        <f t="shared" si="70"/>
        <v>4.7854085054186207E-3</v>
      </c>
      <c r="AB49" s="44">
        <f>+'OCT-DEC 2021 '!AB49+'JUL-SEP 2021'!AB49</f>
        <v>4189.1849271318915</v>
      </c>
      <c r="AC49" s="47">
        <f t="shared" si="71"/>
        <v>5.6428966854421194E-3</v>
      </c>
      <c r="AD49" s="44">
        <f t="shared" si="72"/>
        <v>13361.731529697163</v>
      </c>
      <c r="AE49" s="48">
        <f t="shared" si="73"/>
        <v>5.0248016775612872E-3</v>
      </c>
      <c r="AF49" s="137">
        <f t="shared" si="74"/>
        <v>109836.46070237362</v>
      </c>
      <c r="AG49" s="138">
        <f t="shared" si="75"/>
        <v>50848.699004605776</v>
      </c>
      <c r="AH49" s="139">
        <f t="shared" si="76"/>
        <v>160685.15970697941</v>
      </c>
      <c r="AI49" s="41"/>
      <c r="AJ49" s="43">
        <f>+'OCT-DEC 2021 '!AJ49+'JUL-SEP 2021'!AJ49</f>
        <v>49859.331612106995</v>
      </c>
      <c r="AK49" s="47">
        <f t="shared" si="77"/>
        <v>0.39417607409365951</v>
      </c>
      <c r="AL49" s="44">
        <f>+'OCT-DEC 2021 '!AL49+'JUL-SEP 2021'!AL49</f>
        <v>32348.88668357085</v>
      </c>
      <c r="AM49" s="47">
        <f t="shared" si="78"/>
        <v>0.8777340030815588</v>
      </c>
      <c r="AN49" s="44">
        <f t="shared" si="79"/>
        <v>82208.218295677842</v>
      </c>
      <c r="AO49" s="48">
        <f t="shared" si="80"/>
        <v>0.50327967367031645</v>
      </c>
      <c r="AP49" s="46">
        <f>+'OCT-DEC 2021 '!AP49+'JUL-SEP 2021'!AP49</f>
        <v>83259.022971660568</v>
      </c>
      <c r="AQ49" s="47">
        <f t="shared" si="81"/>
        <v>0.2887529408741783</v>
      </c>
      <c r="AR49" s="44">
        <f>+'OCT-DEC 2021 '!AR49+'JUL-SEP 2021'!AR49</f>
        <v>138118.30149682998</v>
      </c>
      <c r="AS49" s="47">
        <f t="shared" si="82"/>
        <v>0.49253205490534002</v>
      </c>
      <c r="AT49" s="44">
        <f t="shared" si="83"/>
        <v>221377.32446849055</v>
      </c>
      <c r="AU49" s="48">
        <f t="shared" si="84"/>
        <v>0.38922459094439804</v>
      </c>
      <c r="AV49" s="137">
        <f t="shared" si="85"/>
        <v>133118.35458376756</v>
      </c>
      <c r="AW49" s="138">
        <f t="shared" si="86"/>
        <v>170467.18818040084</v>
      </c>
      <c r="AX49" s="139">
        <f t="shared" si="87"/>
        <v>303585.54276416841</v>
      </c>
      <c r="AY49" s="41"/>
      <c r="AZ49" s="43">
        <f>+'OCT-DEC 2021 '!AZ49+'JUL-SEP 2021'!AZ49</f>
        <v>105533.395976239</v>
      </c>
      <c r="BA49" s="47">
        <f t="shared" si="134"/>
        <v>0.47971251801756876</v>
      </c>
      <c r="BB49" s="44">
        <f>+'OCT-DEC 2021 '!BB49+'JUL-SEP 2021'!BB49</f>
        <v>9497.462021368985</v>
      </c>
      <c r="BC49" s="47">
        <f t="shared" si="135"/>
        <v>0.17447024067471867</v>
      </c>
      <c r="BD49" s="44">
        <f t="shared" si="88"/>
        <v>115030.85799760799</v>
      </c>
      <c r="BE49" s="48">
        <v>0.14607441267679189</v>
      </c>
      <c r="BF49" s="46">
        <f>+'OCT-DEC 2021 '!BF49+'JUL-SEP 2021'!BF49</f>
        <v>67454.287158156076</v>
      </c>
      <c r="BG49" s="47">
        <v>0.10414497002918791</v>
      </c>
      <c r="BH49" s="44">
        <f>+'OCT-DEC 2021 '!BH49+'JUL-SEP 2021'!BH49</f>
        <v>32633.081679065392</v>
      </c>
      <c r="BI49" s="47">
        <v>0.15827173319796631</v>
      </c>
      <c r="BJ49" s="44">
        <f t="shared" si="92"/>
        <v>100087.36883722147</v>
      </c>
      <c r="BK49" s="48">
        <v>0.11919020428575919</v>
      </c>
      <c r="BL49" s="137">
        <f t="shared" si="94"/>
        <v>172987.68313439508</v>
      </c>
      <c r="BM49" s="138">
        <f t="shared" si="95"/>
        <v>42130.543700434377</v>
      </c>
      <c r="BN49" s="139">
        <f t="shared" si="96"/>
        <v>215118.22683482946</v>
      </c>
      <c r="BO49" s="41"/>
      <c r="BP49" s="43">
        <f>+'OCT-DEC 2021 '!BP49+'JUL-SEP 2021'!BP49</f>
        <v>225277.18598337137</v>
      </c>
      <c r="BQ49" s="47">
        <v>1.3521949762886381</v>
      </c>
      <c r="BR49" s="44">
        <f>+'OCT-DEC 2021 '!BR49+'JUL-SEP 2021'!BR49</f>
        <v>38760.107287801453</v>
      </c>
      <c r="BS49" s="47">
        <v>0.50234200082256941</v>
      </c>
      <c r="BT49" s="44">
        <f t="shared" si="99"/>
        <v>264037.29327117279</v>
      </c>
      <c r="BU49" s="48">
        <v>1.2474107798883627</v>
      </c>
      <c r="BV49" s="46">
        <f>+'OCT-DEC 2021 '!BV49+'JUL-SEP 2021'!BV49</f>
        <v>32566.217073781587</v>
      </c>
      <c r="BW49" s="47">
        <f t="shared" si="101"/>
        <v>5.9579614112297084E-2</v>
      </c>
      <c r="BX49" s="44">
        <f>+'OCT-DEC 2021 '!BX49+'JUL-SEP 2021'!BX49</f>
        <v>30725.024914001431</v>
      </c>
      <c r="BY49" s="47">
        <f t="shared" si="102"/>
        <v>8.7993198006734247E-2</v>
      </c>
      <c r="BZ49" s="44">
        <f t="shared" si="103"/>
        <v>63291.241987783018</v>
      </c>
      <c r="CA49" s="48">
        <f t="shared" si="104"/>
        <v>7.0655289540099933E-2</v>
      </c>
      <c r="CB49" s="137">
        <f t="shared" si="105"/>
        <v>257843.40305715296</v>
      </c>
      <c r="CC49" s="138">
        <f t="shared" si="106"/>
        <v>69485.132201802888</v>
      </c>
      <c r="CD49" s="139">
        <f t="shared" si="107"/>
        <v>327328.53525895585</v>
      </c>
      <c r="CE49" s="41"/>
      <c r="CF49" s="43">
        <f>+'OCT-DEC 2021 '!CF49+'JUL-SEP 2021'!CF49</f>
        <v>5984.5302312344675</v>
      </c>
      <c r="CG49" s="47">
        <f t="shared" si="108"/>
        <v>2.3845409970970736E-2</v>
      </c>
      <c r="CH49" s="44">
        <f>+'OCT-DEC 2021 '!CH49+'JUL-SEP 2021'!CH49</f>
        <v>1568.228334956686</v>
      </c>
      <c r="CI49" s="47">
        <f t="shared" si="109"/>
        <v>3.5225254603699144E-2</v>
      </c>
      <c r="CJ49" s="44">
        <f t="shared" si="110"/>
        <v>7552.7585661911535</v>
      </c>
      <c r="CK49" s="48">
        <f t="shared" si="111"/>
        <v>2.5559942625151117E-2</v>
      </c>
      <c r="CL49" s="46">
        <f>+'OCT-DEC 2021 '!CL49+'JUL-SEP 2021'!CL49</f>
        <v>53322.457208793436</v>
      </c>
      <c r="CM49" s="47">
        <f t="shared" si="112"/>
        <v>4.6966772635446859E-2</v>
      </c>
      <c r="CN49" s="44">
        <f>+'OCT-DEC 2021 '!CN49+'JUL-SEP 2021'!CN49</f>
        <v>15230.323782887252</v>
      </c>
      <c r="CO49" s="47">
        <f t="shared" si="113"/>
        <v>2.5203833586889737E-2</v>
      </c>
      <c r="CP49" s="44">
        <f t="shared" si="114"/>
        <v>68552.780991680687</v>
      </c>
      <c r="CQ49" s="48">
        <f t="shared" si="115"/>
        <v>3.9407005247547401E-2</v>
      </c>
      <c r="CR49" s="137">
        <f t="shared" si="116"/>
        <v>59306.9874400279</v>
      </c>
      <c r="CS49" s="138">
        <f t="shared" si="117"/>
        <v>16798.552117843938</v>
      </c>
      <c r="CT49" s="139">
        <f t="shared" si="118"/>
        <v>76105.539557871845</v>
      </c>
      <c r="CU49" s="41"/>
      <c r="CV49" s="46">
        <f t="shared" si="119"/>
        <v>487497.02790276014</v>
      </c>
      <c r="CW49" s="47">
        <f t="shared" si="120"/>
        <v>0.35703422342404878</v>
      </c>
      <c r="CX49" s="47">
        <f t="shared" si="121"/>
        <v>128834.19840517186</v>
      </c>
      <c r="CY49" s="47">
        <f t="shared" si="122"/>
        <v>0.41141106684668105</v>
      </c>
      <c r="CZ49" s="44">
        <f t="shared" si="123"/>
        <v>616331.22630793205</v>
      </c>
      <c r="DA49" s="48">
        <f t="shared" si="124"/>
        <v>0.36717876840071278</v>
      </c>
      <c r="DB49" s="46">
        <f t="shared" si="125"/>
        <v>247281.43101495694</v>
      </c>
      <c r="DC49" s="47">
        <f t="shared" si="126"/>
        <v>4.6115202863377405E-2</v>
      </c>
      <c r="DD49" s="44">
        <f t="shared" si="127"/>
        <v>223898.87679991595</v>
      </c>
      <c r="DE49" s="47">
        <f t="shared" si="128"/>
        <v>8.0404154750194981E-2</v>
      </c>
      <c r="DF49" s="44">
        <f t="shared" si="129"/>
        <v>471180.30781487288</v>
      </c>
      <c r="DG49" s="48">
        <f t="shared" si="130"/>
        <v>5.7835377313649607E-2</v>
      </c>
      <c r="DH49" s="174"/>
      <c r="DI49" s="187" t="s">
        <v>41</v>
      </c>
      <c r="DJ49" s="46">
        <f t="shared" si="131"/>
        <v>616331.22630793205</v>
      </c>
      <c r="DK49" s="44">
        <f t="shared" si="132"/>
        <v>471180.30781487288</v>
      </c>
      <c r="DL49" s="45">
        <f t="shared" si="133"/>
        <v>1087511.5341228049</v>
      </c>
      <c r="DM49"/>
    </row>
    <row r="50" spans="1:119" s="60" customFormat="1" ht="15.6" x14ac:dyDescent="0.3">
      <c r="A50" s="33">
        <v>38</v>
      </c>
      <c r="B50" s="33" t="s">
        <v>42</v>
      </c>
      <c r="C50" s="42"/>
      <c r="D50" s="43">
        <f>+'JUL-SEP 2021'!D50+'OCT-DEC 2021 '!D50</f>
        <v>43.1</v>
      </c>
      <c r="E50" s="47">
        <f t="shared" si="55"/>
        <v>2.034400725020769E-4</v>
      </c>
      <c r="F50" s="44">
        <f>+'JUL-SEP 2021'!F50+'OCT-DEC 2021 '!F50</f>
        <v>0</v>
      </c>
      <c r="G50" s="47">
        <f t="shared" si="56"/>
        <v>0</v>
      </c>
      <c r="H50" s="44">
        <f t="shared" si="57"/>
        <v>43.1</v>
      </c>
      <c r="I50" s="48">
        <f t="shared" si="58"/>
        <v>1.661911004858487E-4</v>
      </c>
      <c r="J50" s="43">
        <f>+'OCT-DEC 2021 '!J50+'JUL-SEP 2021'!J50</f>
        <v>0</v>
      </c>
      <c r="K50" s="47">
        <f t="shared" si="59"/>
        <v>0</v>
      </c>
      <c r="L50" s="44">
        <f>+'OCT-DEC 2021 '!L50+'JUL-SEP 2021'!L50</f>
        <v>3967.9300000000003</v>
      </c>
      <c r="M50" s="47">
        <f t="shared" si="60"/>
        <v>1.5072056946639116E-2</v>
      </c>
      <c r="N50" s="44">
        <f t="shared" si="61"/>
        <v>3967.9300000000003</v>
      </c>
      <c r="O50" s="48">
        <f t="shared" si="62"/>
        <v>6.9737968318578786E-3</v>
      </c>
      <c r="P50" s="137">
        <f t="shared" si="63"/>
        <v>43.1</v>
      </c>
      <c r="Q50" s="138">
        <f t="shared" si="64"/>
        <v>3967.9300000000003</v>
      </c>
      <c r="R50" s="139">
        <f t="shared" si="65"/>
        <v>4011.03</v>
      </c>
      <c r="S50" s="39"/>
      <c r="T50" s="43">
        <f>+'OCT-DEC 2021 '!T50+'JUL-SEP 2021'!T50</f>
        <v>1681.1677142385881</v>
      </c>
      <c r="U50" s="47">
        <f t="shared" si="66"/>
        <v>4.4023916513176746E-3</v>
      </c>
      <c r="V50" s="44">
        <f>+'OCT-DEC 2021 '!V50+'JUL-SEP 2021'!V50</f>
        <v>2186.1459714064367</v>
      </c>
      <c r="W50" s="47">
        <f t="shared" si="67"/>
        <v>2.3411537619876382E-2</v>
      </c>
      <c r="X50" s="44">
        <f t="shared" si="68"/>
        <v>3867.3136856450246</v>
      </c>
      <c r="Y50" s="48">
        <f t="shared" si="69"/>
        <v>8.1373445532293715E-3</v>
      </c>
      <c r="Z50" s="46">
        <f>+'OCT-DEC 2021 '!Z50+'JUL-SEP 2021'!Z50</f>
        <v>300.81982147944314</v>
      </c>
      <c r="AA50" s="47">
        <f t="shared" si="70"/>
        <v>1.5694068339796091E-4</v>
      </c>
      <c r="AB50" s="44">
        <f>+'OCT-DEC 2021 '!AB50+'JUL-SEP 2021'!AB50</f>
        <v>1266.0476478693779</v>
      </c>
      <c r="AC50" s="47">
        <f t="shared" si="71"/>
        <v>1.7053857015247916E-3</v>
      </c>
      <c r="AD50" s="44">
        <f t="shared" si="72"/>
        <v>1566.867469348821</v>
      </c>
      <c r="AE50" s="48">
        <f t="shared" si="73"/>
        <v>5.8923488104828034E-4</v>
      </c>
      <c r="AF50" s="137">
        <f t="shared" si="74"/>
        <v>1981.9875357180313</v>
      </c>
      <c r="AG50" s="138">
        <f t="shared" si="75"/>
        <v>3452.1936192758149</v>
      </c>
      <c r="AH50" s="139">
        <f t="shared" si="76"/>
        <v>5434.1811549938466</v>
      </c>
      <c r="AI50" s="41"/>
      <c r="AJ50" s="43">
        <f>+'OCT-DEC 2021 '!AJ50+'JUL-SEP 2021'!AJ50</f>
        <v>38284.867229128453</v>
      </c>
      <c r="AK50" s="47">
        <f t="shared" si="77"/>
        <v>0.30267109834080524</v>
      </c>
      <c r="AL50" s="44">
        <f>+'OCT-DEC 2021 '!AL50+'JUL-SEP 2021'!AL50</f>
        <v>25867.429056625268</v>
      </c>
      <c r="AM50" s="47">
        <f t="shared" si="78"/>
        <v>0.70187027694004256</v>
      </c>
      <c r="AN50" s="44">
        <f t="shared" si="79"/>
        <v>64152.29628575372</v>
      </c>
      <c r="AO50" s="48">
        <f t="shared" si="80"/>
        <v>0.39274110799690054</v>
      </c>
      <c r="AP50" s="46">
        <f>+'OCT-DEC 2021 '!AP50+'JUL-SEP 2021'!AP50</f>
        <v>22691.540526015226</v>
      </c>
      <c r="AQ50" s="47">
        <f t="shared" si="81"/>
        <v>7.8697164895662156E-2</v>
      </c>
      <c r="AR50" s="44">
        <f>+'OCT-DEC 2021 '!AR50+'JUL-SEP 2021'!AR50</f>
        <v>53601.709653232014</v>
      </c>
      <c r="AS50" s="47">
        <f t="shared" si="82"/>
        <v>0.19114454721666047</v>
      </c>
      <c r="AT50" s="44">
        <f t="shared" si="83"/>
        <v>76293.250179247232</v>
      </c>
      <c r="AU50" s="48">
        <f t="shared" si="84"/>
        <v>0.13413844062002273</v>
      </c>
      <c r="AV50" s="137">
        <f t="shared" si="85"/>
        <v>60976.407755143679</v>
      </c>
      <c r="AW50" s="138">
        <f t="shared" si="86"/>
        <v>79469.138709857274</v>
      </c>
      <c r="AX50" s="139">
        <f t="shared" si="87"/>
        <v>140445.54646500095</v>
      </c>
      <c r="AY50" s="41"/>
      <c r="AZ50" s="43">
        <f>+'OCT-DEC 2021 '!AZ50+'JUL-SEP 2021'!AZ50</f>
        <v>643.79986047107343</v>
      </c>
      <c r="BA50" s="47">
        <f t="shared" si="134"/>
        <v>2.9264561166540454E-3</v>
      </c>
      <c r="BB50" s="44">
        <f>+'OCT-DEC 2021 '!BB50+'JUL-SEP 2021'!BB50</f>
        <v>2263.7026998571682</v>
      </c>
      <c r="BC50" s="47">
        <f t="shared" si="135"/>
        <v>4.1584662720574039E-2</v>
      </c>
      <c r="BD50" s="44">
        <f t="shared" si="88"/>
        <v>2907.5025603282415</v>
      </c>
      <c r="BE50" s="48">
        <v>5.7277952982882022E-3</v>
      </c>
      <c r="BF50" s="46">
        <f>+'OCT-DEC 2021 '!BF50+'JUL-SEP 2021'!BF50</f>
        <v>250.98119163216546</v>
      </c>
      <c r="BG50" s="47">
        <v>5.0995830671534282E-4</v>
      </c>
      <c r="BH50" s="44">
        <f>+'OCT-DEC 2021 '!BH50+'JUL-SEP 2021'!BH50</f>
        <v>320.69848974084391</v>
      </c>
      <c r="BI50" s="47">
        <v>4.053294084454968E-3</v>
      </c>
      <c r="BJ50" s="44">
        <f t="shared" si="92"/>
        <v>571.67968137300932</v>
      </c>
      <c r="BK50" s="48">
        <v>1.494874339095671E-3</v>
      </c>
      <c r="BL50" s="137">
        <f t="shared" si="94"/>
        <v>894.78105210323884</v>
      </c>
      <c r="BM50" s="138">
        <f t="shared" si="95"/>
        <v>2584.401189598012</v>
      </c>
      <c r="BN50" s="139">
        <f t="shared" si="96"/>
        <v>3479.1822417012509</v>
      </c>
      <c r="BO50" s="41"/>
      <c r="BP50" s="43">
        <f>+'OCT-DEC 2021 '!BP50+'JUL-SEP 2021'!BP50</f>
        <v>-80.389999999999986</v>
      </c>
      <c r="BQ50" s="47">
        <v>3.8893963540249541E-3</v>
      </c>
      <c r="BR50" s="44">
        <f>+'OCT-DEC 2021 '!BR50+'JUL-SEP 2021'!BR50</f>
        <v>352.11000000000013</v>
      </c>
      <c r="BS50" s="47">
        <v>0</v>
      </c>
      <c r="BT50" s="44">
        <f t="shared" si="99"/>
        <v>271.72000000000014</v>
      </c>
      <c r="BU50" s="48">
        <v>3.4098460280227861E-3</v>
      </c>
      <c r="BV50" s="46">
        <f>+'OCT-DEC 2021 '!BV50+'JUL-SEP 2021'!BV50</f>
        <v>0</v>
      </c>
      <c r="BW50" s="47">
        <f t="shared" si="101"/>
        <v>0</v>
      </c>
      <c r="BX50" s="44">
        <f>+'OCT-DEC 2021 '!BX50+'JUL-SEP 2021'!BX50</f>
        <v>761.6099999999999</v>
      </c>
      <c r="BY50" s="47">
        <f t="shared" si="102"/>
        <v>2.1811699004797018E-3</v>
      </c>
      <c r="BZ50" s="44">
        <f t="shared" si="103"/>
        <v>761.6099999999999</v>
      </c>
      <c r="CA50" s="48">
        <f t="shared" si="104"/>
        <v>8.5022466579219103E-4</v>
      </c>
      <c r="CB50" s="137">
        <f t="shared" si="105"/>
        <v>-80.389999999999986</v>
      </c>
      <c r="CC50" s="138">
        <f t="shared" si="106"/>
        <v>1113.72</v>
      </c>
      <c r="CD50" s="139">
        <f t="shared" si="107"/>
        <v>1033.33</v>
      </c>
      <c r="CE50" s="41"/>
      <c r="CF50" s="43">
        <f>+'OCT-DEC 2021 '!CF50+'JUL-SEP 2021'!CF50</f>
        <v>42015.112674825672</v>
      </c>
      <c r="CG50" s="47">
        <f t="shared" si="108"/>
        <v>0.16740956232099866</v>
      </c>
      <c r="CH50" s="44">
        <f>+'OCT-DEC 2021 '!CH50+'JUL-SEP 2021'!CH50</f>
        <v>24465.522803347441</v>
      </c>
      <c r="CI50" s="47">
        <f t="shared" si="109"/>
        <v>0.54954004499881948</v>
      </c>
      <c r="CJ50" s="44">
        <f t="shared" si="110"/>
        <v>66480.635478173121</v>
      </c>
      <c r="CK50" s="48">
        <f t="shared" si="111"/>
        <v>0.22498286071424309</v>
      </c>
      <c r="CL50" s="46">
        <f>+'OCT-DEC 2021 '!CL50+'JUL-SEP 2021'!CL50</f>
        <v>29399.891048963018</v>
      </c>
      <c r="CM50" s="47">
        <f t="shared" si="112"/>
        <v>2.5895618294496825E-2</v>
      </c>
      <c r="CN50" s="44">
        <f>+'OCT-DEC 2021 '!CN50+'JUL-SEP 2021'!CN50</f>
        <v>24939.853989656367</v>
      </c>
      <c r="CO50" s="47">
        <f t="shared" si="113"/>
        <v>4.127160647384908E-2</v>
      </c>
      <c r="CP50" s="44">
        <f t="shared" si="114"/>
        <v>54339.745038619381</v>
      </c>
      <c r="CQ50" s="48">
        <f t="shared" si="115"/>
        <v>3.1236757822372372E-2</v>
      </c>
      <c r="CR50" s="137">
        <f t="shared" si="116"/>
        <v>71415.003723788686</v>
      </c>
      <c r="CS50" s="138">
        <f t="shared" si="117"/>
        <v>49405.376793003808</v>
      </c>
      <c r="CT50" s="139">
        <f t="shared" si="118"/>
        <v>120820.3805167925</v>
      </c>
      <c r="CU50" s="41"/>
      <c r="CV50" s="46">
        <f t="shared" si="119"/>
        <v>82587.657478663779</v>
      </c>
      <c r="CW50" s="47">
        <f t="shared" si="120"/>
        <v>6.0485743429368515E-2</v>
      </c>
      <c r="CX50" s="47">
        <f t="shared" si="121"/>
        <v>55134.91053123631</v>
      </c>
      <c r="CY50" s="47">
        <f t="shared" si="122"/>
        <v>0.17606437299214539</v>
      </c>
      <c r="CZ50" s="44">
        <f t="shared" si="123"/>
        <v>137722.5680099001</v>
      </c>
      <c r="DA50" s="48">
        <f t="shared" si="124"/>
        <v>8.2048094830089444E-2</v>
      </c>
      <c r="DB50" s="46">
        <f t="shared" si="125"/>
        <v>52643.232588089857</v>
      </c>
      <c r="DC50" s="47">
        <f t="shared" si="126"/>
        <v>9.8173701932228238E-3</v>
      </c>
      <c r="DD50" s="44">
        <f t="shared" si="127"/>
        <v>84857.849780498611</v>
      </c>
      <c r="DE50" s="47">
        <f t="shared" si="128"/>
        <v>3.0473237664417663E-2</v>
      </c>
      <c r="DF50" s="44">
        <f t="shared" si="129"/>
        <v>137501.08236858848</v>
      </c>
      <c r="DG50" s="48">
        <f t="shared" si="130"/>
        <v>1.6877672619007335E-2</v>
      </c>
      <c r="DH50" s="174"/>
      <c r="DI50" s="187" t="s">
        <v>42</v>
      </c>
      <c r="DJ50" s="46">
        <f t="shared" si="131"/>
        <v>137722.5680099001</v>
      </c>
      <c r="DK50" s="44">
        <f t="shared" si="132"/>
        <v>137501.08236858848</v>
      </c>
      <c r="DL50" s="45">
        <f t="shared" si="133"/>
        <v>275223.65037848859</v>
      </c>
      <c r="DM50"/>
    </row>
    <row r="51" spans="1:119" s="60" customFormat="1" ht="15.6" x14ac:dyDescent="0.3">
      <c r="A51" s="33">
        <v>39</v>
      </c>
      <c r="B51" s="33" t="s">
        <v>62</v>
      </c>
      <c r="C51" s="42"/>
      <c r="D51" s="43">
        <f>+'JUL-SEP 2021'!D51+'OCT-DEC 2021 '!D51</f>
        <v>5225.46</v>
      </c>
      <c r="E51" s="47">
        <f t="shared" si="55"/>
        <v>2.4665149913148554E-2</v>
      </c>
      <c r="F51" s="44">
        <f>+'JUL-SEP 2021'!F51+'OCT-DEC 2021 '!F51</f>
        <v>0</v>
      </c>
      <c r="G51" s="47">
        <f t="shared" si="56"/>
        <v>0</v>
      </c>
      <c r="H51" s="44">
        <f t="shared" si="57"/>
        <v>5225.46</v>
      </c>
      <c r="I51" s="48">
        <f t="shared" si="58"/>
        <v>2.0149070717976402E-2</v>
      </c>
      <c r="J51" s="43">
        <f>+'OCT-DEC 2021 '!J51+'JUL-SEP 2021'!J51</f>
        <v>2286161.54</v>
      </c>
      <c r="K51" s="47">
        <f t="shared" si="59"/>
        <v>7.4781299454063124</v>
      </c>
      <c r="L51" s="44">
        <f>+'OCT-DEC 2021 '!L51+'JUL-SEP 2021'!L51</f>
        <v>813429.47</v>
      </c>
      <c r="M51" s="47">
        <f t="shared" si="60"/>
        <v>3.0897861842105261</v>
      </c>
      <c r="N51" s="44">
        <f t="shared" si="61"/>
        <v>3099591.01</v>
      </c>
      <c r="O51" s="48">
        <f t="shared" si="62"/>
        <v>5.4476560739713555</v>
      </c>
      <c r="P51" s="137">
        <f t="shared" si="63"/>
        <v>2291387</v>
      </c>
      <c r="Q51" s="138">
        <f t="shared" si="64"/>
        <v>813429.47</v>
      </c>
      <c r="R51" s="139">
        <f t="shared" si="65"/>
        <v>3104816.4699999997</v>
      </c>
      <c r="S51" s="39"/>
      <c r="T51" s="43">
        <f>+'OCT-DEC 2021 '!T51+'JUL-SEP 2021'!T51</f>
        <v>82957.648265636293</v>
      </c>
      <c r="U51" s="47">
        <f t="shared" si="66"/>
        <v>0.21723713526285049</v>
      </c>
      <c r="V51" s="44">
        <f>+'OCT-DEC 2021 '!V51+'JUL-SEP 2021'!V51</f>
        <v>77156.544404551256</v>
      </c>
      <c r="W51" s="47">
        <f t="shared" si="67"/>
        <v>0.82627297791314169</v>
      </c>
      <c r="X51" s="44">
        <f t="shared" si="68"/>
        <v>160114.19267018756</v>
      </c>
      <c r="Y51" s="48">
        <f t="shared" si="69"/>
        <v>0.33690164789468297</v>
      </c>
      <c r="Z51" s="46">
        <f>+'OCT-DEC 2021 '!Z51+'JUL-SEP 2021'!Z51</f>
        <v>8479541.73380569</v>
      </c>
      <c r="AA51" s="47">
        <f t="shared" si="70"/>
        <v>4.4238609944655396</v>
      </c>
      <c r="AB51" s="44">
        <f>+'OCT-DEC 2021 '!AB51+'JUL-SEP 2021'!AB51</f>
        <v>1512554.8578642593</v>
      </c>
      <c r="AC51" s="47">
        <f t="shared" si="71"/>
        <v>2.0374347140208937</v>
      </c>
      <c r="AD51" s="44">
        <f t="shared" si="72"/>
        <v>9992096.5916699488</v>
      </c>
      <c r="AE51" s="48">
        <f t="shared" si="73"/>
        <v>3.7576195573595341</v>
      </c>
      <c r="AF51" s="137">
        <f t="shared" si="74"/>
        <v>8562499.3820713256</v>
      </c>
      <c r="AG51" s="138">
        <f t="shared" si="75"/>
        <v>1589711.4022688104</v>
      </c>
      <c r="AH51" s="139">
        <f t="shared" si="76"/>
        <v>10152210.784340136</v>
      </c>
      <c r="AI51" s="41"/>
      <c r="AJ51" s="43">
        <f>+'OCT-DEC 2021 '!AJ51+'JUL-SEP 2021'!AJ51</f>
        <v>35216.348210706637</v>
      </c>
      <c r="AK51" s="47">
        <f t="shared" si="77"/>
        <v>0.27841211329517462</v>
      </c>
      <c r="AL51" s="44">
        <f>+'OCT-DEC 2021 '!AL51+'JUL-SEP 2021'!AL51</f>
        <v>21062.777171790352</v>
      </c>
      <c r="AM51" s="47">
        <f t="shared" si="78"/>
        <v>0.57150392543183703</v>
      </c>
      <c r="AN51" s="44">
        <f t="shared" si="79"/>
        <v>56279.12538249699</v>
      </c>
      <c r="AO51" s="48">
        <f t="shared" si="80"/>
        <v>0.34454146366584215</v>
      </c>
      <c r="AP51" s="46">
        <f>+'OCT-DEC 2021 '!AP51+'JUL-SEP 2021'!AP51</f>
        <v>1270000.4538031202</v>
      </c>
      <c r="AQ51" s="47">
        <f t="shared" si="81"/>
        <v>4.4045240126348064</v>
      </c>
      <c r="AR51" s="44">
        <f>+'OCT-DEC 2021 '!AR51+'JUL-SEP 2021'!AR51</f>
        <v>407205.56832937367</v>
      </c>
      <c r="AS51" s="47">
        <f t="shared" si="82"/>
        <v>1.4521015185143038</v>
      </c>
      <c r="AT51" s="44">
        <f t="shared" si="83"/>
        <v>1677206.0221324938</v>
      </c>
      <c r="AU51" s="48">
        <f t="shared" si="84"/>
        <v>2.9488558932643425</v>
      </c>
      <c r="AV51" s="137">
        <f t="shared" si="85"/>
        <v>1305216.8020138268</v>
      </c>
      <c r="AW51" s="138">
        <f t="shared" si="86"/>
        <v>428268.34550116403</v>
      </c>
      <c r="AX51" s="139">
        <f t="shared" si="87"/>
        <v>1733485.1475149908</v>
      </c>
      <c r="AY51" s="41"/>
      <c r="AZ51" s="43">
        <f>+'OCT-DEC 2021 '!AZ51+'JUL-SEP 2021'!AZ51</f>
        <v>106057.45935494304</v>
      </c>
      <c r="BA51" s="47">
        <f t="shared" si="134"/>
        <v>0.48209470008110733</v>
      </c>
      <c r="BB51" s="44">
        <f>+'OCT-DEC 2021 '!BB51+'JUL-SEP 2021'!BB51</f>
        <v>39652.256488624014</v>
      </c>
      <c r="BC51" s="47">
        <f t="shared" si="135"/>
        <v>0.72841973121875259</v>
      </c>
      <c r="BD51" s="44">
        <f t="shared" si="88"/>
        <v>145709.71584356704</v>
      </c>
      <c r="BE51" s="48">
        <v>0.54960628014203217</v>
      </c>
      <c r="BF51" s="46">
        <f>+'OCT-DEC 2021 '!BF51+'JUL-SEP 2021'!BF51</f>
        <v>4246339.4302621204</v>
      </c>
      <c r="BG51" s="47">
        <v>4.4983011547851612</v>
      </c>
      <c r="BH51" s="44">
        <f>+'OCT-DEC 2021 '!BH51+'JUL-SEP 2021'!BH51</f>
        <v>1228233.537828397</v>
      </c>
      <c r="BI51" s="47">
        <v>2.0014693470844604</v>
      </c>
      <c r="BJ51" s="44">
        <f t="shared" si="92"/>
        <v>5474572.9680905174</v>
      </c>
      <c r="BK51" s="48">
        <v>3.8042744432861064</v>
      </c>
      <c r="BL51" s="137">
        <f t="shared" si="94"/>
        <v>4352396.8896170631</v>
      </c>
      <c r="BM51" s="138">
        <f t="shared" si="95"/>
        <v>1267885.794317021</v>
      </c>
      <c r="BN51" s="139">
        <f t="shared" si="96"/>
        <v>5620282.6839340841</v>
      </c>
      <c r="BO51" s="41"/>
      <c r="BP51" s="43">
        <f>+'OCT-DEC 2021 '!BP51+'JUL-SEP 2021'!BP51</f>
        <v>26448.295986404621</v>
      </c>
      <c r="BQ51" s="47">
        <v>0.3400737096664912</v>
      </c>
      <c r="BR51" s="44">
        <f>+'OCT-DEC 2021 '!BR51+'JUL-SEP 2021'!BR51</f>
        <v>23122.408689111344</v>
      </c>
      <c r="BS51" s="47">
        <v>0.63723067193148419</v>
      </c>
      <c r="BT51" s="44">
        <f t="shared" si="99"/>
        <v>49570.704675515968</v>
      </c>
      <c r="BU51" s="48">
        <v>0.37671222761556133</v>
      </c>
      <c r="BV51" s="46">
        <f>+'OCT-DEC 2021 '!BV51+'JUL-SEP 2021'!BV51</f>
        <v>1606379.0849120019</v>
      </c>
      <c r="BW51" s="47">
        <f t="shared" si="101"/>
        <v>2.9388567232199083</v>
      </c>
      <c r="BX51" s="44">
        <f>+'OCT-DEC 2021 '!BX51+'JUL-SEP 2021'!BX51</f>
        <v>422341.54913980223</v>
      </c>
      <c r="BY51" s="47">
        <f t="shared" si="102"/>
        <v>1.2095412018036864</v>
      </c>
      <c r="BZ51" s="44">
        <f t="shared" si="103"/>
        <v>2028720.634051804</v>
      </c>
      <c r="CA51" s="48">
        <f t="shared" si="104"/>
        <v>2.2647658553228256</v>
      </c>
      <c r="CB51" s="137">
        <f t="shared" si="105"/>
        <v>1632827.3808984065</v>
      </c>
      <c r="CC51" s="138">
        <f t="shared" si="106"/>
        <v>445463.95782891358</v>
      </c>
      <c r="CD51" s="139">
        <f t="shared" si="107"/>
        <v>2078291.3387273201</v>
      </c>
      <c r="CE51" s="41"/>
      <c r="CF51" s="43">
        <f>+'OCT-DEC 2021 '!CF51+'JUL-SEP 2021'!CF51</f>
        <v>72479.108551519166</v>
      </c>
      <c r="CG51" s="47">
        <f t="shared" si="108"/>
        <v>0.28879360467111537</v>
      </c>
      <c r="CH51" s="44">
        <f>+'OCT-DEC 2021 '!CH51+'JUL-SEP 2021'!CH51</f>
        <v>23153.114653889199</v>
      </c>
      <c r="CI51" s="47">
        <f t="shared" si="109"/>
        <v>0.52006097605321655</v>
      </c>
      <c r="CJ51" s="44">
        <f t="shared" si="110"/>
        <v>95632.223205408372</v>
      </c>
      <c r="CK51" s="48">
        <f t="shared" si="111"/>
        <v>0.32363726667865245</v>
      </c>
      <c r="CL51" s="46">
        <f>+'OCT-DEC 2021 '!CL51+'JUL-SEP 2021'!CL51</f>
        <v>2247728.7516597048</v>
      </c>
      <c r="CM51" s="47">
        <f t="shared" si="112"/>
        <v>1.9798143362370928</v>
      </c>
      <c r="CN51" s="44">
        <f>+'OCT-DEC 2021 '!CN51+'JUL-SEP 2021'!CN51</f>
        <v>839488.52181984298</v>
      </c>
      <c r="CO51" s="47">
        <f t="shared" si="113"/>
        <v>1.389223847350167</v>
      </c>
      <c r="CP51" s="44">
        <f t="shared" si="114"/>
        <v>3087217.2734795478</v>
      </c>
      <c r="CQ51" s="48">
        <f t="shared" si="115"/>
        <v>1.7746615897477811</v>
      </c>
      <c r="CR51" s="137">
        <f t="shared" si="116"/>
        <v>2320207.8602112238</v>
      </c>
      <c r="CS51" s="138">
        <f t="shared" si="117"/>
        <v>862641.63647373219</v>
      </c>
      <c r="CT51" s="139">
        <f t="shared" si="118"/>
        <v>3182849.4966849559</v>
      </c>
      <c r="CU51" s="41"/>
      <c r="CV51" s="46">
        <f t="shared" si="119"/>
        <v>328384.32036920974</v>
      </c>
      <c r="CW51" s="47">
        <f t="shared" si="120"/>
        <v>0.2405028832935599</v>
      </c>
      <c r="CX51" s="47">
        <f t="shared" si="121"/>
        <v>184147.10140796617</v>
      </c>
      <c r="CY51" s="47">
        <f t="shared" si="122"/>
        <v>0.58804382985887416</v>
      </c>
      <c r="CZ51" s="44">
        <f t="shared" si="123"/>
        <v>512531.42177717591</v>
      </c>
      <c r="DA51" s="48">
        <f t="shared" si="124"/>
        <v>0.30534012910906078</v>
      </c>
      <c r="DB51" s="46">
        <f t="shared" si="125"/>
        <v>20136150.994442638</v>
      </c>
      <c r="DC51" s="47">
        <f t="shared" si="126"/>
        <v>3.7551654573697251</v>
      </c>
      <c r="DD51" s="44">
        <f t="shared" si="127"/>
        <v>5223253.5049816752</v>
      </c>
      <c r="DE51" s="47">
        <f t="shared" si="128"/>
        <v>1.8757185793716433</v>
      </c>
      <c r="DF51" s="44">
        <f t="shared" si="129"/>
        <v>25359404.499424312</v>
      </c>
      <c r="DG51" s="48">
        <f t="shared" si="130"/>
        <v>3.1127589658308148</v>
      </c>
      <c r="DH51" s="174"/>
      <c r="DI51" s="187" t="s">
        <v>62</v>
      </c>
      <c r="DJ51" s="46">
        <f t="shared" si="131"/>
        <v>512531.42177717591</v>
      </c>
      <c r="DK51" s="44">
        <f t="shared" si="132"/>
        <v>25359404.499424312</v>
      </c>
      <c r="DL51" s="45">
        <f t="shared" si="133"/>
        <v>25871935.92120149</v>
      </c>
      <c r="DM51"/>
    </row>
    <row r="52" spans="1:119" s="60" customFormat="1" ht="15.6" x14ac:dyDescent="0.3">
      <c r="A52" s="33">
        <v>40</v>
      </c>
      <c r="B52" s="33" t="s">
        <v>43</v>
      </c>
      <c r="C52" s="42"/>
      <c r="D52" s="43">
        <f>+'JUL-SEP 2021'!D52+'OCT-DEC 2021 '!D52</f>
        <v>605.31000000000006</v>
      </c>
      <c r="E52" s="47">
        <f t="shared" si="55"/>
        <v>2.8571765727664076E-3</v>
      </c>
      <c r="F52" s="44">
        <f>+'JUL-SEP 2021'!F52+'OCT-DEC 2021 '!F52</f>
        <v>81.150000000000006</v>
      </c>
      <c r="G52" s="47">
        <f t="shared" si="56"/>
        <v>1.7089967146828406E-3</v>
      </c>
      <c r="H52" s="44">
        <f t="shared" si="57"/>
        <v>686.46</v>
      </c>
      <c r="I52" s="48">
        <f t="shared" si="58"/>
        <v>2.6469499498727542E-3</v>
      </c>
      <c r="J52" s="43">
        <f>+'OCT-DEC 2021 '!J52+'JUL-SEP 2021'!J52</f>
        <v>23496.34</v>
      </c>
      <c r="K52" s="47">
        <f t="shared" si="59"/>
        <v>7.6857510148407165E-2</v>
      </c>
      <c r="L52" s="44">
        <f>+'OCT-DEC 2021 '!L52+'JUL-SEP 2021'!L52</f>
        <v>101299.87</v>
      </c>
      <c r="M52" s="47">
        <f t="shared" si="60"/>
        <v>0.3847843609456667</v>
      </c>
      <c r="N52" s="44">
        <f t="shared" si="61"/>
        <v>124796.20999999999</v>
      </c>
      <c r="O52" s="48">
        <f t="shared" si="62"/>
        <v>0.2193343667670222</v>
      </c>
      <c r="P52" s="137">
        <f t="shared" si="63"/>
        <v>24101.65</v>
      </c>
      <c r="Q52" s="138">
        <f t="shared" si="64"/>
        <v>101381.01999999999</v>
      </c>
      <c r="R52" s="139">
        <f t="shared" si="65"/>
        <v>125482.66999999998</v>
      </c>
      <c r="S52" s="39"/>
      <c r="T52" s="43">
        <f>+'OCT-DEC 2021 '!T52+'JUL-SEP 2021'!T52</f>
        <v>20391.218922034401</v>
      </c>
      <c r="U52" s="47">
        <f t="shared" si="66"/>
        <v>5.3397487461988712E-2</v>
      </c>
      <c r="V52" s="44">
        <f>+'OCT-DEC 2021 '!V52+'JUL-SEP 2021'!V52</f>
        <v>79498.844246465829</v>
      </c>
      <c r="W52" s="47">
        <f t="shared" si="67"/>
        <v>0.85135677450460845</v>
      </c>
      <c r="X52" s="44">
        <f t="shared" si="68"/>
        <v>99890.06316850023</v>
      </c>
      <c r="Y52" s="48">
        <f t="shared" si="69"/>
        <v>0.21018203526212292</v>
      </c>
      <c r="Z52" s="46">
        <f>+'OCT-DEC 2021 '!Z52+'JUL-SEP 2021'!Z52</f>
        <v>84541.579124196403</v>
      </c>
      <c r="AA52" s="47">
        <f t="shared" si="70"/>
        <v>4.4106180031759826E-2</v>
      </c>
      <c r="AB52" s="44">
        <f>+'OCT-DEC 2021 '!AB52+'JUL-SEP 2021'!AB52</f>
        <v>117432.49862054984</v>
      </c>
      <c r="AC52" s="47">
        <f t="shared" si="71"/>
        <v>0.1581833862089192</v>
      </c>
      <c r="AD52" s="44">
        <f t="shared" si="72"/>
        <v>201974.07774474623</v>
      </c>
      <c r="AE52" s="48">
        <f t="shared" si="73"/>
        <v>7.5954204170325557E-2</v>
      </c>
      <c r="AF52" s="137">
        <f t="shared" si="74"/>
        <v>104932.7980462308</v>
      </c>
      <c r="AG52" s="138">
        <f t="shared" si="75"/>
        <v>196931.34286701569</v>
      </c>
      <c r="AH52" s="139">
        <f t="shared" si="76"/>
        <v>301864.14091324649</v>
      </c>
      <c r="AI52" s="41"/>
      <c r="AJ52" s="43">
        <f>+'OCT-DEC 2021 '!AJ52+'JUL-SEP 2021'!AJ52</f>
        <v>996461.15570477012</v>
      </c>
      <c r="AK52" s="47">
        <f t="shared" si="77"/>
        <v>7.8777860360879917</v>
      </c>
      <c r="AL52" s="44">
        <f>+'OCT-DEC 2021 '!AL52+'JUL-SEP 2021'!AL52</f>
        <v>875455.64443918853</v>
      </c>
      <c r="AM52" s="47">
        <f t="shared" si="78"/>
        <v>23.754053573170221</v>
      </c>
      <c r="AN52" s="44">
        <f t="shared" si="79"/>
        <v>1871916.8001439585</v>
      </c>
      <c r="AO52" s="48">
        <f t="shared" si="80"/>
        <v>11.459896538883703</v>
      </c>
      <c r="AP52" s="46">
        <f>+'OCT-DEC 2021 '!AP52+'JUL-SEP 2021'!AP52</f>
        <v>2340017.0025900458</v>
      </c>
      <c r="AQ52" s="47">
        <f t="shared" si="81"/>
        <v>8.1154782638206484</v>
      </c>
      <c r="AR52" s="44">
        <f>+'OCT-DEC 2021 '!AR52+'JUL-SEP 2021'!AR52</f>
        <v>2077990.7016416278</v>
      </c>
      <c r="AS52" s="47">
        <f t="shared" si="82"/>
        <v>7.4101478172118318</v>
      </c>
      <c r="AT52" s="44">
        <f t="shared" si="83"/>
        <v>4418007.7042316739</v>
      </c>
      <c r="AU52" s="48">
        <f t="shared" si="84"/>
        <v>7.7677207708485474</v>
      </c>
      <c r="AV52" s="137">
        <f t="shared" si="85"/>
        <v>3336478.158294816</v>
      </c>
      <c r="AW52" s="138">
        <f t="shared" si="86"/>
        <v>2953446.3460808164</v>
      </c>
      <c r="AX52" s="139">
        <f t="shared" si="87"/>
        <v>6289924.5043756329</v>
      </c>
      <c r="AY52" s="41"/>
      <c r="AZ52" s="43">
        <f>+'OCT-DEC 2021 '!AZ52+'JUL-SEP 2021'!AZ52</f>
        <v>13371.401911866376</v>
      </c>
      <c r="BA52" s="47">
        <f t="shared" si="134"/>
        <v>6.0781033541368934E-2</v>
      </c>
      <c r="BB52" s="44">
        <f>+'OCT-DEC 2021 '!BB52+'JUL-SEP 2021'!BB52</f>
        <v>24467.056494457313</v>
      </c>
      <c r="BC52" s="47">
        <f t="shared" si="135"/>
        <v>0.44946462808540877</v>
      </c>
      <c r="BD52" s="44">
        <f t="shared" si="88"/>
        <v>37838.458406323691</v>
      </c>
      <c r="BE52" s="48">
        <v>9.6498514338682395E-2</v>
      </c>
      <c r="BF52" s="46">
        <f>+'OCT-DEC 2021 '!BF52+'JUL-SEP 2021'!BF52</f>
        <v>17228.662871598674</v>
      </c>
      <c r="BG52" s="47">
        <v>1.8592246898574066E-2</v>
      </c>
      <c r="BH52" s="44">
        <f>+'OCT-DEC 2021 '!BH52+'JUL-SEP 2021'!BH52</f>
        <v>54908.320835508261</v>
      </c>
      <c r="BI52" s="47">
        <v>9.1970375754054576E-2</v>
      </c>
      <c r="BJ52" s="44">
        <f t="shared" si="92"/>
        <v>72136.983707106934</v>
      </c>
      <c r="BK52" s="48">
        <v>3.8988647372349049E-2</v>
      </c>
      <c r="BL52" s="137">
        <f t="shared" si="94"/>
        <v>30600.064783465052</v>
      </c>
      <c r="BM52" s="138">
        <f t="shared" si="95"/>
        <v>79375.377329965573</v>
      </c>
      <c r="BN52" s="139">
        <f t="shared" si="96"/>
        <v>109975.44211343062</v>
      </c>
      <c r="BO52" s="41"/>
      <c r="BP52" s="43">
        <f>+'OCT-DEC 2021 '!BP52+'JUL-SEP 2021'!BP52</f>
        <v>1090.49</v>
      </c>
      <c r="BQ52" s="47">
        <v>6.3539031422479662E-3</v>
      </c>
      <c r="BR52" s="44">
        <f>+'OCT-DEC 2021 '!BR52+'JUL-SEP 2021'!BR52</f>
        <v>235.22000000000003</v>
      </c>
      <c r="BS52" s="47">
        <v>0</v>
      </c>
      <c r="BT52" s="44">
        <f t="shared" si="99"/>
        <v>1325.71</v>
      </c>
      <c r="BU52" s="48">
        <v>5.5704868879240792E-3</v>
      </c>
      <c r="BV52" s="46">
        <f>+'OCT-DEC 2021 '!BV52+'JUL-SEP 2021'!BV52</f>
        <v>466.97339832361553</v>
      </c>
      <c r="BW52" s="47">
        <f t="shared" si="101"/>
        <v>8.5432381691111507E-4</v>
      </c>
      <c r="BX52" s="44">
        <f>+'OCT-DEC 2021 '!BX52+'JUL-SEP 2021'!BX52</f>
        <v>550.86</v>
      </c>
      <c r="BY52" s="47">
        <f t="shared" si="102"/>
        <v>1.5776043531180641E-3</v>
      </c>
      <c r="BZ52" s="44">
        <f t="shared" si="103"/>
        <v>1017.8333983236155</v>
      </c>
      <c r="CA52" s="48">
        <f t="shared" si="104"/>
        <v>1.1362601080892138E-3</v>
      </c>
      <c r="CB52" s="137">
        <f t="shared" si="105"/>
        <v>1557.4633983236156</v>
      </c>
      <c r="CC52" s="138">
        <f t="shared" si="106"/>
        <v>786.08</v>
      </c>
      <c r="CD52" s="139">
        <f t="shared" si="107"/>
        <v>2343.5433983236157</v>
      </c>
      <c r="CE52" s="41"/>
      <c r="CF52" s="43">
        <f>+'OCT-DEC 2021 '!CF52+'JUL-SEP 2021'!CF52</f>
        <v>1974249.4149491801</v>
      </c>
      <c r="CG52" s="47">
        <f t="shared" si="108"/>
        <v>7.8664130458743609</v>
      </c>
      <c r="CH52" s="44">
        <f>+'OCT-DEC 2021 '!CH52+'JUL-SEP 2021'!CH52</f>
        <v>762016.09836712771</v>
      </c>
      <c r="CI52" s="47">
        <f t="shared" si="109"/>
        <v>17.116264563502419</v>
      </c>
      <c r="CJ52" s="44">
        <f t="shared" si="110"/>
        <v>2736265.5133163077</v>
      </c>
      <c r="CK52" s="48">
        <f t="shared" si="111"/>
        <v>9.2600324655703297</v>
      </c>
      <c r="CL52" s="46">
        <f>+'OCT-DEC 2021 '!CL52+'JUL-SEP 2021'!CL52</f>
        <v>3321482.4693646338</v>
      </c>
      <c r="CM52" s="47">
        <f t="shared" si="112"/>
        <v>2.9255837055750953</v>
      </c>
      <c r="CN52" s="44">
        <f>+'OCT-DEC 2021 '!CN52+'JUL-SEP 2021'!CN52</f>
        <v>1413166.0411660569</v>
      </c>
      <c r="CO52" s="47">
        <f t="shared" si="113"/>
        <v>2.3385715392480662</v>
      </c>
      <c r="CP52" s="44">
        <f t="shared" si="114"/>
        <v>4734648.5105306907</v>
      </c>
      <c r="CQ52" s="48">
        <f t="shared" si="115"/>
        <v>2.7216739569240507</v>
      </c>
      <c r="CR52" s="137">
        <f t="shared" si="116"/>
        <v>5295731.8843138143</v>
      </c>
      <c r="CS52" s="138">
        <f t="shared" si="117"/>
        <v>2175182.1395331845</v>
      </c>
      <c r="CT52" s="139">
        <f t="shared" si="118"/>
        <v>7470914.0238469988</v>
      </c>
      <c r="CU52" s="41"/>
      <c r="CV52" s="46">
        <f t="shared" si="119"/>
        <v>3006168.9914878509</v>
      </c>
      <c r="CW52" s="47">
        <f t="shared" si="120"/>
        <v>2.2016651382978489</v>
      </c>
      <c r="CX52" s="47">
        <f t="shared" si="121"/>
        <v>1741754.0135472394</v>
      </c>
      <c r="CY52" s="47">
        <f t="shared" si="122"/>
        <v>5.5620082692981025</v>
      </c>
      <c r="CZ52" s="44">
        <f t="shared" si="123"/>
        <v>4747923.0050350903</v>
      </c>
      <c r="DA52" s="48">
        <f t="shared" si="124"/>
        <v>2.8285708188005843</v>
      </c>
      <c r="DB52" s="46">
        <f t="shared" si="125"/>
        <v>5787233.0273487978</v>
      </c>
      <c r="DC52" s="47">
        <f t="shared" si="126"/>
        <v>1.0792538039691513</v>
      </c>
      <c r="DD52" s="44">
        <f t="shared" si="127"/>
        <v>3765348.292263743</v>
      </c>
      <c r="DE52" s="47">
        <f t="shared" si="128"/>
        <v>1.3521713512216691</v>
      </c>
      <c r="DF52" s="44">
        <f t="shared" si="129"/>
        <v>9552581.3196125403</v>
      </c>
      <c r="DG52" s="48">
        <f t="shared" si="130"/>
        <v>1.1725386986167954</v>
      </c>
      <c r="DH52" s="174"/>
      <c r="DI52" s="187" t="s">
        <v>43</v>
      </c>
      <c r="DJ52" s="46">
        <f t="shared" si="131"/>
        <v>4747923.0050350903</v>
      </c>
      <c r="DK52" s="44">
        <f t="shared" si="132"/>
        <v>9552581.3196125403</v>
      </c>
      <c r="DL52" s="45">
        <f t="shared" si="133"/>
        <v>14300504.324647631</v>
      </c>
      <c r="DM52"/>
    </row>
    <row r="53" spans="1:119" s="60" customFormat="1" ht="15.6" x14ac:dyDescent="0.3">
      <c r="A53" s="33">
        <v>41</v>
      </c>
      <c r="B53" s="33" t="s">
        <v>44</v>
      </c>
      <c r="C53" s="42"/>
      <c r="D53" s="43">
        <f>+'JUL-SEP 2021'!D53+'OCT-DEC 2021 '!D53</f>
        <v>57216.51</v>
      </c>
      <c r="E53" s="47">
        <f t="shared" si="55"/>
        <v>0.27007264368250133</v>
      </c>
      <c r="F53" s="44">
        <f>+'JUL-SEP 2021'!F53+'OCT-DEC 2021 '!F53</f>
        <v>2873.34</v>
      </c>
      <c r="G53" s="47">
        <f t="shared" si="56"/>
        <v>6.0511751326762703E-2</v>
      </c>
      <c r="H53" s="44">
        <f t="shared" si="57"/>
        <v>60089.850000000006</v>
      </c>
      <c r="I53" s="48">
        <f t="shared" si="58"/>
        <v>0.23170297678722915</v>
      </c>
      <c r="J53" s="43">
        <f>+'OCT-DEC 2021 '!J53+'JUL-SEP 2021'!J53</f>
        <v>964216.27</v>
      </c>
      <c r="K53" s="47">
        <f t="shared" si="59"/>
        <v>3.1539917177221772</v>
      </c>
      <c r="L53" s="44">
        <f>+'OCT-DEC 2021 '!L53+'JUL-SEP 2021'!L53</f>
        <v>4777294.09</v>
      </c>
      <c r="M53" s="47">
        <f t="shared" si="60"/>
        <v>18.146400913151815</v>
      </c>
      <c r="N53" s="44">
        <f t="shared" si="61"/>
        <v>5741510.3599999994</v>
      </c>
      <c r="O53" s="48">
        <f t="shared" si="62"/>
        <v>10.090935767175122</v>
      </c>
      <c r="P53" s="137">
        <f t="shared" si="63"/>
        <v>1021432.78</v>
      </c>
      <c r="Q53" s="138">
        <f t="shared" si="64"/>
        <v>4780167.43</v>
      </c>
      <c r="R53" s="139">
        <f t="shared" si="65"/>
        <v>5801600.21</v>
      </c>
      <c r="S53" s="39"/>
      <c r="T53" s="43">
        <f>+'OCT-DEC 2021 '!T53+'JUL-SEP 2021'!T53</f>
        <v>4045583.0092563406</v>
      </c>
      <c r="U53" s="47">
        <f t="shared" si="66"/>
        <v>10.59397031826127</v>
      </c>
      <c r="V53" s="44">
        <f>+'OCT-DEC 2021 '!V53+'JUL-SEP 2021'!V53</f>
        <v>2798995.947049981</v>
      </c>
      <c r="W53" s="47">
        <f t="shared" si="67"/>
        <v>29.974576157915386</v>
      </c>
      <c r="X53" s="44">
        <f t="shared" si="68"/>
        <v>6844578.9563063215</v>
      </c>
      <c r="Y53" s="48">
        <f t="shared" si="69"/>
        <v>14.401908357211017</v>
      </c>
      <c r="Z53" s="46">
        <f>+'OCT-DEC 2021 '!Z53+'JUL-SEP 2021'!Z53</f>
        <v>13648778.469389772</v>
      </c>
      <c r="AA53" s="47">
        <f t="shared" si="70"/>
        <v>7.1207030507455613</v>
      </c>
      <c r="AB53" s="44">
        <f>+'OCT-DEC 2021 '!AB53+'JUL-SEP 2021'!AB53</f>
        <v>7877706.0257759215</v>
      </c>
      <c r="AC53" s="47">
        <f t="shared" si="71"/>
        <v>10.611391474706986</v>
      </c>
      <c r="AD53" s="44">
        <f t="shared" si="72"/>
        <v>21526484.495165695</v>
      </c>
      <c r="AE53" s="48">
        <f t="shared" si="73"/>
        <v>8.0952319063513745</v>
      </c>
      <c r="AF53" s="137">
        <f t="shared" si="74"/>
        <v>17694361.478646114</v>
      </c>
      <c r="AG53" s="138">
        <f t="shared" si="75"/>
        <v>10676701.972825903</v>
      </c>
      <c r="AH53" s="139">
        <f t="shared" si="76"/>
        <v>28371063.451472018</v>
      </c>
      <c r="AI53" s="41"/>
      <c r="AJ53" s="43">
        <f>+'OCT-DEC 2021 '!AJ53+'JUL-SEP 2021'!AJ53</f>
        <v>1025552.6250175051</v>
      </c>
      <c r="AK53" s="47">
        <f t="shared" si="77"/>
        <v>8.1077763065657766</v>
      </c>
      <c r="AL53" s="44">
        <f>+'OCT-DEC 2021 '!AL53+'JUL-SEP 2021'!AL53</f>
        <v>995755.93454654829</v>
      </c>
      <c r="AM53" s="47">
        <f t="shared" si="78"/>
        <v>27.018204708901052</v>
      </c>
      <c r="AN53" s="44">
        <f t="shared" si="79"/>
        <v>2021308.5595640535</v>
      </c>
      <c r="AO53" s="48">
        <f t="shared" si="80"/>
        <v>12.374474636897693</v>
      </c>
      <c r="AP53" s="46">
        <f>+'OCT-DEC 2021 '!AP53+'JUL-SEP 2021'!AP53</f>
        <v>1234879.5726232617</v>
      </c>
      <c r="AQ53" s="47">
        <f t="shared" si="81"/>
        <v>4.2827203045823046</v>
      </c>
      <c r="AR53" s="44">
        <f>+'OCT-DEC 2021 '!AR53+'JUL-SEP 2021'!AR53</f>
        <v>2592695.5986507125</v>
      </c>
      <c r="AS53" s="47">
        <f t="shared" si="82"/>
        <v>9.2455936476801739</v>
      </c>
      <c r="AT53" s="44">
        <f t="shared" si="83"/>
        <v>3827575.1712739742</v>
      </c>
      <c r="AU53" s="48">
        <f t="shared" si="84"/>
        <v>6.7296250143274889</v>
      </c>
      <c r="AV53" s="137">
        <f t="shared" si="85"/>
        <v>2260432.1976407669</v>
      </c>
      <c r="AW53" s="138">
        <f t="shared" si="86"/>
        <v>3588451.5331972609</v>
      </c>
      <c r="AX53" s="139">
        <f t="shared" si="87"/>
        <v>5848883.7308380278</v>
      </c>
      <c r="AY53" s="41"/>
      <c r="AZ53" s="43">
        <f>+'OCT-DEC 2021 '!AZ53+'JUL-SEP 2021'!AZ53</f>
        <v>3236772.0236913059</v>
      </c>
      <c r="BA53" s="47">
        <f t="shared" si="134"/>
        <v>14.71306825076846</v>
      </c>
      <c r="BB53" s="44">
        <f>+'OCT-DEC 2021 '!BB53+'JUL-SEP 2021'!BB53</f>
        <v>1630994.894997925</v>
      </c>
      <c r="BC53" s="47">
        <f t="shared" si="135"/>
        <v>29.961696212027427</v>
      </c>
      <c r="BD53" s="44">
        <f t="shared" si="88"/>
        <v>4867766.9186892305</v>
      </c>
      <c r="BE53" s="48">
        <v>16.008052257227199</v>
      </c>
      <c r="BF53" s="46">
        <f>+'OCT-DEC 2021 '!BF53+'JUL-SEP 2021'!BF53</f>
        <v>5650519.5981311593</v>
      </c>
      <c r="BG53" s="47">
        <v>4.9054643467136394</v>
      </c>
      <c r="BH53" s="44">
        <f>+'OCT-DEC 2021 '!BH53+'JUL-SEP 2021'!BH53</f>
        <v>7105214.9560984038</v>
      </c>
      <c r="BI53" s="47">
        <v>13.507663958622363</v>
      </c>
      <c r="BJ53" s="44">
        <f t="shared" si="92"/>
        <v>12755734.554229563</v>
      </c>
      <c r="BK53" s="48">
        <v>7.2965570466297356</v>
      </c>
      <c r="BL53" s="137">
        <f t="shared" si="94"/>
        <v>8887291.6218224652</v>
      </c>
      <c r="BM53" s="138">
        <f t="shared" si="95"/>
        <v>8736209.8510963283</v>
      </c>
      <c r="BN53" s="139">
        <f t="shared" si="96"/>
        <v>17623501.472918794</v>
      </c>
      <c r="BO53" s="41"/>
      <c r="BP53" s="43">
        <f>+'OCT-DEC 2021 '!BP53+'JUL-SEP 2021'!BP53</f>
        <v>1305632.1300124605</v>
      </c>
      <c r="BQ53" s="47">
        <v>7.899640789361607</v>
      </c>
      <c r="BR53" s="44">
        <f>+'OCT-DEC 2021 '!BR53+'JUL-SEP 2021'!BR53</f>
        <v>1170399.5792487462</v>
      </c>
      <c r="BS53" s="47">
        <v>29.003616520005398</v>
      </c>
      <c r="BT53" s="44">
        <f t="shared" si="99"/>
        <v>2476031.7092612069</v>
      </c>
      <c r="BU53" s="48">
        <v>10.501694558219318</v>
      </c>
      <c r="BV53" s="46">
        <f>+'OCT-DEC 2021 '!BV53+'JUL-SEP 2021'!BV53</f>
        <v>2736318.6130272076</v>
      </c>
      <c r="BW53" s="47">
        <f t="shared" si="101"/>
        <v>5.006071373997818</v>
      </c>
      <c r="BX53" s="44">
        <f>+'OCT-DEC 2021 '!BX53+'JUL-SEP 2021'!BX53</f>
        <v>3752813.0730422316</v>
      </c>
      <c r="BY53" s="47">
        <f t="shared" si="102"/>
        <v>10.747656828358936</v>
      </c>
      <c r="BZ53" s="44">
        <f t="shared" si="103"/>
        <v>6489131.6860694392</v>
      </c>
      <c r="CA53" s="48">
        <f t="shared" si="104"/>
        <v>7.244153594451106</v>
      </c>
      <c r="CB53" s="137">
        <f t="shared" si="105"/>
        <v>4041950.7430396681</v>
      </c>
      <c r="CC53" s="138">
        <f t="shared" si="106"/>
        <v>4923212.6522909775</v>
      </c>
      <c r="CD53" s="139">
        <f t="shared" si="107"/>
        <v>8965163.3953306451</v>
      </c>
      <c r="CE53" s="41"/>
      <c r="CF53" s="43">
        <f>+'OCT-DEC 2021 '!CF53+'JUL-SEP 2021'!CF53</f>
        <v>4745573.3263077149</v>
      </c>
      <c r="CG53" s="47">
        <f t="shared" si="108"/>
        <v>18.908775984204272</v>
      </c>
      <c r="CH53" s="44">
        <f>+'OCT-DEC 2021 '!CH53+'JUL-SEP 2021'!CH53</f>
        <v>1731675.0758062913</v>
      </c>
      <c r="CI53" s="47">
        <f t="shared" si="109"/>
        <v>38.896565045064946</v>
      </c>
      <c r="CJ53" s="44">
        <f t="shared" si="110"/>
        <v>6477248.4021140058</v>
      </c>
      <c r="CK53" s="48">
        <f t="shared" si="111"/>
        <v>21.920215782877388</v>
      </c>
      <c r="CL53" s="46">
        <f>+'OCT-DEC 2021 '!CL53+'JUL-SEP 2021'!CL53</f>
        <v>6151354.3566669673</v>
      </c>
      <c r="CM53" s="47">
        <f t="shared" si="112"/>
        <v>5.4181535621730266</v>
      </c>
      <c r="CN53" s="44">
        <f>+'OCT-DEC 2021 '!CN53+'JUL-SEP 2021'!CN53</f>
        <v>7180468.2076579658</v>
      </c>
      <c r="CO53" s="47">
        <f t="shared" si="113"/>
        <v>11.882565883799998</v>
      </c>
      <c r="CP53" s="44">
        <f t="shared" si="114"/>
        <v>13331822.564324934</v>
      </c>
      <c r="CQ53" s="48">
        <f t="shared" si="115"/>
        <v>7.6636891188335623</v>
      </c>
      <c r="CR53" s="137">
        <f t="shared" si="116"/>
        <v>10896927.682974681</v>
      </c>
      <c r="CS53" s="138">
        <f t="shared" si="117"/>
        <v>8912143.2834642567</v>
      </c>
      <c r="CT53" s="139">
        <f t="shared" si="118"/>
        <v>19809070.966438938</v>
      </c>
      <c r="CU53" s="41"/>
      <c r="CV53" s="46">
        <f t="shared" si="119"/>
        <v>14416329.624285325</v>
      </c>
      <c r="CW53" s="47">
        <f t="shared" si="120"/>
        <v>10.558265501997079</v>
      </c>
      <c r="CX53" s="47">
        <f t="shared" si="121"/>
        <v>8330694.771649491</v>
      </c>
      <c r="CY53" s="47">
        <f t="shared" si="122"/>
        <v>26.602719355614816</v>
      </c>
      <c r="CZ53" s="44">
        <f t="shared" si="123"/>
        <v>22747024.395934816</v>
      </c>
      <c r="DA53" s="48">
        <f t="shared" si="124"/>
        <v>13.551519127975135</v>
      </c>
      <c r="DB53" s="46">
        <f t="shared" si="125"/>
        <v>30386066.87983837</v>
      </c>
      <c r="DC53" s="47">
        <f t="shared" si="126"/>
        <v>5.6666593711969577</v>
      </c>
      <c r="DD53" s="44">
        <f t="shared" si="127"/>
        <v>33286191.951225236</v>
      </c>
      <c r="DE53" s="47">
        <f t="shared" si="128"/>
        <v>11.95337898493653</v>
      </c>
      <c r="DF53" s="44">
        <f t="shared" si="129"/>
        <v>63672258.831063606</v>
      </c>
      <c r="DG53" s="48">
        <f t="shared" si="130"/>
        <v>7.8154987651856258</v>
      </c>
      <c r="DH53" s="174"/>
      <c r="DI53" s="187" t="s">
        <v>44</v>
      </c>
      <c r="DJ53" s="46">
        <f t="shared" si="131"/>
        <v>22747024.395934816</v>
      </c>
      <c r="DK53" s="44">
        <f t="shared" si="132"/>
        <v>63672258.831063606</v>
      </c>
      <c r="DL53" s="45">
        <f t="shared" si="133"/>
        <v>86419283.226998419</v>
      </c>
      <c r="DM53"/>
    </row>
    <row r="54" spans="1:119" s="60" customFormat="1" ht="15.6" x14ac:dyDescent="0.3">
      <c r="A54" s="33">
        <v>42</v>
      </c>
      <c r="B54" s="33" t="s">
        <v>45</v>
      </c>
      <c r="C54" s="42"/>
      <c r="D54" s="43">
        <f>+'JUL-SEP 2021'!D54+'OCT-DEC 2021 '!D54</f>
        <v>84429.25</v>
      </c>
      <c r="E54" s="47">
        <f t="shared" si="55"/>
        <v>0.39852187334793443</v>
      </c>
      <c r="F54" s="44">
        <f>+'JUL-SEP 2021'!F54+'OCT-DEC 2021 '!F54</f>
        <v>7027.38</v>
      </c>
      <c r="G54" s="47">
        <f t="shared" si="56"/>
        <v>0.14799469294920395</v>
      </c>
      <c r="H54" s="44">
        <f t="shared" si="57"/>
        <v>91456.63</v>
      </c>
      <c r="I54" s="48">
        <f t="shared" si="58"/>
        <v>0.35265146140202053</v>
      </c>
      <c r="J54" s="43">
        <f>+'OCT-DEC 2021 '!J54+'JUL-SEP 2021'!J54</f>
        <v>4643769.3100000005</v>
      </c>
      <c r="K54" s="47">
        <f t="shared" si="59"/>
        <v>15.189963495173579</v>
      </c>
      <c r="L54" s="44">
        <f>+'OCT-DEC 2021 '!L54+'JUL-SEP 2021'!L54</f>
        <v>17940988.399999999</v>
      </c>
      <c r="M54" s="47">
        <f t="shared" si="60"/>
        <v>68.148278534095041</v>
      </c>
      <c r="N54" s="44">
        <f t="shared" si="61"/>
        <v>22584757.710000001</v>
      </c>
      <c r="O54" s="48">
        <f t="shared" si="62"/>
        <v>39.693621552365038</v>
      </c>
      <c r="P54" s="137">
        <f t="shared" si="63"/>
        <v>4728198.5600000005</v>
      </c>
      <c r="Q54" s="138">
        <f t="shared" si="64"/>
        <v>17948015.779999997</v>
      </c>
      <c r="R54" s="139">
        <f t="shared" si="65"/>
        <v>22676214.339999996</v>
      </c>
      <c r="S54" s="39"/>
      <c r="T54" s="43">
        <f>+'OCT-DEC 2021 '!T54+'JUL-SEP 2021'!T54</f>
        <v>9865036.0850348249</v>
      </c>
      <c r="U54" s="47">
        <f t="shared" si="66"/>
        <v>25.833087402808307</v>
      </c>
      <c r="V54" s="44">
        <f>+'OCT-DEC 2021 '!V54+'JUL-SEP 2021'!V54</f>
        <v>6688154.9740570672</v>
      </c>
      <c r="W54" s="47">
        <f t="shared" si="67"/>
        <v>71.62375881147868</v>
      </c>
      <c r="X54" s="44">
        <f t="shared" si="68"/>
        <v>16553191.059091892</v>
      </c>
      <c r="Y54" s="48">
        <f t="shared" si="69"/>
        <v>34.830125004664637</v>
      </c>
      <c r="Z54" s="46">
        <f>+'OCT-DEC 2021 '!Z54+'JUL-SEP 2021'!Z54</f>
        <v>41234799.225042202</v>
      </c>
      <c r="AA54" s="47">
        <f t="shared" si="70"/>
        <v>21.512603585525575</v>
      </c>
      <c r="AB54" s="44">
        <f>+'OCT-DEC 2021 '!AB54+'JUL-SEP 2021'!AB54</f>
        <v>16536291.95137603</v>
      </c>
      <c r="AC54" s="47">
        <f t="shared" si="71"/>
        <v>22.274640214035404</v>
      </c>
      <c r="AD54" s="44">
        <f t="shared" si="72"/>
        <v>57771091.17641823</v>
      </c>
      <c r="AE54" s="48">
        <f t="shared" si="73"/>
        <v>21.725348635588972</v>
      </c>
      <c r="AF54" s="137">
        <f t="shared" si="74"/>
        <v>51099835.310077026</v>
      </c>
      <c r="AG54" s="138">
        <f t="shared" si="75"/>
        <v>23224446.925433099</v>
      </c>
      <c r="AH54" s="139">
        <f t="shared" si="76"/>
        <v>74324282.235510126</v>
      </c>
      <c r="AI54" s="41"/>
      <c r="AJ54" s="43">
        <f>+'OCT-DEC 2021 '!AJ54+'JUL-SEP 2021'!AJ54</f>
        <v>2160653.8905773871</v>
      </c>
      <c r="AK54" s="47">
        <f t="shared" si="77"/>
        <v>17.081618235254858</v>
      </c>
      <c r="AL54" s="44">
        <f>+'OCT-DEC 2021 '!AL54+'JUL-SEP 2021'!AL54</f>
        <v>2866098.0499420851</v>
      </c>
      <c r="AM54" s="47">
        <f t="shared" si="78"/>
        <v>77.766871521966763</v>
      </c>
      <c r="AN54" s="44">
        <f t="shared" si="79"/>
        <v>5026751.9405194726</v>
      </c>
      <c r="AO54" s="48">
        <f t="shared" si="80"/>
        <v>30.773834157883453</v>
      </c>
      <c r="AP54" s="46">
        <f>+'OCT-DEC 2021 '!AP54+'JUL-SEP 2021'!AP54</f>
        <v>7401267.5618100911</v>
      </c>
      <c r="AQ54" s="47">
        <f t="shared" si="81"/>
        <v>25.668542560207015</v>
      </c>
      <c r="AR54" s="44">
        <f>+'OCT-DEC 2021 '!AR54+'JUL-SEP 2021'!AR54</f>
        <v>7239452.3867075648</v>
      </c>
      <c r="AS54" s="47">
        <f t="shared" si="82"/>
        <v>25.816002092208485</v>
      </c>
      <c r="AT54" s="44">
        <f t="shared" si="83"/>
        <v>14640719.948517656</v>
      </c>
      <c r="AU54" s="48">
        <f t="shared" si="84"/>
        <v>25.741246294194713</v>
      </c>
      <c r="AV54" s="137">
        <f t="shared" si="85"/>
        <v>9561921.4523874782</v>
      </c>
      <c r="AW54" s="138">
        <f t="shared" si="86"/>
        <v>10105550.43664965</v>
      </c>
      <c r="AX54" s="139">
        <f t="shared" si="87"/>
        <v>19667471.889037129</v>
      </c>
      <c r="AY54" s="41"/>
      <c r="AZ54" s="43">
        <f>+'OCT-DEC 2021 '!AZ54+'JUL-SEP 2021'!AZ54</f>
        <v>5524025.7893027626</v>
      </c>
      <c r="BA54" s="47">
        <f t="shared" si="134"/>
        <v>25.110007087965357</v>
      </c>
      <c r="BB54" s="44">
        <f>+'OCT-DEC 2021 '!BB54+'JUL-SEP 2021'!BB54</f>
        <v>2112747.2928131092</v>
      </c>
      <c r="BC54" s="47">
        <f t="shared" si="135"/>
        <v>38.81158227667553</v>
      </c>
      <c r="BD54" s="44">
        <f t="shared" si="88"/>
        <v>7636773.0821158718</v>
      </c>
      <c r="BE54" s="48">
        <v>53.253096201093207</v>
      </c>
      <c r="BF54" s="46">
        <f>+'OCT-DEC 2021 '!BF54+'JUL-SEP 2021'!BF54</f>
        <v>14590224.162604906</v>
      </c>
      <c r="BG54" s="47">
        <v>30.32925459269179</v>
      </c>
      <c r="BH54" s="44">
        <f>+'OCT-DEC 2021 '!BH54+'JUL-SEP 2021'!BH54</f>
        <v>7489070.0282174237</v>
      </c>
      <c r="BI54" s="47">
        <v>39.988103811890007</v>
      </c>
      <c r="BJ54" s="44">
        <f t="shared" si="92"/>
        <v>22079294.190822329</v>
      </c>
      <c r="BK54" s="48">
        <v>33.014056724653777</v>
      </c>
      <c r="BL54" s="137">
        <f t="shared" si="94"/>
        <v>20114249.951907668</v>
      </c>
      <c r="BM54" s="138">
        <f t="shared" si="95"/>
        <v>9601817.3210305329</v>
      </c>
      <c r="BN54" s="139">
        <f t="shared" si="96"/>
        <v>29716067.272938199</v>
      </c>
      <c r="BO54" s="41"/>
      <c r="BP54" s="43">
        <f>+'OCT-DEC 2021 '!BP54+'JUL-SEP 2021'!BP54</f>
        <v>35182.922858212143</v>
      </c>
      <c r="BQ54" s="47">
        <v>27.053877300626937</v>
      </c>
      <c r="BR54" s="44">
        <f>+'OCT-DEC 2021 '!BR54+'JUL-SEP 2021'!BR54</f>
        <v>338220.57215070957</v>
      </c>
      <c r="BS54" s="47">
        <v>94.315160099152664</v>
      </c>
      <c r="BT54" s="44">
        <f t="shared" si="99"/>
        <v>373403.49500892172</v>
      </c>
      <c r="BU54" s="48">
        <v>35.346981720282614</v>
      </c>
      <c r="BV54" s="46">
        <f>+'OCT-DEC 2021 '!BV54+'JUL-SEP 2021'!BV54</f>
        <v>-29413.931058904156</v>
      </c>
      <c r="BW54" s="47">
        <f t="shared" si="101"/>
        <v>-5.3812533953355571E-2</v>
      </c>
      <c r="BX54" s="44">
        <f>+'OCT-DEC 2021 '!BX54+'JUL-SEP 2021'!BX54</f>
        <v>-1914210.0834640879</v>
      </c>
      <c r="BY54" s="47">
        <f t="shared" si="102"/>
        <v>-5.4820937451538283</v>
      </c>
      <c r="BZ54" s="44">
        <f t="shared" si="103"/>
        <v>-1943624.0145229921</v>
      </c>
      <c r="CA54" s="48">
        <f t="shared" si="104"/>
        <v>-2.1697680941341209</v>
      </c>
      <c r="CB54" s="137">
        <f t="shared" si="105"/>
        <v>5768.9917993079871</v>
      </c>
      <c r="CC54" s="138">
        <f t="shared" si="106"/>
        <v>-1575989.5113133783</v>
      </c>
      <c r="CD54" s="139">
        <f t="shared" si="107"/>
        <v>-1570220.5195140704</v>
      </c>
      <c r="CE54" s="41"/>
      <c r="CF54" s="43">
        <f>+'OCT-DEC 2021 '!CF54+'JUL-SEP 2021'!CF54</f>
        <v>9669923.3837768417</v>
      </c>
      <c r="CG54" s="47">
        <f t="shared" si="108"/>
        <v>38.529889325410174</v>
      </c>
      <c r="CH54" s="44">
        <f>+'OCT-DEC 2021 '!CH54+'JUL-SEP 2021'!CH54</f>
        <v>3227920.3249919848</v>
      </c>
      <c r="CI54" s="47">
        <f t="shared" si="109"/>
        <v>72.504948899191035</v>
      </c>
      <c r="CJ54" s="44">
        <f t="shared" si="110"/>
        <v>12897843.708768826</v>
      </c>
      <c r="CK54" s="48">
        <f t="shared" si="111"/>
        <v>43.64870693206187</v>
      </c>
      <c r="CL54" s="46">
        <f>+'OCT-DEC 2021 '!CL54+'JUL-SEP 2021'!CL54</f>
        <v>23666415.793166626</v>
      </c>
      <c r="CM54" s="47">
        <f t="shared" si="112"/>
        <v>20.845535405489564</v>
      </c>
      <c r="CN54" s="44">
        <f>+'OCT-DEC 2021 '!CN54+'JUL-SEP 2021'!CN54</f>
        <v>13779508.547942933</v>
      </c>
      <c r="CO54" s="47">
        <f t="shared" si="113"/>
        <v>22.802958446733719</v>
      </c>
      <c r="CP54" s="44">
        <f t="shared" si="114"/>
        <v>37445924.341109559</v>
      </c>
      <c r="CQ54" s="48">
        <f t="shared" si="115"/>
        <v>21.525483221292578</v>
      </c>
      <c r="CR54" s="137">
        <f t="shared" si="116"/>
        <v>33336339.176943466</v>
      </c>
      <c r="CS54" s="138">
        <f t="shared" si="117"/>
        <v>17007428.872934919</v>
      </c>
      <c r="CT54" s="139">
        <f t="shared" si="118"/>
        <v>50343768.049878389</v>
      </c>
      <c r="CU54" s="41"/>
      <c r="CV54" s="46">
        <f t="shared" si="119"/>
        <v>27339251.321550027</v>
      </c>
      <c r="CW54" s="47">
        <f t="shared" si="120"/>
        <v>20.022785383076275</v>
      </c>
      <c r="CX54" s="47">
        <f t="shared" si="121"/>
        <v>15240168.593954954</v>
      </c>
      <c r="CY54" s="47">
        <f t="shared" si="122"/>
        <v>48.667000670457014</v>
      </c>
      <c r="CZ54" s="44">
        <f t="shared" si="123"/>
        <v>42579419.915504977</v>
      </c>
      <c r="DA54" s="48">
        <f t="shared" si="124"/>
        <v>25.366650749544686</v>
      </c>
      <c r="DB54" s="46">
        <f t="shared" si="125"/>
        <v>91507062.121564925</v>
      </c>
      <c r="DC54" s="47">
        <f t="shared" si="126"/>
        <v>17.065036852332046</v>
      </c>
      <c r="DD54" s="44">
        <f t="shared" si="127"/>
        <v>61071101.230779871</v>
      </c>
      <c r="DE54" s="47">
        <f t="shared" si="128"/>
        <v>21.931196548665721</v>
      </c>
      <c r="DF54" s="44">
        <f t="shared" si="129"/>
        <v>152578163.35234481</v>
      </c>
      <c r="DG54" s="48">
        <f t="shared" si="130"/>
        <v>18.728320137635393</v>
      </c>
      <c r="DH54" s="174"/>
      <c r="DI54" s="187" t="s">
        <v>45</v>
      </c>
      <c r="DJ54" s="46">
        <f t="shared" si="131"/>
        <v>42579419.915504977</v>
      </c>
      <c r="DK54" s="44">
        <f t="shared" si="132"/>
        <v>152578163.35234481</v>
      </c>
      <c r="DL54" s="45">
        <f t="shared" si="133"/>
        <v>195157583.2678498</v>
      </c>
      <c r="DM54"/>
    </row>
    <row r="55" spans="1:119" s="60" customFormat="1" ht="15.6" x14ac:dyDescent="0.3">
      <c r="A55" s="33">
        <v>43</v>
      </c>
      <c r="B55" s="33" t="s">
        <v>180</v>
      </c>
      <c r="C55" s="42"/>
      <c r="D55" s="43">
        <f>+'JUL-SEP 2021'!D55+'OCT-DEC 2021 '!D55</f>
        <v>1368.81</v>
      </c>
      <c r="E55" s="47">
        <f t="shared" si="55"/>
        <v>6.4610395740502978E-3</v>
      </c>
      <c r="F55" s="44">
        <f>+'JUL-SEP 2021'!F55+'OCT-DEC 2021 '!F55</f>
        <v>0</v>
      </c>
      <c r="G55" s="47">
        <f t="shared" si="56"/>
        <v>0</v>
      </c>
      <c r="H55" s="44">
        <f t="shared" si="57"/>
        <v>1368.81</v>
      </c>
      <c r="I55" s="48">
        <f t="shared" si="58"/>
        <v>5.2780519780982488E-3</v>
      </c>
      <c r="J55" s="43">
        <f>+'OCT-DEC 2021 '!J55+'JUL-SEP 2021'!J55</f>
        <v>966466.84000000008</v>
      </c>
      <c r="K55" s="47">
        <f t="shared" si="59"/>
        <v>3.1613534262527274</v>
      </c>
      <c r="L55" s="44">
        <f>+'OCT-DEC 2021 '!L55+'JUL-SEP 2021'!L55</f>
        <v>0</v>
      </c>
      <c r="M55" s="47">
        <f t="shared" si="60"/>
        <v>0</v>
      </c>
      <c r="N55" s="44">
        <f t="shared" si="61"/>
        <v>966466.84000000008</v>
      </c>
      <c r="O55" s="48">
        <f t="shared" si="62"/>
        <v>1.6986044075595323</v>
      </c>
      <c r="P55" s="137">
        <f t="shared" ref="P55" si="136">+D55+J55</f>
        <v>967835.65000000014</v>
      </c>
      <c r="Q55" s="138">
        <f t="shared" ref="Q55" si="137">+F55+L55</f>
        <v>0</v>
      </c>
      <c r="R55" s="139">
        <f t="shared" ref="R55" si="138">+P55+Q55</f>
        <v>967835.65000000014</v>
      </c>
      <c r="S55" s="39"/>
      <c r="T55" s="43">
        <f>+'OCT-DEC 2021 '!T55+'JUL-SEP 2021'!T55</f>
        <v>46365165.316695534</v>
      </c>
      <c r="U55" s="47">
        <f t="shared" si="66"/>
        <v>121.41419025205965</v>
      </c>
      <c r="V55" s="44">
        <f>+'OCT-DEC 2021 '!V55+'JUL-SEP 2021'!V55</f>
        <v>383285.36131845997</v>
      </c>
      <c r="W55" s="47">
        <f t="shared" si="67"/>
        <v>4.1046205390768797</v>
      </c>
      <c r="X55" s="44">
        <f t="shared" si="68"/>
        <v>46748450.678013995</v>
      </c>
      <c r="Y55" s="48">
        <f t="shared" si="69"/>
        <v>98.364984435753428</v>
      </c>
      <c r="Z55" s="46">
        <f>+'OCT-DEC 2021 '!Z55+'JUL-SEP 2021'!Z55</f>
        <v>6393308.7631123886</v>
      </c>
      <c r="AA55" s="47">
        <f t="shared" si="70"/>
        <v>3.3354525693234511</v>
      </c>
      <c r="AB55" s="44">
        <f>+'OCT-DEC 2021 '!AB55+'JUL-SEP 2021'!AB55</f>
        <v>28983.396247651213</v>
      </c>
      <c r="AC55" s="47">
        <f t="shared" si="71"/>
        <v>3.9041081609806287E-2</v>
      </c>
      <c r="AD55" s="44">
        <f t="shared" si="72"/>
        <v>6422292.15936004</v>
      </c>
      <c r="AE55" s="48">
        <f t="shared" si="73"/>
        <v>2.4151618631475702</v>
      </c>
      <c r="AF55" s="137">
        <f t="shared" ref="AF55" si="139">+T55+Z55</f>
        <v>52758474.079807922</v>
      </c>
      <c r="AG55" s="138">
        <f t="shared" ref="AG55" si="140">+V55+AB55</f>
        <v>412268.75756611116</v>
      </c>
      <c r="AH55" s="139">
        <f t="shared" ref="AH55" si="141">+AF55+AG55</f>
        <v>53170742.837374032</v>
      </c>
      <c r="AI55" s="41"/>
      <c r="AJ55" s="43">
        <f>+'OCT-DEC 2021 '!AJ55+'JUL-SEP 2021'!AJ55</f>
        <v>3602515.9693664042</v>
      </c>
      <c r="AK55" s="47">
        <f t="shared" si="77"/>
        <v>28.480638543492798</v>
      </c>
      <c r="AL55" s="44">
        <f>+'OCT-DEC 2021 '!AL55+'JUL-SEP 2021'!AL55</f>
        <v>8675.4904707103469</v>
      </c>
      <c r="AM55" s="47">
        <f t="shared" si="78"/>
        <v>0.23539521016715093</v>
      </c>
      <c r="AN55" s="44">
        <f t="shared" si="79"/>
        <v>3611191.4598371144</v>
      </c>
      <c r="AO55" s="48">
        <f t="shared" si="80"/>
        <v>22.107756342937428</v>
      </c>
      <c r="AP55" s="46">
        <f>+'OCT-DEC 2021 '!AP55+'JUL-SEP 2021'!AP55</f>
        <v>510923.32187578984</v>
      </c>
      <c r="AQ55" s="47">
        <f t="shared" si="81"/>
        <v>1.7719474296864459</v>
      </c>
      <c r="AR55" s="44">
        <f>+'OCT-DEC 2021 '!AR55+'JUL-SEP 2021'!AR55</f>
        <v>5493.4022798028955</v>
      </c>
      <c r="AS55" s="47">
        <f t="shared" si="82"/>
        <v>1.9589559703317806E-2</v>
      </c>
      <c r="AT55" s="44">
        <f t="shared" si="83"/>
        <v>516416.72415559273</v>
      </c>
      <c r="AU55" s="48">
        <f t="shared" si="84"/>
        <v>0.90796150282734123</v>
      </c>
      <c r="AV55" s="137">
        <f t="shared" ref="AV55" si="142">+AJ55+AP55</f>
        <v>4113439.2912421939</v>
      </c>
      <c r="AW55" s="138">
        <f t="shared" ref="AW55" si="143">+AL55+AR55</f>
        <v>14168.892750513241</v>
      </c>
      <c r="AX55" s="139">
        <f t="shared" ref="AX55" si="144">+AV55+AW55</f>
        <v>4127608.1839927072</v>
      </c>
      <c r="AY55" s="41"/>
      <c r="AZ55" s="43">
        <f>+'OCT-DEC 2021 '!AZ55+'JUL-SEP 2021'!AZ55</f>
        <v>17332090.567316547</v>
      </c>
      <c r="BA55" s="47">
        <f t="shared" si="134"/>
        <v>78.784736638513706</v>
      </c>
      <c r="BB55" s="44">
        <f>+'OCT-DEC 2021 '!BB55+'JUL-SEP 2021'!BB55</f>
        <v>230438.42675287905</v>
      </c>
      <c r="BC55" s="47">
        <f t="shared" si="135"/>
        <v>4.2331991100168835</v>
      </c>
      <c r="BD55" s="44">
        <f t="shared" si="88"/>
        <v>17562528.994069427</v>
      </c>
      <c r="BE55" s="47">
        <f>+BD55/BD111</f>
        <v>63.99662205550225</v>
      </c>
      <c r="BF55" s="46">
        <f>+'OCT-DEC 2021 '!BF55+'JUL-SEP 2021'!BF55</f>
        <v>1962582.024338685</v>
      </c>
      <c r="BG55" s="47">
        <v>0.28199560343097002</v>
      </c>
      <c r="BH55" s="44">
        <f>+'OCT-DEC 2021 '!BH55+'JUL-SEP 2021'!BH55</f>
        <v>15125.208923922724</v>
      </c>
      <c r="BI55" s="47">
        <v>1.4851850004975142E-2</v>
      </c>
      <c r="BJ55" s="44">
        <f t="shared" si="92"/>
        <v>1977707.2332626076</v>
      </c>
      <c r="BK55" s="48">
        <v>0.2077395401607354</v>
      </c>
      <c r="BL55" s="137">
        <f t="shared" ref="BL55" si="145">+AZ55+BF55</f>
        <v>19294672.591655232</v>
      </c>
      <c r="BM55" s="138">
        <f t="shared" ref="BM55" si="146">+BB55+BH55</f>
        <v>245563.63567680179</v>
      </c>
      <c r="BN55" s="139">
        <f t="shared" ref="BN55" si="147">+BL55+BM55</f>
        <v>19540236.227332033</v>
      </c>
      <c r="BO55" s="41"/>
      <c r="BP55" s="43">
        <f>+'OCT-DEC 2021 '!BP55+'JUL-SEP 2021'!BP55</f>
        <v>3835836.9842627323</v>
      </c>
      <c r="BQ55" s="47">
        <f>+BP55/BP111</f>
        <v>22.0172022974557</v>
      </c>
      <c r="BR55" s="44">
        <f>+'OCT-DEC 2021 '!BR55+'JUL-SEP 2021'!BR55</f>
        <v>35370.891180787759</v>
      </c>
      <c r="BS55" s="47">
        <f>+BR55/BR111</f>
        <v>0.96964995835264434</v>
      </c>
      <c r="BT55" s="44">
        <f t="shared" si="99"/>
        <v>3871207.87544352</v>
      </c>
      <c r="BU55" s="48">
        <f>+BT55/BT111</f>
        <v>18.373254019703651</v>
      </c>
      <c r="BV55" s="46">
        <f>+'OCT-DEC 2021 '!BV55+'JUL-SEP 2021'!BV55</f>
        <v>1435218.9188178401</v>
      </c>
      <c r="BW55" s="47">
        <f t="shared" si="101"/>
        <v>2.6257206710900842</v>
      </c>
      <c r="BX55" s="44">
        <f>+'OCT-DEC 2021 '!BX55+'JUL-SEP 2021'!BX55</f>
        <v>13508.297967715125</v>
      </c>
      <c r="BY55" s="47">
        <f t="shared" si="102"/>
        <v>3.8686326248199683E-2</v>
      </c>
      <c r="BZ55" s="44">
        <f t="shared" si="103"/>
        <v>1448727.2167855552</v>
      </c>
      <c r="CA55" s="48">
        <f t="shared" si="104"/>
        <v>1.6172891817538504</v>
      </c>
      <c r="CB55" s="137">
        <f t="shared" ref="CB55" si="148">+BP55+BV55</f>
        <v>5271055.9030805724</v>
      </c>
      <c r="CC55" s="138">
        <f t="shared" ref="CC55" si="149">+BR55+BX55</f>
        <v>48879.189148502883</v>
      </c>
      <c r="CD55" s="139">
        <f t="shared" ref="CD55" si="150">+CB55+CC55</f>
        <v>5319935.0922290748</v>
      </c>
      <c r="CE55" s="41"/>
      <c r="CF55" s="43">
        <f>+'OCT-DEC 2021 '!CF55+'JUL-SEP 2021'!CF55</f>
        <v>4507906.6714106128</v>
      </c>
      <c r="CG55" s="47">
        <f t="shared" si="108"/>
        <v>17.961791241296289</v>
      </c>
      <c r="CH55" s="44">
        <f>+'OCT-DEC 2021 '!CH55+'JUL-SEP 2021'!CH55</f>
        <v>44316.195979986092</v>
      </c>
      <c r="CI55" s="47">
        <f t="shared" si="109"/>
        <v>0.99542219182358693</v>
      </c>
      <c r="CJ55" s="44">
        <f t="shared" si="110"/>
        <v>4552222.8673905991</v>
      </c>
      <c r="CK55" s="48">
        <f t="shared" si="111"/>
        <v>15.405570598833807</v>
      </c>
      <c r="CL55" s="46">
        <f>+'OCT-DEC 2021 '!CL55+'JUL-SEP 2021'!CL55</f>
        <v>1795081.06119374</v>
      </c>
      <c r="CM55" s="47">
        <f t="shared" si="112"/>
        <v>1.5811192596236843</v>
      </c>
      <c r="CN55" s="44">
        <f>+'OCT-DEC 2021 '!CN55+'JUL-SEP 2021'!CN55</f>
        <v>29652.764565638958</v>
      </c>
      <c r="CO55" s="47">
        <f t="shared" si="113"/>
        <v>4.9070745583447171E-2</v>
      </c>
      <c r="CP55" s="44">
        <f t="shared" si="114"/>
        <v>1824733.825759379</v>
      </c>
      <c r="CQ55" s="48">
        <f t="shared" si="115"/>
        <v>1.048933309588177</v>
      </c>
      <c r="CR55" s="137">
        <f t="shared" ref="CR55" si="151">+CF55+CL55</f>
        <v>6302987.7326043528</v>
      </c>
      <c r="CS55" s="138">
        <f t="shared" ref="CS55" si="152">+CH55+CN55</f>
        <v>73968.960545625043</v>
      </c>
      <c r="CT55" s="139">
        <f t="shared" ref="CT55" si="153">+CR55+CS55</f>
        <v>6376956.6931499774</v>
      </c>
      <c r="CU55" s="41"/>
      <c r="CV55" s="46">
        <f t="shared" si="119"/>
        <v>75644884.319051832</v>
      </c>
      <c r="CW55" s="47">
        <f>+CV55/CV111</f>
        <v>55.400978842976365</v>
      </c>
      <c r="CX55" s="47">
        <f t="shared" si="121"/>
        <v>702086.36570282327</v>
      </c>
      <c r="CY55" s="47">
        <f>+CX55/CX111</f>
        <v>2.2419986642359726</v>
      </c>
      <c r="CZ55" s="44">
        <f t="shared" si="123"/>
        <v>76346970.684754655</v>
      </c>
      <c r="DA55" s="47">
        <f>+CZ55/CZ111</f>
        <v>45.48363845700667</v>
      </c>
      <c r="DB55" s="46">
        <f t="shared" si="125"/>
        <v>13063580.929338444</v>
      </c>
      <c r="DC55" s="47">
        <f>+DB55/DB111</f>
        <v>2.4362107668414148</v>
      </c>
      <c r="DD55" s="44">
        <f t="shared" si="127"/>
        <v>92763.069984730915</v>
      </c>
      <c r="DE55" s="47">
        <f>+DD55/DD111</f>
        <v>3.3312075258067002E-2</v>
      </c>
      <c r="DF55" s="44">
        <f t="shared" si="129"/>
        <v>13156343.999323174</v>
      </c>
      <c r="DG55" s="47">
        <f>+DF55/DF111</f>
        <v>1.6148852289641626</v>
      </c>
      <c r="DH55" s="174"/>
      <c r="DI55" s="187" t="s">
        <v>180</v>
      </c>
      <c r="DJ55" s="46">
        <f t="shared" si="131"/>
        <v>76346970.684754655</v>
      </c>
      <c r="DK55" s="44">
        <f t="shared" ref="DK55" si="154">+DF55</f>
        <v>13156343.999323174</v>
      </c>
      <c r="DL55" s="45">
        <f t="shared" ref="DL55" si="155">+DJ55+DK55</f>
        <v>89503314.684077829</v>
      </c>
      <c r="DM55"/>
    </row>
    <row r="56" spans="1:119" s="60" customFormat="1" ht="15.6" x14ac:dyDescent="0.3">
      <c r="A56" s="33">
        <v>44</v>
      </c>
      <c r="B56" s="33" t="s">
        <v>46</v>
      </c>
      <c r="C56" s="42"/>
      <c r="D56" s="43">
        <f>+'JUL-SEP 2021'!D56+'OCT-DEC 2021 '!D56</f>
        <v>320307.53000000003</v>
      </c>
      <c r="E56" s="47">
        <f t="shared" si="55"/>
        <v>1.5119115342496792</v>
      </c>
      <c r="F56" s="44">
        <f>+'JUL-SEP 2021'!F56+'OCT-DEC 2021 '!F56</f>
        <v>15547.640000000001</v>
      </c>
      <c r="G56" s="47">
        <f t="shared" si="56"/>
        <v>0.32742902872546542</v>
      </c>
      <c r="H56" s="44">
        <f t="shared" si="57"/>
        <v>335855.17000000004</v>
      </c>
      <c r="I56" s="48">
        <f t="shared" si="58"/>
        <v>1.2950380581476055</v>
      </c>
      <c r="J56" s="43">
        <f>+'OCT-DEC 2021 '!J56+'JUL-SEP 2021'!J56</f>
        <v>3226999.62</v>
      </c>
      <c r="K56" s="47">
        <f t="shared" si="59"/>
        <v>10.555650626568056</v>
      </c>
      <c r="L56" s="44">
        <f>+'OCT-DEC 2021 '!L56+'JUL-SEP 2021'!L56</f>
        <v>13131954.75</v>
      </c>
      <c r="M56" s="47">
        <f t="shared" si="60"/>
        <v>49.88131590342774</v>
      </c>
      <c r="N56" s="44">
        <f t="shared" si="61"/>
        <v>16358954.370000001</v>
      </c>
      <c r="O56" s="48">
        <f t="shared" si="62"/>
        <v>28.751521362023421</v>
      </c>
      <c r="P56" s="137">
        <f t="shared" si="63"/>
        <v>3547307.1500000004</v>
      </c>
      <c r="Q56" s="138">
        <f t="shared" si="64"/>
        <v>13147502.390000001</v>
      </c>
      <c r="R56" s="139">
        <f t="shared" si="65"/>
        <v>16694809.540000001</v>
      </c>
      <c r="S56" s="39"/>
      <c r="T56" s="43">
        <f>+'OCT-DEC 2021 '!T56+'JUL-SEP 2021'!T56</f>
        <v>17163235.655849241</v>
      </c>
      <c r="U56" s="47">
        <f t="shared" si="66"/>
        <v>44.944525594300877</v>
      </c>
      <c r="V56" s="44">
        <f>+'OCT-DEC 2021 '!V56+'JUL-SEP 2021'!V56</f>
        <v>8385677.852743607</v>
      </c>
      <c r="W56" s="47">
        <f t="shared" si="67"/>
        <v>89.802609288422531</v>
      </c>
      <c r="X56" s="44">
        <f t="shared" si="68"/>
        <v>25548913.508592848</v>
      </c>
      <c r="Y56" s="48">
        <f t="shared" si="69"/>
        <v>53.758326600651962</v>
      </c>
      <c r="Z56" s="46">
        <f>+'OCT-DEC 2021 '!Z56+'JUL-SEP 2021'!Z56</f>
        <v>35948852.537375368</v>
      </c>
      <c r="AA56" s="47">
        <f t="shared" si="70"/>
        <v>18.754872790102208</v>
      </c>
      <c r="AB56" s="44">
        <f>+'OCT-DEC 2021 '!AB56+'JUL-SEP 2021'!AB56</f>
        <v>13432114.634731172</v>
      </c>
      <c r="AC56" s="47">
        <f t="shared" si="71"/>
        <v>18.093265508499897</v>
      </c>
      <c r="AD56" s="44">
        <f t="shared" si="72"/>
        <v>49380967.172106542</v>
      </c>
      <c r="AE56" s="48">
        <f t="shared" si="73"/>
        <v>18.570165560842064</v>
      </c>
      <c r="AF56" s="137">
        <f t="shared" si="74"/>
        <v>53112088.193224609</v>
      </c>
      <c r="AG56" s="138">
        <f t="shared" si="75"/>
        <v>21817792.487474777</v>
      </c>
      <c r="AH56" s="139">
        <f t="shared" si="76"/>
        <v>74929880.680699378</v>
      </c>
      <c r="AI56" s="41"/>
      <c r="AJ56" s="43">
        <f>+'OCT-DEC 2021 '!AJ56+'JUL-SEP 2021'!AJ56</f>
        <v>4005301.7384631191</v>
      </c>
      <c r="AK56" s="47">
        <f t="shared" si="77"/>
        <v>31.664967495162614</v>
      </c>
      <c r="AL56" s="44">
        <f>+'OCT-DEC 2021 '!AL56+'JUL-SEP 2021'!AL56</f>
        <v>2559450.0140800402</v>
      </c>
      <c r="AM56" s="47">
        <f t="shared" si="78"/>
        <v>69.44647982851825</v>
      </c>
      <c r="AN56" s="44">
        <f t="shared" si="79"/>
        <v>6564751.7525431588</v>
      </c>
      <c r="AO56" s="48">
        <f t="shared" si="80"/>
        <v>40.189486990989373</v>
      </c>
      <c r="AP56" s="46">
        <f>+'OCT-DEC 2021 '!AP56+'JUL-SEP 2021'!AP56</f>
        <v>2948668.0875481805</v>
      </c>
      <c r="AQ56" s="47">
        <f t="shared" si="81"/>
        <v>10.226358075702922</v>
      </c>
      <c r="AR56" s="44">
        <f>+'OCT-DEC 2021 '!AR56+'JUL-SEP 2021'!AR56</f>
        <v>8118687.6612093858</v>
      </c>
      <c r="AS56" s="47">
        <f t="shared" si="82"/>
        <v>28.951369033464868</v>
      </c>
      <c r="AT56" s="44">
        <f t="shared" si="83"/>
        <v>11067355.748757567</v>
      </c>
      <c r="AU56" s="48">
        <f t="shared" si="84"/>
        <v>19.458573837626378</v>
      </c>
      <c r="AV56" s="137">
        <f t="shared" si="85"/>
        <v>6953969.8260113001</v>
      </c>
      <c r="AW56" s="138">
        <f t="shared" si="86"/>
        <v>10678137.675289426</v>
      </c>
      <c r="AX56" s="139">
        <f t="shared" si="87"/>
        <v>17632107.501300726</v>
      </c>
      <c r="AY56" s="41"/>
      <c r="AZ56" s="43">
        <f>+'OCT-DEC 2021 '!AZ56+'JUL-SEP 2021'!AZ56</f>
        <v>37054896.104239702</v>
      </c>
      <c r="BA56" s="47">
        <f t="shared" si="134"/>
        <v>168.43670527807566</v>
      </c>
      <c r="BB56" s="44">
        <f>+'OCT-DEC 2021 '!BB56+'JUL-SEP 2021'!BB56</f>
        <v>6312343.3743018527</v>
      </c>
      <c r="BC56" s="47">
        <f t="shared" si="135"/>
        <v>115.95898622789795</v>
      </c>
      <c r="BD56" s="44">
        <f t="shared" si="88"/>
        <v>43367239.478541553</v>
      </c>
      <c r="BE56" s="48">
        <v>50.80947592488706</v>
      </c>
      <c r="BF56" s="46">
        <f>+'OCT-DEC 2021 '!BF56+'JUL-SEP 2021'!BF56</f>
        <v>14656649.795149753</v>
      </c>
      <c r="BG56" s="47">
        <v>11.209649980770365</v>
      </c>
      <c r="BH56" s="44">
        <f>+'OCT-DEC 2021 '!BH56+'JUL-SEP 2021'!BH56</f>
        <v>13985872.939313132</v>
      </c>
      <c r="BI56" s="47">
        <v>25.15986996509827</v>
      </c>
      <c r="BJ56" s="44">
        <f t="shared" si="92"/>
        <v>28642522.734462887</v>
      </c>
      <c r="BK56" s="48">
        <v>15.087294149893376</v>
      </c>
      <c r="BL56" s="137">
        <f t="shared" si="94"/>
        <v>51711545.899389453</v>
      </c>
      <c r="BM56" s="138">
        <f t="shared" si="95"/>
        <v>20298216.313614987</v>
      </c>
      <c r="BN56" s="139">
        <f t="shared" si="96"/>
        <v>72009762.21300444</v>
      </c>
      <c r="BO56" s="41"/>
      <c r="BP56" s="43">
        <f>+'OCT-DEC 2021 '!BP56+'JUL-SEP 2021'!BP56</f>
        <v>2746481.9738151119</v>
      </c>
      <c r="BQ56" s="47">
        <v>15.834512638465943</v>
      </c>
      <c r="BR56" s="44">
        <f>+'OCT-DEC 2021 '!BR56+'JUL-SEP 2021'!BR56</f>
        <v>2095804.4500998741</v>
      </c>
      <c r="BS56" s="47">
        <v>41.97673480889474</v>
      </c>
      <c r="BT56" s="44">
        <f t="shared" si="99"/>
        <v>4842286.4239149857</v>
      </c>
      <c r="BU56" s="48">
        <v>19.057766332134058</v>
      </c>
      <c r="BV56" s="46">
        <f>+'OCT-DEC 2021 '!BV56+'JUL-SEP 2021'!BV56</f>
        <v>6527520.2300577564</v>
      </c>
      <c r="BW56" s="47">
        <f t="shared" si="101"/>
        <v>11.942042133292638</v>
      </c>
      <c r="BX56" s="44">
        <f>+'OCT-DEC 2021 '!BX56+'JUL-SEP 2021'!BX56</f>
        <v>5801279.5431130175</v>
      </c>
      <c r="BY56" s="47">
        <f t="shared" si="102"/>
        <v>16.614246561503595</v>
      </c>
      <c r="BZ56" s="44">
        <f t="shared" si="103"/>
        <v>12328799.773170773</v>
      </c>
      <c r="CA56" s="48">
        <f t="shared" si="104"/>
        <v>13.763277355553317</v>
      </c>
      <c r="CB56" s="137">
        <f t="shared" si="105"/>
        <v>9274002.2038728688</v>
      </c>
      <c r="CC56" s="138">
        <f t="shared" si="106"/>
        <v>7897083.9932128917</v>
      </c>
      <c r="CD56" s="139">
        <f t="shared" si="107"/>
        <v>17171086.197085761</v>
      </c>
      <c r="CE56" s="41"/>
      <c r="CF56" s="43">
        <f>+'OCT-DEC 2021 '!CF56+'JUL-SEP 2021'!CF56</f>
        <v>6322162.4896857897</v>
      </c>
      <c r="CG56" s="47">
        <f t="shared" si="108"/>
        <v>25.190708484156758</v>
      </c>
      <c r="CH56" s="44">
        <f>+'OCT-DEC 2021 '!CH56+'JUL-SEP 2021'!CH56</f>
        <v>1562688.6212411255</v>
      </c>
      <c r="CI56" s="47">
        <f t="shared" si="109"/>
        <v>35.100822579540107</v>
      </c>
      <c r="CJ56" s="44">
        <f t="shared" si="110"/>
        <v>7884851.110926915</v>
      </c>
      <c r="CK56" s="48">
        <f t="shared" si="111"/>
        <v>26.683805689923634</v>
      </c>
      <c r="CL56" s="46">
        <f>+'OCT-DEC 2021 '!CL56+'JUL-SEP 2021'!CL56</f>
        <v>6045421.2453071661</v>
      </c>
      <c r="CM56" s="47">
        <f t="shared" si="112"/>
        <v>5.3248469777386402</v>
      </c>
      <c r="CN56" s="44">
        <f>+'OCT-DEC 2021 '!CN56+'JUL-SEP 2021'!CN56</f>
        <v>6090066.405532334</v>
      </c>
      <c r="CO56" s="47">
        <f t="shared" si="113"/>
        <v>10.078119310280785</v>
      </c>
      <c r="CP56" s="44">
        <f t="shared" si="114"/>
        <v>12135487.6508395</v>
      </c>
      <c r="CQ56" s="48">
        <f t="shared" si="115"/>
        <v>6.975985782345056</v>
      </c>
      <c r="CR56" s="137">
        <f t="shared" si="116"/>
        <v>12367583.734992955</v>
      </c>
      <c r="CS56" s="138">
        <f t="shared" si="117"/>
        <v>7652755.0267734593</v>
      </c>
      <c r="CT56" s="139">
        <f t="shared" si="118"/>
        <v>20020338.761766415</v>
      </c>
      <c r="CU56" s="41"/>
      <c r="CV56" s="46">
        <f t="shared" si="119"/>
        <v>67612385.492052972</v>
      </c>
      <c r="CW56" s="47">
        <f t="shared" ref="CW56:CW63" si="156">+CV56/$CV$111</f>
        <v>49.518118401365285</v>
      </c>
      <c r="CX56" s="47">
        <f t="shared" si="121"/>
        <v>20931511.952466503</v>
      </c>
      <c r="CY56" s="47">
        <f t="shared" ref="CY56:CY63" si="157">+CX56/$CX$111</f>
        <v>66.841380391843273</v>
      </c>
      <c r="CZ56" s="44">
        <f t="shared" si="123"/>
        <v>88543897.444519475</v>
      </c>
      <c r="DA56" s="48">
        <f t="shared" ref="DA56:DA63" si="158">+CZ56/$CZ$111</f>
        <v>52.749946498466528</v>
      </c>
      <c r="DB56" s="46">
        <f t="shared" si="125"/>
        <v>69354111.515438214</v>
      </c>
      <c r="DC56" s="47">
        <f t="shared" ref="DC56:DC63" si="159">+DB56/$DB$111</f>
        <v>12.933760973545493</v>
      </c>
      <c r="DD56" s="44">
        <f t="shared" si="127"/>
        <v>60559975.933899045</v>
      </c>
      <c r="DE56" s="47">
        <f t="shared" ref="DE56:DE63" si="160">+DD56/$DD$111</f>
        <v>21.747646733434308</v>
      </c>
      <c r="DF56" s="44">
        <f t="shared" si="129"/>
        <v>129914087.44933726</v>
      </c>
      <c r="DG56" s="48">
        <f t="shared" ref="DG56:DG63" si="161">+DF56/$DF$111</f>
        <v>15.946401284968392</v>
      </c>
      <c r="DH56" s="174"/>
      <c r="DI56" s="187" t="s">
        <v>46</v>
      </c>
      <c r="DJ56" s="46">
        <f t="shared" ref="DJ56:DJ60" si="162">+CZ56</f>
        <v>88543897.444519475</v>
      </c>
      <c r="DK56" s="44">
        <f t="shared" si="132"/>
        <v>129914087.44933726</v>
      </c>
      <c r="DL56" s="45">
        <f t="shared" si="133"/>
        <v>218457984.89385673</v>
      </c>
      <c r="DM56"/>
    </row>
    <row r="57" spans="1:119" s="60" customFormat="1" ht="15.6" x14ac:dyDescent="0.3">
      <c r="A57" s="33">
        <v>45</v>
      </c>
      <c r="B57" s="33" t="s">
        <v>57</v>
      </c>
      <c r="C57" s="42"/>
      <c r="D57" s="43">
        <f>+'JUL-SEP 2021'!D57+'OCT-DEC 2021 '!D57</f>
        <v>5795.41</v>
      </c>
      <c r="E57" s="47">
        <f t="shared" si="55"/>
        <v>2.735542066309191E-2</v>
      </c>
      <c r="F57" s="44">
        <f>+'JUL-SEP 2021'!F57+'OCT-DEC 2021 '!F57</f>
        <v>93.22</v>
      </c>
      <c r="G57" s="47">
        <f t="shared" si="56"/>
        <v>1.9631876000336954E-3</v>
      </c>
      <c r="H57" s="44">
        <f t="shared" si="57"/>
        <v>5888.63</v>
      </c>
      <c r="I57" s="48">
        <f t="shared" si="58"/>
        <v>2.2706215778514692E-2</v>
      </c>
      <c r="J57" s="43">
        <f>+'OCT-DEC 2021 '!J57+'JUL-SEP 2021'!J57</f>
        <v>190751.16</v>
      </c>
      <c r="K57" s="47">
        <f t="shared" si="59"/>
        <v>0.62395501663324748</v>
      </c>
      <c r="L57" s="44">
        <f>+'OCT-DEC 2021 '!L57+'JUL-SEP 2021'!L57</f>
        <v>828996.79</v>
      </c>
      <c r="M57" s="47">
        <f t="shared" si="60"/>
        <v>3.1489181581986143</v>
      </c>
      <c r="N57" s="44">
        <f t="shared" si="61"/>
        <v>1019747.9500000001</v>
      </c>
      <c r="O57" s="48">
        <f t="shared" si="62"/>
        <v>1.7922481049321854</v>
      </c>
      <c r="P57" s="137">
        <f t="shared" si="63"/>
        <v>196546.57</v>
      </c>
      <c r="Q57" s="138">
        <f t="shared" si="64"/>
        <v>829090.01</v>
      </c>
      <c r="R57" s="139">
        <f t="shared" si="65"/>
        <v>1025636.5800000001</v>
      </c>
      <c r="S57" s="39"/>
      <c r="T57" s="43">
        <f>+'OCT-DEC 2021 '!T57+'JUL-SEP 2021'!T57</f>
        <v>885267.8708827896</v>
      </c>
      <c r="U57" s="47">
        <f t="shared" si="66"/>
        <v>2.3182076665797</v>
      </c>
      <c r="V57" s="44">
        <f>+'OCT-DEC 2021 '!V57+'JUL-SEP 2021'!V57</f>
        <v>521305.50706672249</v>
      </c>
      <c r="W57" s="47">
        <f t="shared" si="67"/>
        <v>5.5826846193118635</v>
      </c>
      <c r="X57" s="44">
        <f t="shared" si="68"/>
        <v>1406573.3779495121</v>
      </c>
      <c r="Y57" s="48">
        <f t="shared" si="69"/>
        <v>2.9596182637731578</v>
      </c>
      <c r="Z57" s="46">
        <f>+'OCT-DEC 2021 '!Z57+'JUL-SEP 2021'!Z57</f>
        <v>1552046.5365444971</v>
      </c>
      <c r="AA57" s="47">
        <f t="shared" si="70"/>
        <v>0.80971806615933706</v>
      </c>
      <c r="AB57" s="44">
        <f>+'OCT-DEC 2021 '!AB57+'JUL-SEP 2021'!AB57</f>
        <v>726125.97122798464</v>
      </c>
      <c r="AC57" s="47">
        <f t="shared" si="71"/>
        <v>0.97810287860964384</v>
      </c>
      <c r="AD57" s="44">
        <f t="shared" si="72"/>
        <v>2278172.507772482</v>
      </c>
      <c r="AE57" s="48">
        <f t="shared" si="73"/>
        <v>0.85672766387999877</v>
      </c>
      <c r="AF57" s="137">
        <f t="shared" si="74"/>
        <v>2437314.4074272867</v>
      </c>
      <c r="AG57" s="138">
        <f t="shared" si="75"/>
        <v>1247431.4782947071</v>
      </c>
      <c r="AH57" s="139">
        <f t="shared" si="76"/>
        <v>3684745.8857219936</v>
      </c>
      <c r="AI57" s="41"/>
      <c r="AJ57" s="43">
        <f>+'OCT-DEC 2021 '!AJ57+'JUL-SEP 2021'!AJ57</f>
        <v>539416.71186494152</v>
      </c>
      <c r="AK57" s="47">
        <f t="shared" si="77"/>
        <v>4.264500844848933</v>
      </c>
      <c r="AL57" s="44">
        <f>+'OCT-DEC 2021 '!AL57+'JUL-SEP 2021'!AL57</f>
        <v>289134.15432347311</v>
      </c>
      <c r="AM57" s="47">
        <f t="shared" si="78"/>
        <v>7.8451812324914698</v>
      </c>
      <c r="AN57" s="44">
        <f t="shared" si="79"/>
        <v>828550.86618841463</v>
      </c>
      <c r="AO57" s="48">
        <f t="shared" si="80"/>
        <v>5.0723980910858284</v>
      </c>
      <c r="AP57" s="46">
        <f>+'OCT-DEC 2021 '!AP57+'JUL-SEP 2021'!AP57</f>
        <v>237714.6212349819</v>
      </c>
      <c r="AQ57" s="47">
        <f t="shared" si="81"/>
        <v>0.82442471122626726</v>
      </c>
      <c r="AR57" s="44">
        <f>+'OCT-DEC 2021 '!AR57+'JUL-SEP 2021'!AR57</f>
        <v>555927.48593226576</v>
      </c>
      <c r="AS57" s="47">
        <f t="shared" si="82"/>
        <v>1.9824462367202131</v>
      </c>
      <c r="AT57" s="44">
        <f t="shared" si="83"/>
        <v>793642.10716724768</v>
      </c>
      <c r="AU57" s="48">
        <f t="shared" si="84"/>
        <v>1.3953778927452423</v>
      </c>
      <c r="AV57" s="137">
        <f t="shared" si="85"/>
        <v>777131.33309992345</v>
      </c>
      <c r="AW57" s="138">
        <f t="shared" si="86"/>
        <v>845061.64025573886</v>
      </c>
      <c r="AX57" s="139">
        <f t="shared" si="87"/>
        <v>1622192.9733556623</v>
      </c>
      <c r="AY57" s="41"/>
      <c r="AZ57" s="43">
        <f>+'OCT-DEC 2021 '!AZ57+'JUL-SEP 2021'!AZ57</f>
        <v>1377295.5211412022</v>
      </c>
      <c r="BA57" s="47">
        <f t="shared" si="134"/>
        <v>6.2606333889769319</v>
      </c>
      <c r="BB57" s="44">
        <f>+'OCT-DEC 2021 '!BB57+'JUL-SEP 2021'!BB57</f>
        <v>411585.93885879847</v>
      </c>
      <c r="BC57" s="47">
        <f t="shared" si="135"/>
        <v>7.5609144474024266</v>
      </c>
      <c r="BD57" s="44">
        <f t="shared" si="88"/>
        <v>1788881.4600000007</v>
      </c>
      <c r="BE57" s="48">
        <v>7.0790023178873547</v>
      </c>
      <c r="BF57" s="46">
        <f>+'OCT-DEC 2021 '!BF57+'JUL-SEP 2021'!BF57</f>
        <v>1012552.7758094829</v>
      </c>
      <c r="BG57" s="47">
        <v>0.79587894630892797</v>
      </c>
      <c r="BH57" s="44">
        <f>+'OCT-DEC 2021 '!BH57+'JUL-SEP 2021'!BH57</f>
        <v>1116651.7641905162</v>
      </c>
      <c r="BI57" s="47">
        <v>1.9847123428871014</v>
      </c>
      <c r="BJ57" s="44">
        <f t="shared" si="92"/>
        <v>2129204.5399999991</v>
      </c>
      <c r="BK57" s="48">
        <v>1.1263305731276396</v>
      </c>
      <c r="BL57" s="137">
        <f t="shared" si="94"/>
        <v>2389848.2969506849</v>
      </c>
      <c r="BM57" s="138">
        <f t="shared" si="95"/>
        <v>1528237.7030493147</v>
      </c>
      <c r="BN57" s="139">
        <f t="shared" si="96"/>
        <v>3918085.9999999995</v>
      </c>
      <c r="BO57" s="41"/>
      <c r="BP57" s="43">
        <f>+'OCT-DEC 2021 '!BP57+'JUL-SEP 2021'!BP57</f>
        <v>383682.57027840201</v>
      </c>
      <c r="BQ57" s="47">
        <v>2.506760405675728</v>
      </c>
      <c r="BR57" s="44">
        <f>+'OCT-DEC 2021 '!BR57+'JUL-SEP 2021'!BR57</f>
        <v>235362.77889646398</v>
      </c>
      <c r="BS57" s="47">
        <v>6.7464085503134879</v>
      </c>
      <c r="BT57" s="44">
        <f t="shared" si="99"/>
        <v>619045.34917486599</v>
      </c>
      <c r="BU57" s="48">
        <v>3.0294956748111397</v>
      </c>
      <c r="BV57" s="46">
        <f>+'OCT-DEC 2021 '!BV57+'JUL-SEP 2021'!BV57</f>
        <v>305360.51852834714</v>
      </c>
      <c r="BW57" s="47">
        <f t="shared" si="101"/>
        <v>0.55865444297172917</v>
      </c>
      <c r="BX57" s="44">
        <f>+'OCT-DEC 2021 '!BX57+'JUL-SEP 2021'!BX57</f>
        <v>506158.12538090895</v>
      </c>
      <c r="BY57" s="47">
        <f t="shared" si="102"/>
        <v>1.4495829466053096</v>
      </c>
      <c r="BZ57" s="44">
        <f t="shared" si="103"/>
        <v>811518.64390925609</v>
      </c>
      <c r="CA57" s="48">
        <f t="shared" si="104"/>
        <v>0.90594026838129671</v>
      </c>
      <c r="CB57" s="137">
        <f t="shared" si="105"/>
        <v>689043.08880674909</v>
      </c>
      <c r="CC57" s="138">
        <f t="shared" si="106"/>
        <v>741520.90427737287</v>
      </c>
      <c r="CD57" s="139">
        <f t="shared" si="107"/>
        <v>1430563.993084122</v>
      </c>
      <c r="CE57" s="41"/>
      <c r="CF57" s="43">
        <f>+'OCT-DEC 2021 '!CF57+'JUL-SEP 2021'!CF57</f>
        <v>882317.34841411421</v>
      </c>
      <c r="CG57" s="47">
        <f t="shared" si="108"/>
        <v>3.5156007379871625</v>
      </c>
      <c r="CH57" s="44">
        <f>+'OCT-DEC 2021 '!CH57+'JUL-SEP 2021'!CH57</f>
        <v>306249.29419410927</v>
      </c>
      <c r="CI57" s="47">
        <f t="shared" si="109"/>
        <v>6.8789149639287794</v>
      </c>
      <c r="CJ57" s="44">
        <f t="shared" si="110"/>
        <v>1188566.6426082235</v>
      </c>
      <c r="CK57" s="48">
        <f t="shared" si="111"/>
        <v>4.0223310364010647</v>
      </c>
      <c r="CL57" s="46">
        <f>+'OCT-DEC 2021 '!CL57+'JUL-SEP 2021'!CL57</f>
        <v>666605.20535364863</v>
      </c>
      <c r="CM57" s="47">
        <f t="shared" si="112"/>
        <v>0.58715026944195492</v>
      </c>
      <c r="CN57" s="44">
        <f>+'OCT-DEC 2021 '!CN57+'JUL-SEP 2021'!CN57</f>
        <v>739228.67323723366</v>
      </c>
      <c r="CO57" s="47">
        <f t="shared" si="113"/>
        <v>1.2233092827522625</v>
      </c>
      <c r="CP57" s="44">
        <f t="shared" si="114"/>
        <v>1405833.8785908823</v>
      </c>
      <c r="CQ57" s="48">
        <f t="shared" si="115"/>
        <v>0.80813210243846878</v>
      </c>
      <c r="CR57" s="137">
        <f t="shared" si="116"/>
        <v>1548922.5537677628</v>
      </c>
      <c r="CS57" s="138">
        <f t="shared" si="117"/>
        <v>1045477.9674313429</v>
      </c>
      <c r="CT57" s="139">
        <f t="shared" si="118"/>
        <v>2594400.5211991058</v>
      </c>
      <c r="CU57" s="41"/>
      <c r="CV57" s="46">
        <f t="shared" si="119"/>
        <v>4073775.4325814494</v>
      </c>
      <c r="CW57" s="47">
        <f t="shared" si="156"/>
        <v>2.9835612623792387</v>
      </c>
      <c r="CX57" s="47">
        <f t="shared" si="121"/>
        <v>1763730.8933395674</v>
      </c>
      <c r="CY57" s="47">
        <f t="shared" si="157"/>
        <v>5.6321878619314818</v>
      </c>
      <c r="CZ57" s="44">
        <f t="shared" si="123"/>
        <v>5837506.3259210167</v>
      </c>
      <c r="DA57" s="48">
        <f t="shared" si="158"/>
        <v>3.4776890927998458</v>
      </c>
      <c r="DB57" s="46">
        <f t="shared" si="125"/>
        <v>3965030.8174709575</v>
      </c>
      <c r="DC57" s="47">
        <f t="shared" si="159"/>
        <v>0.73943360711203865</v>
      </c>
      <c r="DD57" s="44">
        <f t="shared" si="127"/>
        <v>4473088.8099689092</v>
      </c>
      <c r="DE57" s="47">
        <f t="shared" si="160"/>
        <v>1.6063275083309425</v>
      </c>
      <c r="DF57" s="44">
        <f t="shared" si="129"/>
        <v>8438119.6274398677</v>
      </c>
      <c r="DG57" s="48">
        <f t="shared" si="161"/>
        <v>1.0357432693525073</v>
      </c>
      <c r="DH57" s="174"/>
      <c r="DI57" s="187" t="s">
        <v>57</v>
      </c>
      <c r="DJ57" s="46">
        <f t="shared" si="162"/>
        <v>5837506.3259210167</v>
      </c>
      <c r="DK57" s="44">
        <f t="shared" si="132"/>
        <v>8438119.6274398677</v>
      </c>
      <c r="DL57" s="45">
        <f t="shared" si="133"/>
        <v>14275625.953360885</v>
      </c>
      <c r="DM57"/>
    </row>
    <row r="58" spans="1:119" s="60" customFormat="1" ht="15.6" x14ac:dyDescent="0.3">
      <c r="A58" s="33">
        <v>46</v>
      </c>
      <c r="B58" s="33" t="s">
        <v>58</v>
      </c>
      <c r="C58" s="42"/>
      <c r="D58" s="43">
        <f>+'JUL-SEP 2021'!D58+'OCT-DEC 2021 '!D58</f>
        <v>3928346.0699999984</v>
      </c>
      <c r="E58" s="47">
        <f t="shared" si="55"/>
        <v>18.542529217959363</v>
      </c>
      <c r="F58" s="44">
        <f>+'JUL-SEP 2021'!F58+'OCT-DEC 2021 '!F58</f>
        <v>902358.5100000021</v>
      </c>
      <c r="G58" s="47">
        <f t="shared" si="56"/>
        <v>19.003422415971741</v>
      </c>
      <c r="H58" s="44">
        <f t="shared" si="57"/>
        <v>4830704.58</v>
      </c>
      <c r="I58" s="48">
        <f t="shared" si="58"/>
        <v>18.626916711652658</v>
      </c>
      <c r="J58" s="43">
        <f>+'OCT-DEC 2021 '!J58+'JUL-SEP 2021'!J58</f>
        <v>541303.48</v>
      </c>
      <c r="K58" s="47">
        <f t="shared" si="59"/>
        <v>1.7706263063723164</v>
      </c>
      <c r="L58" s="44">
        <f>+'OCT-DEC 2021 '!L58+'JUL-SEP 2021'!L58</f>
        <v>1388678.5000000075</v>
      </c>
      <c r="M58" s="47">
        <f t="shared" si="60"/>
        <v>5.2748514798833392</v>
      </c>
      <c r="N58" s="44">
        <f t="shared" si="61"/>
        <v>1929981.9800000074</v>
      </c>
      <c r="O58" s="48">
        <f t="shared" si="62"/>
        <v>3.3920210834532987</v>
      </c>
      <c r="P58" s="137">
        <f t="shared" si="63"/>
        <v>4469649.5499999989</v>
      </c>
      <c r="Q58" s="138">
        <f t="shared" si="64"/>
        <v>2291037.0100000096</v>
      </c>
      <c r="R58" s="139">
        <f t="shared" si="65"/>
        <v>6760686.560000008</v>
      </c>
      <c r="S58" s="39"/>
      <c r="T58" s="43">
        <f>+'OCT-DEC 2021 '!T58+'JUL-SEP 2021'!T58</f>
        <v>12444621.273199318</v>
      </c>
      <c r="U58" s="47">
        <f t="shared" si="66"/>
        <v>32.588120942922096</v>
      </c>
      <c r="V58" s="44">
        <f>+'OCT-DEC 2021 '!V58+'JUL-SEP 2021'!V58</f>
        <v>2913292.1157969036</v>
      </c>
      <c r="W58" s="47">
        <f t="shared" si="67"/>
        <v>31.19857907877471</v>
      </c>
      <c r="X58" s="44">
        <f t="shared" si="68"/>
        <v>15357913.388996221</v>
      </c>
      <c r="Y58" s="48">
        <f t="shared" si="69"/>
        <v>32.315101133067976</v>
      </c>
      <c r="Z58" s="46">
        <f>+'OCT-DEC 2021 '!Z58+'JUL-SEP 2021'!Z58</f>
        <v>2983321.8997029145</v>
      </c>
      <c r="AA58" s="47">
        <f t="shared" si="70"/>
        <v>1.556428613755672</v>
      </c>
      <c r="AB58" s="44">
        <f>+'OCT-DEC 2021 '!AB58+'JUL-SEP 2021'!AB58</f>
        <v>2360627.1350152041</v>
      </c>
      <c r="AC58" s="47">
        <f t="shared" si="71"/>
        <v>3.1798011468694072</v>
      </c>
      <c r="AD58" s="44">
        <f t="shared" si="72"/>
        <v>5343949.0347181186</v>
      </c>
      <c r="AE58" s="48">
        <f t="shared" si="73"/>
        <v>2.0096410420141271</v>
      </c>
      <c r="AF58" s="137">
        <f t="shared" si="74"/>
        <v>15427943.172902232</v>
      </c>
      <c r="AG58" s="138">
        <f t="shared" si="75"/>
        <v>5273919.2508121077</v>
      </c>
      <c r="AH58" s="139">
        <f t="shared" si="76"/>
        <v>20701862.42371434</v>
      </c>
      <c r="AI58" s="41"/>
      <c r="AJ58" s="43">
        <f>+'OCT-DEC 2021 '!AJ58+'JUL-SEP 2021'!AJ58</f>
        <v>4739633.98258234</v>
      </c>
      <c r="AK58" s="47">
        <f t="shared" si="77"/>
        <v>37.470424401789387</v>
      </c>
      <c r="AL58" s="44">
        <f>+'OCT-DEC 2021 '!AL58+'JUL-SEP 2021'!AL58</f>
        <v>1088917.989968275</v>
      </c>
      <c r="AM58" s="47">
        <f t="shared" si="78"/>
        <v>29.546004340476866</v>
      </c>
      <c r="AN58" s="44">
        <f t="shared" si="79"/>
        <v>5828551.9725506147</v>
      </c>
      <c r="AO58" s="48">
        <f t="shared" si="80"/>
        <v>35.682463329459821</v>
      </c>
      <c r="AP58" s="46">
        <f>+'OCT-DEC 2021 '!AP58+'JUL-SEP 2021'!AP58</f>
        <v>453528.21035780024</v>
      </c>
      <c r="AQ58" s="47">
        <f t="shared" si="81"/>
        <v>1.5728938418457385</v>
      </c>
      <c r="AR58" s="44">
        <f>+'OCT-DEC 2021 '!AR58+'JUL-SEP 2021'!AR58</f>
        <v>1396848.3134865849</v>
      </c>
      <c r="AS58" s="47">
        <f t="shared" si="82"/>
        <v>4.9811832521586341</v>
      </c>
      <c r="AT58" s="44">
        <f t="shared" si="83"/>
        <v>1850376.5238443851</v>
      </c>
      <c r="AU58" s="48">
        <f t="shared" si="84"/>
        <v>3.2533234707557339</v>
      </c>
      <c r="AV58" s="137">
        <f t="shared" si="85"/>
        <v>5193162.1929401401</v>
      </c>
      <c r="AW58" s="138">
        <f t="shared" si="86"/>
        <v>2485766.3034548601</v>
      </c>
      <c r="AX58" s="139">
        <f t="shared" si="87"/>
        <v>7678928.4963950003</v>
      </c>
      <c r="AY58" s="41"/>
      <c r="AZ58" s="43">
        <f>+'OCT-DEC 2021 '!AZ58+'JUL-SEP 2021'!AZ58</f>
        <v>7038606.1490925122</v>
      </c>
      <c r="BA58" s="47">
        <f t="shared" si="134"/>
        <v>31.994682326676358</v>
      </c>
      <c r="BB58" s="44">
        <f>+'OCT-DEC 2021 '!BB58+'JUL-SEP 2021'!BB58</f>
        <v>1157340.7336274886</v>
      </c>
      <c r="BC58" s="47">
        <f t="shared" si="135"/>
        <v>21.260576339692275</v>
      </c>
      <c r="BD58" s="44">
        <f t="shared" si="88"/>
        <v>8195946.882720001</v>
      </c>
      <c r="BE58" s="48">
        <v>33.610944026370717</v>
      </c>
      <c r="BF58" s="46">
        <f>+'OCT-DEC 2021 '!BF58+'JUL-SEP 2021'!BF58</f>
        <v>1415519.6717819986</v>
      </c>
      <c r="BG58" s="47">
        <v>1.0989130189078158</v>
      </c>
      <c r="BH58" s="44">
        <f>+'OCT-DEC 2021 '!BH58+'JUL-SEP 2021'!BH58</f>
        <v>1142132.6359180014</v>
      </c>
      <c r="BI58" s="47">
        <v>2.1798132101881804</v>
      </c>
      <c r="BJ58" s="44">
        <f t="shared" si="92"/>
        <v>2557652.3076999998</v>
      </c>
      <c r="BK58" s="48">
        <v>1.3993632145915351</v>
      </c>
      <c r="BL58" s="137">
        <f t="shared" si="94"/>
        <v>8454125.8208745103</v>
      </c>
      <c r="BM58" s="138">
        <f t="shared" si="95"/>
        <v>2299473.36954549</v>
      </c>
      <c r="BN58" s="139">
        <f t="shared" si="96"/>
        <v>10753599.19042</v>
      </c>
      <c r="BO58" s="41"/>
      <c r="BP58" s="43">
        <f>+'OCT-DEC 2021 '!BP58+'JUL-SEP 2021'!BP58</f>
        <v>6055776.1612097528</v>
      </c>
      <c r="BQ58" s="47">
        <v>32.670404673328129</v>
      </c>
      <c r="BR58" s="44">
        <f>+'OCT-DEC 2021 '!BR58+'JUL-SEP 2021'!BR58</f>
        <v>1111352.7518601706</v>
      </c>
      <c r="BS58" s="47">
        <v>55.389053253672934</v>
      </c>
      <c r="BT58" s="44">
        <f t="shared" si="99"/>
        <v>7167128.9130699234</v>
      </c>
      <c r="BU58" s="48">
        <v>35.471542521302553</v>
      </c>
      <c r="BV58" s="46">
        <f>+'OCT-DEC 2021 '!BV58+'JUL-SEP 2021'!BV58</f>
        <v>982908.04659463488</v>
      </c>
      <c r="BW58" s="47">
        <f t="shared" si="101"/>
        <v>1.7982218196023323</v>
      </c>
      <c r="BX58" s="44">
        <f>+'OCT-DEC 2021 '!BX58+'JUL-SEP 2021'!BX58</f>
        <v>2079756.4449413596</v>
      </c>
      <c r="BY58" s="47">
        <f t="shared" si="102"/>
        <v>5.9562008876390333</v>
      </c>
      <c r="BZ58" s="44">
        <f t="shared" si="103"/>
        <v>3062664.4915359942</v>
      </c>
      <c r="CA58" s="48">
        <f t="shared" si="104"/>
        <v>3.4190109028896702</v>
      </c>
      <c r="CB58" s="137">
        <f t="shared" si="105"/>
        <v>7038684.2078043874</v>
      </c>
      <c r="CC58" s="138">
        <f t="shared" si="106"/>
        <v>3191109.1968015302</v>
      </c>
      <c r="CD58" s="139">
        <f t="shared" si="107"/>
        <v>10229793.404605918</v>
      </c>
      <c r="CE58" s="41"/>
      <c r="CF58" s="43">
        <f>+'OCT-DEC 2021 '!CF58+'JUL-SEP 2021'!CF58</f>
        <v>10606354.965745319</v>
      </c>
      <c r="CG58" s="47">
        <f t="shared" si="108"/>
        <v>42.26110867246274</v>
      </c>
      <c r="CH58" s="44">
        <f>+'OCT-DEC 2021 '!CH58+'JUL-SEP 2021'!CH58</f>
        <v>1822962.0232501128</v>
      </c>
      <c r="CI58" s="47">
        <f t="shared" si="109"/>
        <v>40.947035562670997</v>
      </c>
      <c r="CJ58" s="44">
        <f t="shared" si="110"/>
        <v>12429316.988995431</v>
      </c>
      <c r="CK58" s="48">
        <f t="shared" si="111"/>
        <v>42.06312519119107</v>
      </c>
      <c r="CL58" s="46">
        <f>+'OCT-DEC 2021 '!CL58+'JUL-SEP 2021'!CL58</f>
        <v>3069630.9922632864</v>
      </c>
      <c r="CM58" s="47">
        <f t="shared" si="112"/>
        <v>2.7037512604459581</v>
      </c>
      <c r="CN58" s="44">
        <f>+'OCT-DEC 2021 '!CN58+'JUL-SEP 2021'!CN58</f>
        <v>1319413.4746899933</v>
      </c>
      <c r="CO58" s="47">
        <f t="shared" si="113"/>
        <v>2.1834255215080165</v>
      </c>
      <c r="CP58" s="44">
        <f t="shared" si="114"/>
        <v>4389044.4669532795</v>
      </c>
      <c r="CQ58" s="48">
        <f t="shared" si="115"/>
        <v>2.5230063002394671</v>
      </c>
      <c r="CR58" s="137">
        <f t="shared" si="116"/>
        <v>13675985.958008606</v>
      </c>
      <c r="CS58" s="138">
        <f t="shared" si="117"/>
        <v>3142375.4979401063</v>
      </c>
      <c r="CT58" s="139">
        <f t="shared" si="118"/>
        <v>16818361.45594871</v>
      </c>
      <c r="CU58" s="41"/>
      <c r="CV58" s="46">
        <f t="shared" si="119"/>
        <v>44813338.601829246</v>
      </c>
      <c r="CW58" s="47">
        <f t="shared" si="156"/>
        <v>32.820498651192828</v>
      </c>
      <c r="CX58" s="47">
        <f t="shared" si="121"/>
        <v>8996224.1245029531</v>
      </c>
      <c r="CY58" s="47">
        <f t="shared" si="157"/>
        <v>28.727979142726067</v>
      </c>
      <c r="CZ58" s="44">
        <f t="shared" si="123"/>
        <v>53809562.726332203</v>
      </c>
      <c r="DA58" s="48">
        <f t="shared" si="158"/>
        <v>32.05699813133301</v>
      </c>
      <c r="DB58" s="46">
        <f t="shared" si="125"/>
        <v>9446212.3007006347</v>
      </c>
      <c r="DC58" s="47">
        <f t="shared" si="159"/>
        <v>1.7616122437878987</v>
      </c>
      <c r="DD58" s="44">
        <f t="shared" si="127"/>
        <v>9687456.5040511508</v>
      </c>
      <c r="DE58" s="47">
        <f t="shared" si="160"/>
        <v>3.4788551109328476</v>
      </c>
      <c r="DF58" s="44">
        <f t="shared" si="129"/>
        <v>19133668.804751784</v>
      </c>
      <c r="DG58" s="48">
        <f t="shared" si="161"/>
        <v>2.3485764077220557</v>
      </c>
      <c r="DH58" s="174"/>
      <c r="DI58" s="187" t="s">
        <v>58</v>
      </c>
      <c r="DJ58" s="46">
        <f t="shared" si="162"/>
        <v>53809562.726332203</v>
      </c>
      <c r="DK58" s="44">
        <f t="shared" si="132"/>
        <v>19133668.804751784</v>
      </c>
      <c r="DL58" s="45">
        <f t="shared" si="133"/>
        <v>72943231.531083986</v>
      </c>
      <c r="DM58"/>
    </row>
    <row r="59" spans="1:119" s="60" customFormat="1" ht="15.6" x14ac:dyDescent="0.3">
      <c r="A59" s="33">
        <v>47</v>
      </c>
      <c r="B59" s="33" t="s">
        <v>6</v>
      </c>
      <c r="C59" s="42"/>
      <c r="D59" s="43">
        <f>+'JUL-SEP 2021'!D59+'OCT-DEC 2021 '!D59</f>
        <v>52534231.388298154</v>
      </c>
      <c r="E59" s="47">
        <f t="shared" si="55"/>
        <v>247.9714116583819</v>
      </c>
      <c r="F59" s="44">
        <f>+'JUL-SEP 2021'!F59+'OCT-DEC 2021 '!F59</f>
        <v>15169198.552999999</v>
      </c>
      <c r="G59" s="47">
        <f t="shared" si="56"/>
        <v>319.45915577878861</v>
      </c>
      <c r="H59" s="44">
        <f t="shared" si="57"/>
        <v>67703429.941298157</v>
      </c>
      <c r="I59" s="48">
        <f t="shared" si="58"/>
        <v>261.06049950373318</v>
      </c>
      <c r="J59" s="43">
        <f>+'OCT-DEC 2021 '!J59+'JUL-SEP 2021'!J59</f>
        <v>40560195.659999974</v>
      </c>
      <c r="K59" s="47">
        <f t="shared" si="59"/>
        <v>132.67409518077403</v>
      </c>
      <c r="L59" s="44">
        <f>+'OCT-DEC 2021 '!L59+'JUL-SEP 2021'!L59</f>
        <v>66494143.496999934</v>
      </c>
      <c r="M59" s="47">
        <f t="shared" si="60"/>
        <v>252.57590668302515</v>
      </c>
      <c r="N59" s="44">
        <f t="shared" si="61"/>
        <v>107054339.15699992</v>
      </c>
      <c r="O59" s="48">
        <f t="shared" si="62"/>
        <v>188.15231398984477</v>
      </c>
      <c r="P59" s="137">
        <f t="shared" si="63"/>
        <v>93094427.04829812</v>
      </c>
      <c r="Q59" s="138">
        <f t="shared" si="64"/>
        <v>81663342.049999937</v>
      </c>
      <c r="R59" s="139">
        <f t="shared" si="65"/>
        <v>174757769.09829807</v>
      </c>
      <c r="S59" s="39"/>
      <c r="T59" s="43">
        <f>+'OCT-DEC 2021 '!T59+'JUL-SEP 2021'!T59</f>
        <v>0</v>
      </c>
      <c r="U59" s="47">
        <f t="shared" si="66"/>
        <v>0</v>
      </c>
      <c r="V59" s="44">
        <f>+'OCT-DEC 2021 '!V59+'JUL-SEP 2021'!V59</f>
        <v>0</v>
      </c>
      <c r="W59" s="47">
        <f t="shared" si="67"/>
        <v>0</v>
      </c>
      <c r="X59" s="44">
        <f t="shared" si="68"/>
        <v>0</v>
      </c>
      <c r="Y59" s="48">
        <f t="shared" si="69"/>
        <v>0</v>
      </c>
      <c r="Z59" s="46">
        <f>+'OCT-DEC 2021 '!Z59+'JUL-SEP 2021'!Z59</f>
        <v>-117663408.13999996</v>
      </c>
      <c r="AA59" s="47">
        <f t="shared" si="70"/>
        <v>-61.386166621625691</v>
      </c>
      <c r="AB59" s="44">
        <f>+'OCT-DEC 2021 '!AB59+'JUL-SEP 2021'!AB59</f>
        <v>0</v>
      </c>
      <c r="AC59" s="47">
        <f t="shared" si="71"/>
        <v>0</v>
      </c>
      <c r="AD59" s="44">
        <f t="shared" si="72"/>
        <v>-117663408.13999996</v>
      </c>
      <c r="AE59" s="48">
        <f t="shared" si="73"/>
        <v>-44.248403681468844</v>
      </c>
      <c r="AF59" s="137">
        <f t="shared" si="74"/>
        <v>-117663408.13999996</v>
      </c>
      <c r="AG59" s="138">
        <f t="shared" si="75"/>
        <v>0</v>
      </c>
      <c r="AH59" s="139">
        <f t="shared" si="76"/>
        <v>-117663408.13999996</v>
      </c>
      <c r="AI59" s="41"/>
      <c r="AJ59" s="43">
        <f>+'OCT-DEC 2021 '!AJ59+'JUL-SEP 2021'!AJ59</f>
        <v>14389447.746909674</v>
      </c>
      <c r="AK59" s="47">
        <f t="shared" si="77"/>
        <v>113.75956792560419</v>
      </c>
      <c r="AL59" s="44">
        <f>+'OCT-DEC 2021 '!AL59+'JUL-SEP 2021'!AL59</f>
        <v>13017087.997504665</v>
      </c>
      <c r="AM59" s="47">
        <f t="shared" si="78"/>
        <v>353.19734086296745</v>
      </c>
      <c r="AN59" s="44">
        <f t="shared" si="79"/>
        <v>27406535.744414337</v>
      </c>
      <c r="AO59" s="48">
        <f t="shared" si="80"/>
        <v>167.78313229308725</v>
      </c>
      <c r="AP59" s="46">
        <f>+'OCT-DEC 2021 '!AP59+'JUL-SEP 2021'!AP59</f>
        <v>15206817.212894401</v>
      </c>
      <c r="AQ59" s="47">
        <f t="shared" si="81"/>
        <v>52.739187115538606</v>
      </c>
      <c r="AR59" s="44">
        <f>+'OCT-DEC 2021 '!AR59+'JUL-SEP 2021'!AR59</f>
        <v>28502910.693935163</v>
      </c>
      <c r="AS59" s="47">
        <f t="shared" si="82"/>
        <v>101.64183184072448</v>
      </c>
      <c r="AT59" s="44">
        <f t="shared" si="83"/>
        <v>43709727.906829566</v>
      </c>
      <c r="AU59" s="48">
        <f t="shared" si="84"/>
        <v>76.850242027602903</v>
      </c>
      <c r="AV59" s="137">
        <f t="shared" si="85"/>
        <v>29596264.959804073</v>
      </c>
      <c r="AW59" s="138">
        <f t="shared" si="86"/>
        <v>41519998.69143983</v>
      </c>
      <c r="AX59" s="139">
        <f t="shared" si="87"/>
        <v>71116263.651243895</v>
      </c>
      <c r="AY59" s="41"/>
      <c r="AZ59" s="43">
        <f>+'OCT-DEC 2021 '!AZ59+'JUL-SEP 2021'!AZ59</f>
        <v>234928.24580935552</v>
      </c>
      <c r="BA59" s="47">
        <f t="shared" si="134"/>
        <v>1.0678896410765593</v>
      </c>
      <c r="BB59" s="44">
        <f>+'OCT-DEC 2021 '!BB59+'JUL-SEP 2021'!BB59</f>
        <v>49647.524190644515</v>
      </c>
      <c r="BC59" s="47">
        <f t="shared" si="135"/>
        <v>0.91203475991337557</v>
      </c>
      <c r="BD59" s="44">
        <f t="shared" si="88"/>
        <v>284575.77</v>
      </c>
      <c r="BE59" s="48">
        <v>2.6062535015947863</v>
      </c>
      <c r="BF59" s="46">
        <f>+'OCT-DEC 2021 '!BF59+'JUL-SEP 2021'!BF59</f>
        <v>672484.9872636341</v>
      </c>
      <c r="BG59" s="47">
        <v>0.70714376017586966</v>
      </c>
      <c r="BH59" s="44">
        <f>+'OCT-DEC 2021 '!BH59+'JUL-SEP 2021'!BH59</f>
        <v>577892.9127363658</v>
      </c>
      <c r="BI59" s="47">
        <v>2.2530797414903483</v>
      </c>
      <c r="BJ59" s="44">
        <f t="shared" si="92"/>
        <v>1250377.8999999999</v>
      </c>
      <c r="BK59" s="48">
        <v>1.1368566715504609</v>
      </c>
      <c r="BL59" s="137">
        <f t="shared" si="94"/>
        <v>907413.23307298962</v>
      </c>
      <c r="BM59" s="138">
        <f t="shared" si="95"/>
        <v>627540.43692701031</v>
      </c>
      <c r="BN59" s="139">
        <f t="shared" si="96"/>
        <v>1534953.67</v>
      </c>
      <c r="BO59" s="41"/>
      <c r="BP59" s="43">
        <f>+'OCT-DEC 2021 '!BP59+'JUL-SEP 2021'!BP59</f>
        <v>0</v>
      </c>
      <c r="BQ59" s="47">
        <v>3.239139166375144E-3</v>
      </c>
      <c r="BR59" s="44">
        <f>+'OCT-DEC 2021 '!BR59+'JUL-SEP 2021'!BR59</f>
        <v>0</v>
      </c>
      <c r="BS59" s="47">
        <v>0</v>
      </c>
      <c r="BT59" s="44">
        <f t="shared" si="99"/>
        <v>0</v>
      </c>
      <c r="BU59" s="48">
        <v>2.8397635044953456E-3</v>
      </c>
      <c r="BV59" s="46">
        <f>+'OCT-DEC 2021 '!BV59+'JUL-SEP 2021'!BV59</f>
        <v>-1052.5600000000004</v>
      </c>
      <c r="BW59" s="47">
        <f t="shared" si="101"/>
        <v>-1.9256494694474943E-3</v>
      </c>
      <c r="BX59" s="44">
        <f>+'OCT-DEC 2021 '!BX59+'JUL-SEP 2021'!BX59</f>
        <v>0</v>
      </c>
      <c r="BY59" s="47">
        <f t="shared" si="102"/>
        <v>0</v>
      </c>
      <c r="BZ59" s="44">
        <f t="shared" si="103"/>
        <v>-1052.5600000000004</v>
      </c>
      <c r="CA59" s="48">
        <f t="shared" si="104"/>
        <v>-1.1750272110742099E-3</v>
      </c>
      <c r="CB59" s="137">
        <f t="shared" si="105"/>
        <v>-1052.5600000000004</v>
      </c>
      <c r="CC59" s="138">
        <f t="shared" si="106"/>
        <v>0</v>
      </c>
      <c r="CD59" s="139">
        <f t="shared" si="107"/>
        <v>-1052.5600000000004</v>
      </c>
      <c r="CE59" s="41"/>
      <c r="CF59" s="43">
        <f>+'OCT-DEC 2021 '!CF59+'JUL-SEP 2021'!CF59</f>
        <v>358176.25790919468</v>
      </c>
      <c r="CG59" s="47">
        <f t="shared" si="108"/>
        <v>1.4271562481439948</v>
      </c>
      <c r="CH59" s="44">
        <f>+'OCT-DEC 2021 '!CH59+'JUL-SEP 2021'!CH59</f>
        <v>61571.222090802068</v>
      </c>
      <c r="CI59" s="47">
        <f t="shared" si="109"/>
        <v>1.383001394672104</v>
      </c>
      <c r="CJ59" s="44">
        <f t="shared" si="110"/>
        <v>419747.47999999672</v>
      </c>
      <c r="CK59" s="48">
        <f t="shared" si="111"/>
        <v>1.4205037022998819</v>
      </c>
      <c r="CL59" s="46">
        <f>+'OCT-DEC 2021 '!CL59+'JUL-SEP 2021'!CL59</f>
        <v>2130658.4411960319</v>
      </c>
      <c r="CM59" s="47">
        <f t="shared" si="112"/>
        <v>1.8766980332434311</v>
      </c>
      <c r="CN59" s="44">
        <f>+'OCT-DEC 2021 '!CN59+'JUL-SEP 2021'!CN59</f>
        <v>912975.88880396914</v>
      </c>
      <c r="CO59" s="47">
        <f t="shared" si="113"/>
        <v>1.5108340898249655</v>
      </c>
      <c r="CP59" s="44">
        <f t="shared" si="114"/>
        <v>3043634.330000001</v>
      </c>
      <c r="CQ59" s="48">
        <f t="shared" si="115"/>
        <v>1.7496082912884452</v>
      </c>
      <c r="CR59" s="137">
        <f t="shared" si="116"/>
        <v>2488834.6991052264</v>
      </c>
      <c r="CS59" s="138">
        <f t="shared" si="117"/>
        <v>974547.11089477118</v>
      </c>
      <c r="CT59" s="139">
        <f t="shared" si="118"/>
        <v>3463381.8099999977</v>
      </c>
      <c r="CU59" s="41"/>
      <c r="CV59" s="46">
        <f t="shared" si="119"/>
        <v>67516783.638926387</v>
      </c>
      <c r="CW59" s="47">
        <f t="shared" si="156"/>
        <v>49.448101290623519</v>
      </c>
      <c r="CX59" s="47">
        <f t="shared" si="121"/>
        <v>28297505.296786111</v>
      </c>
      <c r="CY59" s="47">
        <f t="shared" si="157"/>
        <v>90.363482579661351</v>
      </c>
      <c r="CZ59" s="44">
        <f t="shared" si="123"/>
        <v>95814288.935712501</v>
      </c>
      <c r="DA59" s="48">
        <f t="shared" si="158"/>
        <v>57.081275627316344</v>
      </c>
      <c r="DB59" s="46">
        <f t="shared" si="125"/>
        <v>-59094304.398645923</v>
      </c>
      <c r="DC59" s="47">
        <f t="shared" si="159"/>
        <v>-11.020422456423347</v>
      </c>
      <c r="DD59" s="44">
        <f t="shared" si="127"/>
        <v>96487922.99247545</v>
      </c>
      <c r="DE59" s="47">
        <f t="shared" si="160"/>
        <v>34.649704378574199</v>
      </c>
      <c r="DF59" s="44">
        <f t="shared" si="129"/>
        <v>37393618.593829527</v>
      </c>
      <c r="DG59" s="48">
        <f t="shared" si="161"/>
        <v>4.5899075250541896</v>
      </c>
      <c r="DH59" s="174"/>
      <c r="DI59" s="187" t="s">
        <v>6</v>
      </c>
      <c r="DJ59" s="46">
        <f t="shared" si="162"/>
        <v>95814288.935712501</v>
      </c>
      <c r="DK59" s="44">
        <f t="shared" si="132"/>
        <v>37393618.593829527</v>
      </c>
      <c r="DL59" s="45">
        <f t="shared" si="133"/>
        <v>133207907.52954203</v>
      </c>
      <c r="DM59"/>
    </row>
    <row r="60" spans="1:119" s="60" customFormat="1" ht="15.6" x14ac:dyDescent="0.3">
      <c r="A60" s="33">
        <v>48</v>
      </c>
      <c r="B60" s="33" t="s">
        <v>7</v>
      </c>
      <c r="C60" s="42"/>
      <c r="D60" s="43">
        <f>+'JUL-SEP 2021'!D60+'OCT-DEC 2021 '!D60</f>
        <v>178914</v>
      </c>
      <c r="E60" s="47">
        <f t="shared" si="55"/>
        <v>0.8445075900611736</v>
      </c>
      <c r="F60" s="44">
        <f>+'JUL-SEP 2021'!F60+'OCT-DEC 2021 '!F60</f>
        <v>0</v>
      </c>
      <c r="G60" s="47">
        <f t="shared" si="56"/>
        <v>0</v>
      </c>
      <c r="H60" s="44">
        <f t="shared" si="57"/>
        <v>178914</v>
      </c>
      <c r="I60" s="48">
        <f t="shared" si="58"/>
        <v>0.68988200817459711</v>
      </c>
      <c r="J60" s="43">
        <f>+'OCT-DEC 2021 '!J60+'JUL-SEP 2021'!J60</f>
        <v>568977</v>
      </c>
      <c r="K60" s="47">
        <f t="shared" si="59"/>
        <v>1.8611475468822065</v>
      </c>
      <c r="L60" s="44">
        <f>+'OCT-DEC 2021 '!L60+'JUL-SEP 2021'!L60</f>
        <v>0</v>
      </c>
      <c r="M60" s="47">
        <f t="shared" si="60"/>
        <v>0</v>
      </c>
      <c r="N60" s="44">
        <f t="shared" si="61"/>
        <v>568977</v>
      </c>
      <c r="O60" s="48">
        <f t="shared" si="62"/>
        <v>1</v>
      </c>
      <c r="P60" s="137">
        <f t="shared" si="63"/>
        <v>747891</v>
      </c>
      <c r="Q60" s="138">
        <f t="shared" si="64"/>
        <v>0</v>
      </c>
      <c r="R60" s="139">
        <f t="shared" si="65"/>
        <v>747891</v>
      </c>
      <c r="S60" s="39"/>
      <c r="T60" s="43">
        <f>+'OCT-DEC 2021 '!T60+'JUL-SEP 2021'!T60</f>
        <v>431749.33999999997</v>
      </c>
      <c r="U60" s="47">
        <f t="shared" si="66"/>
        <v>1.1306008756769212</v>
      </c>
      <c r="V60" s="44">
        <f>+'OCT-DEC 2021 '!V60+'JUL-SEP 2021'!V60</f>
        <v>162756.59000000003</v>
      </c>
      <c r="W60" s="47">
        <f t="shared" si="67"/>
        <v>1.7429677978988856</v>
      </c>
      <c r="X60" s="44">
        <f t="shared" si="68"/>
        <v>594505.92999999993</v>
      </c>
      <c r="Y60" s="48">
        <f t="shared" si="69"/>
        <v>1.2509198851143069</v>
      </c>
      <c r="Z60" s="46">
        <f>+'OCT-DEC 2021 '!Z60+'JUL-SEP 2021'!Z60</f>
        <v>7096923.5900000026</v>
      </c>
      <c r="AA60" s="47">
        <f t="shared" si="70"/>
        <v>3.7025354006262621</v>
      </c>
      <c r="AB60" s="44">
        <f>+'OCT-DEC 2021 '!AB60+'JUL-SEP 2021'!AB60</f>
        <v>1784864.3899999997</v>
      </c>
      <c r="AC60" s="47">
        <f t="shared" si="71"/>
        <v>2.4042398522593484</v>
      </c>
      <c r="AD60" s="44">
        <f t="shared" si="72"/>
        <v>8881787.9800000023</v>
      </c>
      <c r="AE60" s="48">
        <f t="shared" si="73"/>
        <v>3.3400778216847762</v>
      </c>
      <c r="AF60" s="137">
        <f t="shared" si="74"/>
        <v>7528672.9300000025</v>
      </c>
      <c r="AG60" s="138">
        <f t="shared" si="75"/>
        <v>1947620.9799999997</v>
      </c>
      <c r="AH60" s="139">
        <f t="shared" si="76"/>
        <v>9476293.910000002</v>
      </c>
      <c r="AI60" s="41"/>
      <c r="AJ60" s="43">
        <f>+'OCT-DEC 2021 '!AJ60+'JUL-SEP 2021'!AJ60</f>
        <v>140368.492574481</v>
      </c>
      <c r="AK60" s="47">
        <f t="shared" si="77"/>
        <v>1.1097200772747331</v>
      </c>
      <c r="AL60" s="44">
        <f>+'OCT-DEC 2021 '!AL60+'JUL-SEP 2021'!AL60</f>
        <v>87301.384382659016</v>
      </c>
      <c r="AM60" s="47">
        <f t="shared" si="78"/>
        <v>2.3687799316960798</v>
      </c>
      <c r="AN60" s="44">
        <f t="shared" si="79"/>
        <v>227669.87695714002</v>
      </c>
      <c r="AO60" s="48">
        <f t="shared" si="80"/>
        <v>1.3937976488851205</v>
      </c>
      <c r="AP60" s="46">
        <f>+'OCT-DEC 2021 '!AP60+'JUL-SEP 2021'!AP60</f>
        <v>162071.65740907396</v>
      </c>
      <c r="AQ60" s="47">
        <f t="shared" si="81"/>
        <v>0.56208523759823115</v>
      </c>
      <c r="AR60" s="44">
        <f>+'OCT-DEC 2021 '!AR60+'JUL-SEP 2021'!AR60</f>
        <v>355241.93066972931</v>
      </c>
      <c r="AS60" s="47">
        <f t="shared" si="82"/>
        <v>1.2667983620209657</v>
      </c>
      <c r="AT60" s="44">
        <f t="shared" si="83"/>
        <v>517313.58807880327</v>
      </c>
      <c r="AU60" s="48">
        <f t="shared" si="84"/>
        <v>0.90953836484102091</v>
      </c>
      <c r="AV60" s="137">
        <f t="shared" si="85"/>
        <v>302440.14998355496</v>
      </c>
      <c r="AW60" s="138">
        <f t="shared" si="86"/>
        <v>442543.31505238835</v>
      </c>
      <c r="AX60" s="139">
        <f t="shared" si="87"/>
        <v>744983.46503594331</v>
      </c>
      <c r="AY60" s="41"/>
      <c r="AZ60" s="43">
        <f>+'OCT-DEC 2021 '!AZ60+'JUL-SEP 2021'!AZ60</f>
        <v>685435.64293377241</v>
      </c>
      <c r="BA60" s="47">
        <f t="shared" si="134"/>
        <v>3.1157156951983582</v>
      </c>
      <c r="BB60" s="44">
        <f>+'OCT-DEC 2021 '!BB60+'JUL-SEP 2021'!BB60</f>
        <v>144853.5170662278</v>
      </c>
      <c r="BC60" s="47">
        <f t="shared" si="135"/>
        <v>2.6609875278534019</v>
      </c>
      <c r="BD60" s="44">
        <f t="shared" si="88"/>
        <v>830289.16000000015</v>
      </c>
      <c r="BE60" s="48">
        <v>4.5561405590665061</v>
      </c>
      <c r="BF60" s="46">
        <f>+'OCT-DEC 2021 '!BF60+'JUL-SEP 2021'!BF60</f>
        <v>2541713.4417411759</v>
      </c>
      <c r="BG60" s="47">
        <v>2.7878745497322486</v>
      </c>
      <c r="BH60" s="44">
        <f>+'OCT-DEC 2021 '!BH60+'JUL-SEP 2021'!BH60</f>
        <v>2184194.7582588242</v>
      </c>
      <c r="BI60" s="47">
        <v>5.0527625008375798</v>
      </c>
      <c r="BJ60" s="44">
        <f t="shared" si="92"/>
        <v>4725908.2</v>
      </c>
      <c r="BK60" s="48">
        <v>3.4174294647935879</v>
      </c>
      <c r="BL60" s="137">
        <f t="shared" si="94"/>
        <v>3227149.0846749484</v>
      </c>
      <c r="BM60" s="138">
        <f t="shared" si="95"/>
        <v>2329048.275325052</v>
      </c>
      <c r="BN60" s="139">
        <f t="shared" si="96"/>
        <v>5556197.3600000003</v>
      </c>
      <c r="BO60" s="41"/>
      <c r="BP60" s="43">
        <f>+'OCT-DEC 2021 '!BP60+'JUL-SEP 2021'!BP60</f>
        <v>-35150.750000001863</v>
      </c>
      <c r="BQ60" s="47">
        <v>2.0373182519013695</v>
      </c>
      <c r="BR60" s="44">
        <f>+'OCT-DEC 2021 '!BR60+'JUL-SEP 2021'!BR60</f>
        <v>0</v>
      </c>
      <c r="BS60" s="47">
        <v>0</v>
      </c>
      <c r="BT60" s="44">
        <f t="shared" si="99"/>
        <v>-35150.750000001863</v>
      </c>
      <c r="BU60" s="48">
        <v>1.7861233252494686</v>
      </c>
      <c r="BV60" s="46">
        <f>+'OCT-DEC 2021 '!BV60+'JUL-SEP 2021'!BV60</f>
        <v>-243206.96999999986</v>
      </c>
      <c r="BW60" s="47">
        <f t="shared" si="101"/>
        <v>-0.44494506037321596</v>
      </c>
      <c r="BX60" s="44">
        <f>+'OCT-DEC 2021 '!BX60+'JUL-SEP 2021'!BX60</f>
        <v>0</v>
      </c>
      <c r="BY60" s="47">
        <f t="shared" si="102"/>
        <v>0</v>
      </c>
      <c r="BZ60" s="44">
        <f t="shared" si="103"/>
        <v>-243206.96999999986</v>
      </c>
      <c r="CA60" s="48">
        <f t="shared" si="104"/>
        <v>-0.27150452959727595</v>
      </c>
      <c r="CB60" s="137">
        <f t="shared" si="105"/>
        <v>-278357.72000000172</v>
      </c>
      <c r="CC60" s="138">
        <f t="shared" si="106"/>
        <v>0</v>
      </c>
      <c r="CD60" s="139">
        <f t="shared" si="107"/>
        <v>-278357.72000000172</v>
      </c>
      <c r="CE60" s="41"/>
      <c r="CF60" s="43">
        <f>+'OCT-DEC 2021 '!CF60+'JUL-SEP 2021'!CF60</f>
        <v>514083.91039054171</v>
      </c>
      <c r="CG60" s="47">
        <f t="shared" si="108"/>
        <v>2.0483715728867828</v>
      </c>
      <c r="CH60" s="44">
        <f>+'OCT-DEC 2021 '!CH60+'JUL-SEP 2021'!CH60</f>
        <v>88996.699609458155</v>
      </c>
      <c r="CI60" s="47">
        <f t="shared" si="109"/>
        <v>1.9990273946419173</v>
      </c>
      <c r="CJ60" s="44">
        <f t="shared" si="110"/>
        <v>603080.60999999987</v>
      </c>
      <c r="CK60" s="48">
        <f t="shared" si="111"/>
        <v>2.0409371827325269</v>
      </c>
      <c r="CL60" s="46">
        <f>+'OCT-DEC 2021 '!CL60+'JUL-SEP 2021'!CL60</f>
        <v>2903375.2466777656</v>
      </c>
      <c r="CM60" s="47">
        <f t="shared" si="112"/>
        <v>2.5573121012062345</v>
      </c>
      <c r="CN60" s="44">
        <f>+'OCT-DEC 2021 '!CN60+'JUL-SEP 2021'!CN60</f>
        <v>1242941.4133222345</v>
      </c>
      <c r="CO60" s="47">
        <f t="shared" si="113"/>
        <v>2.0568760708046101</v>
      </c>
      <c r="CP60" s="44">
        <f t="shared" si="114"/>
        <v>4146316.66</v>
      </c>
      <c r="CQ60" s="48">
        <f t="shared" si="115"/>
        <v>2.3834762064348944</v>
      </c>
      <c r="CR60" s="137">
        <f t="shared" si="116"/>
        <v>3417459.1570683075</v>
      </c>
      <c r="CS60" s="138">
        <f t="shared" si="117"/>
        <v>1331938.1129316927</v>
      </c>
      <c r="CT60" s="139">
        <f t="shared" si="118"/>
        <v>4749397.2700000005</v>
      </c>
      <c r="CU60" s="41"/>
      <c r="CV60" s="46">
        <f t="shared" si="119"/>
        <v>1915400.6358987931</v>
      </c>
      <c r="CW60" s="47">
        <f t="shared" si="156"/>
        <v>1.4028056366334676</v>
      </c>
      <c r="CX60" s="47">
        <f t="shared" si="121"/>
        <v>483908.19105834496</v>
      </c>
      <c r="CY60" s="47">
        <f t="shared" si="157"/>
        <v>1.5452821347407808</v>
      </c>
      <c r="CZ60" s="44">
        <f t="shared" si="123"/>
        <v>2399308.8269571383</v>
      </c>
      <c r="DA60" s="48">
        <f t="shared" si="158"/>
        <v>1.4293860549180208</v>
      </c>
      <c r="DB60" s="46">
        <f t="shared" si="125"/>
        <v>13029853.965828016</v>
      </c>
      <c r="DC60" s="47">
        <f t="shared" si="159"/>
        <v>2.429921067862137</v>
      </c>
      <c r="DD60" s="44">
        <f t="shared" si="127"/>
        <v>5567242.4922507871</v>
      </c>
      <c r="DE60" s="47">
        <f t="shared" si="160"/>
        <v>1.9992482020301117</v>
      </c>
      <c r="DF60" s="44">
        <f t="shared" si="129"/>
        <v>18597096.458078802</v>
      </c>
      <c r="DG60" s="48">
        <f t="shared" si="161"/>
        <v>2.2827144359647487</v>
      </c>
      <c r="DH60" s="174"/>
      <c r="DI60" s="187" t="s">
        <v>7</v>
      </c>
      <c r="DJ60" s="46">
        <f t="shared" si="162"/>
        <v>2399308.8269571383</v>
      </c>
      <c r="DK60" s="44">
        <f t="shared" si="132"/>
        <v>18597096.458078802</v>
      </c>
      <c r="DL60" s="45">
        <f t="shared" si="133"/>
        <v>20996405.285035938</v>
      </c>
      <c r="DM60"/>
    </row>
    <row r="61" spans="1:119" s="60" customFormat="1" ht="15.6" x14ac:dyDescent="0.3">
      <c r="A61" s="33">
        <v>49</v>
      </c>
      <c r="B61" s="33" t="s">
        <v>173</v>
      </c>
      <c r="C61" s="50"/>
      <c r="D61" s="51">
        <f>SUM(D20:D60)</f>
        <v>360048003.00000006</v>
      </c>
      <c r="E61" s="243">
        <f t="shared" si="55"/>
        <v>1699.4940100823203</v>
      </c>
      <c r="F61" s="52">
        <f>SUM(F20:F60)</f>
        <v>81760269.000000015</v>
      </c>
      <c r="G61" s="55">
        <f t="shared" si="56"/>
        <v>1721.8488122314889</v>
      </c>
      <c r="H61" s="52">
        <f>SUM(H20:H60)</f>
        <v>441808272</v>
      </c>
      <c r="I61" s="56">
        <f t="shared" si="58"/>
        <v>1703.5870748823938</v>
      </c>
      <c r="J61" s="51">
        <f>SUM(J20:J60)</f>
        <v>182485579.99999997</v>
      </c>
      <c r="K61" s="243">
        <f t="shared" si="59"/>
        <v>596.91795900076204</v>
      </c>
      <c r="L61" s="52">
        <f>SUM(L20:L60)</f>
        <v>289627116.99999994</v>
      </c>
      <c r="M61" s="55">
        <f t="shared" si="60"/>
        <v>1100.1394683663545</v>
      </c>
      <c r="N61" s="52">
        <f>SUM(N20:N60)</f>
        <v>472112696.99999988</v>
      </c>
      <c r="O61" s="56">
        <f t="shared" si="62"/>
        <v>829.75708508428261</v>
      </c>
      <c r="P61" s="143">
        <f>SUM(P20:P60)</f>
        <v>542533583</v>
      </c>
      <c r="Q61" s="144">
        <f t="shared" ref="Q61:R61" si="163">SUM(Q20:Q60)</f>
        <v>371387385.99999994</v>
      </c>
      <c r="R61" s="145">
        <f t="shared" si="163"/>
        <v>913920969</v>
      </c>
      <c r="S61" s="39"/>
      <c r="T61" s="51">
        <f>SUM(T20:T60)</f>
        <v>625179282.04000044</v>
      </c>
      <c r="U61" s="243">
        <f t="shared" si="66"/>
        <v>1637.1264023924007</v>
      </c>
      <c r="V61" s="52">
        <f>SUM(V20:V60)</f>
        <v>142298924.35999992</v>
      </c>
      <c r="W61" s="243">
        <f t="shared" si="67"/>
        <v>1523.885716917079</v>
      </c>
      <c r="X61" s="52">
        <f>SUM(X20:X60)</f>
        <v>767478206.40000033</v>
      </c>
      <c r="Y61" s="56">
        <f t="shared" si="69"/>
        <v>1614.8766586358909</v>
      </c>
      <c r="Z61" s="54">
        <f>SUM(Z20:Z60)</f>
        <v>414984191.21000069</v>
      </c>
      <c r="AA61" s="243">
        <f t="shared" si="70"/>
        <v>216.50136698953591</v>
      </c>
      <c r="AB61" s="52">
        <f>SUM(AB20:AB60)</f>
        <v>241828501.02999985</v>
      </c>
      <c r="AC61" s="55">
        <f t="shared" si="71"/>
        <v>325.74671938435989</v>
      </c>
      <c r="AD61" s="52">
        <f>SUM(AD20:AD60)</f>
        <v>656812692.24000049</v>
      </c>
      <c r="AE61" s="56">
        <f t="shared" si="73"/>
        <v>247.00043631889235</v>
      </c>
      <c r="AF61" s="143">
        <f>SUM(AF20:AF60)</f>
        <v>1040163473.2500012</v>
      </c>
      <c r="AG61" s="144">
        <f t="shared" ref="AG61:AH61" si="164">SUM(AG20:AG60)</f>
        <v>384127425.38999987</v>
      </c>
      <c r="AH61" s="145">
        <f t="shared" si="164"/>
        <v>1424290898.6400011</v>
      </c>
      <c r="AI61" s="41"/>
      <c r="AJ61" s="51">
        <f>SUM(AJ20:AJ60)</f>
        <v>220093705.61682421</v>
      </c>
      <c r="AK61" s="55">
        <f t="shared" si="77"/>
        <v>1740.0087407449143</v>
      </c>
      <c r="AL61" s="52">
        <f>SUM(AL20:AL60)</f>
        <v>73685630.923156127</v>
      </c>
      <c r="AM61" s="55">
        <f t="shared" si="78"/>
        <v>1999.3387850537547</v>
      </c>
      <c r="AN61" s="54">
        <f>SUM(AN20:AN60)</f>
        <v>293779336.53998023</v>
      </c>
      <c r="AO61" s="56">
        <f t="shared" si="80"/>
        <v>1798.5205334719778</v>
      </c>
      <c r="AP61" s="54">
        <f>SUM(AP20:AP60)</f>
        <v>75926267.440818369</v>
      </c>
      <c r="AQ61" s="55">
        <f t="shared" si="81"/>
        <v>263.32200680036891</v>
      </c>
      <c r="AR61" s="52">
        <f>SUM(AR20:AR60)</f>
        <v>135427751.06882074</v>
      </c>
      <c r="AS61" s="55">
        <f t="shared" si="82"/>
        <v>482.93750938333153</v>
      </c>
      <c r="AT61" s="52">
        <f>SUM(AT20:AT60)</f>
        <v>211354018.50963911</v>
      </c>
      <c r="AU61" s="56">
        <f t="shared" si="84"/>
        <v>371.60166063249164</v>
      </c>
      <c r="AV61" s="143">
        <f>SUM(AV20:AV60)</f>
        <v>296019973.05764258</v>
      </c>
      <c r="AW61" s="144">
        <f t="shared" ref="AW61" si="165">SUM(AW20:AW60)</f>
        <v>209113381.9919768</v>
      </c>
      <c r="AX61" s="145">
        <f t="shared" ref="AX61" si="166">SUM(AX20:AX60)</f>
        <v>505133355.04961944</v>
      </c>
      <c r="AY61" s="41"/>
      <c r="AZ61" s="51">
        <f>SUM(AZ20:AZ60)</f>
        <v>398755696.88462251</v>
      </c>
      <c r="BA61" s="55">
        <f t="shared" ref="BA61:BA63" si="167">+AZ61/$AZ$111</f>
        <v>1812.583568043631</v>
      </c>
      <c r="BB61" s="52">
        <f>SUM(BB20:BB60)</f>
        <v>83695152.728097513</v>
      </c>
      <c r="BC61" s="55">
        <v>1667.5433244105764</v>
      </c>
      <c r="BD61" s="52">
        <f>SUM(BD20:BD60)</f>
        <v>482450849.61272007</v>
      </c>
      <c r="BE61" s="56">
        <v>1797.2136558555205</v>
      </c>
      <c r="BF61" s="54">
        <f>SUM(BF20:BF60)</f>
        <v>295087489.18396407</v>
      </c>
      <c r="BG61" s="55">
        <v>263.29198855260745</v>
      </c>
      <c r="BH61" s="52">
        <f>SUM(BH20:BH60)</f>
        <v>251776704.43373516</v>
      </c>
      <c r="BI61" s="55">
        <v>475.79120916717926</v>
      </c>
      <c r="BJ61" s="52">
        <f>SUM(BJ20:BJ60)</f>
        <v>546864193.61769927</v>
      </c>
      <c r="BK61" s="56">
        <v>322.35889679383814</v>
      </c>
      <c r="BL61" s="143">
        <f>SUM(BL20:BL60)</f>
        <v>693843186.06858671</v>
      </c>
      <c r="BM61" s="144">
        <f t="shared" ref="BM61" si="168">SUM(BM20:BM60)</f>
        <v>335471857.16183269</v>
      </c>
      <c r="BN61" s="145">
        <f t="shared" ref="BN61" si="169">SUM(BN20:BN60)</f>
        <v>1029315043.2304192</v>
      </c>
      <c r="BO61" s="41"/>
      <c r="BP61" s="51">
        <f>SUM(BP20:BP60)</f>
        <v>253824643.21000034</v>
      </c>
      <c r="BQ61" s="55">
        <v>1518.2495125743383</v>
      </c>
      <c r="BR61" s="52">
        <f>SUM(BR20:BR60)</f>
        <v>55885398.249999963</v>
      </c>
      <c r="BS61" s="55">
        <v>1623.8872939794555</v>
      </c>
      <c r="BT61" s="54">
        <f>SUM(BT20:BT60)</f>
        <v>309710041.46000022</v>
      </c>
      <c r="BU61" s="56">
        <v>1531.2743184567587</v>
      </c>
      <c r="BV61" s="54">
        <f>SUM(BV20:BV60)</f>
        <v>105254361.58999994</v>
      </c>
      <c r="BW61" s="55">
        <f t="shared" si="101"/>
        <v>192.56194948774231</v>
      </c>
      <c r="BX61" s="54">
        <f>SUM(BX20:BX60)</f>
        <v>127791777.42000012</v>
      </c>
      <c r="BY61" s="55">
        <f t="shared" si="102"/>
        <v>365.9820359991412</v>
      </c>
      <c r="BZ61" s="52">
        <f>SUM(BZ20:BZ60)</f>
        <v>233046139.01000008</v>
      </c>
      <c r="CA61" s="56">
        <f t="shared" si="104"/>
        <v>260.16146801373122</v>
      </c>
      <c r="CB61" s="143">
        <f>SUM(CB20:CB60)</f>
        <v>359079004.80000019</v>
      </c>
      <c r="CC61" s="144">
        <f t="shared" ref="CC61" si="170">SUM(CC20:CC60)</f>
        <v>183677175.67000008</v>
      </c>
      <c r="CD61" s="145">
        <f t="shared" ref="CD61" si="171">SUM(CD20:CD60)</f>
        <v>542756180.47000027</v>
      </c>
      <c r="CE61" s="41"/>
      <c r="CF61" s="51">
        <f>SUM(CF20:CF60)</f>
        <v>406352595.54889172</v>
      </c>
      <c r="CG61" s="55">
        <f t="shared" si="108"/>
        <v>1619.1152620566904</v>
      </c>
      <c r="CH61" s="52">
        <f>SUM(CH20:CH60)</f>
        <v>78912361.97181043</v>
      </c>
      <c r="CI61" s="55">
        <f t="shared" si="109"/>
        <v>1772.5148690882845</v>
      </c>
      <c r="CJ61" s="52">
        <f>SUM(CJ20:CJ60)</f>
        <v>485264957.5207023</v>
      </c>
      <c r="CK61" s="56">
        <f t="shared" si="111"/>
        <v>1642.2270569785385</v>
      </c>
      <c r="CL61" s="54">
        <f>SUM(CL20:CL60)</f>
        <v>237978074.48207659</v>
      </c>
      <c r="CM61" s="55">
        <f t="shared" si="112"/>
        <v>209.61266043414656</v>
      </c>
      <c r="CN61" s="52">
        <f>SUM(CN20:CN60)</f>
        <v>209492878.34267277</v>
      </c>
      <c r="CO61" s="55">
        <f t="shared" si="113"/>
        <v>346.67835816595579</v>
      </c>
      <c r="CP61" s="52">
        <f>SUM(CP20:CP60)</f>
        <v>447470952.82474935</v>
      </c>
      <c r="CQ61" s="56">
        <f t="shared" si="115"/>
        <v>257.22501598045847</v>
      </c>
      <c r="CR61" s="143">
        <f>SUM(CR20:CR60)</f>
        <v>644330670.03096843</v>
      </c>
      <c r="CS61" s="144">
        <f t="shared" ref="CS61" si="172">SUM(CS20:CS60)</f>
        <v>288405240.31448323</v>
      </c>
      <c r="CT61" s="145">
        <f t="shared" ref="CT61" si="173">SUM(CT20:CT60)</f>
        <v>932735910.34545135</v>
      </c>
      <c r="CU61" s="41"/>
      <c r="CV61" s="54">
        <f>SUM(CV20:CV60)</f>
        <v>2264253926.3003387</v>
      </c>
      <c r="CW61" s="55">
        <f t="shared" si="156"/>
        <v>1658.2996324907801</v>
      </c>
      <c r="CX61" s="55">
        <f>SUM(CX20:CX60)</f>
        <v>516237737.233064</v>
      </c>
      <c r="CY61" s="55">
        <f t="shared" si="157"/>
        <v>1648.5212843381616</v>
      </c>
      <c r="CZ61" s="52">
        <f t="shared" si="123"/>
        <v>2780491663.5334029</v>
      </c>
      <c r="DA61" s="55">
        <f t="shared" si="158"/>
        <v>1656.4753836674213</v>
      </c>
      <c r="DB61" s="54">
        <f>SUM(DB20:DB60)</f>
        <v>1311715963.9068601</v>
      </c>
      <c r="DC61" s="55">
        <f t="shared" si="159"/>
        <v>244.62025929895526</v>
      </c>
      <c r="DD61" s="52">
        <f>SUM(DD20:DD60)</f>
        <v>1255944729.2952282</v>
      </c>
      <c r="DE61" s="55">
        <f t="shared" si="160"/>
        <v>451.02135310034384</v>
      </c>
      <c r="DF61" s="52">
        <f>SUM(DF20:DF60)</f>
        <v>2567660693.2020888</v>
      </c>
      <c r="DG61" s="56">
        <f t="shared" si="161"/>
        <v>315.1694214332835</v>
      </c>
      <c r="DH61" s="175"/>
      <c r="DI61" s="187" t="s">
        <v>173</v>
      </c>
      <c r="DJ61" s="54">
        <f>SUM(DJ20:DJ60)</f>
        <v>2780491663.5334029</v>
      </c>
      <c r="DK61" s="52">
        <f>SUM(DK20:DK60)</f>
        <v>2567660693.2020888</v>
      </c>
      <c r="DL61" s="53">
        <f t="shared" si="133"/>
        <v>5348152356.7354918</v>
      </c>
      <c r="DM61"/>
      <c r="DN61" s="66"/>
      <c r="DO61" s="57"/>
    </row>
    <row r="62" spans="1:119" s="60" customFormat="1" ht="15.6" x14ac:dyDescent="0.3">
      <c r="A62" s="33">
        <v>50</v>
      </c>
      <c r="B62" s="33" t="s">
        <v>8</v>
      </c>
      <c r="C62" s="42"/>
      <c r="D62" s="43">
        <f>+'JUL-SEP 2021'!D62+'OCT-DEC 2021 '!D62</f>
        <v>0</v>
      </c>
      <c r="E62" s="47">
        <f t="shared" si="55"/>
        <v>0</v>
      </c>
      <c r="F62" s="44">
        <f>+'JUL-SEP 2021'!F62+'OCT-DEC 2021 '!F62</f>
        <v>0</v>
      </c>
      <c r="G62" s="47">
        <f t="shared" si="56"/>
        <v>0</v>
      </c>
      <c r="H62" s="44">
        <f>+D62+F62</f>
        <v>0</v>
      </c>
      <c r="I62" s="48">
        <f t="shared" si="58"/>
        <v>0</v>
      </c>
      <c r="J62" s="43">
        <f>+'OCT-DEC 2021 '!J62+'JUL-SEP 2021'!J62</f>
        <v>0</v>
      </c>
      <c r="K62" s="47">
        <f t="shared" si="59"/>
        <v>0</v>
      </c>
      <c r="L62" s="44">
        <f>+'OCT-DEC 2021 '!L62+'JUL-SEP 2021'!L62</f>
        <v>0</v>
      </c>
      <c r="M62" s="47">
        <f t="shared" si="60"/>
        <v>0</v>
      </c>
      <c r="N62" s="44">
        <f t="shared" si="61"/>
        <v>0</v>
      </c>
      <c r="O62" s="48">
        <f t="shared" si="62"/>
        <v>0</v>
      </c>
      <c r="P62" s="137">
        <f>+D62+J62</f>
        <v>0</v>
      </c>
      <c r="Q62" s="138">
        <f>+F62+L62</f>
        <v>0</v>
      </c>
      <c r="R62" s="139">
        <f>+P62+Q62</f>
        <v>0</v>
      </c>
      <c r="S62" s="39"/>
      <c r="T62" s="43">
        <f>+'OCT-DEC 2021 '!T62+'JUL-SEP 2021'!T62</f>
        <v>284344.75000000012</v>
      </c>
      <c r="U62" s="47">
        <f t="shared" si="66"/>
        <v>0.74459968680933108</v>
      </c>
      <c r="V62" s="44">
        <f>+'OCT-DEC 2021 '!V62+'JUL-SEP 2021'!V62</f>
        <v>35552.100000000013</v>
      </c>
      <c r="W62" s="47">
        <f t="shared" si="67"/>
        <v>0.38072907184698929</v>
      </c>
      <c r="X62" s="44">
        <f>+T62+V62</f>
        <v>319896.85000000015</v>
      </c>
      <c r="Y62" s="48">
        <f t="shared" si="69"/>
        <v>0.67310570114990931</v>
      </c>
      <c r="Z62" s="46">
        <f>+'OCT-DEC 2021 '!Z62+'JUL-SEP 2021'!Z62</f>
        <v>1665501.3999999992</v>
      </c>
      <c r="AA62" s="244">
        <f t="shared" si="70"/>
        <v>0.86890859329268821</v>
      </c>
      <c r="AB62" s="44">
        <f>+'OCT-DEC 2021 '!AB62+'JUL-SEP 2021'!AB62</f>
        <v>881373.78</v>
      </c>
      <c r="AC62" s="47">
        <f t="shared" si="71"/>
        <v>1.1872240706267125</v>
      </c>
      <c r="AD62" s="44">
        <f>+Z62+AB62</f>
        <v>2546875.1799999992</v>
      </c>
      <c r="AE62" s="48">
        <f t="shared" si="73"/>
        <v>0.95777576795043207</v>
      </c>
      <c r="AF62" s="137">
        <f>+T62+Z62</f>
        <v>1949846.1499999994</v>
      </c>
      <c r="AG62" s="138">
        <f>+V62+AB62</f>
        <v>916925.88</v>
      </c>
      <c r="AH62" s="139">
        <f>+AF62+AG62</f>
        <v>2866772.0299999993</v>
      </c>
      <c r="AI62" s="41"/>
      <c r="AJ62" s="43">
        <f>+'OCT-DEC 2021 '!AJ62+'JUL-SEP 2021'!AJ62</f>
        <v>0</v>
      </c>
      <c r="AK62" s="47">
        <f t="shared" si="77"/>
        <v>0</v>
      </c>
      <c r="AL62" s="44">
        <f>+'OCT-DEC 2021 '!AL62+'JUL-SEP 2021'!AL62</f>
        <v>0</v>
      </c>
      <c r="AM62" s="47">
        <f t="shared" si="78"/>
        <v>0</v>
      </c>
      <c r="AN62" s="46">
        <f t="shared" ref="AN62" si="174">+AJ62+AL62</f>
        <v>0</v>
      </c>
      <c r="AO62" s="48">
        <f t="shared" si="80"/>
        <v>0</v>
      </c>
      <c r="AP62" s="46">
        <f>+'OCT-DEC 2021 '!AP62+'JUL-SEP 2021'!AP62</f>
        <v>0</v>
      </c>
      <c r="AQ62" s="47">
        <f t="shared" si="81"/>
        <v>0</v>
      </c>
      <c r="AR62" s="44">
        <f>+'OCT-DEC 2021 '!AR62+'JUL-SEP 2021'!AR62</f>
        <v>0</v>
      </c>
      <c r="AS62" s="47">
        <f t="shared" si="82"/>
        <v>0</v>
      </c>
      <c r="AT62" s="44">
        <f t="shared" ref="AT62" si="175">+AP62+AR62</f>
        <v>0</v>
      </c>
      <c r="AU62" s="48">
        <f t="shared" si="84"/>
        <v>0</v>
      </c>
      <c r="AV62" s="137">
        <f>+AJ62+AP62</f>
        <v>0</v>
      </c>
      <c r="AW62" s="138">
        <f>+AL62+AR62</f>
        <v>0</v>
      </c>
      <c r="AX62" s="139">
        <f>+AV62+AW62</f>
        <v>0</v>
      </c>
      <c r="AY62" s="41"/>
      <c r="AZ62" s="43">
        <f>+'OCT-DEC 2021 '!AZ62+'JUL-SEP 2021'!AZ62</f>
        <v>0</v>
      </c>
      <c r="BA62" s="47">
        <f t="shared" si="167"/>
        <v>0</v>
      </c>
      <c r="BB62" s="44">
        <f>+'OCT-DEC 2021 '!BB62+'JUL-SEP 2021'!BB62</f>
        <v>0</v>
      </c>
      <c r="BC62" s="47">
        <v>0</v>
      </c>
      <c r="BD62" s="44">
        <f t="shared" ref="BD62" si="176">+AZ62+BB62</f>
        <v>0</v>
      </c>
      <c r="BE62" s="48">
        <v>0</v>
      </c>
      <c r="BF62" s="46">
        <f>+'OCT-DEC 2021 '!BF62+'JUL-SEP 2021'!BF62</f>
        <v>445432.17000000004</v>
      </c>
      <c r="BG62" s="47">
        <v>0</v>
      </c>
      <c r="BH62" s="44">
        <f>+'OCT-DEC 2021 '!BH62+'JUL-SEP 2021'!BH62</f>
        <v>0</v>
      </c>
      <c r="BI62" s="47">
        <v>0</v>
      </c>
      <c r="BJ62" s="44">
        <f t="shared" ref="BJ62" si="177">+BF62+BH62</f>
        <v>445432.17000000004</v>
      </c>
      <c r="BK62" s="48">
        <v>0</v>
      </c>
      <c r="BL62" s="137">
        <f>+AZ62+BF62</f>
        <v>445432.17000000004</v>
      </c>
      <c r="BM62" s="138">
        <f>+BB62+BH62</f>
        <v>0</v>
      </c>
      <c r="BN62" s="139">
        <f>+BL62+BM62</f>
        <v>445432.17000000004</v>
      </c>
      <c r="BO62" s="41"/>
      <c r="BP62" s="43">
        <f>+'OCT-DEC 2021 '!BP62+'JUL-SEP 2021'!BP62</f>
        <v>0</v>
      </c>
      <c r="BQ62" s="47">
        <v>0</v>
      </c>
      <c r="BR62" s="44">
        <f>+'OCT-DEC 2021 '!BR62+'JUL-SEP 2021'!BR62</f>
        <v>0</v>
      </c>
      <c r="BS62" s="47">
        <v>0</v>
      </c>
      <c r="BT62" s="46">
        <f t="shared" ref="BT62" si="178">+BP62+BR62</f>
        <v>0</v>
      </c>
      <c r="BU62" s="48">
        <v>0</v>
      </c>
      <c r="BV62" s="46">
        <f>+'OCT-DEC 2021 '!BV62+'JUL-SEP 2021'!BV62</f>
        <v>0</v>
      </c>
      <c r="BW62" s="47">
        <f t="shared" si="101"/>
        <v>0</v>
      </c>
      <c r="BX62" s="44">
        <f>+'OCT-DEC 2021 '!BX62+'JUL-SEP 2021'!BX62</f>
        <v>0</v>
      </c>
      <c r="BY62" s="47">
        <f t="shared" si="102"/>
        <v>0</v>
      </c>
      <c r="BZ62" s="44">
        <f t="shared" ref="BZ62" si="179">+BV62+BX62</f>
        <v>0</v>
      </c>
      <c r="CA62" s="48">
        <f t="shared" si="104"/>
        <v>0</v>
      </c>
      <c r="CB62" s="137">
        <f>+BP62+BV62</f>
        <v>0</v>
      </c>
      <c r="CC62" s="138">
        <f>+BR62+BX62</f>
        <v>0</v>
      </c>
      <c r="CD62" s="139">
        <f>+CB62+CC62</f>
        <v>0</v>
      </c>
      <c r="CE62" s="41"/>
      <c r="CF62" s="43">
        <f>+'OCT-DEC 2021 '!CF62+'JUL-SEP 2021'!CF62</f>
        <v>369725.02000000019</v>
      </c>
      <c r="CG62" s="47">
        <f t="shared" si="108"/>
        <v>1.4731723857641497</v>
      </c>
      <c r="CH62" s="44">
        <f>+'OCT-DEC 2021 '!CH62+'JUL-SEP 2021'!CH62</f>
        <v>167492.04999999999</v>
      </c>
      <c r="CI62" s="47">
        <f t="shared" si="109"/>
        <v>3.7621754267744829</v>
      </c>
      <c r="CJ62" s="44">
        <f t="shared" ref="CJ62" si="180">+CF62+CH62</f>
        <v>537217.07000000018</v>
      </c>
      <c r="CK62" s="48">
        <f t="shared" si="111"/>
        <v>1.8180426881269212</v>
      </c>
      <c r="CL62" s="46">
        <f>+'OCT-DEC 2021 '!CL62+'JUL-SEP 2021'!CL62</f>
        <v>257417.33999999997</v>
      </c>
      <c r="CM62" s="47">
        <f t="shared" si="112"/>
        <v>0.22673489394648039</v>
      </c>
      <c r="CN62" s="44">
        <f>+'OCT-DEC 2021 '!CN62+'JUL-SEP 2021'!CN62</f>
        <v>0</v>
      </c>
      <c r="CO62" s="47">
        <f t="shared" si="113"/>
        <v>0</v>
      </c>
      <c r="CP62" s="44">
        <f t="shared" ref="CP62" si="181">+CL62+CN62</f>
        <v>257417.33999999997</v>
      </c>
      <c r="CQ62" s="48">
        <f t="shared" si="115"/>
        <v>0.14797425168529249</v>
      </c>
      <c r="CR62" s="137">
        <f>+CF62+CL62</f>
        <v>627142.3600000001</v>
      </c>
      <c r="CS62" s="138">
        <f>+CH62+CN62</f>
        <v>167492.04999999999</v>
      </c>
      <c r="CT62" s="139">
        <f>+CR62+CS62</f>
        <v>794634.41000000015</v>
      </c>
      <c r="CU62" s="41"/>
      <c r="CV62" s="46">
        <f>+D62+T62+AJ62+AZ62+BP62+CF62</f>
        <v>654069.77000000025</v>
      </c>
      <c r="CW62" s="47">
        <f t="shared" si="156"/>
        <v>0.47902916126839856</v>
      </c>
      <c r="CX62" s="47">
        <f>+F62+V62+AL62+BB62+BR62+CH62</f>
        <v>203044.15</v>
      </c>
      <c r="CY62" s="47">
        <f t="shared" si="157"/>
        <v>0.64838848227059065</v>
      </c>
      <c r="CZ62" s="44">
        <f t="shared" si="123"/>
        <v>857113.92000000027</v>
      </c>
      <c r="DA62" s="47">
        <f t="shared" si="158"/>
        <v>0.51062483952008852</v>
      </c>
      <c r="DB62" s="46">
        <f t="shared" ref="DB62" si="182">+J62+Z62+AP62+BF62+BV62+CL62</f>
        <v>2368350.9099999992</v>
      </c>
      <c r="DC62" s="47">
        <f t="shared" si="159"/>
        <v>0.44167078060830373</v>
      </c>
      <c r="DD62" s="44">
        <f>+L62+AB62+AR62+BH62+BX62+CN62</f>
        <v>881373.78</v>
      </c>
      <c r="DE62" s="47">
        <f t="shared" si="160"/>
        <v>0.31650946540126151</v>
      </c>
      <c r="DF62" s="44">
        <f>+DB62+DD62</f>
        <v>3249724.6899999995</v>
      </c>
      <c r="DG62" s="48">
        <f t="shared" si="161"/>
        <v>0.39888987399167436</v>
      </c>
      <c r="DH62" s="174"/>
      <c r="DI62" s="187" t="s">
        <v>8</v>
      </c>
      <c r="DJ62" s="46">
        <f t="shared" ref="DJ62" si="183">+CZ62</f>
        <v>857113.92000000027</v>
      </c>
      <c r="DK62" s="44">
        <f t="shared" ref="DK62" si="184">+DF62</f>
        <v>3249724.6899999995</v>
      </c>
      <c r="DL62" s="45">
        <f t="shared" si="133"/>
        <v>4106838.61</v>
      </c>
      <c r="DM62"/>
    </row>
    <row r="63" spans="1:119" s="60" customFormat="1" ht="15.6" x14ac:dyDescent="0.3">
      <c r="A63" s="33">
        <v>51</v>
      </c>
      <c r="B63" s="33" t="s">
        <v>174</v>
      </c>
      <c r="C63" s="50"/>
      <c r="D63" s="51">
        <f>+D61-D62</f>
        <v>360048003.00000006</v>
      </c>
      <c r="E63" s="55">
        <f t="shared" si="55"/>
        <v>1699.4940100823203</v>
      </c>
      <c r="F63" s="52">
        <f>+F61-F62</f>
        <v>81760269.000000015</v>
      </c>
      <c r="G63" s="55">
        <f t="shared" si="56"/>
        <v>1721.8488122314889</v>
      </c>
      <c r="H63" s="52">
        <f>+H61-H62</f>
        <v>441808272</v>
      </c>
      <c r="I63" s="56">
        <f t="shared" si="58"/>
        <v>1703.5870748823938</v>
      </c>
      <c r="J63" s="51">
        <f>+J61-J62</f>
        <v>182485579.99999997</v>
      </c>
      <c r="K63" s="55">
        <f t="shared" si="59"/>
        <v>596.91795900076204</v>
      </c>
      <c r="L63" s="52">
        <f>+L61-L62</f>
        <v>289627116.99999994</v>
      </c>
      <c r="M63" s="55">
        <f t="shared" si="60"/>
        <v>1100.1394683663545</v>
      </c>
      <c r="N63" s="52">
        <f>+N61-N62</f>
        <v>472112696.99999988</v>
      </c>
      <c r="O63" s="56">
        <f t="shared" si="62"/>
        <v>829.75708508428261</v>
      </c>
      <c r="P63" s="143">
        <f>+P61-P62</f>
        <v>542533583</v>
      </c>
      <c r="Q63" s="144">
        <f t="shared" ref="Q63:R63" si="185">+Q61-Q62</f>
        <v>371387385.99999994</v>
      </c>
      <c r="R63" s="145">
        <f t="shared" si="185"/>
        <v>913920969</v>
      </c>
      <c r="S63" s="39"/>
      <c r="T63" s="51">
        <f>+T61-T62</f>
        <v>624894937.29000044</v>
      </c>
      <c r="U63" s="243">
        <f t="shared" si="66"/>
        <v>1636.3818027055916</v>
      </c>
      <c r="V63" s="52">
        <f>+V61-V62</f>
        <v>142263372.25999993</v>
      </c>
      <c r="W63" s="243">
        <f t="shared" si="67"/>
        <v>1523.5049878452321</v>
      </c>
      <c r="X63" s="52">
        <f>+X61-X62</f>
        <v>767158309.55000031</v>
      </c>
      <c r="Y63" s="56">
        <f t="shared" si="69"/>
        <v>1614.2035529347409</v>
      </c>
      <c r="Z63" s="54">
        <f>+Z61-Z62</f>
        <v>413318689.81000072</v>
      </c>
      <c r="AA63" s="243">
        <f t="shared" si="70"/>
        <v>215.63245839624324</v>
      </c>
      <c r="AB63" s="52">
        <f>+AB61-AB62</f>
        <v>240947127.24999985</v>
      </c>
      <c r="AC63" s="55">
        <f t="shared" si="71"/>
        <v>324.55949531373318</v>
      </c>
      <c r="AD63" s="52">
        <f>+AD61-AD62</f>
        <v>654265817.06000054</v>
      </c>
      <c r="AE63" s="56">
        <f t="shared" si="73"/>
        <v>246.04266055094192</v>
      </c>
      <c r="AF63" s="143">
        <f>+AF61-AF62</f>
        <v>1038213627.1000012</v>
      </c>
      <c r="AG63" s="144">
        <f t="shared" ref="AG63:AH63" si="186">+AG61-AG62</f>
        <v>383210499.50999987</v>
      </c>
      <c r="AH63" s="145">
        <f t="shared" si="186"/>
        <v>1421424126.6100011</v>
      </c>
      <c r="AI63" s="41"/>
      <c r="AJ63" s="51">
        <f>+AJ61-AJ62</f>
        <v>220093705.61682421</v>
      </c>
      <c r="AK63" s="55">
        <f t="shared" si="77"/>
        <v>1740.0087407449143</v>
      </c>
      <c r="AL63" s="52">
        <f>+AL61-AL62</f>
        <v>73685630.923156127</v>
      </c>
      <c r="AM63" s="55">
        <f t="shared" si="78"/>
        <v>1999.3387850537547</v>
      </c>
      <c r="AN63" s="54">
        <f>+AN61-AN62</f>
        <v>293779336.53998023</v>
      </c>
      <c r="AO63" s="56">
        <f t="shared" si="80"/>
        <v>1798.5205334719778</v>
      </c>
      <c r="AP63" s="54">
        <f>+AP61-AP62</f>
        <v>75926267.440818369</v>
      </c>
      <c r="AQ63" s="55">
        <f t="shared" si="81"/>
        <v>263.32200680036891</v>
      </c>
      <c r="AR63" s="52">
        <f>+AR61-AR62</f>
        <v>135427751.06882074</v>
      </c>
      <c r="AS63" s="55">
        <f t="shared" si="82"/>
        <v>482.93750938333153</v>
      </c>
      <c r="AT63" s="52">
        <f>+AT61-AT62</f>
        <v>211354018.50963911</v>
      </c>
      <c r="AU63" s="56">
        <f t="shared" si="84"/>
        <v>371.60166063249164</v>
      </c>
      <c r="AV63" s="143">
        <f>+AV61-AV62</f>
        <v>296019973.05764258</v>
      </c>
      <c r="AW63" s="144">
        <f t="shared" ref="AW63" si="187">+AW61-AW62</f>
        <v>209113381.9919768</v>
      </c>
      <c r="AX63" s="145">
        <f t="shared" ref="AX63" si="188">+AX61-AX62</f>
        <v>505133355.04961944</v>
      </c>
      <c r="AY63" s="41"/>
      <c r="AZ63" s="51">
        <f>+AZ61-AZ62</f>
        <v>398755696.88462251</v>
      </c>
      <c r="BA63" s="55">
        <f t="shared" si="167"/>
        <v>1812.583568043631</v>
      </c>
      <c r="BB63" s="52">
        <f>+BB61-BB62</f>
        <v>83695152.728097513</v>
      </c>
      <c r="BC63" s="55">
        <v>1667.5433244105764</v>
      </c>
      <c r="BD63" s="52">
        <f>+BD61-BD62</f>
        <v>482450849.61272007</v>
      </c>
      <c r="BE63" s="56">
        <v>1797.2136558555205</v>
      </c>
      <c r="BF63" s="54">
        <f>+BF61-BF62</f>
        <v>294642057.01396406</v>
      </c>
      <c r="BG63" s="55">
        <v>263.29198855260745</v>
      </c>
      <c r="BH63" s="52">
        <f>+BH61-BH62</f>
        <v>251776704.43373516</v>
      </c>
      <c r="BI63" s="55">
        <v>475.79120916717926</v>
      </c>
      <c r="BJ63" s="52">
        <f>+BJ61-BJ62</f>
        <v>546418761.44769931</v>
      </c>
      <c r="BK63" s="56">
        <v>322.35889679383814</v>
      </c>
      <c r="BL63" s="143">
        <f>+BL61-BL62</f>
        <v>693397753.89858675</v>
      </c>
      <c r="BM63" s="144">
        <f t="shared" ref="BM63" si="189">+BM61-BM62</f>
        <v>335471857.16183269</v>
      </c>
      <c r="BN63" s="145">
        <f t="shared" ref="BN63" si="190">+BN61-BN62</f>
        <v>1028869611.0604192</v>
      </c>
      <c r="BO63" s="41"/>
      <c r="BP63" s="51">
        <f>+BP61-BP62</f>
        <v>253824643.21000034</v>
      </c>
      <c r="BQ63" s="55">
        <v>1518.2495125743383</v>
      </c>
      <c r="BR63" s="52">
        <f>+BR61-BR62</f>
        <v>55885398.249999963</v>
      </c>
      <c r="BS63" s="55">
        <v>1623.8872939794555</v>
      </c>
      <c r="BT63" s="54">
        <f>+BT61-BT62</f>
        <v>309710041.46000022</v>
      </c>
      <c r="BU63" s="56">
        <v>1531.2743184567587</v>
      </c>
      <c r="BV63" s="54">
        <f>+BV61-BV62</f>
        <v>105254361.58999994</v>
      </c>
      <c r="BW63" s="55">
        <f t="shared" si="101"/>
        <v>192.56194948774231</v>
      </c>
      <c r="BX63" s="54">
        <f>+BX61-BX62</f>
        <v>127791777.42000012</v>
      </c>
      <c r="BY63" s="55">
        <f t="shared" si="102"/>
        <v>365.9820359991412</v>
      </c>
      <c r="BZ63" s="52">
        <f>+BZ61-BZ62</f>
        <v>233046139.01000008</v>
      </c>
      <c r="CA63" s="56">
        <f t="shared" si="104"/>
        <v>260.16146801373122</v>
      </c>
      <c r="CB63" s="143">
        <f>+CB61-CB62</f>
        <v>359079004.80000019</v>
      </c>
      <c r="CC63" s="144">
        <f t="shared" ref="CC63" si="191">+CC61-CC62</f>
        <v>183677175.67000008</v>
      </c>
      <c r="CD63" s="145">
        <f t="shared" ref="CD63" si="192">+CD61-CD62</f>
        <v>542756180.47000027</v>
      </c>
      <c r="CE63" s="41"/>
      <c r="CF63" s="51">
        <f>+CF61-CF62</f>
        <v>405982870.52889174</v>
      </c>
      <c r="CG63" s="55">
        <f t="shared" si="108"/>
        <v>1617.6420896709265</v>
      </c>
      <c r="CH63" s="52">
        <f>+CH61-CH62</f>
        <v>78744869.921810433</v>
      </c>
      <c r="CI63" s="55">
        <f t="shared" si="109"/>
        <v>1768.7526936615102</v>
      </c>
      <c r="CJ63" s="52">
        <f>+CJ61-CJ62</f>
        <v>484727740.45070231</v>
      </c>
      <c r="CK63" s="56">
        <f t="shared" si="111"/>
        <v>1640.4090142904115</v>
      </c>
      <c r="CL63" s="54">
        <f>+CL61-CL62</f>
        <v>237720657.14207658</v>
      </c>
      <c r="CM63" s="55">
        <f t="shared" si="112"/>
        <v>209.38592554020008</v>
      </c>
      <c r="CN63" s="52">
        <f>+CN61-CN62</f>
        <v>209492878.34267277</v>
      </c>
      <c r="CO63" s="55">
        <f t="shared" si="113"/>
        <v>346.67835816595579</v>
      </c>
      <c r="CP63" s="52">
        <f>+CP61-CP62</f>
        <v>447213535.48474938</v>
      </c>
      <c r="CQ63" s="56">
        <f t="shared" si="115"/>
        <v>257.07704172877317</v>
      </c>
      <c r="CR63" s="143">
        <f>+CR61-CR62</f>
        <v>643703527.67096841</v>
      </c>
      <c r="CS63" s="144">
        <f t="shared" ref="CS63" si="193">+CS61-CS62</f>
        <v>288237748.26448321</v>
      </c>
      <c r="CT63" s="145">
        <f t="shared" ref="CT63" si="194">+CT61-CT62</f>
        <v>931941275.93545139</v>
      </c>
      <c r="CU63" s="41"/>
      <c r="CV63" s="54">
        <f>+CV61-CV62</f>
        <v>2263599856.5303388</v>
      </c>
      <c r="CW63" s="55">
        <f t="shared" si="156"/>
        <v>1657.8206033295119</v>
      </c>
      <c r="CX63" s="55">
        <f>+CX61-CX62</f>
        <v>516034693.08306402</v>
      </c>
      <c r="CY63" s="55">
        <f t="shared" si="157"/>
        <v>1647.8728958558911</v>
      </c>
      <c r="CZ63" s="52">
        <f t="shared" si="123"/>
        <v>2779634549.6134028</v>
      </c>
      <c r="DA63" s="55">
        <f t="shared" si="158"/>
        <v>1655.9647588279011</v>
      </c>
      <c r="DB63" s="54">
        <f>+DB61-DB62</f>
        <v>1309347612.99686</v>
      </c>
      <c r="DC63" s="55">
        <f t="shared" si="159"/>
        <v>244.17858851834694</v>
      </c>
      <c r="DD63" s="52">
        <f>+DD61-DD62</f>
        <v>1255063355.5152283</v>
      </c>
      <c r="DE63" s="55">
        <f t="shared" si="160"/>
        <v>450.70484363494256</v>
      </c>
      <c r="DF63" s="52">
        <f>+DF61-DF62</f>
        <v>2564410968.5120888</v>
      </c>
      <c r="DG63" s="56">
        <f t="shared" si="161"/>
        <v>314.77053155929184</v>
      </c>
      <c r="DH63" s="175"/>
      <c r="DI63" s="187" t="s">
        <v>174</v>
      </c>
      <c r="DJ63" s="54">
        <f>+DJ61-DJ62</f>
        <v>2779634549.6134028</v>
      </c>
      <c r="DK63" s="52">
        <f t="shared" ref="DK63:DL63" si="195">+DK61-DK62</f>
        <v>2564410968.5120888</v>
      </c>
      <c r="DL63" s="53">
        <f t="shared" si="195"/>
        <v>5344045518.1254921</v>
      </c>
      <c r="DM63"/>
      <c r="DO63" s="57"/>
    </row>
    <row r="64" spans="1:119" s="60" customFormat="1" ht="15.6" x14ac:dyDescent="0.3">
      <c r="A64" s="33"/>
      <c r="B64" s="59" t="s">
        <v>64</v>
      </c>
      <c r="C64" s="42"/>
      <c r="D64" s="43"/>
      <c r="E64" s="47"/>
      <c r="F64" s="47"/>
      <c r="G64" s="47"/>
      <c r="H64" s="47"/>
      <c r="I64" s="48"/>
      <c r="J64" s="43"/>
      <c r="K64" s="47"/>
      <c r="L64" s="47"/>
      <c r="M64" s="47"/>
      <c r="N64" s="47"/>
      <c r="O64" s="48"/>
      <c r="P64" s="146"/>
      <c r="Q64" s="147"/>
      <c r="R64" s="148"/>
      <c r="S64" s="39"/>
      <c r="T64" s="43"/>
      <c r="U64" s="47"/>
      <c r="V64" s="47"/>
      <c r="W64" s="47"/>
      <c r="X64" s="47"/>
      <c r="Y64" s="48"/>
      <c r="Z64" s="46"/>
      <c r="AA64" s="47"/>
      <c r="AB64" s="47"/>
      <c r="AC64" s="47"/>
      <c r="AD64" s="47"/>
      <c r="AE64" s="48"/>
      <c r="AF64" s="146"/>
      <c r="AG64" s="147"/>
      <c r="AH64" s="148"/>
      <c r="AI64" s="41"/>
      <c r="AJ64" s="43"/>
      <c r="AK64" s="47"/>
      <c r="AL64" s="47"/>
      <c r="AM64" s="47"/>
      <c r="AN64" s="47"/>
      <c r="AO64" s="48"/>
      <c r="AP64" s="46"/>
      <c r="AQ64" s="47"/>
      <c r="AR64" s="47"/>
      <c r="AS64" s="47"/>
      <c r="AT64" s="47"/>
      <c r="AU64" s="48"/>
      <c r="AV64" s="146"/>
      <c r="AW64" s="147"/>
      <c r="AX64" s="148"/>
      <c r="AY64" s="41"/>
      <c r="AZ64" s="43"/>
      <c r="BA64" s="47"/>
      <c r="BB64" s="47"/>
      <c r="BC64" s="47"/>
      <c r="BD64" s="47"/>
      <c r="BE64" s="48"/>
      <c r="BF64" s="46"/>
      <c r="BG64" s="47"/>
      <c r="BH64" s="47"/>
      <c r="BI64" s="47"/>
      <c r="BJ64" s="47"/>
      <c r="BK64" s="48"/>
      <c r="BL64" s="146"/>
      <c r="BM64" s="147"/>
      <c r="BN64" s="148"/>
      <c r="BO64" s="41"/>
      <c r="BP64" s="43"/>
      <c r="BQ64" s="47"/>
      <c r="BR64" s="47"/>
      <c r="BS64" s="47"/>
      <c r="BT64" s="47"/>
      <c r="BU64" s="48"/>
      <c r="BV64" s="46"/>
      <c r="BW64" s="47"/>
      <c r="BX64" s="47"/>
      <c r="BY64" s="47"/>
      <c r="BZ64" s="47"/>
      <c r="CA64" s="48"/>
      <c r="CB64" s="146"/>
      <c r="CC64" s="147"/>
      <c r="CD64" s="148"/>
      <c r="CE64" s="41"/>
      <c r="CF64" s="43"/>
      <c r="CG64" s="47"/>
      <c r="CH64" s="47"/>
      <c r="CI64" s="47"/>
      <c r="CJ64" s="47"/>
      <c r="CK64" s="48"/>
      <c r="CL64" s="46"/>
      <c r="CM64" s="47"/>
      <c r="CN64" s="47"/>
      <c r="CO64" s="47"/>
      <c r="CP64" s="47"/>
      <c r="CQ64" s="48"/>
      <c r="CR64" s="146"/>
      <c r="CS64" s="147"/>
      <c r="CT64" s="148"/>
      <c r="CU64" s="41"/>
      <c r="CV64" s="46"/>
      <c r="CW64" s="47"/>
      <c r="CX64" s="47"/>
      <c r="CY64" s="47"/>
      <c r="CZ64" s="44"/>
      <c r="DA64" s="48"/>
      <c r="DB64" s="58"/>
      <c r="DC64" s="47"/>
      <c r="DD64" s="47"/>
      <c r="DE64" s="47"/>
      <c r="DF64" s="47"/>
      <c r="DG64" s="48"/>
      <c r="DH64" s="174"/>
      <c r="DI64" s="189" t="s">
        <v>64</v>
      </c>
      <c r="DJ64" s="46"/>
      <c r="DK64" s="44"/>
      <c r="DL64" s="45"/>
      <c r="DM64"/>
    </row>
    <row r="65" spans="1:119" s="60" customFormat="1" ht="15.6" x14ac:dyDescent="0.3">
      <c r="A65" s="33"/>
      <c r="B65" s="32" t="s">
        <v>65</v>
      </c>
      <c r="C65" s="42"/>
      <c r="D65" s="43"/>
      <c r="E65" s="47"/>
      <c r="F65" s="47"/>
      <c r="G65" s="47"/>
      <c r="H65" s="47"/>
      <c r="I65" s="48"/>
      <c r="J65" s="43"/>
      <c r="K65" s="47"/>
      <c r="L65" s="47"/>
      <c r="M65" s="47"/>
      <c r="N65" s="47"/>
      <c r="O65" s="48"/>
      <c r="P65" s="146"/>
      <c r="Q65" s="147"/>
      <c r="R65" s="148"/>
      <c r="S65" s="39"/>
      <c r="T65" s="43"/>
      <c r="U65" s="47"/>
      <c r="V65" s="47"/>
      <c r="W65" s="47"/>
      <c r="X65" s="47"/>
      <c r="Y65" s="48"/>
      <c r="Z65" s="46"/>
      <c r="AA65" s="47"/>
      <c r="AB65" s="47"/>
      <c r="AC65" s="47"/>
      <c r="AD65" s="47"/>
      <c r="AE65" s="48"/>
      <c r="AF65" s="146"/>
      <c r="AG65" s="147"/>
      <c r="AH65" s="148"/>
      <c r="AI65" s="41"/>
      <c r="AJ65" s="43"/>
      <c r="AK65" s="47"/>
      <c r="AL65" s="47"/>
      <c r="AM65" s="47"/>
      <c r="AN65" s="47"/>
      <c r="AO65" s="48"/>
      <c r="AP65" s="46"/>
      <c r="AQ65" s="47"/>
      <c r="AR65" s="47"/>
      <c r="AS65" s="47"/>
      <c r="AT65" s="47"/>
      <c r="AU65" s="48"/>
      <c r="AV65" s="146"/>
      <c r="AW65" s="147"/>
      <c r="AX65" s="148"/>
      <c r="AY65" s="41"/>
      <c r="AZ65" s="43"/>
      <c r="BA65" s="47"/>
      <c r="BB65" s="47"/>
      <c r="BC65" s="47"/>
      <c r="BD65" s="47"/>
      <c r="BE65" s="48"/>
      <c r="BF65" s="46"/>
      <c r="BG65" s="47"/>
      <c r="BH65" s="47"/>
      <c r="BI65" s="47"/>
      <c r="BJ65" s="47"/>
      <c r="BK65" s="48"/>
      <c r="BL65" s="146"/>
      <c r="BM65" s="147"/>
      <c r="BN65" s="148"/>
      <c r="BO65" s="41"/>
      <c r="BP65" s="43"/>
      <c r="BQ65" s="47"/>
      <c r="BR65" s="47"/>
      <c r="BS65" s="47"/>
      <c r="BT65" s="47"/>
      <c r="BU65" s="48"/>
      <c r="BV65" s="46"/>
      <c r="BW65" s="47"/>
      <c r="BX65" s="47"/>
      <c r="BY65" s="47"/>
      <c r="BZ65" s="47"/>
      <c r="CA65" s="48"/>
      <c r="CB65" s="146"/>
      <c r="CC65" s="147"/>
      <c r="CD65" s="148"/>
      <c r="CE65" s="41"/>
      <c r="CF65" s="43"/>
      <c r="CG65" s="47"/>
      <c r="CH65" s="47"/>
      <c r="CI65" s="47"/>
      <c r="CJ65" s="47"/>
      <c r="CK65" s="48"/>
      <c r="CL65" s="46"/>
      <c r="CM65" s="47"/>
      <c r="CN65" s="47"/>
      <c r="CO65" s="47"/>
      <c r="CP65" s="47"/>
      <c r="CQ65" s="48"/>
      <c r="CR65" s="146"/>
      <c r="CS65" s="147"/>
      <c r="CT65" s="148"/>
      <c r="CU65" s="41"/>
      <c r="CV65" s="46"/>
      <c r="CW65" s="47"/>
      <c r="CX65" s="47"/>
      <c r="CY65" s="47"/>
      <c r="CZ65" s="44"/>
      <c r="DA65" s="48"/>
      <c r="DB65" s="58"/>
      <c r="DC65" s="47"/>
      <c r="DD65" s="47"/>
      <c r="DE65" s="47"/>
      <c r="DF65" s="47"/>
      <c r="DG65" s="48"/>
      <c r="DH65" s="174"/>
      <c r="DI65" s="186" t="s">
        <v>65</v>
      </c>
      <c r="DJ65" s="46"/>
      <c r="DK65" s="44"/>
      <c r="DL65" s="45"/>
      <c r="DM65"/>
      <c r="DO65" s="67"/>
    </row>
    <row r="66" spans="1:119" s="60" customFormat="1" ht="15.6" x14ac:dyDescent="0.3">
      <c r="A66" s="33">
        <v>52</v>
      </c>
      <c r="B66" s="33" t="s">
        <v>66</v>
      </c>
      <c r="C66" s="42"/>
      <c r="D66" s="43">
        <f>+'JUL-SEP 2021'!D66+'OCT-DEC 2021 '!D66</f>
        <v>4988157.5196755119</v>
      </c>
      <c r="E66" s="47">
        <f t="shared" ref="E66:E73" si="196">+D66/$D$111</f>
        <v>23.545037759966732</v>
      </c>
      <c r="F66" s="44">
        <f>+'JUL-SEP 2021'!F66+'OCT-DEC 2021 '!F66</f>
        <v>216513.27551322215</v>
      </c>
      <c r="G66" s="47">
        <f t="shared" ref="G66:G73" si="197">+F66/$F$111</f>
        <v>4.5597101236884452</v>
      </c>
      <c r="H66" s="44">
        <f t="shared" ref="H66:H72" si="198">+D66+F66</f>
        <v>5204670.7951887343</v>
      </c>
      <c r="I66" s="48">
        <f t="shared" ref="I66:I73" si="199">+H66/$H$111</f>
        <v>20.06890874986016</v>
      </c>
      <c r="J66" s="43">
        <f>+'OCT-DEC 2021 '!J66+'JUL-SEP 2021'!J66</f>
        <v>1245507.8248258736</v>
      </c>
      <c r="K66" s="47">
        <f t="shared" ref="K66:K73" si="200">+J66/$J$111</f>
        <v>4.074108149885264</v>
      </c>
      <c r="L66" s="44">
        <f>+'OCT-DEC 2021 '!L66+'JUL-SEP 2021'!L66</f>
        <v>311438.97273229033</v>
      </c>
      <c r="M66" s="47">
        <f t="shared" ref="M66:M73" si="201">+L66/$L$111</f>
        <v>1.1829911143653911</v>
      </c>
      <c r="N66" s="44">
        <f t="shared" ref="N66:N72" si="202">+J66+L66</f>
        <v>1556946.797558164</v>
      </c>
      <c r="O66" s="48">
        <f t="shared" ref="O66:O73" si="203">+N66/$N$111</f>
        <v>2.7363967217623277</v>
      </c>
      <c r="P66" s="137">
        <f t="shared" ref="P66:P72" si="204">+D66+J66</f>
        <v>6233665.3445013855</v>
      </c>
      <c r="Q66" s="138">
        <f t="shared" ref="Q66:Q72" si="205">+F66+L66</f>
        <v>527952.24824551248</v>
      </c>
      <c r="R66" s="139">
        <f t="shared" ref="R66:R73" si="206">+P66+Q66</f>
        <v>6761617.5927468976</v>
      </c>
      <c r="S66" s="39"/>
      <c r="T66" s="43">
        <f>+'OCT-DEC 2021 '!T66+'JUL-SEP 2021'!T66</f>
        <v>6372537.2977046352</v>
      </c>
      <c r="U66" s="47">
        <f t="shared" ref="U66:U73" si="207">+T66/$T$111</f>
        <v>16.687451679876805</v>
      </c>
      <c r="V66" s="44">
        <f>+'OCT-DEC 2021 '!V66+'JUL-SEP 2021'!V66</f>
        <v>1697548.2987758324</v>
      </c>
      <c r="W66" s="47">
        <f t="shared" ref="W66:W73" si="208">+V66/$V$111</f>
        <v>18.179122701847657</v>
      </c>
      <c r="X66" s="44">
        <f t="shared" ref="X66:X72" si="209">+T66+V66</f>
        <v>8070085.5964804674</v>
      </c>
      <c r="Y66" s="48">
        <f t="shared" ref="Y66:Y73" si="210">+X66/$X$111</f>
        <v>16.980538019548383</v>
      </c>
      <c r="Z66" s="46">
        <f>+'OCT-DEC 2021 '!Z66+'JUL-SEP 2021'!Z66</f>
        <v>4824090.8983629812</v>
      </c>
      <c r="AA66" s="47">
        <f t="shared" ref="AA66:AA73" si="211">+Z66/$Z$111</f>
        <v>2.5167760509913957</v>
      </c>
      <c r="AB66" s="44">
        <f>+'OCT-DEC 2021 '!AB66+'JUL-SEP 2021'!AB66</f>
        <v>2102836.475807413</v>
      </c>
      <c r="AC66" s="47">
        <f t="shared" ref="AC66:AC73" si="212">+AB66/$AB$111</f>
        <v>2.8325531543159896</v>
      </c>
      <c r="AD66" s="44">
        <f t="shared" ref="AD66:AD72" si="213">+Z66+AB66</f>
        <v>6926927.3741703946</v>
      </c>
      <c r="AE66" s="48">
        <f t="shared" ref="AE66:AE73" si="214">+AD66/$AD$111</f>
        <v>2.6049345635120296</v>
      </c>
      <c r="AF66" s="137">
        <f t="shared" ref="AF66:AF72" si="215">+T66+Z66</f>
        <v>11196628.196067616</v>
      </c>
      <c r="AG66" s="138">
        <f t="shared" ref="AG66:AG72" si="216">+V66+AB66</f>
        <v>3800384.7745832456</v>
      </c>
      <c r="AH66" s="139">
        <f t="shared" ref="AH66:AH73" si="217">+AF66+AG66</f>
        <v>14997012.970650863</v>
      </c>
      <c r="AI66" s="41"/>
      <c r="AJ66" s="43">
        <f>+'OCT-DEC 2021 '!AJ66+'JUL-SEP 2021'!AJ66</f>
        <v>3914478.1022650804</v>
      </c>
      <c r="AK66" s="47">
        <f t="shared" ref="AK66:AK73" si="218">+AJ66/$AJ$111</f>
        <v>30.94693732520421</v>
      </c>
      <c r="AL66" s="44">
        <f>+'OCT-DEC 2021 '!AL66+'JUL-SEP 2021'!AL66</f>
        <v>1155697.2101537485</v>
      </c>
      <c r="AM66" s="47">
        <f t="shared" ref="AM66:AM73" si="219">+AL66/$AL$111</f>
        <v>31.357948993454038</v>
      </c>
      <c r="AN66" s="44">
        <f t="shared" ref="AN66:AN72" si="220">+AJ66+AL66</f>
        <v>5070175.3124188287</v>
      </c>
      <c r="AO66" s="48">
        <f t="shared" ref="AO66:AO73" si="221">+AN66/$AN$111</f>
        <v>31.039672548402638</v>
      </c>
      <c r="AP66" s="46">
        <f>+'OCT-DEC 2021 '!AP66+'JUL-SEP 2021'!AP66</f>
        <v>237473.37461315608</v>
      </c>
      <c r="AQ66" s="47">
        <f t="shared" ref="AQ66:AQ73" si="222">+AP66/$AP$111</f>
        <v>0.82358803708523298</v>
      </c>
      <c r="AR66" s="44">
        <f>+'OCT-DEC 2021 '!AR66+'JUL-SEP 2021'!AR66</f>
        <v>358620.6157165214</v>
      </c>
      <c r="AS66" s="47">
        <f t="shared" ref="AS66:AS73" si="223">+AR66/$AR$111</f>
        <v>1.2788468065134042</v>
      </c>
      <c r="AT66" s="44">
        <f t="shared" ref="AT66:AT72" si="224">+AP66+AR66</f>
        <v>596093.99032967747</v>
      </c>
      <c r="AU66" s="48">
        <f t="shared" ref="AU66:AU73" si="225">+AT66/$AT$111</f>
        <v>1.0480497047632633</v>
      </c>
      <c r="AV66" s="137">
        <f t="shared" ref="AV66:AV72" si="226">+AJ66+AP66</f>
        <v>4151951.4768782365</v>
      </c>
      <c r="AW66" s="138">
        <f t="shared" ref="AW66:AW72" si="227">+AL66+AR66</f>
        <v>1514317.8258702699</v>
      </c>
      <c r="AX66" s="139">
        <f t="shared" ref="AX66:AX73" si="228">+AV66+AW66</f>
        <v>5666269.3027485069</v>
      </c>
      <c r="AY66" s="41"/>
      <c r="AZ66" s="43">
        <f>+'OCT-DEC 2021 '!AZ66+'JUL-SEP 2021'!AZ66</f>
        <v>2583161.8251892403</v>
      </c>
      <c r="BA66" s="47">
        <f t="shared" ref="BA66:BA73" si="229">+AZ66/$AZ$111</f>
        <v>11.742018269623307</v>
      </c>
      <c r="BB66" s="44">
        <f>+'OCT-DEC 2021 '!BB66+'JUL-SEP 2021'!BB66</f>
        <v>535384.07973075903</v>
      </c>
      <c r="BC66" s="47">
        <f t="shared" ref="BC66:BC73" si="230">+BB66/$BB$111</f>
        <v>9.8351105836350765</v>
      </c>
      <c r="BD66" s="44">
        <f t="shared" ref="BD66:BD72" si="231">+AZ66+BB66</f>
        <v>3118545.9049199992</v>
      </c>
      <c r="BE66" s="48">
        <v>11.445010777185651</v>
      </c>
      <c r="BF66" s="46">
        <f>+'OCT-DEC 2021 '!BF66+'JUL-SEP 2021'!BF66</f>
        <v>2518425.4028791743</v>
      </c>
      <c r="BG66" s="47">
        <v>1.6203939692529916</v>
      </c>
      <c r="BH66" s="44">
        <f>+'OCT-DEC 2021 '!BH66+'JUL-SEP 2021'!BH66</f>
        <v>2026775.7650727949</v>
      </c>
      <c r="BI66" s="47">
        <v>2.9459968070138087</v>
      </c>
      <c r="BJ66" s="44">
        <f t="shared" ref="BJ66:BJ72" si="232">+BF66+BH66</f>
        <v>4545201.1679519694</v>
      </c>
      <c r="BK66" s="48">
        <v>1.9888624321296218</v>
      </c>
      <c r="BL66" s="137">
        <f t="shared" ref="BL66:BL72" si="233">+AZ66+BF66</f>
        <v>5101587.2280684151</v>
      </c>
      <c r="BM66" s="138">
        <f t="shared" ref="BM66:BM72" si="234">+BB66+BH66</f>
        <v>2562159.844803554</v>
      </c>
      <c r="BN66" s="139">
        <f t="shared" ref="BN66:BN73" si="235">+BL66+BM66</f>
        <v>7663747.0728719691</v>
      </c>
      <c r="BO66" s="41"/>
      <c r="BP66" s="43">
        <f>+'OCT-DEC 2021 '!BP66+'JUL-SEP 2021'!BP66</f>
        <v>2871604.7700000005</v>
      </c>
      <c r="BQ66" s="47">
        <v>24.079151280755621</v>
      </c>
      <c r="BR66" s="44">
        <f>+'OCT-DEC 2021 '!BR66+'JUL-SEP 2021'!BR66</f>
        <v>581342.31000000017</v>
      </c>
      <c r="BS66" s="47">
        <v>24.991996176700912</v>
      </c>
      <c r="BT66" s="44">
        <f t="shared" ref="BT66:BT72" si="236">+BP66+BR66</f>
        <v>3452947.0800000005</v>
      </c>
      <c r="BU66" s="48">
        <v>24.191702182642224</v>
      </c>
      <c r="BV66" s="46">
        <f>+'OCT-DEC 2021 '!BV66+'JUL-SEP 2021'!BV66</f>
        <v>823831.9700000002</v>
      </c>
      <c r="BW66" s="47">
        <f t="shared" ref="BW66:BW73" si="237">+BV66/$BV$111</f>
        <v>1.5071935053055254</v>
      </c>
      <c r="BX66" s="44">
        <f>+'OCT-DEC 2021 '!BX66+'JUL-SEP 2021'!BX66</f>
        <v>1024955.4999999998</v>
      </c>
      <c r="BY66" s="47">
        <f t="shared" ref="BY66:BY73" si="238">+BX66/$BX$111</f>
        <v>2.9353633564831383</v>
      </c>
      <c r="BZ66" s="44">
        <f t="shared" ref="BZ66:BZ72" si="239">+BV66+BX66</f>
        <v>1848787.47</v>
      </c>
      <c r="CA66" s="48">
        <f t="shared" ref="CA66:CA73" si="240">+BZ66/$BZ$111</f>
        <v>2.0638971505121262</v>
      </c>
      <c r="CB66" s="137">
        <f t="shared" ref="CB66:CB72" si="241">+BP66+BV66</f>
        <v>3695436.7400000007</v>
      </c>
      <c r="CC66" s="138">
        <f t="shared" ref="CC66:CC72" si="242">+BR66+BX66</f>
        <v>1606297.81</v>
      </c>
      <c r="CD66" s="139">
        <f t="shared" ref="CD66:CD73" si="243">+CB66+CC66</f>
        <v>5301734.5500000007</v>
      </c>
      <c r="CE66" s="41"/>
      <c r="CF66" s="43">
        <f>+'OCT-DEC 2021 '!CF66+'JUL-SEP 2021'!CF66</f>
        <v>2703158.7127214572</v>
      </c>
      <c r="CG66" s="47">
        <f t="shared" ref="CG66:CG73" si="244">+CF66/$CF$111</f>
        <v>10.77075814322497</v>
      </c>
      <c r="CH66" s="44">
        <f>+'OCT-DEC 2021 '!CH66+'JUL-SEP 2021'!CH66</f>
        <v>490299.64338396245</v>
      </c>
      <c r="CI66" s="47">
        <f t="shared" ref="CI66:CI73" si="245">+CH66/$CH$111</f>
        <v>11.013019842407063</v>
      </c>
      <c r="CJ66" s="44">
        <f t="shared" ref="CJ66:CJ72" si="246">+CF66+CH66</f>
        <v>3193458.3561054198</v>
      </c>
      <c r="CK66" s="48">
        <f t="shared" ref="CK66:CK73" si="247">+CJ66/$CJ$111</f>
        <v>10.807258254387326</v>
      </c>
      <c r="CL66" s="46">
        <f>+'OCT-DEC 2021 '!CL66+'JUL-SEP 2021'!CL66</f>
        <v>1977854.5938062659</v>
      </c>
      <c r="CM66" s="47">
        <f t="shared" ref="CM66:CM73" si="248">+CL66/$CL$111</f>
        <v>1.742107394817392</v>
      </c>
      <c r="CN66" s="44">
        <f>+'OCT-DEC 2021 '!CN66+'JUL-SEP 2021'!CN66</f>
        <v>1693527.0826144335</v>
      </c>
      <c r="CO66" s="47">
        <f t="shared" ref="CO66:CO73" si="249">+CN66/$CN$111</f>
        <v>2.8025257619975203</v>
      </c>
      <c r="CP66" s="44">
        <f t="shared" ref="CP66:CP72" si="250">+CL66+CN66</f>
        <v>3671381.6764206993</v>
      </c>
      <c r="CQ66" s="48">
        <f t="shared" ref="CQ66:CQ73" si="251">+CP66/$CP$111</f>
        <v>2.1104637170885523</v>
      </c>
      <c r="CR66" s="137">
        <f t="shared" ref="CR66:CR72" si="252">+CF66+CL66</f>
        <v>4681013.3065277226</v>
      </c>
      <c r="CS66" s="138">
        <f t="shared" ref="CS66:CS72" si="253">+CH66+CN66</f>
        <v>2183826.7259983961</v>
      </c>
      <c r="CT66" s="139">
        <f t="shared" ref="CT66:CT73" si="254">+CR66+CS66</f>
        <v>6864840.0325261187</v>
      </c>
      <c r="CU66" s="41"/>
      <c r="CV66" s="46">
        <f t="shared" ref="CV66:CV72" si="255">+D66+T66+AJ66+AZ66+BP66+CF66</f>
        <v>23433098.227555923</v>
      </c>
      <c r="CW66" s="47">
        <f>+CV66/$CV$111</f>
        <v>17.161987764495073</v>
      </c>
      <c r="CX66" s="47">
        <f t="shared" ref="CX66:CX72" si="256">+F66+V66+AL66+BB66+BR66+CH66</f>
        <v>4676784.817557524</v>
      </c>
      <c r="CY66" s="47">
        <f t="shared" ref="CY66:CY73" si="257">+CX66/$CX$111</f>
        <v>14.93455196696021</v>
      </c>
      <c r="CZ66" s="44">
        <f t="shared" ref="CZ66:CZ73" si="258">+CV66+CX66</f>
        <v>28109883.045113448</v>
      </c>
      <c r="DA66" s="48">
        <f t="shared" ref="DA66:DA73" si="259">+CZ66/$CZ$111</f>
        <v>16.746437298369283</v>
      </c>
      <c r="DB66" s="46">
        <f t="shared" ref="DB66:DB72" si="260">+J66+Z66+AP66+BF66+BV66+CL66</f>
        <v>11627184.064487454</v>
      </c>
      <c r="DC66" s="47">
        <f t="shared" ref="DC66:DC73" si="261">+DB66/$DB$111</f>
        <v>2.1683389232377754</v>
      </c>
      <c r="DD66" s="44">
        <f t="shared" ref="DD66:DD72" si="262">+L66+AB66+AR66+BH66+BX66+CN66</f>
        <v>7518154.4119434524</v>
      </c>
      <c r="DE66" s="47">
        <f t="shared" ref="DE66:DE73" si="263">+DD66/$DD$111</f>
        <v>2.6998386924198692</v>
      </c>
      <c r="DF66" s="44">
        <f t="shared" ref="DF66:DF72" si="264">+DB66+DD66</f>
        <v>19145338.476430908</v>
      </c>
      <c r="DG66" s="48">
        <f t="shared" ref="DG66:DG73" si="265">+DF66/$DF$111</f>
        <v>2.3500088102513939</v>
      </c>
      <c r="DH66" s="174"/>
      <c r="DI66" s="187" t="s">
        <v>66</v>
      </c>
      <c r="DJ66" s="46">
        <f>+CZ66</f>
        <v>28109883.045113448</v>
      </c>
      <c r="DK66" s="44">
        <f t="shared" ref="DK66:DK72" si="266">+DF66</f>
        <v>19145338.476430908</v>
      </c>
      <c r="DL66" s="45">
        <f t="shared" ref="DL66:DL72" si="267">+DJ66+DK66</f>
        <v>47255221.521544352</v>
      </c>
      <c r="DM66"/>
    </row>
    <row r="67" spans="1:119" s="60" customFormat="1" ht="15.6" x14ac:dyDescent="0.3">
      <c r="A67" s="33">
        <v>53</v>
      </c>
      <c r="B67" s="33" t="s">
        <v>67</v>
      </c>
      <c r="C67" s="42"/>
      <c r="D67" s="43">
        <f>+'JUL-SEP 2021'!D67+'OCT-DEC 2021 '!D67</f>
        <v>3585867.4990388248</v>
      </c>
      <c r="E67" s="47">
        <f t="shared" si="196"/>
        <v>16.925966217802774</v>
      </c>
      <c r="F67" s="44">
        <f>+'JUL-SEP 2021'!F67+'OCT-DEC 2021 '!F67</f>
        <v>168155.3083569319</v>
      </c>
      <c r="G67" s="47">
        <f t="shared" si="197"/>
        <v>3.5413046153848011</v>
      </c>
      <c r="H67" s="44">
        <f t="shared" si="198"/>
        <v>3754022.8073957567</v>
      </c>
      <c r="I67" s="48">
        <f t="shared" si="199"/>
        <v>14.475294236892715</v>
      </c>
      <c r="J67" s="43">
        <f>+'OCT-DEC 2021 '!J67+'JUL-SEP 2021'!J67</f>
        <v>902227.37372595211</v>
      </c>
      <c r="K67" s="47">
        <f t="shared" si="200"/>
        <v>2.9512234472395749</v>
      </c>
      <c r="L67" s="44">
        <f>+'OCT-DEC 2021 '!L67+'JUL-SEP 2021'!L67</f>
        <v>224495.57990865738</v>
      </c>
      <c r="M67" s="47">
        <f t="shared" si="201"/>
        <v>0.85273937913523068</v>
      </c>
      <c r="N67" s="44">
        <f t="shared" si="202"/>
        <v>1126722.9536346095</v>
      </c>
      <c r="O67" s="48">
        <f t="shared" si="203"/>
        <v>1.9802609835452214</v>
      </c>
      <c r="P67" s="137">
        <f t="shared" si="204"/>
        <v>4488094.8727647774</v>
      </c>
      <c r="Q67" s="138">
        <f t="shared" si="205"/>
        <v>392650.88826558925</v>
      </c>
      <c r="R67" s="139">
        <f t="shared" si="206"/>
        <v>4880745.7610303666</v>
      </c>
      <c r="S67" s="39"/>
      <c r="T67" s="43">
        <f>+'OCT-DEC 2021 '!T67+'JUL-SEP 2021'!T67</f>
        <v>7188129.0965408944</v>
      </c>
      <c r="U67" s="47">
        <f t="shared" si="207"/>
        <v>18.823202025109968</v>
      </c>
      <c r="V67" s="44">
        <f>+'OCT-DEC 2021 '!V67+'JUL-SEP 2021'!V67</f>
        <v>1690713.1069143799</v>
      </c>
      <c r="W67" s="47">
        <f t="shared" si="208"/>
        <v>18.105924318255497</v>
      </c>
      <c r="X67" s="44">
        <f t="shared" si="209"/>
        <v>8878842.2034552749</v>
      </c>
      <c r="Y67" s="48">
        <f t="shared" si="210"/>
        <v>18.682269946566105</v>
      </c>
      <c r="Z67" s="46">
        <f>+'OCT-DEC 2021 '!Z67+'JUL-SEP 2021'!Z67</f>
        <v>2082129.2230911024</v>
      </c>
      <c r="AA67" s="47">
        <f t="shared" si="211"/>
        <v>1.0862674593306787</v>
      </c>
      <c r="AB67" s="44">
        <f>+'OCT-DEC 2021 '!AB67+'JUL-SEP 2021'!AB67</f>
        <v>899257.08025086566</v>
      </c>
      <c r="AC67" s="47">
        <f t="shared" si="212"/>
        <v>1.2113131517882514</v>
      </c>
      <c r="AD67" s="44">
        <f t="shared" si="213"/>
        <v>2981386.303341968</v>
      </c>
      <c r="AE67" s="48">
        <f t="shared" si="214"/>
        <v>1.1211776606344148</v>
      </c>
      <c r="AF67" s="137">
        <f t="shared" si="215"/>
        <v>9270258.3196319975</v>
      </c>
      <c r="AG67" s="138">
        <f t="shared" si="216"/>
        <v>2589970.1871652454</v>
      </c>
      <c r="AH67" s="139">
        <f t="shared" si="217"/>
        <v>11860228.506797243</v>
      </c>
      <c r="AI67" s="41"/>
      <c r="AJ67" s="43">
        <f>+'OCT-DEC 2021 '!AJ67+'JUL-SEP 2021'!AJ67</f>
        <v>1248879.6560306014</v>
      </c>
      <c r="AK67" s="47">
        <f t="shared" si="218"/>
        <v>9.8733469525701736</v>
      </c>
      <c r="AL67" s="44">
        <f>+'OCT-DEC 2021 '!AL67+'JUL-SEP 2021'!AL67</f>
        <v>351362.50573156495</v>
      </c>
      <c r="AM67" s="47">
        <f t="shared" si="219"/>
        <v>9.533645522495318</v>
      </c>
      <c r="AN67" s="44">
        <f t="shared" si="220"/>
        <v>1600242.1617621663</v>
      </c>
      <c r="AO67" s="48">
        <f t="shared" si="221"/>
        <v>9.7967012260073236</v>
      </c>
      <c r="AP67" s="46">
        <f>+'OCT-DEC 2021 '!AP67+'JUL-SEP 2021'!AP67</f>
        <v>96738.525730729394</v>
      </c>
      <c r="AQ67" s="47">
        <f t="shared" si="222"/>
        <v>0.3355015805324596</v>
      </c>
      <c r="AR67" s="44">
        <f>+'OCT-DEC 2021 '!AR67+'JUL-SEP 2021'!AR67</f>
        <v>146335.30464985117</v>
      </c>
      <c r="AS67" s="47">
        <f t="shared" si="223"/>
        <v>0.5218340185427518</v>
      </c>
      <c r="AT67" s="44">
        <f t="shared" si="224"/>
        <v>243073.83038058056</v>
      </c>
      <c r="AU67" s="48">
        <f t="shared" si="225"/>
        <v>0.42737128758024945</v>
      </c>
      <c r="AV67" s="137">
        <f t="shared" si="226"/>
        <v>1345618.1817613307</v>
      </c>
      <c r="AW67" s="138">
        <f t="shared" si="227"/>
        <v>497697.81038141611</v>
      </c>
      <c r="AX67" s="139">
        <f t="shared" si="228"/>
        <v>1843315.9921427467</v>
      </c>
      <c r="AY67" s="41"/>
      <c r="AZ67" s="43">
        <f>+'OCT-DEC 2021 '!AZ67+'JUL-SEP 2021'!AZ67</f>
        <v>1315859.4596080319</v>
      </c>
      <c r="BA67" s="47">
        <f t="shared" si="229"/>
        <v>5.9813696781626318</v>
      </c>
      <c r="BB67" s="44">
        <f>+'OCT-DEC 2021 '!BB67+'JUL-SEP 2021'!BB67</f>
        <v>274226.02332196757</v>
      </c>
      <c r="BC67" s="47">
        <f t="shared" si="230"/>
        <v>5.0375858498414203</v>
      </c>
      <c r="BD67" s="44">
        <f t="shared" si="231"/>
        <v>1590085.4829299995</v>
      </c>
      <c r="BE67" s="48">
        <v>6.1229586425500742</v>
      </c>
      <c r="BF67" s="46">
        <f>+'OCT-DEC 2021 '!BF67+'JUL-SEP 2021'!BF67</f>
        <v>741271.06795018795</v>
      </c>
      <c r="BG67" s="47">
        <v>0.65981263687901226</v>
      </c>
      <c r="BH67" s="44">
        <f>+'OCT-DEC 2021 '!BH67+'JUL-SEP 2021'!BH67</f>
        <v>599868.15412702179</v>
      </c>
      <c r="BI67" s="47">
        <v>1.1995884694442762</v>
      </c>
      <c r="BJ67" s="44">
        <f t="shared" si="232"/>
        <v>1341139.2220772097</v>
      </c>
      <c r="BK67" s="48">
        <v>0.80985031457381706</v>
      </c>
      <c r="BL67" s="137">
        <f t="shared" si="233"/>
        <v>2057130.5275582199</v>
      </c>
      <c r="BM67" s="138">
        <f t="shared" si="234"/>
        <v>874094.17744898936</v>
      </c>
      <c r="BN67" s="139">
        <f t="shared" si="235"/>
        <v>2931224.7050072094</v>
      </c>
      <c r="BO67" s="41"/>
      <c r="BP67" s="43">
        <f>+'OCT-DEC 2021 '!BP67+'JUL-SEP 2021'!BP67</f>
        <v>1680433.6100000006</v>
      </c>
      <c r="BQ67" s="47">
        <v>14.812577706948602</v>
      </c>
      <c r="BR67" s="44">
        <f>+'OCT-DEC 2021 '!BR67+'JUL-SEP 2021'!BR67</f>
        <v>346373.24999999994</v>
      </c>
      <c r="BS67" s="47">
        <v>15.368405730342248</v>
      </c>
      <c r="BT67" s="44">
        <f t="shared" si="236"/>
        <v>2026806.8600000006</v>
      </c>
      <c r="BU67" s="48">
        <v>14.881109552396476</v>
      </c>
      <c r="BV67" s="46">
        <f>+'OCT-DEC 2021 '!BV67+'JUL-SEP 2021'!BV67</f>
        <v>417625.65</v>
      </c>
      <c r="BW67" s="47">
        <f t="shared" si="237"/>
        <v>0.7640425356750824</v>
      </c>
      <c r="BX67" s="44">
        <f>+'OCT-DEC 2021 '!BX67+'JUL-SEP 2021'!BX67</f>
        <v>573645.57999999996</v>
      </c>
      <c r="BY67" s="47">
        <f t="shared" si="238"/>
        <v>1.6428598267344454</v>
      </c>
      <c r="BZ67" s="44">
        <f t="shared" si="239"/>
        <v>991271.23</v>
      </c>
      <c r="CA67" s="48">
        <f t="shared" si="240"/>
        <v>1.1066073846669084</v>
      </c>
      <c r="CB67" s="137">
        <f t="shared" si="241"/>
        <v>2098059.2600000007</v>
      </c>
      <c r="CC67" s="138">
        <f t="shared" si="242"/>
        <v>920018.82999999984</v>
      </c>
      <c r="CD67" s="139">
        <f t="shared" si="243"/>
        <v>3018078.0900000008</v>
      </c>
      <c r="CE67" s="41"/>
      <c r="CF67" s="43">
        <f>+'OCT-DEC 2021 '!CF67+'JUL-SEP 2021'!CF67</f>
        <v>1825839.2507603103</v>
      </c>
      <c r="CG67" s="47">
        <f t="shared" si="244"/>
        <v>7.2750715249522271</v>
      </c>
      <c r="CH67" s="44">
        <f>+'OCT-DEC 2021 '!CH67+'JUL-SEP 2021'!CH67</f>
        <v>331050.73960834078</v>
      </c>
      <c r="CI67" s="47">
        <f t="shared" si="245"/>
        <v>7.4360004404389217</v>
      </c>
      <c r="CJ67" s="44">
        <f t="shared" si="246"/>
        <v>2156889.9903686512</v>
      </c>
      <c r="CK67" s="48">
        <f t="shared" si="247"/>
        <v>7.29931771543274</v>
      </c>
      <c r="CL67" s="46">
        <f>+'OCT-DEC 2021 '!CL67+'JUL-SEP 2021'!CL67</f>
        <v>1339436.3538663557</v>
      </c>
      <c r="CM67" s="47">
        <f t="shared" si="248"/>
        <v>1.1797843907560719</v>
      </c>
      <c r="CN67" s="44">
        <f>+'OCT-DEC 2021 '!CN67+'JUL-SEP 2021'!CN67</f>
        <v>1146645.244350594</v>
      </c>
      <c r="CO67" s="47">
        <f t="shared" si="249"/>
        <v>1.8975207837854824</v>
      </c>
      <c r="CP67" s="44">
        <f t="shared" si="250"/>
        <v>2486081.59821695</v>
      </c>
      <c r="CQ67" s="48">
        <f t="shared" si="251"/>
        <v>1.4291036653736271</v>
      </c>
      <c r="CR67" s="137">
        <f t="shared" si="252"/>
        <v>3165275.6046266658</v>
      </c>
      <c r="CS67" s="138">
        <f t="shared" si="253"/>
        <v>1477695.9839589349</v>
      </c>
      <c r="CT67" s="139">
        <f t="shared" si="254"/>
        <v>4642971.5885856003</v>
      </c>
      <c r="CU67" s="41"/>
      <c r="CV67" s="46">
        <f t="shared" si="255"/>
        <v>16845008.571978662</v>
      </c>
      <c r="CW67" s="47">
        <f t="shared" ref="CW67:CW102" si="268">+CV67/$CV$111</f>
        <v>12.33698711957582</v>
      </c>
      <c r="CX67" s="47">
        <f t="shared" si="256"/>
        <v>3161880.9339331854</v>
      </c>
      <c r="CY67" s="47">
        <f t="shared" si="257"/>
        <v>10.096952706459437</v>
      </c>
      <c r="CZ67" s="44">
        <f t="shared" si="258"/>
        <v>20006889.505911849</v>
      </c>
      <c r="DA67" s="48">
        <f t="shared" si="259"/>
        <v>11.91908625547976</v>
      </c>
      <c r="DB67" s="46">
        <f t="shared" si="260"/>
        <v>5579428.1943643279</v>
      </c>
      <c r="DC67" s="47">
        <f t="shared" si="261"/>
        <v>1.0405005421907145</v>
      </c>
      <c r="DD67" s="44">
        <f t="shared" si="262"/>
        <v>3590246.9432869903</v>
      </c>
      <c r="DE67" s="47">
        <f t="shared" si="263"/>
        <v>1.2892908394418976</v>
      </c>
      <c r="DF67" s="44">
        <f t="shared" si="264"/>
        <v>9169675.1376513187</v>
      </c>
      <c r="DG67" s="48">
        <f t="shared" si="265"/>
        <v>1.1255385945331646</v>
      </c>
      <c r="DH67" s="174"/>
      <c r="DI67" s="187" t="s">
        <v>67</v>
      </c>
      <c r="DJ67" s="46">
        <f t="shared" ref="DJ67:DJ72" si="269">+CZ67</f>
        <v>20006889.505911849</v>
      </c>
      <c r="DK67" s="44">
        <f t="shared" si="266"/>
        <v>9169675.1376513187</v>
      </c>
      <c r="DL67" s="45">
        <f t="shared" si="267"/>
        <v>29176564.643563166</v>
      </c>
      <c r="DM67"/>
    </row>
    <row r="68" spans="1:119" s="60" customFormat="1" ht="15.6" x14ac:dyDescent="0.3">
      <c r="A68" s="33">
        <v>54</v>
      </c>
      <c r="B68" s="33" t="s">
        <v>68</v>
      </c>
      <c r="C68" s="42"/>
      <c r="D68" s="43">
        <f>+'JUL-SEP 2021'!D68+'OCT-DEC 2021 '!D68</f>
        <v>317822.31090396328</v>
      </c>
      <c r="E68" s="47">
        <f t="shared" si="196"/>
        <v>1.5001808346422254</v>
      </c>
      <c r="F68" s="44">
        <f>+'JUL-SEP 2021'!F68+'OCT-DEC 2021 '!F68</f>
        <v>4968.5880946394027</v>
      </c>
      <c r="G68" s="47">
        <f t="shared" si="197"/>
        <v>0.10463710080531131</v>
      </c>
      <c r="H68" s="44">
        <f t="shared" si="198"/>
        <v>322790.8989986027</v>
      </c>
      <c r="I68" s="48">
        <f t="shared" si="199"/>
        <v>1.2446629868072905</v>
      </c>
      <c r="J68" s="43">
        <f>+'OCT-DEC 2021 '!J68+'JUL-SEP 2021'!J68</f>
        <v>84913.998134818889</v>
      </c>
      <c r="K68" s="47">
        <f t="shared" si="200"/>
        <v>0.27775723680320724</v>
      </c>
      <c r="L68" s="44">
        <f>+'OCT-DEC 2021 '!L68+'JUL-SEP 2021'!L68</f>
        <v>14597.2563409553</v>
      </c>
      <c r="M68" s="47">
        <f t="shared" si="201"/>
        <v>5.5447217777422286E-2</v>
      </c>
      <c r="N68" s="44">
        <f t="shared" si="202"/>
        <v>99511.254475774185</v>
      </c>
      <c r="O68" s="48">
        <f t="shared" si="203"/>
        <v>0.17489503877269941</v>
      </c>
      <c r="P68" s="137">
        <f t="shared" si="204"/>
        <v>402736.30903878214</v>
      </c>
      <c r="Q68" s="138">
        <f t="shared" si="205"/>
        <v>19565.844435594703</v>
      </c>
      <c r="R68" s="139">
        <f t="shared" si="206"/>
        <v>422302.15347437683</v>
      </c>
      <c r="S68" s="39"/>
      <c r="T68" s="43">
        <f>+'OCT-DEC 2021 '!T68+'JUL-SEP 2021'!T68</f>
        <v>4411685.4382802155</v>
      </c>
      <c r="U68" s="47">
        <f t="shared" si="207"/>
        <v>11.552664839581999</v>
      </c>
      <c r="V68" s="44">
        <f>+'OCT-DEC 2021 '!V68+'JUL-SEP 2021'!V68</f>
        <v>1266402.2061042897</v>
      </c>
      <c r="W68" s="47">
        <f t="shared" si="208"/>
        <v>13.561959392414673</v>
      </c>
      <c r="X68" s="44">
        <f t="shared" si="209"/>
        <v>5678087.6443845052</v>
      </c>
      <c r="Y68" s="48">
        <f t="shared" si="210"/>
        <v>11.947454828217495</v>
      </c>
      <c r="Z68" s="46">
        <f>+'OCT-DEC 2021 '!Z68+'JUL-SEP 2021'!Z68</f>
        <v>3334692.2267889245</v>
      </c>
      <c r="AA68" s="47">
        <f t="shared" si="211"/>
        <v>1.7397419971206436</v>
      </c>
      <c r="AB68" s="44">
        <f>+'OCT-DEC 2021 '!AB68+'JUL-SEP 2021'!AB68</f>
        <v>1482705.6258953246</v>
      </c>
      <c r="AC68" s="47">
        <f t="shared" si="212"/>
        <v>1.9972273383451169</v>
      </c>
      <c r="AD68" s="44">
        <f t="shared" si="213"/>
        <v>4817397.8526842492</v>
      </c>
      <c r="AE68" s="48">
        <f t="shared" si="214"/>
        <v>1.8116266411915094</v>
      </c>
      <c r="AF68" s="137">
        <f t="shared" si="215"/>
        <v>7746377.6650691405</v>
      </c>
      <c r="AG68" s="138">
        <f t="shared" si="216"/>
        <v>2749107.8319996144</v>
      </c>
      <c r="AH68" s="139">
        <f t="shared" si="217"/>
        <v>10495485.497068755</v>
      </c>
      <c r="AI68" s="41"/>
      <c r="AJ68" s="43">
        <f>+'OCT-DEC 2021 '!AJ68+'JUL-SEP 2021'!AJ68</f>
        <v>109072.4144940759</v>
      </c>
      <c r="AK68" s="47">
        <f t="shared" si="218"/>
        <v>0.86230069170745438</v>
      </c>
      <c r="AL68" s="44">
        <f>+'OCT-DEC 2021 '!AL68+'JUL-SEP 2021'!AL68</f>
        <v>33441.087285911795</v>
      </c>
      <c r="AM68" s="47">
        <f t="shared" si="219"/>
        <v>0.9073690757268158</v>
      </c>
      <c r="AN68" s="44">
        <f t="shared" si="220"/>
        <v>142513.50177998771</v>
      </c>
      <c r="AO68" s="48">
        <f t="shared" si="221"/>
        <v>0.87246932431349422</v>
      </c>
      <c r="AP68" s="46">
        <f>+'OCT-DEC 2021 '!AP68+'JUL-SEP 2021'!AP68</f>
        <v>115469.98501603471</v>
      </c>
      <c r="AQ68" s="47">
        <f t="shared" si="222"/>
        <v>0.40046467717290252</v>
      </c>
      <c r="AR68" s="44">
        <f>+'OCT-DEC 2021 '!AR68+'JUL-SEP 2021'!AR68</f>
        <v>174789.74598264825</v>
      </c>
      <c r="AS68" s="47">
        <f t="shared" si="223"/>
        <v>0.6233030078725087</v>
      </c>
      <c r="AT68" s="44">
        <f t="shared" si="224"/>
        <v>290259.73099868296</v>
      </c>
      <c r="AU68" s="48">
        <f t="shared" si="225"/>
        <v>0.51033332043758484</v>
      </c>
      <c r="AV68" s="137">
        <f t="shared" si="226"/>
        <v>224542.39951011061</v>
      </c>
      <c r="AW68" s="138">
        <f t="shared" si="227"/>
        <v>208230.83326856006</v>
      </c>
      <c r="AX68" s="139">
        <f t="shared" si="228"/>
        <v>432773.23277867067</v>
      </c>
      <c r="AY68" s="41"/>
      <c r="AZ68" s="43">
        <f>+'OCT-DEC 2021 '!AZ68+'JUL-SEP 2021'!AZ68</f>
        <v>1745807.4723502491</v>
      </c>
      <c r="BA68" s="47">
        <f t="shared" si="229"/>
        <v>7.9357410115333176</v>
      </c>
      <c r="BB68" s="44">
        <f>+'OCT-DEC 2021 '!BB68+'JUL-SEP 2021'!BB68</f>
        <v>361480.81057975092</v>
      </c>
      <c r="BC68" s="47">
        <f t="shared" si="230"/>
        <v>6.6404734106060497</v>
      </c>
      <c r="BD68" s="44">
        <f t="shared" si="231"/>
        <v>2107288.2829299998</v>
      </c>
      <c r="BE68" s="48">
        <v>7.3936958099728596</v>
      </c>
      <c r="BF68" s="46">
        <f>+'OCT-DEC 2021 '!BF68+'JUL-SEP 2021'!BF68</f>
        <v>1413858.9536135977</v>
      </c>
      <c r="BG68" s="47">
        <v>1.0218013612602757</v>
      </c>
      <c r="BH68" s="44">
        <f>+'OCT-DEC 2021 '!BH68+'JUL-SEP 2021'!BH68</f>
        <v>1140155.9463664021</v>
      </c>
      <c r="BI68" s="47">
        <v>1.8577109053688103</v>
      </c>
      <c r="BJ68" s="44">
        <f t="shared" si="232"/>
        <v>2554014.8999799998</v>
      </c>
      <c r="BK68" s="48">
        <v>1.2541532362320089</v>
      </c>
      <c r="BL68" s="137">
        <f t="shared" si="233"/>
        <v>3159666.425963847</v>
      </c>
      <c r="BM68" s="138">
        <f t="shared" si="234"/>
        <v>1501636.756946153</v>
      </c>
      <c r="BN68" s="139">
        <f t="shared" si="235"/>
        <v>4661303.18291</v>
      </c>
      <c r="BO68" s="41"/>
      <c r="BP68" s="43">
        <f>+'OCT-DEC 2021 '!BP68+'JUL-SEP 2021'!BP68</f>
        <v>1793110.2599999993</v>
      </c>
      <c r="BQ68" s="47">
        <v>12.468196641660509</v>
      </c>
      <c r="BR68" s="44">
        <f>+'OCT-DEC 2021 '!BR68+'JUL-SEP 2021'!BR68</f>
        <v>378220.37</v>
      </c>
      <c r="BS68" s="47">
        <v>13.478204201022619</v>
      </c>
      <c r="BT68" s="44">
        <f t="shared" si="236"/>
        <v>2171330.6299999994</v>
      </c>
      <c r="BU68" s="48">
        <v>12.592727394062619</v>
      </c>
      <c r="BV68" s="46">
        <f>+'OCT-DEC 2021 '!BV68+'JUL-SEP 2021'!BV68</f>
        <v>755533.08000000007</v>
      </c>
      <c r="BW68" s="47">
        <f t="shared" si="237"/>
        <v>1.3822412733260154</v>
      </c>
      <c r="BX68" s="44">
        <f>+'OCT-DEC 2021 '!BX68+'JUL-SEP 2021'!BX68</f>
        <v>951939.15999999992</v>
      </c>
      <c r="BY68" s="47">
        <f t="shared" si="238"/>
        <v>2.726252337653039</v>
      </c>
      <c r="BZ68" s="44">
        <f t="shared" si="239"/>
        <v>1707472.24</v>
      </c>
      <c r="CA68" s="48">
        <f t="shared" si="240"/>
        <v>1.9061396444419636</v>
      </c>
      <c r="CB68" s="137">
        <f t="shared" si="241"/>
        <v>2548643.3399999994</v>
      </c>
      <c r="CC68" s="138">
        <f t="shared" si="242"/>
        <v>1330159.5299999998</v>
      </c>
      <c r="CD68" s="139">
        <f t="shared" si="243"/>
        <v>3878802.8699999992</v>
      </c>
      <c r="CE68" s="41"/>
      <c r="CF68" s="43">
        <f>+'OCT-DEC 2021 '!CF68+'JUL-SEP 2021'!CF68</f>
        <v>1937668.1359619095</v>
      </c>
      <c r="CG68" s="47">
        <f t="shared" si="244"/>
        <v>7.7206546386127117</v>
      </c>
      <c r="CH68" s="44">
        <f>+'OCT-DEC 2021 '!CH68+'JUL-SEP 2021'!CH68</f>
        <v>351429.40547107265</v>
      </c>
      <c r="CI68" s="47">
        <f t="shared" si="245"/>
        <v>7.8937422612550012</v>
      </c>
      <c r="CJ68" s="44">
        <f t="shared" si="246"/>
        <v>2289097.5414329823</v>
      </c>
      <c r="CK68" s="48">
        <f t="shared" si="247"/>
        <v>7.7467327082729218</v>
      </c>
      <c r="CL68" s="46">
        <f>+'OCT-DEC 2021 '!CL68+'JUL-SEP 2021'!CL68</f>
        <v>1476168.4615309662</v>
      </c>
      <c r="CM68" s="47">
        <f t="shared" si="248"/>
        <v>1.3002189346388351</v>
      </c>
      <c r="CN68" s="44">
        <f>+'OCT-DEC 2021 '!CN68+'JUL-SEP 2021'!CN68</f>
        <v>1263649.2252237331</v>
      </c>
      <c r="CO68" s="47">
        <f t="shared" si="249"/>
        <v>2.0911443012476427</v>
      </c>
      <c r="CP68" s="44">
        <f t="shared" si="250"/>
        <v>2739817.6867546993</v>
      </c>
      <c r="CQ68" s="48">
        <f t="shared" si="251"/>
        <v>1.5749617797762021</v>
      </c>
      <c r="CR68" s="137">
        <f t="shared" si="252"/>
        <v>3413836.5974928755</v>
      </c>
      <c r="CS68" s="138">
        <f t="shared" si="253"/>
        <v>1615078.6306948056</v>
      </c>
      <c r="CT68" s="139">
        <f t="shared" si="254"/>
        <v>5028915.2281876812</v>
      </c>
      <c r="CU68" s="41"/>
      <c r="CV68" s="46">
        <f t="shared" si="255"/>
        <v>10315166.031990413</v>
      </c>
      <c r="CW68" s="47">
        <f t="shared" si="268"/>
        <v>7.5546456345913073</v>
      </c>
      <c r="CX68" s="47">
        <f t="shared" si="256"/>
        <v>2395942.4675356643</v>
      </c>
      <c r="CY68" s="47">
        <f t="shared" si="257"/>
        <v>7.6510527396780619</v>
      </c>
      <c r="CZ68" s="44">
        <f t="shared" si="258"/>
        <v>12711108.499526076</v>
      </c>
      <c r="DA68" s="48">
        <f t="shared" si="259"/>
        <v>7.5726313460093309</v>
      </c>
      <c r="DB68" s="46">
        <f t="shared" si="260"/>
        <v>7180636.7050843425</v>
      </c>
      <c r="DC68" s="47">
        <f t="shared" si="261"/>
        <v>1.3391079022150651</v>
      </c>
      <c r="DD68" s="44">
        <f t="shared" si="262"/>
        <v>5027836.9598090639</v>
      </c>
      <c r="DE68" s="47">
        <f t="shared" si="263"/>
        <v>1.8055426929921499</v>
      </c>
      <c r="DF68" s="44">
        <f t="shared" si="264"/>
        <v>12208473.664893407</v>
      </c>
      <c r="DG68" s="48">
        <f t="shared" si="265"/>
        <v>1.4985381798050119</v>
      </c>
      <c r="DH68" s="174"/>
      <c r="DI68" s="187" t="s">
        <v>68</v>
      </c>
      <c r="DJ68" s="46">
        <f t="shared" si="269"/>
        <v>12711108.499526076</v>
      </c>
      <c r="DK68" s="44">
        <f t="shared" si="266"/>
        <v>12208473.664893407</v>
      </c>
      <c r="DL68" s="45">
        <f t="shared" si="267"/>
        <v>24919582.164419483</v>
      </c>
      <c r="DM68"/>
    </row>
    <row r="69" spans="1:119" s="60" customFormat="1" ht="15.6" x14ac:dyDescent="0.3">
      <c r="A69" s="33">
        <v>55</v>
      </c>
      <c r="B69" s="33" t="s">
        <v>69</v>
      </c>
      <c r="C69" s="42"/>
      <c r="D69" s="43">
        <f>+'JUL-SEP 2021'!D69+'OCT-DEC 2021 '!D69</f>
        <v>1025681.3386889377</v>
      </c>
      <c r="E69" s="47">
        <f t="shared" si="196"/>
        <v>4.8414080256822452</v>
      </c>
      <c r="F69" s="44">
        <f>+'JUL-SEP 2021'!F69+'OCT-DEC 2021 '!F69</f>
        <v>33285.779408136033</v>
      </c>
      <c r="G69" s="47">
        <f t="shared" si="197"/>
        <v>0.70098937343391532</v>
      </c>
      <c r="H69" s="44">
        <f t="shared" si="198"/>
        <v>1058967.1180970739</v>
      </c>
      <c r="I69" s="48">
        <f t="shared" si="199"/>
        <v>4.08331579431277</v>
      </c>
      <c r="J69" s="43">
        <f>+'OCT-DEC 2021 '!J69+'JUL-SEP 2021'!J69</f>
        <v>265184.10094484186</v>
      </c>
      <c r="K69" s="47">
        <f t="shared" si="200"/>
        <v>0.86742827732167704</v>
      </c>
      <c r="L69" s="44">
        <f>+'OCT-DEC 2021 '!L69+'JUL-SEP 2021'!L69</f>
        <v>56432.16284082635</v>
      </c>
      <c r="M69" s="47">
        <f t="shared" si="201"/>
        <v>0.21435579054039425</v>
      </c>
      <c r="N69" s="44">
        <f t="shared" si="202"/>
        <v>321616.26378566818</v>
      </c>
      <c r="O69" s="48">
        <f t="shared" si="203"/>
        <v>0.56525354062759692</v>
      </c>
      <c r="P69" s="137">
        <f t="shared" si="204"/>
        <v>1290865.4396337797</v>
      </c>
      <c r="Q69" s="138">
        <f t="shared" si="205"/>
        <v>89717.942248962383</v>
      </c>
      <c r="R69" s="139">
        <f t="shared" si="206"/>
        <v>1380583.381882742</v>
      </c>
      <c r="S69" s="39"/>
      <c r="T69" s="43">
        <f>+'OCT-DEC 2021 '!T69+'JUL-SEP 2021'!T69</f>
        <v>3699656.170776736</v>
      </c>
      <c r="U69" s="47">
        <f t="shared" si="207"/>
        <v>9.6881086289181209</v>
      </c>
      <c r="V69" s="44">
        <f>+'OCT-DEC 2021 '!V69+'JUL-SEP 2021'!V69</f>
        <v>860598.20165099867</v>
      </c>
      <c r="W69" s="47">
        <f t="shared" si="208"/>
        <v>9.2161856697008826</v>
      </c>
      <c r="X69" s="44">
        <f t="shared" si="209"/>
        <v>4560254.3724277345</v>
      </c>
      <c r="Y69" s="48">
        <f t="shared" si="210"/>
        <v>9.5953843145842441</v>
      </c>
      <c r="Z69" s="46">
        <f>+'OCT-DEC 2021 '!Z69+'JUL-SEP 2021'!Z69</f>
        <v>1405523.0011260752</v>
      </c>
      <c r="AA69" s="47">
        <f t="shared" si="211"/>
        <v>0.73327528499764461</v>
      </c>
      <c r="AB69" s="44">
        <f>+'OCT-DEC 2021 '!AB69+'JUL-SEP 2021'!AB69</f>
        <v>605020.24915603723</v>
      </c>
      <c r="AC69" s="47">
        <f t="shared" si="212"/>
        <v>0.81497160377815903</v>
      </c>
      <c r="AD69" s="44">
        <f t="shared" si="213"/>
        <v>2010543.2502821125</v>
      </c>
      <c r="AE69" s="48">
        <f t="shared" si="214"/>
        <v>0.75608322726538513</v>
      </c>
      <c r="AF69" s="137">
        <f t="shared" si="215"/>
        <v>5105179.1719028112</v>
      </c>
      <c r="AG69" s="138">
        <f t="shared" si="216"/>
        <v>1465618.4508070359</v>
      </c>
      <c r="AH69" s="139">
        <f t="shared" si="217"/>
        <v>6570797.6227098471</v>
      </c>
      <c r="AI69" s="41"/>
      <c r="AJ69" s="43">
        <f>+'OCT-DEC 2021 '!AJ69+'JUL-SEP 2021'!AJ69</f>
        <v>116853.27294579649</v>
      </c>
      <c r="AK69" s="47">
        <f t="shared" si="218"/>
        <v>0.92381431690881877</v>
      </c>
      <c r="AL69" s="44">
        <f>+'OCT-DEC 2021 '!AL69+'JUL-SEP 2021'!AL69</f>
        <v>38226.149353405694</v>
      </c>
      <c r="AM69" s="47">
        <f t="shared" si="219"/>
        <v>1.0372038896596307</v>
      </c>
      <c r="AN69" s="44">
        <f t="shared" si="220"/>
        <v>155079.42229920218</v>
      </c>
      <c r="AO69" s="48">
        <f t="shared" si="221"/>
        <v>0.94939803666596578</v>
      </c>
      <c r="AP69" s="46">
        <f>+'OCT-DEC 2021 '!AP69+'JUL-SEP 2021'!AP69</f>
        <v>71830.476923014823</v>
      </c>
      <c r="AQ69" s="47">
        <f t="shared" si="222"/>
        <v>0.24911728141435396</v>
      </c>
      <c r="AR69" s="44">
        <f>+'OCT-DEC 2021 '!AR69+'JUL-SEP 2021'!AR69</f>
        <v>108648.0233039766</v>
      </c>
      <c r="AS69" s="47">
        <f t="shared" si="223"/>
        <v>0.38744057521254027</v>
      </c>
      <c r="AT69" s="44">
        <f t="shared" si="224"/>
        <v>180478.50022699143</v>
      </c>
      <c r="AU69" s="48">
        <f t="shared" si="225"/>
        <v>0.31731646677800396</v>
      </c>
      <c r="AV69" s="137">
        <f t="shared" si="226"/>
        <v>188683.74986881131</v>
      </c>
      <c r="AW69" s="138">
        <f t="shared" si="227"/>
        <v>146874.1726573823</v>
      </c>
      <c r="AX69" s="139">
        <f t="shared" si="228"/>
        <v>335557.92252619361</v>
      </c>
      <c r="AY69" s="41"/>
      <c r="AZ69" s="43">
        <f>+'OCT-DEC 2021 '!AZ69+'JUL-SEP 2021'!AZ69</f>
        <v>1312465.9800508865</v>
      </c>
      <c r="BA69" s="47">
        <f t="shared" si="229"/>
        <v>5.9659442802765836</v>
      </c>
      <c r="BB69" s="44">
        <f>+'OCT-DEC 2021 '!BB69+'JUL-SEP 2021'!BB69</f>
        <v>273588.30286911374</v>
      </c>
      <c r="BC69" s="47">
        <f t="shared" si="230"/>
        <v>5.0258708000057633</v>
      </c>
      <c r="BD69" s="44">
        <f t="shared" si="231"/>
        <v>1586054.2829200001</v>
      </c>
      <c r="BE69" s="48">
        <v>6.1488771797056092</v>
      </c>
      <c r="BF69" s="46">
        <f>+'OCT-DEC 2021 '!BF69+'JUL-SEP 2021'!BF69</f>
        <v>772651.28038002248</v>
      </c>
      <c r="BG69" s="47">
        <v>0.6939620364086635</v>
      </c>
      <c r="BH69" s="44">
        <f>+'OCT-DEC 2021 '!BH69+'JUL-SEP 2021'!BH69</f>
        <v>625316.51958997757</v>
      </c>
      <c r="BI69" s="47">
        <v>1.2616746187911354</v>
      </c>
      <c r="BJ69" s="44">
        <f t="shared" si="232"/>
        <v>1397967.7999700001</v>
      </c>
      <c r="BK69" s="48">
        <v>0.85176509523399124</v>
      </c>
      <c r="BL69" s="137">
        <f t="shared" si="233"/>
        <v>2085117.260430909</v>
      </c>
      <c r="BM69" s="138">
        <f t="shared" si="234"/>
        <v>898904.82245909132</v>
      </c>
      <c r="BN69" s="139">
        <f t="shared" si="235"/>
        <v>2984022.0828900002</v>
      </c>
      <c r="BO69" s="41"/>
      <c r="BP69" s="43">
        <f>+'OCT-DEC 2021 '!BP69+'JUL-SEP 2021'!BP69</f>
        <v>1368764.43</v>
      </c>
      <c r="BQ69" s="47">
        <v>9.213006504191446</v>
      </c>
      <c r="BR69" s="44">
        <f>+'OCT-DEC 2021 '!BR69+'JUL-SEP 2021'!BR69</f>
        <v>276596.17999999988</v>
      </c>
      <c r="BS69" s="47">
        <v>9.1961207333364037</v>
      </c>
      <c r="BT69" s="44">
        <f t="shared" si="236"/>
        <v>1645360.6099999999</v>
      </c>
      <c r="BU69" s="48">
        <v>9.2109245418041592</v>
      </c>
      <c r="BV69" s="46">
        <f>+'OCT-DEC 2021 '!BV69+'JUL-SEP 2021'!BV69</f>
        <v>210934.48000000021</v>
      </c>
      <c r="BW69" s="47">
        <f t="shared" si="237"/>
        <v>0.38590281741675853</v>
      </c>
      <c r="BX69" s="44">
        <f>+'OCT-DEC 2021 '!BX69+'JUL-SEP 2021'!BX69</f>
        <v>315064.20999999961</v>
      </c>
      <c r="BY69" s="47">
        <f t="shared" si="238"/>
        <v>0.90231033149566731</v>
      </c>
      <c r="BZ69" s="44">
        <f t="shared" si="239"/>
        <v>525998.68999999983</v>
      </c>
      <c r="CA69" s="48">
        <f t="shared" si="240"/>
        <v>0.58719956462281242</v>
      </c>
      <c r="CB69" s="137">
        <f t="shared" si="241"/>
        <v>1579698.9100000001</v>
      </c>
      <c r="CC69" s="138">
        <f t="shared" si="242"/>
        <v>591660.38999999943</v>
      </c>
      <c r="CD69" s="139">
        <f t="shared" si="243"/>
        <v>2171359.2999999998</v>
      </c>
      <c r="CE69" s="41"/>
      <c r="CF69" s="43">
        <f>+'OCT-DEC 2021 '!CF69+'JUL-SEP 2021'!CF69</f>
        <v>1825839.2507603103</v>
      </c>
      <c r="CG69" s="47">
        <f t="shared" si="244"/>
        <v>7.2750715249522271</v>
      </c>
      <c r="CH69" s="44">
        <f>+'OCT-DEC 2021 '!CH69+'JUL-SEP 2021'!CH69</f>
        <v>331050.73960834078</v>
      </c>
      <c r="CI69" s="47">
        <f t="shared" si="245"/>
        <v>7.4360004404389217</v>
      </c>
      <c r="CJ69" s="44">
        <f t="shared" si="246"/>
        <v>2156889.9903686512</v>
      </c>
      <c r="CK69" s="48">
        <f t="shared" si="247"/>
        <v>7.29931771543274</v>
      </c>
      <c r="CL69" s="46">
        <f>+'OCT-DEC 2021 '!CL69+'JUL-SEP 2021'!CL69</f>
        <v>1339436.3538663557</v>
      </c>
      <c r="CM69" s="47">
        <f t="shared" si="248"/>
        <v>1.1797843907560719</v>
      </c>
      <c r="CN69" s="44">
        <f>+'OCT-DEC 2021 '!CN69+'JUL-SEP 2021'!CN69</f>
        <v>1146645.244350594</v>
      </c>
      <c r="CO69" s="47">
        <f t="shared" si="249"/>
        <v>1.8975207837854824</v>
      </c>
      <c r="CP69" s="44">
        <f t="shared" si="250"/>
        <v>2486081.59821695</v>
      </c>
      <c r="CQ69" s="48">
        <f t="shared" si="251"/>
        <v>1.4291036653736271</v>
      </c>
      <c r="CR69" s="137">
        <f t="shared" si="252"/>
        <v>3165275.6046266658</v>
      </c>
      <c r="CS69" s="138">
        <f t="shared" si="253"/>
        <v>1477695.9839589349</v>
      </c>
      <c r="CT69" s="139">
        <f t="shared" si="254"/>
        <v>4642971.5885856003</v>
      </c>
      <c r="CU69" s="41"/>
      <c r="CV69" s="46">
        <f t="shared" si="255"/>
        <v>9349260.443222668</v>
      </c>
      <c r="CW69" s="47">
        <f t="shared" si="268"/>
        <v>6.8472334206743248</v>
      </c>
      <c r="CX69" s="47">
        <f t="shared" si="256"/>
        <v>1813345.3528899946</v>
      </c>
      <c r="CY69" s="47">
        <f t="shared" si="257"/>
        <v>5.7906235722268891</v>
      </c>
      <c r="CZ69" s="44">
        <f t="shared" si="258"/>
        <v>11162605.796112662</v>
      </c>
      <c r="DA69" s="48">
        <f t="shared" si="259"/>
        <v>6.6501122666004964</v>
      </c>
      <c r="DB69" s="46">
        <f t="shared" si="260"/>
        <v>4065559.6932403101</v>
      </c>
      <c r="DC69" s="47">
        <f t="shared" si="261"/>
        <v>0.7581811106374875</v>
      </c>
      <c r="DD69" s="44">
        <f t="shared" si="262"/>
        <v>2857126.4092414114</v>
      </c>
      <c r="DE69" s="47">
        <f t="shared" si="263"/>
        <v>1.0260204840366649</v>
      </c>
      <c r="DF69" s="44">
        <f t="shared" si="264"/>
        <v>6922686.102481721</v>
      </c>
      <c r="DG69" s="48">
        <f t="shared" si="265"/>
        <v>0.8497302542581997</v>
      </c>
      <c r="DH69" s="174"/>
      <c r="DI69" s="187" t="s">
        <v>69</v>
      </c>
      <c r="DJ69" s="46">
        <f t="shared" si="269"/>
        <v>11162605.796112662</v>
      </c>
      <c r="DK69" s="44">
        <f t="shared" si="266"/>
        <v>6922686.102481721</v>
      </c>
      <c r="DL69" s="45">
        <f t="shared" si="267"/>
        <v>18085291.898594383</v>
      </c>
      <c r="DM69"/>
    </row>
    <row r="70" spans="1:119" s="60" customFormat="1" ht="15.6" x14ac:dyDescent="0.3">
      <c r="A70" s="33">
        <v>56</v>
      </c>
      <c r="B70" s="33" t="s">
        <v>70</v>
      </c>
      <c r="C70" s="42"/>
      <c r="D70" s="43">
        <f>+'JUL-SEP 2021'!D70+'OCT-DEC 2021 '!D70</f>
        <v>-90848.032825629663</v>
      </c>
      <c r="E70" s="47">
        <f t="shared" si="196"/>
        <v>-0.42881973050387839</v>
      </c>
      <c r="F70" s="44">
        <f>+'JUL-SEP 2021'!F70+'OCT-DEC 2021 '!F70</f>
        <v>7691.7007317092284</v>
      </c>
      <c r="G70" s="47">
        <f t="shared" si="197"/>
        <v>0.16198510512402553</v>
      </c>
      <c r="H70" s="44">
        <f t="shared" si="198"/>
        <v>-83156.332093920442</v>
      </c>
      <c r="I70" s="48">
        <f t="shared" si="199"/>
        <v>-0.32064599403840688</v>
      </c>
      <c r="J70" s="43">
        <f>+'OCT-DEC 2021 '!J70+'JUL-SEP 2021'!J70</f>
        <v>-48394.506056082108</v>
      </c>
      <c r="K70" s="47">
        <f t="shared" si="200"/>
        <v>-0.15830045191431869</v>
      </c>
      <c r="L70" s="44">
        <f>+'OCT-DEC 2021 '!L70+'JUL-SEP 2021'!L70</f>
        <v>9759.7789483841916</v>
      </c>
      <c r="M70" s="47">
        <f t="shared" si="201"/>
        <v>3.7072212487784854E-2</v>
      </c>
      <c r="N70" s="44">
        <f t="shared" si="202"/>
        <v>-38634.727107697916</v>
      </c>
      <c r="O70" s="48">
        <f t="shared" si="203"/>
        <v>-6.7902089377422842E-2</v>
      </c>
      <c r="P70" s="137">
        <f t="shared" si="204"/>
        <v>-139242.53888171178</v>
      </c>
      <c r="Q70" s="138">
        <f t="shared" si="205"/>
        <v>17451.47968009342</v>
      </c>
      <c r="R70" s="139">
        <f t="shared" si="206"/>
        <v>-121791.05920161837</v>
      </c>
      <c r="S70" s="39"/>
      <c r="T70" s="43">
        <f>+'OCT-DEC 2021 '!T70+'JUL-SEP 2021'!T70</f>
        <v>-1001704.736986781</v>
      </c>
      <c r="U70" s="47">
        <f t="shared" si="207"/>
        <v>-2.6231151918077624</v>
      </c>
      <c r="V70" s="44">
        <f>+'OCT-DEC 2021 '!V70+'JUL-SEP 2021'!V70</f>
        <v>-109543.52324047312</v>
      </c>
      <c r="W70" s="47">
        <f t="shared" si="208"/>
        <v>-1.1731066218365278</v>
      </c>
      <c r="X70" s="44">
        <f t="shared" si="209"/>
        <v>-1111248.2602272541</v>
      </c>
      <c r="Y70" s="48">
        <f t="shared" si="210"/>
        <v>-2.3382147693917035</v>
      </c>
      <c r="Z70" s="46">
        <f>+'OCT-DEC 2021 '!Z70+'JUL-SEP 2021'!Z70</f>
        <v>1900411.6724690062</v>
      </c>
      <c r="AA70" s="47">
        <f t="shared" si="211"/>
        <v>0.99146361149984619</v>
      </c>
      <c r="AB70" s="44">
        <f>+'OCT-DEC 2021 '!AB70+'JUL-SEP 2021'!AB70</f>
        <v>739926.29135505715</v>
      </c>
      <c r="AC70" s="47">
        <f t="shared" si="212"/>
        <v>0.9966921225932972</v>
      </c>
      <c r="AD70" s="44">
        <f t="shared" si="213"/>
        <v>2640337.9638240635</v>
      </c>
      <c r="AE70" s="48">
        <f t="shared" si="214"/>
        <v>0.9929233049223376</v>
      </c>
      <c r="AF70" s="137">
        <f t="shared" si="215"/>
        <v>898706.93548222515</v>
      </c>
      <c r="AG70" s="138">
        <f t="shared" si="216"/>
        <v>630382.76811458403</v>
      </c>
      <c r="AH70" s="139">
        <f t="shared" si="217"/>
        <v>1529089.7035968092</v>
      </c>
      <c r="AI70" s="41"/>
      <c r="AJ70" s="43">
        <f>+'OCT-DEC 2021 '!AJ70+'JUL-SEP 2021'!AJ70</f>
        <v>702412.96963118657</v>
      </c>
      <c r="AK70" s="47">
        <f t="shared" si="218"/>
        <v>5.5531106777704684</v>
      </c>
      <c r="AL70" s="44">
        <f>+'OCT-DEC 2021 '!AL70+'JUL-SEP 2021'!AL70</f>
        <v>186816.52148802136</v>
      </c>
      <c r="AM70" s="47">
        <f t="shared" si="219"/>
        <v>5.0689600186683315</v>
      </c>
      <c r="AN70" s="44">
        <f t="shared" si="220"/>
        <v>889229.49111920793</v>
      </c>
      <c r="AO70" s="48">
        <f t="shared" si="221"/>
        <v>5.4438733424298746</v>
      </c>
      <c r="AP70" s="46">
        <f>+'OCT-DEC 2021 '!AP70+'JUL-SEP 2021'!AP70</f>
        <v>263556.11309563275</v>
      </c>
      <c r="AQ70" s="47">
        <f t="shared" si="222"/>
        <v>0.91404631024357619</v>
      </c>
      <c r="AR70" s="44">
        <f>+'OCT-DEC 2021 '!AR70+'JUL-SEP 2021'!AR70</f>
        <v>399172.31152021233</v>
      </c>
      <c r="AS70" s="47">
        <f t="shared" si="223"/>
        <v>1.423454797254925</v>
      </c>
      <c r="AT70" s="44">
        <f t="shared" si="224"/>
        <v>662728.42461584508</v>
      </c>
      <c r="AU70" s="48">
        <f t="shared" si="225"/>
        <v>1.1652060598240839</v>
      </c>
      <c r="AV70" s="137">
        <f t="shared" si="226"/>
        <v>965969.08272681932</v>
      </c>
      <c r="AW70" s="138">
        <f t="shared" si="227"/>
        <v>585988.83300823369</v>
      </c>
      <c r="AX70" s="139">
        <f t="shared" si="228"/>
        <v>1551957.9157350529</v>
      </c>
      <c r="AY70" s="41"/>
      <c r="AZ70" s="43">
        <f>+'OCT-DEC 2021 '!AZ70+'JUL-SEP 2021'!AZ70</f>
        <v>947467.39345388417</v>
      </c>
      <c r="BA70" s="47">
        <f t="shared" si="229"/>
        <v>4.306807005013269</v>
      </c>
      <c r="BB70" s="44">
        <f>+'OCT-DEC 2021 '!BB70+'JUL-SEP 2021'!BB70</f>
        <v>203985.87254611566</v>
      </c>
      <c r="BC70" s="47">
        <f t="shared" si="230"/>
        <v>3.7472604994142782</v>
      </c>
      <c r="BD70" s="44">
        <f t="shared" si="231"/>
        <v>1151453.2659999998</v>
      </c>
      <c r="BE70" s="48">
        <v>7.2364404936901963</v>
      </c>
      <c r="BF70" s="46">
        <f>+'OCT-DEC 2021 '!BF70+'JUL-SEP 2021'!BF70</f>
        <v>599569.04355847975</v>
      </c>
      <c r="BG70" s="47">
        <v>0.38144788525477585</v>
      </c>
      <c r="BH70" s="44">
        <f>+'OCT-DEC 2021 '!BH70+'JUL-SEP 2021'!BH70</f>
        <v>480537.45644152013</v>
      </c>
      <c r="BI70" s="47">
        <v>0.69350063831747655</v>
      </c>
      <c r="BJ70" s="44">
        <f t="shared" si="232"/>
        <v>1080106.5</v>
      </c>
      <c r="BK70" s="48">
        <v>0.46818698612427812</v>
      </c>
      <c r="BL70" s="137">
        <f t="shared" si="233"/>
        <v>1547036.4370123639</v>
      </c>
      <c r="BM70" s="138">
        <f t="shared" si="234"/>
        <v>684523.32898763579</v>
      </c>
      <c r="BN70" s="139">
        <f t="shared" si="235"/>
        <v>2231559.7659999998</v>
      </c>
      <c r="BO70" s="41"/>
      <c r="BP70" s="43">
        <f>+'OCT-DEC 2021 '!BP70+'JUL-SEP 2021'!BP70</f>
        <v>879462.51999999979</v>
      </c>
      <c r="BQ70" s="47">
        <v>1.0361508661458132</v>
      </c>
      <c r="BR70" s="44">
        <f>+'OCT-DEC 2021 '!BR70+'JUL-SEP 2021'!BR70</f>
        <v>161700.67999999996</v>
      </c>
      <c r="BS70" s="47">
        <v>1.080898475286747</v>
      </c>
      <c r="BT70" s="44">
        <f t="shared" si="236"/>
        <v>1041163.1999999997</v>
      </c>
      <c r="BU70" s="48">
        <v>1.0416681054801755</v>
      </c>
      <c r="BV70" s="46">
        <f>+'OCT-DEC 2021 '!BV70+'JUL-SEP 2021'!BV70</f>
        <v>362034.83000000019</v>
      </c>
      <c r="BW70" s="47">
        <f t="shared" si="237"/>
        <v>0.66233960848884044</v>
      </c>
      <c r="BX70" s="44">
        <f>+'OCT-DEC 2021 '!BX70+'JUL-SEP 2021'!BX70</f>
        <v>496572.62999999983</v>
      </c>
      <c r="BY70" s="47">
        <f t="shared" si="238"/>
        <v>1.4221311090427431</v>
      </c>
      <c r="BZ70" s="44">
        <f t="shared" si="239"/>
        <v>858607.46</v>
      </c>
      <c r="CA70" s="48">
        <f t="shared" si="240"/>
        <v>0.95850795121542798</v>
      </c>
      <c r="CB70" s="137">
        <f t="shared" si="241"/>
        <v>1241497.3500000001</v>
      </c>
      <c r="CC70" s="138">
        <f t="shared" si="242"/>
        <v>658273.30999999982</v>
      </c>
      <c r="CD70" s="139">
        <f t="shared" si="243"/>
        <v>1899770.66</v>
      </c>
      <c r="CE70" s="41"/>
      <c r="CF70" s="43">
        <f>+'OCT-DEC 2021 '!CF70+'JUL-SEP 2021'!CF70</f>
        <v>2160667.8177726911</v>
      </c>
      <c r="CG70" s="47">
        <f t="shared" si="244"/>
        <v>8.6091987065198161</v>
      </c>
      <c r="CH70" s="44">
        <f>+'OCT-DEC 2021 '!CH70+'JUL-SEP 2021'!CH70</f>
        <v>391485.37959665939</v>
      </c>
      <c r="CI70" s="47">
        <f t="shared" si="245"/>
        <v>8.7934721382897436</v>
      </c>
      <c r="CJ70" s="44">
        <f t="shared" si="246"/>
        <v>2552153.1973693506</v>
      </c>
      <c r="CK70" s="48">
        <f t="shared" si="247"/>
        <v>8.6369620746732583</v>
      </c>
      <c r="CL70" s="46">
        <f>+'OCT-DEC 2021 '!CL70+'JUL-SEP 2021'!CL70</f>
        <v>1120610.895868609</v>
      </c>
      <c r="CM70" s="47">
        <f t="shared" si="248"/>
        <v>0.98704148147144821</v>
      </c>
      <c r="CN70" s="44">
        <f>+'OCT-DEC 2021 '!CN70+'JUL-SEP 2021'!CN70</f>
        <v>960780.79768274061</v>
      </c>
      <c r="CO70" s="47">
        <f t="shared" si="249"/>
        <v>1.5899438307072158</v>
      </c>
      <c r="CP70" s="44">
        <f t="shared" si="250"/>
        <v>2081391.6935513495</v>
      </c>
      <c r="CQ70" s="48">
        <f t="shared" si="251"/>
        <v>1.1964709848887591</v>
      </c>
      <c r="CR70" s="137">
        <f t="shared" si="252"/>
        <v>3281278.7136412999</v>
      </c>
      <c r="CS70" s="138">
        <f t="shared" si="253"/>
        <v>1352266.1772793999</v>
      </c>
      <c r="CT70" s="139">
        <f t="shared" si="254"/>
        <v>4633544.8909206996</v>
      </c>
      <c r="CU70" s="41"/>
      <c r="CV70" s="46">
        <f t="shared" si="255"/>
        <v>3597457.9310453511</v>
      </c>
      <c r="CW70" s="47">
        <f t="shared" si="268"/>
        <v>2.6347147268509326</v>
      </c>
      <c r="CX70" s="47">
        <f t="shared" si="256"/>
        <v>842136.63112203241</v>
      </c>
      <c r="CY70" s="47">
        <f t="shared" si="257"/>
        <v>2.6892264175928382</v>
      </c>
      <c r="CZ70" s="44">
        <f t="shared" si="258"/>
        <v>4439594.5621673837</v>
      </c>
      <c r="DA70" s="48">
        <f t="shared" si="259"/>
        <v>2.6448844289461282</v>
      </c>
      <c r="DB70" s="46">
        <f t="shared" si="260"/>
        <v>4197788.0489356453</v>
      </c>
      <c r="DC70" s="47">
        <f t="shared" si="261"/>
        <v>0.78284021028016304</v>
      </c>
      <c r="DD70" s="44">
        <f t="shared" si="262"/>
        <v>3086749.2659479147</v>
      </c>
      <c r="DE70" s="47">
        <f t="shared" si="263"/>
        <v>1.1084801728421179</v>
      </c>
      <c r="DF70" s="44">
        <f t="shared" si="264"/>
        <v>7284537.3148835599</v>
      </c>
      <c r="DG70" s="48">
        <f t="shared" si="265"/>
        <v>0.89414595044405232</v>
      </c>
      <c r="DH70" s="174"/>
      <c r="DI70" s="187" t="s">
        <v>70</v>
      </c>
      <c r="DJ70" s="46">
        <f t="shared" si="269"/>
        <v>4439594.5621673837</v>
      </c>
      <c r="DK70" s="44">
        <f t="shared" si="266"/>
        <v>7284537.3148835599</v>
      </c>
      <c r="DL70" s="45">
        <f t="shared" si="267"/>
        <v>11724131.877050944</v>
      </c>
      <c r="DM70"/>
    </row>
    <row r="71" spans="1:119" s="60" customFormat="1" ht="15.6" x14ac:dyDescent="0.3">
      <c r="A71" s="33">
        <v>57</v>
      </c>
      <c r="B71" s="33" t="s">
        <v>71</v>
      </c>
      <c r="C71" s="42"/>
      <c r="D71" s="43">
        <f>+'JUL-SEP 2021'!D71+'OCT-DEC 2021 '!D71</f>
        <v>0</v>
      </c>
      <c r="E71" s="47">
        <f t="shared" si="196"/>
        <v>0</v>
      </c>
      <c r="F71" s="44">
        <f>+'JUL-SEP 2021'!F71+'OCT-DEC 2021 '!F71</f>
        <v>0</v>
      </c>
      <c r="G71" s="47">
        <f t="shared" si="197"/>
        <v>0</v>
      </c>
      <c r="H71" s="44">
        <f t="shared" si="198"/>
        <v>0</v>
      </c>
      <c r="I71" s="48">
        <f t="shared" si="199"/>
        <v>0</v>
      </c>
      <c r="J71" s="43">
        <f>+'OCT-DEC 2021 '!J71+'JUL-SEP 2021'!J71</f>
        <v>0</v>
      </c>
      <c r="K71" s="47">
        <f t="shared" si="200"/>
        <v>0</v>
      </c>
      <c r="L71" s="44">
        <f>+'OCT-DEC 2021 '!L71+'JUL-SEP 2021'!L71</f>
        <v>0</v>
      </c>
      <c r="M71" s="47">
        <f t="shared" si="201"/>
        <v>0</v>
      </c>
      <c r="N71" s="44">
        <f t="shared" si="202"/>
        <v>0</v>
      </c>
      <c r="O71" s="48">
        <f t="shared" si="203"/>
        <v>0</v>
      </c>
      <c r="P71" s="137">
        <f t="shared" si="204"/>
        <v>0</v>
      </c>
      <c r="Q71" s="138">
        <f t="shared" si="205"/>
        <v>0</v>
      </c>
      <c r="R71" s="139">
        <f t="shared" si="206"/>
        <v>0</v>
      </c>
      <c r="S71" s="39"/>
      <c r="T71" s="43">
        <f>+'OCT-DEC 2021 '!T71+'JUL-SEP 2021'!T71</f>
        <v>0</v>
      </c>
      <c r="U71" s="47">
        <f t="shared" si="207"/>
        <v>0</v>
      </c>
      <c r="V71" s="44">
        <f>+'OCT-DEC 2021 '!V71+'JUL-SEP 2021'!V71</f>
        <v>0</v>
      </c>
      <c r="W71" s="47">
        <f t="shared" si="208"/>
        <v>0</v>
      </c>
      <c r="X71" s="44">
        <f t="shared" si="209"/>
        <v>0</v>
      </c>
      <c r="Y71" s="48">
        <f t="shared" si="210"/>
        <v>0</v>
      </c>
      <c r="Z71" s="46">
        <f>+'OCT-DEC 2021 '!Z71+'JUL-SEP 2021'!Z71</f>
        <v>0</v>
      </c>
      <c r="AA71" s="47">
        <f t="shared" si="211"/>
        <v>0</v>
      </c>
      <c r="AB71" s="44">
        <f>+'OCT-DEC 2021 '!AB71+'JUL-SEP 2021'!AB71</f>
        <v>0</v>
      </c>
      <c r="AC71" s="47">
        <f t="shared" si="212"/>
        <v>0</v>
      </c>
      <c r="AD71" s="44">
        <f t="shared" si="213"/>
        <v>0</v>
      </c>
      <c r="AE71" s="48">
        <f t="shared" si="214"/>
        <v>0</v>
      </c>
      <c r="AF71" s="137">
        <f t="shared" si="215"/>
        <v>0</v>
      </c>
      <c r="AG71" s="138">
        <f t="shared" si="216"/>
        <v>0</v>
      </c>
      <c r="AH71" s="139">
        <f t="shared" si="217"/>
        <v>0</v>
      </c>
      <c r="AI71" s="41"/>
      <c r="AJ71" s="43">
        <f>+'OCT-DEC 2021 '!AJ71+'JUL-SEP 2021'!AJ71</f>
        <v>0</v>
      </c>
      <c r="AK71" s="47">
        <f t="shared" si="218"/>
        <v>0</v>
      </c>
      <c r="AL71" s="44">
        <f>+'OCT-DEC 2021 '!AL71+'JUL-SEP 2021'!AL71</f>
        <v>0</v>
      </c>
      <c r="AM71" s="47">
        <f t="shared" si="219"/>
        <v>0</v>
      </c>
      <c r="AN71" s="44">
        <f t="shared" si="220"/>
        <v>0</v>
      </c>
      <c r="AO71" s="48">
        <f t="shared" si="221"/>
        <v>0</v>
      </c>
      <c r="AP71" s="46">
        <f>+'OCT-DEC 2021 '!AP71+'JUL-SEP 2021'!AP71</f>
        <v>0</v>
      </c>
      <c r="AQ71" s="47">
        <f t="shared" si="222"/>
        <v>0</v>
      </c>
      <c r="AR71" s="44">
        <f>+'OCT-DEC 2021 '!AR71+'JUL-SEP 2021'!AR71</f>
        <v>0</v>
      </c>
      <c r="AS71" s="47">
        <f t="shared" si="223"/>
        <v>0</v>
      </c>
      <c r="AT71" s="44">
        <f t="shared" si="224"/>
        <v>0</v>
      </c>
      <c r="AU71" s="48">
        <f t="shared" si="225"/>
        <v>0</v>
      </c>
      <c r="AV71" s="137">
        <f t="shared" si="226"/>
        <v>0</v>
      </c>
      <c r="AW71" s="138">
        <f t="shared" si="227"/>
        <v>0</v>
      </c>
      <c r="AX71" s="139">
        <f t="shared" si="228"/>
        <v>0</v>
      </c>
      <c r="AY71" s="41"/>
      <c r="AZ71" s="43">
        <f>+'OCT-DEC 2021 '!AZ71+'JUL-SEP 2021'!AZ71</f>
        <v>0</v>
      </c>
      <c r="BA71" s="47">
        <f t="shared" si="229"/>
        <v>0</v>
      </c>
      <c r="BB71" s="44">
        <f>+'OCT-DEC 2021 '!BB71+'JUL-SEP 2021'!BB71</f>
        <v>0</v>
      </c>
      <c r="BC71" s="47">
        <f t="shared" si="230"/>
        <v>0</v>
      </c>
      <c r="BD71" s="44">
        <f t="shared" si="231"/>
        <v>0</v>
      </c>
      <c r="BE71" s="48">
        <v>0</v>
      </c>
      <c r="BF71" s="46">
        <f>+'OCT-DEC 2021 '!BF71+'JUL-SEP 2021'!BF71</f>
        <v>0</v>
      </c>
      <c r="BG71" s="47">
        <v>0</v>
      </c>
      <c r="BH71" s="44">
        <f>+'OCT-DEC 2021 '!BH71+'JUL-SEP 2021'!BH71</f>
        <v>0</v>
      </c>
      <c r="BI71" s="47">
        <v>0</v>
      </c>
      <c r="BJ71" s="44">
        <f t="shared" si="232"/>
        <v>0</v>
      </c>
      <c r="BK71" s="48">
        <v>0</v>
      </c>
      <c r="BL71" s="137">
        <f t="shared" si="233"/>
        <v>0</v>
      </c>
      <c r="BM71" s="138">
        <f t="shared" si="234"/>
        <v>0</v>
      </c>
      <c r="BN71" s="139">
        <f t="shared" si="235"/>
        <v>0</v>
      </c>
      <c r="BO71" s="41"/>
      <c r="BP71" s="43">
        <f>+'OCT-DEC 2021 '!BP71+'JUL-SEP 2021'!BP71</f>
        <v>0</v>
      </c>
      <c r="BQ71" s="47">
        <v>0</v>
      </c>
      <c r="BR71" s="44">
        <f>+'OCT-DEC 2021 '!BR71+'JUL-SEP 2021'!BR71</f>
        <v>0</v>
      </c>
      <c r="BS71" s="47">
        <v>0</v>
      </c>
      <c r="BT71" s="44">
        <f t="shared" si="236"/>
        <v>0</v>
      </c>
      <c r="BU71" s="48">
        <v>0</v>
      </c>
      <c r="BV71" s="46">
        <f>+'OCT-DEC 2021 '!BV71+'JUL-SEP 2021'!BV71</f>
        <v>0</v>
      </c>
      <c r="BW71" s="47">
        <f t="shared" si="237"/>
        <v>0</v>
      </c>
      <c r="BX71" s="44">
        <f>+'OCT-DEC 2021 '!BX71+'JUL-SEP 2021'!BX71</f>
        <v>0</v>
      </c>
      <c r="BY71" s="47">
        <f t="shared" si="238"/>
        <v>0</v>
      </c>
      <c r="BZ71" s="44">
        <f t="shared" si="239"/>
        <v>0</v>
      </c>
      <c r="CA71" s="48">
        <f t="shared" si="240"/>
        <v>0</v>
      </c>
      <c r="CB71" s="137">
        <f t="shared" si="241"/>
        <v>0</v>
      </c>
      <c r="CC71" s="138">
        <f t="shared" si="242"/>
        <v>0</v>
      </c>
      <c r="CD71" s="139">
        <f t="shared" si="243"/>
        <v>0</v>
      </c>
      <c r="CE71" s="41"/>
      <c r="CF71" s="43">
        <f>+'OCT-DEC 2021 '!CF71+'JUL-SEP 2021'!CF71</f>
        <v>0</v>
      </c>
      <c r="CG71" s="47">
        <f t="shared" si="244"/>
        <v>0</v>
      </c>
      <c r="CH71" s="44">
        <f>+'OCT-DEC 2021 '!CH71+'JUL-SEP 2021'!CH71</f>
        <v>0</v>
      </c>
      <c r="CI71" s="47">
        <f t="shared" si="245"/>
        <v>0</v>
      </c>
      <c r="CJ71" s="44">
        <f t="shared" si="246"/>
        <v>0</v>
      </c>
      <c r="CK71" s="48">
        <f t="shared" si="247"/>
        <v>0</v>
      </c>
      <c r="CL71" s="46">
        <f>+'OCT-DEC 2021 '!CL71+'JUL-SEP 2021'!CL71</f>
        <v>0</v>
      </c>
      <c r="CM71" s="47">
        <f t="shared" si="248"/>
        <v>0</v>
      </c>
      <c r="CN71" s="44">
        <f>+'OCT-DEC 2021 '!CN71+'JUL-SEP 2021'!CN71</f>
        <v>0</v>
      </c>
      <c r="CO71" s="47">
        <f t="shared" si="249"/>
        <v>0</v>
      </c>
      <c r="CP71" s="44">
        <f t="shared" si="250"/>
        <v>0</v>
      </c>
      <c r="CQ71" s="48">
        <f t="shared" si="251"/>
        <v>0</v>
      </c>
      <c r="CR71" s="137">
        <f t="shared" si="252"/>
        <v>0</v>
      </c>
      <c r="CS71" s="138">
        <f t="shared" si="253"/>
        <v>0</v>
      </c>
      <c r="CT71" s="139">
        <f t="shared" si="254"/>
        <v>0</v>
      </c>
      <c r="CU71" s="41"/>
      <c r="CV71" s="46">
        <f t="shared" si="255"/>
        <v>0</v>
      </c>
      <c r="CW71" s="47">
        <f t="shared" si="268"/>
        <v>0</v>
      </c>
      <c r="CX71" s="47">
        <f t="shared" si="256"/>
        <v>0</v>
      </c>
      <c r="CY71" s="47">
        <f t="shared" si="257"/>
        <v>0</v>
      </c>
      <c r="CZ71" s="44">
        <f t="shared" si="258"/>
        <v>0</v>
      </c>
      <c r="DA71" s="48">
        <f t="shared" si="259"/>
        <v>0</v>
      </c>
      <c r="DB71" s="46">
        <f t="shared" si="260"/>
        <v>0</v>
      </c>
      <c r="DC71" s="47">
        <f t="shared" si="261"/>
        <v>0</v>
      </c>
      <c r="DD71" s="44">
        <f t="shared" si="262"/>
        <v>0</v>
      </c>
      <c r="DE71" s="47">
        <f t="shared" si="263"/>
        <v>0</v>
      </c>
      <c r="DF71" s="44">
        <f t="shared" si="264"/>
        <v>0</v>
      </c>
      <c r="DG71" s="48">
        <f t="shared" si="265"/>
        <v>0</v>
      </c>
      <c r="DH71" s="174"/>
      <c r="DI71" s="187" t="s">
        <v>71</v>
      </c>
      <c r="DJ71" s="46">
        <f t="shared" si="269"/>
        <v>0</v>
      </c>
      <c r="DK71" s="44">
        <f t="shared" si="266"/>
        <v>0</v>
      </c>
      <c r="DL71" s="45">
        <f t="shared" si="267"/>
        <v>0</v>
      </c>
      <c r="DM71"/>
    </row>
    <row r="72" spans="1:119" s="60" customFormat="1" ht="15.6" x14ac:dyDescent="0.3">
      <c r="A72" s="33">
        <v>58</v>
      </c>
      <c r="B72" s="33" t="s">
        <v>72</v>
      </c>
      <c r="C72" s="42"/>
      <c r="D72" s="43">
        <f>+'JUL-SEP 2021'!D72+'OCT-DEC 2021 '!D72</f>
        <v>0</v>
      </c>
      <c r="E72" s="47">
        <f t="shared" si="196"/>
        <v>0</v>
      </c>
      <c r="F72" s="44">
        <f>+'JUL-SEP 2021'!F72+'OCT-DEC 2021 '!F72</f>
        <v>0</v>
      </c>
      <c r="G72" s="47">
        <f t="shared" si="197"/>
        <v>0</v>
      </c>
      <c r="H72" s="44">
        <f t="shared" si="198"/>
        <v>0</v>
      </c>
      <c r="I72" s="48">
        <f t="shared" si="199"/>
        <v>0</v>
      </c>
      <c r="J72" s="43">
        <f>+'OCT-DEC 2021 '!J72+'JUL-SEP 2021'!J72</f>
        <v>0</v>
      </c>
      <c r="K72" s="47">
        <f t="shared" si="200"/>
        <v>0</v>
      </c>
      <c r="L72" s="44">
        <f>+'OCT-DEC 2021 '!L72+'JUL-SEP 2021'!L72</f>
        <v>0</v>
      </c>
      <c r="M72" s="47">
        <f t="shared" si="201"/>
        <v>0</v>
      </c>
      <c r="N72" s="44">
        <f t="shared" si="202"/>
        <v>0</v>
      </c>
      <c r="O72" s="48">
        <f t="shared" si="203"/>
        <v>0</v>
      </c>
      <c r="P72" s="137">
        <f t="shared" si="204"/>
        <v>0</v>
      </c>
      <c r="Q72" s="138">
        <f t="shared" si="205"/>
        <v>0</v>
      </c>
      <c r="R72" s="139">
        <f t="shared" si="206"/>
        <v>0</v>
      </c>
      <c r="S72" s="39"/>
      <c r="T72" s="43">
        <f>+'OCT-DEC 2021 '!T72+'JUL-SEP 2021'!T72</f>
        <v>0</v>
      </c>
      <c r="U72" s="47">
        <f t="shared" si="207"/>
        <v>0</v>
      </c>
      <c r="V72" s="44">
        <f>+'OCT-DEC 2021 '!V72+'JUL-SEP 2021'!V72</f>
        <v>0</v>
      </c>
      <c r="W72" s="47">
        <f t="shared" si="208"/>
        <v>0</v>
      </c>
      <c r="X72" s="44">
        <f t="shared" si="209"/>
        <v>0</v>
      </c>
      <c r="Y72" s="48">
        <f t="shared" si="210"/>
        <v>0</v>
      </c>
      <c r="Z72" s="46">
        <f>+'OCT-DEC 2021 '!Z72+'JUL-SEP 2021'!Z72</f>
        <v>0</v>
      </c>
      <c r="AA72" s="47">
        <f t="shared" si="211"/>
        <v>0</v>
      </c>
      <c r="AB72" s="44">
        <f>+'OCT-DEC 2021 '!AB72+'JUL-SEP 2021'!AB72</f>
        <v>0</v>
      </c>
      <c r="AC72" s="47">
        <f t="shared" si="212"/>
        <v>0</v>
      </c>
      <c r="AD72" s="44">
        <f t="shared" si="213"/>
        <v>0</v>
      </c>
      <c r="AE72" s="48">
        <f t="shared" si="214"/>
        <v>0</v>
      </c>
      <c r="AF72" s="137">
        <f t="shared" si="215"/>
        <v>0</v>
      </c>
      <c r="AG72" s="138">
        <f t="shared" si="216"/>
        <v>0</v>
      </c>
      <c r="AH72" s="139">
        <f t="shared" si="217"/>
        <v>0</v>
      </c>
      <c r="AI72" s="41"/>
      <c r="AJ72" s="43">
        <f>+'OCT-DEC 2021 '!AJ72+'JUL-SEP 2021'!AJ72</f>
        <v>0</v>
      </c>
      <c r="AK72" s="47">
        <f t="shared" si="218"/>
        <v>0</v>
      </c>
      <c r="AL72" s="44">
        <f>+'OCT-DEC 2021 '!AL72+'JUL-SEP 2021'!AL72</f>
        <v>0</v>
      </c>
      <c r="AM72" s="47">
        <f t="shared" si="219"/>
        <v>0</v>
      </c>
      <c r="AN72" s="44">
        <f t="shared" si="220"/>
        <v>0</v>
      </c>
      <c r="AO72" s="48">
        <f t="shared" si="221"/>
        <v>0</v>
      </c>
      <c r="AP72" s="46">
        <f>+'OCT-DEC 2021 '!AP72+'JUL-SEP 2021'!AP72</f>
        <v>0</v>
      </c>
      <c r="AQ72" s="47">
        <f t="shared" si="222"/>
        <v>0</v>
      </c>
      <c r="AR72" s="44">
        <f>+'OCT-DEC 2021 '!AR72+'JUL-SEP 2021'!AR72</f>
        <v>0</v>
      </c>
      <c r="AS72" s="47">
        <f t="shared" si="223"/>
        <v>0</v>
      </c>
      <c r="AT72" s="44">
        <f t="shared" si="224"/>
        <v>0</v>
      </c>
      <c r="AU72" s="48">
        <f t="shared" si="225"/>
        <v>0</v>
      </c>
      <c r="AV72" s="137">
        <f t="shared" si="226"/>
        <v>0</v>
      </c>
      <c r="AW72" s="138">
        <f t="shared" si="227"/>
        <v>0</v>
      </c>
      <c r="AX72" s="139">
        <f t="shared" si="228"/>
        <v>0</v>
      </c>
      <c r="AY72" s="41"/>
      <c r="AZ72" s="43">
        <f>+'OCT-DEC 2021 '!AZ72+'JUL-SEP 2021'!AZ72</f>
        <v>3231432.0152915143</v>
      </c>
      <c r="BA72" s="47">
        <f t="shared" si="229"/>
        <v>14.688794712975023</v>
      </c>
      <c r="BB72" s="44">
        <f>+'OCT-DEC 2021 '!BB72+'JUL-SEP 2021'!BB72</f>
        <v>650590.87470848567</v>
      </c>
      <c r="BC72" s="47">
        <f t="shared" si="230"/>
        <v>11.951482010222751</v>
      </c>
      <c r="BD72" s="44">
        <f t="shared" si="231"/>
        <v>3882022.89</v>
      </c>
      <c r="BE72" s="48">
        <v>11.440481248885627</v>
      </c>
      <c r="BF72" s="46">
        <f>+'OCT-DEC 2021 '!BF72+'JUL-SEP 2021'!BF72</f>
        <v>0</v>
      </c>
      <c r="BG72" s="47">
        <v>0</v>
      </c>
      <c r="BH72" s="44">
        <f>+'OCT-DEC 2021 '!BH72+'JUL-SEP 2021'!BH72</f>
        <v>0</v>
      </c>
      <c r="BI72" s="47">
        <v>0</v>
      </c>
      <c r="BJ72" s="44">
        <f t="shared" si="232"/>
        <v>0</v>
      </c>
      <c r="BK72" s="48">
        <v>0</v>
      </c>
      <c r="BL72" s="137">
        <f t="shared" si="233"/>
        <v>3231432.0152915143</v>
      </c>
      <c r="BM72" s="138">
        <f t="shared" si="234"/>
        <v>650590.87470848567</v>
      </c>
      <c r="BN72" s="139">
        <f t="shared" si="235"/>
        <v>3882022.89</v>
      </c>
      <c r="BO72" s="41"/>
      <c r="BP72" s="43">
        <f>+'OCT-DEC 2021 '!BP72+'JUL-SEP 2021'!BP72</f>
        <v>0</v>
      </c>
      <c r="BQ72" s="47">
        <v>0</v>
      </c>
      <c r="BR72" s="44">
        <f>+'OCT-DEC 2021 '!BR72+'JUL-SEP 2021'!BR72</f>
        <v>0</v>
      </c>
      <c r="BS72" s="47">
        <v>0</v>
      </c>
      <c r="BT72" s="44">
        <f t="shared" si="236"/>
        <v>0</v>
      </c>
      <c r="BU72" s="48">
        <v>0</v>
      </c>
      <c r="BV72" s="46">
        <f>+'OCT-DEC 2021 '!BV72+'JUL-SEP 2021'!BV72</f>
        <v>0</v>
      </c>
      <c r="BW72" s="47">
        <f t="shared" si="237"/>
        <v>0</v>
      </c>
      <c r="BX72" s="44">
        <f>+'OCT-DEC 2021 '!BX72+'JUL-SEP 2021'!BX72</f>
        <v>0</v>
      </c>
      <c r="BY72" s="47">
        <f t="shared" si="238"/>
        <v>0</v>
      </c>
      <c r="BZ72" s="44">
        <f t="shared" si="239"/>
        <v>0</v>
      </c>
      <c r="CA72" s="48">
        <f t="shared" si="240"/>
        <v>0</v>
      </c>
      <c r="CB72" s="137">
        <f t="shared" si="241"/>
        <v>0</v>
      </c>
      <c r="CC72" s="138">
        <f t="shared" si="242"/>
        <v>0</v>
      </c>
      <c r="CD72" s="139">
        <f t="shared" si="243"/>
        <v>0</v>
      </c>
      <c r="CE72" s="41"/>
      <c r="CF72" s="43">
        <f>+'OCT-DEC 2021 '!CF72+'JUL-SEP 2021'!CF72</f>
        <v>0</v>
      </c>
      <c r="CG72" s="47">
        <f t="shared" si="244"/>
        <v>0</v>
      </c>
      <c r="CH72" s="44">
        <f>+'OCT-DEC 2021 '!CH72+'JUL-SEP 2021'!CH72</f>
        <v>0</v>
      </c>
      <c r="CI72" s="47">
        <f t="shared" si="245"/>
        <v>0</v>
      </c>
      <c r="CJ72" s="44">
        <f t="shared" si="246"/>
        <v>0</v>
      </c>
      <c r="CK72" s="48">
        <f t="shared" si="247"/>
        <v>0</v>
      </c>
      <c r="CL72" s="46">
        <f>+'OCT-DEC 2021 '!CL72+'JUL-SEP 2021'!CL72</f>
        <v>0</v>
      </c>
      <c r="CM72" s="47">
        <f t="shared" si="248"/>
        <v>0</v>
      </c>
      <c r="CN72" s="44">
        <f>+'OCT-DEC 2021 '!CN72+'JUL-SEP 2021'!CN72</f>
        <v>0</v>
      </c>
      <c r="CO72" s="47">
        <f t="shared" si="249"/>
        <v>0</v>
      </c>
      <c r="CP72" s="44">
        <f t="shared" si="250"/>
        <v>0</v>
      </c>
      <c r="CQ72" s="48">
        <f t="shared" si="251"/>
        <v>0</v>
      </c>
      <c r="CR72" s="137">
        <f t="shared" si="252"/>
        <v>0</v>
      </c>
      <c r="CS72" s="138">
        <f t="shared" si="253"/>
        <v>0</v>
      </c>
      <c r="CT72" s="139">
        <f t="shared" si="254"/>
        <v>0</v>
      </c>
      <c r="CU72" s="41"/>
      <c r="CV72" s="46">
        <f t="shared" si="255"/>
        <v>3231432.0152915143</v>
      </c>
      <c r="CW72" s="47">
        <f t="shared" si="268"/>
        <v>2.3666438031235479</v>
      </c>
      <c r="CX72" s="47">
        <f t="shared" si="256"/>
        <v>650590.87470848567</v>
      </c>
      <c r="CY72" s="47">
        <f t="shared" si="257"/>
        <v>2.0775561858410154</v>
      </c>
      <c r="CZ72" s="44">
        <f t="shared" si="258"/>
        <v>3882022.89</v>
      </c>
      <c r="DA72" s="48">
        <f t="shared" si="259"/>
        <v>2.3127116115668263</v>
      </c>
      <c r="DB72" s="46">
        <f t="shared" si="260"/>
        <v>0</v>
      </c>
      <c r="DC72" s="47">
        <f t="shared" si="261"/>
        <v>0</v>
      </c>
      <c r="DD72" s="44">
        <f t="shared" si="262"/>
        <v>0</v>
      </c>
      <c r="DE72" s="47">
        <f t="shared" si="263"/>
        <v>0</v>
      </c>
      <c r="DF72" s="44">
        <f t="shared" si="264"/>
        <v>0</v>
      </c>
      <c r="DG72" s="48">
        <f t="shared" si="265"/>
        <v>0</v>
      </c>
      <c r="DH72" s="174"/>
      <c r="DI72" s="187" t="s">
        <v>72</v>
      </c>
      <c r="DJ72" s="46">
        <f t="shared" si="269"/>
        <v>3882022.89</v>
      </c>
      <c r="DK72" s="44">
        <f t="shared" si="266"/>
        <v>0</v>
      </c>
      <c r="DL72" s="45">
        <f t="shared" si="267"/>
        <v>3882022.89</v>
      </c>
      <c r="DM72"/>
    </row>
    <row r="73" spans="1:119" s="60" customFormat="1" ht="15.6" x14ac:dyDescent="0.3">
      <c r="A73" s="33">
        <v>59</v>
      </c>
      <c r="B73" s="33" t="s">
        <v>175</v>
      </c>
      <c r="C73" s="50"/>
      <c r="D73" s="51">
        <f>SUM(D66:D72)</f>
        <v>9826680.6354816072</v>
      </c>
      <c r="E73" s="55">
        <f t="shared" si="196"/>
        <v>46.383773107590095</v>
      </c>
      <c r="F73" s="52">
        <f>SUM(F66:F72)</f>
        <v>430614.65210463875</v>
      </c>
      <c r="G73" s="55">
        <f t="shared" si="197"/>
        <v>9.0686263184365004</v>
      </c>
      <c r="H73" s="52">
        <f>SUM(H66:H72)</f>
        <v>10257295.287586248</v>
      </c>
      <c r="I73" s="56">
        <f t="shared" si="199"/>
        <v>39.55153577383453</v>
      </c>
      <c r="J73" s="51">
        <f>SUM(J66:J72)</f>
        <v>2449438.7915754043</v>
      </c>
      <c r="K73" s="55">
        <f t="shared" si="200"/>
        <v>8.0122166593354045</v>
      </c>
      <c r="L73" s="52">
        <f>SUM(L66:L72)</f>
        <v>616723.75077111355</v>
      </c>
      <c r="M73" s="55">
        <f t="shared" si="201"/>
        <v>2.3426057143062233</v>
      </c>
      <c r="N73" s="52">
        <f>SUM(N66:N72)</f>
        <v>3066162.542346518</v>
      </c>
      <c r="O73" s="56">
        <f t="shared" si="203"/>
        <v>5.3889041953304231</v>
      </c>
      <c r="P73" s="143">
        <f>SUM(P66:P72)</f>
        <v>12276119.427057013</v>
      </c>
      <c r="Q73" s="144">
        <f>SUM(Q66:Q72)</f>
        <v>1047338.4028757523</v>
      </c>
      <c r="R73" s="145">
        <f t="shared" si="206"/>
        <v>13323457.829932766</v>
      </c>
      <c r="S73" s="39"/>
      <c r="T73" s="51">
        <f>SUM(T66:T72)</f>
        <v>20670303.266315699</v>
      </c>
      <c r="U73" s="243">
        <f t="shared" si="207"/>
        <v>54.128311981679126</v>
      </c>
      <c r="V73" s="52">
        <f>SUM(V66:V72)</f>
        <v>5405718.290205027</v>
      </c>
      <c r="W73" s="243">
        <f t="shared" si="208"/>
        <v>57.890085460382174</v>
      </c>
      <c r="X73" s="52">
        <f>SUM(X66:X72)</f>
        <v>26076021.556520727</v>
      </c>
      <c r="Y73" s="56">
        <f t="shared" si="210"/>
        <v>54.86743233952452</v>
      </c>
      <c r="Z73" s="54">
        <f>SUM(Z66:Z72)</f>
        <v>13546847.021838089</v>
      </c>
      <c r="AA73" s="243">
        <f t="shared" si="211"/>
        <v>7.067524403940209</v>
      </c>
      <c r="AB73" s="52">
        <f>SUM(AB66:AB72)</f>
        <v>5829745.7224646974</v>
      </c>
      <c r="AC73" s="55">
        <f t="shared" si="212"/>
        <v>7.8527573708208136</v>
      </c>
      <c r="AD73" s="52">
        <f>SUM(AD66:AD72)</f>
        <v>19376592.744302787</v>
      </c>
      <c r="AE73" s="56">
        <f t="shared" si="214"/>
        <v>7.2867453975256762</v>
      </c>
      <c r="AF73" s="143">
        <f>SUM(AF66:AF72)</f>
        <v>34217150.28815379</v>
      </c>
      <c r="AG73" s="144">
        <f>SUM(AG66:AG72)</f>
        <v>11235464.012669725</v>
      </c>
      <c r="AH73" s="145">
        <f t="shared" si="217"/>
        <v>45452614.300823517</v>
      </c>
      <c r="AI73" s="41"/>
      <c r="AJ73" s="51">
        <f>SUM(AJ66:AJ72)</f>
        <v>6091696.41536674</v>
      </c>
      <c r="AK73" s="55">
        <f t="shared" si="218"/>
        <v>48.159509964161117</v>
      </c>
      <c r="AL73" s="52">
        <f>SUM(AL66:AL72)</f>
        <v>1765543.4740126524</v>
      </c>
      <c r="AM73" s="55">
        <f t="shared" si="219"/>
        <v>47.905127500004134</v>
      </c>
      <c r="AN73" s="52">
        <f>SUM(AN66:AN72)</f>
        <v>7857239.8893793924</v>
      </c>
      <c r="AO73" s="56">
        <f t="shared" si="221"/>
        <v>48.102114477819292</v>
      </c>
      <c r="AP73" s="54">
        <f>SUM(AP66:AP72)</f>
        <v>785068.47537856782</v>
      </c>
      <c r="AQ73" s="47">
        <f t="shared" si="222"/>
        <v>2.7227178864485255</v>
      </c>
      <c r="AR73" s="52">
        <f>SUM(AR66:AR72)</f>
        <v>1187566.0011732099</v>
      </c>
      <c r="AS73" s="55">
        <f t="shared" si="223"/>
        <v>4.2348792053961306</v>
      </c>
      <c r="AT73" s="52">
        <f>SUM(AT66:AT72)</f>
        <v>1972634.4765517777</v>
      </c>
      <c r="AU73" s="56">
        <f t="shared" si="225"/>
        <v>3.468276839383186</v>
      </c>
      <c r="AV73" s="143">
        <f>SUM(AV66:AV72)</f>
        <v>6876764.8907453083</v>
      </c>
      <c r="AW73" s="144">
        <f>SUM(AW66:AW72)</f>
        <v>2953109.4751858618</v>
      </c>
      <c r="AX73" s="145">
        <f t="shared" si="228"/>
        <v>9829874.3659311701</v>
      </c>
      <c r="AY73" s="41"/>
      <c r="AZ73" s="51">
        <f>SUM(AZ66:AZ72)</f>
        <v>11136194.145943806</v>
      </c>
      <c r="BA73" s="55">
        <f t="shared" si="229"/>
        <v>50.620674957584129</v>
      </c>
      <c r="BB73" s="52">
        <f>SUM(BB66:BB72)</f>
        <v>2299255.9637561925</v>
      </c>
      <c r="BC73" s="55">
        <f t="shared" si="230"/>
        <v>42.237783153725339</v>
      </c>
      <c r="BD73" s="44">
        <f>SUM(BD66:BD72)</f>
        <v>13435450.109699998</v>
      </c>
      <c r="BE73" s="56">
        <v>49.787464151990015</v>
      </c>
      <c r="BF73" s="54">
        <f>SUM(BF66:BF72)</f>
        <v>6045775.7483814619</v>
      </c>
      <c r="BG73" s="55">
        <v>4.3774178890557192</v>
      </c>
      <c r="BH73" s="52">
        <f>SUM(BH66:BH72)</f>
        <v>4872653.8415977163</v>
      </c>
      <c r="BI73" s="55">
        <v>7.9584714389355078</v>
      </c>
      <c r="BJ73" s="52">
        <f>SUM(BJ66:BJ72)</f>
        <v>10918429.589979179</v>
      </c>
      <c r="BK73" s="56">
        <v>5.3728180642937176</v>
      </c>
      <c r="BL73" s="143">
        <f>SUM(BL66:BL72)</f>
        <v>17181969.894325271</v>
      </c>
      <c r="BM73" s="144">
        <f>SUM(BM66:BM72)</f>
        <v>7171909.8053539097</v>
      </c>
      <c r="BN73" s="145">
        <f t="shared" si="235"/>
        <v>24353879.699679181</v>
      </c>
      <c r="BO73" s="41"/>
      <c r="BP73" s="51">
        <f>SUM(BP66:BP72)</f>
        <v>8593375.5899999999</v>
      </c>
      <c r="BQ73" s="55">
        <v>61.609082999701997</v>
      </c>
      <c r="BR73" s="52">
        <f>SUM(BR66:BR72)</f>
        <v>1744232.79</v>
      </c>
      <c r="BS73" s="55">
        <v>64.115625316688934</v>
      </c>
      <c r="BT73" s="52">
        <f>SUM(BT66:BT72)</f>
        <v>10337608.379999999</v>
      </c>
      <c r="BU73" s="56">
        <v>61.918131776385657</v>
      </c>
      <c r="BV73" s="54">
        <f>SUM(BV66:BV72)</f>
        <v>2569960.0100000007</v>
      </c>
      <c r="BW73" s="55">
        <f t="shared" si="237"/>
        <v>4.7017197402122219</v>
      </c>
      <c r="BX73" s="52">
        <f>SUM(BX66:BX72)</f>
        <v>3362177.0799999987</v>
      </c>
      <c r="BY73" s="55">
        <f t="shared" si="238"/>
        <v>9.6289169614090326</v>
      </c>
      <c r="BZ73" s="52">
        <f>SUM(BZ66:BZ72)</f>
        <v>5932137.0899999999</v>
      </c>
      <c r="CA73" s="56">
        <f t="shared" si="240"/>
        <v>6.6223516954592387</v>
      </c>
      <c r="CB73" s="143">
        <f>SUM(CB66:CB72)</f>
        <v>11163335.600000001</v>
      </c>
      <c r="CC73" s="144">
        <f>SUM(CC66:CC72)</f>
        <v>5106409.8699999982</v>
      </c>
      <c r="CD73" s="145">
        <f t="shared" si="243"/>
        <v>16269745.469999999</v>
      </c>
      <c r="CE73" s="41"/>
      <c r="CF73" s="51">
        <f>SUM(CF66:CF72)</f>
        <v>10453173.167976677</v>
      </c>
      <c r="CG73" s="55">
        <f t="shared" si="244"/>
        <v>41.65075453826195</v>
      </c>
      <c r="CH73" s="52">
        <f>SUM(CH66:CH72)</f>
        <v>1895315.9076683763</v>
      </c>
      <c r="CI73" s="55">
        <f t="shared" si="245"/>
        <v>42.57223512282966</v>
      </c>
      <c r="CJ73" s="52">
        <f>SUM(CJ66:CJ72)</f>
        <v>12348489.075645054</v>
      </c>
      <c r="CK73" s="56">
        <f t="shared" si="247"/>
        <v>41.789588468198986</v>
      </c>
      <c r="CL73" s="54">
        <f>SUM(CL66:CL72)</f>
        <v>7253506.6589385513</v>
      </c>
      <c r="CM73" s="55">
        <f t="shared" si="248"/>
        <v>6.3889365924398183</v>
      </c>
      <c r="CN73" s="52">
        <f>SUM(CN66:CN72)</f>
        <v>6211247.5942220958</v>
      </c>
      <c r="CO73" s="55">
        <f t="shared" si="249"/>
        <v>10.278655461523345</v>
      </c>
      <c r="CP73" s="52">
        <f>SUM(CP66:CP72)</f>
        <v>13464754.253160648</v>
      </c>
      <c r="CQ73" s="56">
        <f t="shared" si="251"/>
        <v>7.7401038125007675</v>
      </c>
      <c r="CR73" s="143">
        <f>SUM(CR66:CR72)</f>
        <v>17706679.826915231</v>
      </c>
      <c r="CS73" s="144">
        <f>SUM(CS66:CS72)</f>
        <v>8106563.5018904712</v>
      </c>
      <c r="CT73" s="145">
        <f t="shared" si="254"/>
        <v>25813243.3288057</v>
      </c>
      <c r="CU73" s="41"/>
      <c r="CV73" s="54">
        <f>SUM(CV66:CV72)</f>
        <v>66771423.221084535</v>
      </c>
      <c r="CW73" s="55">
        <f t="shared" si="268"/>
        <v>48.90221246931101</v>
      </c>
      <c r="CX73" s="55">
        <f>SUM(CX66:CX72)</f>
        <v>13540681.077746885</v>
      </c>
      <c r="CY73" s="55">
        <f t="shared" si="257"/>
        <v>43.239963588758449</v>
      </c>
      <c r="CZ73" s="52">
        <f t="shared" si="258"/>
        <v>80312104.298831418</v>
      </c>
      <c r="DA73" s="56">
        <f t="shared" si="259"/>
        <v>47.845863206971821</v>
      </c>
      <c r="DB73" s="54">
        <f>SUM(DB66:DB72)</f>
        <v>32650596.706112079</v>
      </c>
      <c r="DC73" s="55">
        <f t="shared" si="261"/>
        <v>6.0889686885612058</v>
      </c>
      <c r="DD73" s="52">
        <f>SUM(DD66:DD72)</f>
        <v>22080113.990228835</v>
      </c>
      <c r="DE73" s="55">
        <f t="shared" si="263"/>
        <v>7.9291728817327005</v>
      </c>
      <c r="DF73" s="52">
        <f>SUM(DF66:DF72)</f>
        <v>54730710.696340919</v>
      </c>
      <c r="DG73" s="56">
        <f t="shared" si="265"/>
        <v>6.7179617892918229</v>
      </c>
      <c r="DH73" s="175"/>
      <c r="DI73" s="187" t="s">
        <v>175</v>
      </c>
      <c r="DJ73" s="54">
        <f t="shared" ref="DJ73:DK73" si="270">SUM(DJ66:DJ72)</f>
        <v>80312104.298831418</v>
      </c>
      <c r="DK73" s="52">
        <f t="shared" si="270"/>
        <v>54730710.696340919</v>
      </c>
      <c r="DL73" s="53">
        <f>SUM(DL66:DL72)</f>
        <v>135042814.99517232</v>
      </c>
      <c r="DM73"/>
      <c r="DO73" s="57"/>
    </row>
    <row r="74" spans="1:119" s="60" customFormat="1" ht="15.6" x14ac:dyDescent="0.3">
      <c r="A74" s="33"/>
      <c r="B74" s="32" t="s">
        <v>73</v>
      </c>
      <c r="C74" s="42"/>
      <c r="D74" s="43"/>
      <c r="E74" s="47"/>
      <c r="F74" s="47"/>
      <c r="G74" s="47"/>
      <c r="H74" s="47"/>
      <c r="I74" s="48"/>
      <c r="J74" s="43"/>
      <c r="K74" s="47"/>
      <c r="L74" s="47"/>
      <c r="M74" s="47"/>
      <c r="N74" s="47"/>
      <c r="O74" s="48"/>
      <c r="P74" s="146"/>
      <c r="Q74" s="147"/>
      <c r="R74" s="148"/>
      <c r="S74" s="39"/>
      <c r="T74" s="43"/>
      <c r="U74" s="47"/>
      <c r="V74" s="47"/>
      <c r="W74" s="47"/>
      <c r="X74" s="47"/>
      <c r="Y74" s="48"/>
      <c r="Z74" s="46"/>
      <c r="AA74" s="47"/>
      <c r="AB74" s="44"/>
      <c r="AC74" s="47"/>
      <c r="AD74" s="44"/>
      <c r="AE74" s="48"/>
      <c r="AF74" s="146"/>
      <c r="AG74" s="147"/>
      <c r="AH74" s="148"/>
      <c r="AI74" s="41"/>
      <c r="AJ74" s="43"/>
      <c r="AK74" s="47"/>
      <c r="AL74" s="47"/>
      <c r="AM74" s="47"/>
      <c r="AN74" s="47"/>
      <c r="AO74" s="48"/>
      <c r="AP74" s="46"/>
      <c r="AQ74" s="47"/>
      <c r="AR74" s="44"/>
      <c r="AS74" s="47"/>
      <c r="AT74" s="44"/>
      <c r="AU74" s="48"/>
      <c r="AV74" s="146"/>
      <c r="AW74" s="147"/>
      <c r="AX74" s="148"/>
      <c r="AY74" s="41"/>
      <c r="AZ74" s="43"/>
      <c r="BA74" s="47"/>
      <c r="BB74" s="47"/>
      <c r="BC74" s="47"/>
      <c r="BD74" s="47"/>
      <c r="BE74" s="48"/>
      <c r="BF74" s="46"/>
      <c r="BG74" s="47"/>
      <c r="BH74" s="44"/>
      <c r="BI74" s="47"/>
      <c r="BJ74" s="44"/>
      <c r="BK74" s="48"/>
      <c r="BL74" s="146"/>
      <c r="BM74" s="147"/>
      <c r="BN74" s="148"/>
      <c r="BO74" s="41"/>
      <c r="BP74" s="43"/>
      <c r="BQ74" s="47"/>
      <c r="BR74" s="47"/>
      <c r="BS74" s="47"/>
      <c r="BT74" s="47"/>
      <c r="BU74" s="48"/>
      <c r="BV74" s="46"/>
      <c r="BW74" s="47"/>
      <c r="BX74" s="44"/>
      <c r="BY74" s="47"/>
      <c r="BZ74" s="44"/>
      <c r="CA74" s="48"/>
      <c r="CB74" s="146"/>
      <c r="CC74" s="147"/>
      <c r="CD74" s="148"/>
      <c r="CE74" s="41"/>
      <c r="CF74" s="43"/>
      <c r="CG74" s="47"/>
      <c r="CH74" s="47"/>
      <c r="CI74" s="47"/>
      <c r="CJ74" s="47"/>
      <c r="CK74" s="48"/>
      <c r="CL74" s="46"/>
      <c r="CM74" s="47"/>
      <c r="CN74" s="44"/>
      <c r="CO74" s="47"/>
      <c r="CP74" s="44"/>
      <c r="CQ74" s="48"/>
      <c r="CR74" s="146"/>
      <c r="CS74" s="147"/>
      <c r="CT74" s="148"/>
      <c r="CU74" s="41"/>
      <c r="CV74" s="46"/>
      <c r="CW74" s="47"/>
      <c r="CX74" s="47"/>
      <c r="CY74" s="47"/>
      <c r="CZ74" s="44"/>
      <c r="DA74" s="48"/>
      <c r="DB74" s="58"/>
      <c r="DC74" s="47"/>
      <c r="DD74" s="44"/>
      <c r="DE74" s="47"/>
      <c r="DF74" s="44"/>
      <c r="DG74" s="48"/>
      <c r="DH74" s="174"/>
      <c r="DI74" s="186" t="s">
        <v>73</v>
      </c>
      <c r="DJ74" s="46"/>
      <c r="DK74" s="44"/>
      <c r="DL74" s="45"/>
      <c r="DM74"/>
    </row>
    <row r="75" spans="1:119" s="60" customFormat="1" ht="15.6" x14ac:dyDescent="0.3">
      <c r="A75" s="33">
        <v>60</v>
      </c>
      <c r="B75" s="33" t="s">
        <v>74</v>
      </c>
      <c r="C75" s="42"/>
      <c r="D75" s="43">
        <f>+'JUL-SEP 2021'!D75+'OCT-DEC 2021 '!D75</f>
        <v>2732442.5249773515</v>
      </c>
      <c r="E75" s="47">
        <f t="shared" ref="E75:E96" si="271">+D75/$D$111</f>
        <v>12.897640496267991</v>
      </c>
      <c r="F75" s="44">
        <f>+'JUL-SEP 2021'!F75+'OCT-DEC 2021 '!F75</f>
        <v>520784.93583964859</v>
      </c>
      <c r="G75" s="47">
        <f t="shared" ref="G75:G96" si="272">+F75/$F$111</f>
        <v>10.967587731438982</v>
      </c>
      <c r="H75" s="44">
        <f t="shared" ref="H75:H94" si="273">+D75+F75</f>
        <v>3253227.4608169999</v>
      </c>
      <c r="I75" s="48">
        <f t="shared" ref="I75:I96" si="274">+H75/$H$111</f>
        <v>12.544256423293746</v>
      </c>
      <c r="J75" s="43">
        <f>+'OCT-DEC 2021 '!J75+'JUL-SEP 2021'!J75</f>
        <v>2489808.3380525913</v>
      </c>
      <c r="K75" s="47">
        <f t="shared" ref="K75:K96" si="275">+J75/$J$111</f>
        <v>8.1442671330711853</v>
      </c>
      <c r="L75" s="44">
        <f>+'OCT-DEC 2021 '!L75+'JUL-SEP 2021'!L75</f>
        <v>3437494.0940534091</v>
      </c>
      <c r="M75" s="47">
        <f t="shared" ref="M75:M96" si="276">+L75/$L$111</f>
        <v>13.057212889166042</v>
      </c>
      <c r="N75" s="44">
        <f t="shared" ref="N75:N94" si="277">+J75+L75</f>
        <v>5927302.4321060004</v>
      </c>
      <c r="O75" s="48">
        <f t="shared" ref="O75:O96" si="278">+N75/$N$111</f>
        <v>10.417472818946989</v>
      </c>
      <c r="P75" s="137">
        <f t="shared" ref="P75:P94" si="279">+D75+J75</f>
        <v>5222250.8630299428</v>
      </c>
      <c r="Q75" s="138">
        <f t="shared" ref="Q75:Q94" si="280">+F75+L75</f>
        <v>3958279.0298930574</v>
      </c>
      <c r="R75" s="139">
        <f t="shared" ref="R75:R94" si="281">+P75+Q75</f>
        <v>9180529.8929230012</v>
      </c>
      <c r="S75" s="39"/>
      <c r="T75" s="43">
        <f>+'OCT-DEC 2021 '!T75+'JUL-SEP 2021'!T75</f>
        <v>792931.31940022123</v>
      </c>
      <c r="U75" s="47">
        <f t="shared" ref="U75:U96" si="282">+T75/$T$111</f>
        <v>2.0764104562743437</v>
      </c>
      <c r="V75" s="44">
        <f>+'OCT-DEC 2021 '!V75+'JUL-SEP 2021'!V75</f>
        <v>218971.80798364192</v>
      </c>
      <c r="W75" s="47">
        <f t="shared" ref="W75:W96" si="283">+V75/$V$111</f>
        <v>2.3449791493123926</v>
      </c>
      <c r="X75" s="44">
        <f t="shared" ref="X75:X94" si="284">+T75+V75</f>
        <v>1011903.1273838631</v>
      </c>
      <c r="Y75" s="48">
        <f t="shared" ref="Y75:Y96" si="285">+X75/$X$111</f>
        <v>2.1291793403201713</v>
      </c>
      <c r="Z75" s="46">
        <f>+'OCT-DEC 2021 '!Z75+'JUL-SEP 2021'!Z75</f>
        <v>186568.26995612634</v>
      </c>
      <c r="AA75" s="47">
        <f t="shared" ref="AA75:AA96" si="286">+Z75/$Z$111</f>
        <v>9.7334516200723892E-2</v>
      </c>
      <c r="AB75" s="44">
        <f>+'OCT-DEC 2021 '!AB75+'JUL-SEP 2021'!AB75</f>
        <v>809661.67584066314</v>
      </c>
      <c r="AC75" s="47">
        <f t="shared" ref="AC75:AC95" si="287">+AB75/$AB$111</f>
        <v>1.0906267606712758</v>
      </c>
      <c r="AD75" s="44">
        <f t="shared" ref="AD75:AD94" si="288">+Z75+AB75</f>
        <v>996229.94579678949</v>
      </c>
      <c r="AE75" s="48">
        <f t="shared" ref="AE75:AE96" si="289">+AD75/$AD$111</f>
        <v>0.37464140719716688</v>
      </c>
      <c r="AF75" s="137">
        <f t="shared" ref="AF75:AF94" si="290">+T75+Z75</f>
        <v>979499.58935634757</v>
      </c>
      <c r="AG75" s="138">
        <f t="shared" ref="AG75:AG94" si="291">+V75+AB75</f>
        <v>1028633.483824305</v>
      </c>
      <c r="AH75" s="139">
        <f t="shared" ref="AH75:AH94" si="292">+AF75+AG75</f>
        <v>2008133.0731806527</v>
      </c>
      <c r="AI75" s="41"/>
      <c r="AJ75" s="43">
        <f>+'OCT-DEC 2021 '!AJ75+'JUL-SEP 2021'!AJ75</f>
        <v>175008.99991956353</v>
      </c>
      <c r="AK75" s="47">
        <f t="shared" ref="AK75:AK96" si="293">+AJ75/$AJ$111</f>
        <v>1.3835797289869833</v>
      </c>
      <c r="AL75" s="44">
        <f>+'OCT-DEC 2021 '!AL75+'JUL-SEP 2021'!AL75</f>
        <v>43878.15399787412</v>
      </c>
      <c r="AM75" s="47">
        <f t="shared" ref="AM75:AM96" si="294">+AL75/$AL$111</f>
        <v>1.1905617690374202</v>
      </c>
      <c r="AN75" s="44">
        <f>+AJ75+AL75</f>
        <v>218887.15391743765</v>
      </c>
      <c r="AO75" s="48">
        <f t="shared" ref="AO75:AO96" si="295">+AN75/$AN$111</f>
        <v>1.3400297157393104</v>
      </c>
      <c r="AP75" s="46">
        <f>+'OCT-DEC 2021 '!AP75+'JUL-SEP 2021'!AP75</f>
        <v>94916.629181853874</v>
      </c>
      <c r="AQ75" s="47">
        <f t="shared" ref="AQ75:AQ96" si="296">+AP75/$AP$111</f>
        <v>0.32918301027208807</v>
      </c>
      <c r="AR75" s="44">
        <f>+'OCT-DEC 2021 '!AR75+'JUL-SEP 2021'!AR75</f>
        <v>143817.9522213249</v>
      </c>
      <c r="AS75" s="47">
        <f t="shared" ref="AS75:AS96" si="297">+AR75/$AR$111</f>
        <v>0.51285709983533889</v>
      </c>
      <c r="AT75" s="44">
        <f>+AP75+AR75</f>
        <v>238734.58140317877</v>
      </c>
      <c r="AU75" s="48">
        <f t="shared" ref="AU75:AU96" si="298">+AT75/$AT$111</f>
        <v>0.41974204003969789</v>
      </c>
      <c r="AV75" s="137">
        <f t="shared" ref="AV75:AV94" si="299">+AJ75+AP75</f>
        <v>269925.62910141738</v>
      </c>
      <c r="AW75" s="138">
        <f t="shared" ref="AW75:AW94" si="300">+AL75+AR75</f>
        <v>187696.10621919902</v>
      </c>
      <c r="AX75" s="139">
        <f t="shared" ref="AX75:AX94" si="301">+AV75+AW75</f>
        <v>457621.7353206164</v>
      </c>
      <c r="AY75" s="41"/>
      <c r="AZ75" s="43">
        <f>+'OCT-DEC 2021 '!AZ75+'JUL-SEP 2021'!AZ75</f>
        <v>6150410.7211648021</v>
      </c>
      <c r="BA75" s="47">
        <f t="shared" ref="BA75:BA102" si="302">+AZ75/$AZ$111</f>
        <v>27.957301919446536</v>
      </c>
      <c r="BB75" s="44">
        <f>+'OCT-DEC 2021 '!BB75+'JUL-SEP 2021'!BB75</f>
        <v>1239152.503264925</v>
      </c>
      <c r="BC75" s="47">
        <f t="shared" ref="BC75:BC102" si="303">+BB75/$BB$111</f>
        <v>22.763474598885388</v>
      </c>
      <c r="BD75" s="44">
        <f>+AZ75+BB75</f>
        <v>7389563.2244297266</v>
      </c>
      <c r="BE75" s="48">
        <v>20.699012407353116</v>
      </c>
      <c r="BF75" s="46">
        <f>+'OCT-DEC 2021 '!BF75+'JUL-SEP 2021'!BF75</f>
        <v>1174465.585506916</v>
      </c>
      <c r="BG75" s="47">
        <v>0.97547624969955071</v>
      </c>
      <c r="BH75" s="44">
        <f>+'OCT-DEC 2021 '!BH75+'JUL-SEP 2021'!BH75</f>
        <v>955269.54887491092</v>
      </c>
      <c r="BI75" s="47">
        <v>1.7734884055742892</v>
      </c>
      <c r="BJ75" s="44">
        <f>+BF75+BH75</f>
        <v>2129735.134381827</v>
      </c>
      <c r="BK75" s="48">
        <v>1.1972940551960456</v>
      </c>
      <c r="BL75" s="137">
        <f t="shared" ref="BL75:BL94" si="304">+AZ75+BF75</f>
        <v>7324876.3066717181</v>
      </c>
      <c r="BM75" s="138">
        <f t="shared" ref="BM75:BM94" si="305">+BB75+BH75</f>
        <v>2194422.0521398359</v>
      </c>
      <c r="BN75" s="139">
        <f t="shared" ref="BN75:BN94" si="306">+BL75+BM75</f>
        <v>9519298.3588115536</v>
      </c>
      <c r="BO75" s="41"/>
      <c r="BP75" s="43">
        <f>+'OCT-DEC 2021 '!BP75+'JUL-SEP 2021'!BP75</f>
        <v>0</v>
      </c>
      <c r="BQ75" s="47">
        <v>0</v>
      </c>
      <c r="BR75" s="44">
        <f>+'OCT-DEC 2021 '!BR75+'JUL-SEP 2021'!BR75</f>
        <v>0</v>
      </c>
      <c r="BS75" s="47">
        <v>0</v>
      </c>
      <c r="BT75" s="44">
        <f>+BP75+BR75</f>
        <v>0</v>
      </c>
      <c r="BU75" s="48">
        <v>0</v>
      </c>
      <c r="BV75" s="46">
        <f>+'OCT-DEC 2021 '!BV75+'JUL-SEP 2021'!BV75</f>
        <v>0</v>
      </c>
      <c r="BW75" s="47">
        <f t="shared" ref="BW75:BW96" si="307">+BV75/$BV$111</f>
        <v>0</v>
      </c>
      <c r="BX75" s="44">
        <f>+'OCT-DEC 2021 '!BX75+'JUL-SEP 2021'!BX75</f>
        <v>0</v>
      </c>
      <c r="BY75" s="47">
        <f t="shared" ref="BY75:BY96" si="308">+BX75/$BX$111</f>
        <v>0</v>
      </c>
      <c r="BZ75" s="44">
        <f>+BV75+BX75</f>
        <v>0</v>
      </c>
      <c r="CA75" s="48">
        <f t="shared" ref="CA75:CA96" si="309">+BZ75/$BZ$111</f>
        <v>0</v>
      </c>
      <c r="CB75" s="137">
        <f t="shared" ref="CB75:CB94" si="310">+BP75+BV75</f>
        <v>0</v>
      </c>
      <c r="CC75" s="138">
        <f t="shared" ref="CC75:CC94" si="311">+BR75+BX75</f>
        <v>0</v>
      </c>
      <c r="CD75" s="139">
        <f t="shared" ref="CD75:CD94" si="312">+CB75+CC75</f>
        <v>0</v>
      </c>
      <c r="CE75" s="41"/>
      <c r="CF75" s="43">
        <f>+'OCT-DEC 2021 '!CF75+'JUL-SEP 2021'!CF75</f>
        <v>4037718.7369715665</v>
      </c>
      <c r="CG75" s="47">
        <f t="shared" ref="CG75:CG96" si="313">+CF75/$CF$111</f>
        <v>16.088323545939652</v>
      </c>
      <c r="CH75" s="44">
        <f>+'OCT-DEC 2021 '!CH75+'JUL-SEP 2021'!CH75</f>
        <v>730985.50679448736</v>
      </c>
      <c r="CI75" s="47">
        <f t="shared" ref="CI75:CI96" si="314">+CH75/$CH$111</f>
        <v>16.419261158905826</v>
      </c>
      <c r="CJ75" s="44">
        <f>+CF75+CH75</f>
        <v>4768704.2437660536</v>
      </c>
      <c r="CK75" s="48">
        <f t="shared" ref="CK75:CK96" si="315">+CJ75/$CJ$111</f>
        <v>16.138183922969333</v>
      </c>
      <c r="CL75" s="46">
        <f>+'OCT-DEC 2021 '!CL75+'JUL-SEP 2021'!CL75</f>
        <v>915465.29856981244</v>
      </c>
      <c r="CM75" s="47">
        <f t="shared" ref="CM75:CM96" si="316">+CL75/$CL$111</f>
        <v>0.80634788387957645</v>
      </c>
      <c r="CN75" s="44">
        <f>+'OCT-DEC 2021 '!CN75+'JUL-SEP 2021'!CN75</f>
        <v>805387.93100203108</v>
      </c>
      <c r="CO75" s="47">
        <f t="shared" ref="CO75:CO96" si="317">+CN75/$CN$111</f>
        <v>1.3327926362716183</v>
      </c>
      <c r="CP75" s="44">
        <f>+CL75+CN75</f>
        <v>1720853.2295718435</v>
      </c>
      <c r="CQ75" s="48">
        <f t="shared" ref="CQ75:CQ96" si="318">+CP75/$CP$111</f>
        <v>0.98921839883091178</v>
      </c>
      <c r="CR75" s="137">
        <f t="shared" ref="CR75:CR94" si="319">+CF75+CL75</f>
        <v>4953184.0355413789</v>
      </c>
      <c r="CS75" s="138">
        <f t="shared" ref="CS75:CS94" si="320">+CH75+CN75</f>
        <v>1536373.4377965184</v>
      </c>
      <c r="CT75" s="139">
        <f t="shared" ref="CT75:CT94" si="321">+CR75+CS75</f>
        <v>6489557.4733378971</v>
      </c>
      <c r="CU75" s="41"/>
      <c r="CV75" s="46">
        <f t="shared" ref="CV75:CV94" si="322">+D75+T75+AJ75+AZ75+BP75+CF75</f>
        <v>13888512.302433504</v>
      </c>
      <c r="CW75" s="47">
        <f t="shared" si="268"/>
        <v>10.171701406564859</v>
      </c>
      <c r="CX75" s="47">
        <f t="shared" ref="CX75:CX94" si="323">+F75+V75+AL75+BB75+BR75+CH75</f>
        <v>2753772.9078805773</v>
      </c>
      <c r="CY75" s="47">
        <f t="shared" ref="CY75:CY96" si="324">+CX75/$CX$111</f>
        <v>8.7937260751346855</v>
      </c>
      <c r="CZ75" s="44">
        <f t="shared" ref="CZ75:CZ96" si="325">+CV75+CX75</f>
        <v>16642285.21031408</v>
      </c>
      <c r="DA75" s="48">
        <f t="shared" ref="DA75:DA96" si="326">+CZ75/$CZ$111</f>
        <v>9.9146263016754723</v>
      </c>
      <c r="DB75" s="46">
        <f t="shared" ref="DB75:DB94" si="327">+J75+Z75+AP75+BF75+BV75+CL75</f>
        <v>4861224.1212673001</v>
      </c>
      <c r="DC75" s="47">
        <f t="shared" ref="DC75:DC96" si="328">+DB75/$DB$111</f>
        <v>0.90656356846715958</v>
      </c>
      <c r="DD75" s="44">
        <f t="shared" ref="DD75:DD94" si="329">+L75+AB75+AR75+BH75+BX75+CN75</f>
        <v>6151631.2019923385</v>
      </c>
      <c r="DE75" s="47">
        <f t="shared" ref="DE75:DE96" si="330">+DD75/$DD$111</f>
        <v>2.2091075855334776</v>
      </c>
      <c r="DF75" s="44">
        <f t="shared" ref="DF75:DF94" si="331">+DB75+DD75</f>
        <v>11012855.323259639</v>
      </c>
      <c r="DG75" s="48">
        <f t="shared" ref="DG75:DG96" si="332">+DF75/$DF$111</f>
        <v>1.3517811172439897</v>
      </c>
      <c r="DH75" s="174"/>
      <c r="DI75" s="187" t="s">
        <v>74</v>
      </c>
      <c r="DJ75" s="46">
        <f t="shared" ref="DJ75:DJ94" si="333">+CZ75</f>
        <v>16642285.21031408</v>
      </c>
      <c r="DK75" s="44">
        <f t="shared" ref="DK75:DK94" si="334">+DF75</f>
        <v>11012855.323259639</v>
      </c>
      <c r="DL75" s="45">
        <f t="shared" ref="DL75:DL94" si="335">+DJ75+DK75</f>
        <v>27655140.533573717</v>
      </c>
      <c r="DM75"/>
    </row>
    <row r="76" spans="1:119" s="60" customFormat="1" ht="15.6" x14ac:dyDescent="0.3">
      <c r="A76" s="33">
        <v>61</v>
      </c>
      <c r="B76" s="33" t="s">
        <v>75</v>
      </c>
      <c r="C76" s="42"/>
      <c r="D76" s="43">
        <f>+'JUL-SEP 2021'!D76+'OCT-DEC 2021 '!D76</f>
        <v>456363.71992278402</v>
      </c>
      <c r="E76" s="47">
        <f t="shared" si="271"/>
        <v>2.1541222336057699</v>
      </c>
      <c r="F76" s="44">
        <f>+'JUL-SEP 2021'!F76+'OCT-DEC 2021 '!F76</f>
        <v>101408.03936821606</v>
      </c>
      <c r="G76" s="47">
        <f t="shared" si="272"/>
        <v>2.1356254605386251</v>
      </c>
      <c r="H76" s="44">
        <f t="shared" si="273"/>
        <v>557771.75929100008</v>
      </c>
      <c r="I76" s="48">
        <f t="shared" si="274"/>
        <v>2.1507355567633226</v>
      </c>
      <c r="J76" s="43">
        <f>+'OCT-DEC 2021 '!J76+'JUL-SEP 2021'!J76</f>
        <v>400386.14916696254</v>
      </c>
      <c r="K76" s="47">
        <f t="shared" si="275"/>
        <v>1.3096798277042931</v>
      </c>
      <c r="L76" s="44">
        <f>+'OCT-DEC 2021 '!L76+'JUL-SEP 2021'!L76</f>
        <v>614439.06420203741</v>
      </c>
      <c r="M76" s="47">
        <f t="shared" si="276"/>
        <v>2.3339274044382727</v>
      </c>
      <c r="N76" s="44">
        <f t="shared" si="277"/>
        <v>1014825.213369</v>
      </c>
      <c r="O76" s="48">
        <f t="shared" si="278"/>
        <v>1.7835961969798428</v>
      </c>
      <c r="P76" s="137">
        <f t="shared" si="279"/>
        <v>856749.86908974661</v>
      </c>
      <c r="Q76" s="138">
        <f t="shared" si="280"/>
        <v>715847.10357025347</v>
      </c>
      <c r="R76" s="139">
        <f t="shared" si="281"/>
        <v>1572596.97266</v>
      </c>
      <c r="S76" s="39"/>
      <c r="T76" s="43">
        <f>+'OCT-DEC 2021 '!T76+'JUL-SEP 2021'!T76</f>
        <v>648309.35605163872</v>
      </c>
      <c r="U76" s="47">
        <f t="shared" si="282"/>
        <v>1.6976959956939917</v>
      </c>
      <c r="V76" s="44">
        <f>+'OCT-DEC 2021 '!V76+'JUL-SEP 2021'!V76</f>
        <v>147858.03536486457</v>
      </c>
      <c r="W76" s="47">
        <f t="shared" si="283"/>
        <v>1.5834184920042469</v>
      </c>
      <c r="X76" s="44">
        <f t="shared" si="284"/>
        <v>796167.39141650335</v>
      </c>
      <c r="Y76" s="48">
        <f t="shared" si="285"/>
        <v>1.6752425359365044</v>
      </c>
      <c r="Z76" s="46">
        <f>+'OCT-DEC 2021 '!Z76+'JUL-SEP 2021'!Z76</f>
        <v>3200223.0992977661</v>
      </c>
      <c r="AA76" s="47">
        <f t="shared" si="286"/>
        <v>1.6695881200901963</v>
      </c>
      <c r="AB76" s="44">
        <f>+'OCT-DEC 2021 '!AB76+'JUL-SEP 2021'!AB76</f>
        <v>1215660.177887413</v>
      </c>
      <c r="AC76" s="47">
        <f t="shared" si="287"/>
        <v>1.6375130025881728</v>
      </c>
      <c r="AD76" s="44">
        <f t="shared" si="288"/>
        <v>4415883.2771851793</v>
      </c>
      <c r="AE76" s="48">
        <f t="shared" si="289"/>
        <v>1.660633402923777</v>
      </c>
      <c r="AF76" s="137">
        <f t="shared" si="290"/>
        <v>3848532.4553494048</v>
      </c>
      <c r="AG76" s="138">
        <f t="shared" si="291"/>
        <v>1363518.2132522776</v>
      </c>
      <c r="AH76" s="139">
        <f t="shared" si="292"/>
        <v>5212050.6686016824</v>
      </c>
      <c r="AI76" s="41"/>
      <c r="AJ76" s="43">
        <f>+'OCT-DEC 2021 '!AJ76+'JUL-SEP 2021'!AJ76</f>
        <v>406196.04473602737</v>
      </c>
      <c r="AK76" s="47">
        <f t="shared" si="293"/>
        <v>3.2112897836669094</v>
      </c>
      <c r="AL76" s="44">
        <f>+'OCT-DEC 2021 '!AL76+'JUL-SEP 2021'!AL76</f>
        <v>113304.57425180273</v>
      </c>
      <c r="AM76" s="47">
        <f t="shared" si="294"/>
        <v>3.0743338556994364</v>
      </c>
      <c r="AN76" s="44">
        <f t="shared" ref="AN76:AN94" si="336">+AJ76+AL76</f>
        <v>519500.61898783012</v>
      </c>
      <c r="AO76" s="48">
        <f t="shared" si="295"/>
        <v>3.1803888639862263</v>
      </c>
      <c r="AP76" s="46">
        <f>+'OCT-DEC 2021 '!AP76+'JUL-SEP 2021'!AP76</f>
        <v>130479.73802386616</v>
      </c>
      <c r="AQ76" s="47">
        <f t="shared" si="296"/>
        <v>0.45252042041987289</v>
      </c>
      <c r="AR76" s="44">
        <f>+'OCT-DEC 2021 '!AR76+'JUL-SEP 2021'!AR76</f>
        <v>197522.70229642617</v>
      </c>
      <c r="AS76" s="47">
        <f t="shared" si="297"/>
        <v>0.70436909083150989</v>
      </c>
      <c r="AT76" s="44">
        <f t="shared" ref="AT76:AT94" si="337">+AP76+AR76</f>
        <v>328002.44032029231</v>
      </c>
      <c r="AU76" s="48">
        <f t="shared" si="298"/>
        <v>0.57669237790703065</v>
      </c>
      <c r="AV76" s="137">
        <f t="shared" si="299"/>
        <v>536675.78275989357</v>
      </c>
      <c r="AW76" s="138">
        <f t="shared" si="300"/>
        <v>310827.27654822893</v>
      </c>
      <c r="AX76" s="139">
        <f t="shared" si="301"/>
        <v>847503.05930812249</v>
      </c>
      <c r="AY76" s="41"/>
      <c r="AZ76" s="43">
        <f>+'OCT-DEC 2021 '!AZ76+'JUL-SEP 2021'!AZ76</f>
        <v>729592.80826889444</v>
      </c>
      <c r="BA76" s="47">
        <f t="shared" si="302"/>
        <v>3.3164364696553728</v>
      </c>
      <c r="BB76" s="44">
        <f>+'OCT-DEC 2021 '!BB76+'JUL-SEP 2021'!BB76</f>
        <v>149639.23931456739</v>
      </c>
      <c r="BC76" s="47">
        <f t="shared" si="303"/>
        <v>2.7489021844839332</v>
      </c>
      <c r="BD76" s="44">
        <f t="shared" ref="BD76:BD94" si="338">+AZ76+BB76</f>
        <v>879232.04758346186</v>
      </c>
      <c r="BE76" s="48">
        <v>2.5705820939890156</v>
      </c>
      <c r="BF76" s="46">
        <f>+'OCT-DEC 2021 '!BF76+'JUL-SEP 2021'!BF76</f>
        <v>1335964.1107590038</v>
      </c>
      <c r="BG76" s="47">
        <v>0.66064389936234991</v>
      </c>
      <c r="BH76" s="44">
        <f>+'OCT-DEC 2021 '!BH76+'JUL-SEP 2021'!BH76</f>
        <v>1077857.468582249</v>
      </c>
      <c r="BI76" s="47">
        <v>1.2010997664918899</v>
      </c>
      <c r="BJ76" s="44">
        <f t="shared" ref="BJ76:BJ94" si="339">+BF76+BH76</f>
        <v>2413821.5793412528</v>
      </c>
      <c r="BK76" s="48">
        <v>0.81087060146436329</v>
      </c>
      <c r="BL76" s="137">
        <f t="shared" si="304"/>
        <v>2065556.9190278982</v>
      </c>
      <c r="BM76" s="138">
        <f t="shared" si="305"/>
        <v>1227496.7078968163</v>
      </c>
      <c r="BN76" s="139">
        <f t="shared" si="306"/>
        <v>3293053.6269247145</v>
      </c>
      <c r="BO76" s="41"/>
      <c r="BP76" s="43">
        <f>+'OCT-DEC 2021 '!BP76+'JUL-SEP 2021'!BP76</f>
        <v>0</v>
      </c>
      <c r="BQ76" s="47">
        <v>0</v>
      </c>
      <c r="BR76" s="44">
        <f>+'OCT-DEC 2021 '!BR76+'JUL-SEP 2021'!BR76</f>
        <v>0</v>
      </c>
      <c r="BS76" s="47">
        <v>0</v>
      </c>
      <c r="BT76" s="44">
        <f t="shared" ref="BT76:BT94" si="340">+BP76+BR76</f>
        <v>0</v>
      </c>
      <c r="BU76" s="48">
        <v>0</v>
      </c>
      <c r="BV76" s="46">
        <f>+'OCT-DEC 2021 '!BV76+'JUL-SEP 2021'!BV76</f>
        <v>0</v>
      </c>
      <c r="BW76" s="47">
        <f t="shared" si="307"/>
        <v>0</v>
      </c>
      <c r="BX76" s="44">
        <f>+'OCT-DEC 2021 '!BX76+'JUL-SEP 2021'!BX76</f>
        <v>0</v>
      </c>
      <c r="BY76" s="47">
        <f t="shared" si="308"/>
        <v>0</v>
      </c>
      <c r="BZ76" s="44">
        <f t="shared" ref="BZ76:BZ94" si="341">+BV76+BX76</f>
        <v>0</v>
      </c>
      <c r="CA76" s="48">
        <f t="shared" si="309"/>
        <v>0</v>
      </c>
      <c r="CB76" s="137">
        <f t="shared" si="310"/>
        <v>0</v>
      </c>
      <c r="CC76" s="138">
        <f t="shared" si="311"/>
        <v>0</v>
      </c>
      <c r="CD76" s="139">
        <f t="shared" si="312"/>
        <v>0</v>
      </c>
      <c r="CE76" s="41"/>
      <c r="CF76" s="43">
        <f>+'OCT-DEC 2021 '!CF76+'JUL-SEP 2021'!CF76</f>
        <v>1161287.4533263741</v>
      </c>
      <c r="CG76" s="47">
        <f t="shared" si="313"/>
        <v>4.6271594174902937</v>
      </c>
      <c r="CH76" s="44">
        <f>+'OCT-DEC 2021 '!CH76+'JUL-SEP 2021'!CH76</f>
        <v>210894.47842385861</v>
      </c>
      <c r="CI76" s="47">
        <f t="shared" si="314"/>
        <v>4.737072740877327</v>
      </c>
      <c r="CJ76" s="44">
        <f t="shared" ref="CJ76:CJ94" si="342">+CF76+CH76</f>
        <v>1372181.9317502326</v>
      </c>
      <c r="CK76" s="48">
        <f t="shared" si="315"/>
        <v>4.6437193959573611</v>
      </c>
      <c r="CL76" s="46">
        <f>+'OCT-DEC 2021 '!CL76+'JUL-SEP 2021'!CL76</f>
        <v>593188.8504349126</v>
      </c>
      <c r="CM76" s="47">
        <f t="shared" si="316"/>
        <v>0.52248465893398843</v>
      </c>
      <c r="CN76" s="44">
        <f>+'OCT-DEC 2021 '!CN76+'JUL-SEP 2021'!CN76</f>
        <v>509342.98780377663</v>
      </c>
      <c r="CO76" s="47">
        <f t="shared" si="317"/>
        <v>0.84288397845354124</v>
      </c>
      <c r="CP76" s="44">
        <f t="shared" ref="CP76:CP94" si="343">+CL76+CN76</f>
        <v>1102531.8382386891</v>
      </c>
      <c r="CQ76" s="48">
        <f t="shared" si="318"/>
        <v>0.63378140618879819</v>
      </c>
      <c r="CR76" s="137">
        <f t="shared" si="319"/>
        <v>1754476.3037612867</v>
      </c>
      <c r="CS76" s="138">
        <f t="shared" si="320"/>
        <v>720237.46622763528</v>
      </c>
      <c r="CT76" s="139">
        <f t="shared" si="321"/>
        <v>2474713.7699889219</v>
      </c>
      <c r="CU76" s="41"/>
      <c r="CV76" s="46">
        <f t="shared" si="322"/>
        <v>3401749.382305719</v>
      </c>
      <c r="CW76" s="47">
        <f t="shared" si="268"/>
        <v>2.4913812381991005</v>
      </c>
      <c r="CX76" s="47">
        <f t="shared" si="323"/>
        <v>723104.36672330939</v>
      </c>
      <c r="CY76" s="47">
        <f t="shared" si="324"/>
        <v>2.3091162334052133</v>
      </c>
      <c r="CZ76" s="44">
        <f t="shared" si="325"/>
        <v>4124853.7490290282</v>
      </c>
      <c r="DA76" s="48">
        <f t="shared" si="326"/>
        <v>2.4573778753258173</v>
      </c>
      <c r="DB76" s="46">
        <f t="shared" si="327"/>
        <v>5660241.9476825111</v>
      </c>
      <c r="DC76" s="47">
        <f t="shared" si="328"/>
        <v>1.0555713973419594</v>
      </c>
      <c r="DD76" s="44">
        <f t="shared" si="329"/>
        <v>3614822.4007719019</v>
      </c>
      <c r="DE76" s="47">
        <f t="shared" si="330"/>
        <v>1.2981161132213614</v>
      </c>
      <c r="DF76" s="44">
        <f t="shared" si="331"/>
        <v>9275064.3484544121</v>
      </c>
      <c r="DG76" s="48">
        <f t="shared" si="332"/>
        <v>1.1384746715943042</v>
      </c>
      <c r="DH76" s="174"/>
      <c r="DI76" s="187" t="s">
        <v>75</v>
      </c>
      <c r="DJ76" s="46">
        <f t="shared" si="333"/>
        <v>4124853.7490290282</v>
      </c>
      <c r="DK76" s="44">
        <f t="shared" si="334"/>
        <v>9275064.3484544121</v>
      </c>
      <c r="DL76" s="45">
        <f t="shared" si="335"/>
        <v>13399918.097483441</v>
      </c>
      <c r="DM76"/>
    </row>
    <row r="77" spans="1:119" s="60" customFormat="1" ht="15.6" x14ac:dyDescent="0.3">
      <c r="A77" s="33">
        <v>62</v>
      </c>
      <c r="B77" s="33" t="s">
        <v>76</v>
      </c>
      <c r="C77" s="42"/>
      <c r="D77" s="43">
        <f>+'JUL-SEP 2021'!D77+'OCT-DEC 2021 '!D77</f>
        <v>109114.04730132753</v>
      </c>
      <c r="E77" s="47">
        <f t="shared" si="271"/>
        <v>0.51503873999946914</v>
      </c>
      <c r="F77" s="44">
        <f>+'JUL-SEP 2021'!F77+'OCT-DEC 2021 '!F77</f>
        <v>22022.939303672483</v>
      </c>
      <c r="G77" s="47">
        <f t="shared" si="272"/>
        <v>0.46379705382176067</v>
      </c>
      <c r="H77" s="44">
        <f t="shared" si="273"/>
        <v>131136.98660500001</v>
      </c>
      <c r="I77" s="48">
        <f t="shared" si="274"/>
        <v>0.50565661527338635</v>
      </c>
      <c r="J77" s="43">
        <f>+'OCT-DEC 2021 '!J77+'JUL-SEP 2021'!J77</f>
        <v>98144.951112689654</v>
      </c>
      <c r="K77" s="47">
        <f t="shared" si="275"/>
        <v>0.32103623696960765</v>
      </c>
      <c r="L77" s="44">
        <f>+'OCT-DEC 2021 '!L77+'JUL-SEP 2021'!L77</f>
        <v>140752.40018931037</v>
      </c>
      <c r="M77" s="47">
        <f t="shared" si="276"/>
        <v>0.53464355243903594</v>
      </c>
      <c r="N77" s="44">
        <f t="shared" si="277"/>
        <v>238897.35130200002</v>
      </c>
      <c r="O77" s="48">
        <f t="shared" si="278"/>
        <v>0.41987171942275353</v>
      </c>
      <c r="P77" s="137">
        <f t="shared" si="279"/>
        <v>207258.9984140172</v>
      </c>
      <c r="Q77" s="138">
        <f t="shared" si="280"/>
        <v>162775.33949298286</v>
      </c>
      <c r="R77" s="139">
        <f t="shared" si="281"/>
        <v>370034.3379070001</v>
      </c>
      <c r="S77" s="39"/>
      <c r="T77" s="43">
        <f>+'OCT-DEC 2021 '!T77+'JUL-SEP 2021'!T77</f>
        <v>499223.59002535284</v>
      </c>
      <c r="U77" s="47">
        <f t="shared" si="282"/>
        <v>1.3072923934087317</v>
      </c>
      <c r="V77" s="44">
        <f>+'OCT-DEC 2021 '!V77+'JUL-SEP 2021'!V77</f>
        <v>116718.02289528775</v>
      </c>
      <c r="W77" s="47">
        <f t="shared" si="283"/>
        <v>1.2499386681725844</v>
      </c>
      <c r="X77" s="44">
        <f t="shared" si="284"/>
        <v>615941.61292064062</v>
      </c>
      <c r="Y77" s="48">
        <f t="shared" si="285"/>
        <v>1.2960234251520566</v>
      </c>
      <c r="Z77" s="46">
        <f>+'OCT-DEC 2021 '!Z77+'JUL-SEP 2021'!Z77</f>
        <v>2333642.0151586398</v>
      </c>
      <c r="AA77" s="47">
        <f t="shared" si="286"/>
        <v>1.2174841766210518</v>
      </c>
      <c r="AB77" s="44">
        <f>+'OCT-DEC 2021 '!AB77+'JUL-SEP 2021'!AB77</f>
        <v>886818.29858486692</v>
      </c>
      <c r="AC77" s="47">
        <f t="shared" si="287"/>
        <v>1.1945579211037807</v>
      </c>
      <c r="AD77" s="44">
        <f t="shared" si="288"/>
        <v>3220460.3137435066</v>
      </c>
      <c r="AE77" s="48">
        <f t="shared" si="289"/>
        <v>1.2110836347109784</v>
      </c>
      <c r="AF77" s="137">
        <f t="shared" si="290"/>
        <v>2832865.6051839925</v>
      </c>
      <c r="AG77" s="138">
        <f t="shared" si="291"/>
        <v>1003536.3214801546</v>
      </c>
      <c r="AH77" s="139">
        <f t="shared" si="292"/>
        <v>3836401.9266641471</v>
      </c>
      <c r="AI77" s="41"/>
      <c r="AJ77" s="43">
        <f>+'OCT-DEC 2021 '!AJ77+'JUL-SEP 2021'!AJ77</f>
        <v>524494.23627856479</v>
      </c>
      <c r="AK77" s="47">
        <f t="shared" si="293"/>
        <v>4.1465272849914205</v>
      </c>
      <c r="AL77" s="44">
        <f>+'OCT-DEC 2021 '!AL77+'JUL-SEP 2021'!AL77</f>
        <v>135606.26921146415</v>
      </c>
      <c r="AM77" s="47">
        <f t="shared" si="294"/>
        <v>3.679453784058178</v>
      </c>
      <c r="AN77" s="44">
        <f t="shared" si="336"/>
        <v>660100.505490029</v>
      </c>
      <c r="AO77" s="48">
        <f t="shared" si="295"/>
        <v>4.0411430131931123</v>
      </c>
      <c r="AP77" s="46">
        <f>+'OCT-DEC 2021 '!AP77+'JUL-SEP 2021'!AP77</f>
        <v>166494.57258557336</v>
      </c>
      <c r="AQ77" s="47">
        <f t="shared" si="296"/>
        <v>0.57742447314133782</v>
      </c>
      <c r="AR77" s="44">
        <f>+'OCT-DEC 2021 '!AR77+'JUL-SEP 2021'!AR77</f>
        <v>252208.39013214957</v>
      </c>
      <c r="AS77" s="47">
        <f t="shared" si="297"/>
        <v>0.89937912144833576</v>
      </c>
      <c r="AT77" s="44">
        <f t="shared" si="337"/>
        <v>418702.96271772293</v>
      </c>
      <c r="AU77" s="48">
        <f t="shared" si="298"/>
        <v>0.73616161809837621</v>
      </c>
      <c r="AV77" s="137">
        <f t="shared" si="299"/>
        <v>690988.80886413809</v>
      </c>
      <c r="AW77" s="138">
        <f t="shared" si="300"/>
        <v>387814.65934361372</v>
      </c>
      <c r="AX77" s="139">
        <f t="shared" si="301"/>
        <v>1078803.4682077519</v>
      </c>
      <c r="AY77" s="41"/>
      <c r="AZ77" s="43">
        <f>+'OCT-DEC 2021 '!AZ77+'JUL-SEP 2021'!AZ77</f>
        <v>-483844.35704765271</v>
      </c>
      <c r="BA77" s="47">
        <f t="shared" si="302"/>
        <v>-2.199362511751068</v>
      </c>
      <c r="BB77" s="44">
        <f>+'OCT-DEC 2021 '!BB77+'JUL-SEP 2021'!BB77</f>
        <v>-100437.60170260776</v>
      </c>
      <c r="BC77" s="47">
        <f t="shared" si="303"/>
        <v>-1.8450584485011345</v>
      </c>
      <c r="BD77" s="44">
        <f t="shared" si="338"/>
        <v>-584281.95875026053</v>
      </c>
      <c r="BE77" s="48">
        <v>3.7649134285262273</v>
      </c>
      <c r="BF77" s="46">
        <f>+'OCT-DEC 2021 '!BF77+'JUL-SEP 2021'!BF77</f>
        <v>743775.42224716372</v>
      </c>
      <c r="BG77" s="47">
        <v>0.812988482682512</v>
      </c>
      <c r="BH77" s="44">
        <f>+'OCT-DEC 2021 '!BH77+'JUL-SEP 2021'!BH77</f>
        <v>591563.9146968784</v>
      </c>
      <c r="BI77" s="47">
        <v>1.4780735546836277</v>
      </c>
      <c r="BJ77" s="44">
        <f t="shared" si="339"/>
        <v>1335339.3369440422</v>
      </c>
      <c r="BK77" s="48">
        <v>0.99785748505761207</v>
      </c>
      <c r="BL77" s="137">
        <f t="shared" si="304"/>
        <v>259931.06519951101</v>
      </c>
      <c r="BM77" s="138">
        <f t="shared" si="305"/>
        <v>491126.31299427064</v>
      </c>
      <c r="BN77" s="139">
        <f t="shared" si="306"/>
        <v>751057.37819378171</v>
      </c>
      <c r="BO77" s="41"/>
      <c r="BP77" s="43">
        <f>+'OCT-DEC 2021 '!BP77+'JUL-SEP 2021'!BP77</f>
        <v>0</v>
      </c>
      <c r="BQ77" s="47">
        <v>0</v>
      </c>
      <c r="BR77" s="44">
        <f>+'OCT-DEC 2021 '!BR77+'JUL-SEP 2021'!BR77</f>
        <v>0</v>
      </c>
      <c r="BS77" s="47">
        <v>0</v>
      </c>
      <c r="BT77" s="44">
        <f t="shared" si="340"/>
        <v>0</v>
      </c>
      <c r="BU77" s="48">
        <v>0</v>
      </c>
      <c r="BV77" s="46">
        <f>+'OCT-DEC 2021 '!BV77+'JUL-SEP 2021'!BV77</f>
        <v>54.129999999999995</v>
      </c>
      <c r="BW77" s="47">
        <f t="shared" si="307"/>
        <v>9.9030369557263079E-5</v>
      </c>
      <c r="BX77" s="44">
        <f>+'OCT-DEC 2021 '!BX77+'JUL-SEP 2021'!BX77</f>
        <v>0</v>
      </c>
      <c r="BY77" s="47">
        <f t="shared" si="308"/>
        <v>0</v>
      </c>
      <c r="BZ77" s="44">
        <f t="shared" si="341"/>
        <v>54.129999999999995</v>
      </c>
      <c r="CA77" s="48">
        <f t="shared" si="309"/>
        <v>6.0428120900895867E-5</v>
      </c>
      <c r="CB77" s="137">
        <f t="shared" si="310"/>
        <v>54.129999999999995</v>
      </c>
      <c r="CC77" s="138">
        <f t="shared" si="311"/>
        <v>0</v>
      </c>
      <c r="CD77" s="139">
        <f t="shared" si="312"/>
        <v>54.129999999999995</v>
      </c>
      <c r="CE77" s="41"/>
      <c r="CF77" s="43">
        <f>+'OCT-DEC 2021 '!CF77+'JUL-SEP 2021'!CF77</f>
        <v>1635514.6555755315</v>
      </c>
      <c r="CG77" s="47">
        <f t="shared" si="313"/>
        <v>6.5167216086875488</v>
      </c>
      <c r="CH77" s="44">
        <f>+'OCT-DEC 2021 '!CH77+'JUL-SEP 2021'!CH77</f>
        <v>274020.16771522944</v>
      </c>
      <c r="CI77" s="47">
        <f t="shared" si="314"/>
        <v>6.1549902900994935</v>
      </c>
      <c r="CJ77" s="44">
        <f t="shared" si="342"/>
        <v>1909534.8232907611</v>
      </c>
      <c r="CK77" s="48">
        <f t="shared" si="315"/>
        <v>6.4622217294910218</v>
      </c>
      <c r="CL77" s="46">
        <f>+'OCT-DEC 2021 '!CL77+'JUL-SEP 2021'!CL77</f>
        <v>-2792.9744014551979</v>
      </c>
      <c r="CM77" s="47">
        <f t="shared" si="316"/>
        <v>-2.4600703072651551E-3</v>
      </c>
      <c r="CN77" s="44">
        <f>+'OCT-DEC 2021 '!CN77+'JUL-SEP 2021'!CN77</f>
        <v>-202446.33141098928</v>
      </c>
      <c r="CO77" s="47">
        <f t="shared" si="317"/>
        <v>-0.33501741131018969</v>
      </c>
      <c r="CP77" s="44">
        <f t="shared" si="343"/>
        <v>-205239.30581244448</v>
      </c>
      <c r="CQ77" s="48">
        <f t="shared" si="318"/>
        <v>-0.1179801356583258</v>
      </c>
      <c r="CR77" s="137">
        <f t="shared" si="319"/>
        <v>1632721.6811740764</v>
      </c>
      <c r="CS77" s="138">
        <f t="shared" si="320"/>
        <v>71573.836304240162</v>
      </c>
      <c r="CT77" s="139">
        <f t="shared" si="321"/>
        <v>1704295.5174783166</v>
      </c>
      <c r="CU77" s="41"/>
      <c r="CV77" s="46">
        <f t="shared" si="322"/>
        <v>2284502.172133124</v>
      </c>
      <c r="CW77" s="47">
        <f t="shared" si="268"/>
        <v>1.673129090544522</v>
      </c>
      <c r="CX77" s="47">
        <f t="shared" si="323"/>
        <v>447929.79742304608</v>
      </c>
      <c r="CY77" s="47">
        <f t="shared" si="324"/>
        <v>1.43039098400472</v>
      </c>
      <c r="CZ77" s="44">
        <f t="shared" si="325"/>
        <v>2732431.9695561701</v>
      </c>
      <c r="DA77" s="48">
        <f t="shared" si="326"/>
        <v>1.6278438646220776</v>
      </c>
      <c r="DB77" s="46">
        <f t="shared" si="327"/>
        <v>3339318.1167026106</v>
      </c>
      <c r="DC77" s="47">
        <f t="shared" si="328"/>
        <v>0.62274523301257467</v>
      </c>
      <c r="DD77" s="44">
        <f t="shared" si="329"/>
        <v>1668896.6721922159</v>
      </c>
      <c r="DE77" s="47">
        <f t="shared" si="330"/>
        <v>0.59931621011632841</v>
      </c>
      <c r="DF77" s="44">
        <f t="shared" si="331"/>
        <v>5008214.7888948265</v>
      </c>
      <c r="DG77" s="48">
        <f t="shared" si="332"/>
        <v>0.61473704902229653</v>
      </c>
      <c r="DH77" s="174"/>
      <c r="DI77" s="187" t="s">
        <v>76</v>
      </c>
      <c r="DJ77" s="46">
        <f t="shared" si="333"/>
        <v>2732431.9695561701</v>
      </c>
      <c r="DK77" s="44">
        <f t="shared" si="334"/>
        <v>5008214.7888948265</v>
      </c>
      <c r="DL77" s="45">
        <f t="shared" si="335"/>
        <v>7740646.7584509961</v>
      </c>
      <c r="DM77"/>
    </row>
    <row r="78" spans="1:119" s="60" customFormat="1" ht="15.6" x14ac:dyDescent="0.3">
      <c r="A78" s="33">
        <v>63</v>
      </c>
      <c r="B78" s="33" t="s">
        <v>77</v>
      </c>
      <c r="C78" s="42"/>
      <c r="D78" s="43">
        <f>+'JUL-SEP 2021'!D78+'OCT-DEC 2021 '!D78</f>
        <v>119541.56622441164</v>
      </c>
      <c r="E78" s="47">
        <f t="shared" si="271"/>
        <v>0.564258582359771</v>
      </c>
      <c r="F78" s="44">
        <f>+'JUL-SEP 2021'!F78+'OCT-DEC 2021 '!F78</f>
        <v>24746.758061588378</v>
      </c>
      <c r="G78" s="47">
        <f t="shared" si="272"/>
        <v>0.52115992885157902</v>
      </c>
      <c r="H78" s="44">
        <f t="shared" si="273"/>
        <v>144288.32428600002</v>
      </c>
      <c r="I78" s="48">
        <f t="shared" si="274"/>
        <v>0.55636741068095941</v>
      </c>
      <c r="J78" s="43">
        <f>+'OCT-DEC 2021 '!J78+'JUL-SEP 2021'!J78</f>
        <v>106863.52144920174</v>
      </c>
      <c r="K78" s="47">
        <f t="shared" si="275"/>
        <v>0.34955504492514788</v>
      </c>
      <c r="L78" s="44">
        <f>+'OCT-DEC 2021 '!L78+'JUL-SEP 2021'!L78</f>
        <v>155935.10907579822</v>
      </c>
      <c r="M78" s="47">
        <f t="shared" si="276"/>
        <v>0.59231459324403724</v>
      </c>
      <c r="N78" s="44">
        <f t="shared" si="277"/>
        <v>262798.63052499993</v>
      </c>
      <c r="O78" s="48">
        <f t="shared" si="278"/>
        <v>0.46187918057320404</v>
      </c>
      <c r="P78" s="137">
        <f t="shared" si="279"/>
        <v>226405.08767361339</v>
      </c>
      <c r="Q78" s="138">
        <f t="shared" si="280"/>
        <v>180681.86713738658</v>
      </c>
      <c r="R78" s="139">
        <f t="shared" si="281"/>
        <v>407086.95481099997</v>
      </c>
      <c r="S78" s="39"/>
      <c r="T78" s="43">
        <f>+'OCT-DEC 2021 '!T78+'JUL-SEP 2021'!T78</f>
        <v>2738404.7020709021</v>
      </c>
      <c r="U78" s="47">
        <f t="shared" si="282"/>
        <v>7.1709264318022132</v>
      </c>
      <c r="V78" s="44">
        <f>+'OCT-DEC 2021 '!V78+'JUL-SEP 2021'!V78</f>
        <v>569304.34284340637</v>
      </c>
      <c r="W78" s="47">
        <f t="shared" si="283"/>
        <v>6.096706356283601</v>
      </c>
      <c r="X78" s="44">
        <f t="shared" si="284"/>
        <v>3307709.0449143085</v>
      </c>
      <c r="Y78" s="48">
        <f t="shared" si="285"/>
        <v>6.9598616425167723</v>
      </c>
      <c r="Z78" s="46">
        <f>+'OCT-DEC 2021 '!Z78+'JUL-SEP 2021'!Z78</f>
        <v>2152176.2572549712</v>
      </c>
      <c r="AA78" s="47">
        <f t="shared" si="286"/>
        <v>1.122811691547867</v>
      </c>
      <c r="AB78" s="44">
        <f>+'OCT-DEC 2021 '!AB78+'JUL-SEP 2021'!AB78</f>
        <v>1214558.5361705951</v>
      </c>
      <c r="AC78" s="47">
        <f t="shared" si="287"/>
        <v>1.636029074210575</v>
      </c>
      <c r="AD78" s="44">
        <f t="shared" si="288"/>
        <v>3366734.7934255665</v>
      </c>
      <c r="AE78" s="48">
        <f t="shared" si="289"/>
        <v>1.2660914942280808</v>
      </c>
      <c r="AF78" s="137">
        <f t="shared" si="290"/>
        <v>4890580.9593258733</v>
      </c>
      <c r="AG78" s="138">
        <f t="shared" si="291"/>
        <v>1783862.8790140015</v>
      </c>
      <c r="AH78" s="139">
        <f t="shared" si="292"/>
        <v>6674443.8383398745</v>
      </c>
      <c r="AI78" s="41"/>
      <c r="AJ78" s="43">
        <f>+'OCT-DEC 2021 '!AJ78+'JUL-SEP 2021'!AJ78</f>
        <v>0</v>
      </c>
      <c r="AK78" s="47">
        <f t="shared" si="293"/>
        <v>0</v>
      </c>
      <c r="AL78" s="44">
        <f>+'OCT-DEC 2021 '!AL78+'JUL-SEP 2021'!AL78</f>
        <v>0</v>
      </c>
      <c r="AM78" s="47">
        <f t="shared" si="294"/>
        <v>0</v>
      </c>
      <c r="AN78" s="44">
        <f t="shared" si="336"/>
        <v>0</v>
      </c>
      <c r="AO78" s="48">
        <f t="shared" si="295"/>
        <v>0</v>
      </c>
      <c r="AP78" s="46">
        <f>+'OCT-DEC 2021 '!AP78+'JUL-SEP 2021'!AP78</f>
        <v>0</v>
      </c>
      <c r="AQ78" s="47">
        <f t="shared" si="296"/>
        <v>0</v>
      </c>
      <c r="AR78" s="44">
        <f>+'OCT-DEC 2021 '!AR78+'JUL-SEP 2021'!AR78</f>
        <v>0</v>
      </c>
      <c r="AS78" s="47">
        <f t="shared" si="297"/>
        <v>0</v>
      </c>
      <c r="AT78" s="44">
        <f t="shared" si="337"/>
        <v>0</v>
      </c>
      <c r="AU78" s="48">
        <f t="shared" si="298"/>
        <v>0</v>
      </c>
      <c r="AV78" s="137">
        <f t="shared" si="299"/>
        <v>0</v>
      </c>
      <c r="AW78" s="138">
        <f t="shared" si="300"/>
        <v>0</v>
      </c>
      <c r="AX78" s="139">
        <f t="shared" si="301"/>
        <v>0</v>
      </c>
      <c r="AY78" s="41"/>
      <c r="AZ78" s="43">
        <f>+'OCT-DEC 2021 '!AZ78+'JUL-SEP 2021'!AZ78</f>
        <v>447615.15187203349</v>
      </c>
      <c r="BA78" s="47">
        <f t="shared" si="302"/>
        <v>2.0346790664795402</v>
      </c>
      <c r="BB78" s="44">
        <f>+'OCT-DEC 2021 '!BB78+'JUL-SEP 2021'!BB78</f>
        <v>91507.22575016768</v>
      </c>
      <c r="BC78" s="47">
        <f t="shared" si="303"/>
        <v>1.6810056901713513</v>
      </c>
      <c r="BD78" s="44">
        <f t="shared" si="338"/>
        <v>539122.37762220111</v>
      </c>
      <c r="BE78" s="48">
        <v>1.8574215889200789</v>
      </c>
      <c r="BF78" s="46">
        <f>+'OCT-DEC 2021 '!BF78+'JUL-SEP 2021'!BF78</f>
        <v>589979.64042756509</v>
      </c>
      <c r="BG78" s="47">
        <v>0.47025039227474036</v>
      </c>
      <c r="BH78" s="44">
        <f>+'OCT-DEC 2021 '!BH78+'JUL-SEP 2021'!BH78</f>
        <v>477107.5509012827</v>
      </c>
      <c r="BI78" s="47">
        <v>0.85495020373164621</v>
      </c>
      <c r="BJ78" s="44">
        <f t="shared" si="339"/>
        <v>1067087.1913288478</v>
      </c>
      <c r="BK78" s="48">
        <v>0.57718268312280196</v>
      </c>
      <c r="BL78" s="137">
        <f t="shared" si="304"/>
        <v>1037594.7922995986</v>
      </c>
      <c r="BM78" s="138">
        <f t="shared" si="305"/>
        <v>568614.77665145043</v>
      </c>
      <c r="BN78" s="139">
        <f t="shared" si="306"/>
        <v>1606209.5689510489</v>
      </c>
      <c r="BO78" s="41"/>
      <c r="BP78" s="43">
        <f>+'OCT-DEC 2021 '!BP78+'JUL-SEP 2021'!BP78</f>
        <v>26797.740000000005</v>
      </c>
      <c r="BQ78" s="47">
        <v>0.12313529236470114</v>
      </c>
      <c r="BR78" s="44">
        <f>+'OCT-DEC 2021 '!BR78+'JUL-SEP 2021'!BR78</f>
        <v>649.44999999999959</v>
      </c>
      <c r="BS78" s="47">
        <v>7.4865723893316152E-2</v>
      </c>
      <c r="BT78" s="44">
        <f t="shared" si="340"/>
        <v>27447.190000000006</v>
      </c>
      <c r="BU78" s="48">
        <v>0.11718380653259196</v>
      </c>
      <c r="BV78" s="46">
        <f>+'OCT-DEC 2021 '!BV78+'JUL-SEP 2021'!BV78</f>
        <v>82271.499999999971</v>
      </c>
      <c r="BW78" s="47">
        <f t="shared" si="307"/>
        <v>0.15051500182949135</v>
      </c>
      <c r="BX78" s="44">
        <f>+'OCT-DEC 2021 '!BX78+'JUL-SEP 2021'!BX78</f>
        <v>32063.999999999993</v>
      </c>
      <c r="BY78" s="47">
        <f t="shared" si="308"/>
        <v>9.1827880002863876E-2</v>
      </c>
      <c r="BZ78" s="44">
        <f t="shared" si="341"/>
        <v>114335.49999999997</v>
      </c>
      <c r="CA78" s="48">
        <f t="shared" si="309"/>
        <v>0.12763863693449803</v>
      </c>
      <c r="CB78" s="137">
        <f t="shared" si="310"/>
        <v>109069.23999999998</v>
      </c>
      <c r="CC78" s="138">
        <f t="shared" si="311"/>
        <v>32713.449999999993</v>
      </c>
      <c r="CD78" s="139">
        <f t="shared" si="312"/>
        <v>141782.68999999997</v>
      </c>
      <c r="CE78" s="41"/>
      <c r="CF78" s="43">
        <f>+'OCT-DEC 2021 '!CF78+'JUL-SEP 2021'!CF78</f>
        <v>1644307.1283149605</v>
      </c>
      <c r="CG78" s="47">
        <f t="shared" si="313"/>
        <v>6.5517552886973869</v>
      </c>
      <c r="CH78" s="44">
        <f>+'OCT-DEC 2021 '!CH78+'JUL-SEP 2021'!CH78</f>
        <v>300038.45280028961</v>
      </c>
      <c r="CI78" s="47">
        <f t="shared" si="314"/>
        <v>6.739408194076586</v>
      </c>
      <c r="CJ78" s="44">
        <f t="shared" si="342"/>
        <v>1944345.58111525</v>
      </c>
      <c r="CK78" s="48">
        <f t="shared" si="315"/>
        <v>6.5800278217862074</v>
      </c>
      <c r="CL78" s="46">
        <f>+'OCT-DEC 2021 '!CL78+'JUL-SEP 2021'!CL78</f>
        <v>947468.3462743439</v>
      </c>
      <c r="CM78" s="47">
        <f t="shared" si="316"/>
        <v>0.83453637975654849</v>
      </c>
      <c r="CN78" s="44">
        <f>+'OCT-DEC 2021 '!CN78+'JUL-SEP 2021'!CN78</f>
        <v>814434.63992540247</v>
      </c>
      <c r="CO78" s="47">
        <f t="shared" si="317"/>
        <v>1.3477635423051377</v>
      </c>
      <c r="CP78" s="44">
        <f t="shared" si="343"/>
        <v>1761902.9861997464</v>
      </c>
      <c r="CQ78" s="48">
        <f t="shared" si="318"/>
        <v>1.0128155155553613</v>
      </c>
      <c r="CR78" s="137">
        <f t="shared" si="319"/>
        <v>2591775.4745893045</v>
      </c>
      <c r="CS78" s="138">
        <f t="shared" si="320"/>
        <v>1114473.0927256921</v>
      </c>
      <c r="CT78" s="139">
        <f t="shared" si="321"/>
        <v>3706248.5673149964</v>
      </c>
      <c r="CU78" s="41"/>
      <c r="CV78" s="46">
        <f t="shared" si="322"/>
        <v>4976666.2884823084</v>
      </c>
      <c r="CW78" s="47">
        <f t="shared" si="268"/>
        <v>3.6448225975714994</v>
      </c>
      <c r="CX78" s="47">
        <f t="shared" si="323"/>
        <v>986246.22945545206</v>
      </c>
      <c r="CY78" s="47">
        <f t="shared" si="324"/>
        <v>3.1494169906481582</v>
      </c>
      <c r="CZ78" s="44">
        <f t="shared" si="325"/>
        <v>5962912.5179377608</v>
      </c>
      <c r="DA78" s="48">
        <f t="shared" si="326"/>
        <v>3.5523997178161513</v>
      </c>
      <c r="DB78" s="46">
        <f t="shared" si="327"/>
        <v>3878759.2654060819</v>
      </c>
      <c r="DC78" s="47">
        <f t="shared" si="328"/>
        <v>0.72334493394122734</v>
      </c>
      <c r="DD78" s="44">
        <f t="shared" si="329"/>
        <v>2694099.8360730787</v>
      </c>
      <c r="DE78" s="47">
        <f t="shared" si="330"/>
        <v>0.9674761357810262</v>
      </c>
      <c r="DF78" s="44">
        <f t="shared" si="331"/>
        <v>6572859.1014791606</v>
      </c>
      <c r="DG78" s="48">
        <f t="shared" si="332"/>
        <v>0.80679047884331778</v>
      </c>
      <c r="DH78" s="174"/>
      <c r="DI78" s="187" t="s">
        <v>77</v>
      </c>
      <c r="DJ78" s="46">
        <f t="shared" si="333"/>
        <v>5962912.5179377608</v>
      </c>
      <c r="DK78" s="44">
        <f t="shared" si="334"/>
        <v>6572859.1014791606</v>
      </c>
      <c r="DL78" s="45">
        <f t="shared" si="335"/>
        <v>12535771.619416922</v>
      </c>
      <c r="DM78"/>
    </row>
    <row r="79" spans="1:119" s="60" customFormat="1" ht="15.6" x14ac:dyDescent="0.3">
      <c r="A79" s="33">
        <v>64</v>
      </c>
      <c r="B79" s="33" t="s">
        <v>78</v>
      </c>
      <c r="C79" s="42"/>
      <c r="D79" s="43">
        <f>+'JUL-SEP 2021'!D79+'OCT-DEC 2021 '!D79</f>
        <v>1405236.0177298198</v>
      </c>
      <c r="E79" s="47">
        <f t="shared" si="271"/>
        <v>6.6329772002200542</v>
      </c>
      <c r="F79" s="44">
        <f>+'JUL-SEP 2021'!F79+'OCT-DEC 2021 '!F79</f>
        <v>298694.18171018024</v>
      </c>
      <c r="G79" s="47">
        <f t="shared" si="272"/>
        <v>6.2904174397729813</v>
      </c>
      <c r="H79" s="44">
        <f t="shared" si="273"/>
        <v>1703930.1994400001</v>
      </c>
      <c r="I79" s="48">
        <f t="shared" si="274"/>
        <v>6.5702560323899135</v>
      </c>
      <c r="J79" s="43">
        <f>+'OCT-DEC 2021 '!J79+'JUL-SEP 2021'!J79</f>
        <v>1248213.5538102924</v>
      </c>
      <c r="K79" s="47">
        <f t="shared" si="275"/>
        <v>4.0829587024768079</v>
      </c>
      <c r="L79" s="44">
        <f>+'OCT-DEC 2021 '!L79+'JUL-SEP 2021'!L79</f>
        <v>1855359.705560707</v>
      </c>
      <c r="M79" s="47">
        <f t="shared" si="276"/>
        <v>7.047525318922097</v>
      </c>
      <c r="N79" s="44">
        <f t="shared" si="277"/>
        <v>3103573.2593709994</v>
      </c>
      <c r="O79" s="48">
        <f t="shared" si="278"/>
        <v>5.454655037674633</v>
      </c>
      <c r="P79" s="137">
        <f t="shared" si="279"/>
        <v>2653449.5715401121</v>
      </c>
      <c r="Q79" s="138">
        <f t="shared" si="280"/>
        <v>2154053.8872708874</v>
      </c>
      <c r="R79" s="139">
        <f t="shared" si="281"/>
        <v>4807503.458811</v>
      </c>
      <c r="S79" s="39"/>
      <c r="T79" s="43">
        <f>+'OCT-DEC 2021 '!T79+'JUL-SEP 2021'!T79</f>
        <v>1686171.2067928831</v>
      </c>
      <c r="U79" s="47">
        <f t="shared" si="282"/>
        <v>4.4154940525010291</v>
      </c>
      <c r="V79" s="44">
        <f>+'OCT-DEC 2021 '!V79+'JUL-SEP 2021'!V79</f>
        <v>424532.46095831669</v>
      </c>
      <c r="W79" s="47">
        <f t="shared" si="283"/>
        <v>4.5463376236446811</v>
      </c>
      <c r="X79" s="44">
        <f t="shared" si="284"/>
        <v>2110703.6677511996</v>
      </c>
      <c r="Y79" s="48">
        <f t="shared" si="285"/>
        <v>4.4412024444796998</v>
      </c>
      <c r="Z79" s="46">
        <f>+'OCT-DEC 2021 '!Z79+'JUL-SEP 2021'!Z79</f>
        <v>6123945.4414163977</v>
      </c>
      <c r="AA79" s="47">
        <f t="shared" si="286"/>
        <v>3.1949230537436328</v>
      </c>
      <c r="AB79" s="44">
        <f>+'OCT-DEC 2021 '!AB79+'JUL-SEP 2021'!AB79</f>
        <v>2393791.1167366663</v>
      </c>
      <c r="AC79" s="47">
        <f t="shared" si="287"/>
        <v>3.2244735415684462</v>
      </c>
      <c r="AD79" s="44">
        <f t="shared" si="288"/>
        <v>8517736.5581530631</v>
      </c>
      <c r="AE79" s="48">
        <f t="shared" si="289"/>
        <v>3.2031729459095528</v>
      </c>
      <c r="AF79" s="137">
        <f t="shared" si="290"/>
        <v>7810116.6482092813</v>
      </c>
      <c r="AG79" s="138">
        <f t="shared" si="291"/>
        <v>2818323.5776949832</v>
      </c>
      <c r="AH79" s="139">
        <f t="shared" si="292"/>
        <v>10628440.225904264</v>
      </c>
      <c r="AI79" s="41"/>
      <c r="AJ79" s="43">
        <f>+'OCT-DEC 2021 '!AJ79+'JUL-SEP 2021'!AJ79</f>
        <v>1598288.0564881582</v>
      </c>
      <c r="AK79" s="47">
        <f t="shared" si="293"/>
        <v>12.635687062124738</v>
      </c>
      <c r="AL79" s="44">
        <f>+'OCT-DEC 2021 '!AL79+'JUL-SEP 2021'!AL79</f>
        <v>399770.43687514978</v>
      </c>
      <c r="AM79" s="47">
        <f t="shared" si="294"/>
        <v>10.847115367661099</v>
      </c>
      <c r="AN79" s="44">
        <f t="shared" si="336"/>
        <v>1998058.493363308</v>
      </c>
      <c r="AO79" s="48">
        <f t="shared" si="295"/>
        <v>12.232137459752719</v>
      </c>
      <c r="AP79" s="46">
        <f>+'OCT-DEC 2021 '!AP79+'JUL-SEP 2021'!AP79</f>
        <v>573252.72042703803</v>
      </c>
      <c r="AQ79" s="47">
        <f t="shared" si="296"/>
        <v>1.988113756076292</v>
      </c>
      <c r="AR79" s="44">
        <f>+'OCT-DEC 2021 '!AR79+'JUL-SEP 2021'!AR79</f>
        <v>868178.15684996382</v>
      </c>
      <c r="AS79" s="47">
        <f t="shared" si="297"/>
        <v>3.0959370842469958</v>
      </c>
      <c r="AT79" s="44">
        <f t="shared" si="337"/>
        <v>1441430.8772770017</v>
      </c>
      <c r="AU79" s="48">
        <f t="shared" si="298"/>
        <v>2.5343171209146163</v>
      </c>
      <c r="AV79" s="137">
        <f t="shared" si="299"/>
        <v>2171540.7769151963</v>
      </c>
      <c r="AW79" s="138">
        <f t="shared" si="300"/>
        <v>1267948.5937251137</v>
      </c>
      <c r="AX79" s="139">
        <f t="shared" si="301"/>
        <v>3439489.37064031</v>
      </c>
      <c r="AY79" s="41"/>
      <c r="AZ79" s="43">
        <f>+'OCT-DEC 2021 '!AZ79+'JUL-SEP 2021'!AZ79</f>
        <v>2753048.2979896488</v>
      </c>
      <c r="BA79" s="47">
        <f t="shared" si="302"/>
        <v>12.51425408076461</v>
      </c>
      <c r="BB79" s="44">
        <f>+'OCT-DEC 2021 '!BB79+'JUL-SEP 2021'!BB79</f>
        <v>562651.83701525873</v>
      </c>
      <c r="BC79" s="47">
        <f t="shared" si="303"/>
        <v>10.336024634713402</v>
      </c>
      <c r="BD79" s="44">
        <f t="shared" si="338"/>
        <v>3315700.1350049074</v>
      </c>
      <c r="BE79" s="48">
        <v>6.374235708084151</v>
      </c>
      <c r="BF79" s="46">
        <f>+'OCT-DEC 2021 '!BF79+'JUL-SEP 2021'!BF79</f>
        <v>1232559.6036899642</v>
      </c>
      <c r="BG79" s="47">
        <v>0.8656214583255043</v>
      </c>
      <c r="BH79" s="44">
        <f>+'OCT-DEC 2021 '!BH79+'JUL-SEP 2021'!BH79</f>
        <v>993812.54314304225</v>
      </c>
      <c r="BI79" s="47">
        <v>1.5737642207377431</v>
      </c>
      <c r="BJ79" s="44">
        <f t="shared" si="339"/>
        <v>2226372.1468330063</v>
      </c>
      <c r="BK79" s="48">
        <v>1.0624589029435343</v>
      </c>
      <c r="BL79" s="137">
        <f t="shared" si="304"/>
        <v>3985607.9016796127</v>
      </c>
      <c r="BM79" s="138">
        <f t="shared" si="305"/>
        <v>1556464.380158301</v>
      </c>
      <c r="BN79" s="139">
        <f t="shared" si="306"/>
        <v>5542072.2818379141</v>
      </c>
      <c r="BO79" s="41"/>
      <c r="BP79" s="43">
        <f>+'OCT-DEC 2021 '!BP79+'JUL-SEP 2021'!BP79</f>
        <v>67061.5</v>
      </c>
      <c r="BQ79" s="47">
        <v>8.9881350332335658E-2</v>
      </c>
      <c r="BR79" s="44">
        <f>+'OCT-DEC 2021 '!BR79+'JUL-SEP 2021'!BR79</f>
        <v>0</v>
      </c>
      <c r="BS79" s="47">
        <v>0</v>
      </c>
      <c r="BT79" s="44">
        <f t="shared" si="340"/>
        <v>67061.5</v>
      </c>
      <c r="BU79" s="48">
        <v>7.8799262797394215E-2</v>
      </c>
      <c r="BV79" s="46">
        <f>+'OCT-DEC 2021 '!BV79+'JUL-SEP 2021'!BV79</f>
        <v>23822.760000000013</v>
      </c>
      <c r="BW79" s="47">
        <f t="shared" si="307"/>
        <v>4.3583534577387513E-2</v>
      </c>
      <c r="BX79" s="44">
        <f>+'OCT-DEC 2021 '!BX79+'JUL-SEP 2021'!BX79</f>
        <v>497.06</v>
      </c>
      <c r="BY79" s="47">
        <f t="shared" si="308"/>
        <v>1.4235268847998855E-3</v>
      </c>
      <c r="BZ79" s="44">
        <f t="shared" si="341"/>
        <v>24319.820000000014</v>
      </c>
      <c r="CA79" s="48">
        <f t="shared" si="309"/>
        <v>2.7149473919231965E-2</v>
      </c>
      <c r="CB79" s="137">
        <f t="shared" si="310"/>
        <v>90884.260000000009</v>
      </c>
      <c r="CC79" s="138">
        <f t="shared" si="311"/>
        <v>497.06</v>
      </c>
      <c r="CD79" s="139">
        <f t="shared" si="312"/>
        <v>91381.32</v>
      </c>
      <c r="CE79" s="41"/>
      <c r="CF79" s="43">
        <f>+'OCT-DEC 2021 '!CF79+'JUL-SEP 2021'!CF79</f>
        <v>1801473.0853616986</v>
      </c>
      <c r="CG79" s="47">
        <f t="shared" si="313"/>
        <v>7.1779843383393311</v>
      </c>
      <c r="CH79" s="44">
        <f>+'OCT-DEC 2021 '!CH79+'JUL-SEP 2021'!CH79</f>
        <v>330706.81433635514</v>
      </c>
      <c r="CI79" s="47">
        <f t="shared" si="314"/>
        <v>7.4282752546351105</v>
      </c>
      <c r="CJ79" s="44">
        <f t="shared" si="342"/>
        <v>2132179.899698054</v>
      </c>
      <c r="CK79" s="48">
        <f t="shared" si="315"/>
        <v>7.2156941632871749</v>
      </c>
      <c r="CL79" s="46">
        <f>+'OCT-DEC 2021 '!CL79+'JUL-SEP 2021'!CL79</f>
        <v>932188.23049909854</v>
      </c>
      <c r="CM79" s="47">
        <f t="shared" si="316"/>
        <v>0.82107755281897621</v>
      </c>
      <c r="CN79" s="44">
        <f>+'OCT-DEC 2021 '!CN79+'JUL-SEP 2021'!CN79</f>
        <v>809965.3640510519</v>
      </c>
      <c r="CO79" s="47">
        <f t="shared" si="317"/>
        <v>1.3403675809981563</v>
      </c>
      <c r="CP79" s="44">
        <f t="shared" si="343"/>
        <v>1742153.5945501504</v>
      </c>
      <c r="CQ79" s="48">
        <f t="shared" si="318"/>
        <v>1.0014627393570339</v>
      </c>
      <c r="CR79" s="137">
        <f t="shared" si="319"/>
        <v>2733661.3158607972</v>
      </c>
      <c r="CS79" s="138">
        <f t="shared" si="320"/>
        <v>1140672.178387407</v>
      </c>
      <c r="CT79" s="139">
        <f t="shared" si="321"/>
        <v>3874333.4942482039</v>
      </c>
      <c r="CU79" s="41"/>
      <c r="CV79" s="46">
        <f t="shared" si="322"/>
        <v>9311278.1643622071</v>
      </c>
      <c r="CW79" s="47">
        <f t="shared" si="268"/>
        <v>6.819415869672711</v>
      </c>
      <c r="CX79" s="47">
        <f t="shared" si="323"/>
        <v>2016355.7308952606</v>
      </c>
      <c r="CY79" s="47">
        <f t="shared" si="324"/>
        <v>6.4389042091229198</v>
      </c>
      <c r="CZ79" s="44">
        <f t="shared" si="325"/>
        <v>11327633.895257467</v>
      </c>
      <c r="DA79" s="48">
        <f t="shared" si="326"/>
        <v>6.7484276068088569</v>
      </c>
      <c r="DB79" s="46">
        <f t="shared" si="327"/>
        <v>10133982.309842791</v>
      </c>
      <c r="DC79" s="47">
        <f t="shared" si="328"/>
        <v>1.8898736072261388</v>
      </c>
      <c r="DD79" s="44">
        <f t="shared" si="329"/>
        <v>6921603.9463414308</v>
      </c>
      <c r="DE79" s="47">
        <f t="shared" si="330"/>
        <v>2.4856119100522687</v>
      </c>
      <c r="DF79" s="44">
        <f t="shared" si="331"/>
        <v>17055586.25618422</v>
      </c>
      <c r="DG79" s="48">
        <f t="shared" si="332"/>
        <v>2.0935006197658725</v>
      </c>
      <c r="DH79" s="174"/>
      <c r="DI79" s="187" t="s">
        <v>78</v>
      </c>
      <c r="DJ79" s="46">
        <f t="shared" si="333"/>
        <v>11327633.895257467</v>
      </c>
      <c r="DK79" s="44">
        <f t="shared" si="334"/>
        <v>17055586.25618422</v>
      </c>
      <c r="DL79" s="45">
        <f t="shared" si="335"/>
        <v>28383220.151441686</v>
      </c>
      <c r="DM79"/>
    </row>
    <row r="80" spans="1:119" s="60" customFormat="1" ht="15.6" x14ac:dyDescent="0.3">
      <c r="A80" s="33">
        <v>65</v>
      </c>
      <c r="B80" s="33" t="s">
        <v>79</v>
      </c>
      <c r="C80" s="42"/>
      <c r="D80" s="43">
        <f>+'JUL-SEP 2021'!D80+'OCT-DEC 2021 '!D80</f>
        <v>0</v>
      </c>
      <c r="E80" s="47">
        <f t="shared" si="271"/>
        <v>0</v>
      </c>
      <c r="F80" s="44">
        <f>+'JUL-SEP 2021'!F80+'OCT-DEC 2021 '!F80</f>
        <v>0</v>
      </c>
      <c r="G80" s="47">
        <f t="shared" si="272"/>
        <v>0</v>
      </c>
      <c r="H80" s="44">
        <f t="shared" si="273"/>
        <v>0</v>
      </c>
      <c r="I80" s="48">
        <f t="shared" si="274"/>
        <v>0</v>
      </c>
      <c r="J80" s="43">
        <f>+'OCT-DEC 2021 '!J80+'JUL-SEP 2021'!J80</f>
        <v>0</v>
      </c>
      <c r="K80" s="47">
        <f t="shared" si="275"/>
        <v>0</v>
      </c>
      <c r="L80" s="44">
        <f>+'OCT-DEC 2021 '!L80+'JUL-SEP 2021'!L80</f>
        <v>0</v>
      </c>
      <c r="M80" s="47">
        <f t="shared" si="276"/>
        <v>0</v>
      </c>
      <c r="N80" s="44">
        <f t="shared" si="277"/>
        <v>0</v>
      </c>
      <c r="O80" s="48">
        <f t="shared" si="278"/>
        <v>0</v>
      </c>
      <c r="P80" s="137">
        <f t="shared" si="279"/>
        <v>0</v>
      </c>
      <c r="Q80" s="138">
        <f t="shared" si="280"/>
        <v>0</v>
      </c>
      <c r="R80" s="139">
        <f t="shared" si="281"/>
        <v>0</v>
      </c>
      <c r="S80" s="39"/>
      <c r="T80" s="43">
        <f>+'OCT-DEC 2021 '!T80+'JUL-SEP 2021'!T80</f>
        <v>340448.08104157523</v>
      </c>
      <c r="U80" s="47">
        <f t="shared" si="282"/>
        <v>0.89151473525850078</v>
      </c>
      <c r="V80" s="44">
        <f>+'OCT-DEC 2021 '!V80+'JUL-SEP 2021'!V80</f>
        <v>81650.589336446865</v>
      </c>
      <c r="W80" s="47">
        <f t="shared" si="283"/>
        <v>0.87439991150522989</v>
      </c>
      <c r="X80" s="44">
        <f t="shared" si="284"/>
        <v>422098.67037802213</v>
      </c>
      <c r="Y80" s="48">
        <f t="shared" si="285"/>
        <v>0.88815198236319892</v>
      </c>
      <c r="Z80" s="46">
        <f>+'OCT-DEC 2021 '!Z80+'JUL-SEP 2021'!Z80</f>
        <v>989626.43019380094</v>
      </c>
      <c r="AA80" s="47">
        <f t="shared" si="286"/>
        <v>0.51629792046104594</v>
      </c>
      <c r="AB80" s="44">
        <f>+'OCT-DEC 2021 '!AB80+'JUL-SEP 2021'!AB80</f>
        <v>386699.04900806642</v>
      </c>
      <c r="AC80" s="47">
        <f t="shared" si="287"/>
        <v>0.52088958111601091</v>
      </c>
      <c r="AD80" s="44">
        <f t="shared" si="288"/>
        <v>1376325.4792018672</v>
      </c>
      <c r="AE80" s="48">
        <f t="shared" si="289"/>
        <v>0.51757981825882615</v>
      </c>
      <c r="AF80" s="137">
        <f t="shared" si="290"/>
        <v>1330074.5112353761</v>
      </c>
      <c r="AG80" s="138">
        <f t="shared" si="291"/>
        <v>468349.63834451325</v>
      </c>
      <c r="AH80" s="139">
        <f t="shared" si="292"/>
        <v>1798424.1495798894</v>
      </c>
      <c r="AI80" s="41"/>
      <c r="AJ80" s="43">
        <f>+'OCT-DEC 2021 '!AJ80+'JUL-SEP 2021'!AJ80</f>
        <v>0</v>
      </c>
      <c r="AK80" s="47">
        <f t="shared" si="293"/>
        <v>0</v>
      </c>
      <c r="AL80" s="44">
        <f>+'OCT-DEC 2021 '!AL80+'JUL-SEP 2021'!AL80</f>
        <v>0</v>
      </c>
      <c r="AM80" s="47">
        <f t="shared" si="294"/>
        <v>0</v>
      </c>
      <c r="AN80" s="44">
        <f t="shared" si="336"/>
        <v>0</v>
      </c>
      <c r="AO80" s="48">
        <f t="shared" si="295"/>
        <v>0</v>
      </c>
      <c r="AP80" s="46">
        <f>+'OCT-DEC 2021 '!AP80+'JUL-SEP 2021'!AP80</f>
        <v>0</v>
      </c>
      <c r="AQ80" s="47">
        <f t="shared" si="296"/>
        <v>0</v>
      </c>
      <c r="AR80" s="44">
        <f>+'OCT-DEC 2021 '!AR80+'JUL-SEP 2021'!AR80</f>
        <v>0</v>
      </c>
      <c r="AS80" s="47">
        <f t="shared" si="297"/>
        <v>0</v>
      </c>
      <c r="AT80" s="44">
        <f t="shared" si="337"/>
        <v>0</v>
      </c>
      <c r="AU80" s="48">
        <f t="shared" si="298"/>
        <v>0</v>
      </c>
      <c r="AV80" s="137">
        <f t="shared" si="299"/>
        <v>0</v>
      </c>
      <c r="AW80" s="138">
        <f t="shared" si="300"/>
        <v>0</v>
      </c>
      <c r="AX80" s="139">
        <f t="shared" si="301"/>
        <v>0</v>
      </c>
      <c r="AY80" s="41"/>
      <c r="AZ80" s="43">
        <f>+'OCT-DEC 2021 '!AZ80+'JUL-SEP 2021'!AZ80</f>
        <v>1337069.557828557</v>
      </c>
      <c r="BA80" s="47">
        <f t="shared" si="302"/>
        <v>6.0777822832024517</v>
      </c>
      <c r="BB80" s="44">
        <f>+'OCT-DEC 2021 '!BB80+'JUL-SEP 2021'!BB80</f>
        <v>277054.6200474943</v>
      </c>
      <c r="BC80" s="47">
        <f t="shared" si="303"/>
        <v>5.0895477266421905</v>
      </c>
      <c r="BD80" s="44">
        <f t="shared" si="338"/>
        <v>1614124.1778760513</v>
      </c>
      <c r="BE80" s="48">
        <v>5.907945790397517</v>
      </c>
      <c r="BF80" s="46">
        <f>+'OCT-DEC 2021 '!BF80+'JUL-SEP 2021'!BF80</f>
        <v>1800208.9140601107</v>
      </c>
      <c r="BG80" s="47">
        <v>1.2184229343481403</v>
      </c>
      <c r="BH80" s="44">
        <f>+'OCT-DEC 2021 '!BH80+'JUL-SEP 2021'!BH80</f>
        <v>1259529.6843880885</v>
      </c>
      <c r="BI80" s="47">
        <v>2.2151835555379029</v>
      </c>
      <c r="BJ80" s="44">
        <f t="shared" si="339"/>
        <v>3059738.5984481992</v>
      </c>
      <c r="BK80" s="48">
        <v>1.4954854477070738</v>
      </c>
      <c r="BL80" s="137">
        <f t="shared" si="304"/>
        <v>3137278.4718886679</v>
      </c>
      <c r="BM80" s="138">
        <f t="shared" si="305"/>
        <v>1536584.3044355828</v>
      </c>
      <c r="BN80" s="139">
        <f t="shared" si="306"/>
        <v>4673862.7763242507</v>
      </c>
      <c r="BO80" s="41"/>
      <c r="BP80" s="43">
        <f>+'OCT-DEC 2021 '!BP80+'JUL-SEP 2021'!BP80</f>
        <v>0</v>
      </c>
      <c r="BQ80" s="47">
        <v>0</v>
      </c>
      <c r="BR80" s="44">
        <f>+'OCT-DEC 2021 '!BR80+'JUL-SEP 2021'!BR80</f>
        <v>0</v>
      </c>
      <c r="BS80" s="47">
        <v>0</v>
      </c>
      <c r="BT80" s="44">
        <f t="shared" si="340"/>
        <v>0</v>
      </c>
      <c r="BU80" s="48">
        <v>0</v>
      </c>
      <c r="BV80" s="46">
        <f>+'OCT-DEC 2021 '!BV80+'JUL-SEP 2021'!BV80</f>
        <v>0</v>
      </c>
      <c r="BW80" s="47">
        <f t="shared" si="307"/>
        <v>0</v>
      </c>
      <c r="BX80" s="44">
        <f>+'OCT-DEC 2021 '!BX80+'JUL-SEP 2021'!BX80</f>
        <v>0</v>
      </c>
      <c r="BY80" s="47">
        <f t="shared" si="308"/>
        <v>0</v>
      </c>
      <c r="BZ80" s="44">
        <f t="shared" si="341"/>
        <v>0</v>
      </c>
      <c r="CA80" s="48">
        <f t="shared" si="309"/>
        <v>0</v>
      </c>
      <c r="CB80" s="137">
        <f t="shared" si="310"/>
        <v>0</v>
      </c>
      <c r="CC80" s="138">
        <f t="shared" si="311"/>
        <v>0</v>
      </c>
      <c r="CD80" s="139">
        <f t="shared" si="312"/>
        <v>0</v>
      </c>
      <c r="CE80" s="41"/>
      <c r="CF80" s="43">
        <f>+'OCT-DEC 2021 '!CF80+'JUL-SEP 2021'!CF80</f>
        <v>5604309.2640649769</v>
      </c>
      <c r="CG80" s="47">
        <f t="shared" si="313"/>
        <v>22.330416397307179</v>
      </c>
      <c r="CH80" s="44">
        <f>+'OCT-DEC 2021 '!CH80+'JUL-SEP 2021'!CH80</f>
        <v>990670.38801702124</v>
      </c>
      <c r="CI80" s="47">
        <f t="shared" si="314"/>
        <v>22.252254897057981</v>
      </c>
      <c r="CJ80" s="44">
        <f t="shared" si="342"/>
        <v>6594979.6520819981</v>
      </c>
      <c r="CK80" s="48">
        <f t="shared" si="315"/>
        <v>22.318640274802696</v>
      </c>
      <c r="CL80" s="46">
        <f>+'OCT-DEC 2021 '!CL80+'JUL-SEP 2021'!CL80</f>
        <v>2221875.5872233794</v>
      </c>
      <c r="CM80" s="47">
        <f t="shared" si="316"/>
        <v>1.9570426981778573</v>
      </c>
      <c r="CN80" s="44">
        <f>+'OCT-DEC 2021 '!CN80+'JUL-SEP 2021'!CN80</f>
        <v>1906072.4223593425</v>
      </c>
      <c r="CO80" s="47">
        <f t="shared" si="317"/>
        <v>3.154255472341478</v>
      </c>
      <c r="CP80" s="44">
        <f t="shared" si="343"/>
        <v>4127948.0095827216</v>
      </c>
      <c r="CQ80" s="48">
        <f t="shared" si="318"/>
        <v>2.3729171380366059</v>
      </c>
      <c r="CR80" s="137">
        <f t="shared" si="319"/>
        <v>7826184.8512883559</v>
      </c>
      <c r="CS80" s="138">
        <f t="shared" si="320"/>
        <v>2896742.8103763638</v>
      </c>
      <c r="CT80" s="139">
        <f t="shared" si="321"/>
        <v>10722927.661664721</v>
      </c>
      <c r="CU80" s="41"/>
      <c r="CV80" s="46">
        <f t="shared" si="322"/>
        <v>7281826.9029351091</v>
      </c>
      <c r="CW80" s="47">
        <f t="shared" si="268"/>
        <v>5.3330815668405895</v>
      </c>
      <c r="CX80" s="47">
        <f t="shared" si="323"/>
        <v>1349375.5974009624</v>
      </c>
      <c r="CY80" s="47">
        <f t="shared" si="324"/>
        <v>4.3090115899019086</v>
      </c>
      <c r="CZ80" s="44">
        <f t="shared" si="325"/>
        <v>8631202.5003360715</v>
      </c>
      <c r="DA80" s="48">
        <f t="shared" si="326"/>
        <v>5.1420310518343841</v>
      </c>
      <c r="DB80" s="46">
        <f t="shared" si="327"/>
        <v>5011710.9314772915</v>
      </c>
      <c r="DC80" s="47">
        <f t="shared" si="328"/>
        <v>0.93462766431379263</v>
      </c>
      <c r="DD80" s="44">
        <f t="shared" si="329"/>
        <v>3552301.1557554975</v>
      </c>
      <c r="DE80" s="47">
        <f t="shared" si="330"/>
        <v>1.2756641566447051</v>
      </c>
      <c r="DF80" s="44">
        <f t="shared" si="331"/>
        <v>8564012.087232789</v>
      </c>
      <c r="DG80" s="48">
        <f t="shared" si="332"/>
        <v>1.051196032959784</v>
      </c>
      <c r="DH80" s="174"/>
      <c r="DI80" s="187" t="s">
        <v>79</v>
      </c>
      <c r="DJ80" s="46">
        <f t="shared" si="333"/>
        <v>8631202.5003360715</v>
      </c>
      <c r="DK80" s="44">
        <f t="shared" si="334"/>
        <v>8564012.087232789</v>
      </c>
      <c r="DL80" s="45">
        <f t="shared" si="335"/>
        <v>17195214.587568861</v>
      </c>
      <c r="DM80"/>
    </row>
    <row r="81" spans="1:119" s="60" customFormat="1" ht="15.6" x14ac:dyDescent="0.3">
      <c r="A81" s="33">
        <v>66</v>
      </c>
      <c r="B81" s="33" t="s">
        <v>80</v>
      </c>
      <c r="C81" s="42"/>
      <c r="D81" s="43">
        <f>+'JUL-SEP 2021'!D81+'OCT-DEC 2021 '!D81</f>
        <v>0</v>
      </c>
      <c r="E81" s="47">
        <f t="shared" si="271"/>
        <v>0</v>
      </c>
      <c r="F81" s="44">
        <f>+'JUL-SEP 2021'!F81+'OCT-DEC 2021 '!F81</f>
        <v>0</v>
      </c>
      <c r="G81" s="47">
        <f t="shared" si="272"/>
        <v>0</v>
      </c>
      <c r="H81" s="44">
        <f t="shared" si="273"/>
        <v>0</v>
      </c>
      <c r="I81" s="48">
        <f t="shared" si="274"/>
        <v>0</v>
      </c>
      <c r="J81" s="43">
        <f>+'OCT-DEC 2021 '!J81+'JUL-SEP 2021'!J81</f>
        <v>0</v>
      </c>
      <c r="K81" s="47">
        <f t="shared" si="275"/>
        <v>0</v>
      </c>
      <c r="L81" s="44">
        <f>+'OCT-DEC 2021 '!L81+'JUL-SEP 2021'!L81</f>
        <v>0</v>
      </c>
      <c r="M81" s="47">
        <f t="shared" si="276"/>
        <v>0</v>
      </c>
      <c r="N81" s="44">
        <f t="shared" si="277"/>
        <v>0</v>
      </c>
      <c r="O81" s="48">
        <f t="shared" si="278"/>
        <v>0</v>
      </c>
      <c r="P81" s="137">
        <f t="shared" si="279"/>
        <v>0</v>
      </c>
      <c r="Q81" s="138">
        <f t="shared" si="280"/>
        <v>0</v>
      </c>
      <c r="R81" s="139">
        <f t="shared" si="281"/>
        <v>0</v>
      </c>
      <c r="S81" s="39"/>
      <c r="T81" s="43">
        <f>+'OCT-DEC 2021 '!T81+'JUL-SEP 2021'!T81</f>
        <v>1952633.2940078045</v>
      </c>
      <c r="U81" s="47">
        <f t="shared" si="282"/>
        <v>5.1132652850867935</v>
      </c>
      <c r="V81" s="44">
        <f>+'OCT-DEC 2021 '!V81+'JUL-SEP 2021'!V81</f>
        <v>554599.45315389521</v>
      </c>
      <c r="W81" s="47">
        <f t="shared" si="283"/>
        <v>5.9392310171868967</v>
      </c>
      <c r="X81" s="44">
        <f t="shared" si="284"/>
        <v>2507232.7471616995</v>
      </c>
      <c r="Y81" s="48">
        <f t="shared" si="285"/>
        <v>5.275552592106763</v>
      </c>
      <c r="Z81" s="46">
        <f>+'OCT-DEC 2021 '!Z81+'JUL-SEP 2021'!Z81</f>
        <v>2089550.2671958487</v>
      </c>
      <c r="AA81" s="47">
        <f t="shared" si="286"/>
        <v>1.0901390916173992</v>
      </c>
      <c r="AB81" s="44">
        <f>+'OCT-DEC 2021 '!AB81+'JUL-SEP 2021'!AB81</f>
        <v>684324.55169323878</v>
      </c>
      <c r="AC81" s="47">
        <f t="shared" si="287"/>
        <v>0.92179572200462667</v>
      </c>
      <c r="AD81" s="44">
        <f t="shared" si="288"/>
        <v>2773874.8188890875</v>
      </c>
      <c r="AE81" s="48">
        <f t="shared" si="289"/>
        <v>1.0431410638898535</v>
      </c>
      <c r="AF81" s="137">
        <f t="shared" si="290"/>
        <v>4042183.561203653</v>
      </c>
      <c r="AG81" s="138">
        <f t="shared" si="291"/>
        <v>1238924.004847134</v>
      </c>
      <c r="AH81" s="139">
        <f t="shared" si="292"/>
        <v>5281107.5660507865</v>
      </c>
      <c r="AI81" s="41"/>
      <c r="AJ81" s="43">
        <f>+'OCT-DEC 2021 '!AJ81+'JUL-SEP 2021'!AJ81</f>
        <v>0</v>
      </c>
      <c r="AK81" s="47">
        <f t="shared" si="293"/>
        <v>0</v>
      </c>
      <c r="AL81" s="44">
        <f>+'OCT-DEC 2021 '!AL81+'JUL-SEP 2021'!AL81</f>
        <v>0</v>
      </c>
      <c r="AM81" s="47">
        <f t="shared" si="294"/>
        <v>0</v>
      </c>
      <c r="AN81" s="44">
        <f t="shared" si="336"/>
        <v>0</v>
      </c>
      <c r="AO81" s="48">
        <f t="shared" si="295"/>
        <v>0</v>
      </c>
      <c r="AP81" s="46">
        <f>+'OCT-DEC 2021 '!AP81+'JUL-SEP 2021'!AP81</f>
        <v>0</v>
      </c>
      <c r="AQ81" s="47">
        <f t="shared" si="296"/>
        <v>0</v>
      </c>
      <c r="AR81" s="44">
        <f>+'OCT-DEC 2021 '!AR81+'JUL-SEP 2021'!AR81</f>
        <v>0</v>
      </c>
      <c r="AS81" s="47">
        <f t="shared" si="297"/>
        <v>0</v>
      </c>
      <c r="AT81" s="44">
        <f t="shared" si="337"/>
        <v>0</v>
      </c>
      <c r="AU81" s="48">
        <f t="shared" si="298"/>
        <v>0</v>
      </c>
      <c r="AV81" s="137">
        <f t="shared" si="299"/>
        <v>0</v>
      </c>
      <c r="AW81" s="138">
        <f t="shared" si="300"/>
        <v>0</v>
      </c>
      <c r="AX81" s="139">
        <f t="shared" si="301"/>
        <v>0</v>
      </c>
      <c r="AY81" s="41"/>
      <c r="AZ81" s="43">
        <f>+'OCT-DEC 2021 '!AZ81+'JUL-SEP 2021'!AZ81</f>
        <v>1461871.2097968794</v>
      </c>
      <c r="BA81" s="47">
        <f t="shared" si="302"/>
        <v>6.6450805698221282</v>
      </c>
      <c r="BB81" s="44">
        <f>+'OCT-DEC 2021 '!BB81+'JUL-SEP 2021'!BB81</f>
        <v>301063.04372338124</v>
      </c>
      <c r="BC81" s="47">
        <f t="shared" si="303"/>
        <v>5.5305871798695945</v>
      </c>
      <c r="BD81" s="44">
        <f t="shared" si="338"/>
        <v>1762934.2535202606</v>
      </c>
      <c r="BE81" s="48">
        <v>5.0126654791868646</v>
      </c>
      <c r="BF81" s="46">
        <f>+'OCT-DEC 2021 '!BF81+'JUL-SEP 2021'!BF81</f>
        <v>-577375.0493870494</v>
      </c>
      <c r="BG81" s="47">
        <v>1.584997221169741E-2</v>
      </c>
      <c r="BH81" s="44">
        <f>+'OCT-DEC 2021 '!BH81+'JUL-SEP 2021'!BH81</f>
        <v>-456357.31829887524</v>
      </c>
      <c r="BI81" s="47">
        <v>2.881642885183271E-2</v>
      </c>
      <c r="BJ81" s="44">
        <f t="shared" si="339"/>
        <v>-1033732.3676859246</v>
      </c>
      <c r="BK81" s="48">
        <v>1.9454166628795656E-2</v>
      </c>
      <c r="BL81" s="137">
        <f t="shared" si="304"/>
        <v>884496.16040983004</v>
      </c>
      <c r="BM81" s="138">
        <f t="shared" si="305"/>
        <v>-155294.274575494</v>
      </c>
      <c r="BN81" s="139">
        <f t="shared" si="306"/>
        <v>729201.88583433605</v>
      </c>
      <c r="BO81" s="41"/>
      <c r="BP81" s="43">
        <f>+'OCT-DEC 2021 '!BP81+'JUL-SEP 2021'!BP81</f>
        <v>945990.9800000001</v>
      </c>
      <c r="BQ81" s="47">
        <v>4.6604495277335101</v>
      </c>
      <c r="BR81" s="44">
        <f>+'OCT-DEC 2021 '!BR81+'JUL-SEP 2021'!BR81</f>
        <v>22550.03</v>
      </c>
      <c r="BS81" s="47">
        <v>4.8595513381546614E-2</v>
      </c>
      <c r="BT81" s="44">
        <f t="shared" si="340"/>
        <v>968541.01000000013</v>
      </c>
      <c r="BU81" s="48">
        <v>4.0918224466266446</v>
      </c>
      <c r="BV81" s="46">
        <f>+'OCT-DEC 2021 '!BV81+'JUL-SEP 2021'!BV81</f>
        <v>854464.87000000081</v>
      </c>
      <c r="BW81" s="47">
        <f t="shared" si="307"/>
        <v>1.5632361324551789</v>
      </c>
      <c r="BX81" s="44">
        <f>+'OCT-DEC 2021 '!BX81+'JUL-SEP 2021'!BX81</f>
        <v>-34930.270000000019</v>
      </c>
      <c r="BY81" s="47">
        <f t="shared" si="308"/>
        <v>-0.10003657191952464</v>
      </c>
      <c r="BZ81" s="44">
        <f t="shared" si="341"/>
        <v>819534.60000000079</v>
      </c>
      <c r="CA81" s="48">
        <f t="shared" si="309"/>
        <v>0.91488889509084403</v>
      </c>
      <c r="CB81" s="137">
        <f t="shared" si="310"/>
        <v>1800455.850000001</v>
      </c>
      <c r="CC81" s="138">
        <f t="shared" si="311"/>
        <v>-12380.24000000002</v>
      </c>
      <c r="CD81" s="139">
        <f t="shared" si="312"/>
        <v>1788075.610000001</v>
      </c>
      <c r="CE81" s="41"/>
      <c r="CF81" s="43">
        <f>+'OCT-DEC 2021 '!CF81+'JUL-SEP 2021'!CF81</f>
        <v>2348011.298540283</v>
      </c>
      <c r="CG81" s="47">
        <f t="shared" si="313"/>
        <v>9.3556703478486956</v>
      </c>
      <c r="CH81" s="44">
        <f>+'OCT-DEC 2021 '!CH81+'JUL-SEP 2021'!CH81</f>
        <v>455506.83152324823</v>
      </c>
      <c r="CI81" s="47">
        <f t="shared" si="314"/>
        <v>10.231510142031631</v>
      </c>
      <c r="CJ81" s="44">
        <f t="shared" si="342"/>
        <v>2803518.130063531</v>
      </c>
      <c r="CK81" s="48">
        <f t="shared" si="315"/>
        <v>9.487627854776207</v>
      </c>
      <c r="CL81" s="46">
        <f>+'OCT-DEC 2021 '!CL81+'JUL-SEP 2021'!CL81</f>
        <v>1379171.0887522306</v>
      </c>
      <c r="CM81" s="47">
        <f t="shared" si="316"/>
        <v>1.2147830077891759</v>
      </c>
      <c r="CN81" s="44">
        <f>+'OCT-DEC 2021 '!CN81+'JUL-SEP 2021'!CN81</f>
        <v>1185841.5554542681</v>
      </c>
      <c r="CO81" s="47">
        <f t="shared" si="317"/>
        <v>1.9623846249197701</v>
      </c>
      <c r="CP81" s="44">
        <f t="shared" si="343"/>
        <v>2565012.6442064987</v>
      </c>
      <c r="CQ81" s="48">
        <f t="shared" si="318"/>
        <v>1.4744765313392254</v>
      </c>
      <c r="CR81" s="137">
        <f t="shared" si="319"/>
        <v>3727182.3872925136</v>
      </c>
      <c r="CS81" s="138">
        <f t="shared" si="320"/>
        <v>1641348.3869775163</v>
      </c>
      <c r="CT81" s="139">
        <f t="shared" si="321"/>
        <v>5368530.7742700297</v>
      </c>
      <c r="CU81" s="41"/>
      <c r="CV81" s="46">
        <f t="shared" si="322"/>
        <v>6708506.7823449671</v>
      </c>
      <c r="CW81" s="47">
        <f t="shared" si="268"/>
        <v>4.9131920243158023</v>
      </c>
      <c r="CX81" s="47">
        <f t="shared" si="323"/>
        <v>1333719.3584005246</v>
      </c>
      <c r="CY81" s="47">
        <f t="shared" si="324"/>
        <v>4.25901593603274</v>
      </c>
      <c r="CZ81" s="44">
        <f t="shared" si="325"/>
        <v>8042226.1407454917</v>
      </c>
      <c r="DA81" s="48">
        <f t="shared" si="326"/>
        <v>4.791148920440385</v>
      </c>
      <c r="DB81" s="46">
        <f t="shared" si="327"/>
        <v>3745811.1765610306</v>
      </c>
      <c r="DC81" s="47">
        <f t="shared" si="328"/>
        <v>0.69855161216925388</v>
      </c>
      <c r="DD81" s="44">
        <f t="shared" si="329"/>
        <v>1378878.5188486315</v>
      </c>
      <c r="DE81" s="47">
        <f t="shared" si="330"/>
        <v>0.49516801243402497</v>
      </c>
      <c r="DF81" s="44">
        <f t="shared" si="331"/>
        <v>5124689.6954096621</v>
      </c>
      <c r="DG81" s="48">
        <f t="shared" si="332"/>
        <v>0.62903384804833806</v>
      </c>
      <c r="DH81" s="174"/>
      <c r="DI81" s="187" t="s">
        <v>80</v>
      </c>
      <c r="DJ81" s="46">
        <f t="shared" si="333"/>
        <v>8042226.1407454917</v>
      </c>
      <c r="DK81" s="44">
        <f t="shared" si="334"/>
        <v>5124689.6954096621</v>
      </c>
      <c r="DL81" s="45">
        <f t="shared" si="335"/>
        <v>13166915.836155154</v>
      </c>
      <c r="DM81"/>
    </row>
    <row r="82" spans="1:119" s="60" customFormat="1" ht="15.6" x14ac:dyDescent="0.3">
      <c r="A82" s="33">
        <v>67</v>
      </c>
      <c r="B82" s="33" t="s">
        <v>81</v>
      </c>
      <c r="C82" s="42"/>
      <c r="D82" s="43">
        <f>+'JUL-SEP 2021'!D82+'OCT-DEC 2021 '!D82</f>
        <v>0</v>
      </c>
      <c r="E82" s="47">
        <f t="shared" si="271"/>
        <v>0</v>
      </c>
      <c r="F82" s="44">
        <f>+'JUL-SEP 2021'!F82+'OCT-DEC 2021 '!F82</f>
        <v>0</v>
      </c>
      <c r="G82" s="47">
        <f t="shared" si="272"/>
        <v>0</v>
      </c>
      <c r="H82" s="44">
        <f t="shared" si="273"/>
        <v>0</v>
      </c>
      <c r="I82" s="48">
        <f t="shared" si="274"/>
        <v>0</v>
      </c>
      <c r="J82" s="43">
        <f>+'OCT-DEC 2021 '!J82+'JUL-SEP 2021'!J82</f>
        <v>0</v>
      </c>
      <c r="K82" s="47">
        <f t="shared" si="275"/>
        <v>0</v>
      </c>
      <c r="L82" s="44">
        <f>+'OCT-DEC 2021 '!L82+'JUL-SEP 2021'!L82</f>
        <v>0</v>
      </c>
      <c r="M82" s="47">
        <f t="shared" si="276"/>
        <v>0</v>
      </c>
      <c r="N82" s="44">
        <f t="shared" si="277"/>
        <v>0</v>
      </c>
      <c r="O82" s="48">
        <f t="shared" si="278"/>
        <v>0</v>
      </c>
      <c r="P82" s="137">
        <f t="shared" si="279"/>
        <v>0</v>
      </c>
      <c r="Q82" s="138">
        <f t="shared" si="280"/>
        <v>0</v>
      </c>
      <c r="R82" s="139">
        <f t="shared" si="281"/>
        <v>0</v>
      </c>
      <c r="S82" s="39"/>
      <c r="T82" s="43">
        <f>+'OCT-DEC 2021 '!T82+'JUL-SEP 2021'!T82</f>
        <v>2627152.6041348046</v>
      </c>
      <c r="U82" s="47">
        <f t="shared" si="282"/>
        <v>6.879596005338918</v>
      </c>
      <c r="V82" s="44">
        <f>+'OCT-DEC 2021 '!V82+'JUL-SEP 2021'!V82</f>
        <v>613644.30552988104</v>
      </c>
      <c r="W82" s="47">
        <f t="shared" si="283"/>
        <v>6.5715450532762292</v>
      </c>
      <c r="X82" s="44">
        <f t="shared" si="284"/>
        <v>3240796.9096646858</v>
      </c>
      <c r="Y82" s="48">
        <f t="shared" si="285"/>
        <v>6.8190695724709594</v>
      </c>
      <c r="Z82" s="46">
        <f>+'OCT-DEC 2021 '!Z82+'JUL-SEP 2021'!Z82</f>
        <v>8880927.9618139509</v>
      </c>
      <c r="AA82" s="47">
        <f t="shared" si="286"/>
        <v>4.63326816923328</v>
      </c>
      <c r="AB82" s="44">
        <f>+'OCT-DEC 2021 '!AB82+'JUL-SEP 2021'!AB82</f>
        <v>3421889.9706447413</v>
      </c>
      <c r="AC82" s="47">
        <f t="shared" si="287"/>
        <v>4.6093385489474974</v>
      </c>
      <c r="AD82" s="44">
        <f t="shared" si="288"/>
        <v>12302817.932458691</v>
      </c>
      <c r="AE82" s="48">
        <f t="shared" si="289"/>
        <v>4.6265875083893881</v>
      </c>
      <c r="AF82" s="137">
        <f t="shared" si="290"/>
        <v>11508080.565948755</v>
      </c>
      <c r="AG82" s="138">
        <f t="shared" si="291"/>
        <v>4035534.2761746226</v>
      </c>
      <c r="AH82" s="139">
        <f t="shared" si="292"/>
        <v>15543614.842123378</v>
      </c>
      <c r="AI82" s="41"/>
      <c r="AJ82" s="43">
        <f>+'OCT-DEC 2021 '!AJ82+'JUL-SEP 2021'!AJ82</f>
        <v>0</v>
      </c>
      <c r="AK82" s="47">
        <f t="shared" si="293"/>
        <v>0</v>
      </c>
      <c r="AL82" s="44">
        <f>+'OCT-DEC 2021 '!AL82+'JUL-SEP 2021'!AL82</f>
        <v>0</v>
      </c>
      <c r="AM82" s="47">
        <f t="shared" si="294"/>
        <v>0</v>
      </c>
      <c r="AN82" s="44">
        <f t="shared" si="336"/>
        <v>0</v>
      </c>
      <c r="AO82" s="48">
        <f t="shared" si="295"/>
        <v>0</v>
      </c>
      <c r="AP82" s="46">
        <f>+'OCT-DEC 2021 '!AP82+'JUL-SEP 2021'!AP82</f>
        <v>0</v>
      </c>
      <c r="AQ82" s="47">
        <f t="shared" si="296"/>
        <v>0</v>
      </c>
      <c r="AR82" s="44">
        <f>+'OCT-DEC 2021 '!AR82+'JUL-SEP 2021'!AR82</f>
        <v>0</v>
      </c>
      <c r="AS82" s="47">
        <f t="shared" si="297"/>
        <v>0</v>
      </c>
      <c r="AT82" s="44">
        <f t="shared" si="337"/>
        <v>0</v>
      </c>
      <c r="AU82" s="48">
        <f t="shared" si="298"/>
        <v>0</v>
      </c>
      <c r="AV82" s="137">
        <f t="shared" si="299"/>
        <v>0</v>
      </c>
      <c r="AW82" s="138">
        <f t="shared" si="300"/>
        <v>0</v>
      </c>
      <c r="AX82" s="139">
        <f t="shared" si="301"/>
        <v>0</v>
      </c>
      <c r="AY82" s="41"/>
      <c r="AZ82" s="43">
        <f>+'OCT-DEC 2021 '!AZ82+'JUL-SEP 2021'!AZ82</f>
        <v>399432.83783210581</v>
      </c>
      <c r="BA82" s="47">
        <f t="shared" si="302"/>
        <v>1.8156615793780067</v>
      </c>
      <c r="BB82" s="44">
        <f>+'OCT-DEC 2021 '!BB82+'JUL-SEP 2021'!BB82</f>
        <v>82141.030111996166</v>
      </c>
      <c r="BC82" s="47">
        <f t="shared" si="303"/>
        <v>1.508946838709607</v>
      </c>
      <c r="BD82" s="44">
        <f t="shared" si="338"/>
        <v>481573.86794410198</v>
      </c>
      <c r="BE82" s="48">
        <v>1.8822749136955823</v>
      </c>
      <c r="BF82" s="46">
        <f>+'OCT-DEC 2021 '!BF82+'JUL-SEP 2021'!BF82</f>
        <v>2052379.0963113164</v>
      </c>
      <c r="BG82" s="47">
        <v>1.795405780012733</v>
      </c>
      <c r="BH82" s="44">
        <f>+'OCT-DEC 2021 '!BH82+'JUL-SEP 2021'!BH82</f>
        <v>1665269.8434018965</v>
      </c>
      <c r="BI82" s="47">
        <v>3.2641813013226773</v>
      </c>
      <c r="BJ82" s="44">
        <f t="shared" si="339"/>
        <v>3717648.9397132127</v>
      </c>
      <c r="BK82" s="48">
        <v>2.2036709430249641</v>
      </c>
      <c r="BL82" s="137">
        <f t="shared" si="304"/>
        <v>2451811.9341434222</v>
      </c>
      <c r="BM82" s="138">
        <f t="shared" si="305"/>
        <v>1747410.8735138928</v>
      </c>
      <c r="BN82" s="139">
        <f t="shared" si="306"/>
        <v>4199222.8076573145</v>
      </c>
      <c r="BO82" s="41"/>
      <c r="BP82" s="43">
        <f>+'OCT-DEC 2021 '!BP82+'JUL-SEP 2021'!BP82</f>
        <v>0</v>
      </c>
      <c r="BQ82" s="47">
        <v>0</v>
      </c>
      <c r="BR82" s="44">
        <f>+'OCT-DEC 2021 '!BR82+'JUL-SEP 2021'!BR82</f>
        <v>0</v>
      </c>
      <c r="BS82" s="47">
        <v>0</v>
      </c>
      <c r="BT82" s="44">
        <f t="shared" si="340"/>
        <v>0</v>
      </c>
      <c r="BU82" s="48">
        <v>0</v>
      </c>
      <c r="BV82" s="46">
        <f>+'OCT-DEC 2021 '!BV82+'JUL-SEP 2021'!BV82</f>
        <v>0</v>
      </c>
      <c r="BW82" s="47">
        <f t="shared" si="307"/>
        <v>0</v>
      </c>
      <c r="BX82" s="44">
        <f>+'OCT-DEC 2021 '!BX82+'JUL-SEP 2021'!BX82</f>
        <v>0</v>
      </c>
      <c r="BY82" s="47">
        <f t="shared" si="308"/>
        <v>0</v>
      </c>
      <c r="BZ82" s="44">
        <f t="shared" si="341"/>
        <v>0</v>
      </c>
      <c r="CA82" s="48">
        <f t="shared" si="309"/>
        <v>0</v>
      </c>
      <c r="CB82" s="137">
        <f t="shared" si="310"/>
        <v>0</v>
      </c>
      <c r="CC82" s="138">
        <f t="shared" si="311"/>
        <v>0</v>
      </c>
      <c r="CD82" s="139">
        <f t="shared" si="312"/>
        <v>0</v>
      </c>
      <c r="CE82" s="41"/>
      <c r="CF82" s="43">
        <f>+'OCT-DEC 2021 '!CF82+'JUL-SEP 2021'!CF82</f>
        <v>1645814.1795948115</v>
      </c>
      <c r="CG82" s="47">
        <f t="shared" si="313"/>
        <v>6.5577601469279898</v>
      </c>
      <c r="CH82" s="44">
        <f>+'OCT-DEC 2021 '!CH82+'JUL-SEP 2021'!CH82</f>
        <v>304774.41290874942</v>
      </c>
      <c r="CI82" s="47">
        <f t="shared" si="314"/>
        <v>6.8457864534759532</v>
      </c>
      <c r="CJ82" s="44">
        <f t="shared" si="342"/>
        <v>1950588.5925035609</v>
      </c>
      <c r="CK82" s="48">
        <f t="shared" si="315"/>
        <v>6.6011553358587065</v>
      </c>
      <c r="CL82" s="46">
        <f>+'OCT-DEC 2021 '!CL82+'JUL-SEP 2021'!CL82</f>
        <v>121641.30289465038</v>
      </c>
      <c r="CM82" s="47">
        <f t="shared" si="316"/>
        <v>0.10714246332951097</v>
      </c>
      <c r="CN82" s="44">
        <f>+'OCT-DEC 2021 '!CN82+'JUL-SEP 2021'!CN82</f>
        <v>115058.87149751809</v>
      </c>
      <c r="CO82" s="47">
        <f t="shared" si="317"/>
        <v>0.19040466186130092</v>
      </c>
      <c r="CP82" s="44">
        <f t="shared" si="343"/>
        <v>236700.17439216847</v>
      </c>
      <c r="CQ82" s="48">
        <f t="shared" si="318"/>
        <v>0.13606515854549411</v>
      </c>
      <c r="CR82" s="137">
        <f t="shared" si="319"/>
        <v>1767455.482489462</v>
      </c>
      <c r="CS82" s="138">
        <f t="shared" si="320"/>
        <v>419833.28440626751</v>
      </c>
      <c r="CT82" s="139">
        <f t="shared" si="321"/>
        <v>2187288.7668957296</v>
      </c>
      <c r="CU82" s="41"/>
      <c r="CV82" s="46">
        <f t="shared" si="322"/>
        <v>4672399.6215617219</v>
      </c>
      <c r="CW82" s="47">
        <f t="shared" si="268"/>
        <v>3.4219830582102788</v>
      </c>
      <c r="CX82" s="47">
        <f t="shared" si="323"/>
        <v>1000559.7485506267</v>
      </c>
      <c r="CY82" s="47">
        <f t="shared" si="324"/>
        <v>3.1951248867981898</v>
      </c>
      <c r="CZ82" s="44">
        <f t="shared" si="325"/>
        <v>5672959.3701123483</v>
      </c>
      <c r="DA82" s="48">
        <f t="shared" si="326"/>
        <v>3.379660393297077</v>
      </c>
      <c r="DB82" s="46">
        <f t="shared" si="327"/>
        <v>11054948.361019917</v>
      </c>
      <c r="DC82" s="47">
        <f t="shared" si="328"/>
        <v>2.0616234070635064</v>
      </c>
      <c r="DD82" s="44">
        <f t="shared" si="329"/>
        <v>5202218.6855441565</v>
      </c>
      <c r="DE82" s="47">
        <f t="shared" si="330"/>
        <v>1.8681647814188824</v>
      </c>
      <c r="DF82" s="44">
        <f t="shared" si="331"/>
        <v>16257167.046564072</v>
      </c>
      <c r="DG82" s="48">
        <f t="shared" si="332"/>
        <v>1.9954980600727579</v>
      </c>
      <c r="DH82" s="174"/>
      <c r="DI82" s="187" t="s">
        <v>81</v>
      </c>
      <c r="DJ82" s="46">
        <f t="shared" si="333"/>
        <v>5672959.3701123483</v>
      </c>
      <c r="DK82" s="44">
        <f t="shared" si="334"/>
        <v>16257167.046564072</v>
      </c>
      <c r="DL82" s="45">
        <f t="shared" si="335"/>
        <v>21930126.416676421</v>
      </c>
      <c r="DM82"/>
    </row>
    <row r="83" spans="1:119" s="60" customFormat="1" ht="15.6" x14ac:dyDescent="0.3">
      <c r="A83" s="33">
        <v>68</v>
      </c>
      <c r="B83" s="33" t="s">
        <v>82</v>
      </c>
      <c r="C83" s="42"/>
      <c r="D83" s="43">
        <f>+'JUL-SEP 2021'!D83+'OCT-DEC 2021 '!D83</f>
        <v>0</v>
      </c>
      <c r="E83" s="47">
        <f t="shared" si="271"/>
        <v>0</v>
      </c>
      <c r="F83" s="44">
        <f>+'JUL-SEP 2021'!F83+'OCT-DEC 2021 '!F83</f>
        <v>0</v>
      </c>
      <c r="G83" s="47">
        <f t="shared" si="272"/>
        <v>0</v>
      </c>
      <c r="H83" s="44">
        <f t="shared" si="273"/>
        <v>0</v>
      </c>
      <c r="I83" s="48">
        <f t="shared" si="274"/>
        <v>0</v>
      </c>
      <c r="J83" s="43">
        <f>+'OCT-DEC 2021 '!J83+'JUL-SEP 2021'!J83</f>
        <v>0</v>
      </c>
      <c r="K83" s="47">
        <f t="shared" si="275"/>
        <v>0</v>
      </c>
      <c r="L83" s="44">
        <f>+'OCT-DEC 2021 '!L83+'JUL-SEP 2021'!L83</f>
        <v>0</v>
      </c>
      <c r="M83" s="47">
        <f t="shared" si="276"/>
        <v>0</v>
      </c>
      <c r="N83" s="44">
        <f t="shared" si="277"/>
        <v>0</v>
      </c>
      <c r="O83" s="48">
        <f t="shared" si="278"/>
        <v>0</v>
      </c>
      <c r="P83" s="137">
        <f t="shared" si="279"/>
        <v>0</v>
      </c>
      <c r="Q83" s="138">
        <f t="shared" si="280"/>
        <v>0</v>
      </c>
      <c r="R83" s="139">
        <f t="shared" si="281"/>
        <v>0</v>
      </c>
      <c r="S83" s="39"/>
      <c r="T83" s="43">
        <f>+'OCT-DEC 2021 '!T83+'JUL-SEP 2021'!T83</f>
        <v>0</v>
      </c>
      <c r="U83" s="47">
        <f t="shared" si="282"/>
        <v>0</v>
      </c>
      <c r="V83" s="44">
        <f>+'OCT-DEC 2021 '!V83+'JUL-SEP 2021'!V83</f>
        <v>0</v>
      </c>
      <c r="W83" s="47">
        <f t="shared" si="283"/>
        <v>0</v>
      </c>
      <c r="X83" s="44">
        <f t="shared" si="284"/>
        <v>0</v>
      </c>
      <c r="Y83" s="48">
        <f t="shared" si="285"/>
        <v>0</v>
      </c>
      <c r="Z83" s="46">
        <f>+'OCT-DEC 2021 '!Z83+'JUL-SEP 2021'!Z83</f>
        <v>0</v>
      </c>
      <c r="AA83" s="47">
        <f t="shared" si="286"/>
        <v>0</v>
      </c>
      <c r="AB83" s="44">
        <f>+'OCT-DEC 2021 '!AB83+'JUL-SEP 2021'!AB83</f>
        <v>0</v>
      </c>
      <c r="AC83" s="47">
        <f t="shared" si="287"/>
        <v>0</v>
      </c>
      <c r="AD83" s="44">
        <f t="shared" si="288"/>
        <v>0</v>
      </c>
      <c r="AE83" s="48">
        <f t="shared" si="289"/>
        <v>0</v>
      </c>
      <c r="AF83" s="137">
        <f t="shared" si="290"/>
        <v>0</v>
      </c>
      <c r="AG83" s="138">
        <f t="shared" si="291"/>
        <v>0</v>
      </c>
      <c r="AH83" s="139">
        <f t="shared" si="292"/>
        <v>0</v>
      </c>
      <c r="AI83" s="41"/>
      <c r="AJ83" s="43">
        <f>+'OCT-DEC 2021 '!AJ83+'JUL-SEP 2021'!AJ83</f>
        <v>0</v>
      </c>
      <c r="AK83" s="47">
        <f t="shared" si="293"/>
        <v>0</v>
      </c>
      <c r="AL83" s="44">
        <f>+'OCT-DEC 2021 '!AL83+'JUL-SEP 2021'!AL83</f>
        <v>0</v>
      </c>
      <c r="AM83" s="47">
        <f t="shared" si="294"/>
        <v>0</v>
      </c>
      <c r="AN83" s="44">
        <f t="shared" si="336"/>
        <v>0</v>
      </c>
      <c r="AO83" s="48">
        <f t="shared" si="295"/>
        <v>0</v>
      </c>
      <c r="AP83" s="46">
        <f>+'OCT-DEC 2021 '!AP83+'JUL-SEP 2021'!AP83</f>
        <v>0</v>
      </c>
      <c r="AQ83" s="47">
        <f t="shared" si="296"/>
        <v>0</v>
      </c>
      <c r="AR83" s="44">
        <f>+'OCT-DEC 2021 '!AR83+'JUL-SEP 2021'!AR83</f>
        <v>0</v>
      </c>
      <c r="AS83" s="47">
        <f t="shared" si="297"/>
        <v>0</v>
      </c>
      <c r="AT83" s="44">
        <f t="shared" si="337"/>
        <v>0</v>
      </c>
      <c r="AU83" s="48">
        <f t="shared" si="298"/>
        <v>0</v>
      </c>
      <c r="AV83" s="137">
        <f t="shared" si="299"/>
        <v>0</v>
      </c>
      <c r="AW83" s="138">
        <f t="shared" si="300"/>
        <v>0</v>
      </c>
      <c r="AX83" s="139">
        <f t="shared" si="301"/>
        <v>0</v>
      </c>
      <c r="AY83" s="41"/>
      <c r="AZ83" s="43">
        <f>+'OCT-DEC 2021 '!AZ83+'JUL-SEP 2021'!AZ83</f>
        <v>0</v>
      </c>
      <c r="BA83" s="47">
        <f t="shared" si="302"/>
        <v>0</v>
      </c>
      <c r="BB83" s="44">
        <f>+'OCT-DEC 2021 '!BB83+'JUL-SEP 2021'!BB83</f>
        <v>0</v>
      </c>
      <c r="BC83" s="47">
        <f t="shared" si="303"/>
        <v>0</v>
      </c>
      <c r="BD83" s="44">
        <f t="shared" si="338"/>
        <v>0</v>
      </c>
      <c r="BE83" s="48">
        <v>0</v>
      </c>
      <c r="BF83" s="46">
        <f>+'OCT-DEC 2021 '!BF83+'JUL-SEP 2021'!BF83</f>
        <v>0</v>
      </c>
      <c r="BG83" s="47">
        <v>0</v>
      </c>
      <c r="BH83" s="44">
        <f>+'OCT-DEC 2021 '!BH83+'JUL-SEP 2021'!BH83</f>
        <v>0</v>
      </c>
      <c r="BI83" s="47">
        <v>0</v>
      </c>
      <c r="BJ83" s="44">
        <f t="shared" si="339"/>
        <v>0</v>
      </c>
      <c r="BK83" s="48">
        <v>0</v>
      </c>
      <c r="BL83" s="137">
        <f t="shared" si="304"/>
        <v>0</v>
      </c>
      <c r="BM83" s="138">
        <f t="shared" si="305"/>
        <v>0</v>
      </c>
      <c r="BN83" s="139">
        <f t="shared" si="306"/>
        <v>0</v>
      </c>
      <c r="BO83" s="41"/>
      <c r="BP83" s="43">
        <f>+'OCT-DEC 2021 '!BP83+'JUL-SEP 2021'!BP83</f>
        <v>57839.699999999924</v>
      </c>
      <c r="BQ83" s="47">
        <v>1.3134899781034197</v>
      </c>
      <c r="BR83" s="44">
        <f>+'OCT-DEC 2021 '!BR83+'JUL-SEP 2021'!BR83</f>
        <v>12101.549999999988</v>
      </c>
      <c r="BS83" s="47">
        <v>1.9635109862269096</v>
      </c>
      <c r="BT83" s="44">
        <f t="shared" si="340"/>
        <v>69941.249999999913</v>
      </c>
      <c r="BU83" s="48">
        <v>1.3936355220337253</v>
      </c>
      <c r="BV83" s="46">
        <f>+'OCT-DEC 2021 '!BV83+'JUL-SEP 2021'!BV83</f>
        <v>163298.91000000003</v>
      </c>
      <c r="BW83" s="47">
        <f t="shared" si="307"/>
        <v>0.29875395170142705</v>
      </c>
      <c r="BX83" s="44">
        <f>+'OCT-DEC 2021 '!BX83+'JUL-SEP 2021'!BX83</f>
        <v>114890.68000000005</v>
      </c>
      <c r="BY83" s="47">
        <f t="shared" si="308"/>
        <v>0.32903466743037174</v>
      </c>
      <c r="BZ83" s="44">
        <f t="shared" si="341"/>
        <v>278189.59000000008</v>
      </c>
      <c r="CA83" s="48">
        <f t="shared" si="309"/>
        <v>0.31055743908905703</v>
      </c>
      <c r="CB83" s="137">
        <f t="shared" si="310"/>
        <v>221138.60999999996</v>
      </c>
      <c r="CC83" s="138">
        <f t="shared" si="311"/>
        <v>126992.23000000004</v>
      </c>
      <c r="CD83" s="139">
        <f t="shared" si="312"/>
        <v>348130.83999999997</v>
      </c>
      <c r="CE83" s="41"/>
      <c r="CF83" s="43">
        <f>+'OCT-DEC 2021 '!CF83+'JUL-SEP 2021'!CF83</f>
        <v>0</v>
      </c>
      <c r="CG83" s="47">
        <f t="shared" si="313"/>
        <v>0</v>
      </c>
      <c r="CH83" s="44">
        <f>+'OCT-DEC 2021 '!CH83+'JUL-SEP 2021'!CH83</f>
        <v>0</v>
      </c>
      <c r="CI83" s="47">
        <f t="shared" si="314"/>
        <v>0</v>
      </c>
      <c r="CJ83" s="44">
        <f t="shared" si="342"/>
        <v>0</v>
      </c>
      <c r="CK83" s="48">
        <f t="shared" si="315"/>
        <v>0</v>
      </c>
      <c r="CL83" s="46">
        <f>+'OCT-DEC 2021 '!CL83+'JUL-SEP 2021'!CL83</f>
        <v>0</v>
      </c>
      <c r="CM83" s="47">
        <f t="shared" si="316"/>
        <v>0</v>
      </c>
      <c r="CN83" s="44">
        <f>+'OCT-DEC 2021 '!CN83+'JUL-SEP 2021'!CN83</f>
        <v>0</v>
      </c>
      <c r="CO83" s="47">
        <f t="shared" si="317"/>
        <v>0</v>
      </c>
      <c r="CP83" s="44">
        <f t="shared" si="343"/>
        <v>0</v>
      </c>
      <c r="CQ83" s="48">
        <f t="shared" si="318"/>
        <v>0</v>
      </c>
      <c r="CR83" s="137">
        <f t="shared" si="319"/>
        <v>0</v>
      </c>
      <c r="CS83" s="138">
        <f t="shared" si="320"/>
        <v>0</v>
      </c>
      <c r="CT83" s="139">
        <f t="shared" si="321"/>
        <v>0</v>
      </c>
      <c r="CU83" s="41"/>
      <c r="CV83" s="46">
        <f t="shared" si="322"/>
        <v>57839.699999999924</v>
      </c>
      <c r="CW83" s="47">
        <f t="shared" si="268"/>
        <v>4.2360775944461929E-2</v>
      </c>
      <c r="CX83" s="47">
        <f t="shared" si="323"/>
        <v>12101.549999999988</v>
      </c>
      <c r="CY83" s="47">
        <f t="shared" si="324"/>
        <v>3.8644332464745516E-2</v>
      </c>
      <c r="CZ83" s="44">
        <f t="shared" si="325"/>
        <v>69941.249999999913</v>
      </c>
      <c r="DA83" s="48">
        <f t="shared" si="326"/>
        <v>4.1667436175910358E-2</v>
      </c>
      <c r="DB83" s="46">
        <f t="shared" si="327"/>
        <v>163298.91000000003</v>
      </c>
      <c r="DC83" s="47">
        <f t="shared" si="328"/>
        <v>3.0453408212292823E-2</v>
      </c>
      <c r="DD83" s="44">
        <f t="shared" si="329"/>
        <v>114890.68000000005</v>
      </c>
      <c r="DE83" s="47">
        <f t="shared" si="330"/>
        <v>4.1258304401099177E-2</v>
      </c>
      <c r="DF83" s="44">
        <f t="shared" si="331"/>
        <v>278189.59000000008</v>
      </c>
      <c r="DG83" s="48">
        <f t="shared" si="332"/>
        <v>3.414658812248357E-2</v>
      </c>
      <c r="DH83" s="174"/>
      <c r="DI83" s="187" t="s">
        <v>82</v>
      </c>
      <c r="DJ83" s="46">
        <f t="shared" si="333"/>
        <v>69941.249999999913</v>
      </c>
      <c r="DK83" s="44">
        <f t="shared" si="334"/>
        <v>278189.59000000008</v>
      </c>
      <c r="DL83" s="45">
        <f t="shared" si="335"/>
        <v>348130.83999999997</v>
      </c>
      <c r="DM83"/>
    </row>
    <row r="84" spans="1:119" s="60" customFormat="1" ht="15.6" x14ac:dyDescent="0.3">
      <c r="A84" s="33">
        <v>69</v>
      </c>
      <c r="B84" s="33" t="s">
        <v>83</v>
      </c>
      <c r="C84" s="42"/>
      <c r="D84" s="43">
        <f>+'JUL-SEP 2021'!D84+'OCT-DEC 2021 '!D84</f>
        <v>0</v>
      </c>
      <c r="E84" s="47">
        <f t="shared" si="271"/>
        <v>0</v>
      </c>
      <c r="F84" s="44">
        <f>+'JUL-SEP 2021'!F84+'OCT-DEC 2021 '!F84</f>
        <v>0</v>
      </c>
      <c r="G84" s="47">
        <f t="shared" si="272"/>
        <v>0</v>
      </c>
      <c r="H84" s="44">
        <f t="shared" si="273"/>
        <v>0</v>
      </c>
      <c r="I84" s="48">
        <f t="shared" si="274"/>
        <v>0</v>
      </c>
      <c r="J84" s="43">
        <f>+'OCT-DEC 2021 '!J84+'JUL-SEP 2021'!J84</f>
        <v>0</v>
      </c>
      <c r="K84" s="47">
        <f t="shared" si="275"/>
        <v>0</v>
      </c>
      <c r="L84" s="44">
        <f>+'OCT-DEC 2021 '!L84+'JUL-SEP 2021'!L84</f>
        <v>0</v>
      </c>
      <c r="M84" s="47">
        <f t="shared" si="276"/>
        <v>0</v>
      </c>
      <c r="N84" s="44">
        <f t="shared" si="277"/>
        <v>0</v>
      </c>
      <c r="O84" s="48">
        <f t="shared" si="278"/>
        <v>0</v>
      </c>
      <c r="P84" s="137">
        <f t="shared" si="279"/>
        <v>0</v>
      </c>
      <c r="Q84" s="138">
        <f t="shared" si="280"/>
        <v>0</v>
      </c>
      <c r="R84" s="139">
        <f t="shared" si="281"/>
        <v>0</v>
      </c>
      <c r="S84" s="39"/>
      <c r="T84" s="43">
        <f>+'OCT-DEC 2021 '!T84+'JUL-SEP 2021'!T84</f>
        <v>0</v>
      </c>
      <c r="U84" s="47">
        <f t="shared" si="282"/>
        <v>0</v>
      </c>
      <c r="V84" s="44">
        <f>+'OCT-DEC 2021 '!V84+'JUL-SEP 2021'!V84</f>
        <v>0</v>
      </c>
      <c r="W84" s="47">
        <f t="shared" si="283"/>
        <v>0</v>
      </c>
      <c r="X84" s="44">
        <f t="shared" si="284"/>
        <v>0</v>
      </c>
      <c r="Y84" s="48">
        <f t="shared" si="285"/>
        <v>0</v>
      </c>
      <c r="Z84" s="46">
        <f>+'OCT-DEC 2021 '!Z84+'JUL-SEP 2021'!Z84</f>
        <v>-19.49317404394489</v>
      </c>
      <c r="AA84" s="47">
        <f t="shared" si="286"/>
        <v>-1.0169782167300313E-5</v>
      </c>
      <c r="AB84" s="44">
        <f>+'OCT-DEC 2021 '!AB84+'JUL-SEP 2021'!AB84</f>
        <v>0</v>
      </c>
      <c r="AC84" s="47">
        <f t="shared" si="287"/>
        <v>0</v>
      </c>
      <c r="AD84" s="44">
        <f t="shared" si="288"/>
        <v>-19.49317404394489</v>
      </c>
      <c r="AE84" s="48">
        <f t="shared" si="289"/>
        <v>-7.3305868643828686E-6</v>
      </c>
      <c r="AF84" s="137">
        <f t="shared" si="290"/>
        <v>-19.49317404394489</v>
      </c>
      <c r="AG84" s="138">
        <f t="shared" si="291"/>
        <v>0</v>
      </c>
      <c r="AH84" s="139">
        <f t="shared" si="292"/>
        <v>-19.49317404394489</v>
      </c>
      <c r="AI84" s="41"/>
      <c r="AJ84" s="43">
        <f>+'OCT-DEC 2021 '!AJ84+'JUL-SEP 2021'!AJ84</f>
        <v>1461711.3682297205</v>
      </c>
      <c r="AK84" s="47">
        <f t="shared" si="293"/>
        <v>11.555944092258049</v>
      </c>
      <c r="AL84" s="44">
        <f>+'OCT-DEC 2021 '!AL84+'JUL-SEP 2021'!AL84</f>
        <v>404435.80219164205</v>
      </c>
      <c r="AM84" s="47">
        <f t="shared" si="294"/>
        <v>10.973702406502294</v>
      </c>
      <c r="AN84" s="44">
        <f t="shared" si="336"/>
        <v>1866147.1704213626</v>
      </c>
      <c r="AO84" s="48">
        <f t="shared" si="295"/>
        <v>11.424574798257447</v>
      </c>
      <c r="AP84" s="46">
        <f>+'OCT-DEC 2021 '!AP84+'JUL-SEP 2021'!AP84</f>
        <v>10725.749045524761</v>
      </c>
      <c r="AQ84" s="47">
        <f t="shared" si="296"/>
        <v>3.719826956206132E-2</v>
      </c>
      <c r="AR84" s="44">
        <f>+'OCT-DEC 2021 '!AR84+'JUL-SEP 2021'!AR84</f>
        <v>16090.892361190345</v>
      </c>
      <c r="AS84" s="47">
        <f t="shared" si="297"/>
        <v>5.7380377502684654E-2</v>
      </c>
      <c r="AT84" s="44">
        <f t="shared" si="337"/>
        <v>26816.641406715105</v>
      </c>
      <c r="AU84" s="48">
        <f t="shared" si="298"/>
        <v>4.7148895249734257E-2</v>
      </c>
      <c r="AV84" s="137">
        <f t="shared" si="299"/>
        <v>1472437.1172752453</v>
      </c>
      <c r="AW84" s="138">
        <f t="shared" si="300"/>
        <v>420526.6945528324</v>
      </c>
      <c r="AX84" s="139">
        <f t="shared" si="301"/>
        <v>1892963.8118280778</v>
      </c>
      <c r="AY84" s="41"/>
      <c r="AZ84" s="43">
        <f>+'OCT-DEC 2021 '!AZ84+'JUL-SEP 2021'!AZ84</f>
        <v>-35024.696845762504</v>
      </c>
      <c r="BA84" s="47">
        <f t="shared" si="302"/>
        <v>-0.15920823319724947</v>
      </c>
      <c r="BB84" s="44">
        <f>+'OCT-DEC 2021 '!BB84+'JUL-SEP 2021'!BB84</f>
        <v>-6568.7762542375021</v>
      </c>
      <c r="BC84" s="47">
        <f t="shared" si="303"/>
        <v>-0.12066970854283016</v>
      </c>
      <c r="BD84" s="44">
        <f t="shared" si="338"/>
        <v>-41593.473100000003</v>
      </c>
      <c r="BE84" s="48">
        <v>4.1614497692018138E-2</v>
      </c>
      <c r="BF84" s="46">
        <f>+'OCT-DEC 2021 '!BF84+'JUL-SEP 2021'!BF84</f>
        <v>-63689.198583430902</v>
      </c>
      <c r="BG84" s="47">
        <v>2.0564300618770228E-3</v>
      </c>
      <c r="BH84" s="44">
        <f>+'OCT-DEC 2021 '!BH84+'JUL-SEP 2021'!BH84</f>
        <v>-47459.517285569134</v>
      </c>
      <c r="BI84" s="47">
        <v>3.7387428681493994E-3</v>
      </c>
      <c r="BJ84" s="44">
        <f t="shared" si="339"/>
        <v>-111148.71586900004</v>
      </c>
      <c r="BK84" s="48">
        <v>2.5240506765491673E-3</v>
      </c>
      <c r="BL84" s="137">
        <f t="shared" si="304"/>
        <v>-98713.895429193406</v>
      </c>
      <c r="BM84" s="138">
        <f t="shared" si="305"/>
        <v>-54028.293539806633</v>
      </c>
      <c r="BN84" s="139">
        <f t="shared" si="306"/>
        <v>-152742.18896900004</v>
      </c>
      <c r="BO84" s="41"/>
      <c r="BP84" s="43">
        <f>+'OCT-DEC 2021 '!BP84+'JUL-SEP 2021'!BP84</f>
        <v>751484.90656781429</v>
      </c>
      <c r="BQ84" s="47">
        <v>7.3132370730559773</v>
      </c>
      <c r="BR84" s="44">
        <f>+'OCT-DEC 2021 '!BR84+'JUL-SEP 2021'!BR84</f>
        <v>137732.64197464497</v>
      </c>
      <c r="BS84" s="47">
        <v>2.6832845824312503</v>
      </c>
      <c r="BT84" s="44">
        <f t="shared" si="340"/>
        <v>889217.54854245926</v>
      </c>
      <c r="BU84" s="48">
        <v>6.7423785068016127</v>
      </c>
      <c r="BV84" s="46">
        <f>+'OCT-DEC 2021 '!BV84+'JUL-SEP 2021'!BV84</f>
        <v>248770.86692647575</v>
      </c>
      <c r="BW84" s="47">
        <f t="shared" si="307"/>
        <v>0.4551241619584262</v>
      </c>
      <c r="BX84" s="44">
        <f>+'OCT-DEC 2021 '!BX84+'JUL-SEP 2021'!BX84</f>
        <v>395394.72453106521</v>
      </c>
      <c r="BY84" s="47">
        <f t="shared" si="308"/>
        <v>1.1323683669537201</v>
      </c>
      <c r="BZ84" s="44">
        <f t="shared" si="341"/>
        <v>644165.59145754098</v>
      </c>
      <c r="CA84" s="48">
        <f t="shared" si="309"/>
        <v>0.7191153933270531</v>
      </c>
      <c r="CB84" s="137">
        <f t="shared" si="310"/>
        <v>1000255.7734942901</v>
      </c>
      <c r="CC84" s="138">
        <f t="shared" si="311"/>
        <v>533127.36650571018</v>
      </c>
      <c r="CD84" s="139">
        <f t="shared" si="312"/>
        <v>1533383.1400000001</v>
      </c>
      <c r="CE84" s="41"/>
      <c r="CF84" s="43">
        <f>+'OCT-DEC 2021 '!CF84+'JUL-SEP 2021'!CF84</f>
        <v>-973098.31693512877</v>
      </c>
      <c r="CG84" s="47">
        <f t="shared" si="313"/>
        <v>-3.877318254367534</v>
      </c>
      <c r="CH84" s="44">
        <f>+'OCT-DEC 2021 '!CH84+'JUL-SEP 2021'!CH84</f>
        <v>-158665.62368565967</v>
      </c>
      <c r="CI84" s="47">
        <f t="shared" si="314"/>
        <v>-3.5639178725440175</v>
      </c>
      <c r="CJ84" s="44">
        <f t="shared" si="342"/>
        <v>-1131763.9406207884</v>
      </c>
      <c r="CK84" s="48">
        <f t="shared" si="315"/>
        <v>-3.8301001063338038</v>
      </c>
      <c r="CL84" s="46">
        <f>+'OCT-DEC 2021 '!CL84+'JUL-SEP 2021'!CL84</f>
        <v>733252.77092416119</v>
      </c>
      <c r="CM84" s="47">
        <f t="shared" si="316"/>
        <v>0.64585388556750911</v>
      </c>
      <c r="CN84" s="44">
        <f>+'OCT-DEC 2021 '!CN84+'JUL-SEP 2021'!CN84</f>
        <v>674771.10117181763</v>
      </c>
      <c r="CO84" s="47">
        <f t="shared" si="317"/>
        <v>1.1166419562455818</v>
      </c>
      <c r="CP84" s="44">
        <f t="shared" si="343"/>
        <v>1408023.8720959788</v>
      </c>
      <c r="CQ84" s="48">
        <f t="shared" si="318"/>
        <v>0.8093910022861337</v>
      </c>
      <c r="CR84" s="137">
        <f t="shared" si="319"/>
        <v>-239845.54601096758</v>
      </c>
      <c r="CS84" s="138">
        <f t="shared" si="320"/>
        <v>516105.47748615796</v>
      </c>
      <c r="CT84" s="139">
        <f t="shared" si="321"/>
        <v>276259.93147519039</v>
      </c>
      <c r="CU84" s="41"/>
      <c r="CV84" s="46">
        <f t="shared" si="322"/>
        <v>1205073.2610166434</v>
      </c>
      <c r="CW84" s="47">
        <f t="shared" si="268"/>
        <v>0.88257439797558046</v>
      </c>
      <c r="CX84" s="47">
        <f t="shared" si="323"/>
        <v>376934.04422638979</v>
      </c>
      <c r="CY84" s="47">
        <f t="shared" si="324"/>
        <v>1.2036775886035849</v>
      </c>
      <c r="CZ84" s="44">
        <f t="shared" si="325"/>
        <v>1582007.3052430332</v>
      </c>
      <c r="DA84" s="48">
        <f t="shared" si="326"/>
        <v>0.94247941552428793</v>
      </c>
      <c r="DB84" s="46">
        <f t="shared" si="327"/>
        <v>929040.6951386868</v>
      </c>
      <c r="DC84" s="47">
        <f t="shared" si="328"/>
        <v>0.17325563002772468</v>
      </c>
      <c r="DD84" s="44">
        <f t="shared" si="329"/>
        <v>1038797.200778504</v>
      </c>
      <c r="DE84" s="47">
        <f t="shared" si="330"/>
        <v>0.37304166987896009</v>
      </c>
      <c r="DF84" s="44">
        <f t="shared" si="331"/>
        <v>1967837.8959171907</v>
      </c>
      <c r="DG84" s="48">
        <f t="shared" si="332"/>
        <v>0.24154372607436167</v>
      </c>
      <c r="DH84" s="174"/>
      <c r="DI84" s="187" t="s">
        <v>83</v>
      </c>
      <c r="DJ84" s="46">
        <f t="shared" si="333"/>
        <v>1582007.3052430332</v>
      </c>
      <c r="DK84" s="44">
        <f t="shared" si="334"/>
        <v>1967837.8959171907</v>
      </c>
      <c r="DL84" s="45">
        <f t="shared" si="335"/>
        <v>3549845.2011602242</v>
      </c>
      <c r="DM84"/>
    </row>
    <row r="85" spans="1:119" s="60" customFormat="1" ht="15.6" x14ac:dyDescent="0.3">
      <c r="A85" s="33">
        <v>70</v>
      </c>
      <c r="B85" s="33" t="s">
        <v>84</v>
      </c>
      <c r="C85" s="42"/>
      <c r="D85" s="43">
        <f>+'JUL-SEP 2021'!D85+'OCT-DEC 2021 '!D85</f>
        <v>0</v>
      </c>
      <c r="E85" s="47">
        <f t="shared" si="271"/>
        <v>0</v>
      </c>
      <c r="F85" s="44">
        <f>+'JUL-SEP 2021'!F85+'OCT-DEC 2021 '!F85</f>
        <v>0</v>
      </c>
      <c r="G85" s="47">
        <f t="shared" si="272"/>
        <v>0</v>
      </c>
      <c r="H85" s="44">
        <f t="shared" si="273"/>
        <v>0</v>
      </c>
      <c r="I85" s="48">
        <f t="shared" si="274"/>
        <v>0</v>
      </c>
      <c r="J85" s="43">
        <f>+'OCT-DEC 2021 '!J85+'JUL-SEP 2021'!J85</f>
        <v>0</v>
      </c>
      <c r="K85" s="47">
        <f t="shared" si="275"/>
        <v>0</v>
      </c>
      <c r="L85" s="44">
        <f>+'OCT-DEC 2021 '!L85+'JUL-SEP 2021'!L85</f>
        <v>0</v>
      </c>
      <c r="M85" s="47">
        <f t="shared" si="276"/>
        <v>0</v>
      </c>
      <c r="N85" s="44">
        <f t="shared" si="277"/>
        <v>0</v>
      </c>
      <c r="O85" s="48">
        <f t="shared" si="278"/>
        <v>0</v>
      </c>
      <c r="P85" s="137">
        <f t="shared" si="279"/>
        <v>0</v>
      </c>
      <c r="Q85" s="138">
        <f t="shared" si="280"/>
        <v>0</v>
      </c>
      <c r="R85" s="139">
        <f t="shared" si="281"/>
        <v>0</v>
      </c>
      <c r="S85" s="39"/>
      <c r="T85" s="43">
        <f>+'OCT-DEC 2021 '!T85+'JUL-SEP 2021'!T85</f>
        <v>1061358.259654498</v>
      </c>
      <c r="U85" s="47">
        <f t="shared" si="282"/>
        <v>2.7793269533945519</v>
      </c>
      <c r="V85" s="44">
        <f>+'OCT-DEC 2021 '!V85+'JUL-SEP 2021'!V85</f>
        <v>156192.23784386166</v>
      </c>
      <c r="W85" s="47">
        <f t="shared" si="283"/>
        <v>1.6726698491508976</v>
      </c>
      <c r="X85" s="44">
        <f t="shared" si="284"/>
        <v>1217550.4974983595</v>
      </c>
      <c r="Y85" s="48">
        <f t="shared" si="285"/>
        <v>2.5618888754423614</v>
      </c>
      <c r="Z85" s="46">
        <f>+'OCT-DEC 2021 '!Z85+'JUL-SEP 2021'!Z85</f>
        <v>3797566.0517509067</v>
      </c>
      <c r="AA85" s="47">
        <f t="shared" si="286"/>
        <v>1.9812278608489613</v>
      </c>
      <c r="AB85" s="44">
        <f>+'OCT-DEC 2021 '!AB85+'JUL-SEP 2021'!AB85</f>
        <v>1434501.8028041499</v>
      </c>
      <c r="AC85" s="47">
        <f t="shared" si="287"/>
        <v>1.932296045437726</v>
      </c>
      <c r="AD85" s="44">
        <f t="shared" si="288"/>
        <v>5232067.8545550564</v>
      </c>
      <c r="AE85" s="48">
        <f t="shared" si="289"/>
        <v>1.9675670981901989</v>
      </c>
      <c r="AF85" s="137">
        <f t="shared" si="290"/>
        <v>4858924.3114054045</v>
      </c>
      <c r="AG85" s="138">
        <f t="shared" si="291"/>
        <v>1590694.0406480115</v>
      </c>
      <c r="AH85" s="139">
        <f t="shared" si="292"/>
        <v>6449618.352053416</v>
      </c>
      <c r="AI85" s="41"/>
      <c r="AJ85" s="43">
        <f>+'OCT-DEC 2021 '!AJ85+'JUL-SEP 2021'!AJ85</f>
        <v>7426463.7884398215</v>
      </c>
      <c r="AK85" s="47">
        <f t="shared" si="293"/>
        <v>58.711864878170779</v>
      </c>
      <c r="AL85" s="44">
        <f>+'OCT-DEC 2021 '!AL85+'JUL-SEP 2021'!AL85</f>
        <v>2036812.6902621971</v>
      </c>
      <c r="AM85" s="47">
        <f t="shared" si="294"/>
        <v>55.265572928020539</v>
      </c>
      <c r="AN85" s="44">
        <f t="shared" si="336"/>
        <v>9463276.478702018</v>
      </c>
      <c r="AO85" s="48">
        <f t="shared" si="295"/>
        <v>57.934289257106236</v>
      </c>
      <c r="AP85" s="46">
        <f>+'OCT-DEC 2021 '!AP85+'JUL-SEP 2021'!AP85</f>
        <v>2379109.0672670351</v>
      </c>
      <c r="AQ85" s="47">
        <f t="shared" si="296"/>
        <v>8.2510545441736678</v>
      </c>
      <c r="AR85" s="44">
        <f>+'OCT-DEC 2021 '!AR85+'JUL-SEP 2021'!AR85</f>
        <v>3602078.5886062039</v>
      </c>
      <c r="AS85" s="47">
        <f t="shared" si="297"/>
        <v>12.845069407528587</v>
      </c>
      <c r="AT85" s="44">
        <f t="shared" si="337"/>
        <v>5981187.655873239</v>
      </c>
      <c r="AU85" s="48">
        <f t="shared" si="298"/>
        <v>10.516096552835071</v>
      </c>
      <c r="AV85" s="137">
        <f t="shared" si="299"/>
        <v>9805572.8557068557</v>
      </c>
      <c r="AW85" s="138">
        <f t="shared" si="300"/>
        <v>5638891.2788684014</v>
      </c>
      <c r="AX85" s="139">
        <f t="shared" si="301"/>
        <v>15444464.134575257</v>
      </c>
      <c r="AY85" s="41"/>
      <c r="AZ85" s="43">
        <f>+'OCT-DEC 2021 '!AZ85+'JUL-SEP 2021'!AZ85</f>
        <v>548401.58132593764</v>
      </c>
      <c r="BA85" s="47">
        <f t="shared" si="302"/>
        <v>2.4928137773744514</v>
      </c>
      <c r="BB85" s="44">
        <f>+'OCT-DEC 2021 '!BB85+'JUL-SEP 2021'!BB85</f>
        <v>112322.51617406245</v>
      </c>
      <c r="BC85" s="47">
        <f t="shared" si="303"/>
        <v>2.0633866590870462</v>
      </c>
      <c r="BD85" s="44">
        <f t="shared" si="338"/>
        <v>660724.09750000015</v>
      </c>
      <c r="BE85" s="48">
        <v>2.9577859757909541</v>
      </c>
      <c r="BF85" s="46">
        <f>+'OCT-DEC 2021 '!BF85+'JUL-SEP 2021'!BF85</f>
        <v>2363633.9104094547</v>
      </c>
      <c r="BG85" s="47">
        <v>2.1782978934452752</v>
      </c>
      <c r="BH85" s="44">
        <f>+'OCT-DEC 2021 '!BH85+'JUL-SEP 2021'!BH85</f>
        <v>1911191.2952905442</v>
      </c>
      <c r="BI85" s="47">
        <v>3.9603076539300308</v>
      </c>
      <c r="BJ85" s="44">
        <f t="shared" si="339"/>
        <v>4274825.2056999989</v>
      </c>
      <c r="BK85" s="48">
        <v>2.6736305666810312</v>
      </c>
      <c r="BL85" s="137">
        <f t="shared" si="304"/>
        <v>2912035.4917353923</v>
      </c>
      <c r="BM85" s="138">
        <f t="shared" si="305"/>
        <v>2023513.8114646066</v>
      </c>
      <c r="BN85" s="139">
        <f t="shared" si="306"/>
        <v>4935549.303199999</v>
      </c>
      <c r="BO85" s="41"/>
      <c r="BP85" s="43">
        <f>+'OCT-DEC 2021 '!BP85+'JUL-SEP 2021'!BP85</f>
        <v>8225236.3200000022</v>
      </c>
      <c r="BQ85" s="47">
        <v>43.206135836540085</v>
      </c>
      <c r="BR85" s="44">
        <f>+'OCT-DEC 2021 '!BR85+'JUL-SEP 2021'!BR85</f>
        <v>1987742.8200000008</v>
      </c>
      <c r="BS85" s="47">
        <v>48.813011290752947</v>
      </c>
      <c r="BT85" s="44">
        <f t="shared" si="340"/>
        <v>10212979.140000002</v>
      </c>
      <c r="BU85" s="48">
        <v>43.897445928693294</v>
      </c>
      <c r="BV85" s="46">
        <f>+'OCT-DEC 2021 '!BV85+'JUL-SEP 2021'!BV85</f>
        <v>1024036.6400000007</v>
      </c>
      <c r="BW85" s="47">
        <f t="shared" si="307"/>
        <v>1.8734662275887317</v>
      </c>
      <c r="BX85" s="44">
        <f>+'OCT-DEC 2021 '!BX85+'JUL-SEP 2021'!BX85</f>
        <v>6855007.4299999969</v>
      </c>
      <c r="BY85" s="47">
        <f t="shared" si="308"/>
        <v>19.632010968711956</v>
      </c>
      <c r="BZ85" s="44">
        <f t="shared" si="341"/>
        <v>7879044.0699999975</v>
      </c>
      <c r="CA85" s="48">
        <f t="shared" si="309"/>
        <v>8.7957847338896453</v>
      </c>
      <c r="CB85" s="137">
        <f t="shared" si="310"/>
        <v>9249272.9600000028</v>
      </c>
      <c r="CC85" s="138">
        <f t="shared" si="311"/>
        <v>8842750.2499999981</v>
      </c>
      <c r="CD85" s="139">
        <f t="shared" si="312"/>
        <v>18092023.210000001</v>
      </c>
      <c r="CE85" s="41"/>
      <c r="CF85" s="43">
        <f>+'OCT-DEC 2021 '!CF85+'JUL-SEP 2021'!CF85</f>
        <v>2729149.5752942618</v>
      </c>
      <c r="CG85" s="47">
        <f t="shared" si="313"/>
        <v>10.874318949102936</v>
      </c>
      <c r="CH85" s="44">
        <f>+'OCT-DEC 2021 '!CH85+'JUL-SEP 2021'!CH85</f>
        <v>495241.53870573861</v>
      </c>
      <c r="CI85" s="47">
        <f t="shared" si="314"/>
        <v>11.124023780452349</v>
      </c>
      <c r="CJ85" s="44">
        <f t="shared" si="342"/>
        <v>3224391.1140000005</v>
      </c>
      <c r="CK85" s="48">
        <f t="shared" si="315"/>
        <v>10.911940472161685</v>
      </c>
      <c r="CL85" s="46">
        <f>+'OCT-DEC 2021 '!CL85+'JUL-SEP 2021'!CL85</f>
        <v>1573479.7387386514</v>
      </c>
      <c r="CM85" s="47">
        <f t="shared" si="316"/>
        <v>1.3859313505836237</v>
      </c>
      <c r="CN85" s="44">
        <f>+'OCT-DEC 2021 '!CN85+'JUL-SEP 2021'!CN85</f>
        <v>1350502.2652613483</v>
      </c>
      <c r="CO85" s="47">
        <f t="shared" si="317"/>
        <v>2.2348726683413953</v>
      </c>
      <c r="CP85" s="44">
        <f t="shared" si="343"/>
        <v>2923982.0039999997</v>
      </c>
      <c r="CQ85" s="48">
        <f t="shared" si="318"/>
        <v>1.680827130694311</v>
      </c>
      <c r="CR85" s="137">
        <f t="shared" si="319"/>
        <v>4302629.3140329132</v>
      </c>
      <c r="CS85" s="138">
        <f t="shared" si="320"/>
        <v>1845743.8039670871</v>
      </c>
      <c r="CT85" s="139">
        <f t="shared" si="321"/>
        <v>6148373.1180000007</v>
      </c>
      <c r="CU85" s="41"/>
      <c r="CV85" s="46">
        <f t="shared" si="322"/>
        <v>19990609.524714522</v>
      </c>
      <c r="CW85" s="47">
        <f t="shared" si="268"/>
        <v>14.640769766607702</v>
      </c>
      <c r="CX85" s="47">
        <f t="shared" si="323"/>
        <v>4788311.80298586</v>
      </c>
      <c r="CY85" s="47">
        <f t="shared" si="324"/>
        <v>15.290695262958117</v>
      </c>
      <c r="CZ85" s="44">
        <f t="shared" si="325"/>
        <v>24778921.327700384</v>
      </c>
      <c r="DA85" s="48">
        <f t="shared" si="326"/>
        <v>14.762019879968701</v>
      </c>
      <c r="DB85" s="46">
        <f t="shared" si="327"/>
        <v>11137825.408166047</v>
      </c>
      <c r="DC85" s="47">
        <f t="shared" si="328"/>
        <v>2.0770790432840456</v>
      </c>
      <c r="DD85" s="44">
        <f t="shared" si="329"/>
        <v>15153281.381962243</v>
      </c>
      <c r="DE85" s="47">
        <f t="shared" si="330"/>
        <v>5.4416833108874174</v>
      </c>
      <c r="DF85" s="44">
        <f t="shared" si="331"/>
        <v>26291106.790128291</v>
      </c>
      <c r="DG85" s="48">
        <f t="shared" si="332"/>
        <v>3.2271214564381849</v>
      </c>
      <c r="DH85" s="174"/>
      <c r="DI85" s="187" t="s">
        <v>84</v>
      </c>
      <c r="DJ85" s="46">
        <f t="shared" si="333"/>
        <v>24778921.327700384</v>
      </c>
      <c r="DK85" s="44">
        <f t="shared" si="334"/>
        <v>26291106.790128291</v>
      </c>
      <c r="DL85" s="45">
        <f t="shared" si="335"/>
        <v>51070028.117828675</v>
      </c>
      <c r="DM85"/>
    </row>
    <row r="86" spans="1:119" s="60" customFormat="1" ht="15.6" x14ac:dyDescent="0.3">
      <c r="A86" s="33">
        <v>71</v>
      </c>
      <c r="B86" s="33" t="s">
        <v>85</v>
      </c>
      <c r="C86" s="42"/>
      <c r="D86" s="43">
        <f>+'JUL-SEP 2021'!D86+'OCT-DEC 2021 '!D86</f>
        <v>136413.57344420382</v>
      </c>
      <c r="E86" s="47">
        <f t="shared" si="271"/>
        <v>0.6438976165140653</v>
      </c>
      <c r="F86" s="44">
        <f>+'JUL-SEP 2021'!F86+'OCT-DEC 2021 '!F86</f>
        <v>0</v>
      </c>
      <c r="G86" s="47">
        <f t="shared" si="272"/>
        <v>0</v>
      </c>
      <c r="H86" s="44">
        <f t="shared" si="273"/>
        <v>136413.57344420382</v>
      </c>
      <c r="I86" s="48">
        <f t="shared" si="274"/>
        <v>0.526002828118315</v>
      </c>
      <c r="J86" s="43">
        <f>+'OCT-DEC 2021 '!J86+'JUL-SEP 2021'!J86</f>
        <v>139905.50821051485</v>
      </c>
      <c r="K86" s="47">
        <f t="shared" si="275"/>
        <v>0.45763676458153513</v>
      </c>
      <c r="L86" s="44">
        <f>+'OCT-DEC 2021 '!L86+'JUL-SEP 2021'!L86</f>
        <v>0</v>
      </c>
      <c r="M86" s="47">
        <f t="shared" si="276"/>
        <v>0</v>
      </c>
      <c r="N86" s="44">
        <f t="shared" si="277"/>
        <v>139905.50821051485</v>
      </c>
      <c r="O86" s="48">
        <f t="shared" si="278"/>
        <v>0.24588956708358131</v>
      </c>
      <c r="P86" s="137">
        <f t="shared" si="279"/>
        <v>276319.08165471867</v>
      </c>
      <c r="Q86" s="138">
        <f t="shared" si="280"/>
        <v>0</v>
      </c>
      <c r="R86" s="139">
        <f t="shared" si="281"/>
        <v>276319.08165471867</v>
      </c>
      <c r="S86" s="39"/>
      <c r="T86" s="43">
        <f>+'OCT-DEC 2021 '!T86+'JUL-SEP 2021'!T86</f>
        <v>78695.722144161817</v>
      </c>
      <c r="U86" s="47">
        <f t="shared" si="282"/>
        <v>0.20607663782003011</v>
      </c>
      <c r="V86" s="44">
        <f>+'OCT-DEC 2021 '!V86+'JUL-SEP 2021'!V86</f>
        <v>15192.049727158208</v>
      </c>
      <c r="W86" s="47">
        <f t="shared" si="283"/>
        <v>0.16269235831566206</v>
      </c>
      <c r="X86" s="44">
        <f t="shared" si="284"/>
        <v>93887.77187132003</v>
      </c>
      <c r="Y86" s="48">
        <f t="shared" si="285"/>
        <v>0.19755241264441201</v>
      </c>
      <c r="Z86" s="46">
        <f>+'OCT-DEC 2021 '!Z86+'JUL-SEP 2021'!Z86</f>
        <v>47025.262341913301</v>
      </c>
      <c r="AA86" s="47">
        <f t="shared" si="286"/>
        <v>2.453354560418354E-2</v>
      </c>
      <c r="AB86" s="44">
        <f>+'OCT-DEC 2021 '!AB86+'JUL-SEP 2021'!AB86</f>
        <v>26469.956252303793</v>
      </c>
      <c r="AC86" s="47">
        <f t="shared" si="287"/>
        <v>3.565543918401011E-2</v>
      </c>
      <c r="AD86" s="44">
        <f t="shared" si="288"/>
        <v>73495.218594217091</v>
      </c>
      <c r="AE86" s="48">
        <f t="shared" si="289"/>
        <v>2.7638550951586554E-2</v>
      </c>
      <c r="AF86" s="137">
        <f t="shared" si="290"/>
        <v>125720.98448607512</v>
      </c>
      <c r="AG86" s="138">
        <f t="shared" si="291"/>
        <v>41662.005979462003</v>
      </c>
      <c r="AH86" s="139">
        <f t="shared" si="292"/>
        <v>167382.99046553712</v>
      </c>
      <c r="AI86" s="41"/>
      <c r="AJ86" s="43">
        <f>+'OCT-DEC 2021 '!AJ86+'JUL-SEP 2021'!AJ86</f>
        <v>3456.7272982118811</v>
      </c>
      <c r="AK86" s="47">
        <f t="shared" si="293"/>
        <v>2.732806781731268E-2</v>
      </c>
      <c r="AL86" s="44">
        <f>+'OCT-DEC 2021 '!AL86+'JUL-SEP 2021'!AL86</f>
        <v>866.66864440861912</v>
      </c>
      <c r="AM86" s="47">
        <f t="shared" si="294"/>
        <v>2.3515632733919933E-2</v>
      </c>
      <c r="AN86" s="44">
        <f t="shared" si="336"/>
        <v>4323.3959426205001</v>
      </c>
      <c r="AO86" s="48">
        <f t="shared" si="295"/>
        <v>2.6467880514374483E-2</v>
      </c>
      <c r="AP86" s="46">
        <f>+'OCT-DEC 2021 '!AP86+'JUL-SEP 2021'!AP86</f>
        <v>1092.2758038654752</v>
      </c>
      <c r="AQ86" s="47">
        <f t="shared" si="296"/>
        <v>3.7881521948584141E-3</v>
      </c>
      <c r="AR86" s="44">
        <f>+'OCT-DEC 2021 '!AR86+'JUL-SEP 2021'!AR86</f>
        <v>1655.0194705277877</v>
      </c>
      <c r="AS86" s="47">
        <f t="shared" si="297"/>
        <v>5.9018256950264334E-3</v>
      </c>
      <c r="AT86" s="44">
        <f t="shared" si="337"/>
        <v>2747.2952743932628</v>
      </c>
      <c r="AU86" s="48">
        <f t="shared" si="298"/>
        <v>4.8302818816088593E-3</v>
      </c>
      <c r="AV86" s="137">
        <f t="shared" si="299"/>
        <v>4549.0031020773567</v>
      </c>
      <c r="AW86" s="138">
        <f t="shared" si="300"/>
        <v>2521.6881149364067</v>
      </c>
      <c r="AX86" s="139">
        <f t="shared" si="301"/>
        <v>7070.6912170137639</v>
      </c>
      <c r="AY86" s="41"/>
      <c r="AZ86" s="43">
        <f>+'OCT-DEC 2021 '!AZ86+'JUL-SEP 2021'!AZ86</f>
        <v>0</v>
      </c>
      <c r="BA86" s="47">
        <f t="shared" si="302"/>
        <v>0</v>
      </c>
      <c r="BB86" s="44">
        <f>+'OCT-DEC 2021 '!BB86+'JUL-SEP 2021'!BB86</f>
        <v>0</v>
      </c>
      <c r="BC86" s="47">
        <f t="shared" si="303"/>
        <v>0</v>
      </c>
      <c r="BD86" s="44">
        <f t="shared" si="338"/>
        <v>0</v>
      </c>
      <c r="BE86" s="48">
        <v>0</v>
      </c>
      <c r="BF86" s="46">
        <f>+'OCT-DEC 2021 '!BF86+'JUL-SEP 2021'!BF86</f>
        <v>0</v>
      </c>
      <c r="BG86" s="47">
        <v>0</v>
      </c>
      <c r="BH86" s="44">
        <f>+'OCT-DEC 2021 '!BH86+'JUL-SEP 2021'!BH86</f>
        <v>0</v>
      </c>
      <c r="BI86" s="47">
        <v>0</v>
      </c>
      <c r="BJ86" s="44">
        <f t="shared" si="339"/>
        <v>0</v>
      </c>
      <c r="BK86" s="48">
        <v>0</v>
      </c>
      <c r="BL86" s="137">
        <f t="shared" si="304"/>
        <v>0</v>
      </c>
      <c r="BM86" s="138">
        <f t="shared" si="305"/>
        <v>0</v>
      </c>
      <c r="BN86" s="139">
        <f t="shared" si="306"/>
        <v>0</v>
      </c>
      <c r="BO86" s="41"/>
      <c r="BP86" s="43">
        <f>+'OCT-DEC 2021 '!BP86+'JUL-SEP 2021'!BP86</f>
        <v>0</v>
      </c>
      <c r="BQ86" s="47">
        <v>0</v>
      </c>
      <c r="BR86" s="44">
        <f>+'OCT-DEC 2021 '!BR86+'JUL-SEP 2021'!BR86</f>
        <v>0</v>
      </c>
      <c r="BS86" s="47">
        <v>0</v>
      </c>
      <c r="BT86" s="44">
        <f t="shared" si="340"/>
        <v>0</v>
      </c>
      <c r="BU86" s="48">
        <v>0</v>
      </c>
      <c r="BV86" s="46">
        <f>+'OCT-DEC 2021 '!BV86+'JUL-SEP 2021'!BV86</f>
        <v>0</v>
      </c>
      <c r="BW86" s="47">
        <f t="shared" si="307"/>
        <v>0</v>
      </c>
      <c r="BX86" s="44">
        <f>+'OCT-DEC 2021 '!BX86+'JUL-SEP 2021'!BX86</f>
        <v>0</v>
      </c>
      <c r="BY86" s="47">
        <f t="shared" si="308"/>
        <v>0</v>
      </c>
      <c r="BZ86" s="44">
        <f t="shared" si="341"/>
        <v>0</v>
      </c>
      <c r="CA86" s="48">
        <f t="shared" si="309"/>
        <v>0</v>
      </c>
      <c r="CB86" s="137">
        <f t="shared" si="310"/>
        <v>0</v>
      </c>
      <c r="CC86" s="138">
        <f t="shared" si="311"/>
        <v>0</v>
      </c>
      <c r="CD86" s="139">
        <f t="shared" si="312"/>
        <v>0</v>
      </c>
      <c r="CE86" s="41"/>
      <c r="CF86" s="43">
        <f>+'OCT-DEC 2021 '!CF86+'JUL-SEP 2021'!CF86</f>
        <v>0</v>
      </c>
      <c r="CG86" s="47">
        <f t="shared" si="313"/>
        <v>0</v>
      </c>
      <c r="CH86" s="44">
        <f>+'OCT-DEC 2021 '!CH86+'JUL-SEP 2021'!CH86</f>
        <v>0</v>
      </c>
      <c r="CI86" s="47">
        <f t="shared" si="314"/>
        <v>0</v>
      </c>
      <c r="CJ86" s="44">
        <f t="shared" si="342"/>
        <v>0</v>
      </c>
      <c r="CK86" s="48">
        <f t="shared" si="315"/>
        <v>0</v>
      </c>
      <c r="CL86" s="46">
        <f>+'OCT-DEC 2021 '!CL86+'JUL-SEP 2021'!CL86</f>
        <v>0</v>
      </c>
      <c r="CM86" s="47">
        <f t="shared" si="316"/>
        <v>0</v>
      </c>
      <c r="CN86" s="44">
        <f>+'OCT-DEC 2021 '!CN86+'JUL-SEP 2021'!CN86</f>
        <v>0</v>
      </c>
      <c r="CO86" s="47">
        <f t="shared" si="317"/>
        <v>0</v>
      </c>
      <c r="CP86" s="44">
        <f t="shared" si="343"/>
        <v>0</v>
      </c>
      <c r="CQ86" s="48">
        <f t="shared" si="318"/>
        <v>0</v>
      </c>
      <c r="CR86" s="137">
        <f t="shared" si="319"/>
        <v>0</v>
      </c>
      <c r="CS86" s="138">
        <f t="shared" si="320"/>
        <v>0</v>
      </c>
      <c r="CT86" s="139">
        <f t="shared" si="321"/>
        <v>0</v>
      </c>
      <c r="CU86" s="41"/>
      <c r="CV86" s="46">
        <f t="shared" si="322"/>
        <v>218566.02288657753</v>
      </c>
      <c r="CW86" s="47">
        <f t="shared" si="268"/>
        <v>0.16007389949412704</v>
      </c>
      <c r="CX86" s="47">
        <f t="shared" si="323"/>
        <v>16058.718371566827</v>
      </c>
      <c r="CY86" s="47">
        <f t="shared" si="324"/>
        <v>5.1280906306096809E-2</v>
      </c>
      <c r="CZ86" s="44">
        <f t="shared" si="325"/>
        <v>234624.74125814435</v>
      </c>
      <c r="DA86" s="48">
        <f t="shared" si="326"/>
        <v>0.13977747654872086</v>
      </c>
      <c r="DB86" s="46">
        <f t="shared" si="327"/>
        <v>188023.04635629363</v>
      </c>
      <c r="DC86" s="47">
        <f t="shared" si="328"/>
        <v>3.506418128576036E-2</v>
      </c>
      <c r="DD86" s="44">
        <f t="shared" si="329"/>
        <v>28124.975722831579</v>
      </c>
      <c r="DE86" s="47">
        <f t="shared" si="330"/>
        <v>1.0099938564608628E-2</v>
      </c>
      <c r="DF86" s="44">
        <f t="shared" si="331"/>
        <v>216148.02207912522</v>
      </c>
      <c r="DG86" s="48">
        <f t="shared" si="332"/>
        <v>2.6531249725862752E-2</v>
      </c>
      <c r="DH86" s="174"/>
      <c r="DI86" s="187" t="s">
        <v>85</v>
      </c>
      <c r="DJ86" s="46">
        <f t="shared" si="333"/>
        <v>234624.74125814435</v>
      </c>
      <c r="DK86" s="44">
        <f t="shared" si="334"/>
        <v>216148.02207912522</v>
      </c>
      <c r="DL86" s="45">
        <f t="shared" si="335"/>
        <v>450772.76333726954</v>
      </c>
      <c r="DM86"/>
    </row>
    <row r="87" spans="1:119" s="60" customFormat="1" ht="15.6" x14ac:dyDescent="0.3">
      <c r="A87" s="33">
        <v>72</v>
      </c>
      <c r="B87" s="33" t="s">
        <v>86</v>
      </c>
      <c r="C87" s="42"/>
      <c r="D87" s="43">
        <f>+'JUL-SEP 2021'!D87+'OCT-DEC 2021 '!D87</f>
        <v>59979.655599188322</v>
      </c>
      <c r="E87" s="47">
        <f t="shared" si="271"/>
        <v>0.28311520843963978</v>
      </c>
      <c r="F87" s="44">
        <f>+'JUL-SEP 2021'!F87+'OCT-DEC 2021 '!F87</f>
        <v>0</v>
      </c>
      <c r="G87" s="47">
        <f t="shared" si="272"/>
        <v>0</v>
      </c>
      <c r="H87" s="44">
        <f t="shared" si="273"/>
        <v>59979.655599188322</v>
      </c>
      <c r="I87" s="48">
        <f t="shared" si="274"/>
        <v>0.2312780735682437</v>
      </c>
      <c r="J87" s="43">
        <f>+'OCT-DEC 2021 '!J87+'JUL-SEP 2021'!J87</f>
        <v>95213.546595188338</v>
      </c>
      <c r="K87" s="47">
        <f t="shared" si="275"/>
        <v>0.31144749027744434</v>
      </c>
      <c r="L87" s="44">
        <f>+'OCT-DEC 2021 '!L87+'JUL-SEP 2021'!L87</f>
        <v>0</v>
      </c>
      <c r="M87" s="47">
        <f t="shared" si="276"/>
        <v>0</v>
      </c>
      <c r="N87" s="44">
        <f t="shared" si="277"/>
        <v>95213.546595188338</v>
      </c>
      <c r="O87" s="48">
        <f t="shared" si="278"/>
        <v>0.16734164402987878</v>
      </c>
      <c r="P87" s="137">
        <f t="shared" si="279"/>
        <v>155193.20219437667</v>
      </c>
      <c r="Q87" s="138">
        <f t="shared" si="280"/>
        <v>0</v>
      </c>
      <c r="R87" s="139">
        <f t="shared" si="281"/>
        <v>155193.20219437667</v>
      </c>
      <c r="S87" s="39"/>
      <c r="T87" s="43">
        <f>+'OCT-DEC 2021 '!T87+'JUL-SEP 2021'!T87</f>
        <v>6105.6947696232437</v>
      </c>
      <c r="U87" s="47">
        <f t="shared" si="282"/>
        <v>1.5988684205405012E-2</v>
      </c>
      <c r="V87" s="44">
        <f>+'OCT-DEC 2021 '!V87+'JUL-SEP 2021'!V87</f>
        <v>1179.7007305620498</v>
      </c>
      <c r="W87" s="47">
        <f t="shared" si="283"/>
        <v>1.2633469308538856E-2</v>
      </c>
      <c r="X87" s="44">
        <f t="shared" si="284"/>
        <v>7285.3955001852937</v>
      </c>
      <c r="Y87" s="48">
        <f t="shared" si="285"/>
        <v>1.5329445245574048E-2</v>
      </c>
      <c r="Z87" s="46">
        <f>+'OCT-DEC 2021 '!Z87+'JUL-SEP 2021'!Z87</f>
        <v>3647.2148867243168</v>
      </c>
      <c r="AA87" s="47">
        <f t="shared" si="286"/>
        <v>1.9027881673709664E-3</v>
      </c>
      <c r="AB87" s="44">
        <f>+'OCT-DEC 2021 '!AB87+'JUL-SEP 2021'!AB87</f>
        <v>2059.9658094054803</v>
      </c>
      <c r="AC87" s="47">
        <f t="shared" si="287"/>
        <v>2.7748057056952895E-3</v>
      </c>
      <c r="AD87" s="44">
        <f t="shared" si="288"/>
        <v>5707.1806961297971</v>
      </c>
      <c r="AE87" s="48">
        <f t="shared" si="289"/>
        <v>2.1462376393599309E-3</v>
      </c>
      <c r="AF87" s="137">
        <f t="shared" si="290"/>
        <v>9752.9096563475614</v>
      </c>
      <c r="AG87" s="138">
        <f t="shared" si="291"/>
        <v>3239.6665399675303</v>
      </c>
      <c r="AH87" s="139">
        <f t="shared" si="292"/>
        <v>12992.576196315091</v>
      </c>
      <c r="AI87" s="41"/>
      <c r="AJ87" s="43">
        <f>+'OCT-DEC 2021 '!AJ87+'JUL-SEP 2021'!AJ87</f>
        <v>243.38933524275942</v>
      </c>
      <c r="AK87" s="47">
        <f t="shared" si="293"/>
        <v>1.9241784745257287E-3</v>
      </c>
      <c r="AL87" s="44">
        <f>+'OCT-DEC 2021 '!AL87+'JUL-SEP 2021'!AL87</f>
        <v>61.022431635689806</v>
      </c>
      <c r="AM87" s="47">
        <f t="shared" si="294"/>
        <v>1.6557436341253509E-3</v>
      </c>
      <c r="AN87" s="44">
        <f t="shared" si="336"/>
        <v>304.41176687844921</v>
      </c>
      <c r="AO87" s="48">
        <f t="shared" si="295"/>
        <v>1.8636123963295431E-3</v>
      </c>
      <c r="AP87" s="46">
        <f>+'OCT-DEC 2021 '!AP87+'JUL-SEP 2021'!AP87</f>
        <v>76.907507844801188</v>
      </c>
      <c r="AQ87" s="47">
        <f t="shared" si="296"/>
        <v>2.6672507402650063E-4</v>
      </c>
      <c r="AR87" s="44">
        <f>+'OCT-DEC 2021 '!AR87+'JUL-SEP 2021'!AR87</f>
        <v>116.53047926399987</v>
      </c>
      <c r="AS87" s="47">
        <f t="shared" si="297"/>
        <v>4.1554953825086871E-4</v>
      </c>
      <c r="AT87" s="44">
        <f t="shared" si="337"/>
        <v>193.43798710880105</v>
      </c>
      <c r="AU87" s="48">
        <f t="shared" si="298"/>
        <v>3.4010177684773332E-4</v>
      </c>
      <c r="AV87" s="137">
        <f t="shared" si="299"/>
        <v>320.2968430875606</v>
      </c>
      <c r="AW87" s="138">
        <f t="shared" si="300"/>
        <v>177.55291089968966</v>
      </c>
      <c r="AX87" s="139">
        <f t="shared" si="301"/>
        <v>497.84975398725027</v>
      </c>
      <c r="AY87" s="41"/>
      <c r="AZ87" s="43">
        <f>+'OCT-DEC 2021 '!AZ87+'JUL-SEP 2021'!AZ87</f>
        <v>0</v>
      </c>
      <c r="BA87" s="47">
        <f t="shared" si="302"/>
        <v>0</v>
      </c>
      <c r="BB87" s="44">
        <f>+'OCT-DEC 2021 '!BB87+'JUL-SEP 2021'!BB87</f>
        <v>0</v>
      </c>
      <c r="BC87" s="47">
        <f t="shared" si="303"/>
        <v>0</v>
      </c>
      <c r="BD87" s="44">
        <f t="shared" si="338"/>
        <v>0</v>
      </c>
      <c r="BE87" s="48">
        <v>0</v>
      </c>
      <c r="BF87" s="46">
        <f>+'OCT-DEC 2021 '!BF87+'JUL-SEP 2021'!BF87</f>
        <v>0</v>
      </c>
      <c r="BG87" s="47">
        <v>0</v>
      </c>
      <c r="BH87" s="44">
        <f>+'OCT-DEC 2021 '!BH87+'JUL-SEP 2021'!BH87</f>
        <v>0</v>
      </c>
      <c r="BI87" s="47">
        <v>0</v>
      </c>
      <c r="BJ87" s="44">
        <f t="shared" si="339"/>
        <v>0</v>
      </c>
      <c r="BK87" s="48">
        <v>0</v>
      </c>
      <c r="BL87" s="137">
        <f t="shared" si="304"/>
        <v>0</v>
      </c>
      <c r="BM87" s="138">
        <f t="shared" si="305"/>
        <v>0</v>
      </c>
      <c r="BN87" s="139">
        <f t="shared" si="306"/>
        <v>0</v>
      </c>
      <c r="BO87" s="41"/>
      <c r="BP87" s="43">
        <f>+'OCT-DEC 2021 '!BP87+'JUL-SEP 2021'!BP87</f>
        <v>0</v>
      </c>
      <c r="BQ87" s="47">
        <v>0</v>
      </c>
      <c r="BR87" s="44">
        <f>+'OCT-DEC 2021 '!BR87+'JUL-SEP 2021'!BR87</f>
        <v>0</v>
      </c>
      <c r="BS87" s="47">
        <v>0</v>
      </c>
      <c r="BT87" s="44">
        <f t="shared" si="340"/>
        <v>0</v>
      </c>
      <c r="BU87" s="48">
        <v>0</v>
      </c>
      <c r="BV87" s="46">
        <f>+'OCT-DEC 2021 '!BV87+'JUL-SEP 2021'!BV87</f>
        <v>0</v>
      </c>
      <c r="BW87" s="47">
        <f t="shared" si="307"/>
        <v>0</v>
      </c>
      <c r="BX87" s="44">
        <f>+'OCT-DEC 2021 '!BX87+'JUL-SEP 2021'!BX87</f>
        <v>0</v>
      </c>
      <c r="BY87" s="47">
        <f t="shared" si="308"/>
        <v>0</v>
      </c>
      <c r="BZ87" s="44">
        <f t="shared" si="341"/>
        <v>0</v>
      </c>
      <c r="CA87" s="48">
        <f t="shared" si="309"/>
        <v>0</v>
      </c>
      <c r="CB87" s="137">
        <f t="shared" si="310"/>
        <v>0</v>
      </c>
      <c r="CC87" s="138">
        <f t="shared" si="311"/>
        <v>0</v>
      </c>
      <c r="CD87" s="139">
        <f t="shared" si="312"/>
        <v>0</v>
      </c>
      <c r="CE87" s="41"/>
      <c r="CF87" s="43">
        <f>+'OCT-DEC 2021 '!CF87+'JUL-SEP 2021'!CF87</f>
        <v>-7075.3782662070453</v>
      </c>
      <c r="CG87" s="47">
        <f t="shared" si="313"/>
        <v>-2.819190294617346E-2</v>
      </c>
      <c r="CH87" s="44">
        <f>+'OCT-DEC 2021 '!CH87+'JUL-SEP 2021'!CH87</f>
        <v>-1135.6217337929552</v>
      </c>
      <c r="CI87" s="47">
        <f t="shared" si="314"/>
        <v>-2.5508125197505734E-2</v>
      </c>
      <c r="CJ87" s="44">
        <f t="shared" si="342"/>
        <v>-8211</v>
      </c>
      <c r="CK87" s="48">
        <f t="shared" si="315"/>
        <v>-2.7787554316191301E-2</v>
      </c>
      <c r="CL87" s="46">
        <f>+'OCT-DEC 2021 '!CL87+'JUL-SEP 2021'!CL87</f>
        <v>-4208.4394128186941</v>
      </c>
      <c r="CM87" s="47">
        <f t="shared" si="316"/>
        <v>-3.7068212419009341E-3</v>
      </c>
      <c r="CN87" s="44">
        <f>+'OCT-DEC 2021 '!CN87+'JUL-SEP 2021'!CN87</f>
        <v>-3237.5605871813059</v>
      </c>
      <c r="CO87" s="47">
        <f t="shared" si="317"/>
        <v>-5.3576627411214325E-3</v>
      </c>
      <c r="CP87" s="44">
        <f t="shared" si="343"/>
        <v>-7446</v>
      </c>
      <c r="CQ87" s="48">
        <f t="shared" si="318"/>
        <v>-4.2802721761039404E-3</v>
      </c>
      <c r="CR87" s="137">
        <f t="shared" si="319"/>
        <v>-11283.817679025738</v>
      </c>
      <c r="CS87" s="138">
        <f t="shared" si="320"/>
        <v>-4373.1823209742615</v>
      </c>
      <c r="CT87" s="139">
        <f t="shared" si="321"/>
        <v>-15657</v>
      </c>
      <c r="CU87" s="41"/>
      <c r="CV87" s="46">
        <f t="shared" si="322"/>
        <v>59253.36143784727</v>
      </c>
      <c r="CW87" s="47">
        <f t="shared" si="268"/>
        <v>4.3396116643496969E-2</v>
      </c>
      <c r="CX87" s="47">
        <f t="shared" si="323"/>
        <v>105.10142840478443</v>
      </c>
      <c r="CY87" s="47">
        <f t="shared" si="324"/>
        <v>3.3562432430508005E-4</v>
      </c>
      <c r="CZ87" s="44">
        <f t="shared" si="325"/>
        <v>59358.462866252055</v>
      </c>
      <c r="DA87" s="48">
        <f t="shared" si="326"/>
        <v>3.5362750350897441E-2</v>
      </c>
      <c r="DB87" s="46">
        <f t="shared" si="327"/>
        <v>94729.229576938771</v>
      </c>
      <c r="DC87" s="47">
        <f t="shared" si="328"/>
        <v>1.7665934805948909E-2</v>
      </c>
      <c r="DD87" s="44">
        <f t="shared" si="329"/>
        <v>-1061.0642985118257</v>
      </c>
      <c r="DE87" s="47">
        <f t="shared" si="330"/>
        <v>-3.8103799034995399E-4</v>
      </c>
      <c r="DF87" s="44">
        <f t="shared" si="331"/>
        <v>93668.165278426939</v>
      </c>
      <c r="DG87" s="48">
        <f t="shared" si="332"/>
        <v>1.1497368610921639E-2</v>
      </c>
      <c r="DH87" s="174"/>
      <c r="DI87" s="187" t="s">
        <v>86</v>
      </c>
      <c r="DJ87" s="46">
        <f t="shared" si="333"/>
        <v>59358.462866252055</v>
      </c>
      <c r="DK87" s="44">
        <f t="shared" si="334"/>
        <v>93668.165278426939</v>
      </c>
      <c r="DL87" s="45">
        <f t="shared" si="335"/>
        <v>153026.62814467901</v>
      </c>
      <c r="DM87"/>
    </row>
    <row r="88" spans="1:119" s="60" customFormat="1" ht="15.6" x14ac:dyDescent="0.3">
      <c r="A88" s="33">
        <v>73</v>
      </c>
      <c r="B88" s="33" t="s">
        <v>87</v>
      </c>
      <c r="C88" s="42"/>
      <c r="D88" s="43">
        <f>+'JUL-SEP 2021'!D88+'OCT-DEC 2021 '!D88</f>
        <v>14428.9</v>
      </c>
      <c r="E88" s="47">
        <f t="shared" si="271"/>
        <v>6.8107110490144243E-2</v>
      </c>
      <c r="F88" s="44">
        <f>+'JUL-SEP 2021'!F88+'OCT-DEC 2021 '!F88</f>
        <v>0</v>
      </c>
      <c r="G88" s="47">
        <f t="shared" si="272"/>
        <v>0</v>
      </c>
      <c r="H88" s="44">
        <f t="shared" si="273"/>
        <v>14428.9</v>
      </c>
      <c r="I88" s="48">
        <f t="shared" si="274"/>
        <v>5.5637001619495641E-2</v>
      </c>
      <c r="J88" s="43">
        <f>+'OCT-DEC 2021 '!J88+'JUL-SEP 2021'!J88</f>
        <v>13506.05</v>
      </c>
      <c r="K88" s="47">
        <f t="shared" si="275"/>
        <v>4.4178854023217855E-2</v>
      </c>
      <c r="L88" s="44">
        <f>+'OCT-DEC 2021 '!L88+'JUL-SEP 2021'!L88</f>
        <v>0</v>
      </c>
      <c r="M88" s="47">
        <f t="shared" si="276"/>
        <v>0</v>
      </c>
      <c r="N88" s="44">
        <f t="shared" si="277"/>
        <v>13506.05</v>
      </c>
      <c r="O88" s="48">
        <f t="shared" si="278"/>
        <v>2.3737426996170319E-2</v>
      </c>
      <c r="P88" s="137">
        <f t="shared" si="279"/>
        <v>27934.949999999997</v>
      </c>
      <c r="Q88" s="138">
        <f t="shared" si="280"/>
        <v>0</v>
      </c>
      <c r="R88" s="139">
        <f t="shared" si="281"/>
        <v>27934.949999999997</v>
      </c>
      <c r="S88" s="39"/>
      <c r="T88" s="43">
        <f>+'OCT-DEC 2021 '!T88+'JUL-SEP 2021'!T88</f>
        <v>57744.680015720893</v>
      </c>
      <c r="U88" s="47">
        <f t="shared" si="282"/>
        <v>0.15121316871372092</v>
      </c>
      <c r="V88" s="44">
        <f>+'OCT-DEC 2021 '!V88+'JUL-SEP 2021'!V88</f>
        <v>11377.667716208818</v>
      </c>
      <c r="W88" s="47">
        <f t="shared" si="283"/>
        <v>0.12184396616165111</v>
      </c>
      <c r="X88" s="44">
        <f t="shared" si="284"/>
        <v>69122.347731929709</v>
      </c>
      <c r="Y88" s="48">
        <f t="shared" si="285"/>
        <v>0.14544265232754985</v>
      </c>
      <c r="Z88" s="46">
        <f>+'OCT-DEC 2021 '!Z88+'JUL-SEP 2021'!Z88</f>
        <v>36496.809813034648</v>
      </c>
      <c r="AA88" s="47">
        <f t="shared" si="286"/>
        <v>1.9040747533634453E-2</v>
      </c>
      <c r="AB88" s="44">
        <f>+'OCT-DEC 2021 '!AB88+'JUL-SEP 2021'!AB88</f>
        <v>20852.45360758272</v>
      </c>
      <c r="AC88" s="47">
        <f t="shared" si="287"/>
        <v>2.8088576511260673E-2</v>
      </c>
      <c r="AD88" s="44">
        <f t="shared" si="288"/>
        <v>57349.263420617368</v>
      </c>
      <c r="AE88" s="48">
        <f t="shared" si="289"/>
        <v>2.1566716439583602E-2</v>
      </c>
      <c r="AF88" s="137">
        <f t="shared" si="290"/>
        <v>94241.489828755541</v>
      </c>
      <c r="AG88" s="138">
        <f t="shared" si="291"/>
        <v>32230.121323791536</v>
      </c>
      <c r="AH88" s="139">
        <f t="shared" si="292"/>
        <v>126471.61115254708</v>
      </c>
      <c r="AI88" s="41"/>
      <c r="AJ88" s="43">
        <f>+'OCT-DEC 2021 '!AJ88+'JUL-SEP 2021'!AJ88</f>
        <v>62099.72150441425</v>
      </c>
      <c r="AK88" s="47">
        <f t="shared" si="293"/>
        <v>0.49094569929966203</v>
      </c>
      <c r="AL88" s="44">
        <f>+'OCT-DEC 2021 '!AL88+'JUL-SEP 2021'!AL88</f>
        <v>16030.979819678383</v>
      </c>
      <c r="AM88" s="47">
        <f t="shared" si="294"/>
        <v>0.43497435408162755</v>
      </c>
      <c r="AN88" s="44">
        <f t="shared" si="336"/>
        <v>78130.701324092632</v>
      </c>
      <c r="AO88" s="48">
        <f t="shared" si="295"/>
        <v>0.47831706709169325</v>
      </c>
      <c r="AP88" s="46">
        <f>+'OCT-DEC 2021 '!AP88+'JUL-SEP 2021'!AP88</f>
        <v>8273.0354809562123</v>
      </c>
      <c r="AQ88" s="47">
        <f t="shared" si="296"/>
        <v>2.8691945206895376E-2</v>
      </c>
      <c r="AR88" s="44">
        <f>+'OCT-DEC 2021 '!AR88+'JUL-SEP 2021'!AR88</f>
        <v>12528.059616871409</v>
      </c>
      <c r="AS88" s="47">
        <f t="shared" si="297"/>
        <v>4.4675259398667767E-2</v>
      </c>
      <c r="AT88" s="44">
        <f t="shared" si="337"/>
        <v>20801.095097827623</v>
      </c>
      <c r="AU88" s="48">
        <f t="shared" si="298"/>
        <v>3.6572389471622946E-2</v>
      </c>
      <c r="AV88" s="137">
        <f t="shared" si="299"/>
        <v>70372.756985370463</v>
      </c>
      <c r="AW88" s="138">
        <f t="shared" si="300"/>
        <v>28559.039436549792</v>
      </c>
      <c r="AX88" s="139">
        <f t="shared" si="301"/>
        <v>98931.796421920255</v>
      </c>
      <c r="AY88" s="41"/>
      <c r="AZ88" s="43">
        <f>+'OCT-DEC 2021 '!AZ88+'JUL-SEP 2021'!AZ88</f>
        <v>171743.87007939647</v>
      </c>
      <c r="BA88" s="47">
        <f t="shared" si="302"/>
        <v>0.78067879468617851</v>
      </c>
      <c r="BB88" s="44">
        <f>+'OCT-DEC 2021 '!BB88+'JUL-SEP 2021'!BB88</f>
        <v>187057.17989360349</v>
      </c>
      <c r="BC88" s="47">
        <f t="shared" si="303"/>
        <v>3.4362770940848608</v>
      </c>
      <c r="BD88" s="44">
        <f t="shared" si="338"/>
        <v>358801.04997299996</v>
      </c>
      <c r="BE88" s="48">
        <v>0.49052750870634132</v>
      </c>
      <c r="BF88" s="46">
        <f>+'OCT-DEC 2021 '!BF88+'JUL-SEP 2021'!BF88</f>
        <v>0</v>
      </c>
      <c r="BG88" s="47">
        <v>1.4397985547152888E-2</v>
      </c>
      <c r="BH88" s="44">
        <f>+'OCT-DEC 2021 '!BH88+'JUL-SEP 2021'!BH88</f>
        <v>83724.343756604649</v>
      </c>
      <c r="BI88" s="47">
        <v>2.6176609055696201E-2</v>
      </c>
      <c r="BJ88" s="44">
        <f t="shared" si="339"/>
        <v>83724.343756604649</v>
      </c>
      <c r="BK88" s="48">
        <v>1.7672006374029377E-2</v>
      </c>
      <c r="BL88" s="137">
        <f t="shared" si="304"/>
        <v>171743.87007939647</v>
      </c>
      <c r="BM88" s="138">
        <f t="shared" si="305"/>
        <v>270781.52365020814</v>
      </c>
      <c r="BN88" s="139">
        <f t="shared" si="306"/>
        <v>442525.39372960461</v>
      </c>
      <c r="BO88" s="41"/>
      <c r="BP88" s="43">
        <f>+'OCT-DEC 2021 '!BP88+'JUL-SEP 2021'!BP88</f>
        <v>0</v>
      </c>
      <c r="BQ88" s="47">
        <v>0</v>
      </c>
      <c r="BR88" s="44">
        <f>+'OCT-DEC 2021 '!BR88+'JUL-SEP 2021'!BR88</f>
        <v>0</v>
      </c>
      <c r="BS88" s="47">
        <v>0</v>
      </c>
      <c r="BT88" s="44">
        <f t="shared" si="340"/>
        <v>0</v>
      </c>
      <c r="BU88" s="48">
        <v>0</v>
      </c>
      <c r="BV88" s="46">
        <f>+'OCT-DEC 2021 '!BV88+'JUL-SEP 2021'!BV88</f>
        <v>0</v>
      </c>
      <c r="BW88" s="47">
        <f t="shared" si="307"/>
        <v>0</v>
      </c>
      <c r="BX88" s="44">
        <f>+'OCT-DEC 2021 '!BX88+'JUL-SEP 2021'!BX88</f>
        <v>0</v>
      </c>
      <c r="BY88" s="47">
        <f t="shared" si="308"/>
        <v>0</v>
      </c>
      <c r="BZ88" s="44">
        <f t="shared" si="341"/>
        <v>0</v>
      </c>
      <c r="CA88" s="48">
        <f t="shared" si="309"/>
        <v>0</v>
      </c>
      <c r="CB88" s="137">
        <f t="shared" si="310"/>
        <v>0</v>
      </c>
      <c r="CC88" s="138">
        <f t="shared" si="311"/>
        <v>0</v>
      </c>
      <c r="CD88" s="139">
        <f t="shared" si="312"/>
        <v>0</v>
      </c>
      <c r="CE88" s="41"/>
      <c r="CF88" s="43">
        <f>+'OCT-DEC 2021 '!CF88+'JUL-SEP 2021'!CF88</f>
        <v>51418.075990253579</v>
      </c>
      <c r="CG88" s="47">
        <f t="shared" si="313"/>
        <v>0.20487574705645881</v>
      </c>
      <c r="CH88" s="44">
        <f>+'OCT-DEC 2021 '!CH88+'JUL-SEP 2021'!CH88</f>
        <v>9036.7747497464261</v>
      </c>
      <c r="CI88" s="47">
        <f t="shared" si="314"/>
        <v>0.20298236185414253</v>
      </c>
      <c r="CJ88" s="44">
        <f t="shared" si="342"/>
        <v>60454.850740000009</v>
      </c>
      <c r="CK88" s="48">
        <f t="shared" si="315"/>
        <v>0.20459048211119085</v>
      </c>
      <c r="CL88" s="46">
        <f>+'OCT-DEC 2021 '!CL88+'JUL-SEP 2021'!CL88</f>
        <v>29291.902400401072</v>
      </c>
      <c r="CM88" s="47">
        <f t="shared" si="316"/>
        <v>2.5800501179312912E-2</v>
      </c>
      <c r="CN88" s="44">
        <f>+'OCT-DEC 2021 '!CN88+'JUL-SEP 2021'!CN88</f>
        <v>24423.883239598952</v>
      </c>
      <c r="CO88" s="47">
        <f t="shared" si="317"/>
        <v>4.0417754572502011E-2</v>
      </c>
      <c r="CP88" s="44">
        <f t="shared" si="343"/>
        <v>53715.785640000024</v>
      </c>
      <c r="CQ88" s="48">
        <f t="shared" si="318"/>
        <v>3.087807986737251E-2</v>
      </c>
      <c r="CR88" s="137">
        <f t="shared" si="319"/>
        <v>80709.978390654651</v>
      </c>
      <c r="CS88" s="138">
        <f t="shared" si="320"/>
        <v>33460.657989345375</v>
      </c>
      <c r="CT88" s="139">
        <f t="shared" si="321"/>
        <v>114170.63638000003</v>
      </c>
      <c r="CU88" s="41"/>
      <c r="CV88" s="46">
        <f t="shared" si="322"/>
        <v>357435.2475897852</v>
      </c>
      <c r="CW88" s="47">
        <f t="shared" si="268"/>
        <v>0.26177926990984024</v>
      </c>
      <c r="CX88" s="47">
        <f t="shared" si="323"/>
        <v>223502.60217923712</v>
      </c>
      <c r="CY88" s="47">
        <f t="shared" si="324"/>
        <v>0.71371922318630288</v>
      </c>
      <c r="CZ88" s="44">
        <f t="shared" si="325"/>
        <v>580937.84976902232</v>
      </c>
      <c r="DA88" s="48">
        <f t="shared" si="326"/>
        <v>0.34609319646734032</v>
      </c>
      <c r="DB88" s="46">
        <f t="shared" si="327"/>
        <v>87567.797694391935</v>
      </c>
      <c r="DC88" s="47">
        <f t="shared" si="328"/>
        <v>1.6330408386919369E-2</v>
      </c>
      <c r="DD88" s="44">
        <f t="shared" si="329"/>
        <v>141528.74022065772</v>
      </c>
      <c r="DE88" s="47">
        <f t="shared" si="330"/>
        <v>5.082427787465426E-2</v>
      </c>
      <c r="DF88" s="44">
        <f t="shared" si="331"/>
        <v>229096.53791504964</v>
      </c>
      <c r="DG88" s="48">
        <f t="shared" si="332"/>
        <v>2.8120624932342502E-2</v>
      </c>
      <c r="DH88" s="174"/>
      <c r="DI88" s="187" t="s">
        <v>87</v>
      </c>
      <c r="DJ88" s="46">
        <f t="shared" si="333"/>
        <v>580937.84976902232</v>
      </c>
      <c r="DK88" s="44">
        <f t="shared" si="334"/>
        <v>229096.53791504964</v>
      </c>
      <c r="DL88" s="45">
        <f t="shared" si="335"/>
        <v>810034.3876840719</v>
      </c>
      <c r="DM88"/>
    </row>
    <row r="89" spans="1:119" s="60" customFormat="1" ht="15.6" x14ac:dyDescent="0.3">
      <c r="A89" s="33">
        <v>74</v>
      </c>
      <c r="B89" s="33" t="s">
        <v>88</v>
      </c>
      <c r="C89" s="42"/>
      <c r="D89" s="43">
        <f>+'JUL-SEP 2021'!D89+'OCT-DEC 2021 '!D89</f>
        <v>0</v>
      </c>
      <c r="E89" s="47">
        <f t="shared" si="271"/>
        <v>0</v>
      </c>
      <c r="F89" s="44">
        <f>+'JUL-SEP 2021'!F89+'OCT-DEC 2021 '!F89</f>
        <v>0</v>
      </c>
      <c r="G89" s="47">
        <f t="shared" si="272"/>
        <v>0</v>
      </c>
      <c r="H89" s="44">
        <f t="shared" si="273"/>
        <v>0</v>
      </c>
      <c r="I89" s="48">
        <f t="shared" si="274"/>
        <v>0</v>
      </c>
      <c r="J89" s="43">
        <f>+'OCT-DEC 2021 '!J89+'JUL-SEP 2021'!J89</f>
        <v>0</v>
      </c>
      <c r="K89" s="47">
        <f t="shared" si="275"/>
        <v>0</v>
      </c>
      <c r="L89" s="44">
        <f>+'OCT-DEC 2021 '!L89+'JUL-SEP 2021'!L89</f>
        <v>0</v>
      </c>
      <c r="M89" s="47">
        <f t="shared" si="276"/>
        <v>0</v>
      </c>
      <c r="N89" s="44">
        <f t="shared" si="277"/>
        <v>0</v>
      </c>
      <c r="O89" s="48">
        <f t="shared" si="278"/>
        <v>0</v>
      </c>
      <c r="P89" s="137">
        <f t="shared" si="279"/>
        <v>0</v>
      </c>
      <c r="Q89" s="138">
        <f t="shared" si="280"/>
        <v>0</v>
      </c>
      <c r="R89" s="139">
        <f t="shared" si="281"/>
        <v>0</v>
      </c>
      <c r="S89" s="39"/>
      <c r="T89" s="43">
        <f>+'OCT-DEC 2021 '!T89+'JUL-SEP 2021'!T89</f>
        <v>148975.80999999994</v>
      </c>
      <c r="U89" s="47">
        <f t="shared" si="282"/>
        <v>0.39011566581822354</v>
      </c>
      <c r="V89" s="44">
        <f>+'OCT-DEC 2021 '!V89+'JUL-SEP 2021'!V89</f>
        <v>41043.670000000006</v>
      </c>
      <c r="W89" s="47">
        <f t="shared" si="283"/>
        <v>0.43953854721082902</v>
      </c>
      <c r="X89" s="44">
        <f t="shared" si="284"/>
        <v>190019.47999999995</v>
      </c>
      <c r="Y89" s="48">
        <f t="shared" si="285"/>
        <v>0.39982636689777057</v>
      </c>
      <c r="Z89" s="46">
        <f>+'OCT-DEC 2021 '!Z89+'JUL-SEP 2021'!Z89</f>
        <v>158020.4800000001</v>
      </c>
      <c r="AA89" s="47">
        <f t="shared" si="286"/>
        <v>8.2440851138423255E-2</v>
      </c>
      <c r="AB89" s="44">
        <f>+'OCT-DEC 2021 '!AB89+'JUL-SEP 2021'!AB89</f>
        <v>83438.939999999988</v>
      </c>
      <c r="AC89" s="47">
        <f t="shared" si="287"/>
        <v>0.11239353863644322</v>
      </c>
      <c r="AD89" s="44">
        <f t="shared" si="288"/>
        <v>241459.4200000001</v>
      </c>
      <c r="AE89" s="48">
        <f t="shared" si="289"/>
        <v>9.0803029231831492E-2</v>
      </c>
      <c r="AF89" s="137">
        <f t="shared" si="290"/>
        <v>306996.29000000004</v>
      </c>
      <c r="AG89" s="138">
        <f t="shared" si="291"/>
        <v>124482.60999999999</v>
      </c>
      <c r="AH89" s="139">
        <f t="shared" si="292"/>
        <v>431478.9</v>
      </c>
      <c r="AI89" s="41"/>
      <c r="AJ89" s="43">
        <f>+'OCT-DEC 2021 '!AJ89+'JUL-SEP 2021'!AJ89</f>
        <v>0</v>
      </c>
      <c r="AK89" s="47">
        <f t="shared" si="293"/>
        <v>0</v>
      </c>
      <c r="AL89" s="44">
        <f>+'OCT-DEC 2021 '!AL89+'JUL-SEP 2021'!AL89</f>
        <v>0</v>
      </c>
      <c r="AM89" s="47">
        <f t="shared" si="294"/>
        <v>0</v>
      </c>
      <c r="AN89" s="44">
        <f t="shared" si="336"/>
        <v>0</v>
      </c>
      <c r="AO89" s="48">
        <f t="shared" si="295"/>
        <v>0</v>
      </c>
      <c r="AP89" s="46">
        <f>+'OCT-DEC 2021 '!AP89+'JUL-SEP 2021'!AP89</f>
        <v>0</v>
      </c>
      <c r="AQ89" s="47">
        <f t="shared" si="296"/>
        <v>0</v>
      </c>
      <c r="AR89" s="44">
        <f>+'OCT-DEC 2021 '!AR89+'JUL-SEP 2021'!AR89</f>
        <v>0</v>
      </c>
      <c r="AS89" s="47">
        <f t="shared" si="297"/>
        <v>0</v>
      </c>
      <c r="AT89" s="44">
        <f t="shared" si="337"/>
        <v>0</v>
      </c>
      <c r="AU89" s="48">
        <f t="shared" si="298"/>
        <v>0</v>
      </c>
      <c r="AV89" s="137">
        <f t="shared" si="299"/>
        <v>0</v>
      </c>
      <c r="AW89" s="138">
        <f t="shared" si="300"/>
        <v>0</v>
      </c>
      <c r="AX89" s="139">
        <f t="shared" si="301"/>
        <v>0</v>
      </c>
      <c r="AY89" s="41"/>
      <c r="AZ89" s="43">
        <f>+'OCT-DEC 2021 '!AZ89+'JUL-SEP 2021'!AZ89</f>
        <v>354747.42514146259</v>
      </c>
      <c r="BA89" s="47">
        <f t="shared" si="302"/>
        <v>1.6125396041758719</v>
      </c>
      <c r="BB89" s="44">
        <f>+'OCT-DEC 2021 '!BB89+'JUL-SEP 2021'!BB89</f>
        <v>71289.124858537412</v>
      </c>
      <c r="BC89" s="47">
        <f t="shared" si="303"/>
        <v>1.3095952101281765</v>
      </c>
      <c r="BD89" s="44">
        <f t="shared" si="338"/>
        <v>426036.55</v>
      </c>
      <c r="BE89" s="48">
        <v>0.97781656992293542</v>
      </c>
      <c r="BF89" s="46">
        <f>+'OCT-DEC 2021 '!BF89+'JUL-SEP 2021'!BF89</f>
        <v>0</v>
      </c>
      <c r="BG89" s="47">
        <v>8.6248004861498848E-2</v>
      </c>
      <c r="BH89" s="44">
        <f>+'OCT-DEC 2021 '!BH89+'JUL-SEP 2021'!BH89</f>
        <v>200163.87166989973</v>
      </c>
      <c r="BI89" s="47">
        <v>0.15680529041367758</v>
      </c>
      <c r="BJ89" s="44">
        <f t="shared" si="339"/>
        <v>200163.87166989973</v>
      </c>
      <c r="BK89" s="48">
        <v>0.10586031543566321</v>
      </c>
      <c r="BL89" s="137">
        <f t="shared" si="304"/>
        <v>354747.42514146259</v>
      </c>
      <c r="BM89" s="138">
        <f t="shared" si="305"/>
        <v>271452.99652843713</v>
      </c>
      <c r="BN89" s="139">
        <f t="shared" si="306"/>
        <v>626200.42166989972</v>
      </c>
      <c r="BO89" s="41"/>
      <c r="BP89" s="43">
        <f>+'OCT-DEC 2021 '!BP89+'JUL-SEP 2021'!BP89</f>
        <v>7058.6299999999883</v>
      </c>
      <c r="BQ89" s="47">
        <v>-8.2753527422415056E-4</v>
      </c>
      <c r="BR89" s="44">
        <f>+'OCT-DEC 2021 '!BR89+'JUL-SEP 2021'!BR89</f>
        <v>5665.0499999999902</v>
      </c>
      <c r="BS89" s="47">
        <v>6.4853056336081807E-2</v>
      </c>
      <c r="BT89" s="44">
        <f t="shared" si="340"/>
        <v>12723.679999999978</v>
      </c>
      <c r="BU89" s="48">
        <v>7.2706748981956806E-3</v>
      </c>
      <c r="BV89" s="46">
        <f>+'OCT-DEC 2021 '!BV89+'JUL-SEP 2021'!BV89</f>
        <v>4101.8299999999872</v>
      </c>
      <c r="BW89" s="47">
        <f t="shared" si="307"/>
        <v>7.5042627149652166E-3</v>
      </c>
      <c r="BX89" s="44">
        <f>+'OCT-DEC 2021 '!BX89+'JUL-SEP 2021'!BX89</f>
        <v>-2056.3800000000065</v>
      </c>
      <c r="BY89" s="47">
        <f t="shared" si="308"/>
        <v>-5.8892532397794989E-3</v>
      </c>
      <c r="BZ89" s="44">
        <f t="shared" si="341"/>
        <v>2045.4499999999807</v>
      </c>
      <c r="CA89" s="48">
        <f t="shared" si="309"/>
        <v>2.2834417124835819E-3</v>
      </c>
      <c r="CB89" s="137">
        <f t="shared" si="310"/>
        <v>11160.459999999975</v>
      </c>
      <c r="CC89" s="138">
        <f t="shared" si="311"/>
        <v>3608.6699999999837</v>
      </c>
      <c r="CD89" s="139">
        <f t="shared" si="312"/>
        <v>14769.129999999959</v>
      </c>
      <c r="CE89" s="41"/>
      <c r="CF89" s="43">
        <f>+'OCT-DEC 2021 '!CF89+'JUL-SEP 2021'!CF89</f>
        <v>-1185647.6338450762</v>
      </c>
      <c r="CG89" s="47">
        <f t="shared" si="313"/>
        <v>-4.7242227572999225</v>
      </c>
      <c r="CH89" s="44">
        <f>+'OCT-DEC 2021 '!CH89+'JUL-SEP 2021'!CH89</f>
        <v>-188829.88615492388</v>
      </c>
      <c r="CI89" s="47">
        <f t="shared" si="314"/>
        <v>-4.2414619531654063</v>
      </c>
      <c r="CJ89" s="44">
        <f t="shared" si="342"/>
        <v>-1374477.52</v>
      </c>
      <c r="CK89" s="48">
        <f t="shared" si="315"/>
        <v>-4.6514880944323362</v>
      </c>
      <c r="CL89" s="46">
        <f>+'OCT-DEC 2021 '!CL89+'JUL-SEP 2021'!CL89</f>
        <v>77258.159427575054</v>
      </c>
      <c r="CM89" s="47">
        <f t="shared" si="316"/>
        <v>6.8049497303917086E-2</v>
      </c>
      <c r="CN89" s="44">
        <f>+'OCT-DEC 2021 '!CN89+'JUL-SEP 2021'!CN89</f>
        <v>63440.210572424963</v>
      </c>
      <c r="CO89" s="47">
        <f t="shared" si="317"/>
        <v>0.10498375036394185</v>
      </c>
      <c r="CP89" s="44">
        <f t="shared" si="343"/>
        <v>140698.37000000002</v>
      </c>
      <c r="CQ89" s="48">
        <f t="shared" si="318"/>
        <v>8.0879306786754965E-2</v>
      </c>
      <c r="CR89" s="137">
        <f t="shared" si="319"/>
        <v>-1108389.4744175011</v>
      </c>
      <c r="CS89" s="138">
        <f t="shared" si="320"/>
        <v>-125389.67558249892</v>
      </c>
      <c r="CT89" s="139">
        <f t="shared" si="321"/>
        <v>-1233779.1500000001</v>
      </c>
      <c r="CU89" s="41"/>
      <c r="CV89" s="46">
        <f t="shared" si="322"/>
        <v>-674865.76870361366</v>
      </c>
      <c r="CW89" s="47">
        <f t="shared" si="268"/>
        <v>-0.49425978386196473</v>
      </c>
      <c r="CX89" s="47">
        <f t="shared" si="323"/>
        <v>-70832.04129638648</v>
      </c>
      <c r="CY89" s="47">
        <f t="shared" si="324"/>
        <v>-0.22619060806377247</v>
      </c>
      <c r="CZ89" s="44">
        <f t="shared" si="325"/>
        <v>-745697.81000000017</v>
      </c>
      <c r="DA89" s="48">
        <f t="shared" si="326"/>
        <v>-0.44424879316127713</v>
      </c>
      <c r="DB89" s="46">
        <f t="shared" si="327"/>
        <v>239380.46942757512</v>
      </c>
      <c r="DC89" s="47">
        <f t="shared" si="328"/>
        <v>4.4641762480400055E-2</v>
      </c>
      <c r="DD89" s="44">
        <f t="shared" si="329"/>
        <v>344986.64224232471</v>
      </c>
      <c r="DE89" s="47">
        <f t="shared" si="330"/>
        <v>0.12388788977440927</v>
      </c>
      <c r="DF89" s="44">
        <f t="shared" si="331"/>
        <v>584367.1116698999</v>
      </c>
      <c r="DG89" s="48">
        <f t="shared" si="332"/>
        <v>7.1728575733252378E-2</v>
      </c>
      <c r="DH89" s="174"/>
      <c r="DI89" s="187" t="s">
        <v>88</v>
      </c>
      <c r="DJ89" s="46">
        <f t="shared" si="333"/>
        <v>-745697.81000000017</v>
      </c>
      <c r="DK89" s="44">
        <f t="shared" si="334"/>
        <v>584367.1116698999</v>
      </c>
      <c r="DL89" s="45">
        <f t="shared" si="335"/>
        <v>-161330.69833010028</v>
      </c>
      <c r="DM89"/>
    </row>
    <row r="90" spans="1:119" s="60" customFormat="1" ht="15.6" x14ac:dyDescent="0.3">
      <c r="A90" s="33">
        <v>75</v>
      </c>
      <c r="B90" s="33" t="s">
        <v>89</v>
      </c>
      <c r="C90" s="42"/>
      <c r="D90" s="43">
        <f>+'JUL-SEP 2021'!D90+'OCT-DEC 2021 '!D90</f>
        <v>0</v>
      </c>
      <c r="E90" s="47">
        <f t="shared" si="271"/>
        <v>0</v>
      </c>
      <c r="F90" s="44">
        <f>+'JUL-SEP 2021'!F90+'OCT-DEC 2021 '!F90</f>
        <v>0</v>
      </c>
      <c r="G90" s="47">
        <f t="shared" si="272"/>
        <v>0</v>
      </c>
      <c r="H90" s="44">
        <f t="shared" si="273"/>
        <v>0</v>
      </c>
      <c r="I90" s="48">
        <f t="shared" si="274"/>
        <v>0</v>
      </c>
      <c r="J90" s="43">
        <f>+'OCT-DEC 2021 '!J90+'JUL-SEP 2021'!J90</f>
        <v>0</v>
      </c>
      <c r="K90" s="47">
        <f t="shared" si="275"/>
        <v>0</v>
      </c>
      <c r="L90" s="44">
        <f>+'OCT-DEC 2021 '!L90+'JUL-SEP 2021'!L90</f>
        <v>0</v>
      </c>
      <c r="M90" s="47">
        <f t="shared" si="276"/>
        <v>0</v>
      </c>
      <c r="N90" s="44">
        <f t="shared" si="277"/>
        <v>0</v>
      </c>
      <c r="O90" s="48">
        <f t="shared" si="278"/>
        <v>0</v>
      </c>
      <c r="P90" s="137">
        <f t="shared" si="279"/>
        <v>0</v>
      </c>
      <c r="Q90" s="138">
        <f t="shared" si="280"/>
        <v>0</v>
      </c>
      <c r="R90" s="139">
        <f t="shared" si="281"/>
        <v>0</v>
      </c>
      <c r="S90" s="39"/>
      <c r="T90" s="43">
        <f>+'OCT-DEC 2021 '!T90+'JUL-SEP 2021'!T90</f>
        <v>0</v>
      </c>
      <c r="U90" s="47">
        <f t="shared" si="282"/>
        <v>0</v>
      </c>
      <c r="V90" s="44">
        <f>+'OCT-DEC 2021 '!V90+'JUL-SEP 2021'!V90</f>
        <v>0</v>
      </c>
      <c r="W90" s="47">
        <f t="shared" si="283"/>
        <v>0</v>
      </c>
      <c r="X90" s="44">
        <f t="shared" si="284"/>
        <v>0</v>
      </c>
      <c r="Y90" s="48">
        <f t="shared" si="285"/>
        <v>0</v>
      </c>
      <c r="Z90" s="46">
        <f>+'OCT-DEC 2021 '!Z90+'JUL-SEP 2021'!Z90</f>
        <v>0</v>
      </c>
      <c r="AA90" s="47">
        <f t="shared" si="286"/>
        <v>0</v>
      </c>
      <c r="AB90" s="44">
        <f>+'OCT-DEC 2021 '!AB90+'JUL-SEP 2021'!AB90</f>
        <v>0</v>
      </c>
      <c r="AC90" s="47">
        <f t="shared" si="287"/>
        <v>0</v>
      </c>
      <c r="AD90" s="44">
        <f t="shared" si="288"/>
        <v>0</v>
      </c>
      <c r="AE90" s="48">
        <f t="shared" si="289"/>
        <v>0</v>
      </c>
      <c r="AF90" s="137">
        <f t="shared" si="290"/>
        <v>0</v>
      </c>
      <c r="AG90" s="138">
        <f t="shared" si="291"/>
        <v>0</v>
      </c>
      <c r="AH90" s="139">
        <f t="shared" si="292"/>
        <v>0</v>
      </c>
      <c r="AI90" s="41"/>
      <c r="AJ90" s="43">
        <f>+'OCT-DEC 2021 '!AJ90+'JUL-SEP 2021'!AJ90</f>
        <v>0</v>
      </c>
      <c r="AK90" s="47">
        <f t="shared" si="293"/>
        <v>0</v>
      </c>
      <c r="AL90" s="44">
        <f>+'OCT-DEC 2021 '!AL90+'JUL-SEP 2021'!AL90</f>
        <v>0</v>
      </c>
      <c r="AM90" s="47">
        <f t="shared" si="294"/>
        <v>0</v>
      </c>
      <c r="AN90" s="44">
        <f t="shared" si="336"/>
        <v>0</v>
      </c>
      <c r="AO90" s="48">
        <f t="shared" si="295"/>
        <v>0</v>
      </c>
      <c r="AP90" s="46">
        <f>+'OCT-DEC 2021 '!AP90+'JUL-SEP 2021'!AP90</f>
        <v>0</v>
      </c>
      <c r="AQ90" s="47">
        <f t="shared" si="296"/>
        <v>0</v>
      </c>
      <c r="AR90" s="44">
        <f>+'OCT-DEC 2021 '!AR90+'JUL-SEP 2021'!AR90</f>
        <v>0</v>
      </c>
      <c r="AS90" s="47">
        <f t="shared" si="297"/>
        <v>0</v>
      </c>
      <c r="AT90" s="44">
        <f t="shared" si="337"/>
        <v>0</v>
      </c>
      <c r="AU90" s="48">
        <f t="shared" si="298"/>
        <v>0</v>
      </c>
      <c r="AV90" s="137">
        <f t="shared" si="299"/>
        <v>0</v>
      </c>
      <c r="AW90" s="138">
        <f t="shared" si="300"/>
        <v>0</v>
      </c>
      <c r="AX90" s="139">
        <f t="shared" si="301"/>
        <v>0</v>
      </c>
      <c r="AY90" s="41"/>
      <c r="AZ90" s="43">
        <f>+'OCT-DEC 2021 '!AZ90+'JUL-SEP 2021'!AZ90</f>
        <v>0</v>
      </c>
      <c r="BA90" s="47">
        <f t="shared" si="302"/>
        <v>0</v>
      </c>
      <c r="BB90" s="44">
        <f>+'OCT-DEC 2021 '!BB90+'JUL-SEP 2021'!BB90</f>
        <v>0</v>
      </c>
      <c r="BC90" s="47">
        <f t="shared" si="303"/>
        <v>0</v>
      </c>
      <c r="BD90" s="44">
        <f t="shared" si="338"/>
        <v>0</v>
      </c>
      <c r="BE90" s="48">
        <v>0</v>
      </c>
      <c r="BF90" s="46">
        <f>+'OCT-DEC 2021 '!BF90+'JUL-SEP 2021'!BF90</f>
        <v>0</v>
      </c>
      <c r="BG90" s="47">
        <v>0</v>
      </c>
      <c r="BH90" s="44">
        <f>+'OCT-DEC 2021 '!BH90+'JUL-SEP 2021'!BH90</f>
        <v>0</v>
      </c>
      <c r="BI90" s="47">
        <v>0</v>
      </c>
      <c r="BJ90" s="44">
        <f t="shared" si="339"/>
        <v>0</v>
      </c>
      <c r="BK90" s="48">
        <v>0</v>
      </c>
      <c r="BL90" s="137">
        <f t="shared" si="304"/>
        <v>0</v>
      </c>
      <c r="BM90" s="138">
        <f t="shared" si="305"/>
        <v>0</v>
      </c>
      <c r="BN90" s="139">
        <f t="shared" si="306"/>
        <v>0</v>
      </c>
      <c r="BO90" s="41"/>
      <c r="BP90" s="43">
        <f>+'OCT-DEC 2021 '!BP90+'JUL-SEP 2021'!BP90</f>
        <v>0</v>
      </c>
      <c r="BQ90" s="47">
        <v>0</v>
      </c>
      <c r="BR90" s="44">
        <f>+'OCT-DEC 2021 '!BR90+'JUL-SEP 2021'!BR90</f>
        <v>0</v>
      </c>
      <c r="BS90" s="47">
        <v>0</v>
      </c>
      <c r="BT90" s="44">
        <f t="shared" si="340"/>
        <v>0</v>
      </c>
      <c r="BU90" s="48">
        <v>0</v>
      </c>
      <c r="BV90" s="46">
        <f>+'OCT-DEC 2021 '!BV90+'JUL-SEP 2021'!BV90</f>
        <v>0</v>
      </c>
      <c r="BW90" s="47">
        <f t="shared" si="307"/>
        <v>0</v>
      </c>
      <c r="BX90" s="44">
        <f>+'OCT-DEC 2021 '!BX90+'JUL-SEP 2021'!BX90</f>
        <v>0</v>
      </c>
      <c r="BY90" s="47">
        <f t="shared" si="308"/>
        <v>0</v>
      </c>
      <c r="BZ90" s="44">
        <f t="shared" si="341"/>
        <v>0</v>
      </c>
      <c r="CA90" s="48">
        <f t="shared" si="309"/>
        <v>0</v>
      </c>
      <c r="CB90" s="137">
        <f t="shared" si="310"/>
        <v>0</v>
      </c>
      <c r="CC90" s="138">
        <f t="shared" si="311"/>
        <v>0</v>
      </c>
      <c r="CD90" s="139">
        <f t="shared" si="312"/>
        <v>0</v>
      </c>
      <c r="CE90" s="41"/>
      <c r="CF90" s="43">
        <f>+'OCT-DEC 2021 '!CF90+'JUL-SEP 2021'!CF90</f>
        <v>0</v>
      </c>
      <c r="CG90" s="47">
        <f t="shared" si="313"/>
        <v>0</v>
      </c>
      <c r="CH90" s="44">
        <f>+'OCT-DEC 2021 '!CH90+'JUL-SEP 2021'!CH90</f>
        <v>0</v>
      </c>
      <c r="CI90" s="47">
        <f t="shared" si="314"/>
        <v>0</v>
      </c>
      <c r="CJ90" s="44">
        <f t="shared" si="342"/>
        <v>0</v>
      </c>
      <c r="CK90" s="48">
        <f t="shared" si="315"/>
        <v>0</v>
      </c>
      <c r="CL90" s="46">
        <f>+'OCT-DEC 2021 '!CL90+'JUL-SEP 2021'!CL90</f>
        <v>0</v>
      </c>
      <c r="CM90" s="47">
        <f t="shared" si="316"/>
        <v>0</v>
      </c>
      <c r="CN90" s="44">
        <f>+'OCT-DEC 2021 '!CN90+'JUL-SEP 2021'!CN90</f>
        <v>0</v>
      </c>
      <c r="CO90" s="47">
        <f t="shared" si="317"/>
        <v>0</v>
      </c>
      <c r="CP90" s="44">
        <f t="shared" si="343"/>
        <v>0</v>
      </c>
      <c r="CQ90" s="48">
        <f t="shared" si="318"/>
        <v>0</v>
      </c>
      <c r="CR90" s="137">
        <f t="shared" si="319"/>
        <v>0</v>
      </c>
      <c r="CS90" s="138">
        <f t="shared" si="320"/>
        <v>0</v>
      </c>
      <c r="CT90" s="139">
        <f t="shared" si="321"/>
        <v>0</v>
      </c>
      <c r="CU90" s="41"/>
      <c r="CV90" s="46">
        <f t="shared" si="322"/>
        <v>0</v>
      </c>
      <c r="CW90" s="47">
        <f t="shared" si="268"/>
        <v>0</v>
      </c>
      <c r="CX90" s="47">
        <f t="shared" si="323"/>
        <v>0</v>
      </c>
      <c r="CY90" s="47">
        <f t="shared" si="324"/>
        <v>0</v>
      </c>
      <c r="CZ90" s="44">
        <f t="shared" si="325"/>
        <v>0</v>
      </c>
      <c r="DA90" s="48">
        <f t="shared" si="326"/>
        <v>0</v>
      </c>
      <c r="DB90" s="46">
        <f t="shared" si="327"/>
        <v>0</v>
      </c>
      <c r="DC90" s="47">
        <f t="shared" si="328"/>
        <v>0</v>
      </c>
      <c r="DD90" s="44">
        <f t="shared" si="329"/>
        <v>0</v>
      </c>
      <c r="DE90" s="47">
        <f t="shared" si="330"/>
        <v>0</v>
      </c>
      <c r="DF90" s="44">
        <f t="shared" si="331"/>
        <v>0</v>
      </c>
      <c r="DG90" s="48">
        <f t="shared" si="332"/>
        <v>0</v>
      </c>
      <c r="DH90" s="174"/>
      <c r="DI90" s="187" t="s">
        <v>89</v>
      </c>
      <c r="DJ90" s="46">
        <f t="shared" si="333"/>
        <v>0</v>
      </c>
      <c r="DK90" s="44">
        <f t="shared" si="334"/>
        <v>0</v>
      </c>
      <c r="DL90" s="45">
        <f t="shared" si="335"/>
        <v>0</v>
      </c>
      <c r="DM90"/>
    </row>
    <row r="91" spans="1:119" s="60" customFormat="1" ht="15.6" x14ac:dyDescent="0.3">
      <c r="A91" s="33">
        <v>76</v>
      </c>
      <c r="B91" s="33" t="s">
        <v>100</v>
      </c>
      <c r="C91" s="42"/>
      <c r="D91" s="43">
        <f>+'JUL-SEP 2021'!D91+'OCT-DEC 2021 '!D91</f>
        <v>-380533.53683419933</v>
      </c>
      <c r="E91" s="47">
        <f t="shared" si="271"/>
        <v>-1.7961895666594259</v>
      </c>
      <c r="F91" s="44">
        <f>+'JUL-SEP 2021'!F91+'OCT-DEC 2021 '!F91</f>
        <v>-105003.19316580064</v>
      </c>
      <c r="G91" s="47">
        <f t="shared" si="272"/>
        <v>-2.2113384122188662</v>
      </c>
      <c r="H91" s="44">
        <f t="shared" si="273"/>
        <v>-485536.73</v>
      </c>
      <c r="I91" s="48">
        <f t="shared" si="274"/>
        <v>-1.8722014729698464</v>
      </c>
      <c r="J91" s="43">
        <f>+'OCT-DEC 2021 '!J91+'JUL-SEP 2021'!J91</f>
        <v>942782.7201208038</v>
      </c>
      <c r="K91" s="47">
        <f t="shared" si="275"/>
        <v>3.0838816802713782</v>
      </c>
      <c r="L91" s="44">
        <f>+'OCT-DEC 2021 '!L91+'JUL-SEP 2021'!L91</f>
        <v>1157519.0798791961</v>
      </c>
      <c r="M91" s="47">
        <f t="shared" si="276"/>
        <v>4.3967997138963026</v>
      </c>
      <c r="N91" s="44">
        <f t="shared" si="277"/>
        <v>2100301.7999999998</v>
      </c>
      <c r="O91" s="48">
        <f t="shared" si="278"/>
        <v>3.6913650288148725</v>
      </c>
      <c r="P91" s="137">
        <f t="shared" si="279"/>
        <v>562249.18328660447</v>
      </c>
      <c r="Q91" s="138">
        <f t="shared" si="280"/>
        <v>1052515.8867133956</v>
      </c>
      <c r="R91" s="139">
        <f t="shared" si="281"/>
        <v>1614765.07</v>
      </c>
      <c r="S91" s="39"/>
      <c r="T91" s="43">
        <f>+'OCT-DEC 2021 '!T91+'JUL-SEP 2021'!T91</f>
        <v>1377953.5799999996</v>
      </c>
      <c r="U91" s="47">
        <f t="shared" si="282"/>
        <v>3.6083796310844347</v>
      </c>
      <c r="V91" s="44">
        <f>+'OCT-DEC 2021 '!V91+'JUL-SEP 2021'!V91</f>
        <v>622070.49999999988</v>
      </c>
      <c r="W91" s="47">
        <f t="shared" si="283"/>
        <v>6.6617815568810963</v>
      </c>
      <c r="X91" s="44">
        <f t="shared" si="284"/>
        <v>2000024.0799999996</v>
      </c>
      <c r="Y91" s="48">
        <f t="shared" si="285"/>
        <v>4.2083178083344723</v>
      </c>
      <c r="Z91" s="46">
        <f>+'OCT-DEC 2021 '!Z91+'JUL-SEP 2021'!Z91</f>
        <v>1932320.0599999987</v>
      </c>
      <c r="AA91" s="47">
        <f t="shared" si="286"/>
        <v>1.0081105336362026</v>
      </c>
      <c r="AB91" s="44">
        <f>+'OCT-DEC 2021 '!AB91+'JUL-SEP 2021'!AB91</f>
        <v>1701147.1700000004</v>
      </c>
      <c r="AC91" s="47">
        <f t="shared" si="287"/>
        <v>2.2914714661724025</v>
      </c>
      <c r="AD91" s="44">
        <f t="shared" si="288"/>
        <v>3633467.2299999991</v>
      </c>
      <c r="AE91" s="48">
        <f t="shared" si="289"/>
        <v>1.3663986731128219</v>
      </c>
      <c r="AF91" s="137">
        <f t="shared" si="290"/>
        <v>3310273.6399999983</v>
      </c>
      <c r="AG91" s="138">
        <f t="shared" si="291"/>
        <v>2323217.6700000004</v>
      </c>
      <c r="AH91" s="139">
        <f t="shared" si="292"/>
        <v>5633491.3099999987</v>
      </c>
      <c r="AI91" s="41"/>
      <c r="AJ91" s="43">
        <f>+'OCT-DEC 2021 '!AJ91+'JUL-SEP 2021'!AJ91</f>
        <v>310756.35202402808</v>
      </c>
      <c r="AK91" s="47">
        <f t="shared" si="293"/>
        <v>2.4567661635230302</v>
      </c>
      <c r="AL91" s="44">
        <f>+'OCT-DEC 2021 '!AL91+'JUL-SEP 2021'!AL91</f>
        <v>89170.997975971957</v>
      </c>
      <c r="AM91" s="47">
        <f t="shared" si="294"/>
        <v>2.4195088312568704</v>
      </c>
      <c r="AN91" s="44">
        <f t="shared" si="336"/>
        <v>399927.35000000003</v>
      </c>
      <c r="AO91" s="48">
        <f t="shared" si="295"/>
        <v>2.4483599130674341</v>
      </c>
      <c r="AP91" s="46">
        <f>+'OCT-DEC 2021 '!AP91+'JUL-SEP 2021'!AP91</f>
        <v>238485.87864939065</v>
      </c>
      <c r="AQ91" s="47">
        <f t="shared" si="296"/>
        <v>0.82709953058677477</v>
      </c>
      <c r="AR91" s="44">
        <f>+'OCT-DEC 2021 '!AR91+'JUL-SEP 2021'!AR91</f>
        <v>361026.27135060931</v>
      </c>
      <c r="AS91" s="47">
        <f t="shared" si="297"/>
        <v>1.2874254126793592</v>
      </c>
      <c r="AT91" s="44">
        <f t="shared" si="337"/>
        <v>599512.14999999991</v>
      </c>
      <c r="AU91" s="48">
        <f t="shared" si="298"/>
        <v>1.0540594973319384</v>
      </c>
      <c r="AV91" s="137">
        <f t="shared" si="299"/>
        <v>549242.23067341873</v>
      </c>
      <c r="AW91" s="138">
        <f t="shared" si="300"/>
        <v>450197.26932658127</v>
      </c>
      <c r="AX91" s="139">
        <f t="shared" si="301"/>
        <v>999439.5</v>
      </c>
      <c r="AY91" s="41"/>
      <c r="AZ91" s="43">
        <f>+'OCT-DEC 2021 '!AZ91+'JUL-SEP 2021'!AZ91</f>
        <v>971940.6543090709</v>
      </c>
      <c r="BA91" s="47">
        <f t="shared" si="302"/>
        <v>4.4180526394433954</v>
      </c>
      <c r="BB91" s="44">
        <f>+'OCT-DEC 2021 '!BB91+'JUL-SEP 2021'!BB91</f>
        <v>199298.03569092898</v>
      </c>
      <c r="BC91" s="47">
        <f t="shared" si="303"/>
        <v>3.6611440166604634</v>
      </c>
      <c r="BD91" s="44">
        <f t="shared" si="338"/>
        <v>1171238.69</v>
      </c>
      <c r="BE91" s="48">
        <v>2.7455288349149125</v>
      </c>
      <c r="BF91" s="46">
        <f>+'OCT-DEC 2021 '!BF91+'JUL-SEP 2021'!BF91</f>
        <v>1806792.87063138</v>
      </c>
      <c r="BG91" s="47">
        <v>1.1425595686263306</v>
      </c>
      <c r="BH91" s="44">
        <f>+'OCT-DEC 2021 '!BH91+'JUL-SEP 2021'!BH91</f>
        <v>1461277.8193686192</v>
      </c>
      <c r="BI91" s="47">
        <v>2.0772583117844947</v>
      </c>
      <c r="BJ91" s="44">
        <f t="shared" si="339"/>
        <v>3268070.6899999995</v>
      </c>
      <c r="BK91" s="48">
        <v>1.4023711798672756</v>
      </c>
      <c r="BL91" s="137">
        <f t="shared" si="304"/>
        <v>2778733.5249404507</v>
      </c>
      <c r="BM91" s="138">
        <f t="shared" si="305"/>
        <v>1660575.8550595483</v>
      </c>
      <c r="BN91" s="139">
        <f t="shared" si="306"/>
        <v>4439309.379999999</v>
      </c>
      <c r="BO91" s="41"/>
      <c r="BP91" s="43">
        <f>+'OCT-DEC 2021 '!BP91+'JUL-SEP 2021'!BP91</f>
        <v>531017.46</v>
      </c>
      <c r="BQ91" s="47">
        <v>3.2883456096707739</v>
      </c>
      <c r="BR91" s="44">
        <f>+'OCT-DEC 2021 '!BR91+'JUL-SEP 2021'!BR91</f>
        <v>294189.91000000009</v>
      </c>
      <c r="BS91" s="47">
        <v>8.7432359850753159</v>
      </c>
      <c r="BT91" s="44">
        <f t="shared" si="340"/>
        <v>825207.37000000011</v>
      </c>
      <c r="BU91" s="48">
        <v>3.9609164200805362</v>
      </c>
      <c r="BV91" s="46">
        <f>+'OCT-DEC 2021 '!BV91+'JUL-SEP 2021'!BV91</f>
        <v>593442.22</v>
      </c>
      <c r="BW91" s="47">
        <f t="shared" si="307"/>
        <v>1.0856974387120379</v>
      </c>
      <c r="BX91" s="44">
        <f>+'OCT-DEC 2021 '!BX91+'JUL-SEP 2021'!BX91</f>
        <v>1070582.6499999999</v>
      </c>
      <c r="BY91" s="47">
        <f t="shared" si="308"/>
        <v>3.0660346531109042</v>
      </c>
      <c r="BZ91" s="44">
        <f t="shared" si="341"/>
        <v>1664024.8699999999</v>
      </c>
      <c r="CA91" s="48">
        <f t="shared" si="309"/>
        <v>1.8576370963690658</v>
      </c>
      <c r="CB91" s="137">
        <f t="shared" si="310"/>
        <v>1124459.68</v>
      </c>
      <c r="CC91" s="138">
        <f t="shared" si="311"/>
        <v>1364772.56</v>
      </c>
      <c r="CD91" s="139">
        <f t="shared" si="312"/>
        <v>2489232.2400000002</v>
      </c>
      <c r="CE91" s="41"/>
      <c r="CF91" s="43">
        <f>+'OCT-DEC 2021 '!CF91+'JUL-SEP 2021'!CF91</f>
        <v>665430.55573657784</v>
      </c>
      <c r="CG91" s="47">
        <f t="shared" si="313"/>
        <v>2.6514135271527417</v>
      </c>
      <c r="CH91" s="44">
        <f>+'OCT-DEC 2021 '!CH91+'JUL-SEP 2021'!CH91</f>
        <v>120905.07426342294</v>
      </c>
      <c r="CI91" s="47">
        <f t="shared" si="314"/>
        <v>2.715747400346427</v>
      </c>
      <c r="CJ91" s="44">
        <f t="shared" si="342"/>
        <v>786335.63000000082</v>
      </c>
      <c r="CK91" s="48">
        <f t="shared" si="315"/>
        <v>2.6611063243674984</v>
      </c>
      <c r="CL91" s="46">
        <f>+'OCT-DEC 2021 '!CL91+'JUL-SEP 2021'!CL91</f>
        <v>739332.41898235772</v>
      </c>
      <c r="CM91" s="47">
        <f t="shared" si="316"/>
        <v>0.65120887974819297</v>
      </c>
      <c r="CN91" s="44">
        <f>+'OCT-DEC 2021 '!CN91+'JUL-SEP 2021'!CN91</f>
        <v>632291.39101764234</v>
      </c>
      <c r="CO91" s="47">
        <f t="shared" si="317"/>
        <v>1.0463445967929794</v>
      </c>
      <c r="CP91" s="44">
        <f t="shared" si="343"/>
        <v>1371623.81</v>
      </c>
      <c r="CQ91" s="48">
        <f t="shared" si="318"/>
        <v>0.78846672441910803</v>
      </c>
      <c r="CR91" s="137">
        <f t="shared" si="319"/>
        <v>1404762.9747189356</v>
      </c>
      <c r="CS91" s="138">
        <f t="shared" si="320"/>
        <v>753196.46528106532</v>
      </c>
      <c r="CT91" s="139">
        <f t="shared" si="321"/>
        <v>2157959.4400000009</v>
      </c>
      <c r="CU91" s="41"/>
      <c r="CV91" s="46">
        <f t="shared" si="322"/>
        <v>3476565.0652354769</v>
      </c>
      <c r="CW91" s="47">
        <f t="shared" si="268"/>
        <v>2.54617492457229</v>
      </c>
      <c r="CX91" s="47">
        <f t="shared" si="323"/>
        <v>1220631.3247645234</v>
      </c>
      <c r="CY91" s="47">
        <f t="shared" si="324"/>
        <v>3.8978876863776168</v>
      </c>
      <c r="CZ91" s="44">
        <f t="shared" si="325"/>
        <v>4697196.3900000006</v>
      </c>
      <c r="DA91" s="48">
        <f t="shared" si="326"/>
        <v>2.7983504839567752</v>
      </c>
      <c r="DB91" s="46">
        <f t="shared" si="327"/>
        <v>6253156.1683839308</v>
      </c>
      <c r="DC91" s="47">
        <f t="shared" si="328"/>
        <v>1.1661432241710166</v>
      </c>
      <c r="DD91" s="44">
        <f t="shared" si="329"/>
        <v>6383844.3816160671</v>
      </c>
      <c r="DE91" s="47">
        <f t="shared" si="330"/>
        <v>2.292497483224595</v>
      </c>
      <c r="DF91" s="44">
        <f t="shared" si="331"/>
        <v>12637000.549999997</v>
      </c>
      <c r="DG91" s="48">
        <f t="shared" si="332"/>
        <v>1.5511380310257048</v>
      </c>
      <c r="DH91" s="174"/>
      <c r="DI91" s="187" t="s">
        <v>100</v>
      </c>
      <c r="DJ91" s="46">
        <f t="shared" si="333"/>
        <v>4697196.3900000006</v>
      </c>
      <c r="DK91" s="44">
        <f t="shared" si="334"/>
        <v>12637000.549999997</v>
      </c>
      <c r="DL91" s="45">
        <f t="shared" si="335"/>
        <v>17334196.939999998</v>
      </c>
      <c r="DM91"/>
    </row>
    <row r="92" spans="1:119" s="60" customFormat="1" ht="15.6" x14ac:dyDescent="0.3">
      <c r="A92" s="33">
        <v>77</v>
      </c>
      <c r="B92" s="33" t="s">
        <v>101</v>
      </c>
      <c r="C92" s="42"/>
      <c r="D92" s="43">
        <f>+'JUL-SEP 2021'!D92+'OCT-DEC 2021 '!D92</f>
        <v>-795552.14990654401</v>
      </c>
      <c r="E92" s="47">
        <f t="shared" si="271"/>
        <v>-3.7551551521153237</v>
      </c>
      <c r="F92" s="44">
        <f>+'JUL-SEP 2021'!F92+'OCT-DEC 2021 '!F92</f>
        <v>-24805.176493439038</v>
      </c>
      <c r="G92" s="47">
        <f t="shared" si="272"/>
        <v>-0.52239020498355315</v>
      </c>
      <c r="H92" s="44">
        <f t="shared" si="273"/>
        <v>-820357.32639998302</v>
      </c>
      <c r="I92" s="48">
        <f t="shared" si="274"/>
        <v>-3.1632502753141938</v>
      </c>
      <c r="J92" s="43">
        <f>+'OCT-DEC 2021 '!J92+'JUL-SEP 2021'!J92</f>
        <v>-78490.245659395412</v>
      </c>
      <c r="K92" s="47">
        <f t="shared" si="275"/>
        <v>-0.25674487398113727</v>
      </c>
      <c r="L92" s="44">
        <f>+'OCT-DEC 2021 '!L92+'JUL-SEP 2021'!L92</f>
        <v>-515410.63434061001</v>
      </c>
      <c r="M92" s="47">
        <f t="shared" si="276"/>
        <v>-1.9577710372121142</v>
      </c>
      <c r="N92" s="44">
        <f t="shared" si="277"/>
        <v>-593900.88000000548</v>
      </c>
      <c r="O92" s="48">
        <f t="shared" si="278"/>
        <v>-1.0438047232137775</v>
      </c>
      <c r="P92" s="137">
        <f t="shared" si="279"/>
        <v>-874042.39556593937</v>
      </c>
      <c r="Q92" s="138">
        <f t="shared" si="280"/>
        <v>-540215.81083404901</v>
      </c>
      <c r="R92" s="139">
        <f t="shared" si="281"/>
        <v>-1414258.2063999884</v>
      </c>
      <c r="S92" s="39"/>
      <c r="T92" s="43">
        <f>+'OCT-DEC 2021 '!T92+'JUL-SEP 2021'!T92</f>
        <v>3180189.4399999995</v>
      </c>
      <c r="U92" s="47">
        <f t="shared" si="282"/>
        <v>8.3278065131089658</v>
      </c>
      <c r="V92" s="44">
        <f>+'OCT-DEC 2021 '!V92+'JUL-SEP 2021'!V92</f>
        <v>874361.81</v>
      </c>
      <c r="W92" s="47">
        <f t="shared" si="283"/>
        <v>9.363580783687981</v>
      </c>
      <c r="X92" s="44">
        <f t="shared" si="284"/>
        <v>4054551.2499999995</v>
      </c>
      <c r="Y92" s="48">
        <f t="shared" si="285"/>
        <v>8.5313173980284258</v>
      </c>
      <c r="Z92" s="46">
        <f>+'OCT-DEC 2021 '!Z92+'JUL-SEP 2021'!Z92</f>
        <v>819139.77</v>
      </c>
      <c r="AA92" s="47">
        <f t="shared" si="286"/>
        <v>0.42735333951733484</v>
      </c>
      <c r="AB92" s="44">
        <f>+'OCT-DEC 2021 '!AB92+'JUL-SEP 2021'!AB92</f>
        <v>856776.27999999991</v>
      </c>
      <c r="AC92" s="47">
        <f t="shared" si="287"/>
        <v>1.1540908588839707</v>
      </c>
      <c r="AD92" s="44">
        <f t="shared" si="288"/>
        <v>1675916.0499999998</v>
      </c>
      <c r="AE92" s="48">
        <f t="shared" si="289"/>
        <v>0.6302435998489746</v>
      </c>
      <c r="AF92" s="137">
        <f t="shared" si="290"/>
        <v>3999329.2099999995</v>
      </c>
      <c r="AG92" s="138">
        <f t="shared" si="291"/>
        <v>1731138.0899999999</v>
      </c>
      <c r="AH92" s="139">
        <f t="shared" si="292"/>
        <v>5730467.2999999989</v>
      </c>
      <c r="AI92" s="41"/>
      <c r="AJ92" s="43">
        <f>+'OCT-DEC 2021 '!AJ92+'JUL-SEP 2021'!AJ92</f>
        <v>1098977.7537503813</v>
      </c>
      <c r="AK92" s="47">
        <f t="shared" si="293"/>
        <v>8.6882579947061522</v>
      </c>
      <c r="AL92" s="44">
        <f>+'OCT-DEC 2021 '!AL92+'JUL-SEP 2021'!AL92</f>
        <v>314499.27548703959</v>
      </c>
      <c r="AM92" s="47">
        <f t="shared" si="294"/>
        <v>8.5334222083038824</v>
      </c>
      <c r="AN92" s="44">
        <f t="shared" si="336"/>
        <v>1413477.0292374208</v>
      </c>
      <c r="AO92" s="48">
        <f t="shared" si="295"/>
        <v>8.65332290083823</v>
      </c>
      <c r="AP92" s="46">
        <f>+'OCT-DEC 2021 '!AP92+'JUL-SEP 2021'!AP92</f>
        <v>126263.19906283634</v>
      </c>
      <c r="AQ92" s="47">
        <f t="shared" si="296"/>
        <v>0.43789692398847313</v>
      </c>
      <c r="AR92" s="44">
        <f>+'OCT-DEC 2021 '!AR92+'JUL-SEP 2021'!AR92</f>
        <v>439869.04240231111</v>
      </c>
      <c r="AS92" s="47">
        <f t="shared" si="297"/>
        <v>1.5685799853875764</v>
      </c>
      <c r="AT92" s="44">
        <f t="shared" si="337"/>
        <v>566132.24146514747</v>
      </c>
      <c r="AU92" s="48">
        <f t="shared" si="298"/>
        <v>0.99537109608563723</v>
      </c>
      <c r="AV92" s="137">
        <f t="shared" si="299"/>
        <v>1225240.9528132176</v>
      </c>
      <c r="AW92" s="138">
        <f t="shared" si="300"/>
        <v>754368.3178893507</v>
      </c>
      <c r="AX92" s="139">
        <f t="shared" si="301"/>
        <v>1979609.2707025683</v>
      </c>
      <c r="AY92" s="41"/>
      <c r="AZ92" s="43">
        <f>+'OCT-DEC 2021 '!AZ92+'JUL-SEP 2021'!AZ92</f>
        <v>2031762.5997380447</v>
      </c>
      <c r="BA92" s="47">
        <f t="shared" si="302"/>
        <v>9.2355784035766799</v>
      </c>
      <c r="BB92" s="44">
        <f>+'OCT-DEC 2021 '!BB92+'JUL-SEP 2021'!BB92</f>
        <v>334077.7375419556</v>
      </c>
      <c r="BC92" s="47">
        <f t="shared" si="303"/>
        <v>6.1370735825915865</v>
      </c>
      <c r="BD92" s="44">
        <f t="shared" si="338"/>
        <v>2365840.3372800001</v>
      </c>
      <c r="BE92" s="48">
        <v>6.4975810647637919</v>
      </c>
      <c r="BF92" s="46">
        <f>+'OCT-DEC 2021 '!BF92+'JUL-SEP 2021'!BF92</f>
        <v>687778.5032284006</v>
      </c>
      <c r="BG92" s="47">
        <v>0.27817096468593838</v>
      </c>
      <c r="BH92" s="44">
        <f>+'OCT-DEC 2021 '!BH92+'JUL-SEP 2021'!BH92</f>
        <v>554944.08907159953</v>
      </c>
      <c r="BI92" s="47">
        <v>0.5517822913007675</v>
      </c>
      <c r="BJ92" s="44">
        <f t="shared" si="339"/>
        <v>1242722.5923000001</v>
      </c>
      <c r="BK92" s="48">
        <v>0.35422477361840871</v>
      </c>
      <c r="BL92" s="137">
        <f t="shared" si="304"/>
        <v>2719541.1029664455</v>
      </c>
      <c r="BM92" s="138">
        <f t="shared" si="305"/>
        <v>889021.8266135552</v>
      </c>
      <c r="BN92" s="139">
        <f t="shared" si="306"/>
        <v>3608562.9295800007</v>
      </c>
      <c r="BO92" s="41"/>
      <c r="BP92" s="43">
        <f>+'OCT-DEC 2021 '!BP92+'JUL-SEP 2021'!BP92</f>
        <v>1915.189999999976</v>
      </c>
      <c r="BQ92" s="47">
        <v>2.0823177012477299</v>
      </c>
      <c r="BR92" s="44">
        <f>+'OCT-DEC 2021 '!BR92+'JUL-SEP 2021'!BR92</f>
        <v>-3.2969182939268649E-12</v>
      </c>
      <c r="BS92" s="47">
        <v>2.2629533833893816</v>
      </c>
      <c r="BT92" s="44">
        <f t="shared" si="340"/>
        <v>1915.1899999999728</v>
      </c>
      <c r="BU92" s="48">
        <v>2.1045895121854374</v>
      </c>
      <c r="BV92" s="46">
        <f>+'OCT-DEC 2021 '!BV92+'JUL-SEP 2021'!BV92</f>
        <v>-2.4442670110147446E-12</v>
      </c>
      <c r="BW92" s="47">
        <f t="shared" si="307"/>
        <v>-4.4717654793537223E-18</v>
      </c>
      <c r="BX92" s="44">
        <f>+'OCT-DEC 2021 '!BX92+'JUL-SEP 2021'!BX92</f>
        <v>1.9326762412674725E-12</v>
      </c>
      <c r="BY92" s="47">
        <f t="shared" si="308"/>
        <v>5.5349788537766807E-18</v>
      </c>
      <c r="BZ92" s="44">
        <f t="shared" si="341"/>
        <v>-5.1159076974727213E-13</v>
      </c>
      <c r="CA92" s="48">
        <f t="shared" si="309"/>
        <v>-5.7111525745557994E-19</v>
      </c>
      <c r="CB92" s="137">
        <f t="shared" si="310"/>
        <v>1915.1899999999735</v>
      </c>
      <c r="CC92" s="138">
        <f t="shared" si="311"/>
        <v>-1.3642420526593924E-12</v>
      </c>
      <c r="CD92" s="139">
        <f t="shared" si="312"/>
        <v>1915.1899999999721</v>
      </c>
      <c r="CE92" s="41"/>
      <c r="CF92" s="43">
        <f>+'OCT-DEC 2021 '!CF92+'JUL-SEP 2021'!CF92</f>
        <v>3061628.2375347307</v>
      </c>
      <c r="CG92" s="47">
        <f t="shared" si="313"/>
        <v>12.199082915762439</v>
      </c>
      <c r="CH92" s="44">
        <f>+'OCT-DEC 2021 '!CH92+'JUL-SEP 2021'!CH92</f>
        <v>526215.84176291758</v>
      </c>
      <c r="CI92" s="47">
        <f t="shared" si="314"/>
        <v>11.81976284283283</v>
      </c>
      <c r="CJ92" s="44">
        <f t="shared" si="342"/>
        <v>3587844.0792976483</v>
      </c>
      <c r="CK92" s="48">
        <f t="shared" si="315"/>
        <v>12.14193304487989</v>
      </c>
      <c r="CL92" s="46">
        <f>+'OCT-DEC 2021 '!CL92+'JUL-SEP 2021'!CL92</f>
        <v>1491484.8952007338</v>
      </c>
      <c r="CM92" s="47">
        <f t="shared" si="316"/>
        <v>1.3137097506178717</v>
      </c>
      <c r="CN92" s="44">
        <f>+'OCT-DEC 2021 '!CN92+'JUL-SEP 2021'!CN92</f>
        <v>641082.03004996851</v>
      </c>
      <c r="CO92" s="47">
        <f t="shared" si="317"/>
        <v>1.0608917467059777</v>
      </c>
      <c r="CP92" s="44">
        <f t="shared" si="343"/>
        <v>2132566.9252507025</v>
      </c>
      <c r="CQ92" s="48">
        <f t="shared" si="318"/>
        <v>1.2258886481104101</v>
      </c>
      <c r="CR92" s="137">
        <f t="shared" si="319"/>
        <v>4553113.1327354647</v>
      </c>
      <c r="CS92" s="138">
        <f t="shared" si="320"/>
        <v>1167297.8718128861</v>
      </c>
      <c r="CT92" s="139">
        <f t="shared" si="321"/>
        <v>5720411.0045483503</v>
      </c>
      <c r="CU92" s="41"/>
      <c r="CV92" s="46">
        <f t="shared" si="322"/>
        <v>8578921.0711166114</v>
      </c>
      <c r="CW92" s="47">
        <f t="shared" si="268"/>
        <v>6.2830504539061334</v>
      </c>
      <c r="CX92" s="47">
        <f t="shared" si="323"/>
        <v>2024349.4882984739</v>
      </c>
      <c r="CY92" s="47">
        <f t="shared" si="324"/>
        <v>6.4644309737714396</v>
      </c>
      <c r="CZ92" s="44">
        <f t="shared" si="325"/>
        <v>10603270.559415085</v>
      </c>
      <c r="DA92" s="48">
        <f t="shared" si="326"/>
        <v>6.3168888072537728</v>
      </c>
      <c r="DB92" s="46">
        <f t="shared" si="327"/>
        <v>3046176.1218325756</v>
      </c>
      <c r="DC92" s="47">
        <f t="shared" si="328"/>
        <v>0.56807755131192506</v>
      </c>
      <c r="DD92" s="44">
        <f t="shared" si="329"/>
        <v>1977260.8071832689</v>
      </c>
      <c r="DE92" s="47">
        <f t="shared" si="330"/>
        <v>0.71005261926494256</v>
      </c>
      <c r="DF92" s="44">
        <f t="shared" si="331"/>
        <v>5023436.9290158451</v>
      </c>
      <c r="DG92" s="48">
        <f t="shared" si="332"/>
        <v>0.61660550193261277</v>
      </c>
      <c r="DH92" s="174"/>
      <c r="DI92" s="187" t="s">
        <v>101</v>
      </c>
      <c r="DJ92" s="46">
        <f t="shared" si="333"/>
        <v>10603270.559415085</v>
      </c>
      <c r="DK92" s="44">
        <f t="shared" si="334"/>
        <v>5023436.9290158451</v>
      </c>
      <c r="DL92" s="45">
        <f t="shared" si="335"/>
        <v>15626707.48843093</v>
      </c>
      <c r="DM92"/>
    </row>
    <row r="93" spans="1:119" s="60" customFormat="1" ht="15.6" x14ac:dyDescent="0.3">
      <c r="A93" s="33">
        <v>78</v>
      </c>
      <c r="B93" s="33" t="s">
        <v>90</v>
      </c>
      <c r="C93" s="42"/>
      <c r="D93" s="43">
        <f>+'JUL-SEP 2021'!D93+'OCT-DEC 2021 '!D93</f>
        <v>17138303.40161249</v>
      </c>
      <c r="E93" s="47">
        <f t="shared" si="271"/>
        <v>80.896002008970669</v>
      </c>
      <c r="F93" s="44">
        <f>+'JUL-SEP 2021'!F93+'OCT-DEC 2021 '!F93</f>
        <v>4929737.7437188532</v>
      </c>
      <c r="G93" s="47">
        <f t="shared" si="272"/>
        <v>103.81892308396203</v>
      </c>
      <c r="H93" s="44">
        <f t="shared" si="273"/>
        <v>22068041.145331345</v>
      </c>
      <c r="I93" s="48">
        <f t="shared" si="274"/>
        <v>85.093086856371343</v>
      </c>
      <c r="J93" s="43">
        <f>+'OCT-DEC 2021 '!J93+'JUL-SEP 2021'!J93</f>
        <v>5836780.9695980884</v>
      </c>
      <c r="K93" s="47">
        <f t="shared" si="275"/>
        <v>19.092354494568724</v>
      </c>
      <c r="L93" s="44">
        <f>+'OCT-DEC 2021 '!L93+'JUL-SEP 2021'!L93</f>
        <v>12714025.576576697</v>
      </c>
      <c r="M93" s="47">
        <f t="shared" si="276"/>
        <v>48.293825120702778</v>
      </c>
      <c r="N93" s="44">
        <f t="shared" si="277"/>
        <v>18550806.546174787</v>
      </c>
      <c r="O93" s="48">
        <f t="shared" si="278"/>
        <v>32.603789865275374</v>
      </c>
      <c r="P93" s="137">
        <f t="shared" si="279"/>
        <v>22975084.371210579</v>
      </c>
      <c r="Q93" s="138">
        <f t="shared" si="280"/>
        <v>17643763.32029555</v>
      </c>
      <c r="R93" s="139">
        <f t="shared" si="281"/>
        <v>40618847.691506132</v>
      </c>
      <c r="S93" s="39"/>
      <c r="T93" s="43">
        <f>+'OCT-DEC 2021 '!T93+'JUL-SEP 2021'!T93</f>
        <v>-1171830.5900000008</v>
      </c>
      <c r="U93" s="47">
        <f t="shared" si="282"/>
        <v>-3.068615440614233</v>
      </c>
      <c r="V93" s="44">
        <f>+'OCT-DEC 2021 '!V93+'JUL-SEP 2021'!V93</f>
        <v>558159.57000000018</v>
      </c>
      <c r="W93" s="47">
        <f t="shared" si="283"/>
        <v>5.9773564720119108</v>
      </c>
      <c r="X93" s="44">
        <f t="shared" si="284"/>
        <v>-613671.0200000006</v>
      </c>
      <c r="Y93" s="48">
        <f t="shared" si="285"/>
        <v>-1.2912457943630273</v>
      </c>
      <c r="Z93" s="46">
        <f>+'OCT-DEC 2021 '!Z93+'JUL-SEP 2021'!Z93</f>
        <v>4305393.8699999992</v>
      </c>
      <c r="AA93" s="47">
        <f t="shared" si="286"/>
        <v>2.2461666685796025</v>
      </c>
      <c r="AB93" s="44">
        <f>+'OCT-DEC 2021 '!AB93+'JUL-SEP 2021'!AB93</f>
        <v>1540775.06</v>
      </c>
      <c r="AC93" s="47">
        <f t="shared" si="287"/>
        <v>2.0754477613950768</v>
      </c>
      <c r="AD93" s="44">
        <f t="shared" si="288"/>
        <v>5846168.9299999997</v>
      </c>
      <c r="AE93" s="48">
        <f t="shared" si="289"/>
        <v>2.1985054393198444</v>
      </c>
      <c r="AF93" s="137">
        <f t="shared" si="290"/>
        <v>3133563.2799999984</v>
      </c>
      <c r="AG93" s="138">
        <f t="shared" si="291"/>
        <v>2098934.6300000004</v>
      </c>
      <c r="AH93" s="139">
        <f t="shared" si="292"/>
        <v>5232497.9099999983</v>
      </c>
      <c r="AI93" s="41"/>
      <c r="AJ93" s="43">
        <f>+'OCT-DEC 2021 '!AJ93+'JUL-SEP 2021'!AJ93</f>
        <v>1148491.4506327962</v>
      </c>
      <c r="AK93" s="47">
        <f t="shared" si="293"/>
        <v>9.0797015624381068</v>
      </c>
      <c r="AL93" s="44">
        <f>+'OCT-DEC 2021 '!AL93+'JUL-SEP 2021'!AL93</f>
        <v>150292.94956302759</v>
      </c>
      <c r="AM93" s="47">
        <f t="shared" si="294"/>
        <v>4.0779527760962582</v>
      </c>
      <c r="AN93" s="44">
        <f t="shared" si="336"/>
        <v>1298784.4001958237</v>
      </c>
      <c r="AO93" s="48">
        <f t="shared" si="295"/>
        <v>7.9511732847398067</v>
      </c>
      <c r="AP93" s="46">
        <f>+'OCT-DEC 2021 '!AP93+'JUL-SEP 2021'!AP93</f>
        <v>681420.5242852068</v>
      </c>
      <c r="AQ93" s="47">
        <f t="shared" si="296"/>
        <v>2.3632535350114683</v>
      </c>
      <c r="AR93" s="44">
        <f>+'OCT-DEC 2021 '!AR93+'JUL-SEP 2021'!AR93</f>
        <v>266387.79421167873</v>
      </c>
      <c r="AS93" s="47">
        <f t="shared" si="297"/>
        <v>0.94994310140564764</v>
      </c>
      <c r="AT93" s="44">
        <f t="shared" si="337"/>
        <v>947808.31849688548</v>
      </c>
      <c r="AU93" s="48">
        <f t="shared" si="298"/>
        <v>1.6664322145295254</v>
      </c>
      <c r="AV93" s="137">
        <f t="shared" si="299"/>
        <v>1829911.974918003</v>
      </c>
      <c r="AW93" s="147">
        <f t="shared" si="300"/>
        <v>416680.74377470632</v>
      </c>
      <c r="AX93" s="139">
        <f t="shared" si="301"/>
        <v>2246592.7186927092</v>
      </c>
      <c r="AY93" s="41"/>
      <c r="AZ93" s="43">
        <f>+'OCT-DEC 2021 '!AZ93+'JUL-SEP 2021'!AZ93</f>
        <v>2741498.3383270884</v>
      </c>
      <c r="BA93" s="47">
        <f t="shared" si="302"/>
        <v>12.461752593614744</v>
      </c>
      <c r="BB93" s="44">
        <f>+'OCT-DEC 2021 '!BB93+'JUL-SEP 2021'!BB93</f>
        <v>405509.09169991163</v>
      </c>
      <c r="BC93" s="47">
        <f t="shared" si="303"/>
        <v>7.4492815728545745</v>
      </c>
      <c r="BD93" s="44">
        <f t="shared" si="338"/>
        <v>3147007.4300270001</v>
      </c>
      <c r="BE93" s="48">
        <v>23.772498938982704</v>
      </c>
      <c r="BF93" s="46">
        <f>+'OCT-DEC 2021 '!BF93+'JUL-SEP 2021'!BF93</f>
        <v>2889221.901178041</v>
      </c>
      <c r="BG93" s="47">
        <v>3.9940927653813429</v>
      </c>
      <c r="BH93" s="44">
        <f>+'OCT-DEC 2021 '!BH93+'JUL-SEP 2021'!BH93</f>
        <v>2244314.0350653538</v>
      </c>
      <c r="BI93" s="47">
        <v>7.2615578414889042</v>
      </c>
      <c r="BJ93" s="44">
        <f t="shared" si="339"/>
        <v>5133535.9362433944</v>
      </c>
      <c r="BK93" s="48">
        <v>4.9023269663054494</v>
      </c>
      <c r="BL93" s="137">
        <f t="shared" si="304"/>
        <v>5630720.2395051289</v>
      </c>
      <c r="BM93" s="138">
        <f t="shared" si="305"/>
        <v>2649823.1267652656</v>
      </c>
      <c r="BN93" s="139">
        <f t="shared" si="306"/>
        <v>8280543.366270395</v>
      </c>
      <c r="BO93" s="41"/>
      <c r="BP93" s="43">
        <f>+'OCT-DEC 2021 '!BP93+'JUL-SEP 2021'!BP93</f>
        <v>-903.88</v>
      </c>
      <c r="BQ93" s="47">
        <v>19.793790699783635</v>
      </c>
      <c r="BR93" s="44">
        <f>+'OCT-DEC 2021 '!BR93+'JUL-SEP 2021'!BR93</f>
        <v>0</v>
      </c>
      <c r="BS93" s="47">
        <v>26.208249573909445</v>
      </c>
      <c r="BT93" s="44">
        <f t="shared" si="340"/>
        <v>-903.88</v>
      </c>
      <c r="BU93" s="48">
        <v>20.584673285208819</v>
      </c>
      <c r="BV93" s="46">
        <f>+'OCT-DEC 2021 '!BV93+'JUL-SEP 2021'!BV93</f>
        <v>26298.039999999997</v>
      </c>
      <c r="BW93" s="47">
        <f t="shared" si="307"/>
        <v>4.8112038053421145E-2</v>
      </c>
      <c r="BX93" s="44">
        <f>+'OCT-DEC 2021 '!BX93+'JUL-SEP 2021'!BX93</f>
        <v>0</v>
      </c>
      <c r="BY93" s="47">
        <f t="shared" si="308"/>
        <v>0</v>
      </c>
      <c r="BZ93" s="44">
        <f t="shared" si="341"/>
        <v>26298.039999999997</v>
      </c>
      <c r="CA93" s="48">
        <f t="shared" si="309"/>
        <v>2.9357863302726685E-2</v>
      </c>
      <c r="CB93" s="137">
        <f t="shared" si="310"/>
        <v>25394.159999999996</v>
      </c>
      <c r="CC93" s="138">
        <f t="shared" si="311"/>
        <v>0</v>
      </c>
      <c r="CD93" s="139">
        <f t="shared" si="312"/>
        <v>25394.159999999996</v>
      </c>
      <c r="CE93" s="41"/>
      <c r="CF93" s="43">
        <f>+'OCT-DEC 2021 '!CF93+'JUL-SEP 2021'!CF93</f>
        <v>5374575.8505942663</v>
      </c>
      <c r="CG93" s="47">
        <f t="shared" si="313"/>
        <v>21.415041720169047</v>
      </c>
      <c r="CH93" s="44">
        <f>+'OCT-DEC 2021 '!CH93+'JUL-SEP 2021'!CH93</f>
        <v>931091.2590688417</v>
      </c>
      <c r="CI93" s="47">
        <f t="shared" si="314"/>
        <v>20.913999529848198</v>
      </c>
      <c r="CJ93" s="44">
        <f t="shared" si="342"/>
        <v>6305667.1096631084</v>
      </c>
      <c r="CK93" s="48">
        <f t="shared" si="315"/>
        <v>21.339552710946855</v>
      </c>
      <c r="CL93" s="46">
        <f>+'OCT-DEC 2021 '!CL93+'JUL-SEP 2021'!CL93</f>
        <v>3135086.3411492645</v>
      </c>
      <c r="CM93" s="47">
        <f t="shared" si="316"/>
        <v>2.7614047642382515</v>
      </c>
      <c r="CN93" s="44">
        <f>+'OCT-DEC 2021 '!CN93+'JUL-SEP 2021'!CN93</f>
        <v>2580480.1077171206</v>
      </c>
      <c r="CO93" s="47">
        <f t="shared" si="317"/>
        <v>4.2702960315432108</v>
      </c>
      <c r="CP93" s="44">
        <f t="shared" si="343"/>
        <v>5715566.448866385</v>
      </c>
      <c r="CQ93" s="48">
        <f t="shared" si="318"/>
        <v>3.285546607810367</v>
      </c>
      <c r="CR93" s="137">
        <f t="shared" si="319"/>
        <v>8509662.1917435303</v>
      </c>
      <c r="CS93" s="138">
        <f t="shared" si="320"/>
        <v>3511571.3667859621</v>
      </c>
      <c r="CT93" s="139">
        <f t="shared" si="321"/>
        <v>12021233.558529492</v>
      </c>
      <c r="CU93" s="41"/>
      <c r="CV93" s="46">
        <f t="shared" si="322"/>
        <v>25230134.571166642</v>
      </c>
      <c r="CW93" s="47">
        <f t="shared" si="268"/>
        <v>18.478105481491337</v>
      </c>
      <c r="CX93" s="47">
        <f t="shared" si="323"/>
        <v>6974790.6140506342</v>
      </c>
      <c r="CY93" s="47">
        <f t="shared" si="324"/>
        <v>22.272859870128993</v>
      </c>
      <c r="CZ93" s="44">
        <f t="shared" si="325"/>
        <v>32204925.185217276</v>
      </c>
      <c r="DA93" s="48">
        <f t="shared" si="326"/>
        <v>19.18605493474896</v>
      </c>
      <c r="DB93" s="46">
        <f t="shared" si="327"/>
        <v>16874201.6462106</v>
      </c>
      <c r="DC93" s="47">
        <f t="shared" si="328"/>
        <v>3.1468486286197184</v>
      </c>
      <c r="DD93" s="44">
        <f t="shared" si="329"/>
        <v>19345982.573570848</v>
      </c>
      <c r="DE93" s="47">
        <f t="shared" si="330"/>
        <v>6.9473210356031121</v>
      </c>
      <c r="DF93" s="44">
        <f t="shared" si="331"/>
        <v>36220184.219781443</v>
      </c>
      <c r="DG93" s="48">
        <f t="shared" si="332"/>
        <v>4.4458734500933534</v>
      </c>
      <c r="DH93" s="174"/>
      <c r="DI93" s="187" t="s">
        <v>90</v>
      </c>
      <c r="DJ93" s="46">
        <f t="shared" si="333"/>
        <v>32204925.185217276</v>
      </c>
      <c r="DK93" s="44">
        <f t="shared" si="334"/>
        <v>36220184.219781443</v>
      </c>
      <c r="DL93" s="45">
        <f t="shared" si="335"/>
        <v>68425109.40499872</v>
      </c>
      <c r="DM93"/>
    </row>
    <row r="94" spans="1:119" s="60" customFormat="1" ht="15.6" x14ac:dyDescent="0.3">
      <c r="A94" s="33">
        <v>79</v>
      </c>
      <c r="B94" s="33" t="s">
        <v>91</v>
      </c>
      <c r="C94" s="42"/>
      <c r="D94" s="43">
        <f>+'JUL-SEP 2021'!D94+'OCT-DEC 2021 '!D94</f>
        <v>140354.64444755731</v>
      </c>
      <c r="E94" s="47">
        <f t="shared" si="271"/>
        <v>0.66250020980079538</v>
      </c>
      <c r="F94" s="44">
        <f>+'JUL-SEP 2021'!F94+'OCT-DEC 2021 '!F94</f>
        <v>25530.119552442717</v>
      </c>
      <c r="G94" s="47">
        <f t="shared" si="272"/>
        <v>0.53765730672316392</v>
      </c>
      <c r="H94" s="44">
        <f t="shared" si="273"/>
        <v>165884.76400000002</v>
      </c>
      <c r="I94" s="48">
        <f t="shared" si="274"/>
        <v>0.63964202976787243</v>
      </c>
      <c r="J94" s="43">
        <f>+'OCT-DEC 2021 '!J94+'JUL-SEP 2021'!J94</f>
        <v>370570.14596765925</v>
      </c>
      <c r="K94" s="47">
        <f t="shared" si="275"/>
        <v>1.2121504351063228</v>
      </c>
      <c r="L94" s="44">
        <f>+'OCT-DEC 2021 '!L94+'JUL-SEP 2021'!L94</f>
        <v>401034.85403234069</v>
      </c>
      <c r="M94" s="47">
        <f t="shared" si="276"/>
        <v>1.5233182434071528</v>
      </c>
      <c r="N94" s="44">
        <f t="shared" si="277"/>
        <v>771605</v>
      </c>
      <c r="O94" s="48">
        <f t="shared" si="278"/>
        <v>1.3561268733182537</v>
      </c>
      <c r="P94" s="137">
        <f t="shared" si="279"/>
        <v>510924.79041521659</v>
      </c>
      <c r="Q94" s="138">
        <f t="shared" si="280"/>
        <v>426564.97358478338</v>
      </c>
      <c r="R94" s="139">
        <f t="shared" si="281"/>
        <v>937489.76399999997</v>
      </c>
      <c r="S94" s="39"/>
      <c r="T94" s="43">
        <f>+'OCT-DEC 2021 '!T94+'JUL-SEP 2021'!T94</f>
        <v>6903532.7200000016</v>
      </c>
      <c r="U94" s="47">
        <f t="shared" si="282"/>
        <v>18.077943416187459</v>
      </c>
      <c r="V94" s="44">
        <f>+'OCT-DEC 2021 '!V94+'JUL-SEP 2021'!V94</f>
        <v>40097.540000000037</v>
      </c>
      <c r="W94" s="47">
        <f t="shared" si="283"/>
        <v>0.42940639758403965</v>
      </c>
      <c r="X94" s="44">
        <f t="shared" si="284"/>
        <v>6943630.2600000016</v>
      </c>
      <c r="Y94" s="48">
        <f t="shared" si="285"/>
        <v>14.61032553050468</v>
      </c>
      <c r="Z94" s="46">
        <f>+'OCT-DEC 2021 '!Z94+'JUL-SEP 2021'!Z94</f>
        <v>46878.00999999675</v>
      </c>
      <c r="AA94" s="244">
        <f t="shared" si="286"/>
        <v>2.4456722597445892E-2</v>
      </c>
      <c r="AB94" s="44">
        <f>+'OCT-DEC 2021 '!AB94+'JUL-SEP 2021'!AB94</f>
        <v>324144.86000000034</v>
      </c>
      <c r="AC94" s="47">
        <f t="shared" si="287"/>
        <v>0.43662812406550849</v>
      </c>
      <c r="AD94" s="44">
        <f t="shared" si="288"/>
        <v>371022.86999999708</v>
      </c>
      <c r="AE94" s="48">
        <f t="shared" si="289"/>
        <v>0.13952655278592044</v>
      </c>
      <c r="AF94" s="137">
        <f t="shared" si="290"/>
        <v>6950410.7299999986</v>
      </c>
      <c r="AG94" s="138">
        <f t="shared" si="291"/>
        <v>364242.40000000037</v>
      </c>
      <c r="AH94" s="139">
        <f t="shared" si="292"/>
        <v>7314653.129999999</v>
      </c>
      <c r="AI94" s="41"/>
      <c r="AJ94" s="43">
        <f>+'OCT-DEC 2021 '!AJ94+'JUL-SEP 2021'!AJ94</f>
        <v>10143425.655102495</v>
      </c>
      <c r="AK94" s="47">
        <f t="shared" si="293"/>
        <v>80.191522295062811</v>
      </c>
      <c r="AL94" s="44">
        <f>+'OCT-DEC 2021 '!AL94+'JUL-SEP 2021'!AL94</f>
        <v>2836310.838668514</v>
      </c>
      <c r="AM94" s="47">
        <f t="shared" si="294"/>
        <v>76.95864438118339</v>
      </c>
      <c r="AN94" s="44">
        <f t="shared" si="336"/>
        <v>12979736.493771009</v>
      </c>
      <c r="AO94" s="48">
        <f t="shared" si="295"/>
        <v>79.462098587474415</v>
      </c>
      <c r="AP94" s="46">
        <f>+'OCT-DEC 2021 '!AP94+'JUL-SEP 2021'!AP94</f>
        <v>3967429.8772150199</v>
      </c>
      <c r="AQ94" s="47">
        <f t="shared" si="296"/>
        <v>13.75955426654304</v>
      </c>
      <c r="AR94" s="44">
        <f>+'OCT-DEC 2021 '!AR94+'JUL-SEP 2021'!AR94</f>
        <v>6005836.4064746089</v>
      </c>
      <c r="AS94" s="47">
        <f t="shared" si="297"/>
        <v>21.416907930728748</v>
      </c>
      <c r="AT94" s="44">
        <f t="shared" si="337"/>
        <v>9973266.2836896293</v>
      </c>
      <c r="AU94" s="48">
        <f t="shared" si="298"/>
        <v>17.534950785807194</v>
      </c>
      <c r="AV94" s="137">
        <f t="shared" si="299"/>
        <v>14110855.532317515</v>
      </c>
      <c r="AW94" s="138">
        <f t="shared" si="300"/>
        <v>8842147.245143123</v>
      </c>
      <c r="AX94" s="139">
        <f t="shared" si="301"/>
        <v>22953002.777460638</v>
      </c>
      <c r="AY94" s="41"/>
      <c r="AZ94" s="43">
        <f>+'OCT-DEC 2021 '!AZ94+'JUL-SEP 2021'!AZ94</f>
        <v>6465498.2013062686</v>
      </c>
      <c r="BA94" s="47">
        <f t="shared" si="302"/>
        <v>29.389563310224727</v>
      </c>
      <c r="BB94" s="44">
        <f>+'OCT-DEC 2021 '!BB94+'JUL-SEP 2021'!BB94</f>
        <v>1324004.684246101</v>
      </c>
      <c r="BC94" s="47">
        <f t="shared" si="303"/>
        <v>24.322225810972537</v>
      </c>
      <c r="BD94" s="44">
        <f t="shared" si="338"/>
        <v>7789502.8855523691</v>
      </c>
      <c r="BE94" s="48">
        <v>32.130631530272424</v>
      </c>
      <c r="BF94" s="46">
        <f>+'OCT-DEC 2021 '!BF94+'JUL-SEP 2021'!BF94</f>
        <v>4281775.6435450921</v>
      </c>
      <c r="BG94" s="47">
        <v>3.6499110808011967</v>
      </c>
      <c r="BH94" s="44">
        <f>+'OCT-DEC 2021 '!BH94+'JUL-SEP 2021'!BH94</f>
        <v>3459726.1767627858</v>
      </c>
      <c r="BI94" s="47">
        <v>6.6358099289160224</v>
      </c>
      <c r="BJ94" s="44">
        <f t="shared" si="339"/>
        <v>7741501.8203078778</v>
      </c>
      <c r="BK94" s="48">
        <v>4.4798803050134977</v>
      </c>
      <c r="BL94" s="137">
        <f t="shared" si="304"/>
        <v>10747273.84485136</v>
      </c>
      <c r="BM94" s="138">
        <f t="shared" si="305"/>
        <v>4783730.8610088862</v>
      </c>
      <c r="BN94" s="139">
        <f t="shared" si="306"/>
        <v>15531004.705860246</v>
      </c>
      <c r="BO94" s="41"/>
      <c r="BP94" s="43">
        <f>+'OCT-DEC 2021 '!BP94+'JUL-SEP 2021'!BP94</f>
        <v>1120532.7200000002</v>
      </c>
      <c r="BQ94" s="47">
        <v>5.7633000997654875</v>
      </c>
      <c r="BR94" s="44">
        <f>+'OCT-DEC 2021 '!BR94+'JUL-SEP 2021'!BR94</f>
        <v>-300.48000000000161</v>
      </c>
      <c r="BS94" s="47">
        <v>6.8186696761711726E-2</v>
      </c>
      <c r="BT94" s="44">
        <f t="shared" si="340"/>
        <v>1120232.2400000002</v>
      </c>
      <c r="BU94" s="48">
        <v>5.0611105463137038</v>
      </c>
      <c r="BV94" s="46">
        <f>+'OCT-DEC 2021 '!BV94+'JUL-SEP 2021'!BV94</f>
        <v>-17009.14999999998</v>
      </c>
      <c r="BW94" s="47">
        <f t="shared" si="307"/>
        <v>-3.1118093669959716E-2</v>
      </c>
      <c r="BX94" s="44">
        <f>+'OCT-DEC 2021 '!BX94+'JUL-SEP 2021'!BX94</f>
        <v>-5747.6900000000005</v>
      </c>
      <c r="BY94" s="47">
        <f t="shared" si="308"/>
        <v>-1.6460771819288324E-2</v>
      </c>
      <c r="BZ94" s="44">
        <f t="shared" si="341"/>
        <v>-22756.839999999982</v>
      </c>
      <c r="CA94" s="48">
        <f t="shared" si="309"/>
        <v>-2.5404638441572921E-2</v>
      </c>
      <c r="CB94" s="137">
        <f t="shared" si="310"/>
        <v>1103523.5700000003</v>
      </c>
      <c r="CC94" s="138">
        <f t="shared" si="311"/>
        <v>-6048.1700000000019</v>
      </c>
      <c r="CD94" s="139">
        <f t="shared" si="312"/>
        <v>1097475.4000000004</v>
      </c>
      <c r="CE94" s="41"/>
      <c r="CF94" s="43">
        <f>+'OCT-DEC 2021 '!CF94+'JUL-SEP 2021'!CF94</f>
        <v>4030443.6576265097</v>
      </c>
      <c r="CG94" s="47">
        <f t="shared" si="313"/>
        <v>16.059335932400863</v>
      </c>
      <c r="CH94" s="44">
        <f>+'OCT-DEC 2021 '!CH94+'JUL-SEP 2021'!CH94</f>
        <v>757859.21937308402</v>
      </c>
      <c r="CI94" s="47">
        <f t="shared" si="314"/>
        <v>17.022893516915634</v>
      </c>
      <c r="CJ94" s="44">
        <f t="shared" si="342"/>
        <v>4788302.8769995933</v>
      </c>
      <c r="CK94" s="48">
        <f t="shared" si="315"/>
        <v>16.204509350505575</v>
      </c>
      <c r="CL94" s="46">
        <f>+'OCT-DEC 2021 '!CL94+'JUL-SEP 2021'!CL94</f>
        <v>4805130.6979632936</v>
      </c>
      <c r="CM94" s="47">
        <f t="shared" si="316"/>
        <v>4.232390868469408</v>
      </c>
      <c r="CN94" s="44">
        <f>+'OCT-DEC 2021 '!CN94+'JUL-SEP 2021'!CN94</f>
        <v>4352631.696106703</v>
      </c>
      <c r="CO94" s="47">
        <f t="shared" si="317"/>
        <v>7.2029332073003562</v>
      </c>
      <c r="CP94" s="44">
        <f t="shared" si="343"/>
        <v>9157762.3940699957</v>
      </c>
      <c r="CQ94" s="48">
        <f t="shared" si="318"/>
        <v>5.2642647825287154</v>
      </c>
      <c r="CR94" s="137">
        <f t="shared" si="319"/>
        <v>8835574.3555898033</v>
      </c>
      <c r="CS94" s="138">
        <f t="shared" si="320"/>
        <v>5110490.9154797867</v>
      </c>
      <c r="CT94" s="139">
        <f t="shared" si="321"/>
        <v>13946065.27106959</v>
      </c>
      <c r="CU94" s="41"/>
      <c r="CV94" s="46">
        <f t="shared" si="322"/>
        <v>28803787.598482832</v>
      </c>
      <c r="CW94" s="47">
        <f t="shared" si="268"/>
        <v>21.095385916787325</v>
      </c>
      <c r="CX94" s="47">
        <f t="shared" si="323"/>
        <v>4983501.9218401415</v>
      </c>
      <c r="CY94" s="47">
        <f t="shared" si="324"/>
        <v>15.914003173666915</v>
      </c>
      <c r="CZ94" s="44">
        <f t="shared" si="325"/>
        <v>33787289.520322971</v>
      </c>
      <c r="DA94" s="48">
        <f t="shared" si="326"/>
        <v>20.128747050489718</v>
      </c>
      <c r="DB94" s="46">
        <f t="shared" si="327"/>
        <v>13454775.224691061</v>
      </c>
      <c r="DC94" s="47">
        <f t="shared" si="328"/>
        <v>2.5091640986590829</v>
      </c>
      <c r="DD94" s="44">
        <f t="shared" si="329"/>
        <v>14537626.30337644</v>
      </c>
      <c r="DE94" s="47">
        <f t="shared" si="330"/>
        <v>5.2205958855333705</v>
      </c>
      <c r="DF94" s="44">
        <f t="shared" si="331"/>
        <v>27992401.528067499</v>
      </c>
      <c r="DG94" s="48">
        <f t="shared" si="332"/>
        <v>3.4359481443504061</v>
      </c>
      <c r="DH94" s="174"/>
      <c r="DI94" s="187" t="s">
        <v>91</v>
      </c>
      <c r="DJ94" s="46">
        <f t="shared" si="333"/>
        <v>33787289.520322971</v>
      </c>
      <c r="DK94" s="44">
        <f t="shared" si="334"/>
        <v>27992401.528067499</v>
      </c>
      <c r="DL94" s="45">
        <f t="shared" si="335"/>
        <v>61779691.04839047</v>
      </c>
      <c r="DM94"/>
    </row>
    <row r="95" spans="1:119" s="60" customFormat="1" ht="15.6" x14ac:dyDescent="0.3">
      <c r="A95" s="33">
        <v>80</v>
      </c>
      <c r="B95" s="33" t="s">
        <v>176</v>
      </c>
      <c r="C95" s="50"/>
      <c r="D95" s="51">
        <f>SUM(D75:D94)</f>
        <v>21136092.364518389</v>
      </c>
      <c r="E95" s="55">
        <f t="shared" si="271"/>
        <v>99.766314687893612</v>
      </c>
      <c r="F95" s="52">
        <f>SUM(F75:F94)</f>
        <v>5793116.3478953624</v>
      </c>
      <c r="G95" s="55">
        <f t="shared" si="272"/>
        <v>122.00143938790671</v>
      </c>
      <c r="H95" s="52">
        <f>SUM(H75:H94)</f>
        <v>26929208.712413754</v>
      </c>
      <c r="I95" s="56">
        <f t="shared" si="274"/>
        <v>103.83746707956256</v>
      </c>
      <c r="J95" s="51">
        <f>SUM(J75:J94)</f>
        <v>11663685.208424596</v>
      </c>
      <c r="K95" s="55">
        <f t="shared" si="275"/>
        <v>38.152401789994528</v>
      </c>
      <c r="L95" s="52">
        <f>SUM(L75:L94)</f>
        <v>19961149.249228887</v>
      </c>
      <c r="M95" s="55">
        <f t="shared" si="276"/>
        <v>75.82179579900361</v>
      </c>
      <c r="N95" s="52">
        <f>SUM(N75:N94)</f>
        <v>31624834.457653485</v>
      </c>
      <c r="O95" s="56">
        <f t="shared" si="278"/>
        <v>55.581920635901774</v>
      </c>
      <c r="P95" s="143">
        <f>SUM(P75:P94)</f>
        <v>32799777.572942983</v>
      </c>
      <c r="Q95" s="149">
        <f>SUM(Q75:Q94)</f>
        <v>25754265.597124245</v>
      </c>
      <c r="R95" s="150">
        <f>SUM(R75:R94)</f>
        <v>58554043.170067236</v>
      </c>
      <c r="S95" s="39"/>
      <c r="T95" s="51">
        <f>SUM(T75:T94)</f>
        <v>22927999.470109191</v>
      </c>
      <c r="U95" s="55">
        <f t="shared" si="282"/>
        <v>60.040430585083094</v>
      </c>
      <c r="V95" s="52">
        <f>SUM(V75:V94)</f>
        <v>5046953.7640835317</v>
      </c>
      <c r="W95" s="55">
        <f t="shared" si="283"/>
        <v>54.048059671698475</v>
      </c>
      <c r="X95" s="52">
        <f>SUM(X75:X94)</f>
        <v>27974953.234192722</v>
      </c>
      <c r="Y95" s="56">
        <f t="shared" si="285"/>
        <v>58.86303823040835</v>
      </c>
      <c r="Z95" s="54">
        <f>SUM(Z75:Z94)</f>
        <v>37103127.77790603</v>
      </c>
      <c r="AA95" s="243">
        <f t="shared" si="286"/>
        <v>19.357069627356189</v>
      </c>
      <c r="AB95" s="52">
        <f>SUM(AB75:AB94)</f>
        <v>17003569.865039691</v>
      </c>
      <c r="AC95" s="55">
        <f t="shared" si="287"/>
        <v>22.904070768202477</v>
      </c>
      <c r="AD95" s="52">
        <f>SUM(AD75:AD94)</f>
        <v>54106697.642945722</v>
      </c>
      <c r="AE95" s="56">
        <f t="shared" si="289"/>
        <v>20.347319842440882</v>
      </c>
      <c r="AF95" s="143">
        <f>SUM(AF75:AF94)</f>
        <v>60031127.248015217</v>
      </c>
      <c r="AG95" s="149">
        <f>SUM(AG75:AG94)</f>
        <v>22050523.629123218</v>
      </c>
      <c r="AH95" s="150">
        <f>SUM(AH75:AH94)</f>
        <v>82081650.877138421</v>
      </c>
      <c r="AI95" s="41"/>
      <c r="AJ95" s="51">
        <f>SUM(AJ75:AJ94)</f>
        <v>24359613.543739427</v>
      </c>
      <c r="AK95" s="55">
        <f t="shared" si="293"/>
        <v>192.58133879152049</v>
      </c>
      <c r="AL95" s="52">
        <f>SUM(AL75:AL94)</f>
        <v>6541040.6593804061</v>
      </c>
      <c r="AM95" s="55">
        <f t="shared" si="294"/>
        <v>177.48041403826906</v>
      </c>
      <c r="AN95" s="52">
        <f>SUM(AN75:AN94)</f>
        <v>30900654.203119833</v>
      </c>
      <c r="AO95" s="56">
        <f t="shared" si="295"/>
        <v>189.17416635415736</v>
      </c>
      <c r="AP95" s="54">
        <f>SUM(AP75:AP94)</f>
        <v>8378020.1745360121</v>
      </c>
      <c r="AQ95" s="47">
        <f t="shared" si="296"/>
        <v>29.056045552250858</v>
      </c>
      <c r="AR95" s="52">
        <f>SUM(AR75:AR94)</f>
        <v>12167315.80647313</v>
      </c>
      <c r="AS95" s="55">
        <f t="shared" si="297"/>
        <v>43.388841246226725</v>
      </c>
      <c r="AT95" s="52">
        <f>SUM(AT75:AT94)</f>
        <v>20545335.981009141</v>
      </c>
      <c r="AU95" s="56">
        <f t="shared" si="298"/>
        <v>36.1227149719289</v>
      </c>
      <c r="AV95" s="143">
        <f>SUM(AV75:AV94)</f>
        <v>32737633.718275439</v>
      </c>
      <c r="AW95" s="149">
        <f>SUM(AW75:AW94)</f>
        <v>18708356.465853535</v>
      </c>
      <c r="AX95" s="150">
        <f>SUM(AX75:AX94)</f>
        <v>51445990.18412897</v>
      </c>
      <c r="AY95" s="41"/>
      <c r="AZ95" s="51">
        <f>SUM(AZ75:AZ94)</f>
        <v>26045764.201086774</v>
      </c>
      <c r="BA95" s="55">
        <f t="shared" si="302"/>
        <v>118.39360434689638</v>
      </c>
      <c r="BB95" s="52">
        <f>SUM(BB75:BB94)</f>
        <v>5229761.4913760452</v>
      </c>
      <c r="BC95" s="55">
        <f t="shared" si="303"/>
        <v>96.071744642810728</v>
      </c>
      <c r="BD95" s="52">
        <f>SUM(BD75:BD94)</f>
        <v>31275525.692462824</v>
      </c>
      <c r="BE95" s="56">
        <v>117.68303633119864</v>
      </c>
      <c r="BF95" s="54">
        <f>SUM(BF75:BF94)</f>
        <v>20317470.954023927</v>
      </c>
      <c r="BG95" s="55">
        <v>18.16039386232784</v>
      </c>
      <c r="BH95" s="52">
        <f>SUM(BH75:BH94)</f>
        <v>16431935.349389311</v>
      </c>
      <c r="BI95" s="55">
        <v>33.062994106689345</v>
      </c>
      <c r="BJ95" s="52">
        <f>SUM(BJ75:BJ94)</f>
        <v>36749406.303413242</v>
      </c>
      <c r="BK95" s="56">
        <v>22.302764449117095</v>
      </c>
      <c r="BL95" s="143">
        <f>SUM(BL75:BL94)</f>
        <v>46363235.155110702</v>
      </c>
      <c r="BM95" s="149">
        <f>SUM(BM75:BM94)</f>
        <v>21661696.840765353</v>
      </c>
      <c r="BN95" s="150">
        <f>SUM(BN75:BN94)</f>
        <v>68024931.995876059</v>
      </c>
      <c r="BO95" s="41"/>
      <c r="BP95" s="51">
        <f>SUM(BP75:BP94)</f>
        <v>11734031.266567817</v>
      </c>
      <c r="BQ95" s="55">
        <v>87.633255633323415</v>
      </c>
      <c r="BR95" s="52">
        <f>SUM(BR75:BR94)</f>
        <v>2460330.9719746457</v>
      </c>
      <c r="BS95" s="55">
        <v>90.93074679215789</v>
      </c>
      <c r="BT95" s="52">
        <f>SUM(BT75:BT94)</f>
        <v>14194362.238542462</v>
      </c>
      <c r="BU95" s="56">
        <v>88.039825912171949</v>
      </c>
      <c r="BV95" s="54">
        <f>SUM(BV75:BV94)</f>
        <v>3003552.6169264778</v>
      </c>
      <c r="BW95" s="55">
        <f t="shared" si="307"/>
        <v>5.4949736862906651</v>
      </c>
      <c r="BX95" s="52">
        <f>SUM(BX75:BX94)</f>
        <v>8425702.2045310624</v>
      </c>
      <c r="BY95" s="55">
        <f t="shared" si="308"/>
        <v>24.130313466116021</v>
      </c>
      <c r="BZ95" s="52">
        <f>SUM(BZ75:BZ94)</f>
        <v>11429254.821457537</v>
      </c>
      <c r="CA95" s="56">
        <f t="shared" si="309"/>
        <v>12.759068763313932</v>
      </c>
      <c r="CB95" s="143">
        <f>SUM(CB75:CB94)</f>
        <v>14737583.883494293</v>
      </c>
      <c r="CC95" s="149">
        <f>SUM(CC75:CC94)</f>
        <v>10886033.176505709</v>
      </c>
      <c r="CD95" s="150">
        <f>SUM(CD75:CD94)</f>
        <v>25623617.060000002</v>
      </c>
      <c r="CE95" s="41"/>
      <c r="CF95" s="51">
        <f>SUM(CF75:CF94)</f>
        <v>33625260.425480388</v>
      </c>
      <c r="CG95" s="55">
        <f t="shared" si="313"/>
        <v>133.98012696826893</v>
      </c>
      <c r="CH95" s="52">
        <f>SUM(CH75:CH94)</f>
        <v>6089315.6288686134</v>
      </c>
      <c r="CI95" s="55">
        <f t="shared" si="314"/>
        <v>136.77708061250254</v>
      </c>
      <c r="CJ95" s="52">
        <f>SUM(CJ75:CJ94)</f>
        <v>39714576.054349005</v>
      </c>
      <c r="CK95" s="56">
        <f t="shared" si="315"/>
        <v>134.40152712881908</v>
      </c>
      <c r="CL95" s="54">
        <f>SUM(CL75:CL94)</f>
        <v>19688314.215620592</v>
      </c>
      <c r="CM95" s="55">
        <f t="shared" si="316"/>
        <v>17.341597250844554</v>
      </c>
      <c r="CN95" s="52">
        <f>SUM(CN75:CN94)</f>
        <v>16260042.565231845</v>
      </c>
      <c r="CO95" s="55">
        <f t="shared" si="317"/>
        <v>26.907859134965637</v>
      </c>
      <c r="CP95" s="52">
        <f>SUM(CP75:CP94)</f>
        <v>35948356.780852437</v>
      </c>
      <c r="CQ95" s="56">
        <f t="shared" si="318"/>
        <v>20.664618762522174</v>
      </c>
      <c r="CR95" s="143">
        <f>SUM(CR75:CR94)</f>
        <v>53313574.641100988</v>
      </c>
      <c r="CS95" s="149">
        <f>SUM(CS75:CS94)</f>
        <v>22349358.194100458</v>
      </c>
      <c r="CT95" s="150">
        <f>SUM(CT75:CT94)</f>
        <v>75662932.835201427</v>
      </c>
      <c r="CU95" s="41"/>
      <c r="CV95" s="54">
        <f>SUM(CV75:CV94)</f>
        <v>139828761.27150196</v>
      </c>
      <c r="CW95" s="55">
        <f t="shared" si="268"/>
        <v>102.40811807138967</v>
      </c>
      <c r="CX95" s="55">
        <f>SUM(CX75:CX94)</f>
        <v>31160518.863578606</v>
      </c>
      <c r="CY95" s="55">
        <f t="shared" si="324"/>
        <v>99.506050938772887</v>
      </c>
      <c r="CZ95" s="52">
        <f t="shared" si="325"/>
        <v>170989280.13508058</v>
      </c>
      <c r="DA95" s="56">
        <f t="shared" si="326"/>
        <v>101.86670837014402</v>
      </c>
      <c r="DB95" s="54">
        <f>SUM(DB75:DB94)</f>
        <v>100154170.94743763</v>
      </c>
      <c r="DC95" s="55">
        <f t="shared" si="328"/>
        <v>18.677625294780448</v>
      </c>
      <c r="DD95" s="52">
        <f>SUM(DD75:DD94)</f>
        <v>90249715.039893925</v>
      </c>
      <c r="DE95" s="55">
        <f t="shared" si="330"/>
        <v>32.409506282218892</v>
      </c>
      <c r="DF95" s="52">
        <f>SUM(DF75:DF94)</f>
        <v>190403885.98733154</v>
      </c>
      <c r="DG95" s="56">
        <f t="shared" si="332"/>
        <v>23.371266594590146</v>
      </c>
      <c r="DH95" s="175"/>
      <c r="DI95" s="187" t="s">
        <v>176</v>
      </c>
      <c r="DJ95" s="54">
        <f t="shared" ref="DJ95:DK95" si="344">SUM(DJ75:DJ94)</f>
        <v>170989280.13508058</v>
      </c>
      <c r="DK95" s="52">
        <f t="shared" si="344"/>
        <v>190403885.98733154</v>
      </c>
      <c r="DL95" s="53">
        <f>SUM(DL75:DL94)</f>
        <v>361393166.12241215</v>
      </c>
      <c r="DM95"/>
      <c r="DO95" s="57"/>
    </row>
    <row r="96" spans="1:119" s="60" customFormat="1" ht="15.6" x14ac:dyDescent="0.3">
      <c r="A96" s="33">
        <v>81</v>
      </c>
      <c r="B96" s="32" t="s">
        <v>177</v>
      </c>
      <c r="C96" s="50"/>
      <c r="D96" s="51">
        <f>+D73+D95</f>
        <v>30962772.999999996</v>
      </c>
      <c r="E96" s="55">
        <f t="shared" si="271"/>
        <v>146.1500877954837</v>
      </c>
      <c r="F96" s="52">
        <f>+F73+F95</f>
        <v>6223731.0000000009</v>
      </c>
      <c r="G96" s="55">
        <f t="shared" si="272"/>
        <v>131.0700657063432</v>
      </c>
      <c r="H96" s="52">
        <f>+H73+H95</f>
        <v>37186504</v>
      </c>
      <c r="I96" s="56">
        <f t="shared" si="274"/>
        <v>143.38900285339707</v>
      </c>
      <c r="J96" s="51">
        <f>+J73+J95</f>
        <v>14113124</v>
      </c>
      <c r="K96" s="55">
        <f t="shared" si="275"/>
        <v>46.164618449329929</v>
      </c>
      <c r="L96" s="52">
        <f>+L73+L95</f>
        <v>20577873</v>
      </c>
      <c r="M96" s="55">
        <f t="shared" si="276"/>
        <v>78.164401513309826</v>
      </c>
      <c r="N96" s="52">
        <f>+N73+N95</f>
        <v>34690997</v>
      </c>
      <c r="O96" s="56">
        <f t="shared" si="278"/>
        <v>60.970824831232193</v>
      </c>
      <c r="P96" s="143">
        <f>+P73+P95</f>
        <v>45075897</v>
      </c>
      <c r="Q96" s="149">
        <f>+Q73+Q95</f>
        <v>26801603.999999996</v>
      </c>
      <c r="R96" s="150">
        <f>+R73+R95</f>
        <v>71877501</v>
      </c>
      <c r="S96" s="39"/>
      <c r="T96" s="51">
        <f>+T73+T95</f>
        <v>43598302.736424893</v>
      </c>
      <c r="U96" s="55">
        <f t="shared" si="282"/>
        <v>114.16874256676223</v>
      </c>
      <c r="V96" s="52">
        <f>+V73+V95</f>
        <v>10452672.054288559</v>
      </c>
      <c r="W96" s="55">
        <f t="shared" si="283"/>
        <v>111.93814513208065</v>
      </c>
      <c r="X96" s="52">
        <f>+X73+X95</f>
        <v>54050974.790713444</v>
      </c>
      <c r="Y96" s="56">
        <f t="shared" si="285"/>
        <v>113.73047056993286</v>
      </c>
      <c r="Z96" s="54">
        <f>+Z73+Z95</f>
        <v>50649974.799744122</v>
      </c>
      <c r="AA96" s="243">
        <f t="shared" si="286"/>
        <v>26.424594031296397</v>
      </c>
      <c r="AB96" s="52">
        <f>+AB73+AB95</f>
        <v>22833315.587504387</v>
      </c>
      <c r="AC96" s="55">
        <f>+AB96/$AB$111</f>
        <v>30.756828139023288</v>
      </c>
      <c r="AD96" s="52">
        <f>+AD73+AD95</f>
        <v>73483290.387248516</v>
      </c>
      <c r="AE96" s="56">
        <f t="shared" si="289"/>
        <v>27.63406523996656</v>
      </c>
      <c r="AF96" s="143">
        <f>+AF73+AF95</f>
        <v>94248277.536169007</v>
      </c>
      <c r="AG96" s="149">
        <f>+AG73+AG95</f>
        <v>33285987.641792946</v>
      </c>
      <c r="AH96" s="150">
        <f>+AH73+AH95</f>
        <v>127534265.17796195</v>
      </c>
      <c r="AI96" s="41"/>
      <c r="AJ96" s="51">
        <f>+AJ73+AJ95</f>
        <v>30451309.959106166</v>
      </c>
      <c r="AK96" s="55">
        <f t="shared" si="293"/>
        <v>240.74084875568161</v>
      </c>
      <c r="AL96" s="52">
        <f>+AL73+AL95</f>
        <v>8306584.1333930586</v>
      </c>
      <c r="AM96" s="55">
        <f t="shared" si="294"/>
        <v>225.3855415382732</v>
      </c>
      <c r="AN96" s="52">
        <f>+AN73+AN95</f>
        <v>38757894.092499226</v>
      </c>
      <c r="AO96" s="56">
        <f t="shared" si="295"/>
        <v>237.27628083197666</v>
      </c>
      <c r="AP96" s="54">
        <f>+AP73+AP95</f>
        <v>9163088.6499145795</v>
      </c>
      <c r="AQ96" s="47">
        <f t="shared" si="296"/>
        <v>31.778763438699382</v>
      </c>
      <c r="AR96" s="52">
        <f>+AR73+AR95</f>
        <v>13354881.80764634</v>
      </c>
      <c r="AS96" s="55">
        <f t="shared" si="297"/>
        <v>47.623720451622859</v>
      </c>
      <c r="AT96" s="52">
        <f>+AT73+AT95</f>
        <v>22517970.457560919</v>
      </c>
      <c r="AU96" s="56">
        <f t="shared" si="298"/>
        <v>39.590991811312087</v>
      </c>
      <c r="AV96" s="143">
        <f>+AV73+AV95</f>
        <v>39614398.609020747</v>
      </c>
      <c r="AW96" s="149">
        <f>+AW73+AW95</f>
        <v>21661465.941039398</v>
      </c>
      <c r="AX96" s="150">
        <f>+AX73+AX95</f>
        <v>61275864.550060138</v>
      </c>
      <c r="AY96" s="41"/>
      <c r="AZ96" s="51">
        <f>+AZ73+AZ95</f>
        <v>37181958.34703058</v>
      </c>
      <c r="BA96" s="55">
        <f t="shared" si="302"/>
        <v>169.01427930448051</v>
      </c>
      <c r="BB96" s="52">
        <f>+BB73+BB95</f>
        <v>7529017.4551322376</v>
      </c>
      <c r="BC96" s="55">
        <f t="shared" si="303"/>
        <v>138.30952779653606</v>
      </c>
      <c r="BD96" s="52">
        <f>+BD73+BD95</f>
        <v>44710975.802162826</v>
      </c>
      <c r="BE96" s="56">
        <v>167.47050048318866</v>
      </c>
      <c r="BF96" s="54">
        <f>+BF73+BF95</f>
        <v>26363246.702405389</v>
      </c>
      <c r="BG96" s="55">
        <v>22.537811751383561</v>
      </c>
      <c r="BH96" s="52">
        <f>+BH73+BH95</f>
        <v>21304589.190987028</v>
      </c>
      <c r="BI96" s="55">
        <v>41.021465545624856</v>
      </c>
      <c r="BJ96" s="52">
        <f>+BJ73+BJ95</f>
        <v>47667835.893392421</v>
      </c>
      <c r="BK96" s="56">
        <v>27.675582513410813</v>
      </c>
      <c r="BL96" s="143">
        <f>+BL73+BL95</f>
        <v>63545205.049435973</v>
      </c>
      <c r="BM96" s="149">
        <f>+BM73+BM95</f>
        <v>28833606.646119263</v>
      </c>
      <c r="BN96" s="150">
        <f>+BN73+BN95</f>
        <v>92378811.69555524</v>
      </c>
      <c r="BO96" s="41"/>
      <c r="BP96" s="51">
        <f>+BP73+BP95</f>
        <v>20327406.856567815</v>
      </c>
      <c r="BQ96" s="55">
        <v>149.24233863302541</v>
      </c>
      <c r="BR96" s="52">
        <f>+BR73+BR95</f>
        <v>4204563.7619746458</v>
      </c>
      <c r="BS96" s="55">
        <v>155.04637210884681</v>
      </c>
      <c r="BT96" s="52">
        <f>+BT73+BT95</f>
        <v>24531970.618542463</v>
      </c>
      <c r="BU96" s="56">
        <v>149.9579576885576</v>
      </c>
      <c r="BV96" s="54">
        <f>+BV73+BV95</f>
        <v>5573512.626926478</v>
      </c>
      <c r="BW96" s="55">
        <f t="shared" si="307"/>
        <v>10.196693426502886</v>
      </c>
      <c r="BX96" s="52">
        <f>+BX73+BX95</f>
        <v>11787879.284531061</v>
      </c>
      <c r="BY96" s="55">
        <f t="shared" si="308"/>
        <v>33.759230427525054</v>
      </c>
      <c r="BZ96" s="52">
        <f>+BZ73+BZ95</f>
        <v>17361391.911457539</v>
      </c>
      <c r="CA96" s="56">
        <f t="shared" si="309"/>
        <v>19.381420458773171</v>
      </c>
      <c r="CB96" s="143">
        <f>+CB73+CB95</f>
        <v>25900919.483494297</v>
      </c>
      <c r="CC96" s="149">
        <f>+CC73+CC95</f>
        <v>15992443.046505708</v>
      </c>
      <c r="CD96" s="150">
        <f>+CD73+CD95</f>
        <v>41893362.530000001</v>
      </c>
      <c r="CE96" s="41"/>
      <c r="CF96" s="51">
        <f>+CF73+CF95</f>
        <v>44078433.593457066</v>
      </c>
      <c r="CG96" s="55">
        <f t="shared" si="313"/>
        <v>175.63088150653087</v>
      </c>
      <c r="CH96" s="52">
        <f>+CH73+CH95</f>
        <v>7984631.5365369897</v>
      </c>
      <c r="CI96" s="55">
        <f t="shared" si="314"/>
        <v>179.3493157353322</v>
      </c>
      <c r="CJ96" s="52">
        <f>+CJ73+CJ95</f>
        <v>52063065.129994057</v>
      </c>
      <c r="CK96" s="56">
        <f t="shared" si="315"/>
        <v>176.19111559701804</v>
      </c>
      <c r="CL96" s="54">
        <f>+CL73+CL95</f>
        <v>26941820.874559142</v>
      </c>
      <c r="CM96" s="55">
        <f t="shared" si="316"/>
        <v>23.73053384328437</v>
      </c>
      <c r="CN96" s="52">
        <f>+CN73+CN95</f>
        <v>22471290.15945394</v>
      </c>
      <c r="CO96" s="55">
        <f t="shared" si="317"/>
        <v>37.186514596488976</v>
      </c>
      <c r="CP96" s="52">
        <f>+CP73+CP95</f>
        <v>49413111.034013085</v>
      </c>
      <c r="CQ96" s="56">
        <f t="shared" si="318"/>
        <v>28.404722575022941</v>
      </c>
      <c r="CR96" s="143">
        <f>+CR73+CR95</f>
        <v>71020254.468016222</v>
      </c>
      <c r="CS96" s="149">
        <f>+CS73+CS95</f>
        <v>30455921.695990928</v>
      </c>
      <c r="CT96" s="150">
        <f>+CT73+CT95</f>
        <v>101476176.16400713</v>
      </c>
      <c r="CU96" s="41"/>
      <c r="CV96" s="54">
        <f>+CV73+CV95</f>
        <v>206600184.49258649</v>
      </c>
      <c r="CW96" s="55">
        <f t="shared" si="268"/>
        <v>151.31033054070068</v>
      </c>
      <c r="CX96" s="55">
        <f>+CX73+CX95</f>
        <v>44701199.941325493</v>
      </c>
      <c r="CY96" s="55">
        <f t="shared" si="324"/>
        <v>142.74601452753134</v>
      </c>
      <c r="CZ96" s="52">
        <f t="shared" si="325"/>
        <v>251301384.43391198</v>
      </c>
      <c r="DA96" s="56">
        <f t="shared" si="326"/>
        <v>149.71257157711582</v>
      </c>
      <c r="DB96" s="54">
        <f>+DB73+DB95</f>
        <v>132804767.6535497</v>
      </c>
      <c r="DC96" s="55">
        <f t="shared" si="328"/>
        <v>24.76659398334165</v>
      </c>
      <c r="DD96" s="52">
        <f>+DD73+DD95</f>
        <v>112329829.03012276</v>
      </c>
      <c r="DE96" s="55">
        <f t="shared" si="330"/>
        <v>40.338679163951596</v>
      </c>
      <c r="DF96" s="52">
        <f>+DF73+DF95</f>
        <v>245134596.68367246</v>
      </c>
      <c r="DG96" s="56">
        <f t="shared" si="332"/>
        <v>30.08922838388197</v>
      </c>
      <c r="DH96" s="175"/>
      <c r="DI96" s="186" t="s">
        <v>177</v>
      </c>
      <c r="DJ96" s="54">
        <f>+DJ73+DJ95</f>
        <v>251301384.43391198</v>
      </c>
      <c r="DK96" s="52">
        <f t="shared" ref="DK96:DL96" si="345">+DK73+DK95</f>
        <v>245134596.68367246</v>
      </c>
      <c r="DL96" s="53">
        <f t="shared" si="345"/>
        <v>496435981.11758447</v>
      </c>
      <c r="DM96"/>
      <c r="DO96" s="57"/>
    </row>
    <row r="97" spans="1:119" s="60" customFormat="1" ht="15.6" x14ac:dyDescent="0.3">
      <c r="A97" s="33"/>
      <c r="B97" s="32"/>
      <c r="C97" s="42"/>
      <c r="D97" s="43"/>
      <c r="E97" s="47"/>
      <c r="F97" s="47"/>
      <c r="G97" s="47"/>
      <c r="H97" s="47"/>
      <c r="I97" s="48"/>
      <c r="J97" s="43"/>
      <c r="K97" s="47"/>
      <c r="L97" s="47"/>
      <c r="M97" s="47"/>
      <c r="N97" s="47"/>
      <c r="O97" s="48"/>
      <c r="P97" s="146"/>
      <c r="Q97" s="147"/>
      <c r="R97" s="148"/>
      <c r="S97" s="39"/>
      <c r="T97" s="43"/>
      <c r="U97" s="47"/>
      <c r="V97" s="47"/>
      <c r="W97" s="47"/>
      <c r="X97" s="47"/>
      <c r="Y97" s="48"/>
      <c r="Z97" s="46"/>
      <c r="AA97" s="244"/>
      <c r="AB97" s="44"/>
      <c r="AC97" s="47"/>
      <c r="AD97" s="44"/>
      <c r="AE97" s="48"/>
      <c r="AF97" s="146"/>
      <c r="AG97" s="147"/>
      <c r="AH97" s="148"/>
      <c r="AI97" s="41"/>
      <c r="AJ97" s="43"/>
      <c r="AK97" s="47"/>
      <c r="AL97" s="47"/>
      <c r="AM97" s="47"/>
      <c r="AN97" s="47"/>
      <c r="AO97" s="48"/>
      <c r="AP97" s="46"/>
      <c r="AQ97" s="47"/>
      <c r="AR97" s="44"/>
      <c r="AS97" s="47"/>
      <c r="AT97" s="44"/>
      <c r="AU97" s="48"/>
      <c r="AV97" s="146"/>
      <c r="AW97" s="147"/>
      <c r="AX97" s="148"/>
      <c r="AY97" s="41"/>
      <c r="AZ97" s="43"/>
      <c r="BA97" s="47"/>
      <c r="BB97" s="47"/>
      <c r="BC97" s="47"/>
      <c r="BD97" s="47"/>
      <c r="BE97" s="48"/>
      <c r="BF97" s="46"/>
      <c r="BG97" s="47"/>
      <c r="BH97" s="44"/>
      <c r="BI97" s="47"/>
      <c r="BJ97" s="44"/>
      <c r="BK97" s="48"/>
      <c r="BL97" s="146"/>
      <c r="BM97" s="147"/>
      <c r="BN97" s="148"/>
      <c r="BO97" s="41"/>
      <c r="BP97" s="43"/>
      <c r="BQ97" s="47"/>
      <c r="BR97" s="47"/>
      <c r="BS97" s="47"/>
      <c r="BT97" s="47"/>
      <c r="BU97" s="48"/>
      <c r="BV97" s="46"/>
      <c r="BW97" s="47"/>
      <c r="BX97" s="44"/>
      <c r="BY97" s="47"/>
      <c r="BZ97" s="44"/>
      <c r="CA97" s="48"/>
      <c r="CB97" s="146"/>
      <c r="CC97" s="147"/>
      <c r="CD97" s="148"/>
      <c r="CE97" s="41"/>
      <c r="CF97" s="43"/>
      <c r="CG97" s="47"/>
      <c r="CH97" s="47"/>
      <c r="CI97" s="47"/>
      <c r="CJ97" s="47"/>
      <c r="CK97" s="48"/>
      <c r="CL97" s="46"/>
      <c r="CM97" s="47"/>
      <c r="CN97" s="44"/>
      <c r="CO97" s="47"/>
      <c r="CP97" s="44"/>
      <c r="CQ97" s="48"/>
      <c r="CR97" s="146"/>
      <c r="CS97" s="147"/>
      <c r="CT97" s="148"/>
      <c r="CU97" s="41"/>
      <c r="CV97" s="46"/>
      <c r="CW97" s="47"/>
      <c r="CX97" s="47"/>
      <c r="CY97" s="47"/>
      <c r="CZ97" s="44"/>
      <c r="DA97" s="48"/>
      <c r="DB97" s="58"/>
      <c r="DC97" s="47"/>
      <c r="DD97" s="44"/>
      <c r="DE97" s="47"/>
      <c r="DF97" s="44"/>
      <c r="DG97" s="48"/>
      <c r="DH97" s="174"/>
      <c r="DI97" s="186"/>
      <c r="DJ97" s="46"/>
      <c r="DK97" s="44"/>
      <c r="DL97" s="45"/>
      <c r="DM97"/>
      <c r="DO97" s="66"/>
    </row>
    <row r="98" spans="1:119" s="60" customFormat="1" ht="15.6" x14ac:dyDescent="0.3">
      <c r="A98" s="33">
        <v>82</v>
      </c>
      <c r="B98" s="68" t="s">
        <v>54</v>
      </c>
      <c r="C98" s="42"/>
      <c r="D98" s="43">
        <f>+'JUL-SEP 2021'!D98+'OCT-DEC 2021 '!D98</f>
        <v>0</v>
      </c>
      <c r="E98" s="47">
        <f t="shared" ref="E98:E102" si="346">+D98/$D$111</f>
        <v>0</v>
      </c>
      <c r="F98" s="44">
        <f>+'JUL-SEP 2021'!F98+'OCT-DEC 2021 '!F98</f>
        <v>0</v>
      </c>
      <c r="G98" s="47">
        <f t="shared" ref="G98:G102" si="347">+F98/$F$111</f>
        <v>0</v>
      </c>
      <c r="H98" s="44">
        <f t="shared" ref="H98:H100" si="348">+D98+F98</f>
        <v>0</v>
      </c>
      <c r="I98" s="48">
        <f t="shared" ref="I98:I102" si="349">+H98/$H$111</f>
        <v>0</v>
      </c>
      <c r="J98" s="43">
        <f>+'OCT-DEC 2021 '!J98+'JUL-SEP 2021'!J98</f>
        <v>0</v>
      </c>
      <c r="K98" s="47">
        <f t="shared" ref="K98:K102" si="350">+J98/$J$111</f>
        <v>0</v>
      </c>
      <c r="L98" s="44">
        <f>+'OCT-DEC 2021 '!L98+'JUL-SEP 2021'!L98</f>
        <v>0</v>
      </c>
      <c r="M98" s="47">
        <f t="shared" ref="M98:M102" si="351">+L98/$L$111</f>
        <v>0</v>
      </c>
      <c r="N98" s="44">
        <f t="shared" ref="N98:N100" si="352">+J98+L98</f>
        <v>0</v>
      </c>
      <c r="O98" s="48">
        <f t="shared" ref="O98:O102" si="353">+N98/$N$111</f>
        <v>0</v>
      </c>
      <c r="P98" s="137">
        <f t="shared" ref="P98:P100" si="354">+D98+J98</f>
        <v>0</v>
      </c>
      <c r="Q98" s="138">
        <f t="shared" ref="Q98:Q100" si="355">+F98+L98</f>
        <v>0</v>
      </c>
      <c r="R98" s="139">
        <f t="shared" ref="R98:R100" si="356">+P98+Q98</f>
        <v>0</v>
      </c>
      <c r="S98" s="39"/>
      <c r="T98" s="43">
        <f>+'OCT-DEC 2021 '!T98+'JUL-SEP 2021'!T98</f>
        <v>0</v>
      </c>
      <c r="U98" s="47">
        <f t="shared" ref="U98:U102" si="357">+T98/$T$111</f>
        <v>0</v>
      </c>
      <c r="V98" s="44">
        <f>+'OCT-DEC 2021 '!V98+'JUL-SEP 2021'!V98</f>
        <v>0</v>
      </c>
      <c r="W98" s="47">
        <f t="shared" ref="W98:W102" si="358">+V98/$V$111</f>
        <v>0</v>
      </c>
      <c r="X98" s="44">
        <f t="shared" ref="X98:X100" si="359">+T98+V98</f>
        <v>0</v>
      </c>
      <c r="Y98" s="48">
        <f t="shared" ref="Y98:Y102" si="360">+X98/$X$111</f>
        <v>0</v>
      </c>
      <c r="Z98" s="46">
        <f>+'OCT-DEC 2021 '!Z98+'JUL-SEP 2021'!Z98</f>
        <v>0</v>
      </c>
      <c r="AA98" s="244">
        <f t="shared" ref="AA98:AA102" si="361">+Z98/$Z$111</f>
        <v>0</v>
      </c>
      <c r="AB98" s="44">
        <f>+'OCT-DEC 2021 '!AB98+'JUL-SEP 2021'!AB98</f>
        <v>0</v>
      </c>
      <c r="AC98" s="47">
        <f t="shared" ref="AC98:AC102" si="362">+AB98/$AB$111</f>
        <v>0</v>
      </c>
      <c r="AD98" s="44">
        <f t="shared" ref="AD98:AD100" si="363">+Z98+AB98</f>
        <v>0</v>
      </c>
      <c r="AE98" s="48">
        <f t="shared" ref="AE98:AE102" si="364">+AD98/$AD$111</f>
        <v>0</v>
      </c>
      <c r="AF98" s="137">
        <f t="shared" ref="AF98:AF100" si="365">+T98+Z98</f>
        <v>0</v>
      </c>
      <c r="AG98" s="138">
        <f t="shared" ref="AG98:AG100" si="366">+V98+AB98</f>
        <v>0</v>
      </c>
      <c r="AH98" s="139">
        <f t="shared" ref="AH98:AH100" si="367">+AF98+AG98</f>
        <v>0</v>
      </c>
      <c r="AI98" s="41"/>
      <c r="AJ98" s="43">
        <f>+'OCT-DEC 2021 '!AJ98+'JUL-SEP 2021'!AJ98</f>
        <v>0</v>
      </c>
      <c r="AK98" s="47">
        <f t="shared" ref="AK98:AK102" si="368">+AJ98/$AJ$111</f>
        <v>0</v>
      </c>
      <c r="AL98" s="44">
        <f>+'OCT-DEC 2021 '!AL98+'JUL-SEP 2021'!AL98</f>
        <v>0</v>
      </c>
      <c r="AM98" s="47">
        <f t="shared" ref="AM98:AM102" si="369">+AL98/$AL$111</f>
        <v>0</v>
      </c>
      <c r="AN98" s="44">
        <f>+AJ98+AL98</f>
        <v>0</v>
      </c>
      <c r="AO98" s="48">
        <f t="shared" ref="AO98:AO102" si="370">+AN98/$AN$111</f>
        <v>0</v>
      </c>
      <c r="AP98" s="46">
        <f>+'OCT-DEC 2021 '!AP98+'JUL-SEP 2021'!AP98</f>
        <v>0</v>
      </c>
      <c r="AQ98" s="44">
        <f t="shared" ref="AQ98:AQ102" si="371">+AP98/$AP$111</f>
        <v>0</v>
      </c>
      <c r="AR98" s="44">
        <f>+'OCT-DEC 2021 '!AR98+'JUL-SEP 2021'!AR98</f>
        <v>0</v>
      </c>
      <c r="AS98" s="47">
        <f t="shared" ref="AS98:AS102" si="372">+AR98/$AR$111</f>
        <v>0</v>
      </c>
      <c r="AT98" s="44">
        <f>+AP98+AR98</f>
        <v>0</v>
      </c>
      <c r="AU98" s="48">
        <f t="shared" ref="AU98:AU102" si="373">+AT98/$AT$111</f>
        <v>0</v>
      </c>
      <c r="AV98" s="137">
        <f t="shared" ref="AV98:AV100" si="374">+AJ98+AP98</f>
        <v>0</v>
      </c>
      <c r="AW98" s="138">
        <f t="shared" ref="AW98:AW100" si="375">+AL98+AR98</f>
        <v>0</v>
      </c>
      <c r="AX98" s="139">
        <f t="shared" ref="AX98:AX100" si="376">+AV98+AW98</f>
        <v>0</v>
      </c>
      <c r="AY98" s="41"/>
      <c r="AZ98" s="43">
        <f>+'OCT-DEC 2021 '!AZ98+'JUL-SEP 2021'!AZ98</f>
        <v>0</v>
      </c>
      <c r="BA98" s="47">
        <f t="shared" si="302"/>
        <v>0</v>
      </c>
      <c r="BB98" s="44">
        <f>+'OCT-DEC 2021 '!BB98+'JUL-SEP 2021'!BB98</f>
        <v>0</v>
      </c>
      <c r="BC98" s="47">
        <f t="shared" si="303"/>
        <v>0</v>
      </c>
      <c r="BD98" s="44">
        <f>+AZ98+BB98</f>
        <v>0</v>
      </c>
      <c r="BE98" s="48">
        <v>0</v>
      </c>
      <c r="BF98" s="46">
        <f>+'OCT-DEC 2021 '!BF98+'JUL-SEP 2021'!BF98</f>
        <v>0</v>
      </c>
      <c r="BG98" s="47">
        <v>0</v>
      </c>
      <c r="BH98" s="44">
        <f>+'OCT-DEC 2021 '!BH98+'JUL-SEP 2021'!BH98</f>
        <v>0</v>
      </c>
      <c r="BI98" s="47">
        <v>0</v>
      </c>
      <c r="BJ98" s="44">
        <f>+BF98+BH98</f>
        <v>0</v>
      </c>
      <c r="BK98" s="48">
        <v>0</v>
      </c>
      <c r="BL98" s="137">
        <f t="shared" ref="BL98:BL100" si="377">+AZ98+BF98</f>
        <v>0</v>
      </c>
      <c r="BM98" s="138">
        <f t="shared" ref="BM98:BM100" si="378">+BB98+BH98</f>
        <v>0</v>
      </c>
      <c r="BN98" s="139">
        <f t="shared" ref="BN98:BN100" si="379">+BL98+BM98</f>
        <v>0</v>
      </c>
      <c r="BO98" s="41"/>
      <c r="BP98" s="43">
        <f>+'OCT-DEC 2021 '!BP98+'JUL-SEP 2021'!BP98</f>
        <v>0</v>
      </c>
      <c r="BQ98" s="47">
        <v>0</v>
      </c>
      <c r="BR98" s="44">
        <f>+'OCT-DEC 2021 '!BR98+'JUL-SEP 2021'!BR98</f>
        <v>0</v>
      </c>
      <c r="BS98" s="47">
        <v>0</v>
      </c>
      <c r="BT98" s="44">
        <f>+BP98+BR98</f>
        <v>0</v>
      </c>
      <c r="BU98" s="48">
        <v>0</v>
      </c>
      <c r="BV98" s="46">
        <f>+'OCT-DEC 2021 '!BV98+'JUL-SEP 2021'!BV98</f>
        <v>0</v>
      </c>
      <c r="BW98" s="44">
        <f t="shared" ref="BW98:BW102" si="380">+BV98/$BV$111</f>
        <v>0</v>
      </c>
      <c r="BX98" s="44">
        <f>+'OCT-DEC 2021 '!BX98+'JUL-SEP 2021'!BX98</f>
        <v>0</v>
      </c>
      <c r="BY98" s="44">
        <f t="shared" ref="BY98:BY102" si="381">+BX98/$BX$111</f>
        <v>0</v>
      </c>
      <c r="BZ98" s="44">
        <f>+BV98+BX98</f>
        <v>0</v>
      </c>
      <c r="CA98" s="48"/>
      <c r="CB98" s="137">
        <f t="shared" ref="CB98:CB100" si="382">+BP98+BV98</f>
        <v>0</v>
      </c>
      <c r="CC98" s="138">
        <f t="shared" ref="CC98:CC100" si="383">+BR98+BX98</f>
        <v>0</v>
      </c>
      <c r="CD98" s="139">
        <f t="shared" ref="CD98:CD100" si="384">+CB98+CC98</f>
        <v>0</v>
      </c>
      <c r="CE98" s="41"/>
      <c r="CF98" s="43">
        <f>+'OCT-DEC 2021 '!CF98+'JUL-SEP 2021'!CF98</f>
        <v>0</v>
      </c>
      <c r="CG98" s="47">
        <f t="shared" ref="CG98:CG101" si="385">+CF98/$CF$111</f>
        <v>0</v>
      </c>
      <c r="CH98" s="44">
        <f>+'OCT-DEC 2021 '!CH98+'JUL-SEP 2021'!CH98</f>
        <v>0</v>
      </c>
      <c r="CI98" s="47">
        <f t="shared" ref="CI98:CI102" si="386">+CH98/$CH$111</f>
        <v>0</v>
      </c>
      <c r="CJ98" s="44">
        <f>+CF98+CH98</f>
        <v>0</v>
      </c>
      <c r="CK98" s="48">
        <f t="shared" ref="CK98:CK102" si="387">+CJ98/$CJ$111</f>
        <v>0</v>
      </c>
      <c r="CL98" s="46">
        <f>+'OCT-DEC 2021 '!CL98+'JUL-SEP 2021'!CL98</f>
        <v>0</v>
      </c>
      <c r="CM98" s="47">
        <f t="shared" ref="CM98:CM102" si="388">+CL98/$CL$111</f>
        <v>0</v>
      </c>
      <c r="CN98" s="44">
        <f>+'OCT-DEC 2021 '!CN98+'JUL-SEP 2021'!CN98</f>
        <v>0</v>
      </c>
      <c r="CO98" s="47">
        <f t="shared" ref="CO98:CO102" si="389">+CN98/$CN$111</f>
        <v>0</v>
      </c>
      <c r="CP98" s="44">
        <f>+CL98+CN98</f>
        <v>0</v>
      </c>
      <c r="CQ98" s="48">
        <f t="shared" ref="CQ98:CQ102" si="390">+CP98/$CP$111</f>
        <v>0</v>
      </c>
      <c r="CR98" s="137">
        <f t="shared" ref="CR98:CR100" si="391">+CF98+CL98</f>
        <v>0</v>
      </c>
      <c r="CS98" s="138">
        <f t="shared" ref="CS98:CS100" si="392">+CH98+CN98</f>
        <v>0</v>
      </c>
      <c r="CT98" s="139">
        <f t="shared" ref="CT98:CT100" si="393">+CR98+CS98</f>
        <v>0</v>
      </c>
      <c r="CU98" s="41"/>
      <c r="CV98" s="46">
        <f>+D98+T98+AJ98+AZ98+BP98+CF98</f>
        <v>0</v>
      </c>
      <c r="CW98" s="47">
        <f t="shared" si="268"/>
        <v>0</v>
      </c>
      <c r="CX98" s="47">
        <f>+F98+V98+AL98+BB98+BR98+CH98</f>
        <v>0</v>
      </c>
      <c r="CY98" s="47">
        <f t="shared" ref="CY98:CY102" si="394">+CX98/$CX$111</f>
        <v>0</v>
      </c>
      <c r="CZ98" s="44">
        <f t="shared" ref="CZ98:CZ100" si="395">+CV98+CX98</f>
        <v>0</v>
      </c>
      <c r="DA98" s="48">
        <f t="shared" ref="DA98:DA102" si="396">+CZ98/$CZ$111</f>
        <v>0</v>
      </c>
      <c r="DB98" s="46">
        <f t="shared" ref="DB98:DB100" si="397">+J98+Z98+AP98+BF98+BV98+CL98</f>
        <v>0</v>
      </c>
      <c r="DC98" s="47">
        <f t="shared" ref="DC98:DC102" si="398">+DB98/$DB$111</f>
        <v>0</v>
      </c>
      <c r="DD98" s="44">
        <f t="shared" ref="DD98:DD100" si="399">+L98+AB98+AR98+BH98+BX98+CN98</f>
        <v>0</v>
      </c>
      <c r="DE98" s="47">
        <f t="shared" ref="DE98:DE102" si="400">+DD98/$DD$111</f>
        <v>0</v>
      </c>
      <c r="DF98" s="44">
        <f t="shared" ref="DF98:DF100" si="401">+DB98+DD98</f>
        <v>0</v>
      </c>
      <c r="DG98" s="48">
        <f t="shared" ref="DG98:DG102" si="402">+DF98/$DF$111</f>
        <v>0</v>
      </c>
      <c r="DH98" s="174"/>
      <c r="DI98" s="190" t="s">
        <v>54</v>
      </c>
      <c r="DJ98" s="46">
        <f t="shared" ref="DJ98:DJ100" si="403">+CZ98</f>
        <v>0</v>
      </c>
      <c r="DK98" s="44">
        <f t="shared" ref="DK98:DK100" si="404">+DF98</f>
        <v>0</v>
      </c>
      <c r="DL98" s="45">
        <f t="shared" ref="DL98:DL100" si="405">+DJ98+DK98</f>
        <v>0</v>
      </c>
      <c r="DM98"/>
    </row>
    <row r="99" spans="1:119" s="60" customFormat="1" ht="15.6" x14ac:dyDescent="0.3">
      <c r="A99" s="33">
        <v>83</v>
      </c>
      <c r="B99" s="69" t="s">
        <v>13</v>
      </c>
      <c r="C99" s="42"/>
      <c r="D99" s="43">
        <f>+'JUL-SEP 2021'!D99+'OCT-DEC 2021 '!D99</f>
        <v>0</v>
      </c>
      <c r="E99" s="47">
        <f t="shared" si="346"/>
        <v>0</v>
      </c>
      <c r="F99" s="44">
        <f>+'JUL-SEP 2021'!F99+'OCT-DEC 2021 '!F99</f>
        <v>0</v>
      </c>
      <c r="G99" s="47">
        <f t="shared" si="347"/>
        <v>0</v>
      </c>
      <c r="H99" s="44">
        <f t="shared" si="348"/>
        <v>0</v>
      </c>
      <c r="I99" s="48">
        <f t="shared" si="349"/>
        <v>0</v>
      </c>
      <c r="J99" s="43">
        <f>+'OCT-DEC 2021 '!J99+'JUL-SEP 2021'!J99</f>
        <v>0</v>
      </c>
      <c r="K99" s="47">
        <f t="shared" si="350"/>
        <v>0</v>
      </c>
      <c r="L99" s="44">
        <f>+'OCT-DEC 2021 '!L99+'JUL-SEP 2021'!L99</f>
        <v>0</v>
      </c>
      <c r="M99" s="47">
        <f t="shared" si="351"/>
        <v>0</v>
      </c>
      <c r="N99" s="44">
        <f t="shared" si="352"/>
        <v>0</v>
      </c>
      <c r="O99" s="48">
        <f t="shared" si="353"/>
        <v>0</v>
      </c>
      <c r="P99" s="137">
        <f t="shared" si="354"/>
        <v>0</v>
      </c>
      <c r="Q99" s="138">
        <f t="shared" si="355"/>
        <v>0</v>
      </c>
      <c r="R99" s="139">
        <f t="shared" si="356"/>
        <v>0</v>
      </c>
      <c r="S99" s="39"/>
      <c r="T99" s="43">
        <f>+'OCT-DEC 2021 '!T99+'JUL-SEP 2021'!T99</f>
        <v>0</v>
      </c>
      <c r="U99" s="47">
        <f t="shared" si="357"/>
        <v>0</v>
      </c>
      <c r="V99" s="44">
        <f>+'OCT-DEC 2021 '!V99+'JUL-SEP 2021'!V99</f>
        <v>0</v>
      </c>
      <c r="W99" s="47">
        <f t="shared" si="358"/>
        <v>0</v>
      </c>
      <c r="X99" s="44">
        <f t="shared" si="359"/>
        <v>0</v>
      </c>
      <c r="Y99" s="48">
        <f t="shared" si="360"/>
        <v>0</v>
      </c>
      <c r="Z99" s="46">
        <f>+'OCT-DEC 2021 '!Z99+'JUL-SEP 2021'!Z99</f>
        <v>0</v>
      </c>
      <c r="AA99" s="244">
        <f t="shared" si="361"/>
        <v>0</v>
      </c>
      <c r="AB99" s="44">
        <f>+'OCT-DEC 2021 '!AB99+'JUL-SEP 2021'!AB99</f>
        <v>0</v>
      </c>
      <c r="AC99" s="47">
        <f t="shared" si="362"/>
        <v>0</v>
      </c>
      <c r="AD99" s="44">
        <f t="shared" si="363"/>
        <v>0</v>
      </c>
      <c r="AE99" s="48">
        <f t="shared" si="364"/>
        <v>0</v>
      </c>
      <c r="AF99" s="137">
        <f t="shared" si="365"/>
        <v>0</v>
      </c>
      <c r="AG99" s="138">
        <f t="shared" si="366"/>
        <v>0</v>
      </c>
      <c r="AH99" s="139">
        <f t="shared" si="367"/>
        <v>0</v>
      </c>
      <c r="AI99" s="41"/>
      <c r="AJ99" s="43">
        <f>+'OCT-DEC 2021 '!AJ99+'JUL-SEP 2021'!AJ99</f>
        <v>0</v>
      </c>
      <c r="AK99" s="47">
        <f t="shared" si="368"/>
        <v>0</v>
      </c>
      <c r="AL99" s="44">
        <f>+'OCT-DEC 2021 '!AL99+'JUL-SEP 2021'!AL99</f>
        <v>0</v>
      </c>
      <c r="AM99" s="47">
        <f t="shared" si="369"/>
        <v>0</v>
      </c>
      <c r="AN99" s="44">
        <f t="shared" ref="AN99:AN100" si="406">+AJ99+AL99</f>
        <v>0</v>
      </c>
      <c r="AO99" s="48">
        <f t="shared" si="370"/>
        <v>0</v>
      </c>
      <c r="AP99" s="46">
        <f>+'OCT-DEC 2021 '!AP99+'JUL-SEP 2021'!AP99</f>
        <v>0</v>
      </c>
      <c r="AQ99" s="44">
        <f t="shared" si="371"/>
        <v>0</v>
      </c>
      <c r="AR99" s="44">
        <f>+'OCT-DEC 2021 '!AR99+'JUL-SEP 2021'!AR99</f>
        <v>0</v>
      </c>
      <c r="AS99" s="47">
        <f t="shared" si="372"/>
        <v>0</v>
      </c>
      <c r="AT99" s="44">
        <f t="shared" ref="AT99:AT100" si="407">+AP99+AR99</f>
        <v>0</v>
      </c>
      <c r="AU99" s="48">
        <f t="shared" si="373"/>
        <v>0</v>
      </c>
      <c r="AV99" s="137">
        <f t="shared" si="374"/>
        <v>0</v>
      </c>
      <c r="AW99" s="138">
        <f t="shared" si="375"/>
        <v>0</v>
      </c>
      <c r="AX99" s="139">
        <f t="shared" si="376"/>
        <v>0</v>
      </c>
      <c r="AY99" s="41"/>
      <c r="AZ99" s="43">
        <f>+'OCT-DEC 2021 '!AZ99+'JUL-SEP 2021'!AZ99</f>
        <v>0</v>
      </c>
      <c r="BA99" s="47">
        <f t="shared" si="302"/>
        <v>0</v>
      </c>
      <c r="BB99" s="44">
        <f>+'OCT-DEC 2021 '!BB99+'JUL-SEP 2021'!BB99</f>
        <v>0</v>
      </c>
      <c r="BC99" s="47">
        <f t="shared" si="303"/>
        <v>0</v>
      </c>
      <c r="BD99" s="44">
        <f t="shared" ref="BD99:BD100" si="408">+AZ99+BB99</f>
        <v>0</v>
      </c>
      <c r="BE99" s="48">
        <v>0</v>
      </c>
      <c r="BF99" s="46">
        <f>+'OCT-DEC 2021 '!BF99+'JUL-SEP 2021'!BF99</f>
        <v>0</v>
      </c>
      <c r="BG99" s="47">
        <v>0</v>
      </c>
      <c r="BH99" s="44">
        <f>+'OCT-DEC 2021 '!BH99+'JUL-SEP 2021'!BH99</f>
        <v>0</v>
      </c>
      <c r="BI99" s="47">
        <v>0</v>
      </c>
      <c r="BJ99" s="44">
        <f t="shared" ref="BJ99:BJ100" si="409">+BF99+BH99</f>
        <v>0</v>
      </c>
      <c r="BK99" s="48">
        <v>0</v>
      </c>
      <c r="BL99" s="137">
        <f t="shared" si="377"/>
        <v>0</v>
      </c>
      <c r="BM99" s="138">
        <f t="shared" si="378"/>
        <v>0</v>
      </c>
      <c r="BN99" s="139">
        <f t="shared" si="379"/>
        <v>0</v>
      </c>
      <c r="BO99" s="41"/>
      <c r="BP99" s="43">
        <f>+'OCT-DEC 2021 '!BP99+'JUL-SEP 2021'!BP99</f>
        <v>0</v>
      </c>
      <c r="BQ99" s="47">
        <v>0</v>
      </c>
      <c r="BR99" s="44">
        <f>+'OCT-DEC 2021 '!BR99+'JUL-SEP 2021'!BR99</f>
        <v>0</v>
      </c>
      <c r="BS99" s="47">
        <v>0</v>
      </c>
      <c r="BT99" s="44">
        <f t="shared" ref="BT99:BT100" si="410">+BP99+BR99</f>
        <v>0</v>
      </c>
      <c r="BU99" s="48">
        <v>0</v>
      </c>
      <c r="BV99" s="46">
        <f>+'OCT-DEC 2021 '!BV99+'JUL-SEP 2021'!BV99</f>
        <v>0</v>
      </c>
      <c r="BW99" s="44">
        <f t="shared" si="380"/>
        <v>0</v>
      </c>
      <c r="BX99" s="44">
        <f>+'OCT-DEC 2021 '!BX99+'JUL-SEP 2021'!BX99</f>
        <v>0</v>
      </c>
      <c r="BY99" s="44">
        <f t="shared" si="381"/>
        <v>0</v>
      </c>
      <c r="BZ99" s="44">
        <f t="shared" ref="BZ99:BZ100" si="411">+BV99+BX99</f>
        <v>0</v>
      </c>
      <c r="CA99" s="48"/>
      <c r="CB99" s="137">
        <f t="shared" si="382"/>
        <v>0</v>
      </c>
      <c r="CC99" s="138">
        <f t="shared" si="383"/>
        <v>0</v>
      </c>
      <c r="CD99" s="139">
        <f t="shared" si="384"/>
        <v>0</v>
      </c>
      <c r="CE99" s="41"/>
      <c r="CF99" s="43">
        <f>+'OCT-DEC 2021 '!CF99+'JUL-SEP 2021'!CF99</f>
        <v>0</v>
      </c>
      <c r="CG99" s="47">
        <f t="shared" si="385"/>
        <v>0</v>
      </c>
      <c r="CH99" s="44">
        <f>+'OCT-DEC 2021 '!CH99+'JUL-SEP 2021'!CH99</f>
        <v>0</v>
      </c>
      <c r="CI99" s="47">
        <f t="shared" si="386"/>
        <v>0</v>
      </c>
      <c r="CJ99" s="44">
        <f t="shared" ref="CJ99:CJ100" si="412">+CF99+CH99</f>
        <v>0</v>
      </c>
      <c r="CK99" s="48">
        <f t="shared" si="387"/>
        <v>0</v>
      </c>
      <c r="CL99" s="46">
        <f>+'OCT-DEC 2021 '!CL99+'JUL-SEP 2021'!CL99</f>
        <v>0</v>
      </c>
      <c r="CM99" s="47">
        <f t="shared" si="388"/>
        <v>0</v>
      </c>
      <c r="CN99" s="44">
        <f>+'OCT-DEC 2021 '!CN99+'JUL-SEP 2021'!CN99</f>
        <v>0</v>
      </c>
      <c r="CO99" s="47">
        <f t="shared" si="389"/>
        <v>0</v>
      </c>
      <c r="CP99" s="44">
        <f t="shared" ref="CP99:CP100" si="413">+CL99+CN99</f>
        <v>0</v>
      </c>
      <c r="CQ99" s="48">
        <f t="shared" si="390"/>
        <v>0</v>
      </c>
      <c r="CR99" s="137">
        <f t="shared" si="391"/>
        <v>0</v>
      </c>
      <c r="CS99" s="138">
        <f t="shared" si="392"/>
        <v>0</v>
      </c>
      <c r="CT99" s="139">
        <f t="shared" si="393"/>
        <v>0</v>
      </c>
      <c r="CU99" s="41"/>
      <c r="CV99" s="46">
        <f>+D99+T99+AJ99+AZ99+BP99+CF99</f>
        <v>0</v>
      </c>
      <c r="CW99" s="47">
        <f t="shared" si="268"/>
        <v>0</v>
      </c>
      <c r="CX99" s="47">
        <f>+F99+V99+AL99+BB99+BR99+CH99</f>
        <v>0</v>
      </c>
      <c r="CY99" s="47">
        <f t="shared" si="394"/>
        <v>0</v>
      </c>
      <c r="CZ99" s="44">
        <f t="shared" si="395"/>
        <v>0</v>
      </c>
      <c r="DA99" s="48">
        <f t="shared" si="396"/>
        <v>0</v>
      </c>
      <c r="DB99" s="46">
        <f t="shared" si="397"/>
        <v>0</v>
      </c>
      <c r="DC99" s="47">
        <f t="shared" si="398"/>
        <v>0</v>
      </c>
      <c r="DD99" s="44">
        <f t="shared" si="399"/>
        <v>0</v>
      </c>
      <c r="DE99" s="47">
        <f t="shared" si="400"/>
        <v>0</v>
      </c>
      <c r="DF99" s="44">
        <f t="shared" si="401"/>
        <v>0</v>
      </c>
      <c r="DG99" s="48">
        <f t="shared" si="402"/>
        <v>0</v>
      </c>
      <c r="DH99" s="176"/>
      <c r="DI99" s="191" t="s">
        <v>13</v>
      </c>
      <c r="DJ99" s="46">
        <f t="shared" si="403"/>
        <v>0</v>
      </c>
      <c r="DK99" s="44">
        <f t="shared" si="404"/>
        <v>0</v>
      </c>
      <c r="DL99" s="45">
        <f t="shared" si="405"/>
        <v>0</v>
      </c>
      <c r="DM99"/>
    </row>
    <row r="100" spans="1:119" s="60" customFormat="1" ht="15.6" x14ac:dyDescent="0.3">
      <c r="A100" s="33">
        <v>84</v>
      </c>
      <c r="B100" s="33" t="s">
        <v>9</v>
      </c>
      <c r="C100" s="42"/>
      <c r="D100" s="43">
        <f>+'JUL-SEP 2021'!D100+'OCT-DEC 2021 '!D100</f>
        <v>0</v>
      </c>
      <c r="E100" s="47">
        <f t="shared" si="346"/>
        <v>0</v>
      </c>
      <c r="F100" s="44">
        <f>+'JUL-SEP 2021'!F100+'OCT-DEC 2021 '!F100</f>
        <v>0</v>
      </c>
      <c r="G100" s="47">
        <f t="shared" si="347"/>
        <v>0</v>
      </c>
      <c r="H100" s="44">
        <f t="shared" si="348"/>
        <v>0</v>
      </c>
      <c r="I100" s="48">
        <f t="shared" si="349"/>
        <v>0</v>
      </c>
      <c r="J100" s="43">
        <f>+'OCT-DEC 2021 '!J100+'JUL-SEP 2021'!J100</f>
        <v>0</v>
      </c>
      <c r="K100" s="47">
        <f t="shared" si="350"/>
        <v>0</v>
      </c>
      <c r="L100" s="44">
        <f>+'OCT-DEC 2021 '!L100+'JUL-SEP 2021'!L100</f>
        <v>0</v>
      </c>
      <c r="M100" s="47">
        <f t="shared" si="351"/>
        <v>0</v>
      </c>
      <c r="N100" s="44">
        <f t="shared" si="352"/>
        <v>0</v>
      </c>
      <c r="O100" s="48">
        <f t="shared" si="353"/>
        <v>0</v>
      </c>
      <c r="P100" s="137">
        <f t="shared" si="354"/>
        <v>0</v>
      </c>
      <c r="Q100" s="138">
        <f t="shared" si="355"/>
        <v>0</v>
      </c>
      <c r="R100" s="139">
        <f t="shared" si="356"/>
        <v>0</v>
      </c>
      <c r="S100" s="39"/>
      <c r="T100" s="43">
        <f>+'OCT-DEC 2021 '!T100+'JUL-SEP 2021'!T100</f>
        <v>0</v>
      </c>
      <c r="U100" s="47">
        <f t="shared" si="357"/>
        <v>0</v>
      </c>
      <c r="V100" s="44">
        <f>+'OCT-DEC 2021 '!V100+'JUL-SEP 2021'!V100</f>
        <v>0</v>
      </c>
      <c r="W100" s="47">
        <f t="shared" si="358"/>
        <v>0</v>
      </c>
      <c r="X100" s="44">
        <f t="shared" si="359"/>
        <v>0</v>
      </c>
      <c r="Y100" s="48">
        <f t="shared" si="360"/>
        <v>0</v>
      </c>
      <c r="Z100" s="46">
        <f>+'OCT-DEC 2021 '!Z100+'JUL-SEP 2021'!Z100</f>
        <v>0</v>
      </c>
      <c r="AA100" s="244">
        <f t="shared" si="361"/>
        <v>0</v>
      </c>
      <c r="AB100" s="44">
        <f>+'OCT-DEC 2021 '!AB100+'JUL-SEP 2021'!AB100</f>
        <v>0</v>
      </c>
      <c r="AC100" s="47">
        <f t="shared" si="362"/>
        <v>0</v>
      </c>
      <c r="AD100" s="44">
        <f t="shared" si="363"/>
        <v>0</v>
      </c>
      <c r="AE100" s="48">
        <f t="shared" si="364"/>
        <v>0</v>
      </c>
      <c r="AF100" s="137">
        <f t="shared" si="365"/>
        <v>0</v>
      </c>
      <c r="AG100" s="138">
        <f t="shared" si="366"/>
        <v>0</v>
      </c>
      <c r="AH100" s="139">
        <f t="shared" si="367"/>
        <v>0</v>
      </c>
      <c r="AI100" s="41"/>
      <c r="AJ100" s="43">
        <f>+'OCT-DEC 2021 '!AJ100+'JUL-SEP 2021'!AJ100</f>
        <v>0</v>
      </c>
      <c r="AK100" s="47">
        <f t="shared" si="368"/>
        <v>0</v>
      </c>
      <c r="AL100" s="44">
        <f>+'OCT-DEC 2021 '!AL100+'JUL-SEP 2021'!AL100</f>
        <v>0</v>
      </c>
      <c r="AM100" s="47">
        <f t="shared" si="369"/>
        <v>0</v>
      </c>
      <c r="AN100" s="44">
        <f t="shared" si="406"/>
        <v>0</v>
      </c>
      <c r="AO100" s="48">
        <f t="shared" si="370"/>
        <v>0</v>
      </c>
      <c r="AP100" s="46">
        <f>+'OCT-DEC 2021 '!AP100+'JUL-SEP 2021'!AP100</f>
        <v>0</v>
      </c>
      <c r="AQ100" s="44">
        <f t="shared" si="371"/>
        <v>0</v>
      </c>
      <c r="AR100" s="44">
        <f>+'OCT-DEC 2021 '!AR100+'JUL-SEP 2021'!AR100</f>
        <v>0</v>
      </c>
      <c r="AS100" s="47">
        <f t="shared" si="372"/>
        <v>0</v>
      </c>
      <c r="AT100" s="44">
        <f t="shared" si="407"/>
        <v>0</v>
      </c>
      <c r="AU100" s="48">
        <f t="shared" si="373"/>
        <v>0</v>
      </c>
      <c r="AV100" s="137">
        <f t="shared" si="374"/>
        <v>0</v>
      </c>
      <c r="AW100" s="138">
        <f t="shared" si="375"/>
        <v>0</v>
      </c>
      <c r="AX100" s="139">
        <f t="shared" si="376"/>
        <v>0</v>
      </c>
      <c r="AY100" s="41"/>
      <c r="AZ100" s="43">
        <f>+'OCT-DEC 2021 '!AZ100+'JUL-SEP 2021'!AZ100</f>
        <v>0</v>
      </c>
      <c r="BA100" s="47">
        <f t="shared" si="302"/>
        <v>0</v>
      </c>
      <c r="BB100" s="44">
        <f>+'OCT-DEC 2021 '!BB100+'JUL-SEP 2021'!BB100</f>
        <v>0</v>
      </c>
      <c r="BC100" s="47">
        <f t="shared" si="303"/>
        <v>0</v>
      </c>
      <c r="BD100" s="44">
        <f t="shared" si="408"/>
        <v>0</v>
      </c>
      <c r="BE100" s="48">
        <v>0</v>
      </c>
      <c r="BF100" s="46">
        <f>+'OCT-DEC 2021 '!BF100+'JUL-SEP 2021'!BF100</f>
        <v>0</v>
      </c>
      <c r="BG100" s="47">
        <v>0</v>
      </c>
      <c r="BH100" s="44">
        <f>+'OCT-DEC 2021 '!BH100+'JUL-SEP 2021'!BH100</f>
        <v>0</v>
      </c>
      <c r="BI100" s="47">
        <v>0</v>
      </c>
      <c r="BJ100" s="44">
        <f t="shared" si="409"/>
        <v>0</v>
      </c>
      <c r="BK100" s="48">
        <v>0</v>
      </c>
      <c r="BL100" s="137">
        <f t="shared" si="377"/>
        <v>0</v>
      </c>
      <c r="BM100" s="138">
        <f t="shared" si="378"/>
        <v>0</v>
      </c>
      <c r="BN100" s="139">
        <f t="shared" si="379"/>
        <v>0</v>
      </c>
      <c r="BO100" s="41"/>
      <c r="BP100" s="43">
        <f>+'OCT-DEC 2021 '!BP100+'JUL-SEP 2021'!BP100</f>
        <v>0</v>
      </c>
      <c r="BQ100" s="47">
        <v>0</v>
      </c>
      <c r="BR100" s="44">
        <f>+'OCT-DEC 2021 '!BR100+'JUL-SEP 2021'!BR100</f>
        <v>0</v>
      </c>
      <c r="BS100" s="47">
        <v>0</v>
      </c>
      <c r="BT100" s="44">
        <f t="shared" si="410"/>
        <v>0</v>
      </c>
      <c r="BU100" s="48">
        <v>0</v>
      </c>
      <c r="BV100" s="46">
        <f>+'OCT-DEC 2021 '!BV100+'JUL-SEP 2021'!BV100</f>
        <v>0</v>
      </c>
      <c r="BW100" s="44">
        <f t="shared" si="380"/>
        <v>0</v>
      </c>
      <c r="BX100" s="44">
        <f>+'OCT-DEC 2021 '!BX100+'JUL-SEP 2021'!BX100</f>
        <v>0</v>
      </c>
      <c r="BY100" s="44">
        <f t="shared" si="381"/>
        <v>0</v>
      </c>
      <c r="BZ100" s="44">
        <f t="shared" si="411"/>
        <v>0</v>
      </c>
      <c r="CA100" s="48"/>
      <c r="CB100" s="137">
        <f t="shared" si="382"/>
        <v>0</v>
      </c>
      <c r="CC100" s="138">
        <f t="shared" si="383"/>
        <v>0</v>
      </c>
      <c r="CD100" s="139">
        <f t="shared" si="384"/>
        <v>0</v>
      </c>
      <c r="CE100" s="41"/>
      <c r="CF100" s="43">
        <f>+'OCT-DEC 2021 '!CF100+'JUL-SEP 2021'!CF100</f>
        <v>0</v>
      </c>
      <c r="CG100" s="47">
        <f t="shared" si="385"/>
        <v>0</v>
      </c>
      <c r="CH100" s="44">
        <f>+'OCT-DEC 2021 '!CH100+'JUL-SEP 2021'!CH100</f>
        <v>0</v>
      </c>
      <c r="CI100" s="47">
        <f t="shared" si="386"/>
        <v>0</v>
      </c>
      <c r="CJ100" s="44">
        <f t="shared" si="412"/>
        <v>0</v>
      </c>
      <c r="CK100" s="48">
        <f t="shared" si="387"/>
        <v>0</v>
      </c>
      <c r="CL100" s="46">
        <f>+'OCT-DEC 2021 '!CL100+'JUL-SEP 2021'!CL100</f>
        <v>0</v>
      </c>
      <c r="CM100" s="47">
        <f t="shared" si="388"/>
        <v>0</v>
      </c>
      <c r="CN100" s="44">
        <f>+'OCT-DEC 2021 '!CN100+'JUL-SEP 2021'!CN100</f>
        <v>0</v>
      </c>
      <c r="CO100" s="47">
        <f t="shared" si="389"/>
        <v>0</v>
      </c>
      <c r="CP100" s="44">
        <f t="shared" si="413"/>
        <v>0</v>
      </c>
      <c r="CQ100" s="48">
        <f t="shared" si="390"/>
        <v>0</v>
      </c>
      <c r="CR100" s="137">
        <f t="shared" si="391"/>
        <v>0</v>
      </c>
      <c r="CS100" s="138">
        <f t="shared" si="392"/>
        <v>0</v>
      </c>
      <c r="CT100" s="139">
        <f t="shared" si="393"/>
        <v>0</v>
      </c>
      <c r="CU100" s="41"/>
      <c r="CV100" s="46">
        <f>+D100+T100+AJ100+AZ100+BP100+CF100</f>
        <v>0</v>
      </c>
      <c r="CW100" s="47">
        <f t="shared" si="268"/>
        <v>0</v>
      </c>
      <c r="CX100" s="47">
        <f>+F100+V100+AL100+BB100+BR100+CH100</f>
        <v>0</v>
      </c>
      <c r="CY100" s="47">
        <f t="shared" si="394"/>
        <v>0</v>
      </c>
      <c r="CZ100" s="44">
        <f t="shared" si="395"/>
        <v>0</v>
      </c>
      <c r="DA100" s="48">
        <f t="shared" si="396"/>
        <v>0</v>
      </c>
      <c r="DB100" s="46">
        <f t="shared" si="397"/>
        <v>0</v>
      </c>
      <c r="DC100" s="47">
        <f t="shared" si="398"/>
        <v>0</v>
      </c>
      <c r="DD100" s="44">
        <f t="shared" si="399"/>
        <v>0</v>
      </c>
      <c r="DE100" s="47">
        <f t="shared" si="400"/>
        <v>0</v>
      </c>
      <c r="DF100" s="44">
        <f t="shared" si="401"/>
        <v>0</v>
      </c>
      <c r="DG100" s="48">
        <f t="shared" si="402"/>
        <v>0</v>
      </c>
      <c r="DH100" s="176"/>
      <c r="DI100" s="187" t="s">
        <v>9</v>
      </c>
      <c r="DJ100" s="46">
        <f t="shared" si="403"/>
        <v>0</v>
      </c>
      <c r="DK100" s="44">
        <f t="shared" si="404"/>
        <v>0</v>
      </c>
      <c r="DL100" s="45">
        <f t="shared" si="405"/>
        <v>0</v>
      </c>
      <c r="DM100"/>
      <c r="DN100" s="60" t="s">
        <v>170</v>
      </c>
    </row>
    <row r="101" spans="1:119" s="25" customFormat="1" ht="16.2" thickBot="1" x14ac:dyDescent="0.35">
      <c r="A101" s="33">
        <v>85</v>
      </c>
      <c r="B101" s="49" t="s">
        <v>178</v>
      </c>
      <c r="C101" s="50"/>
      <c r="D101" s="51">
        <f>+D63+D96+D98+D99+D100</f>
        <v>391010776.00000006</v>
      </c>
      <c r="E101" s="55">
        <f t="shared" si="346"/>
        <v>1845.6440978778041</v>
      </c>
      <c r="F101" s="52">
        <f>+F63+F96+F98+F99+F100</f>
        <v>87984000.000000015</v>
      </c>
      <c r="G101" s="55">
        <f t="shared" si="347"/>
        <v>1852.9188779378319</v>
      </c>
      <c r="H101" s="44">
        <f>+H63+H96+H98+H99+H100</f>
        <v>478994776</v>
      </c>
      <c r="I101" s="56">
        <f t="shared" si="349"/>
        <v>1846.9760777357908</v>
      </c>
      <c r="J101" s="51">
        <f>+J63+J96+J98+J99+J100</f>
        <v>196598703.99999997</v>
      </c>
      <c r="K101" s="55">
        <f t="shared" si="350"/>
        <v>643.082577450092</v>
      </c>
      <c r="L101" s="52">
        <f>+L63+L96+L98+L99+L100</f>
        <v>310204989.99999994</v>
      </c>
      <c r="M101" s="55">
        <f t="shared" si="351"/>
        <v>1178.3038698796643</v>
      </c>
      <c r="N101" s="52">
        <f>+N63+N96+N98+N99+N100</f>
        <v>506803693.99999988</v>
      </c>
      <c r="O101" s="56">
        <f t="shared" si="353"/>
        <v>890.72790991551483</v>
      </c>
      <c r="P101" s="143">
        <f>+P63+P96</f>
        <v>587609480</v>
      </c>
      <c r="Q101" s="149">
        <f>+Q63+Q96</f>
        <v>398188989.99999994</v>
      </c>
      <c r="R101" s="150">
        <f>+R63+R96</f>
        <v>985798470</v>
      </c>
      <c r="S101" s="39"/>
      <c r="T101" s="51">
        <f>+T63+T96+T98+T99+T100</f>
        <v>668493240.02642536</v>
      </c>
      <c r="U101" s="55">
        <f t="shared" si="357"/>
        <v>1750.5505452723537</v>
      </c>
      <c r="V101" s="52">
        <f>+V63+V96+V98+V99+V100</f>
        <v>152716044.3142885</v>
      </c>
      <c r="W101" s="55">
        <f t="shared" si="358"/>
        <v>1635.4431329773129</v>
      </c>
      <c r="X101" s="52">
        <f>+X63+X96+X98+X99+X100</f>
        <v>821209284.34071374</v>
      </c>
      <c r="Y101" s="56">
        <f t="shared" si="360"/>
        <v>1727.9340235046739</v>
      </c>
      <c r="Z101" s="54">
        <f>+Z63+Z96+Z98+Z99+Z100</f>
        <v>463968664.60974485</v>
      </c>
      <c r="AA101" s="243">
        <f t="shared" si="361"/>
        <v>242.05705242753962</v>
      </c>
      <c r="AB101" s="52">
        <f>+AB63+AB96+AB98+AB99+AB100</f>
        <v>263780442.83750424</v>
      </c>
      <c r="AC101" s="55">
        <f t="shared" si="362"/>
        <v>355.31632345275642</v>
      </c>
      <c r="AD101" s="52">
        <f>+AD63+AD96+AD98+AD99+AD100</f>
        <v>727749107.44724905</v>
      </c>
      <c r="AE101" s="56">
        <f t="shared" si="364"/>
        <v>273.67672579090851</v>
      </c>
      <c r="AF101" s="143">
        <f>+AF63+AF96</f>
        <v>1132461904.6361701</v>
      </c>
      <c r="AG101" s="149">
        <f>+AG63+AG96</f>
        <v>416496487.15179282</v>
      </c>
      <c r="AH101" s="150">
        <f>+AH63+AH96</f>
        <v>1548958391.7879629</v>
      </c>
      <c r="AI101" s="41"/>
      <c r="AJ101" s="51">
        <f>+AJ63+AJ96+AJ98+AJ99+AJ100</f>
        <v>250545015.57593039</v>
      </c>
      <c r="AK101" s="55">
        <f t="shared" si="368"/>
        <v>1980.7495895005959</v>
      </c>
      <c r="AL101" s="52">
        <f>+AL63+AL96+AL98+AL99+AL100</f>
        <v>81992215.056549191</v>
      </c>
      <c r="AM101" s="55">
        <f t="shared" si="369"/>
        <v>2224.7243265920279</v>
      </c>
      <c r="AN101" s="52">
        <f>+AN63+AN96+AN98+AN99+AN100</f>
        <v>332537230.63247943</v>
      </c>
      <c r="AO101" s="56">
        <f t="shared" si="370"/>
        <v>2035.7968143039543</v>
      </c>
      <c r="AP101" s="54">
        <f>+AP63+AP96+AP98+AP99+AP100</f>
        <v>85089356.090732947</v>
      </c>
      <c r="AQ101" s="55">
        <f t="shared" si="371"/>
        <v>295.10077023906825</v>
      </c>
      <c r="AR101" s="52">
        <f>+AR63+AR96+AR98+AR99+AR100</f>
        <v>148782632.87646708</v>
      </c>
      <c r="AS101" s="55">
        <f t="shared" si="372"/>
        <v>530.56122983495436</v>
      </c>
      <c r="AT101" s="52">
        <f>+AT63+AT96+AT98+AT99+AT100</f>
        <v>233871988.96720004</v>
      </c>
      <c r="AU101" s="56">
        <f t="shared" si="373"/>
        <v>411.19265244380375</v>
      </c>
      <c r="AV101" s="143">
        <f>+AV63+AV96</f>
        <v>335634371.66666335</v>
      </c>
      <c r="AW101" s="149">
        <f>+AW63+AW96</f>
        <v>230774847.93301618</v>
      </c>
      <c r="AX101" s="150">
        <f>+AX63+AX96</f>
        <v>566409219.59967959</v>
      </c>
      <c r="AY101" s="41"/>
      <c r="AZ101" s="51">
        <f>+AZ63+AZ96+AZ98+AZ99+AZ100</f>
        <v>435937655.23165309</v>
      </c>
      <c r="BA101" s="55">
        <f t="shared" si="302"/>
        <v>1981.5978473481116</v>
      </c>
      <c r="BB101" s="52">
        <f>+BB63+BB96+BB98+BB99+BB100</f>
        <v>91224170.183229744</v>
      </c>
      <c r="BC101" s="55">
        <f t="shared" si="303"/>
        <v>1675.8059038729837</v>
      </c>
      <c r="BD101" s="52">
        <f>+BD63+BD96+BD98+BD99+BD100</f>
        <v>527161825.4148829</v>
      </c>
      <c r="BE101" s="56">
        <v>1964.684156338709</v>
      </c>
      <c r="BF101" s="54">
        <f>+BF63+BF96+BF98+BF99+BF100</f>
        <v>321005303.71636945</v>
      </c>
      <c r="BG101" s="55">
        <v>285.82980030399102</v>
      </c>
      <c r="BH101" s="52">
        <f>+BH63+BH96+BH98+BH99+BH100</f>
        <v>273081293.62472218</v>
      </c>
      <c r="BI101" s="55">
        <v>516.81267471280421</v>
      </c>
      <c r="BJ101" s="52">
        <f>+BJ63+BJ96+BJ98+BJ99+BJ100</f>
        <v>594086597.34109175</v>
      </c>
      <c r="BK101" s="56">
        <v>350.03447930724894</v>
      </c>
      <c r="BL101" s="143">
        <f>+BL63+BL96</f>
        <v>756942958.94802272</v>
      </c>
      <c r="BM101" s="149">
        <f>+BM63+BM96</f>
        <v>364305463.80795193</v>
      </c>
      <c r="BN101" s="150">
        <f>+BN63+BN96</f>
        <v>1121248422.7559745</v>
      </c>
      <c r="BO101" s="41"/>
      <c r="BP101" s="51">
        <f>+BP63+BP96+BP98+BP99+BP100</f>
        <v>274152050.06656814</v>
      </c>
      <c r="BQ101" s="55">
        <v>1667.4918512073637</v>
      </c>
      <c r="BR101" s="52">
        <f>+BR63+BR96+BR98+BR99+BR100</f>
        <v>60089962.01197461</v>
      </c>
      <c r="BS101" s="55">
        <v>1778.9336660883023</v>
      </c>
      <c r="BT101" s="52">
        <f>+BT63+BT96+BT98+BT99+BT100</f>
        <v>334242012.07854271</v>
      </c>
      <c r="BU101" s="56">
        <v>1681.2322761453165</v>
      </c>
      <c r="BV101" s="54">
        <f>+BV63+BV96+BV98+BV99+BV100</f>
        <v>110827874.21692643</v>
      </c>
      <c r="BW101" s="55">
        <f t="shared" si="380"/>
        <v>202.7586429142452</v>
      </c>
      <c r="BX101" s="52">
        <f>+BX63+BX96+BX98+BX99+BX100</f>
        <v>139579656.70453119</v>
      </c>
      <c r="BY101" s="55">
        <f t="shared" si="381"/>
        <v>399.74126642666624</v>
      </c>
      <c r="BZ101" s="52">
        <f>+BZ63+BZ96+BZ98+BZ99+BZ100</f>
        <v>250407530.92145762</v>
      </c>
      <c r="CA101" s="56"/>
      <c r="CB101" s="143">
        <f>+CB63+CB96</f>
        <v>384979924.28349447</v>
      </c>
      <c r="CC101" s="149">
        <f>+CC63+CC96</f>
        <v>199669618.7165058</v>
      </c>
      <c r="CD101" s="150">
        <f>+CD63+CD96</f>
        <v>584649543.00000024</v>
      </c>
      <c r="CE101" s="41"/>
      <c r="CF101" s="51">
        <f>+CF63+CF96+CF98+CF99+CF100</f>
        <v>450061304.12234879</v>
      </c>
      <c r="CG101" s="55">
        <f t="shared" si="385"/>
        <v>1793.2729711774573</v>
      </c>
      <c r="CH101" s="52">
        <f>+CH63+CH96+CH98+CH99+CH100</f>
        <v>86729501.458347425</v>
      </c>
      <c r="CI101" s="55">
        <f t="shared" si="386"/>
        <v>1948.1020093968425</v>
      </c>
      <c r="CJ101" s="52">
        <f>+CJ63+CJ96+CJ98+CJ99+CJ100</f>
        <v>536790805.58069634</v>
      </c>
      <c r="CK101" s="56">
        <f t="shared" si="387"/>
        <v>1816.6001298874296</v>
      </c>
      <c r="CL101" s="54">
        <f>+CL63+CL96+CL98+CL99+CL100</f>
        <v>264662478.01663572</v>
      </c>
      <c r="CM101" s="55">
        <f t="shared" si="388"/>
        <v>233.11645938348445</v>
      </c>
      <c r="CN101" s="52">
        <f>+CN63+CN96+CN98+CN99+CN100</f>
        <v>231964168.50212669</v>
      </c>
      <c r="CO101" s="55">
        <f t="shared" si="389"/>
        <v>383.86487276244475</v>
      </c>
      <c r="CP101" s="52">
        <f>+CP63+CP96+CP98+CP99+CP100</f>
        <v>496626646.51876247</v>
      </c>
      <c r="CQ101" s="56">
        <f t="shared" si="390"/>
        <v>285.48176430379613</v>
      </c>
      <c r="CR101" s="143">
        <f>+CR63+CR96</f>
        <v>714723782.13898468</v>
      </c>
      <c r="CS101" s="149">
        <f>+CS63+CS96</f>
        <v>318693669.96047413</v>
      </c>
      <c r="CT101" s="150">
        <f>+CT63+CT96</f>
        <v>1033417452.0994585</v>
      </c>
      <c r="CU101" s="41"/>
      <c r="CV101" s="70">
        <f>+CV63+CV96+CV98+CV99+CV100</f>
        <v>2470200041.0229254</v>
      </c>
      <c r="CW101" s="71">
        <f t="shared" si="268"/>
        <v>1809.1309338702126</v>
      </c>
      <c r="CX101" s="72">
        <f>+CX63+CX96+CX98+CX99+CX100</f>
        <v>560735893.02438951</v>
      </c>
      <c r="CY101" s="71">
        <f t="shared" si="394"/>
        <v>1790.6189103834224</v>
      </c>
      <c r="CZ101" s="72">
        <f>+CZ63+CZ96+CZ98+CZ99+CZ100</f>
        <v>3030935934.0473146</v>
      </c>
      <c r="DA101" s="56">
        <f t="shared" si="396"/>
        <v>1805.6773304050168</v>
      </c>
      <c r="DB101" s="54">
        <f>+DB63+DB96+DB98+DB99+DB100</f>
        <v>1442152380.6504097</v>
      </c>
      <c r="DC101" s="55">
        <f t="shared" si="398"/>
        <v>268.94518250168858</v>
      </c>
      <c r="DD101" s="52">
        <f>+DD63+DD96+DD98+DD99+DD100</f>
        <v>1367393184.545351</v>
      </c>
      <c r="DE101" s="55">
        <f t="shared" si="400"/>
        <v>491.04352279889417</v>
      </c>
      <c r="DF101" s="52">
        <f>+DF63+DF96+DF98+DF99+DF100</f>
        <v>2809545565.1957612</v>
      </c>
      <c r="DG101" s="56">
        <f t="shared" si="402"/>
        <v>344.8597599431738</v>
      </c>
      <c r="DH101" s="204"/>
      <c r="DI101" s="188" t="s">
        <v>178</v>
      </c>
      <c r="DJ101" s="54">
        <f>+DJ63+DJ96+DJ98+DJ99+DJ100</f>
        <v>3030935934.0473146</v>
      </c>
      <c r="DK101" s="52">
        <f t="shared" ref="DK101:DL101" si="414">+DK63+DK96+DK98+DK99+DK100</f>
        <v>2809545565.1957612</v>
      </c>
      <c r="DL101" s="53">
        <f t="shared" si="414"/>
        <v>5840481499.2430763</v>
      </c>
      <c r="DM101"/>
      <c r="DN101" s="57">
        <f>+R102+AH102+AX102+BN102+CD102+CT102</f>
        <v>428600805.04806745</v>
      </c>
      <c r="DO101" s="57"/>
    </row>
    <row r="102" spans="1:119" s="25" customFormat="1" ht="16.2" thickBot="1" x14ac:dyDescent="0.35">
      <c r="A102" s="33">
        <v>86</v>
      </c>
      <c r="B102" s="49" t="s">
        <v>179</v>
      </c>
      <c r="C102" s="42"/>
      <c r="D102" s="73">
        <f>+D16-D101</f>
        <v>23927732.859999955</v>
      </c>
      <c r="E102" s="74">
        <f t="shared" si="346"/>
        <v>112.94338069254566</v>
      </c>
      <c r="F102" s="77">
        <f>+F16-F101</f>
        <v>7395289.3799999654</v>
      </c>
      <c r="G102" s="74">
        <f t="shared" si="347"/>
        <v>155.74276345716379</v>
      </c>
      <c r="H102" s="77">
        <f>+H16-H101</f>
        <v>31323022.23999995</v>
      </c>
      <c r="I102" s="76">
        <f t="shared" si="349"/>
        <v>120.77975722989108</v>
      </c>
      <c r="J102" s="73">
        <f>+J16-J101</f>
        <v>4678638.4200000167</v>
      </c>
      <c r="K102" s="74">
        <f t="shared" si="350"/>
        <v>15.304021811306738</v>
      </c>
      <c r="L102" s="77">
        <f>+L16-L101</f>
        <v>10734963.170000136</v>
      </c>
      <c r="M102" s="74">
        <f t="shared" si="351"/>
        <v>40.776418993862194</v>
      </c>
      <c r="N102" s="77">
        <f>+N16-N101</f>
        <v>15413601.590000153</v>
      </c>
      <c r="O102" s="76">
        <f t="shared" si="353"/>
        <v>27.090025765540879</v>
      </c>
      <c r="P102" s="117">
        <f>+P16-P101</f>
        <v>28606371.279999971</v>
      </c>
      <c r="Q102" s="118">
        <f>+Q16-Q101</f>
        <v>18130252.550000072</v>
      </c>
      <c r="R102" s="119">
        <f>+R16-R101</f>
        <v>46736623.829999924</v>
      </c>
      <c r="S102" s="39"/>
      <c r="T102" s="73">
        <f>+T16-T101</f>
        <v>131154428.13957453</v>
      </c>
      <c r="U102" s="74">
        <f t="shared" si="357"/>
        <v>343.44768495421164</v>
      </c>
      <c r="V102" s="77">
        <f>+V16-V101</f>
        <v>18606858.74071151</v>
      </c>
      <c r="W102" s="74">
        <f t="shared" si="358"/>
        <v>199.26170488773184</v>
      </c>
      <c r="X102" s="77">
        <f>+X16-X101</f>
        <v>149761286.88028622</v>
      </c>
      <c r="Y102" s="76">
        <f t="shared" si="360"/>
        <v>315.11775127097286</v>
      </c>
      <c r="Z102" s="75">
        <f>+Z16-Z101</f>
        <v>61458112.25125581</v>
      </c>
      <c r="AA102" s="79">
        <f t="shared" si="361"/>
        <v>32.063306498969524</v>
      </c>
      <c r="AB102" s="77">
        <f>+AB16-AB101</f>
        <v>65042625.937495857</v>
      </c>
      <c r="AC102" s="74">
        <f t="shared" si="362"/>
        <v>87.6134199610118</v>
      </c>
      <c r="AD102" s="77">
        <f>+AD16-AD101</f>
        <v>126500738.1887517</v>
      </c>
      <c r="AE102" s="76">
        <f t="shared" si="364"/>
        <v>47.571762690399396</v>
      </c>
      <c r="AF102" s="117">
        <f>+AF16-AF101</f>
        <v>192612540.39083028</v>
      </c>
      <c r="AG102" s="118">
        <f>+AG16-AG101</f>
        <v>83649484.678207278</v>
      </c>
      <c r="AH102" s="119">
        <f>+AH16-AH101</f>
        <v>276262025.06903768</v>
      </c>
      <c r="AI102" s="41"/>
      <c r="AJ102" s="73">
        <f>+AJ16-AJ101</f>
        <v>21379843.018287331</v>
      </c>
      <c r="AK102" s="74">
        <f t="shared" si="368"/>
        <v>169.0239783246686</v>
      </c>
      <c r="AL102" s="77">
        <f>+AL16-AL101</f>
        <v>2351349.7899580896</v>
      </c>
      <c r="AM102" s="74">
        <f t="shared" si="369"/>
        <v>63.800021434217598</v>
      </c>
      <c r="AN102" s="77">
        <f>+AN16-AN101</f>
        <v>23731192.808245599</v>
      </c>
      <c r="AO102" s="76">
        <f t="shared" si="370"/>
        <v>145.28263986192169</v>
      </c>
      <c r="AP102" s="75">
        <f>+AP16-AP101</f>
        <v>12355617.6420919</v>
      </c>
      <c r="AQ102" s="74">
        <f t="shared" si="371"/>
        <v>42.850862322577164</v>
      </c>
      <c r="AR102" s="77">
        <f>+AR16-AR101</f>
        <v>4226685.8141264319</v>
      </c>
      <c r="AS102" s="74">
        <f t="shared" si="372"/>
        <v>15.072428685482507</v>
      </c>
      <c r="AT102" s="77">
        <f>+AT16-AT101</f>
        <v>16582303.456218302</v>
      </c>
      <c r="AU102" s="76">
        <f t="shared" si="373"/>
        <v>29.154929463343038</v>
      </c>
      <c r="AV102" s="117">
        <f>+AV16-AV101</f>
        <v>33735460.660379291</v>
      </c>
      <c r="AW102" s="118">
        <f>+AW16-AW101</f>
        <v>6578035.6040845513</v>
      </c>
      <c r="AX102" s="119">
        <f>+AX16-AX101</f>
        <v>40313496.264463663</v>
      </c>
      <c r="AY102" s="41"/>
      <c r="AZ102" s="73">
        <f>+AZ16-AZ101</f>
        <v>28029896.875286937</v>
      </c>
      <c r="BA102" s="74">
        <f t="shared" si="302"/>
        <v>127.41267620009245</v>
      </c>
      <c r="BB102" s="77">
        <f>+BB16-BB101</f>
        <v>3782300.219830066</v>
      </c>
      <c r="BC102" s="74">
        <f t="shared" si="303"/>
        <v>69.48159710173536</v>
      </c>
      <c r="BD102" s="77">
        <f>+BD16-BD101</f>
        <v>31812197.095116973</v>
      </c>
      <c r="BE102" s="76">
        <v>43.878105840104944</v>
      </c>
      <c r="BF102" s="75">
        <f>+BF16-BF101</f>
        <v>27359745.264502585</v>
      </c>
      <c r="BG102" s="74">
        <v>7.6412794327255966</v>
      </c>
      <c r="BH102" s="77">
        <f>+BH16-BH101</f>
        <v>8554552.7244058251</v>
      </c>
      <c r="BI102" s="74">
        <v>16.739584960089033</v>
      </c>
      <c r="BJ102" s="77">
        <f>+BJ16-BJ101</f>
        <v>35914297.988908291</v>
      </c>
      <c r="BK102" s="76">
        <v>10.170271191759889</v>
      </c>
      <c r="BL102" s="117">
        <f>+BL16-BL101</f>
        <v>55389642.139789343</v>
      </c>
      <c r="BM102" s="118">
        <f>+BM16-BM101</f>
        <v>12336852.944235921</v>
      </c>
      <c r="BN102" s="119">
        <f>+BN16-BN101</f>
        <v>67726495.084025383</v>
      </c>
      <c r="BO102" s="41"/>
      <c r="BP102" s="73">
        <f>+BP16-BP101</f>
        <v>-9283959.786568135</v>
      </c>
      <c r="BQ102" s="74">
        <v>177.96296642910175</v>
      </c>
      <c r="BR102" s="77">
        <f>+BR16-BR101</f>
        <v>-7764934.5419746041</v>
      </c>
      <c r="BS102" s="74">
        <v>105.59405927905715</v>
      </c>
      <c r="BT102" s="77">
        <f>+BT16-BT101</f>
        <v>-17048894.328542709</v>
      </c>
      <c r="BU102" s="76">
        <f>+BT102/BT111</f>
        <v>-80.916260849854808</v>
      </c>
      <c r="BV102" s="75">
        <f>+BV16-BV101</f>
        <v>-29313730.526926681</v>
      </c>
      <c r="BW102" s="74">
        <f t="shared" si="380"/>
        <v>-53.62921794168804</v>
      </c>
      <c r="BX102" s="77">
        <f>+BX16-BX101</f>
        <v>9716913.7954684794</v>
      </c>
      <c r="BY102" s="74">
        <f t="shared" si="381"/>
        <v>27.82820590096221</v>
      </c>
      <c r="BZ102" s="77">
        <f>+BZ16-BZ101</f>
        <v>-19596816.731458157</v>
      </c>
      <c r="CA102" s="76"/>
      <c r="CB102" s="117">
        <f>+CB16-CB101</f>
        <v>-38597690.313494682</v>
      </c>
      <c r="CC102" s="118">
        <f>+CC16-CC101</f>
        <v>1951979.2534939051</v>
      </c>
      <c r="CD102" s="119">
        <f>+CD16-CD101</f>
        <v>-36645711.060000896</v>
      </c>
      <c r="CE102" s="41"/>
      <c r="CF102" s="73">
        <f>+CF16-CF101</f>
        <v>9846790.2909162641</v>
      </c>
      <c r="CG102" s="74">
        <f>+CF102/$CF$111</f>
        <v>39.23461697287452</v>
      </c>
      <c r="CH102" s="77">
        <f>+CH16-CH101</f>
        <v>-3097514.0316123217</v>
      </c>
      <c r="CI102" s="74">
        <f t="shared" si="386"/>
        <v>-69.575786873592136</v>
      </c>
      <c r="CJ102" s="77">
        <f>+CJ16-CJ101</f>
        <v>6749276.2593038082</v>
      </c>
      <c r="CK102" s="76">
        <f t="shared" si="387"/>
        <v>22.840808750503594</v>
      </c>
      <c r="CL102" s="75">
        <f>+CL16-CL101</f>
        <v>17311266.670513272</v>
      </c>
      <c r="CM102" s="74">
        <f t="shared" si="388"/>
        <v>15.247878066870197</v>
      </c>
      <c r="CN102" s="77">
        <f>+CN16-CN101</f>
        <v>10147332.930724323</v>
      </c>
      <c r="CO102" s="74">
        <f t="shared" si="389"/>
        <v>16.792268777903711</v>
      </c>
      <c r="CP102" s="77">
        <f>+CP16-CP101</f>
        <v>27458599.601237416</v>
      </c>
      <c r="CQ102" s="76">
        <f t="shared" si="390"/>
        <v>15.784351311839279</v>
      </c>
      <c r="CR102" s="117">
        <f>+CR16-CR101</f>
        <v>27158056.961429238</v>
      </c>
      <c r="CS102" s="118">
        <f>+CS16-CS101</f>
        <v>7049818.8991119862</v>
      </c>
      <c r="CT102" s="119">
        <f>+CT16-CT101</f>
        <v>34207875.860541701</v>
      </c>
      <c r="CU102" s="41"/>
      <c r="CV102" s="78">
        <f>+CV16-CV101</f>
        <v>205054731.39749765</v>
      </c>
      <c r="CW102" s="74">
        <f t="shared" si="268"/>
        <v>150.17846795680529</v>
      </c>
      <c r="CX102" s="78">
        <f>+CX16-CX101</f>
        <v>21273349.556912661</v>
      </c>
      <c r="CY102" s="79">
        <f t="shared" si="394"/>
        <v>67.932983205959601</v>
      </c>
      <c r="CZ102" s="78">
        <f>+CZ16-CZ101</f>
        <v>226328080.95441055</v>
      </c>
      <c r="DA102" s="80">
        <f t="shared" si="396"/>
        <v>134.83474870672438</v>
      </c>
      <c r="DB102" s="78">
        <f>+DB16-DB101</f>
        <v>93849649.721436739</v>
      </c>
      <c r="DC102" s="74">
        <f t="shared" si="398"/>
        <v>17.501903065657974</v>
      </c>
      <c r="DD102" s="78">
        <f>+DD16-DD101</f>
        <v>108423074.37222123</v>
      </c>
      <c r="DE102" s="79">
        <f t="shared" si="400"/>
        <v>38.935727480698318</v>
      </c>
      <c r="DF102" s="78">
        <f>+DF16-DF101</f>
        <v>202272724.09365749</v>
      </c>
      <c r="DG102" s="80">
        <f t="shared" si="402"/>
        <v>24.828115955161653</v>
      </c>
      <c r="DH102" s="204"/>
      <c r="DI102" s="188" t="s">
        <v>179</v>
      </c>
      <c r="DJ102" s="78">
        <f>+DJ16-DJ101</f>
        <v>226328080.95441103</v>
      </c>
      <c r="DK102" s="78">
        <f>+DK16-DK101</f>
        <v>202272724.09365749</v>
      </c>
      <c r="DL102" s="78">
        <f>+DL16-DL101</f>
        <v>428600805.04806805</v>
      </c>
      <c r="DM102"/>
      <c r="DN102" s="57">
        <f>+D102+F102+J102+L102+T102+V102+Z102+AB102++AJ102+AL102+AP102+AR102+AZ102+BB102+BF102+BH102+BP102+BR102+BV102+BX102+CF102+CH102+CL102+CN102</f>
        <v>428600805.04806751</v>
      </c>
      <c r="DO102" s="57"/>
    </row>
    <row r="103" spans="1:119" s="60" customFormat="1" ht="15.6" x14ac:dyDescent="0.3">
      <c r="A103" s="33"/>
      <c r="B103" s="33"/>
      <c r="C103" s="42"/>
      <c r="D103" s="43"/>
      <c r="E103" s="44"/>
      <c r="F103" s="44"/>
      <c r="G103" s="44"/>
      <c r="H103" s="44"/>
      <c r="I103" s="45"/>
      <c r="J103" s="43"/>
      <c r="K103" s="44"/>
      <c r="L103" s="44"/>
      <c r="M103" s="44"/>
      <c r="N103" s="44"/>
      <c r="O103" s="45"/>
      <c r="P103" s="137"/>
      <c r="Q103" s="138"/>
      <c r="R103" s="139"/>
      <c r="S103" s="39"/>
      <c r="T103" s="43"/>
      <c r="U103" s="44"/>
      <c r="V103" s="44"/>
      <c r="W103" s="44"/>
      <c r="X103" s="44"/>
      <c r="Y103" s="45"/>
      <c r="Z103" s="46"/>
      <c r="AA103" s="245"/>
      <c r="AB103" s="44"/>
      <c r="AC103" s="44"/>
      <c r="AD103" s="44"/>
      <c r="AE103" s="45"/>
      <c r="AF103" s="137"/>
      <c r="AG103" s="138"/>
      <c r="AH103" s="139"/>
      <c r="AI103" s="41"/>
      <c r="AJ103" s="43"/>
      <c r="AK103" s="44"/>
      <c r="AL103" s="44"/>
      <c r="AM103" s="44"/>
      <c r="AN103" s="44"/>
      <c r="AO103" s="45"/>
      <c r="AP103" s="46"/>
      <c r="AQ103" s="44"/>
      <c r="AR103" s="44"/>
      <c r="AS103" s="47"/>
      <c r="AT103" s="44"/>
      <c r="AU103" s="45"/>
      <c r="AV103" s="137"/>
      <c r="AW103" s="138"/>
      <c r="AX103" s="139"/>
      <c r="AY103" s="41"/>
      <c r="AZ103" s="43"/>
      <c r="BA103" s="44"/>
      <c r="BB103" s="44"/>
      <c r="BC103" s="44"/>
      <c r="BD103" s="44"/>
      <c r="BE103" s="45"/>
      <c r="BF103" s="46"/>
      <c r="BG103" s="47"/>
      <c r="BH103" s="44"/>
      <c r="BI103" s="47"/>
      <c r="BJ103" s="44"/>
      <c r="BK103" s="45"/>
      <c r="BL103" s="137"/>
      <c r="BM103" s="138"/>
      <c r="BN103" s="139"/>
      <c r="BO103" s="41"/>
      <c r="BP103" s="43"/>
      <c r="BQ103" s="44"/>
      <c r="BR103" s="44"/>
      <c r="BS103" s="44"/>
      <c r="BT103" s="44"/>
      <c r="BU103" s="45"/>
      <c r="BV103" s="46"/>
      <c r="BW103" s="44"/>
      <c r="BX103" s="44"/>
      <c r="BY103" s="44"/>
      <c r="BZ103" s="44"/>
      <c r="CA103" s="45"/>
      <c r="CB103" s="137"/>
      <c r="CC103" s="138"/>
      <c r="CD103" s="139"/>
      <c r="CE103" s="41"/>
      <c r="CF103" s="43"/>
      <c r="CG103" s="44"/>
      <c r="CH103" s="44"/>
      <c r="CI103" s="44"/>
      <c r="CJ103" s="44"/>
      <c r="CK103" s="45"/>
      <c r="CL103" s="46"/>
      <c r="CM103" s="44"/>
      <c r="CN103" s="44"/>
      <c r="CO103" s="47"/>
      <c r="CP103" s="44"/>
      <c r="CQ103" s="45"/>
      <c r="CR103" s="137"/>
      <c r="CS103" s="138"/>
      <c r="CT103" s="139"/>
      <c r="CU103" s="41"/>
      <c r="CV103" s="81"/>
      <c r="CW103" s="82"/>
      <c r="CX103" s="47"/>
      <c r="CY103" s="82"/>
      <c r="CZ103" s="83"/>
      <c r="DA103" s="48"/>
      <c r="DB103" s="58"/>
      <c r="DC103" s="47"/>
      <c r="DD103" s="47"/>
      <c r="DE103" s="47"/>
      <c r="DF103" s="44"/>
      <c r="DG103" s="48"/>
      <c r="DH103" s="176"/>
      <c r="DI103" s="187"/>
      <c r="DJ103" s="46"/>
      <c r="DK103" s="44"/>
      <c r="DL103" s="45"/>
      <c r="DM103"/>
      <c r="DN103" s="57">
        <f>+'JUL-SEP 2021'!DL102+'OCT-DEC 2021'!DL102+'JAN-MAR 2022'!DL102+'APR-JUN 2022'!DL102</f>
        <v>214655791.27882814</v>
      </c>
      <c r="DO103" s="67"/>
    </row>
    <row r="104" spans="1:119" s="60" customFormat="1" ht="15.6" x14ac:dyDescent="0.3">
      <c r="A104" s="33"/>
      <c r="B104" s="33"/>
      <c r="C104" s="34"/>
      <c r="D104" s="35"/>
      <c r="E104" s="36"/>
      <c r="F104" s="36"/>
      <c r="G104" s="36"/>
      <c r="H104" s="36"/>
      <c r="I104" s="37"/>
      <c r="J104" s="35"/>
      <c r="K104" s="36"/>
      <c r="L104" s="36"/>
      <c r="M104" s="36"/>
      <c r="N104" s="36"/>
      <c r="O104" s="37"/>
      <c r="P104" s="151"/>
      <c r="Q104" s="152"/>
      <c r="R104" s="153"/>
      <c r="S104" s="39"/>
      <c r="T104" s="35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51"/>
      <c r="AG104" s="152"/>
      <c r="AH104" s="153"/>
      <c r="AI104" s="41"/>
      <c r="AJ104" s="35"/>
      <c r="AK104" s="36"/>
      <c r="AL104" s="36"/>
      <c r="AM104" s="36"/>
      <c r="AN104" s="36"/>
      <c r="AO104" s="37"/>
      <c r="AP104" s="38"/>
      <c r="AQ104" s="36"/>
      <c r="AR104" s="36"/>
      <c r="AS104" s="84"/>
      <c r="AT104" s="36"/>
      <c r="AU104" s="37"/>
      <c r="AV104" s="151"/>
      <c r="AW104" s="152"/>
      <c r="AX104" s="153"/>
      <c r="AY104" s="41"/>
      <c r="AZ104" s="35"/>
      <c r="BA104" s="36"/>
      <c r="BB104" s="36"/>
      <c r="BC104" s="36"/>
      <c r="BD104" s="36"/>
      <c r="BE104" s="37"/>
      <c r="BF104" s="38"/>
      <c r="BG104" s="84"/>
      <c r="BH104" s="36"/>
      <c r="BI104" s="84"/>
      <c r="BJ104" s="36"/>
      <c r="BK104" s="37"/>
      <c r="BL104" s="151"/>
      <c r="BM104" s="152"/>
      <c r="BN104" s="153"/>
      <c r="BO104" s="41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51"/>
      <c r="CC104" s="152"/>
      <c r="CD104" s="153"/>
      <c r="CE104" s="41"/>
      <c r="CF104" s="35"/>
      <c r="CG104" s="36"/>
      <c r="CH104" s="36"/>
      <c r="CI104" s="36"/>
      <c r="CJ104" s="36"/>
      <c r="CK104" s="37"/>
      <c r="CL104" s="38"/>
      <c r="CM104" s="36"/>
      <c r="CN104" s="36"/>
      <c r="CO104" s="84"/>
      <c r="CP104" s="36"/>
      <c r="CQ104" s="37"/>
      <c r="CR104" s="151"/>
      <c r="CS104" s="152"/>
      <c r="CT104" s="153"/>
      <c r="CU104" s="41"/>
      <c r="CV104" s="38"/>
      <c r="CW104" s="84"/>
      <c r="CX104" s="84"/>
      <c r="CY104" s="84"/>
      <c r="CZ104" s="36"/>
      <c r="DA104" s="85"/>
      <c r="DB104" s="86"/>
      <c r="DC104" s="84"/>
      <c r="DD104" s="84"/>
      <c r="DE104" s="84"/>
      <c r="DF104" s="36"/>
      <c r="DG104" s="85"/>
      <c r="DH104" s="177"/>
      <c r="DI104" s="187"/>
      <c r="DJ104" s="38"/>
      <c r="DK104" s="36"/>
      <c r="DL104" s="37"/>
      <c r="DM104"/>
    </row>
    <row r="105" spans="1:119" s="60" customFormat="1" ht="15.6" x14ac:dyDescent="0.3">
      <c r="A105" s="49">
        <v>87</v>
      </c>
      <c r="B105" s="68" t="s">
        <v>49</v>
      </c>
      <c r="C105" s="42"/>
      <c r="D105" s="43">
        <f>+'JUL-SEP 2021'!D105+'OCT-DEC 2021 '!D105</f>
        <v>2633557.27</v>
      </c>
      <c r="E105" s="44"/>
      <c r="F105" s="44">
        <f>+'JUL-SEP 2021'!F105+'OCT-DEC 2021 '!F105</f>
        <v>1261798.5</v>
      </c>
      <c r="G105" s="44"/>
      <c r="H105" s="44">
        <f t="shared" ref="H105:H107" si="415">+D105+F105</f>
        <v>3895355.77</v>
      </c>
      <c r="I105" s="45"/>
      <c r="J105" s="43">
        <f>+'OCT-DEC 2021 '!J105+'JUL-SEP 2021'!J105</f>
        <v>4274607.73999999</v>
      </c>
      <c r="K105" s="44"/>
      <c r="L105" s="44">
        <f>+'OCT-DEC 2021 '!L105+'JUL-SEP 2021'!L105</f>
        <v>5239961.9999999898</v>
      </c>
      <c r="M105" s="44"/>
      <c r="N105" s="44">
        <f t="shared" ref="N105:N107" si="416">+J105+L105</f>
        <v>9514569.7399999797</v>
      </c>
      <c r="O105" s="45"/>
      <c r="P105" s="137">
        <f t="shared" ref="P105:P107" si="417">+D105+J105</f>
        <v>6908165.0099999905</v>
      </c>
      <c r="Q105" s="138">
        <f t="shared" ref="Q105:Q107" si="418">+F105+L105</f>
        <v>6501760.4999999898</v>
      </c>
      <c r="R105" s="139">
        <f t="shared" ref="R105:R107" si="419">+P105+Q105</f>
        <v>13409925.509999979</v>
      </c>
      <c r="S105" s="39"/>
      <c r="T105" s="43">
        <f>+'OCT-DEC 2021 '!T105+'JUL-SEP 2021'!T105</f>
        <v>3877435.02</v>
      </c>
      <c r="U105" s="44"/>
      <c r="V105" s="44">
        <f>+'OCT-DEC 2021 '!V105+'JUL-SEP 2021'!V105</f>
        <v>1852990.399999999</v>
      </c>
      <c r="W105" s="44"/>
      <c r="X105" s="44">
        <f t="shared" ref="X105:X107" si="420">+T105+V105</f>
        <v>5730425.419999999</v>
      </c>
      <c r="Y105" s="45"/>
      <c r="Z105" s="46">
        <f>+'OCT-DEC 2021 '!Z105+'JUL-SEP 2021'!Z105</f>
        <v>8035831.1400000118</v>
      </c>
      <c r="AA105" s="44"/>
      <c r="AB105" s="44">
        <f>+'OCT-DEC 2021 '!AB105+'JUL-SEP 2021'!AB105</f>
        <v>4937843.43</v>
      </c>
      <c r="AC105" s="44"/>
      <c r="AD105" s="44">
        <f t="shared" ref="AD105:AD107" si="421">+Z105+AB105</f>
        <v>12973674.570000011</v>
      </c>
      <c r="AE105" s="45"/>
      <c r="AF105" s="137">
        <f t="shared" ref="AF105:AF107" si="422">+T105+Z105</f>
        <v>11913266.160000011</v>
      </c>
      <c r="AG105" s="138">
        <f t="shared" ref="AG105:AG107" si="423">+V105+AB105</f>
        <v>6790833.8299999982</v>
      </c>
      <c r="AH105" s="139">
        <f t="shared" ref="AH105:AH107" si="424">+AF105+AG105</f>
        <v>18704099.99000001</v>
      </c>
      <c r="AI105" s="41"/>
      <c r="AJ105" s="43">
        <f>+'OCT-DEC 2021 '!AJ105+'JUL-SEP 2021'!AJ105</f>
        <v>14291906.18</v>
      </c>
      <c r="AK105" s="44"/>
      <c r="AL105" s="44">
        <v>10989786.280000001</v>
      </c>
      <c r="AM105" s="44"/>
      <c r="AN105" s="44">
        <v>36203568.820000008</v>
      </c>
      <c r="AO105" s="45"/>
      <c r="AP105" s="46">
        <f>+'OCT-DEC 2021 '!AP105+'JUL-SEP 2021'!AP105</f>
        <v>14881756.75</v>
      </c>
      <c r="AQ105" s="44"/>
      <c r="AR105" s="44">
        <f>+'OCT-DEC 2021 '!AR105+'JUL-SEP 2021'!AR105</f>
        <v>28018108.079999998</v>
      </c>
      <c r="AS105" s="47"/>
      <c r="AT105" s="44">
        <v>36203568.820000008</v>
      </c>
      <c r="AU105" s="45"/>
      <c r="AV105" s="137">
        <f t="shared" ref="AV105:AV107" si="425">+AJ105+AP105</f>
        <v>29173662.93</v>
      </c>
      <c r="AW105" s="138">
        <f t="shared" ref="AW105:AW107" si="426">+AL105+AR105</f>
        <v>39007894.359999999</v>
      </c>
      <c r="AX105" s="139">
        <f t="shared" ref="AX105:AX107" si="427">+AV105+AW105</f>
        <v>68181557.289999992</v>
      </c>
      <c r="AY105" s="41"/>
      <c r="AZ105" s="43">
        <f>+'OCT-DEC 2021 '!AZ105+'JUL-SEP 2021'!AZ105</f>
        <v>4373801.0099999895</v>
      </c>
      <c r="BA105" s="44"/>
      <c r="BB105" s="44">
        <f>+'OCT-DEC 2021 '!BB105+'JUL-SEP 2021'!BB105</f>
        <v>1590302.9799999991</v>
      </c>
      <c r="BC105" s="44"/>
      <c r="BD105" s="44">
        <v>36203568.820000008</v>
      </c>
      <c r="BE105" s="45"/>
      <c r="BF105" s="46">
        <f>+'OCT-DEC 2021 '!BF105+'JUL-SEP 2021'!BF105</f>
        <v>9454632.0700000096</v>
      </c>
      <c r="BG105" s="47"/>
      <c r="BH105" s="44">
        <f>+'OCT-DEC 2021 '!BH105+'JUL-SEP 2021'!BH105</f>
        <v>6227508.9499999806</v>
      </c>
      <c r="BI105" s="47"/>
      <c r="BJ105" s="44">
        <v>36203568.820000008</v>
      </c>
      <c r="BK105" s="45"/>
      <c r="BL105" s="137">
        <f t="shared" ref="BL105:BL107" si="428">+AZ105+BF105</f>
        <v>13828433.079999998</v>
      </c>
      <c r="BM105" s="138">
        <f t="shared" ref="BM105:BM107" si="429">+BB105+BH105</f>
        <v>7817811.9299999792</v>
      </c>
      <c r="BN105" s="139">
        <f t="shared" ref="BN105:BN107" si="430">+BL105+BM105</f>
        <v>21646245.009999976</v>
      </c>
      <c r="BO105" s="41"/>
      <c r="BP105" s="43">
        <f>+'OCT-DEC 2021 '!BP105+'JUL-SEP 2021'!BP105</f>
        <v>2465519.9399999995</v>
      </c>
      <c r="BQ105" s="44"/>
      <c r="BR105" s="44">
        <f>+'OCT-DEC 2021 '!BR105+'JUL-SEP 2021'!BR105</f>
        <v>0</v>
      </c>
      <c r="BS105" s="44"/>
      <c r="BT105" s="44">
        <v>36203568.820000008</v>
      </c>
      <c r="BU105" s="45"/>
      <c r="BV105" s="46">
        <f>+'OCT-DEC 2021 '!BV105+'JUL-SEP 2021'!BV105</f>
        <v>6405806.959999999</v>
      </c>
      <c r="BW105" s="44"/>
      <c r="BX105" s="44">
        <f>+'OCT-DEC 2021 '!BX105+'JUL-SEP 2021'!BX105</f>
        <v>0</v>
      </c>
      <c r="BY105" s="44"/>
      <c r="BZ105" s="44">
        <v>36203568.820000008</v>
      </c>
      <c r="CA105" s="45"/>
      <c r="CB105" s="137">
        <f t="shared" ref="CB105:CB107" si="431">+BP105+BV105</f>
        <v>8871326.8999999985</v>
      </c>
      <c r="CC105" s="138">
        <f t="shared" ref="CC105:CC107" si="432">+BR105+BX105</f>
        <v>0</v>
      </c>
      <c r="CD105" s="139">
        <f t="shared" ref="CD105:CD107" si="433">+CB105+CC105</f>
        <v>8871326.8999999985</v>
      </c>
      <c r="CE105" s="41"/>
      <c r="CF105" s="43">
        <f>+'OCT-DEC 2021 '!CF105+'JUL-SEP 2021'!CF105</f>
        <v>4213245.93</v>
      </c>
      <c r="CG105" s="44"/>
      <c r="CH105" s="44">
        <f>+'OCT-DEC 2021 '!CH105+'JUL-SEP 2021'!CH105</f>
        <v>1273578.6299999999</v>
      </c>
      <c r="CI105" s="44"/>
      <c r="CJ105" s="44">
        <v>36203568.820000008</v>
      </c>
      <c r="CK105" s="45"/>
      <c r="CL105" s="46">
        <f>+'OCT-DEC 2021 '!CL105+'JUL-SEP 2021'!CL105</f>
        <v>8202677.8499999903</v>
      </c>
      <c r="CM105" s="44"/>
      <c r="CN105" s="44">
        <f>+'OCT-DEC 2021 '!CN105+'JUL-SEP 2021'!CN105</f>
        <v>5260128.3000000007</v>
      </c>
      <c r="CO105" s="47"/>
      <c r="CP105" s="44">
        <v>36203568.820000008</v>
      </c>
      <c r="CQ105" s="45"/>
      <c r="CR105" s="137">
        <f t="shared" ref="CR105:CR107" si="434">+CF105+CL105</f>
        <v>12415923.77999999</v>
      </c>
      <c r="CS105" s="138">
        <f t="shared" ref="CS105:CS107" si="435">+CH105+CN105</f>
        <v>6533706.9300000006</v>
      </c>
      <c r="CT105" s="139">
        <f t="shared" ref="CT105:CT107" si="436">+CR105+CS105</f>
        <v>18949630.70999999</v>
      </c>
      <c r="CU105" s="41"/>
      <c r="CV105" s="46">
        <f>+D105+T105+AJ105+AZ105+BP105+CF105</f>
        <v>31855465.349999987</v>
      </c>
      <c r="CW105" s="47"/>
      <c r="CX105" s="47">
        <f>+F105+V105+AL105+BB105+BR105+CH105</f>
        <v>16968456.789999999</v>
      </c>
      <c r="CY105" s="47"/>
      <c r="CZ105" s="44">
        <f>+CV105+CX105</f>
        <v>48823922.139999986</v>
      </c>
      <c r="DA105" s="48"/>
      <c r="DB105" s="46">
        <f t="shared" ref="DB105:DB107" si="437">+J105+Z105+AP105+BF105+BV105+CL105</f>
        <v>51255312.510000005</v>
      </c>
      <c r="DC105" s="47"/>
      <c r="DD105" s="44">
        <f t="shared" ref="DD105:DD107" si="438">+L105+AB105+AR105+BH105+BX105+CN105</f>
        <v>49683550.759999976</v>
      </c>
      <c r="DE105" s="47"/>
      <c r="DF105" s="44">
        <f t="shared" ref="DF105:DF107" si="439">+DB105+DD105</f>
        <v>100938863.26999998</v>
      </c>
      <c r="DG105" s="48"/>
      <c r="DH105" s="176"/>
      <c r="DI105" s="190" t="s">
        <v>49</v>
      </c>
      <c r="DJ105" s="46">
        <f t="shared" ref="DJ105:DJ107" si="440">+CZ105</f>
        <v>48823922.139999986</v>
      </c>
      <c r="DK105" s="44">
        <f t="shared" ref="DK105:DK107" si="441">+DF105</f>
        <v>100938863.26999998</v>
      </c>
      <c r="DL105" s="45">
        <f t="shared" ref="DL105:DL107" si="442">+DJ105+DK105</f>
        <v>149762785.40999997</v>
      </c>
      <c r="DM105"/>
    </row>
    <row r="106" spans="1:119" s="60" customFormat="1" ht="15.6" x14ac:dyDescent="0.3">
      <c r="A106" s="49">
        <v>88</v>
      </c>
      <c r="B106" s="68" t="s">
        <v>50</v>
      </c>
      <c r="C106" s="42"/>
      <c r="D106" s="43">
        <f>+'JUL-SEP 2021'!D106+'OCT-DEC 2021 '!D106</f>
        <v>0</v>
      </c>
      <c r="E106" s="44"/>
      <c r="F106" s="44">
        <f>+'JUL-SEP 2021'!F106+'OCT-DEC 2021 '!F106</f>
        <v>0</v>
      </c>
      <c r="G106" s="44"/>
      <c r="H106" s="44">
        <f t="shared" si="415"/>
        <v>0</v>
      </c>
      <c r="I106" s="45"/>
      <c r="J106" s="43">
        <f>+'OCT-DEC 2021 '!J106+'JUL-SEP 2021'!J106</f>
        <v>0</v>
      </c>
      <c r="K106" s="44"/>
      <c r="L106" s="44">
        <f>+'OCT-DEC 2021 '!L106+'JUL-SEP 2021'!L106</f>
        <v>0</v>
      </c>
      <c r="M106" s="44"/>
      <c r="N106" s="44">
        <f t="shared" si="416"/>
        <v>0</v>
      </c>
      <c r="O106" s="45"/>
      <c r="P106" s="137">
        <f t="shared" si="417"/>
        <v>0</v>
      </c>
      <c r="Q106" s="138">
        <f t="shared" si="418"/>
        <v>0</v>
      </c>
      <c r="R106" s="139">
        <f t="shared" si="419"/>
        <v>0</v>
      </c>
      <c r="S106" s="39"/>
      <c r="T106" s="43">
        <f>+'OCT-DEC 2021 '!T106+'JUL-SEP 2021'!T106</f>
        <v>0</v>
      </c>
      <c r="U106" s="44"/>
      <c r="V106" s="44">
        <f>+'OCT-DEC 2021 '!V106+'JUL-SEP 2021'!V106</f>
        <v>0</v>
      </c>
      <c r="W106" s="44"/>
      <c r="X106" s="44">
        <f t="shared" si="420"/>
        <v>0</v>
      </c>
      <c r="Y106" s="45"/>
      <c r="Z106" s="46">
        <f>+'OCT-DEC 2021 '!Z106+'JUL-SEP 2021'!Z106</f>
        <v>0</v>
      </c>
      <c r="AA106" s="44"/>
      <c r="AB106" s="44">
        <f>+'OCT-DEC 2021 '!AB106+'JUL-SEP 2021'!AB106</f>
        <v>0</v>
      </c>
      <c r="AC106" s="44"/>
      <c r="AD106" s="44">
        <f t="shared" si="421"/>
        <v>0</v>
      </c>
      <c r="AE106" s="45"/>
      <c r="AF106" s="137">
        <f t="shared" si="422"/>
        <v>0</v>
      </c>
      <c r="AG106" s="138">
        <f t="shared" si="423"/>
        <v>0</v>
      </c>
      <c r="AH106" s="139">
        <f t="shared" si="424"/>
        <v>0</v>
      </c>
      <c r="AI106" s="41"/>
      <c r="AJ106" s="43">
        <f>+'OCT-DEC 2021 '!AJ106+'JUL-SEP 2021'!AJ106</f>
        <v>0</v>
      </c>
      <c r="AK106" s="44"/>
      <c r="AL106" s="44">
        <f>+'OCT-DEC 2021 '!AL106+'JUL-SEP 2021'!AL106</f>
        <v>0</v>
      </c>
      <c r="AM106" s="44"/>
      <c r="AN106" s="44">
        <v>0</v>
      </c>
      <c r="AO106" s="45"/>
      <c r="AP106" s="46">
        <f>+'OCT-DEC 2021 '!AP106+'JUL-SEP 2021'!AP106</f>
        <v>0</v>
      </c>
      <c r="AQ106" s="44"/>
      <c r="AR106" s="44">
        <f>+'OCT-DEC 2021 '!AR106+'JUL-SEP 2021'!AR106</f>
        <v>0</v>
      </c>
      <c r="AS106" s="47"/>
      <c r="AT106" s="44">
        <v>0</v>
      </c>
      <c r="AU106" s="45"/>
      <c r="AV106" s="137">
        <f t="shared" si="425"/>
        <v>0</v>
      </c>
      <c r="AW106" s="138">
        <f t="shared" si="426"/>
        <v>0</v>
      </c>
      <c r="AX106" s="139">
        <f t="shared" si="427"/>
        <v>0</v>
      </c>
      <c r="AY106" s="41"/>
      <c r="AZ106" s="43">
        <f>+'OCT-DEC 2021 '!AZ106+'JUL-SEP 2021'!AZ106</f>
        <v>0</v>
      </c>
      <c r="BA106" s="44"/>
      <c r="BB106" s="44">
        <f>+'OCT-DEC 2021 '!BB106+'JUL-SEP 2021'!BB106</f>
        <v>0</v>
      </c>
      <c r="BC106" s="44"/>
      <c r="BD106" s="44">
        <v>0</v>
      </c>
      <c r="BE106" s="45"/>
      <c r="BF106" s="46">
        <f>+'OCT-DEC 2021 '!BF106+'JUL-SEP 2021'!BF106</f>
        <v>0</v>
      </c>
      <c r="BG106" s="47"/>
      <c r="BH106" s="44">
        <f>+'OCT-DEC 2021 '!BH106+'JUL-SEP 2021'!BH106</f>
        <v>0</v>
      </c>
      <c r="BI106" s="47"/>
      <c r="BJ106" s="44">
        <v>0</v>
      </c>
      <c r="BK106" s="45"/>
      <c r="BL106" s="137">
        <f t="shared" si="428"/>
        <v>0</v>
      </c>
      <c r="BM106" s="138">
        <f t="shared" si="429"/>
        <v>0</v>
      </c>
      <c r="BN106" s="139">
        <f t="shared" si="430"/>
        <v>0</v>
      </c>
      <c r="BO106" s="41"/>
      <c r="BP106" s="43">
        <f>+'OCT-DEC 2021 '!BP106+'JUL-SEP 2021'!BP106</f>
        <v>0</v>
      </c>
      <c r="BQ106" s="44"/>
      <c r="BR106" s="44">
        <f>+'OCT-DEC 2021 '!BR106+'JUL-SEP 2021'!BR106</f>
        <v>0</v>
      </c>
      <c r="BS106" s="44"/>
      <c r="BT106" s="44">
        <v>0</v>
      </c>
      <c r="BU106" s="45"/>
      <c r="BV106" s="46">
        <f>+'OCT-DEC 2021 '!BV106+'JUL-SEP 2021'!BV106</f>
        <v>0</v>
      </c>
      <c r="BW106" s="44"/>
      <c r="BX106" s="44">
        <f>+'OCT-DEC 2021 '!BX106+'JUL-SEP 2021'!BX106</f>
        <v>0</v>
      </c>
      <c r="BY106" s="44"/>
      <c r="BZ106" s="44">
        <v>0</v>
      </c>
      <c r="CA106" s="45"/>
      <c r="CB106" s="137">
        <f t="shared" si="431"/>
        <v>0</v>
      </c>
      <c r="CC106" s="138">
        <f t="shared" si="432"/>
        <v>0</v>
      </c>
      <c r="CD106" s="139">
        <f t="shared" si="433"/>
        <v>0</v>
      </c>
      <c r="CE106" s="41"/>
      <c r="CF106" s="43">
        <f>+'OCT-DEC 2021 '!CF106+'JUL-SEP 2021'!CF106</f>
        <v>0</v>
      </c>
      <c r="CG106" s="44"/>
      <c r="CH106" s="44">
        <f>+'OCT-DEC 2021 '!CH106+'JUL-SEP 2021'!CH106</f>
        <v>0</v>
      </c>
      <c r="CI106" s="44"/>
      <c r="CJ106" s="44">
        <v>0</v>
      </c>
      <c r="CK106" s="45"/>
      <c r="CL106" s="46">
        <f>+'OCT-DEC 2021 '!CL106+'JUL-SEP 2021'!CL106</f>
        <v>0</v>
      </c>
      <c r="CM106" s="44"/>
      <c r="CN106" s="44">
        <f>+'OCT-DEC 2021 '!CN106+'JUL-SEP 2021'!CN106</f>
        <v>0</v>
      </c>
      <c r="CO106" s="44"/>
      <c r="CP106" s="44">
        <v>0</v>
      </c>
      <c r="CQ106" s="45"/>
      <c r="CR106" s="137">
        <f t="shared" si="434"/>
        <v>0</v>
      </c>
      <c r="CS106" s="138">
        <f t="shared" si="435"/>
        <v>0</v>
      </c>
      <c r="CT106" s="139">
        <f t="shared" si="436"/>
        <v>0</v>
      </c>
      <c r="CU106" s="41"/>
      <c r="CV106" s="46">
        <f>+D106+T106+AJ106+AZ106+BP106+CF106</f>
        <v>0</v>
      </c>
      <c r="CW106" s="47"/>
      <c r="CX106" s="47">
        <f>+F106+V106+AL106+BB106+BR106+CH106</f>
        <v>0</v>
      </c>
      <c r="CY106" s="47"/>
      <c r="CZ106" s="44">
        <f t="shared" ref="CZ106:CZ107" si="443">+CV106+CX106</f>
        <v>0</v>
      </c>
      <c r="DA106" s="48"/>
      <c r="DB106" s="46">
        <f t="shared" si="437"/>
        <v>0</v>
      </c>
      <c r="DC106" s="47"/>
      <c r="DD106" s="44">
        <f t="shared" si="438"/>
        <v>0</v>
      </c>
      <c r="DE106" s="47"/>
      <c r="DF106" s="44">
        <f t="shared" si="439"/>
        <v>0</v>
      </c>
      <c r="DG106" s="48"/>
      <c r="DH106" s="174"/>
      <c r="DI106" s="190" t="s">
        <v>50</v>
      </c>
      <c r="DJ106" s="46">
        <f t="shared" si="440"/>
        <v>0</v>
      </c>
      <c r="DK106" s="44">
        <f t="shared" si="441"/>
        <v>0</v>
      </c>
      <c r="DL106" s="45">
        <f t="shared" si="442"/>
        <v>0</v>
      </c>
      <c r="DM106"/>
    </row>
    <row r="107" spans="1:119" s="60" customFormat="1" ht="15.6" x14ac:dyDescent="0.3">
      <c r="A107" s="49">
        <v>89</v>
      </c>
      <c r="B107" s="68" t="s">
        <v>48</v>
      </c>
      <c r="C107" s="42"/>
      <c r="D107" s="43">
        <f>+'JUL-SEP 2021'!D107+'OCT-DEC 2021 '!D107</f>
        <v>28456849.640000001</v>
      </c>
      <c r="E107" s="44"/>
      <c r="F107" s="44">
        <f>+'JUL-SEP 2021'!F107+'OCT-DEC 2021 '!F107</f>
        <v>14031917.83</v>
      </c>
      <c r="G107" s="44"/>
      <c r="H107" s="44">
        <f t="shared" si="415"/>
        <v>42488767.469999999</v>
      </c>
      <c r="I107" s="45"/>
      <c r="J107" s="43">
        <f>+'OCT-DEC 2021 '!J107+'JUL-SEP 2021'!J107</f>
        <v>27190839.54000001</v>
      </c>
      <c r="K107" s="44"/>
      <c r="L107" s="44">
        <f>+'OCT-DEC 2021 '!L107+'JUL-SEP 2021'!L107</f>
        <v>61268988.100000009</v>
      </c>
      <c r="M107" s="44"/>
      <c r="N107" s="44">
        <f t="shared" si="416"/>
        <v>88459827.640000015</v>
      </c>
      <c r="O107" s="45"/>
      <c r="P107" s="137">
        <f t="shared" si="417"/>
        <v>55647689.180000007</v>
      </c>
      <c r="Q107" s="138">
        <f t="shared" si="418"/>
        <v>75300905.930000007</v>
      </c>
      <c r="R107" s="139">
        <f t="shared" si="419"/>
        <v>130948595.11000001</v>
      </c>
      <c r="S107" s="39"/>
      <c r="T107" s="43">
        <f>+'OCT-DEC 2021 '!T107+'JUL-SEP 2021'!T107</f>
        <v>10805874.115712147</v>
      </c>
      <c r="U107" s="44"/>
      <c r="V107" s="44">
        <f>+'OCT-DEC 2021 '!V107+'JUL-SEP 2021'!V107</f>
        <v>2577515.8972855806</v>
      </c>
      <c r="W107" s="44"/>
      <c r="X107" s="44">
        <f t="shared" si="420"/>
        <v>13383390.012997728</v>
      </c>
      <c r="Y107" s="45"/>
      <c r="Z107" s="46">
        <f>+'OCT-DEC 2021 '!Z107+'JUL-SEP 2021'!Z107</f>
        <v>2946631.0594910393</v>
      </c>
      <c r="AA107" s="44"/>
      <c r="AB107" s="44">
        <f>+'OCT-DEC 2021 '!AB107+'JUL-SEP 2021'!AB107</f>
        <v>2569113.1858749972</v>
      </c>
      <c r="AC107" s="44"/>
      <c r="AD107" s="44">
        <f t="shared" si="421"/>
        <v>5515744.2453660369</v>
      </c>
      <c r="AE107" s="45"/>
      <c r="AF107" s="137">
        <f t="shared" si="422"/>
        <v>13752505.175203186</v>
      </c>
      <c r="AG107" s="138">
        <f t="shared" si="423"/>
        <v>5146629.0831605773</v>
      </c>
      <c r="AH107" s="139">
        <f t="shared" si="424"/>
        <v>18899134.258363761</v>
      </c>
      <c r="AI107" s="41"/>
      <c r="AJ107" s="43">
        <f>+'OCT-DEC 2021 '!AJ107+'JUL-SEP 2021'!AJ107</f>
        <v>97541.566909671703</v>
      </c>
      <c r="AK107" s="44"/>
      <c r="AL107" s="44">
        <f>+'OCT-DEC 2021 '!AL107+'JUL-SEP 2021'!AL107</f>
        <v>106037.4675046608</v>
      </c>
      <c r="AM107" s="44"/>
      <c r="AN107" s="44">
        <v>507849.73621433263</v>
      </c>
      <c r="AO107" s="45"/>
      <c r="AP107" s="46">
        <f>+'OCT-DEC 2021 '!AP107+'JUL-SEP 2021'!AP107</f>
        <v>325060.4628944032</v>
      </c>
      <c r="AQ107" s="44"/>
      <c r="AR107" s="44">
        <f>+'OCT-DEC 2021 '!AR107+'JUL-SEP 2021'!AR107</f>
        <v>484802.61393516418</v>
      </c>
      <c r="AS107" s="47"/>
      <c r="AT107" s="44">
        <v>507849.73621433263</v>
      </c>
      <c r="AU107" s="45"/>
      <c r="AV107" s="137">
        <f t="shared" si="425"/>
        <v>422602.0298040749</v>
      </c>
      <c r="AW107" s="138">
        <f t="shared" si="426"/>
        <v>590840.08143982501</v>
      </c>
      <c r="AX107" s="139">
        <f t="shared" si="427"/>
        <v>1013442.1112438999</v>
      </c>
      <c r="AY107" s="41"/>
      <c r="AZ107" s="43">
        <f>+'OCT-DEC 2021 '!AZ107+'JUL-SEP 2021'!AZ107</f>
        <v>247434.51226292434</v>
      </c>
      <c r="BA107" s="44"/>
      <c r="BB107" s="44">
        <f>+'OCT-DEC 2021 '!BB107+'JUL-SEP 2021'!BB107</f>
        <v>37141.257737075692</v>
      </c>
      <c r="BC107" s="44"/>
      <c r="BD107" s="44">
        <v>507849.73621433263</v>
      </c>
      <c r="BE107" s="45"/>
      <c r="BF107" s="46">
        <f>+'OCT-DEC 2021 '!BF107+'JUL-SEP 2021'!BF107</f>
        <v>696483.23994008079</v>
      </c>
      <c r="BG107" s="47"/>
      <c r="BH107" s="44">
        <f>+'OCT-DEC 2021 '!BH107+'JUL-SEP 2021'!BH107</f>
        <v>553894.66005991958</v>
      </c>
      <c r="BI107" s="44"/>
      <c r="BJ107" s="44">
        <v>507849.73621433263</v>
      </c>
      <c r="BK107" s="45"/>
      <c r="BL107" s="137">
        <f t="shared" si="428"/>
        <v>943917.75220300513</v>
      </c>
      <c r="BM107" s="138">
        <f t="shared" si="429"/>
        <v>591035.91779699526</v>
      </c>
      <c r="BN107" s="139">
        <f t="shared" si="430"/>
        <v>1534953.6700000004</v>
      </c>
      <c r="BO107" s="41"/>
      <c r="BP107" s="43">
        <f>+'OCT-DEC 2021 '!BP107+'JUL-SEP 2021'!BP107</f>
        <v>0</v>
      </c>
      <c r="BQ107" s="44"/>
      <c r="BR107" s="44">
        <f>+'OCT-DEC 2021 '!BR107+'JUL-SEP 2021'!BR107</f>
        <v>0</v>
      </c>
      <c r="BS107" s="44"/>
      <c r="BT107" s="44">
        <v>507849.73621433263</v>
      </c>
      <c r="BU107" s="45"/>
      <c r="BV107" s="46">
        <f>+'OCT-DEC 2021 '!BV107+'JUL-SEP 2021'!BV107</f>
        <v>0</v>
      </c>
      <c r="BW107" s="44"/>
      <c r="BX107" s="44">
        <f>+'OCT-DEC 2021 '!BX107+'JUL-SEP 2021'!BX107</f>
        <v>0</v>
      </c>
      <c r="BY107" s="44"/>
      <c r="BZ107" s="44">
        <v>507849.73621433263</v>
      </c>
      <c r="CA107" s="45"/>
      <c r="CB107" s="137">
        <f t="shared" si="431"/>
        <v>0</v>
      </c>
      <c r="CC107" s="138">
        <f t="shared" si="432"/>
        <v>0</v>
      </c>
      <c r="CD107" s="139">
        <f t="shared" si="433"/>
        <v>0</v>
      </c>
      <c r="CE107" s="41"/>
      <c r="CF107" s="43">
        <f>+'OCT-DEC 2021 '!CF107+'JUL-SEP 2021'!CF107</f>
        <v>0</v>
      </c>
      <c r="CG107" s="44"/>
      <c r="CH107" s="44">
        <f>+'OCT-DEC 2021 '!CH107+'JUL-SEP 2021'!CH107</f>
        <v>0</v>
      </c>
      <c r="CI107" s="44"/>
      <c r="CJ107" s="44">
        <v>507849.73621433263</v>
      </c>
      <c r="CK107" s="45"/>
      <c r="CL107" s="46">
        <f>+'OCT-DEC 2021 '!CL107+'JUL-SEP 2021'!CL107</f>
        <v>0</v>
      </c>
      <c r="CM107" s="44"/>
      <c r="CN107" s="44">
        <f>+'OCT-DEC 2021 '!CN107+'JUL-SEP 2021'!CN107</f>
        <v>0</v>
      </c>
      <c r="CO107" s="44"/>
      <c r="CP107" s="44">
        <v>507849.73621433263</v>
      </c>
      <c r="CQ107" s="45"/>
      <c r="CR107" s="137">
        <f t="shared" si="434"/>
        <v>0</v>
      </c>
      <c r="CS107" s="138">
        <f t="shared" si="435"/>
        <v>0</v>
      </c>
      <c r="CT107" s="139">
        <f t="shared" si="436"/>
        <v>0</v>
      </c>
      <c r="CU107" s="41"/>
      <c r="CV107" s="46">
        <f>+D107+T107+AJ107+AZ107+BP107+CF107</f>
        <v>39607699.834884748</v>
      </c>
      <c r="CW107" s="44"/>
      <c r="CX107" s="47">
        <f>+F107+V107+AL107+BB107+BR107+CH107</f>
        <v>16752612.452527318</v>
      </c>
      <c r="CY107" s="47"/>
      <c r="CZ107" s="44">
        <f t="shared" si="443"/>
        <v>56360312.287412062</v>
      </c>
      <c r="DA107" s="48"/>
      <c r="DB107" s="46">
        <f t="shared" si="437"/>
        <v>31159014.302325532</v>
      </c>
      <c r="DC107" s="47"/>
      <c r="DD107" s="44">
        <f t="shared" si="438"/>
        <v>64876798.559870094</v>
      </c>
      <c r="DE107" s="47"/>
      <c r="DF107" s="44">
        <f t="shared" si="439"/>
        <v>96035812.862195626</v>
      </c>
      <c r="DG107" s="48"/>
      <c r="DH107" s="174"/>
      <c r="DI107" s="190" t="s">
        <v>48</v>
      </c>
      <c r="DJ107" s="46">
        <f t="shared" si="440"/>
        <v>56360312.287412062</v>
      </c>
      <c r="DK107" s="44">
        <f t="shared" si="441"/>
        <v>96035812.862195626</v>
      </c>
      <c r="DL107" s="45">
        <f t="shared" si="442"/>
        <v>152396125.14960769</v>
      </c>
      <c r="DM107"/>
    </row>
    <row r="108" spans="1:119" s="60" customFormat="1" ht="15.6" x14ac:dyDescent="0.3">
      <c r="A108" s="33" t="s">
        <v>102</v>
      </c>
      <c r="B108" s="33"/>
      <c r="C108" s="34"/>
      <c r="D108" s="87"/>
      <c r="E108" s="88"/>
      <c r="F108" s="88"/>
      <c r="G108" s="88"/>
      <c r="H108" s="88"/>
      <c r="I108" s="89"/>
      <c r="J108" s="87"/>
      <c r="K108" s="88"/>
      <c r="L108" s="88"/>
      <c r="M108" s="88"/>
      <c r="N108" s="88"/>
      <c r="O108" s="89"/>
      <c r="P108" s="151"/>
      <c r="Q108" s="152"/>
      <c r="R108" s="153"/>
      <c r="S108" s="39"/>
      <c r="T108" s="87"/>
      <c r="U108" s="88"/>
      <c r="V108" s="88"/>
      <c r="W108" s="88"/>
      <c r="X108" s="88"/>
      <c r="Y108" s="89"/>
      <c r="Z108" s="90"/>
      <c r="AA108" s="88"/>
      <c r="AB108" s="88"/>
      <c r="AC108" s="88"/>
      <c r="AD108" s="88"/>
      <c r="AE108" s="89"/>
      <c r="AF108" s="151"/>
      <c r="AG108" s="152"/>
      <c r="AH108" s="153"/>
      <c r="AI108" s="41"/>
      <c r="AJ108" s="87"/>
      <c r="AK108" s="88"/>
      <c r="AL108" s="88"/>
      <c r="AM108" s="88"/>
      <c r="AN108" s="88"/>
      <c r="AO108" s="89"/>
      <c r="AP108" s="90"/>
      <c r="AQ108" s="88"/>
      <c r="AR108" s="88"/>
      <c r="AS108" s="281"/>
      <c r="AT108" s="88"/>
      <c r="AU108" s="89"/>
      <c r="AV108" s="151"/>
      <c r="AW108" s="152"/>
      <c r="AX108" s="153"/>
      <c r="AY108" s="41"/>
      <c r="AZ108" s="87"/>
      <c r="BA108" s="88"/>
      <c r="BB108" s="88"/>
      <c r="BC108" s="88"/>
      <c r="BD108" s="88"/>
      <c r="BE108" s="89"/>
      <c r="BF108" s="90"/>
      <c r="BG108" s="281"/>
      <c r="BH108" s="88"/>
      <c r="BI108" s="88"/>
      <c r="BJ108" s="88"/>
      <c r="BK108" s="89"/>
      <c r="BL108" s="151"/>
      <c r="BM108" s="152"/>
      <c r="BN108" s="153"/>
      <c r="BO108" s="41"/>
      <c r="BP108" s="87"/>
      <c r="BQ108" s="88"/>
      <c r="BR108" s="88"/>
      <c r="BS108" s="88"/>
      <c r="BT108" s="88"/>
      <c r="BU108" s="89"/>
      <c r="BV108" s="90"/>
      <c r="BW108" s="88"/>
      <c r="BX108" s="88"/>
      <c r="BY108" s="88"/>
      <c r="BZ108" s="88"/>
      <c r="CA108" s="89"/>
      <c r="CB108" s="151"/>
      <c r="CC108" s="152"/>
      <c r="CD108" s="153"/>
      <c r="CE108" s="41"/>
      <c r="CF108" s="87"/>
      <c r="CG108" s="88"/>
      <c r="CH108" s="88"/>
      <c r="CI108" s="88"/>
      <c r="CJ108" s="88"/>
      <c r="CK108" s="89"/>
      <c r="CL108" s="90"/>
      <c r="CM108" s="88"/>
      <c r="CN108" s="88"/>
      <c r="CO108" s="88"/>
      <c r="CP108" s="88"/>
      <c r="CQ108" s="89"/>
      <c r="CR108" s="151"/>
      <c r="CS108" s="152"/>
      <c r="CT108" s="153"/>
      <c r="CU108" s="41"/>
      <c r="CV108" s="90"/>
      <c r="CW108" s="88"/>
      <c r="CX108" s="88"/>
      <c r="CY108" s="88"/>
      <c r="CZ108" s="88"/>
      <c r="DA108" s="89"/>
      <c r="DB108" s="90"/>
      <c r="DC108" s="88"/>
      <c r="DD108" s="88"/>
      <c r="DE108" s="88"/>
      <c r="DF108" s="88"/>
      <c r="DG108" s="89"/>
      <c r="DH108" s="178"/>
      <c r="DI108" s="187"/>
      <c r="DJ108" s="90"/>
      <c r="DK108" s="88"/>
      <c r="DL108" s="89"/>
      <c r="DM108"/>
    </row>
    <row r="109" spans="1:119" s="60" customFormat="1" ht="15.6" x14ac:dyDescent="0.3">
      <c r="A109" s="33"/>
      <c r="B109" s="33"/>
      <c r="C109" s="34"/>
      <c r="D109" s="87"/>
      <c r="E109" s="88"/>
      <c r="F109" s="88"/>
      <c r="G109" s="88"/>
      <c r="H109" s="88"/>
      <c r="I109" s="89"/>
      <c r="J109" s="87"/>
      <c r="K109" s="88"/>
      <c r="L109" s="88"/>
      <c r="M109" s="88"/>
      <c r="N109" s="88"/>
      <c r="O109" s="89"/>
      <c r="P109" s="151"/>
      <c r="Q109" s="152"/>
      <c r="R109" s="153"/>
      <c r="S109" s="39"/>
      <c r="T109" s="87"/>
      <c r="U109" s="88"/>
      <c r="V109" s="88"/>
      <c r="W109" s="88"/>
      <c r="X109" s="88"/>
      <c r="Y109" s="89"/>
      <c r="Z109" s="90"/>
      <c r="AA109" s="88"/>
      <c r="AB109" s="88"/>
      <c r="AC109" s="88"/>
      <c r="AD109" s="88"/>
      <c r="AE109" s="89"/>
      <c r="AF109" s="151"/>
      <c r="AG109" s="152"/>
      <c r="AH109" s="153"/>
      <c r="AI109" s="41"/>
      <c r="AJ109" s="87"/>
      <c r="AK109" s="88"/>
      <c r="AL109" s="88"/>
      <c r="AM109" s="88"/>
      <c r="AN109" s="88"/>
      <c r="AO109" s="89"/>
      <c r="AP109" s="90"/>
      <c r="AQ109" s="88"/>
      <c r="AR109" s="88"/>
      <c r="AS109" s="281"/>
      <c r="AT109" s="88"/>
      <c r="AU109" s="89"/>
      <c r="AV109" s="151"/>
      <c r="AW109" s="152"/>
      <c r="AX109" s="153"/>
      <c r="AY109" s="41"/>
      <c r="AZ109" s="87"/>
      <c r="BA109" s="88"/>
      <c r="BB109" s="88"/>
      <c r="BC109" s="88"/>
      <c r="BD109" s="88"/>
      <c r="BE109" s="89"/>
      <c r="BF109" s="90"/>
      <c r="BG109" s="281"/>
      <c r="BH109" s="88"/>
      <c r="BI109" s="88"/>
      <c r="BJ109" s="88"/>
      <c r="BK109" s="89"/>
      <c r="BL109" s="151"/>
      <c r="BM109" s="152"/>
      <c r="BN109" s="153"/>
      <c r="BO109" s="41"/>
      <c r="BP109" s="87"/>
      <c r="BQ109" s="88"/>
      <c r="BR109" s="88"/>
      <c r="BS109" s="88"/>
      <c r="BT109" s="88"/>
      <c r="BU109" s="89"/>
      <c r="BV109" s="90"/>
      <c r="BW109" s="88"/>
      <c r="BX109" s="88"/>
      <c r="BY109" s="88"/>
      <c r="BZ109" s="88"/>
      <c r="CA109" s="89"/>
      <c r="CB109" s="151"/>
      <c r="CC109" s="152"/>
      <c r="CD109" s="153"/>
      <c r="CE109" s="41"/>
      <c r="CF109" s="87"/>
      <c r="CG109" s="88"/>
      <c r="CH109" s="88"/>
      <c r="CI109" s="88"/>
      <c r="CJ109" s="88"/>
      <c r="CK109" s="89"/>
      <c r="CL109" s="90"/>
      <c r="CM109" s="88"/>
      <c r="CN109" s="88"/>
      <c r="CO109" s="88"/>
      <c r="CP109" s="88"/>
      <c r="CQ109" s="89"/>
      <c r="CR109" s="151">
        <f t="shared" ref="CR109:CT109" si="444">+CR102</f>
        <v>27158056.961429238</v>
      </c>
      <c r="CS109" s="152">
        <f t="shared" si="444"/>
        <v>7049818.8991119862</v>
      </c>
      <c r="CT109" s="153">
        <f t="shared" si="444"/>
        <v>34207875.860541701</v>
      </c>
      <c r="CU109" s="41"/>
      <c r="CV109" s="90"/>
      <c r="CW109" s="88"/>
      <c r="CX109" s="88"/>
      <c r="CY109" s="88"/>
      <c r="CZ109" s="88"/>
      <c r="DA109" s="89"/>
      <c r="DB109" s="90"/>
      <c r="DC109" s="88"/>
      <c r="DD109" s="88"/>
      <c r="DE109" s="88"/>
      <c r="DF109" s="88"/>
      <c r="DG109" s="89"/>
      <c r="DH109" s="178"/>
      <c r="DI109" s="187"/>
      <c r="DJ109" s="90"/>
      <c r="DK109" s="88"/>
      <c r="DL109" s="89"/>
      <c r="DM109"/>
      <c r="DN109" s="67"/>
    </row>
    <row r="110" spans="1:119" s="60" customFormat="1" ht="15.6" x14ac:dyDescent="0.3">
      <c r="A110" s="49">
        <v>90</v>
      </c>
      <c r="B110" s="49" t="s">
        <v>10</v>
      </c>
      <c r="C110" s="42"/>
      <c r="D110" s="299">
        <f>+'OCT-DEC 2021 '!D110</f>
        <v>35462</v>
      </c>
      <c r="E110" s="245"/>
      <c r="F110" s="300">
        <f>+'OCT-DEC 2021 '!F110</f>
        <v>8239</v>
      </c>
      <c r="G110" s="44"/>
      <c r="H110" s="92">
        <f>+D110+F110</f>
        <v>43701</v>
      </c>
      <c r="I110" s="45"/>
      <c r="J110" s="299">
        <f>+'APR-JUN 2022'!J110</f>
        <v>0</v>
      </c>
      <c r="K110" s="245"/>
      <c r="L110" s="300">
        <f>+'APR-JUN 2022'!L110</f>
        <v>0</v>
      </c>
      <c r="M110" s="44"/>
      <c r="N110" s="92">
        <f t="shared" ref="N110" si="445">+J110+L110</f>
        <v>0</v>
      </c>
      <c r="O110" s="45"/>
      <c r="P110" s="154">
        <f>+D110+J110</f>
        <v>35462</v>
      </c>
      <c r="Q110" s="155">
        <f t="shared" ref="Q110" si="446">+F110+L110</f>
        <v>8239</v>
      </c>
      <c r="R110" s="156">
        <f t="shared" ref="R110" si="447">+P110+Q110</f>
        <v>43701</v>
      </c>
      <c r="S110" s="39"/>
      <c r="T110" s="91">
        <f>+'OCT-DEC 2021 '!T110+'JUL-SEP 2021'!T110</f>
        <v>129736</v>
      </c>
      <c r="U110" s="44"/>
      <c r="V110" s="92">
        <f>+'OCT-DEC 2021 '!V110+'JUL-SEP 2021'!V110</f>
        <v>30595</v>
      </c>
      <c r="W110" s="44"/>
      <c r="X110" s="92">
        <f>+T110+V110</f>
        <v>160331</v>
      </c>
      <c r="Y110" s="45"/>
      <c r="Z110" s="92">
        <f>+'OCT-DEC 2021 '!Z110+'JUL-SEP 2021'!Z110</f>
        <v>644290</v>
      </c>
      <c r="AA110" s="92"/>
      <c r="AB110" s="237">
        <f>+'OCT-DEC 2021 '!AB110+'JUL-SEP 2021'!AB110</f>
        <v>250160</v>
      </c>
      <c r="AC110" s="92"/>
      <c r="AD110" s="92">
        <f>+Z110+AB110</f>
        <v>894450</v>
      </c>
      <c r="AE110" s="45"/>
      <c r="AF110" s="154">
        <f t="shared" ref="AF110" si="448">+T110+Z110</f>
        <v>774026</v>
      </c>
      <c r="AG110" s="155">
        <f t="shared" ref="AG110" si="449">+V110+AB110</f>
        <v>280755</v>
      </c>
      <c r="AH110" s="156">
        <f t="shared" ref="AH110:AH111" si="450">+AF110+AG110</f>
        <v>1054781</v>
      </c>
      <c r="AI110" s="41"/>
      <c r="AJ110" s="91">
        <f>+'OCT-DEC 2021 '!AJ110+'JUL-SEP 2021'!AJ110</f>
        <v>42163.333333333328</v>
      </c>
      <c r="AK110" s="44"/>
      <c r="AL110" s="92">
        <f>+'OCT-DEC 2021 '!AL110+'JUL-SEP 2021'!AL110</f>
        <v>12285</v>
      </c>
      <c r="AM110" s="44"/>
      <c r="AN110" s="92">
        <f>+AJ110+AL110</f>
        <v>54448.333333333328</v>
      </c>
      <c r="AO110" s="45"/>
      <c r="AP110" s="92">
        <f>+'OCT-DEC 2021 '!AP110+'JUL-SEP 2021'!AP110</f>
        <v>96113.333333333328</v>
      </c>
      <c r="AQ110" s="92"/>
      <c r="AR110" s="92">
        <f>+'OCT-DEC 2021 '!AR110+'JUL-SEP 2021'!AR110</f>
        <v>93475</v>
      </c>
      <c r="AS110" s="47"/>
      <c r="AT110" s="92">
        <f>+AP110+AR110</f>
        <v>189588.33333333331</v>
      </c>
      <c r="AU110" s="45"/>
      <c r="AV110" s="154">
        <f t="shared" ref="AV110" si="451">+AJ110+AP110</f>
        <v>138276.66666666666</v>
      </c>
      <c r="AW110" s="155">
        <f t="shared" ref="AW110" si="452">+AL110+AR110</f>
        <v>105760</v>
      </c>
      <c r="AX110" s="156">
        <f t="shared" ref="AX110:AX111" si="453">+AV110+AW110</f>
        <v>244036.66666666666</v>
      </c>
      <c r="AY110" s="41"/>
      <c r="AZ110" s="91">
        <f>+'OCT-DEC 2021 '!AZ110+'JUL-SEP 2021'!AZ110</f>
        <v>73696</v>
      </c>
      <c r="BA110" s="44"/>
      <c r="BB110" s="92">
        <f>+'OCT-DEC 2021 '!BB110+'JUL-SEP 2021'!BB110</f>
        <v>18359</v>
      </c>
      <c r="BC110" s="44"/>
      <c r="BD110" s="92">
        <f>+AZ110+BB110</f>
        <v>92055</v>
      </c>
      <c r="BE110" s="45"/>
      <c r="BF110" s="92">
        <f>+'OCT-DEC 2021 '!BF110+'JUL-SEP 2021'!BF110</f>
        <v>392783</v>
      </c>
      <c r="BG110" s="47"/>
      <c r="BH110" s="92">
        <f>+'OCT-DEC 2021 '!BH110+'JUL-SEP 2021'!BH110</f>
        <v>185101</v>
      </c>
      <c r="BI110" s="92"/>
      <c r="BJ110" s="92">
        <f>+BF110+BH110</f>
        <v>577884</v>
      </c>
      <c r="BK110" s="45"/>
      <c r="BL110" s="154">
        <f t="shared" ref="BL110:BL111" si="454">+AZ110+BF110</f>
        <v>466479</v>
      </c>
      <c r="BM110" s="155">
        <f t="shared" ref="BM110:BM111" si="455">+BB110+BH110</f>
        <v>203460</v>
      </c>
      <c r="BN110" s="156">
        <f t="shared" ref="BN110:BN111" si="456">+BL110+BM110</f>
        <v>669939</v>
      </c>
      <c r="BO110" s="41"/>
      <c r="BP110" s="91">
        <f>+'OCT-DEC 2021 '!BP110+'JUL-SEP 2021'!BP110</f>
        <v>60196</v>
      </c>
      <c r="BQ110" s="44"/>
      <c r="BR110" s="92">
        <f>+'OCT-DEC 2021 '!BR110+'JUL-SEP 2021'!BR110</f>
        <v>11694</v>
      </c>
      <c r="BS110" s="44"/>
      <c r="BT110" s="92">
        <f>+BP110+BR110</f>
        <v>71890</v>
      </c>
      <c r="BU110" s="45"/>
      <c r="BV110" s="240">
        <f>+'OCT-DEC 2021 '!BV110+'JUL-SEP 2021'!BV110</f>
        <v>184228</v>
      </c>
      <c r="BW110" s="237"/>
      <c r="BX110" s="237">
        <f>+'OCT-DEC 2021 '!BX110+'JUL-SEP 2021'!BX110</f>
        <v>118920</v>
      </c>
      <c r="BY110" s="237"/>
      <c r="BZ110" s="237">
        <f>+BV110+BX110</f>
        <v>303148</v>
      </c>
      <c r="CA110" s="45"/>
      <c r="CB110" s="154">
        <f t="shared" ref="CB110" si="457">+BP110+BV110</f>
        <v>244424</v>
      </c>
      <c r="CC110" s="155">
        <f t="shared" ref="CC110" si="458">+BR110+BX110</f>
        <v>130614</v>
      </c>
      <c r="CD110" s="156">
        <f t="shared" ref="CD110" si="459">+CB110+CC110</f>
        <v>375038</v>
      </c>
      <c r="CE110" s="41"/>
      <c r="CF110" s="91">
        <f>+'OCT-DEC 2021 '!CF110+'JUL-SEP 2021'!CF110</f>
        <v>83661</v>
      </c>
      <c r="CG110" s="44"/>
      <c r="CH110" s="92">
        <f>+'OCT-DEC 2021 '!CH110+'JUL-SEP 2021'!CH110</f>
        <v>15142</v>
      </c>
      <c r="CI110" s="44"/>
      <c r="CJ110" s="92">
        <f>+CF110+CH110</f>
        <v>98803</v>
      </c>
      <c r="CK110" s="45"/>
      <c r="CL110" s="92">
        <f>+'OCT-DEC 2021 '!CL110+'JUL-SEP 2021'!CL110</f>
        <v>395945</v>
      </c>
      <c r="CM110" s="92"/>
      <c r="CN110" s="92">
        <f>+'OCT-DEC 2021 '!CN110+'JUL-SEP 2021'!CN110</f>
        <v>189453</v>
      </c>
      <c r="CO110" s="92"/>
      <c r="CP110" s="92">
        <f>+CL110+CN110</f>
        <v>585398</v>
      </c>
      <c r="CQ110" s="45"/>
      <c r="CR110" s="154">
        <f t="shared" ref="CR110" si="460">+CF110+CL110</f>
        <v>479606</v>
      </c>
      <c r="CS110" s="155">
        <f t="shared" ref="CS110" si="461">+CH110+CN110</f>
        <v>204595</v>
      </c>
      <c r="CT110" s="156">
        <f t="shared" ref="CT110" si="462">+CR110+CS110</f>
        <v>684201</v>
      </c>
      <c r="CU110" s="41"/>
      <c r="CV110" s="93">
        <f>+D110+T110+AJ110+AZ110+BP110+CF110</f>
        <v>424914.33333333331</v>
      </c>
      <c r="CW110" s="92"/>
      <c r="CX110" s="92">
        <f>+F110+V110+AL110+BB110+BR110+CH110</f>
        <v>96314</v>
      </c>
      <c r="CY110" s="92"/>
      <c r="CZ110" s="92">
        <f t="shared" ref="CZ110:CZ111" si="463">+CV110+CX110</f>
        <v>521228.33333333331</v>
      </c>
      <c r="DA110" s="94"/>
      <c r="DB110" s="93">
        <f t="shared" ref="DB110:DB111" si="464">+J110+Z110+AP110+BF110+BV110+CL110</f>
        <v>1713359.3333333335</v>
      </c>
      <c r="DC110" s="92"/>
      <c r="DD110" s="92">
        <f t="shared" ref="DD110:DD111" si="465">+L110+AB110+AR110+BH110+BX110+CN110</f>
        <v>837109</v>
      </c>
      <c r="DE110" s="92"/>
      <c r="DF110" s="92">
        <f t="shared" ref="DF110:DF111" si="466">+DB110+DD110</f>
        <v>2550468.3333333335</v>
      </c>
      <c r="DG110" s="94"/>
      <c r="DH110" s="179"/>
      <c r="DI110" s="188" t="s">
        <v>10</v>
      </c>
      <c r="DJ110" s="93">
        <f t="shared" ref="DJ110:DJ111" si="467">+CZ110</f>
        <v>521228.33333333331</v>
      </c>
      <c r="DK110" s="92">
        <f t="shared" ref="DK110:DK111" si="468">+DF110</f>
        <v>2550468.3333333335</v>
      </c>
      <c r="DL110" s="95">
        <f t="shared" ref="DL110:DL111" si="469">+DJ110+DK110</f>
        <v>3071696.666666667</v>
      </c>
      <c r="DM110"/>
      <c r="DN110" s="305"/>
    </row>
    <row r="111" spans="1:119" s="60" customFormat="1" ht="15.6" x14ac:dyDescent="0.3">
      <c r="A111" s="49">
        <v>91</v>
      </c>
      <c r="B111" s="49" t="s">
        <v>11</v>
      </c>
      <c r="C111" s="42"/>
      <c r="D111" s="265">
        <f>+'OCT-DEC 2021 '!D111+'JUL-SEP 2021'!D111</f>
        <v>211856</v>
      </c>
      <c r="E111" s="245"/>
      <c r="F111" s="237">
        <f>+'OCT-DEC 2021 '!F111+'JUL-SEP 2021'!F111</f>
        <v>47484</v>
      </c>
      <c r="G111" s="44"/>
      <c r="H111" s="92">
        <f>+D111+F111</f>
        <v>259340</v>
      </c>
      <c r="I111" s="45"/>
      <c r="J111" s="265">
        <f>+'APR-JUN 2022'!J111+'JAN-MAR 2022'!J111+'JUL-SEP 2021'!J111+'OCT-DEC 2021'!J111</f>
        <v>305713</v>
      </c>
      <c r="K111" s="245"/>
      <c r="L111" s="237">
        <f>+'APR-JUN 2022'!L111+'JAN-MAR 2022'!L111+'JUL-SEP 2021'!L111+'OCT-DEC 2021'!L111</f>
        <v>263264</v>
      </c>
      <c r="M111" s="44"/>
      <c r="N111" s="92">
        <f t="shared" ref="N111" si="470">+J111+L111</f>
        <v>568977</v>
      </c>
      <c r="O111" s="45"/>
      <c r="P111" s="154">
        <f>+D111+J111</f>
        <v>517569</v>
      </c>
      <c r="Q111" s="155">
        <f>+F111+L111</f>
        <v>310748</v>
      </c>
      <c r="R111" s="156">
        <f>+P111+Q111</f>
        <v>828317</v>
      </c>
      <c r="S111" s="39"/>
      <c r="T111" s="91">
        <f>+'OCT-DEC 2021 '!T111+'JUL-SEP 2021'!T111</f>
        <v>381876</v>
      </c>
      <c r="U111" s="44"/>
      <c r="V111" s="92">
        <f>+'OCT-DEC 2021 '!V111+'JUL-SEP 2021'!V111</f>
        <v>93379</v>
      </c>
      <c r="W111" s="44"/>
      <c r="X111" s="92">
        <f>+T111+V111</f>
        <v>475255</v>
      </c>
      <c r="Y111" s="45"/>
      <c r="Z111" s="92">
        <f>+'OCT-DEC 2021 '!Z111+'JUL-SEP 2021'!Z111</f>
        <v>1916774</v>
      </c>
      <c r="AA111" s="92"/>
      <c r="AB111" s="237">
        <f>+'OCT-DEC 2021 '!AB111+'JUL-SEP 2021'!AB111</f>
        <v>742382</v>
      </c>
      <c r="AC111" s="92"/>
      <c r="AD111" s="92">
        <f>+Z111+AB111</f>
        <v>2659156</v>
      </c>
      <c r="AE111" s="45"/>
      <c r="AF111" s="154">
        <f>+T111+Z111</f>
        <v>2298650</v>
      </c>
      <c r="AG111" s="155">
        <f>+V111+AB111</f>
        <v>835761</v>
      </c>
      <c r="AH111" s="156">
        <f t="shared" si="450"/>
        <v>3134411</v>
      </c>
      <c r="AI111" s="41"/>
      <c r="AJ111" s="91">
        <f>+'OCT-DEC 2021 '!AJ111+'JUL-SEP 2021'!AJ111</f>
        <v>126490</v>
      </c>
      <c r="AK111" s="44"/>
      <c r="AL111" s="92">
        <f>+'OCT-DEC 2021 '!AL111+'JUL-SEP 2021'!AL111</f>
        <v>36855</v>
      </c>
      <c r="AM111" s="44"/>
      <c r="AN111" s="92">
        <f>+AJ111+AL111</f>
        <v>163345</v>
      </c>
      <c r="AO111" s="45"/>
      <c r="AP111" s="92">
        <f>+'OCT-DEC 2021 '!AP111+'JUL-SEP 2021'!AP111</f>
        <v>288340</v>
      </c>
      <c r="AQ111" s="92"/>
      <c r="AR111" s="92">
        <f>+'OCT-DEC 2021 '!AR111+'JUL-SEP 2021'!AR111</f>
        <v>280425</v>
      </c>
      <c r="AS111" s="47"/>
      <c r="AT111" s="92">
        <f>+AP111+AR111</f>
        <v>568765</v>
      </c>
      <c r="AU111" s="45"/>
      <c r="AV111" s="154">
        <f>+AJ111+AP111</f>
        <v>414830</v>
      </c>
      <c r="AW111" s="155">
        <f>+AL111+AR111</f>
        <v>317280</v>
      </c>
      <c r="AX111" s="156">
        <f t="shared" si="453"/>
        <v>732110</v>
      </c>
      <c r="AY111" s="41"/>
      <c r="AZ111" s="91">
        <f>+'OCT-DEC 2021 '!AZ111+'JUL-SEP 2021'!AZ111</f>
        <v>219993</v>
      </c>
      <c r="BA111" s="44"/>
      <c r="BB111" s="92">
        <f>+'OCT-DEC 2021 '!BB111+'JUL-SEP 2021'!BB111</f>
        <v>54436</v>
      </c>
      <c r="BC111" s="44"/>
      <c r="BD111" s="92">
        <f>+AZ111+BB111</f>
        <v>274429</v>
      </c>
      <c r="BE111" s="45"/>
      <c r="BF111" s="92">
        <f>+'OCT-DEC 2021 '!BF111+'JUL-SEP 2021'!BF111</f>
        <v>1169504</v>
      </c>
      <c r="BG111" s="47"/>
      <c r="BH111" s="92">
        <f>+'OCT-DEC 2021 '!BH111+'JUL-SEP 2021'!BH111</f>
        <v>545136</v>
      </c>
      <c r="BI111" s="92"/>
      <c r="BJ111" s="92">
        <f>+BF111+BH111</f>
        <v>1714640</v>
      </c>
      <c r="BK111" s="45"/>
      <c r="BL111" s="154">
        <f t="shared" si="454"/>
        <v>1389497</v>
      </c>
      <c r="BM111" s="155">
        <f t="shared" si="455"/>
        <v>599572</v>
      </c>
      <c r="BN111" s="156">
        <f t="shared" si="456"/>
        <v>1989069</v>
      </c>
      <c r="BO111" s="41"/>
      <c r="BP111" s="91">
        <f>+'OCT-DEC 2021 '!BP111+'JUL-SEP 2021'!BP111</f>
        <v>174220</v>
      </c>
      <c r="BQ111" s="44"/>
      <c r="BR111" s="92">
        <f>+'OCT-DEC 2021 '!BR111+'JUL-SEP 2021'!BR111</f>
        <v>36478</v>
      </c>
      <c r="BS111" s="44"/>
      <c r="BT111" s="92">
        <f>+BP111+BR111</f>
        <v>210698</v>
      </c>
      <c r="BU111" s="45"/>
      <c r="BV111" s="240">
        <f>+'OCT-DEC 2021 '!BV111+'JUL-SEP 2021'!BV111</f>
        <v>546600</v>
      </c>
      <c r="BW111" s="237"/>
      <c r="BX111" s="237">
        <f>+'OCT-DEC 2021 '!BX111+'JUL-SEP 2021'!BX111</f>
        <v>349175</v>
      </c>
      <c r="BY111" s="237"/>
      <c r="BZ111" s="237">
        <f>+BV111+BX111</f>
        <v>895775</v>
      </c>
      <c r="CA111" s="45"/>
      <c r="CB111" s="154">
        <f>+BP111+BV111</f>
        <v>720820</v>
      </c>
      <c r="CC111" s="155">
        <f>+BR111+BX111</f>
        <v>385653</v>
      </c>
      <c r="CD111" s="156">
        <f>+CB111+CC111</f>
        <v>1106473</v>
      </c>
      <c r="CE111" s="41"/>
      <c r="CF111" s="91">
        <f>+'OCT-DEC 2021 '!CF111+'JUL-SEP 2021'!CF111</f>
        <v>250972</v>
      </c>
      <c r="CG111" s="44"/>
      <c r="CH111" s="92">
        <f>+'OCT-DEC 2021 '!CH111+'JUL-SEP 2021'!CH111</f>
        <v>44520</v>
      </c>
      <c r="CI111" s="44"/>
      <c r="CJ111" s="92">
        <f>+CF111+CH111</f>
        <v>295492</v>
      </c>
      <c r="CK111" s="45"/>
      <c r="CL111" s="92">
        <f>+'OCT-DEC 2021 '!CL111+'JUL-SEP 2021'!CL111</f>
        <v>1135323</v>
      </c>
      <c r="CM111" s="92"/>
      <c r="CN111" s="92">
        <f>+'OCT-DEC 2021 '!CN111+'JUL-SEP 2021'!CN111</f>
        <v>604286</v>
      </c>
      <c r="CO111" s="92"/>
      <c r="CP111" s="92">
        <f>+CL111+CN111</f>
        <v>1739609</v>
      </c>
      <c r="CQ111" s="45"/>
      <c r="CR111" s="154">
        <f>+CF111+CL111</f>
        <v>1386295</v>
      </c>
      <c r="CS111" s="155">
        <f>+CH111+CN111</f>
        <v>648806</v>
      </c>
      <c r="CT111" s="156">
        <f>+CR111+CS111</f>
        <v>2035101</v>
      </c>
      <c r="CU111" s="41"/>
      <c r="CV111" s="93">
        <f>+D111+T111+AJ111+AZ111+BP111+CF111</f>
        <v>1365407</v>
      </c>
      <c r="CW111" s="92"/>
      <c r="CX111" s="92">
        <f>+F111+V111+AL111+BB111+BR111+CH111</f>
        <v>313152</v>
      </c>
      <c r="CY111" s="92"/>
      <c r="CZ111" s="92">
        <f t="shared" si="463"/>
        <v>1678559</v>
      </c>
      <c r="DA111" s="94"/>
      <c r="DB111" s="93">
        <f t="shared" si="464"/>
        <v>5362254</v>
      </c>
      <c r="DC111" s="92"/>
      <c r="DD111" s="92">
        <f t="shared" si="465"/>
        <v>2784668</v>
      </c>
      <c r="DE111" s="92"/>
      <c r="DF111" s="92">
        <f t="shared" si="466"/>
        <v>8146922</v>
      </c>
      <c r="DG111" s="94"/>
      <c r="DH111" s="179"/>
      <c r="DI111" s="188" t="s">
        <v>11</v>
      </c>
      <c r="DJ111" s="93">
        <f t="shared" si="467"/>
        <v>1678559</v>
      </c>
      <c r="DK111" s="92">
        <f t="shared" si="468"/>
        <v>8146922</v>
      </c>
      <c r="DL111" s="95">
        <f t="shared" si="469"/>
        <v>9825481</v>
      </c>
      <c r="DM111"/>
      <c r="DN111" s="306">
        <f>+'APR-JUN 2022'!DL111+'JAN-MAR 2022'!DL111+'OCT-DEC 2021'!DL111+'JUL-SEP 2021'!DL111</f>
        <v>5129258</v>
      </c>
    </row>
    <row r="112" spans="1:119" s="60" customFormat="1" ht="15.6" x14ac:dyDescent="0.3">
      <c r="A112" s="49">
        <v>92</v>
      </c>
      <c r="B112" s="49" t="s">
        <v>12</v>
      </c>
      <c r="C112" s="42"/>
      <c r="D112" s="96">
        <f>+D10/D111</f>
        <v>2074.210247149007</v>
      </c>
      <c r="E112" s="279"/>
      <c r="F112" s="98">
        <f>+F10/F111</f>
        <v>1802.3071251368879</v>
      </c>
      <c r="G112" s="98"/>
      <c r="H112" s="98">
        <f>+H10/H111</f>
        <v>2024.4259954114289</v>
      </c>
      <c r="I112" s="99"/>
      <c r="J112" s="96">
        <v>357.47833805140641</v>
      </c>
      <c r="K112" s="279"/>
      <c r="L112" s="98">
        <v>531.67739648668123</v>
      </c>
      <c r="M112" s="98"/>
      <c r="N112" s="98">
        <v>435.4313260683536</v>
      </c>
      <c r="O112" s="99"/>
      <c r="P112" s="157">
        <f>+P10/P111</f>
        <v>1253.3027380310643</v>
      </c>
      <c r="Q112" s="158">
        <f>+Q10/Q111</f>
        <v>1239.3551035887601</v>
      </c>
      <c r="R112" s="159">
        <f>+R10/R111</f>
        <v>1248.0702008409824</v>
      </c>
      <c r="S112" s="39"/>
      <c r="T112" s="96">
        <f>+T10/T111</f>
        <v>2156.7089693774938</v>
      </c>
      <c r="U112" s="97"/>
      <c r="V112" s="98">
        <f>+V10/V111</f>
        <v>1703.887101596719</v>
      </c>
      <c r="W112" s="98"/>
      <c r="X112" s="98">
        <f>+X10/X111</f>
        <v>2067.7376735647176</v>
      </c>
      <c r="Y112" s="99"/>
      <c r="Z112" s="100">
        <f>+Z10/Z111</f>
        <v>255.22470612602251</v>
      </c>
      <c r="AA112" s="98"/>
      <c r="AB112" s="98">
        <f>+AB10/AB111</f>
        <v>374.1068833026664</v>
      </c>
      <c r="AC112" s="98"/>
      <c r="AD112" s="98">
        <f>+AD10/AD111</f>
        <v>288.41417995033038</v>
      </c>
      <c r="AE112" s="101"/>
      <c r="AF112" s="157">
        <f>+AF10/AF111</f>
        <v>571.11934189633064</v>
      </c>
      <c r="AG112" s="158">
        <f>+AG10/AG111</f>
        <v>522.68230977516316</v>
      </c>
      <c r="AH112" s="159">
        <f>+AH10/AH111</f>
        <v>558.20406613874206</v>
      </c>
      <c r="AI112" s="41"/>
      <c r="AJ112" s="96">
        <f>+AJ10/AJ111</f>
        <v>2076.0311048257695</v>
      </c>
      <c r="AK112" s="97"/>
      <c r="AL112" s="98">
        <f>+AL10/AL111</f>
        <v>1792.2537930036779</v>
      </c>
      <c r="AM112" s="98"/>
      <c r="AN112" s="98">
        <f>+AN10/AN111</f>
        <v>2012.003354804629</v>
      </c>
      <c r="AO112" s="99"/>
      <c r="AP112" s="100">
        <f>+AP10/AP111</f>
        <v>300.80446897530953</v>
      </c>
      <c r="AQ112" s="98"/>
      <c r="AR112" s="98">
        <f>+AR10/AR111</f>
        <v>492.94874499455199</v>
      </c>
      <c r="AS112" s="98"/>
      <c r="AT112" s="98">
        <f>+AT10/AT111</f>
        <v>395.53965592017443</v>
      </c>
      <c r="AU112" s="101"/>
      <c r="AV112" s="157">
        <f>+AV10/AV111</f>
        <v>842.10673054926679</v>
      </c>
      <c r="AW112" s="158">
        <f>+AW10/AW111</f>
        <v>643.8750168817694</v>
      </c>
      <c r="AX112" s="159">
        <f>+AX10/AX111</f>
        <v>756.19756647225154</v>
      </c>
      <c r="AY112" s="41"/>
      <c r="AZ112" s="96">
        <f>+AZ10/AZ111</f>
        <v>2211.7399558483226</v>
      </c>
      <c r="BA112" s="97"/>
      <c r="BB112" s="98">
        <f>+BB10/BB111</f>
        <v>1871.735623540668</v>
      </c>
      <c r="BC112" s="98"/>
      <c r="BD112" s="98">
        <f>+BD10/BD111</f>
        <v>2144.2963699536122</v>
      </c>
      <c r="BE112" s="99"/>
      <c r="BF112" s="100">
        <f>+BF10/BF111</f>
        <v>302.27693618907847</v>
      </c>
      <c r="BG112" s="98"/>
      <c r="BH112" s="98">
        <f>+BH10/BH111</f>
        <v>578.38682154384958</v>
      </c>
      <c r="BI112" s="98"/>
      <c r="BJ112" s="98">
        <f>+BJ10/BJ111</f>
        <v>390.06063332827887</v>
      </c>
      <c r="BK112" s="101"/>
      <c r="BL112" s="157">
        <f>+BL10/BL111</f>
        <v>604.59388835514721</v>
      </c>
      <c r="BM112" s="158">
        <f>+BM10/BM111</f>
        <v>695.81181034502583</v>
      </c>
      <c r="BN112" s="159">
        <f>+BN10/BN111</f>
        <v>632.09002444862392</v>
      </c>
      <c r="BO112" s="41"/>
      <c r="BP112" s="96">
        <f>+BP10/BP111</f>
        <v>1843.633905579153</v>
      </c>
      <c r="BQ112" s="97"/>
      <c r="BR112" s="98">
        <f>+BR10/BR111</f>
        <v>1487.5621292285759</v>
      </c>
      <c r="BS112" s="98"/>
      <c r="BT112" s="98">
        <f>+BT10/BT111</f>
        <v>1781.9874435447891</v>
      </c>
      <c r="BU112" s="99"/>
      <c r="BV112" s="100">
        <f>+BV10/BV111</f>
        <v>231.35121013538205</v>
      </c>
      <c r="BW112" s="98"/>
      <c r="BX112" s="98">
        <f>+BX10/BX111</f>
        <v>409.80738509343348</v>
      </c>
      <c r="BY112" s="98"/>
      <c r="BZ112" s="98">
        <f>+BZ10/BZ111</f>
        <v>300.9138066478742</v>
      </c>
      <c r="CA112" s="101"/>
      <c r="CB112" s="157">
        <f>+CB10/CB111</f>
        <v>621.03503022946074</v>
      </c>
      <c r="CC112" s="158">
        <f>+CC10/CC111</f>
        <v>511.74964291733664</v>
      </c>
      <c r="CD112" s="159">
        <f>+CD10/CD111</f>
        <v>582.94441484789911</v>
      </c>
      <c r="CE112" s="41"/>
      <c r="CF112" s="96">
        <f>+CF10/CF111</f>
        <v>2037.9844260445986</v>
      </c>
      <c r="CG112" s="279"/>
      <c r="CH112" s="98">
        <f>+CH10/CH111</f>
        <v>2117.0091663687131</v>
      </c>
      <c r="CI112" s="98"/>
      <c r="CJ112" s="98">
        <f>+CJ10/CJ111</f>
        <v>2049.8906077321894</v>
      </c>
      <c r="CK112" s="99"/>
      <c r="CL112" s="100">
        <f>+CL10/CL111</f>
        <v>287.78581234340271</v>
      </c>
      <c r="CM112" s="98"/>
      <c r="CN112" s="98">
        <f>+CN10/CN111</f>
        <v>437.3904186309976</v>
      </c>
      <c r="CO112" s="98"/>
      <c r="CP112" s="98">
        <f>+CP10/CP111</f>
        <v>339.75379429515476</v>
      </c>
      <c r="CQ112" s="101"/>
      <c r="CR112" s="157">
        <f>+CR10/CR111</f>
        <v>604.63817528045183</v>
      </c>
      <c r="CS112" s="158">
        <f>+CS10/CS111</f>
        <v>552.64309300405068</v>
      </c>
      <c r="CT112" s="159">
        <f>+CT10/CT111</f>
        <v>588.06173934364938</v>
      </c>
      <c r="CU112" s="41"/>
      <c r="CV112" s="100">
        <f>+CV10/CV111</f>
        <v>2083.5316425575793</v>
      </c>
      <c r="CW112" s="98"/>
      <c r="CX112" s="98">
        <f>+CX10/CX111</f>
        <v>1791.9217458963874</v>
      </c>
      <c r="CY112" s="97"/>
      <c r="CZ112" s="98">
        <f>+CZ10/CZ111</f>
        <v>2029.1288945104477</v>
      </c>
      <c r="DA112" s="101"/>
      <c r="DB112" s="100">
        <f>+DB10/DB111</f>
        <v>296.86756901339669</v>
      </c>
      <c r="DC112" s="97"/>
      <c r="DD112" s="98">
        <f>+DD10/DD111</f>
        <v>516.47615256363633</v>
      </c>
      <c r="DE112" s="98"/>
      <c r="DF112" s="98">
        <f>+DF10/DF111</f>
        <v>371.93113229995799</v>
      </c>
      <c r="DG112" s="101"/>
      <c r="DH112" s="180"/>
      <c r="DI112" s="188" t="s">
        <v>12</v>
      </c>
      <c r="DJ112" s="100">
        <f>+DJ10/DJ111</f>
        <v>2029.1288945104477</v>
      </c>
      <c r="DK112" s="98">
        <f t="shared" ref="DK112:DL112" si="471">+DK10/DK111</f>
        <v>371.93113229995799</v>
      </c>
      <c r="DL112" s="99">
        <f t="shared" si="471"/>
        <v>655.04238339680273</v>
      </c>
      <c r="DM112"/>
    </row>
    <row r="113" spans="1:118" s="60" customFormat="1" ht="15.6" x14ac:dyDescent="0.3">
      <c r="A113" s="49"/>
      <c r="B113" s="49"/>
      <c r="C113" s="42"/>
      <c r="D113" s="43"/>
      <c r="E113" s="245"/>
      <c r="F113" s="44"/>
      <c r="G113" s="44"/>
      <c r="H113" s="44"/>
      <c r="I113" s="45"/>
      <c r="J113" s="43"/>
      <c r="K113" s="245"/>
      <c r="L113" s="44"/>
      <c r="M113" s="44"/>
      <c r="N113" s="44"/>
      <c r="O113" s="45"/>
      <c r="P113" s="160"/>
      <c r="Q113" s="161"/>
      <c r="R113" s="162"/>
      <c r="S113" s="39"/>
      <c r="T113" s="43"/>
      <c r="U113" s="44"/>
      <c r="V113" s="44"/>
      <c r="W113" s="44"/>
      <c r="X113" s="44"/>
      <c r="Y113" s="45"/>
      <c r="Z113" s="46"/>
      <c r="AA113" s="44"/>
      <c r="AB113" s="44"/>
      <c r="AC113" s="44"/>
      <c r="AD113" s="44"/>
      <c r="AE113" s="45"/>
      <c r="AF113" s="160"/>
      <c r="AG113" s="161"/>
      <c r="AH113" s="162"/>
      <c r="AI113" s="41"/>
      <c r="AJ113" s="43"/>
      <c r="AK113" s="44"/>
      <c r="AL113" s="44"/>
      <c r="AM113" s="44"/>
      <c r="AN113" s="44"/>
      <c r="AO113" s="45"/>
      <c r="AP113" s="46"/>
      <c r="AQ113" s="44"/>
      <c r="AR113" s="44"/>
      <c r="AS113" s="47"/>
      <c r="AT113" s="44"/>
      <c r="AU113" s="45"/>
      <c r="AV113" s="160"/>
      <c r="AW113" s="161"/>
      <c r="AX113" s="162"/>
      <c r="AY113" s="41"/>
      <c r="AZ113" s="43"/>
      <c r="BA113" s="44"/>
      <c r="BB113" s="44"/>
      <c r="BC113" s="44"/>
      <c r="BD113" s="44"/>
      <c r="BE113" s="45"/>
      <c r="BF113" s="46"/>
      <c r="BG113" s="47"/>
      <c r="BH113" s="44"/>
      <c r="BI113" s="44"/>
      <c r="BJ113" s="44"/>
      <c r="BK113" s="45"/>
      <c r="BL113" s="160"/>
      <c r="BM113" s="161"/>
      <c r="BN113" s="162"/>
      <c r="BO113" s="41"/>
      <c r="BP113" s="43"/>
      <c r="BQ113" s="44"/>
      <c r="BR113" s="44"/>
      <c r="BS113" s="44"/>
      <c r="BT113" s="44"/>
      <c r="BU113" s="45"/>
      <c r="BV113" s="46"/>
      <c r="BW113" s="44"/>
      <c r="BX113" s="44"/>
      <c r="BY113" s="44"/>
      <c r="BZ113" s="44"/>
      <c r="CA113" s="45"/>
      <c r="CB113" s="160"/>
      <c r="CC113" s="161"/>
      <c r="CD113" s="162"/>
      <c r="CE113" s="41"/>
      <c r="CF113" s="43"/>
      <c r="CG113" s="44"/>
      <c r="CH113" s="44"/>
      <c r="CI113" s="44"/>
      <c r="CJ113" s="44"/>
      <c r="CK113" s="45"/>
      <c r="CL113" s="46"/>
      <c r="CM113" s="44"/>
      <c r="CN113" s="44"/>
      <c r="CO113" s="44"/>
      <c r="CP113" s="44"/>
      <c r="CQ113" s="45"/>
      <c r="CR113" s="160"/>
      <c r="CS113" s="161"/>
      <c r="CT113" s="162"/>
      <c r="CU113" s="41"/>
      <c r="CV113" s="93"/>
      <c r="CW113" s="92"/>
      <c r="CX113" s="92"/>
      <c r="CY113" s="92"/>
      <c r="CZ113" s="92"/>
      <c r="DA113" s="94"/>
      <c r="DB113" s="93"/>
      <c r="DC113" s="92"/>
      <c r="DD113" s="92"/>
      <c r="DE113" s="92"/>
      <c r="DF113" s="92"/>
      <c r="DG113" s="94"/>
      <c r="DH113" s="179"/>
      <c r="DI113" s="188"/>
      <c r="DJ113" s="93"/>
      <c r="DK113" s="92"/>
      <c r="DL113" s="94"/>
      <c r="DM113"/>
    </row>
    <row r="114" spans="1:118" s="60" customFormat="1" ht="15.6" x14ac:dyDescent="0.3">
      <c r="A114" s="49"/>
      <c r="B114" s="102" t="s">
        <v>95</v>
      </c>
      <c r="C114" s="42"/>
      <c r="D114" s="266">
        <f>+D102</f>
        <v>23927732.859999955</v>
      </c>
      <c r="E114" s="245"/>
      <c r="F114" s="270">
        <f>+F102</f>
        <v>7395289.3799999654</v>
      </c>
      <c r="G114" s="271"/>
      <c r="H114" s="270">
        <f>+H102</f>
        <v>31323022.23999995</v>
      </c>
      <c r="I114" s="45"/>
      <c r="J114" s="266">
        <f>+J102</f>
        <v>4678638.4200000167</v>
      </c>
      <c r="K114" s="245"/>
      <c r="L114" s="270">
        <f>+L102</f>
        <v>10734963.170000136</v>
      </c>
      <c r="M114" s="271"/>
      <c r="N114" s="270">
        <f>+N102</f>
        <v>15413601.590000153</v>
      </c>
      <c r="O114" s="45"/>
      <c r="P114" s="137">
        <f t="shared" ref="P114:R114" si="472">+P102</f>
        <v>28606371.279999971</v>
      </c>
      <c r="Q114" s="161">
        <f t="shared" si="472"/>
        <v>18130252.550000072</v>
      </c>
      <c r="R114" s="162">
        <f t="shared" si="472"/>
        <v>46736623.829999924</v>
      </c>
      <c r="S114" s="39"/>
      <c r="T114" s="91">
        <f>+T102</f>
        <v>131154428.13957453</v>
      </c>
      <c r="U114" s="44"/>
      <c r="V114" s="92">
        <f>+V102</f>
        <v>18606858.74071151</v>
      </c>
      <c r="W114" s="44"/>
      <c r="X114" s="92">
        <f>+X102</f>
        <v>149761286.88028622</v>
      </c>
      <c r="Y114" s="45"/>
      <c r="Z114" s="92">
        <f>+Z102</f>
        <v>61458112.25125581</v>
      </c>
      <c r="AA114" s="44"/>
      <c r="AB114" s="92">
        <f>+AB102</f>
        <v>65042625.937495857</v>
      </c>
      <c r="AC114" s="44"/>
      <c r="AD114" s="92">
        <f>+AD102</f>
        <v>126500738.1887517</v>
      </c>
      <c r="AE114" s="45"/>
      <c r="AF114" s="137">
        <f t="shared" ref="AF114:AH114" si="473">+AF102</f>
        <v>192612540.39083028</v>
      </c>
      <c r="AG114" s="161">
        <f t="shared" si="473"/>
        <v>83649484.678207278</v>
      </c>
      <c r="AH114" s="162">
        <f t="shared" si="473"/>
        <v>276262025.06903768</v>
      </c>
      <c r="AI114" s="41"/>
      <c r="AJ114" s="91">
        <f>+AJ102</f>
        <v>21379843.018287331</v>
      </c>
      <c r="AK114" s="44"/>
      <c r="AL114" s="92">
        <f>+AL102</f>
        <v>2351349.7899580896</v>
      </c>
      <c r="AM114" s="44"/>
      <c r="AN114" s="92">
        <f>+AN102</f>
        <v>23731192.808245599</v>
      </c>
      <c r="AO114" s="45"/>
      <c r="AP114" s="92">
        <f>+AP102</f>
        <v>12355617.6420919</v>
      </c>
      <c r="AQ114" s="44"/>
      <c r="AR114" s="92">
        <f>+AR102</f>
        <v>4226685.8141264319</v>
      </c>
      <c r="AS114" s="47"/>
      <c r="AT114" s="92">
        <f>+AT102</f>
        <v>16582303.456218302</v>
      </c>
      <c r="AU114" s="45"/>
      <c r="AV114" s="137">
        <f>+AV102</f>
        <v>33735460.660379291</v>
      </c>
      <c r="AW114" s="161">
        <f>+AW102</f>
        <v>6578035.6040845513</v>
      </c>
      <c r="AX114" s="139">
        <f>+AX102</f>
        <v>40313496.264463663</v>
      </c>
      <c r="AY114" s="41"/>
      <c r="AZ114" s="91">
        <f>+AZ102</f>
        <v>28029896.875286937</v>
      </c>
      <c r="BA114" s="44"/>
      <c r="BB114" s="92">
        <f>+BB102</f>
        <v>3782300.219830066</v>
      </c>
      <c r="BC114" s="44"/>
      <c r="BD114" s="92">
        <f>+BD102</f>
        <v>31812197.095116973</v>
      </c>
      <c r="BE114" s="45"/>
      <c r="BF114" s="92">
        <f>+BF102</f>
        <v>27359745.264502585</v>
      </c>
      <c r="BG114" s="47"/>
      <c r="BH114" s="92">
        <f>+BH102</f>
        <v>8554552.7244058251</v>
      </c>
      <c r="BI114" s="44"/>
      <c r="BJ114" s="92">
        <f>+BJ102</f>
        <v>35914297.988908291</v>
      </c>
      <c r="BK114" s="45"/>
      <c r="BL114" s="137">
        <f>+BL102</f>
        <v>55389642.139789343</v>
      </c>
      <c r="BM114" s="161">
        <f>+BM102</f>
        <v>12336852.944235921</v>
      </c>
      <c r="BN114" s="162">
        <f>+BN102</f>
        <v>67726495.084025383</v>
      </c>
      <c r="BO114" s="41"/>
      <c r="BP114" s="91">
        <f>+BP102</f>
        <v>-9283959.786568135</v>
      </c>
      <c r="BQ114" s="44"/>
      <c r="BR114" s="92">
        <f>+BR102</f>
        <v>-7764934.5419746041</v>
      </c>
      <c r="BS114" s="44"/>
      <c r="BT114" s="92">
        <f>+BT102</f>
        <v>-17048894.328542709</v>
      </c>
      <c r="BU114" s="45"/>
      <c r="BV114" s="92">
        <f>+BV102</f>
        <v>-29313730.526926681</v>
      </c>
      <c r="BW114" s="44"/>
      <c r="BX114" s="92">
        <f>+BX102</f>
        <v>9716913.7954684794</v>
      </c>
      <c r="BY114" s="44"/>
      <c r="BZ114" s="92">
        <f>+BZ102</f>
        <v>-19596816.731458157</v>
      </c>
      <c r="CA114" s="45"/>
      <c r="CB114" s="137">
        <f>+CB102</f>
        <v>-38597690.313494682</v>
      </c>
      <c r="CC114" s="161">
        <f>+CC102</f>
        <v>1951979.2534939051</v>
      </c>
      <c r="CD114" s="162">
        <f>+CD102</f>
        <v>-36645711.060000896</v>
      </c>
      <c r="CE114" s="41"/>
      <c r="CF114" s="91">
        <f>+CF102</f>
        <v>9846790.2909162641</v>
      </c>
      <c r="CG114" s="44"/>
      <c r="CH114" s="92">
        <f>+CH102</f>
        <v>-3097514.0316123217</v>
      </c>
      <c r="CI114" s="44"/>
      <c r="CJ114" s="92">
        <f>+CJ102</f>
        <v>6749276.2593038082</v>
      </c>
      <c r="CK114" s="45"/>
      <c r="CL114" s="92">
        <f>+CL102</f>
        <v>17311266.670513272</v>
      </c>
      <c r="CM114" s="44"/>
      <c r="CN114" s="92">
        <f>+CN102</f>
        <v>10147332.930724323</v>
      </c>
      <c r="CO114" s="44"/>
      <c r="CP114" s="92">
        <f>+CP102</f>
        <v>27458599.601237416</v>
      </c>
      <c r="CQ114" s="45"/>
      <c r="CR114" s="137">
        <f>+CR102</f>
        <v>27158056.961429238</v>
      </c>
      <c r="CS114" s="161">
        <f>+CS102</f>
        <v>7049818.8991119862</v>
      </c>
      <c r="CT114" s="162">
        <f>+CT102</f>
        <v>34207875.860541701</v>
      </c>
      <c r="CU114" s="41"/>
      <c r="CV114" s="93">
        <f>+CV102</f>
        <v>205054731.39749765</v>
      </c>
      <c r="CW114" s="92"/>
      <c r="CX114" s="92">
        <f>+CX102</f>
        <v>21273349.556912661</v>
      </c>
      <c r="CY114" s="92"/>
      <c r="CZ114" s="92">
        <f>+CZ102</f>
        <v>226328080.95441055</v>
      </c>
      <c r="DA114" s="94"/>
      <c r="DB114" s="93">
        <f>+DB102</f>
        <v>93849649.721436739</v>
      </c>
      <c r="DC114" s="92"/>
      <c r="DD114" s="92">
        <f>+DD102</f>
        <v>108423074.37222123</v>
      </c>
      <c r="DE114" s="92"/>
      <c r="DF114" s="92">
        <f>+DF102</f>
        <v>202272724.09365749</v>
      </c>
      <c r="DG114" s="94"/>
      <c r="DH114" s="179"/>
      <c r="DI114" s="192" t="s">
        <v>95</v>
      </c>
      <c r="DJ114" s="93">
        <f>+DJ102</f>
        <v>226328080.95441103</v>
      </c>
      <c r="DK114" s="92">
        <f>+DK102</f>
        <v>202272724.09365749</v>
      </c>
      <c r="DL114" s="94">
        <f>+DL102</f>
        <v>428600805.04806805</v>
      </c>
      <c r="DM114"/>
    </row>
    <row r="115" spans="1:118" s="60" customFormat="1" ht="4.5" customHeight="1" x14ac:dyDescent="0.3">
      <c r="A115" s="49"/>
      <c r="B115" s="102"/>
      <c r="C115" s="42"/>
      <c r="D115" s="267"/>
      <c r="E115" s="245"/>
      <c r="F115" s="270"/>
      <c r="G115" s="271"/>
      <c r="H115" s="270"/>
      <c r="I115" s="45"/>
      <c r="J115" s="267"/>
      <c r="K115" s="245"/>
      <c r="L115" s="270"/>
      <c r="M115" s="271"/>
      <c r="N115" s="270"/>
      <c r="O115" s="45"/>
      <c r="P115" s="160"/>
      <c r="Q115" s="161"/>
      <c r="R115" s="162"/>
      <c r="S115" s="39"/>
      <c r="T115" s="91"/>
      <c r="U115" s="44"/>
      <c r="V115" s="92"/>
      <c r="W115" s="44"/>
      <c r="X115" s="92"/>
      <c r="Y115" s="45"/>
      <c r="Z115" s="92"/>
      <c r="AA115" s="44"/>
      <c r="AB115" s="92"/>
      <c r="AC115" s="44"/>
      <c r="AD115" s="92"/>
      <c r="AE115" s="45"/>
      <c r="AF115" s="160"/>
      <c r="AG115" s="161"/>
      <c r="AH115" s="162"/>
      <c r="AI115" s="41"/>
      <c r="AJ115" s="91"/>
      <c r="AK115" s="44"/>
      <c r="AL115" s="92"/>
      <c r="AM115" s="44"/>
      <c r="AN115" s="92"/>
      <c r="AO115" s="45"/>
      <c r="AP115" s="92"/>
      <c r="AQ115" s="44"/>
      <c r="AR115" s="92"/>
      <c r="AS115" s="47"/>
      <c r="AT115" s="92"/>
      <c r="AU115" s="45"/>
      <c r="AV115" s="160"/>
      <c r="AW115" s="161"/>
      <c r="AX115" s="162"/>
      <c r="AY115" s="41"/>
      <c r="AZ115" s="91"/>
      <c r="BA115" s="44"/>
      <c r="BB115" s="92"/>
      <c r="BC115" s="44"/>
      <c r="BD115" s="92"/>
      <c r="BE115" s="45"/>
      <c r="BF115" s="92"/>
      <c r="BG115" s="47"/>
      <c r="BH115" s="92"/>
      <c r="BI115" s="44"/>
      <c r="BJ115" s="92"/>
      <c r="BK115" s="45"/>
      <c r="BL115" s="160"/>
      <c r="BM115" s="161"/>
      <c r="BN115" s="162"/>
      <c r="BO115" s="41"/>
      <c r="BP115" s="91"/>
      <c r="BQ115" s="44"/>
      <c r="BR115" s="92"/>
      <c r="BS115" s="44"/>
      <c r="BT115" s="92"/>
      <c r="BU115" s="45"/>
      <c r="BV115" s="92"/>
      <c r="BW115" s="44"/>
      <c r="BX115" s="92"/>
      <c r="BY115" s="44"/>
      <c r="BZ115" s="92"/>
      <c r="CA115" s="45"/>
      <c r="CB115" s="160"/>
      <c r="CC115" s="161"/>
      <c r="CD115" s="162"/>
      <c r="CE115" s="41"/>
      <c r="CF115" s="91"/>
      <c r="CG115" s="44"/>
      <c r="CH115" s="92"/>
      <c r="CI115" s="44"/>
      <c r="CJ115" s="92"/>
      <c r="CK115" s="45"/>
      <c r="CL115" s="92"/>
      <c r="CM115" s="44"/>
      <c r="CN115" s="92"/>
      <c r="CO115" s="44"/>
      <c r="CP115" s="92"/>
      <c r="CQ115" s="45"/>
      <c r="CR115" s="160"/>
      <c r="CS115" s="161"/>
      <c r="CT115" s="162"/>
      <c r="CU115" s="41"/>
      <c r="CV115" s="93"/>
      <c r="CW115" s="92"/>
      <c r="CX115" s="92"/>
      <c r="CY115" s="92"/>
      <c r="CZ115" s="92"/>
      <c r="DA115" s="94"/>
      <c r="DB115" s="93"/>
      <c r="DC115" s="92"/>
      <c r="DD115" s="92"/>
      <c r="DE115" s="92"/>
      <c r="DF115" s="92"/>
      <c r="DG115" s="94"/>
      <c r="DH115" s="179"/>
      <c r="DI115" s="192"/>
      <c r="DJ115" s="93"/>
      <c r="DK115" s="92"/>
      <c r="DL115" s="94"/>
      <c r="DM115"/>
    </row>
    <row r="116" spans="1:118" s="60" customFormat="1" ht="15.6" x14ac:dyDescent="0.3">
      <c r="A116" s="49"/>
      <c r="B116" s="59" t="s">
        <v>97</v>
      </c>
      <c r="C116" s="42"/>
      <c r="D116" s="268">
        <f>+D102/D16</f>
        <v>5.7665732027954907E-2</v>
      </c>
      <c r="E116" s="280"/>
      <c r="F116" s="272">
        <f>+F102/F16</f>
        <v>7.753558899496979E-2</v>
      </c>
      <c r="G116" s="273"/>
      <c r="H116" s="272">
        <f>+H102/H16</f>
        <v>6.1379443060829493E-2</v>
      </c>
      <c r="I116" s="106"/>
      <c r="J116" s="268">
        <f>+J102/J16</f>
        <v>2.3244734671810343E-2</v>
      </c>
      <c r="K116" s="280"/>
      <c r="L116" s="272">
        <f>+L102/L16</f>
        <v>3.3448509803682455E-2</v>
      </c>
      <c r="M116" s="273"/>
      <c r="N116" s="272">
        <f>+N102/N16</f>
        <v>2.9515685750288866E-2</v>
      </c>
      <c r="O116" s="106"/>
      <c r="P116" s="163">
        <f t="shared" ref="P116:R116" si="474">+P102/P16</f>
        <v>4.6422647552118279E-2</v>
      </c>
      <c r="Q116" s="164">
        <f t="shared" si="474"/>
        <v>4.3548917986471945E-2</v>
      </c>
      <c r="R116" s="165">
        <f t="shared" si="474"/>
        <v>4.5263956750020935E-2</v>
      </c>
      <c r="S116" s="39"/>
      <c r="T116" s="103">
        <f>+T102/T16</f>
        <v>0.16401526992553928</v>
      </c>
      <c r="U116" s="104"/>
      <c r="V116" s="105">
        <f>+V102/V16</f>
        <v>0.10860695452223412</v>
      </c>
      <c r="W116" s="104"/>
      <c r="X116" s="105">
        <f>+X102/X16</f>
        <v>0.1542387496790564</v>
      </c>
      <c r="Y116" s="106"/>
      <c r="Z116" s="105">
        <f>+Z102/Z16</f>
        <v>0.11696798670676482</v>
      </c>
      <c r="AA116" s="104"/>
      <c r="AB116" s="105">
        <f>+AB102/AB16</f>
        <v>0.19780432735393577</v>
      </c>
      <c r="AC116" s="104"/>
      <c r="AD116" s="105">
        <f>+AD102/AD16</f>
        <v>0.14808400473818073</v>
      </c>
      <c r="AE116" s="106"/>
      <c r="AF116" s="163">
        <f t="shared" ref="AF116:AH116" si="475">+AF102/AF16</f>
        <v>0.14535978798301064</v>
      </c>
      <c r="AG116" s="164">
        <f t="shared" si="475"/>
        <v>0.16725014173790004</v>
      </c>
      <c r="AH116" s="165">
        <f t="shared" si="475"/>
        <v>0.15135817160360079</v>
      </c>
      <c r="AI116" s="41"/>
      <c r="AJ116" s="103">
        <f>+AJ102/AJ16</f>
        <v>7.8624084347476267E-2</v>
      </c>
      <c r="AK116" s="104"/>
      <c r="AL116" s="105">
        <f>+AL102/AL16</f>
        <v>2.7878235811317625E-2</v>
      </c>
      <c r="AM116" s="104"/>
      <c r="AN116" s="105">
        <f>+AN102/AN16</f>
        <v>6.6610429796324436E-2</v>
      </c>
      <c r="AO116" s="106"/>
      <c r="AP116" s="105">
        <f>+AP102/AP16</f>
        <v>0.12679584352876527</v>
      </c>
      <c r="AQ116" s="104"/>
      <c r="AR116" s="105">
        <f>+AR102/AR16</f>
        <v>2.7623715014857289E-2</v>
      </c>
      <c r="AS116" s="47"/>
      <c r="AT116" s="105">
        <f>+AT102/AT16</f>
        <v>6.6208901016494612E-2</v>
      </c>
      <c r="AU116" s="106"/>
      <c r="AV116" s="163">
        <f>+AV102/AV16</f>
        <v>9.1332474143447848E-2</v>
      </c>
      <c r="AW116" s="164">
        <f>+AW102/AW16</f>
        <v>2.7714159213306274E-2</v>
      </c>
      <c r="AX116" s="165">
        <f>+AX102/AX16</f>
        <v>6.6444679275022595E-2</v>
      </c>
      <c r="AY116" s="41"/>
      <c r="AZ116" s="103">
        <f>+AZ102/AZ16</f>
        <v>6.0413485270681855E-2</v>
      </c>
      <c r="BA116" s="104"/>
      <c r="BB116" s="105">
        <f>+BB102/BB16</f>
        <v>3.9810975018689382E-2</v>
      </c>
      <c r="BC116" s="104"/>
      <c r="BD116" s="105">
        <f>+BD102/BD16</f>
        <v>5.6911763005136548E-2</v>
      </c>
      <c r="BE116" s="106"/>
      <c r="BF116" s="105">
        <f>+BF102/BF16</f>
        <v>7.8537572424508206E-2</v>
      </c>
      <c r="BG116" s="47"/>
      <c r="BH116" s="105">
        <f>+BH102/BH16</f>
        <v>3.0374516721856603E-2</v>
      </c>
      <c r="BI116" s="104"/>
      <c r="BJ116" s="105">
        <f>+BJ102/BJ16</f>
        <v>5.7006741188988415E-2</v>
      </c>
      <c r="BK116" s="106"/>
      <c r="BL116" s="163">
        <f>+BL102/BL16</f>
        <v>6.8185915554313442E-2</v>
      </c>
      <c r="BM116" s="164">
        <f>+BM102/BM16</f>
        <v>3.2754824393120344E-2</v>
      </c>
      <c r="BN116" s="165">
        <f>+BN102/BN16</f>
        <v>5.6962088996009685E-2</v>
      </c>
      <c r="BO116" s="41"/>
      <c r="BP116" s="103">
        <f>+BP102/BP16</f>
        <v>-3.5051258068700471E-2</v>
      </c>
      <c r="BQ116" s="104"/>
      <c r="BR116" s="105">
        <f>+BR102/BR16</f>
        <v>-0.1483980977635711</v>
      </c>
      <c r="BS116" s="104"/>
      <c r="BT116" s="105">
        <f>+BT102/BT16</f>
        <v>-5.3749256760293344E-2</v>
      </c>
      <c r="BU116" s="106"/>
      <c r="BV116" s="105">
        <f>+BV102/BV16</f>
        <v>-0.35961526674938166</v>
      </c>
      <c r="BW116" s="104"/>
      <c r="BX116" s="105">
        <f>+BX102/BX16</f>
        <v>6.5084641682834246E-2</v>
      </c>
      <c r="BY116" s="104"/>
      <c r="BZ116" s="105">
        <f>+BZ102/BZ16</f>
        <v>-8.4904276650374172E-2</v>
      </c>
      <c r="CA116" s="106"/>
      <c r="CB116" s="163">
        <f>+CB102/CB16</f>
        <v>-0.11143091800960447</v>
      </c>
      <c r="CC116" s="164">
        <f>+CC102/CC16</f>
        <v>9.6813995779576646E-3</v>
      </c>
      <c r="CD116" s="165">
        <f>+CD102/CD16</f>
        <v>-6.6871267907508386E-2</v>
      </c>
      <c r="CE116" s="41"/>
      <c r="CF116" s="103">
        <f>+CF102/CF16</f>
        <v>2.1410343524130536E-2</v>
      </c>
      <c r="CG116" s="104"/>
      <c r="CH116" s="105">
        <f>+CH102/CH16</f>
        <v>-3.7037431811911263E-2</v>
      </c>
      <c r="CI116" s="104"/>
      <c r="CJ116" s="105">
        <f>+CJ102/CJ16</f>
        <v>1.2417255846994863E-2</v>
      </c>
      <c r="CK116" s="106"/>
      <c r="CL116" s="105">
        <f>+CL102/CL16</f>
        <v>6.1393186410742574E-2</v>
      </c>
      <c r="CM116" s="104"/>
      <c r="CN116" s="105">
        <f>+CN102/CN16</f>
        <v>4.1911816954877952E-2</v>
      </c>
      <c r="CO116" s="104"/>
      <c r="CP116" s="105">
        <f>+CP102/CP16</f>
        <v>5.2393384100246576E-2</v>
      </c>
      <c r="CQ116" s="106"/>
      <c r="CR116" s="163">
        <f>+CR102/CR16</f>
        <v>3.6606984468524492E-2</v>
      </c>
      <c r="CS116" s="164">
        <f>+CS102/CS16</f>
        <v>2.1642240413747325E-2</v>
      </c>
      <c r="CT116" s="165">
        <f>+CT102/CT16</f>
        <v>3.2041086853854914E-2</v>
      </c>
      <c r="CU116" s="41"/>
      <c r="CV116" s="107">
        <f>+CV102/CV16</f>
        <v>7.6648674179160672E-2</v>
      </c>
      <c r="CW116" s="105"/>
      <c r="CX116" s="105">
        <f>+CX102/CX16</f>
        <v>3.655156653966872E-2</v>
      </c>
      <c r="CY116" s="105"/>
      <c r="CZ116" s="105">
        <f>+CZ102/CZ16</f>
        <v>6.9484106879893398E-2</v>
      </c>
      <c r="DA116" s="106"/>
      <c r="DB116" s="108">
        <f>+DB102/DB16</f>
        <v>6.1099951605348424E-2</v>
      </c>
      <c r="DC116" s="104"/>
      <c r="DD116" s="104">
        <f>+DD102/DD16</f>
        <v>7.3466513000570555E-2</v>
      </c>
      <c r="DE116" s="104"/>
      <c r="DF116" s="201">
        <f>+DF102/DF16</f>
        <v>6.7159670559467879E-2</v>
      </c>
      <c r="DG116" s="106"/>
      <c r="DH116" s="181"/>
      <c r="DI116" s="189" t="s">
        <v>97</v>
      </c>
      <c r="DJ116" s="213">
        <f>+DJ102/DJ16</f>
        <v>6.9484106879893537E-2</v>
      </c>
      <c r="DK116" s="201">
        <f>+DK102/DK16</f>
        <v>6.7159670559467879E-2</v>
      </c>
      <c r="DL116" s="214">
        <f>+DL102/DL16</f>
        <v>6.836739162838773E-2</v>
      </c>
      <c r="DM116"/>
    </row>
    <row r="117" spans="1:118" s="60" customFormat="1" ht="5.25" customHeight="1" x14ac:dyDescent="0.3">
      <c r="A117" s="49"/>
      <c r="B117" s="59"/>
      <c r="C117" s="42"/>
      <c r="D117" s="269"/>
      <c r="E117" s="104"/>
      <c r="F117" s="273"/>
      <c r="G117" s="273"/>
      <c r="H117" s="273"/>
      <c r="I117" s="106"/>
      <c r="J117" s="269"/>
      <c r="K117" s="104"/>
      <c r="L117" s="273"/>
      <c r="M117" s="273"/>
      <c r="N117" s="273"/>
      <c r="O117" s="106"/>
      <c r="P117" s="163"/>
      <c r="Q117" s="164"/>
      <c r="R117" s="165"/>
      <c r="S117" s="39"/>
      <c r="T117" s="109"/>
      <c r="U117" s="104"/>
      <c r="V117" s="104"/>
      <c r="W117" s="104"/>
      <c r="X117" s="104"/>
      <c r="Y117" s="106"/>
      <c r="Z117" s="104"/>
      <c r="AA117" s="104"/>
      <c r="AB117" s="104"/>
      <c r="AC117" s="104"/>
      <c r="AD117" s="104"/>
      <c r="AE117" s="106"/>
      <c r="AF117" s="163"/>
      <c r="AG117" s="164"/>
      <c r="AH117" s="165"/>
      <c r="AI117" s="41"/>
      <c r="AJ117" s="109"/>
      <c r="AK117" s="104"/>
      <c r="AL117" s="104"/>
      <c r="AM117" s="104"/>
      <c r="AN117" s="104"/>
      <c r="AO117" s="106"/>
      <c r="AP117" s="104"/>
      <c r="AQ117" s="104"/>
      <c r="AR117" s="104"/>
      <c r="AS117" s="47"/>
      <c r="AT117" s="104"/>
      <c r="AU117" s="106"/>
      <c r="AV117" s="163"/>
      <c r="AW117" s="164"/>
      <c r="AX117" s="165"/>
      <c r="AY117" s="41"/>
      <c r="AZ117" s="109"/>
      <c r="BA117" s="104"/>
      <c r="BB117" s="104"/>
      <c r="BC117" s="104"/>
      <c r="BD117" s="104"/>
      <c r="BE117" s="106"/>
      <c r="BF117" s="104"/>
      <c r="BG117" s="47"/>
      <c r="BH117" s="104"/>
      <c r="BI117" s="104"/>
      <c r="BJ117" s="104"/>
      <c r="BK117" s="106"/>
      <c r="BL117" s="163"/>
      <c r="BM117" s="164"/>
      <c r="BN117" s="165"/>
      <c r="BO117" s="41"/>
      <c r="BP117" s="109"/>
      <c r="BQ117" s="104"/>
      <c r="BR117" s="104"/>
      <c r="BS117" s="104"/>
      <c r="BT117" s="104"/>
      <c r="BU117" s="106"/>
      <c r="BV117" s="104"/>
      <c r="BW117" s="104"/>
      <c r="BX117" s="104"/>
      <c r="BY117" s="104"/>
      <c r="BZ117" s="104"/>
      <c r="CA117" s="106"/>
      <c r="CB117" s="163"/>
      <c r="CC117" s="164"/>
      <c r="CD117" s="165"/>
      <c r="CE117" s="41"/>
      <c r="CF117" s="109"/>
      <c r="CG117" s="104"/>
      <c r="CH117" s="104"/>
      <c r="CI117" s="104"/>
      <c r="CJ117" s="104"/>
      <c r="CK117" s="106"/>
      <c r="CL117" s="104"/>
      <c r="CM117" s="104"/>
      <c r="CN117" s="104"/>
      <c r="CO117" s="104"/>
      <c r="CP117" s="104"/>
      <c r="CQ117" s="106"/>
      <c r="CR117" s="163"/>
      <c r="CS117" s="164"/>
      <c r="CT117" s="165"/>
      <c r="CU117" s="41"/>
      <c r="CV117" s="108"/>
      <c r="CW117" s="104"/>
      <c r="CX117" s="104"/>
      <c r="CY117" s="104"/>
      <c r="CZ117" s="104"/>
      <c r="DA117" s="106"/>
      <c r="DB117" s="108"/>
      <c r="DC117" s="104"/>
      <c r="DD117" s="104"/>
      <c r="DE117" s="104"/>
      <c r="DF117" s="104"/>
      <c r="DG117" s="106"/>
      <c r="DH117" s="181"/>
      <c r="DI117" s="189"/>
      <c r="DJ117" s="213"/>
      <c r="DK117" s="201"/>
      <c r="DL117" s="214"/>
      <c r="DM117"/>
    </row>
    <row r="118" spans="1:118" s="60" customFormat="1" ht="15.6" x14ac:dyDescent="0.3">
      <c r="A118" s="49"/>
      <c r="B118" s="59" t="s">
        <v>93</v>
      </c>
      <c r="C118" s="42"/>
      <c r="D118" s="268">
        <f>+D63/D16</f>
        <v>0.8677141198323437</v>
      </c>
      <c r="E118" s="104"/>
      <c r="F118" s="272">
        <f>+F63/F16</f>
        <v>0.85721197475333955</v>
      </c>
      <c r="G118" s="273"/>
      <c r="H118" s="272">
        <f>+H63/H16</f>
        <v>0.86575125054176483</v>
      </c>
      <c r="I118" s="106"/>
      <c r="J118" s="268">
        <f>+J63/J16</f>
        <v>0.90663746751590268</v>
      </c>
      <c r="K118" s="104"/>
      <c r="L118" s="272">
        <f>+L63/L16</f>
        <v>0.90243397289519167</v>
      </c>
      <c r="M118" s="273"/>
      <c r="N118" s="272">
        <f>+N63/N16</f>
        <v>0.90405411882539799</v>
      </c>
      <c r="O118" s="106"/>
      <c r="P118" s="163">
        <f t="shared" ref="P118:R118" si="476">+P63/P16</f>
        <v>0.88042782715350865</v>
      </c>
      <c r="Q118" s="164">
        <f t="shared" si="476"/>
        <v>0.89207355327899895</v>
      </c>
      <c r="R118" s="165">
        <f t="shared" si="476"/>
        <v>0.88512339625181891</v>
      </c>
      <c r="S118" s="39"/>
      <c r="T118" s="103">
        <f>+T63/T16</f>
        <v>0.78146283940676442</v>
      </c>
      <c r="U118" s="104"/>
      <c r="V118" s="105">
        <f>+V63/V16</f>
        <v>0.83038151772579372</v>
      </c>
      <c r="W118" s="104"/>
      <c r="X118" s="105">
        <f>+X63/X16</f>
        <v>0.79009429563379574</v>
      </c>
      <c r="Y118" s="106"/>
      <c r="Z118" s="105">
        <f>+Z63/Z16</f>
        <v>0.78663423337357308</v>
      </c>
      <c r="AA118" s="104"/>
      <c r="AB118" s="105">
        <f>+AB63/AB16</f>
        <v>0.73275615408501016</v>
      </c>
      <c r="AC118" s="104"/>
      <c r="AD118" s="105">
        <f>+AD63/AD16</f>
        <v>0.76589515397909225</v>
      </c>
      <c r="AE118" s="106"/>
      <c r="AF118" s="163">
        <f t="shared" ref="AF118:AH118" si="477">+AF63/AF16</f>
        <v>0.78351343277082519</v>
      </c>
      <c r="AG118" s="164">
        <f t="shared" si="477"/>
        <v>0.76619731257228507</v>
      </c>
      <c r="AH118" s="165">
        <f t="shared" si="477"/>
        <v>0.77876847830667484</v>
      </c>
      <c r="AI118" s="41"/>
      <c r="AJ118" s="103">
        <f>+AJ63/AJ16</f>
        <v>0.80939163397805047</v>
      </c>
      <c r="AK118" s="104"/>
      <c r="AL118" s="105">
        <f>+AL63/AL16</f>
        <v>0.87363666756619773</v>
      </c>
      <c r="AM118" s="104"/>
      <c r="AN118" s="105">
        <f>+AN63/AN16</f>
        <v>0.82460110750976623</v>
      </c>
      <c r="AO118" s="106"/>
      <c r="AP118" s="105">
        <f>+AP63/AP16</f>
        <v>0.77917069020915763</v>
      </c>
      <c r="AQ118" s="104"/>
      <c r="AR118" s="105">
        <f>+AR63/AR16</f>
        <v>0.88509479179287642</v>
      </c>
      <c r="AS118" s="47"/>
      <c r="AT118" s="105">
        <f>+AT63/AT16</f>
        <v>0.84388259615979644</v>
      </c>
      <c r="AU118" s="106"/>
      <c r="AV118" s="163">
        <f>+AV63/AV16</f>
        <v>0.80141892258148584</v>
      </c>
      <c r="AW118" s="164">
        <f>+AW63/AW16</f>
        <v>0.88102313684042599</v>
      </c>
      <c r="AX118" s="165">
        <f>+AX63/AX16</f>
        <v>0.83256047918062193</v>
      </c>
      <c r="AY118" s="41"/>
      <c r="AZ118" s="103">
        <f>+AZ63/AZ16</f>
        <v>0.85944737961484252</v>
      </c>
      <c r="BA118" s="104"/>
      <c r="BB118" s="105">
        <f>+BB63/BB16</f>
        <v>0.88094160716659986</v>
      </c>
      <c r="BC118" s="104"/>
      <c r="BD118" s="105">
        <f>+BD63/BD16</f>
        <v>0.86310066333018043</v>
      </c>
      <c r="BE118" s="106"/>
      <c r="BF118" s="105">
        <f>+BF63/BF16</f>
        <v>0.84578535612549988</v>
      </c>
      <c r="BG118" s="47"/>
      <c r="BH118" s="105">
        <f>+BH63/BH16</f>
        <v>0.89397961125169356</v>
      </c>
      <c r="BI118" s="104"/>
      <c r="BJ118" s="105">
        <f>+BJ63/BJ16</f>
        <v>0.86733013476350751</v>
      </c>
      <c r="BK118" s="106"/>
      <c r="BL118" s="163">
        <f>+BL63/BL16</f>
        <v>0.85358848453212743</v>
      </c>
      <c r="BM118" s="164">
        <f>+BM63/BM16</f>
        <v>0.89069082851504633</v>
      </c>
      <c r="BN118" s="165">
        <f>+BN63/BN16</f>
        <v>0.86534172893197558</v>
      </c>
      <c r="BO118" s="41"/>
      <c r="BP118" s="103">
        <f>+BP63/BP16</f>
        <v>0.95830586063302192</v>
      </c>
      <c r="BQ118" s="104"/>
      <c r="BR118" s="105">
        <f>+BR63/BR16</f>
        <v>1.0680433618891314</v>
      </c>
      <c r="BS118" s="104"/>
      <c r="BT118" s="105">
        <f>+BT63/BT16</f>
        <v>0.97640845317489622</v>
      </c>
      <c r="BU118" s="106"/>
      <c r="BV118" s="105">
        <f>+BV63/BV16</f>
        <v>1.291240474662714</v>
      </c>
      <c r="BW118" s="104"/>
      <c r="BX118" s="105">
        <f>+BX63/BX16</f>
        <v>0.85595922928450929</v>
      </c>
      <c r="BY118" s="104"/>
      <c r="BZ118" s="105">
        <f>+BZ63/BZ16</f>
        <v>1.0096850998786844</v>
      </c>
      <c r="CA118" s="106"/>
      <c r="CB118" s="163">
        <f>+CB63/CB16</f>
        <v>1.036655375434469</v>
      </c>
      <c r="CC118" s="164">
        <f>+CC63/CC16</f>
        <v>0.91099950362128534</v>
      </c>
      <c r="CD118" s="165">
        <f>+CD63/CD16</f>
        <v>0.99042406062851462</v>
      </c>
      <c r="CE118" s="41"/>
      <c r="CF118" s="103">
        <f>+CF63/CF16</f>
        <v>0.88274782605605306</v>
      </c>
      <c r="CG118" s="104"/>
      <c r="CH118" s="105">
        <f>+CH63/CH16</f>
        <v>0.94156401569189085</v>
      </c>
      <c r="CI118" s="104"/>
      <c r="CJ118" s="105">
        <f>+CJ63/CJ16</f>
        <v>0.89179759993006325</v>
      </c>
      <c r="CK118" s="106"/>
      <c r="CL118" s="105">
        <f>+CL63/CL16</f>
        <v>0.84305954586597631</v>
      </c>
      <c r="CM118" s="104"/>
      <c r="CN118" s="105">
        <f>+CN63/CN16</f>
        <v>0.86527437607409596</v>
      </c>
      <c r="CO118" s="104"/>
      <c r="CP118" s="105">
        <f>+CP63/CP16</f>
        <v>0.8533221242071577</v>
      </c>
      <c r="CQ118" s="106"/>
      <c r="CR118" s="163">
        <f>+CR63/CR16</f>
        <v>0.86766314222155116</v>
      </c>
      <c r="CS118" s="164">
        <f>+CS63/CS16</f>
        <v>0.88486111963002279</v>
      </c>
      <c r="CT118" s="165">
        <f>+CT63/CT16</f>
        <v>0.87291042234468952</v>
      </c>
      <c r="CU118" s="41"/>
      <c r="CV118" s="107">
        <f>+CV63/CV16</f>
        <v>0.84612496718671715</v>
      </c>
      <c r="CW118" s="105"/>
      <c r="CX118" s="105">
        <f>+CX63/CX16</f>
        <v>0.88664346771259051</v>
      </c>
      <c r="CY118" s="105"/>
      <c r="CZ118" s="105">
        <f>+CZ63/CZ16</f>
        <v>0.85336482913618861</v>
      </c>
      <c r="DA118" s="106"/>
      <c r="DB118" s="108">
        <f>+DB63/DB16</f>
        <v>0.85243872540968169</v>
      </c>
      <c r="DC118" s="104"/>
      <c r="DD118" s="104">
        <f>+DD63/DD16</f>
        <v>0.85041979171292381</v>
      </c>
      <c r="DE118" s="104"/>
      <c r="DF118" s="104">
        <f>+DF63/DF16</f>
        <v>0.85144943094064041</v>
      </c>
      <c r="DG118" s="106"/>
      <c r="DH118" s="181"/>
      <c r="DI118" s="189" t="s">
        <v>93</v>
      </c>
      <c r="DJ118" s="213">
        <f>+DJ63/DJ16</f>
        <v>0.8533648291361885</v>
      </c>
      <c r="DK118" s="201">
        <f>+DK63/DK16</f>
        <v>0.85144943094064041</v>
      </c>
      <c r="DL118" s="214">
        <f>+DL63/DL16</f>
        <v>0.85244462566196155</v>
      </c>
      <c r="DM118"/>
    </row>
    <row r="119" spans="1:118" s="60" customFormat="1" ht="4.5" customHeight="1" x14ac:dyDescent="0.3">
      <c r="A119" s="49"/>
      <c r="B119" s="59"/>
      <c r="C119" s="42"/>
      <c r="D119" s="269"/>
      <c r="E119" s="104"/>
      <c r="F119" s="273"/>
      <c r="G119" s="273"/>
      <c r="H119" s="273"/>
      <c r="I119" s="106"/>
      <c r="J119" s="269"/>
      <c r="K119" s="104"/>
      <c r="L119" s="273"/>
      <c r="M119" s="273"/>
      <c r="N119" s="273"/>
      <c r="O119" s="106"/>
      <c r="P119" s="163"/>
      <c r="Q119" s="164"/>
      <c r="R119" s="165"/>
      <c r="S119" s="39"/>
      <c r="T119" s="109"/>
      <c r="U119" s="104"/>
      <c r="V119" s="104"/>
      <c r="W119" s="104"/>
      <c r="X119" s="104"/>
      <c r="Y119" s="106"/>
      <c r="Z119" s="104"/>
      <c r="AA119" s="104"/>
      <c r="AB119" s="104"/>
      <c r="AC119" s="104"/>
      <c r="AD119" s="104"/>
      <c r="AE119" s="106"/>
      <c r="AF119" s="163"/>
      <c r="AG119" s="164"/>
      <c r="AH119" s="165"/>
      <c r="AI119" s="41"/>
      <c r="AJ119" s="109"/>
      <c r="AK119" s="104"/>
      <c r="AL119" s="104"/>
      <c r="AM119" s="104"/>
      <c r="AN119" s="104"/>
      <c r="AO119" s="106"/>
      <c r="AP119" s="104"/>
      <c r="AQ119" s="104"/>
      <c r="AR119" s="104"/>
      <c r="AS119" s="47"/>
      <c r="AT119" s="104"/>
      <c r="AU119" s="106"/>
      <c r="AV119" s="163"/>
      <c r="AW119" s="164"/>
      <c r="AX119" s="165"/>
      <c r="AY119" s="41"/>
      <c r="AZ119" s="109"/>
      <c r="BA119" s="104"/>
      <c r="BB119" s="104"/>
      <c r="BC119" s="104"/>
      <c r="BD119" s="104"/>
      <c r="BE119" s="106"/>
      <c r="BF119" s="104"/>
      <c r="BG119" s="47"/>
      <c r="BH119" s="104"/>
      <c r="BI119" s="104"/>
      <c r="BJ119" s="104"/>
      <c r="BK119" s="106"/>
      <c r="BL119" s="163"/>
      <c r="BM119" s="164"/>
      <c r="BN119" s="165"/>
      <c r="BO119" s="41"/>
      <c r="BP119" s="109"/>
      <c r="BQ119" s="104"/>
      <c r="BR119" s="104"/>
      <c r="BS119" s="104"/>
      <c r="BT119" s="104"/>
      <c r="BU119" s="106"/>
      <c r="BV119" s="104"/>
      <c r="BW119" s="104"/>
      <c r="BX119" s="104"/>
      <c r="BY119" s="104"/>
      <c r="BZ119" s="104"/>
      <c r="CA119" s="106"/>
      <c r="CB119" s="163"/>
      <c r="CC119" s="164"/>
      <c r="CD119" s="165"/>
      <c r="CE119" s="41"/>
      <c r="CF119" s="109"/>
      <c r="CG119" s="104"/>
      <c r="CH119" s="104"/>
      <c r="CI119" s="104"/>
      <c r="CJ119" s="104"/>
      <c r="CK119" s="106"/>
      <c r="CL119" s="104"/>
      <c r="CM119" s="104"/>
      <c r="CN119" s="104"/>
      <c r="CO119" s="104"/>
      <c r="CP119" s="104"/>
      <c r="CQ119" s="106"/>
      <c r="CR119" s="163"/>
      <c r="CS119" s="164"/>
      <c r="CT119" s="165"/>
      <c r="CU119" s="41"/>
      <c r="CV119" s="108"/>
      <c r="CW119" s="104"/>
      <c r="CX119" s="104"/>
      <c r="CY119" s="104"/>
      <c r="CZ119" s="104"/>
      <c r="DA119" s="106"/>
      <c r="DB119" s="108"/>
      <c r="DC119" s="104"/>
      <c r="DD119" s="104"/>
      <c r="DE119" s="104"/>
      <c r="DF119" s="104"/>
      <c r="DG119" s="106"/>
      <c r="DH119" s="181"/>
      <c r="DI119" s="189"/>
      <c r="DJ119" s="213"/>
      <c r="DK119" s="201"/>
      <c r="DL119" s="214"/>
      <c r="DM119"/>
    </row>
    <row r="120" spans="1:118" s="60" customFormat="1" ht="15.6" x14ac:dyDescent="0.3">
      <c r="A120" s="49"/>
      <c r="B120" s="59" t="s">
        <v>94</v>
      </c>
      <c r="C120" s="42"/>
      <c r="D120" s="268">
        <f>+D95/D16</f>
        <v>5.0937890586698217E-2</v>
      </c>
      <c r="E120" s="104"/>
      <c r="F120" s="272">
        <f>+F95/F16</f>
        <v>6.0737675710866822E-2</v>
      </c>
      <c r="G120" s="273"/>
      <c r="H120" s="272">
        <f>+H95/H16</f>
        <v>5.2769487572818456E-2</v>
      </c>
      <c r="I120" s="106"/>
      <c r="J120" s="268">
        <f>+J95/J16</f>
        <v>5.7948326762414716E-2</v>
      </c>
      <c r="K120" s="104"/>
      <c r="L120" s="272">
        <f>+L95/L16</f>
        <v>6.2195900049426316E-2</v>
      </c>
      <c r="M120" s="273"/>
      <c r="N120" s="272">
        <f>+N95/N16</f>
        <v>6.055876495228641E-2</v>
      </c>
      <c r="O120" s="106"/>
      <c r="P120" s="163">
        <f t="shared" ref="P120:R120" si="478">+P95/P16</f>
        <v>5.3227740741838232E-2</v>
      </c>
      <c r="Q120" s="164">
        <f t="shared" si="478"/>
        <v>6.1861818923806176E-2</v>
      </c>
      <c r="R120" s="165">
        <f t="shared" si="478"/>
        <v>5.6709010202134369E-2</v>
      </c>
      <c r="S120" s="39"/>
      <c r="T120" s="103">
        <f>+T95/T16</f>
        <v>2.8672627186789392E-2</v>
      </c>
      <c r="U120" s="104"/>
      <c r="V120" s="105">
        <f>+V95/V16</f>
        <v>2.9458721946027857E-2</v>
      </c>
      <c r="W120" s="104"/>
      <c r="X120" s="105">
        <f>+X95/X16</f>
        <v>2.8811329677081859E-2</v>
      </c>
      <c r="Y120" s="106"/>
      <c r="Z120" s="105">
        <f>+Z95/Z16</f>
        <v>7.0615220639433651E-2</v>
      </c>
      <c r="AA120" s="104"/>
      <c r="AB120" s="105">
        <f>+AB95/AB16</f>
        <v>5.1710392243418071E-2</v>
      </c>
      <c r="AC120" s="104"/>
      <c r="AD120" s="105">
        <f>+AD95/AD16</f>
        <v>6.333825861292669E-2</v>
      </c>
      <c r="AE120" s="106"/>
      <c r="AF120" s="163">
        <f t="shared" ref="AF120:AH120" si="479">+AF95/AF16</f>
        <v>4.5303965730613717E-2</v>
      </c>
      <c r="AG120" s="164">
        <f t="shared" si="479"/>
        <v>4.4088175994783783E-2</v>
      </c>
      <c r="AH120" s="165">
        <f t="shared" si="479"/>
        <v>4.4970815644546462E-2</v>
      </c>
      <c r="AI120" s="41"/>
      <c r="AJ120" s="103">
        <f>+AJ95/AJ16</f>
        <v>8.9582150266336175E-2</v>
      </c>
      <c r="AK120" s="104"/>
      <c r="AL120" s="105">
        <f>+AL95/AL16</f>
        <v>7.7552338121872427E-2</v>
      </c>
      <c r="AM120" s="104"/>
      <c r="AN120" s="105">
        <f>+AN95/AN16</f>
        <v>8.67341930129292E-2</v>
      </c>
      <c r="AO120" s="106"/>
      <c r="AP120" s="105">
        <f>+AP95/AP16</f>
        <v>8.5976935018802644E-2</v>
      </c>
      <c r="AQ120" s="104"/>
      <c r="AR120" s="105">
        <f>+AR95/AR16</f>
        <v>7.9520096622854489E-2</v>
      </c>
      <c r="AS120" s="47"/>
      <c r="AT120" s="105">
        <f>+AT95/AT16</f>
        <v>8.203227735572273E-2</v>
      </c>
      <c r="AU120" s="106"/>
      <c r="AV120" s="163">
        <f>+AV95/AV16</f>
        <v>8.8631043612921012E-2</v>
      </c>
      <c r="AW120" s="164">
        <f>+AW95/AW16</f>
        <v>7.8820851834855515E-2</v>
      </c>
      <c r="AX120" s="165">
        <f>+AX95/AX16</f>
        <v>8.4793248775687349E-2</v>
      </c>
      <c r="AY120" s="41"/>
      <c r="AZ120" s="103">
        <f>+AZ95/AZ16</f>
        <v>5.6137038210558911E-2</v>
      </c>
      <c r="BA120" s="104"/>
      <c r="BB120" s="105">
        <f>+BB95/BB16</f>
        <v>5.5046371780669935E-2</v>
      </c>
      <c r="BC120" s="104"/>
      <c r="BD120" s="105">
        <f>+BD95/BD16</f>
        <v>5.5951662211464068E-2</v>
      </c>
      <c r="BE120" s="106"/>
      <c r="BF120" s="105">
        <f>+BF95/BF16</f>
        <v>5.8322357577092976E-2</v>
      </c>
      <c r="BG120" s="47"/>
      <c r="BH120" s="105">
        <f>+BH95/BH16</f>
        <v>5.8344616150245207E-2</v>
      </c>
      <c r="BI120" s="104"/>
      <c r="BJ120" s="105">
        <f>+BJ95/BJ16</f>
        <v>5.8332308058329944E-2</v>
      </c>
      <c r="BK120" s="106"/>
      <c r="BL120" s="163">
        <f>+BL95/BL16</f>
        <v>5.7074202233204349E-2</v>
      </c>
      <c r="BM120" s="164">
        <f>+BM95/BM16</f>
        <v>5.7512647616326358E-2</v>
      </c>
      <c r="BN120" s="165">
        <f>+BN95/BN16</f>
        <v>5.7213092534749467E-2</v>
      </c>
      <c r="BO120" s="41"/>
      <c r="BP120" s="103">
        <f>+BP95/BP16</f>
        <v>4.4301415297567252E-2</v>
      </c>
      <c r="BQ120" s="104"/>
      <c r="BR120" s="105">
        <f>+BR95/BR16</f>
        <v>4.7020156336950808E-2</v>
      </c>
      <c r="BS120" s="104"/>
      <c r="BT120" s="105">
        <f>+BT95/BT16</f>
        <v>4.4749906111550435E-2</v>
      </c>
      <c r="BU120" s="106"/>
      <c r="BV120" s="105">
        <f>+BV95/BV16</f>
        <v>3.6847011830843254E-2</v>
      </c>
      <c r="BW120" s="104"/>
      <c r="BX120" s="105">
        <f>+BX95/BX16</f>
        <v>5.6436006375183818E-2</v>
      </c>
      <c r="BY120" s="104"/>
      <c r="BZ120" s="105">
        <f>+BZ95/BZ16</f>
        <v>4.9517869486982169E-2</v>
      </c>
      <c r="CA120" s="106"/>
      <c r="CB120" s="163">
        <f>+CB95/CB16</f>
        <v>4.2547170259230785E-2</v>
      </c>
      <c r="CC120" s="164">
        <f>+CC95/CC16</f>
        <v>5.3992396083109594E-2</v>
      </c>
      <c r="CD120" s="165">
        <f>+CD95/CD16</f>
        <v>4.6758098331702032E-2</v>
      </c>
      <c r="CE120" s="41"/>
      <c r="CF120" s="103">
        <f>+CF95/CF16</f>
        <v>7.3112999823102348E-2</v>
      </c>
      <c r="CG120" s="104"/>
      <c r="CH120" s="105">
        <f>+CH95/CH16</f>
        <v>7.281084446549943E-2</v>
      </c>
      <c r="CI120" s="104"/>
      <c r="CJ120" s="105">
        <f>+CJ95/CJ16</f>
        <v>7.3066508581863213E-2</v>
      </c>
      <c r="CK120" s="106"/>
      <c r="CL120" s="105">
        <f>+CL95/CL16</f>
        <v>6.9823217893796655E-2</v>
      </c>
      <c r="CM120" s="104"/>
      <c r="CN120" s="105">
        <f>+CN95/CN16</f>
        <v>6.7159314898311534E-2</v>
      </c>
      <c r="CO120" s="104"/>
      <c r="CP120" s="105">
        <f>+CP95/CP16</f>
        <v>6.8592575438808173E-2</v>
      </c>
      <c r="CQ120" s="106"/>
      <c r="CR120" s="163">
        <f>+CR95/CR16</f>
        <v>7.1862622632396025E-2</v>
      </c>
      <c r="CS120" s="164">
        <f>+CS95/CS16</f>
        <v>6.8610299080250528E-2</v>
      </c>
      <c r="CT120" s="165">
        <f>+CT95/CT16</f>
        <v>7.0870305203209111E-2</v>
      </c>
      <c r="CU120" s="41"/>
      <c r="CV120" s="107">
        <f>+CV95/CV16</f>
        <v>5.2267456061761398E-2</v>
      </c>
      <c r="CW120" s="105"/>
      <c r="CX120" s="105">
        <f>+CX95/CX16</f>
        <v>5.3539560171547831E-2</v>
      </c>
      <c r="CY120" s="105"/>
      <c r="CZ120" s="105">
        <f>+CZ95/CZ16</f>
        <v>5.2494756135077987E-2</v>
      </c>
      <c r="DA120" s="106"/>
      <c r="DB120" s="108">
        <f>+DB95/DB16</f>
        <v>6.5204452186297945E-2</v>
      </c>
      <c r="DC120" s="104"/>
      <c r="DD120" s="104">
        <f>+DD95/DD16</f>
        <v>6.1152405995368954E-2</v>
      </c>
      <c r="DE120" s="104"/>
      <c r="DF120" s="104">
        <f>+DF95/DF16</f>
        <v>6.3218915518390623E-2</v>
      </c>
      <c r="DG120" s="106"/>
      <c r="DH120" s="181"/>
      <c r="DI120" s="189" t="s">
        <v>94</v>
      </c>
      <c r="DJ120" s="213">
        <f>+DJ95/DJ16</f>
        <v>5.249475613507798E-2</v>
      </c>
      <c r="DK120" s="201">
        <f>+DK95/DK16</f>
        <v>6.3218915518390623E-2</v>
      </c>
      <c r="DL120" s="214">
        <f>+DL95/DL16</f>
        <v>5.7646900866980322E-2</v>
      </c>
      <c r="DM120"/>
    </row>
    <row r="121" spans="1:118" s="60" customFormat="1" ht="5.25" customHeight="1" x14ac:dyDescent="0.3">
      <c r="A121" s="49"/>
      <c r="B121" s="49"/>
      <c r="C121" s="42"/>
      <c r="D121" s="266"/>
      <c r="E121" s="44"/>
      <c r="F121" s="271"/>
      <c r="G121" s="271"/>
      <c r="H121" s="271"/>
      <c r="I121" s="45"/>
      <c r="J121" s="266"/>
      <c r="K121" s="44"/>
      <c r="L121" s="271"/>
      <c r="M121" s="271"/>
      <c r="N121" s="271"/>
      <c r="O121" s="45"/>
      <c r="P121" s="137"/>
      <c r="Q121" s="138"/>
      <c r="R121" s="139"/>
      <c r="S121" s="39"/>
      <c r="T121" s="43"/>
      <c r="U121" s="44"/>
      <c r="V121" s="44"/>
      <c r="W121" s="44"/>
      <c r="X121" s="44"/>
      <c r="Y121" s="45"/>
      <c r="Z121" s="44"/>
      <c r="AA121" s="44"/>
      <c r="AB121" s="44"/>
      <c r="AC121" s="44"/>
      <c r="AD121" s="44"/>
      <c r="AE121" s="45"/>
      <c r="AF121" s="137"/>
      <c r="AG121" s="138"/>
      <c r="AH121" s="139"/>
      <c r="AI121" s="41"/>
      <c r="AJ121" s="43"/>
      <c r="AK121" s="44"/>
      <c r="AL121" s="44"/>
      <c r="AM121" s="44"/>
      <c r="AN121" s="44"/>
      <c r="AO121" s="45"/>
      <c r="AP121" s="44"/>
      <c r="AQ121" s="44"/>
      <c r="AR121" s="44"/>
      <c r="AS121" s="47"/>
      <c r="AT121" s="44"/>
      <c r="AU121" s="45"/>
      <c r="AV121" s="137"/>
      <c r="AW121" s="138"/>
      <c r="AX121" s="139"/>
      <c r="AY121" s="41"/>
      <c r="AZ121" s="43"/>
      <c r="BA121" s="44"/>
      <c r="BB121" s="44"/>
      <c r="BC121" s="44"/>
      <c r="BD121" s="44"/>
      <c r="BE121" s="45"/>
      <c r="BF121" s="44"/>
      <c r="BG121" s="47"/>
      <c r="BH121" s="44"/>
      <c r="BI121" s="44"/>
      <c r="BJ121" s="44"/>
      <c r="BK121" s="45"/>
      <c r="BL121" s="137"/>
      <c r="BM121" s="138"/>
      <c r="BN121" s="139"/>
      <c r="BO121" s="41"/>
      <c r="BP121" s="43"/>
      <c r="BQ121" s="44"/>
      <c r="BR121" s="44"/>
      <c r="BS121" s="44"/>
      <c r="BT121" s="44"/>
      <c r="BU121" s="45"/>
      <c r="BV121" s="44"/>
      <c r="BW121" s="44"/>
      <c r="BX121" s="44"/>
      <c r="BY121" s="44"/>
      <c r="BZ121" s="44"/>
      <c r="CA121" s="45"/>
      <c r="CB121" s="137"/>
      <c r="CC121" s="138"/>
      <c r="CD121" s="139"/>
      <c r="CE121" s="41"/>
      <c r="CF121" s="43"/>
      <c r="CG121" s="44"/>
      <c r="CH121" s="44"/>
      <c r="CI121" s="44"/>
      <c r="CJ121" s="44"/>
      <c r="CK121" s="45"/>
      <c r="CL121" s="44"/>
      <c r="CM121" s="44"/>
      <c r="CN121" s="44"/>
      <c r="CO121" s="44"/>
      <c r="CP121" s="44"/>
      <c r="CQ121" s="45"/>
      <c r="CR121" s="137"/>
      <c r="CS121" s="138"/>
      <c r="CT121" s="139"/>
      <c r="CU121" s="41"/>
      <c r="CV121" s="46"/>
      <c r="CW121" s="44"/>
      <c r="CX121" s="44"/>
      <c r="CY121" s="44"/>
      <c r="CZ121" s="44"/>
      <c r="DA121" s="45"/>
      <c r="DB121" s="46"/>
      <c r="DC121" s="44"/>
      <c r="DD121" s="44"/>
      <c r="DE121" s="44"/>
      <c r="DF121" s="44"/>
      <c r="DG121" s="45"/>
      <c r="DH121" s="173"/>
      <c r="DI121" s="188"/>
      <c r="DJ121" s="213"/>
      <c r="DK121" s="201"/>
      <c r="DL121" s="214"/>
      <c r="DM121"/>
    </row>
    <row r="122" spans="1:118" s="60" customFormat="1" ht="15.6" x14ac:dyDescent="0.3">
      <c r="A122" s="49"/>
      <c r="B122" s="59" t="s">
        <v>99</v>
      </c>
      <c r="C122" s="42"/>
      <c r="D122" s="268">
        <f>+D73/D16</f>
        <v>2.3682257553003169E-2</v>
      </c>
      <c r="E122" s="44"/>
      <c r="F122" s="272">
        <f>+F73/F16</f>
        <v>4.5147605408238029E-3</v>
      </c>
      <c r="G122" s="271"/>
      <c r="H122" s="272">
        <f>+H73/H16</f>
        <v>2.0099818824587206E-2</v>
      </c>
      <c r="I122" s="45"/>
      <c r="J122" s="268">
        <f>+J73/J16</f>
        <v>1.2169471049872205E-2</v>
      </c>
      <c r="K122" s="44"/>
      <c r="L122" s="272">
        <f>+L73/L16</f>
        <v>1.9216172516995367E-3</v>
      </c>
      <c r="M122" s="271"/>
      <c r="N122" s="272">
        <f>+N73/N16</f>
        <v>5.8714304720267332E-3</v>
      </c>
      <c r="O122" s="45"/>
      <c r="P122" s="163">
        <f t="shared" ref="P122:R122" si="480">+P73/P16</f>
        <v>1.9921784552534846E-2</v>
      </c>
      <c r="Q122" s="164">
        <f t="shared" si="480"/>
        <v>2.5157098107228778E-3</v>
      </c>
      <c r="R122" s="165">
        <f t="shared" si="480"/>
        <v>1.2903636796025826E-2</v>
      </c>
      <c r="S122" s="39"/>
      <c r="T122" s="103">
        <f>+T73/T16</f>
        <v>2.584926348090685E-2</v>
      </c>
      <c r="U122" s="44"/>
      <c r="V122" s="105">
        <f>+V73/V16</f>
        <v>3.1552805805944245E-2</v>
      </c>
      <c r="W122" s="44"/>
      <c r="X122" s="105">
        <f>+X73/X16</f>
        <v>2.685562501006597E-2</v>
      </c>
      <c r="Y122" s="45"/>
      <c r="Z122" s="105">
        <f>+Z73/Z16</f>
        <v>2.57825592802284E-2</v>
      </c>
      <c r="AA122" s="44"/>
      <c r="AB122" s="105">
        <f>+AB73/AB16</f>
        <v>1.7729126317636033E-2</v>
      </c>
      <c r="AC122" s="44"/>
      <c r="AD122" s="105">
        <f>+AD73/AD16</f>
        <v>2.2682582669800364E-2</v>
      </c>
      <c r="AE122" s="45"/>
      <c r="AF122" s="163">
        <f t="shared" ref="AF122:AH122" si="481">+AF73/AF16</f>
        <v>2.5822813515550488E-2</v>
      </c>
      <c r="AG122" s="164">
        <f t="shared" si="481"/>
        <v>2.2464369695031086E-2</v>
      </c>
      <c r="AH122" s="165">
        <f t="shared" si="481"/>
        <v>2.4902534445177951E-2</v>
      </c>
      <c r="AI122" s="41"/>
      <c r="AJ122" s="103">
        <f>+AJ73/AJ16</f>
        <v>2.2402131408137009E-2</v>
      </c>
      <c r="AK122" s="44"/>
      <c r="AL122" s="105">
        <f>+AL73/AL16</f>
        <v>2.0932758500612089E-2</v>
      </c>
      <c r="AM122" s="44"/>
      <c r="AN122" s="105">
        <f>+AN73/AN16</f>
        <v>2.2054269680980187E-2</v>
      </c>
      <c r="AO122" s="45"/>
      <c r="AP122" s="105">
        <f>+AP73/AP16</f>
        <v>8.0565312432745156E-3</v>
      </c>
      <c r="AQ122" s="44"/>
      <c r="AR122" s="105">
        <f>+AR73/AR16</f>
        <v>7.7613965694118036E-3</v>
      </c>
      <c r="AS122" s="47"/>
      <c r="AT122" s="105">
        <f>+AT73/AT16</f>
        <v>7.8762254679861487E-3</v>
      </c>
      <c r="AU122" s="45"/>
      <c r="AV122" s="163">
        <f>+AV73/AV16</f>
        <v>1.8617559662145261E-2</v>
      </c>
      <c r="AW122" s="164">
        <f>+AW73/AW16</f>
        <v>1.2441852111412247E-2</v>
      </c>
      <c r="AX122" s="165">
        <f>+AX73/AX16</f>
        <v>1.6201592768668095E-2</v>
      </c>
      <c r="AY122" s="41"/>
      <c r="AZ122" s="103">
        <f>+AZ73/AZ16</f>
        <v>2.4002096903916723E-2</v>
      </c>
      <c r="BA122" s="44"/>
      <c r="BB122" s="105">
        <f>+BB73/BB16</f>
        <v>2.4201046034040875E-2</v>
      </c>
      <c r="BC122" s="44"/>
      <c r="BD122" s="105">
        <f>+BD73/BD16</f>
        <v>2.4035911453218994E-2</v>
      </c>
      <c r="BE122" s="45"/>
      <c r="BF122" s="105">
        <f>+BF73/BF16</f>
        <v>1.7354713872898948E-2</v>
      </c>
      <c r="BG122" s="47"/>
      <c r="BH122" s="105">
        <f>+BH73/BH16</f>
        <v>1.7301255876204635E-2</v>
      </c>
      <c r="BI122" s="44"/>
      <c r="BJ122" s="105">
        <f>+BJ73/BJ16</f>
        <v>1.7330815989174124E-2</v>
      </c>
      <c r="BK122" s="45"/>
      <c r="BL122" s="163">
        <f>+BL73/BL16</f>
        <v>2.115139768035473E-2</v>
      </c>
      <c r="BM122" s="164">
        <f>+BM73/BM16</f>
        <v>1.9041699475507087E-2</v>
      </c>
      <c r="BN122" s="165">
        <f>+BN73/BN16</f>
        <v>2.0483089537265138E-2</v>
      </c>
      <c r="BO122" s="41"/>
      <c r="BP122" s="103">
        <f>+BP73/BP16</f>
        <v>3.2443982138111407E-2</v>
      </c>
      <c r="BQ122" s="44"/>
      <c r="BR122" s="105">
        <f>+BR73/BR16</f>
        <v>3.3334579537488772E-2</v>
      </c>
      <c r="BS122" s="44"/>
      <c r="BT122" s="105">
        <f>+BT73/BT16</f>
        <v>3.2590897473846588E-2</v>
      </c>
      <c r="BU122" s="45"/>
      <c r="BV122" s="105">
        <f>+BV73/BV16</f>
        <v>3.1527780255824325E-2</v>
      </c>
      <c r="BW122" s="44"/>
      <c r="BX122" s="105">
        <f>+BX73/BX16</f>
        <v>2.2520122657472604E-2</v>
      </c>
      <c r="BY122" s="44"/>
      <c r="BZ122" s="105">
        <f>+BZ73/BZ16</f>
        <v>2.5701307284707611E-2</v>
      </c>
      <c r="CA122" s="45"/>
      <c r="CB122" s="163">
        <f>+CB73/CB16</f>
        <v>3.2228372315904801E-2</v>
      </c>
      <c r="CC122" s="164">
        <f>+CC73/CC16</f>
        <v>2.5326700717647355E-2</v>
      </c>
      <c r="CD122" s="165">
        <f>+CD73/CD16</f>
        <v>2.9689108947291751E-2</v>
      </c>
      <c r="CE122" s="41"/>
      <c r="CF122" s="103">
        <f>+CF73/CF16</f>
        <v>2.2728830596714059E-2</v>
      </c>
      <c r="CG122" s="44"/>
      <c r="CH122" s="105">
        <f>+CH73/CH16</f>
        <v>2.2662571654520913E-2</v>
      </c>
      <c r="CI122" s="44"/>
      <c r="CJ122" s="105">
        <f>+CJ73/CJ16</f>
        <v>2.2718635641078688E-2</v>
      </c>
      <c r="CK122" s="45"/>
      <c r="CL122" s="105">
        <f>+CL73/CL16</f>
        <v>2.5724049829484466E-2</v>
      </c>
      <c r="CM122" s="44"/>
      <c r="CN122" s="105">
        <f>+CN73/CN16</f>
        <v>2.5654492072714558E-2</v>
      </c>
      <c r="CO122" s="44"/>
      <c r="CP122" s="105">
        <f>+CP73/CP16</f>
        <v>2.56919162537875E-2</v>
      </c>
      <c r="CQ122" s="45"/>
      <c r="CR122" s="163">
        <f>+CR73/CR16</f>
        <v>2.3867250677528214E-2</v>
      </c>
      <c r="CS122" s="164">
        <f>+CS73/CS16</f>
        <v>2.4886340875979438E-2</v>
      </c>
      <c r="CT122" s="165">
        <f>+CT73/CT16</f>
        <v>2.4178185598246527E-2</v>
      </c>
      <c r="CU122" s="41"/>
      <c r="CV122" s="107">
        <f>+CV73/CV16</f>
        <v>2.4958902572360775E-2</v>
      </c>
      <c r="CW122" s="105"/>
      <c r="CX122" s="105">
        <f>+CX73/CX16</f>
        <v>2.3265405576192989E-2</v>
      </c>
      <c r="CY122" s="105"/>
      <c r="CZ122" s="105">
        <f>+CZ73/CZ16</f>
        <v>2.4656307848840087E-2</v>
      </c>
      <c r="DA122" s="94"/>
      <c r="DB122" s="108">
        <f>+DB73/DB16</f>
        <v>2.1256870798671917E-2</v>
      </c>
      <c r="DC122" s="104"/>
      <c r="DD122" s="104">
        <f>+DD73/DD16</f>
        <v>1.4961289291136656E-2</v>
      </c>
      <c r="DE122" s="104"/>
      <c r="DF122" s="104">
        <f>+DF73/DF16</f>
        <v>1.817198298150105E-2</v>
      </c>
      <c r="DG122" s="94"/>
      <c r="DH122" s="179"/>
      <c r="DI122" s="189" t="s">
        <v>99</v>
      </c>
      <c r="DJ122" s="213">
        <f>+DJ73/DJ16</f>
        <v>2.4656307848840084E-2</v>
      </c>
      <c r="DK122" s="201">
        <f>+DK73/DK16</f>
        <v>1.817198298150105E-2</v>
      </c>
      <c r="DL122" s="214">
        <f>+DL73/DL16</f>
        <v>2.1541081842670406E-2</v>
      </c>
      <c r="DM122"/>
    </row>
    <row r="123" spans="1:118" s="60" customFormat="1" ht="16.2" thickBot="1" x14ac:dyDescent="0.35">
      <c r="A123" s="49"/>
      <c r="B123" s="49"/>
      <c r="C123" s="42"/>
      <c r="D123" s="110"/>
      <c r="E123" s="111"/>
      <c r="F123" s="111"/>
      <c r="G123" s="111"/>
      <c r="H123" s="111"/>
      <c r="I123" s="112"/>
      <c r="J123" s="110"/>
      <c r="K123" s="111"/>
      <c r="L123" s="111"/>
      <c r="M123" s="111"/>
      <c r="N123" s="111"/>
      <c r="O123" s="112"/>
      <c r="P123" s="166"/>
      <c r="Q123" s="167"/>
      <c r="R123" s="168"/>
      <c r="S123" s="39"/>
      <c r="T123" s="110"/>
      <c r="U123" s="111"/>
      <c r="V123" s="111"/>
      <c r="W123" s="111"/>
      <c r="X123" s="111"/>
      <c r="Y123" s="112"/>
      <c r="Z123" s="113"/>
      <c r="AA123" s="111"/>
      <c r="AB123" s="111"/>
      <c r="AC123" s="111"/>
      <c r="AD123" s="111"/>
      <c r="AE123" s="112"/>
      <c r="AF123" s="166"/>
      <c r="AG123" s="167"/>
      <c r="AH123" s="168"/>
      <c r="AI123" s="41"/>
      <c r="AJ123" s="110"/>
      <c r="AK123" s="111"/>
      <c r="AL123" s="111"/>
      <c r="AM123" s="111"/>
      <c r="AN123" s="111"/>
      <c r="AO123" s="112"/>
      <c r="AP123" s="113"/>
      <c r="AQ123" s="111"/>
      <c r="AR123" s="111"/>
      <c r="AS123" s="282"/>
      <c r="AT123" s="111"/>
      <c r="AU123" s="112"/>
      <c r="AV123" s="166"/>
      <c r="AW123" s="167"/>
      <c r="AX123" s="168"/>
      <c r="AY123" s="41"/>
      <c r="AZ123" s="110"/>
      <c r="BA123" s="111"/>
      <c r="BB123" s="111"/>
      <c r="BC123" s="111"/>
      <c r="BD123" s="111"/>
      <c r="BE123" s="112"/>
      <c r="BF123" s="113"/>
      <c r="BG123" s="282"/>
      <c r="BH123" s="111"/>
      <c r="BI123" s="111"/>
      <c r="BJ123" s="111"/>
      <c r="BK123" s="112"/>
      <c r="BL123" s="166"/>
      <c r="BM123" s="167"/>
      <c r="BN123" s="168"/>
      <c r="BO123" s="41"/>
      <c r="BP123" s="110"/>
      <c r="BQ123" s="111"/>
      <c r="BR123" s="111"/>
      <c r="BS123" s="111"/>
      <c r="BT123" s="111"/>
      <c r="BU123" s="112"/>
      <c r="BV123" s="113"/>
      <c r="BW123" s="111"/>
      <c r="BX123" s="111"/>
      <c r="BY123" s="111"/>
      <c r="BZ123" s="111"/>
      <c r="CA123" s="112"/>
      <c r="CB123" s="166"/>
      <c r="CC123" s="167"/>
      <c r="CD123" s="168"/>
      <c r="CE123" s="41"/>
      <c r="CF123" s="110"/>
      <c r="CG123" s="111"/>
      <c r="CH123" s="111"/>
      <c r="CI123" s="111"/>
      <c r="CJ123" s="111"/>
      <c r="CK123" s="112"/>
      <c r="CL123" s="113"/>
      <c r="CM123" s="111"/>
      <c r="CN123" s="111"/>
      <c r="CO123" s="111"/>
      <c r="CP123" s="111"/>
      <c r="CQ123" s="112"/>
      <c r="CR123" s="166"/>
      <c r="CS123" s="167"/>
      <c r="CT123" s="168"/>
      <c r="CU123" s="41"/>
      <c r="CV123" s="114"/>
      <c r="CW123" s="115"/>
      <c r="CX123" s="115"/>
      <c r="CY123" s="115"/>
      <c r="CZ123" s="115"/>
      <c r="DA123" s="116"/>
      <c r="DB123" s="114"/>
      <c r="DC123" s="115"/>
      <c r="DD123" s="115"/>
      <c r="DE123" s="115"/>
      <c r="DF123" s="115"/>
      <c r="DG123" s="116"/>
      <c r="DH123" s="173"/>
      <c r="DI123" s="193"/>
      <c r="DJ123" s="114"/>
      <c r="DK123" s="115"/>
      <c r="DL123" s="116"/>
      <c r="DM123"/>
    </row>
    <row r="124" spans="1:118" ht="13.8" thickTop="1" x14ac:dyDescent="0.25">
      <c r="AI124" s="20"/>
      <c r="BG124" s="283"/>
      <c r="DI124" s="194" t="s">
        <v>95</v>
      </c>
      <c r="DJ124" s="198">
        <f>SUM(DJ126:DJ131)</f>
        <v>226328080.95440984</v>
      </c>
      <c r="DK124" s="198">
        <f>SUM(DK126:DK131)</f>
        <v>202272724.0936577</v>
      </c>
      <c r="DL124" s="199">
        <f>SUM(DL126:DL131)</f>
        <v>428600805.04806757</v>
      </c>
    </row>
    <row r="125" spans="1:118" x14ac:dyDescent="0.25">
      <c r="AI125" s="20"/>
      <c r="BG125" s="283"/>
      <c r="DI125" s="170"/>
      <c r="DJ125" s="13"/>
      <c r="DK125" s="13"/>
      <c r="DL125" s="196"/>
    </row>
    <row r="126" spans="1:118" ht="15.75" customHeight="1" x14ac:dyDescent="0.3">
      <c r="B126" s="1" t="s">
        <v>268</v>
      </c>
      <c r="D126" s="419">
        <f>+'OCT-DEC 2021 '!D152</f>
        <v>4350711.5017400039</v>
      </c>
      <c r="J126" s="419">
        <f>+'OCT-DEC 2021 '!J152</f>
        <v>0</v>
      </c>
      <c r="T126" s="419">
        <f>+'OCT-DEC 2021 '!T152</f>
        <v>94389774.268823072</v>
      </c>
      <c r="Z126" s="419">
        <f>+'OCT-DEC 2021 '!Z152</f>
        <v>2008569.5975593352</v>
      </c>
      <c r="AJ126" s="419">
        <f>+'OCT-DEC 2021 '!AJ152</f>
        <v>0</v>
      </c>
      <c r="AP126" s="419">
        <f>+'OCT-DEC 2021 '!AP152</f>
        <v>0</v>
      </c>
      <c r="AZ126" s="419">
        <f>+'OCT-DEC 2021 '!AZ152</f>
        <v>0</v>
      </c>
      <c r="BF126" s="419">
        <f>+'OCT-DEC 2021 '!BF152</f>
        <v>0</v>
      </c>
      <c r="BG126" s="283"/>
      <c r="BP126" s="419">
        <f>+'OCT-DEC 2021 '!BP152</f>
        <v>24529280.530453626</v>
      </c>
      <c r="BV126" s="419">
        <f>+'OCT-DEC 2021 '!BV152</f>
        <v>14352874.303124741</v>
      </c>
      <c r="CF126" s="419">
        <f>+'OCT-DEC 2021 '!CF152</f>
        <v>43983653.626061291</v>
      </c>
      <c r="CL126" s="419">
        <f>+'OCT-DEC 2021 '!CL152</f>
        <v>46307942.190513678</v>
      </c>
      <c r="CV126" s="420">
        <f>+D126+T126+AJ126+AZ126+BP126+CF126</f>
        <v>167253419.92707801</v>
      </c>
      <c r="DB126" s="420">
        <f>+J126+Z126+AP126+BF126+BV126+CL126</f>
        <v>62669386.091197751</v>
      </c>
      <c r="DI126" s="187" t="s">
        <v>125</v>
      </c>
      <c r="DJ126" s="202">
        <f>+H114</f>
        <v>31323022.23999995</v>
      </c>
      <c r="DK126" s="202">
        <f>+N114</f>
        <v>15413601.590000153</v>
      </c>
      <c r="DL126" s="203">
        <f>+DJ126+DK126</f>
        <v>46736623.830000103</v>
      </c>
      <c r="DN126" s="287"/>
    </row>
    <row r="127" spans="1:118" ht="15.75" customHeight="1" x14ac:dyDescent="0.3">
      <c r="B127" s="1" t="s">
        <v>269</v>
      </c>
      <c r="D127" s="419">
        <f>+'OCT-DEC 2021 '!D180</f>
        <v>29800696.917910054</v>
      </c>
      <c r="J127" s="419">
        <f>+'OCT-DEC 2021 '!J180</f>
        <v>5192839.7347599668</v>
      </c>
      <c r="T127" s="419">
        <f>+'OCT-DEC 2021 '!T180</f>
        <v>91489844.791618243</v>
      </c>
      <c r="U127" s="14"/>
      <c r="V127" s="14"/>
      <c r="W127" s="14"/>
      <c r="X127" s="14"/>
      <c r="Y127" s="14"/>
      <c r="Z127" s="419">
        <f>+'OCT-DEC 2021 '!Z180</f>
        <v>21786136.2196959</v>
      </c>
      <c r="AA127" s="14"/>
      <c r="AB127" s="14"/>
      <c r="AC127" s="14"/>
      <c r="AD127" s="14"/>
      <c r="AE127" s="14"/>
      <c r="AF127" s="14"/>
      <c r="AG127" s="14"/>
      <c r="AH127" s="14"/>
      <c r="AJ127" s="419">
        <f>+'OCT-DEC 2021 '!AJ180</f>
        <v>0</v>
      </c>
      <c r="AP127" s="419">
        <f>+'OCT-DEC 2021 '!AP180</f>
        <v>0</v>
      </c>
      <c r="AZ127" s="419">
        <f>+'OCT-DEC 2021 '!AZ180</f>
        <v>22552483.489413936</v>
      </c>
      <c r="BF127" s="419">
        <f>+'OCT-DEC 2021 '!BF180</f>
        <v>7088303.6163266357</v>
      </c>
      <c r="BG127" s="283"/>
      <c r="BP127" s="419">
        <f>+'OCT-DEC 2021 '!BP180</f>
        <v>38858043.26338473</v>
      </c>
      <c r="BV127" s="419">
        <f>+'OCT-DEC 2021 '!BV180</f>
        <v>19366422.312115382</v>
      </c>
      <c r="CF127" s="419">
        <f>+'OCT-DEC 2021 '!CF180</f>
        <v>27567716.55768548</v>
      </c>
      <c r="CJ127" s="274"/>
      <c r="CL127" s="419">
        <f>+'OCT-DEC 2021 '!CL180</f>
        <v>19963895.107226498</v>
      </c>
      <c r="CV127" s="420">
        <f>+D127+T127+AJ127+AZ127+BP127+CF127</f>
        <v>210268785.02001244</v>
      </c>
      <c r="DB127" s="420">
        <f>+J127+Z127+AP127+BF127+BV127+CL127</f>
        <v>73397596.990124375</v>
      </c>
      <c r="DI127" s="187" t="s">
        <v>131</v>
      </c>
      <c r="DJ127" s="202">
        <f>+X114</f>
        <v>149761286.88028622</v>
      </c>
      <c r="DK127" s="202">
        <f>+AD114</f>
        <v>126500738.1887517</v>
      </c>
      <c r="DL127" s="203">
        <f t="shared" ref="DL127:DL131" si="482">+DJ127+DK127</f>
        <v>276262025.06903791</v>
      </c>
    </row>
    <row r="128" spans="1:118" ht="15.75" customHeight="1" x14ac:dyDescent="0.3">
      <c r="BG128" s="283"/>
      <c r="DI128" s="187" t="s">
        <v>164</v>
      </c>
      <c r="DJ128" s="202">
        <f>+AN114</f>
        <v>23731192.808245599</v>
      </c>
      <c r="DK128" s="202">
        <f>+AT114</f>
        <v>16582303.456218302</v>
      </c>
      <c r="DL128" s="203">
        <f t="shared" si="482"/>
        <v>40313496.264463902</v>
      </c>
    </row>
    <row r="129" spans="21:118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 s="284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87" t="s">
        <v>165</v>
      </c>
      <c r="DJ129" s="202">
        <f>+BD114</f>
        <v>31812197.095116973</v>
      </c>
      <c r="DK129" s="202">
        <f>+BJ114</f>
        <v>35914297.988908291</v>
      </c>
      <c r="DL129" s="203">
        <f t="shared" si="482"/>
        <v>67726495.084025264</v>
      </c>
    </row>
    <row r="130" spans="21:118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 s="284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B130" s="420"/>
      <c r="DI130" s="187" t="s">
        <v>167</v>
      </c>
      <c r="DJ130" s="202">
        <f>+BT114</f>
        <v>-17048894.328542709</v>
      </c>
      <c r="DK130" s="202">
        <f>+BZ114</f>
        <v>-19596816.731458157</v>
      </c>
      <c r="DL130" s="203">
        <f t="shared" si="482"/>
        <v>-36645711.060000867</v>
      </c>
    </row>
    <row r="131" spans="21:118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 s="284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B131" s="420"/>
      <c r="DI131" s="187" t="s">
        <v>166</v>
      </c>
      <c r="DJ131" s="202">
        <f>+CJ114</f>
        <v>6749276.2593038082</v>
      </c>
      <c r="DK131" s="202">
        <f>+CP114</f>
        <v>27458599.601237416</v>
      </c>
      <c r="DL131" s="203">
        <f t="shared" si="482"/>
        <v>34207875.860541224</v>
      </c>
    </row>
    <row r="132" spans="21:118" x14ac:dyDescent="0.25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 s="284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95" t="s">
        <v>97</v>
      </c>
      <c r="DJ132" s="200">
        <f>+DJ124/DJ16</f>
        <v>6.9484106879893162E-2</v>
      </c>
      <c r="DK132" s="200">
        <f t="shared" ref="DK132:DL132" si="483">+DK124/DK16</f>
        <v>6.7159670559467949E-2</v>
      </c>
      <c r="DL132" s="215">
        <f t="shared" si="483"/>
        <v>6.8367391628387661E-2</v>
      </c>
      <c r="DN132" s="287"/>
    </row>
    <row r="133" spans="21:118" x14ac:dyDescent="0.25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 s="284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70"/>
      <c r="DJ133" s="13"/>
      <c r="DK133" s="13"/>
      <c r="DL133" s="196"/>
    </row>
    <row r="134" spans="21:118" ht="16.5" customHeight="1" x14ac:dyDescent="0.3">
      <c r="BG134" s="283"/>
      <c r="DI134" s="187" t="s">
        <v>125</v>
      </c>
      <c r="DJ134" s="209">
        <f>+H116</f>
        <v>6.1379443060829493E-2</v>
      </c>
      <c r="DK134" s="209">
        <f>+N116</f>
        <v>2.9515685750288866E-2</v>
      </c>
      <c r="DL134" s="210">
        <f>+R116</f>
        <v>4.5263956750020935E-2</v>
      </c>
    </row>
    <row r="135" spans="21:118" ht="16.5" customHeight="1" x14ac:dyDescent="0.3">
      <c r="BG135" s="283"/>
      <c r="DI135" s="187" t="s">
        <v>131</v>
      </c>
      <c r="DJ135" s="209">
        <f>+X116</f>
        <v>0.1542387496790564</v>
      </c>
      <c r="DK135" s="209">
        <f>+AD116</f>
        <v>0.14808400473818073</v>
      </c>
      <c r="DL135" s="210">
        <f>+AH116</f>
        <v>0.15135817160360079</v>
      </c>
    </row>
    <row r="136" spans="21:118" ht="16.5" customHeight="1" x14ac:dyDescent="0.3">
      <c r="BG136" s="283"/>
      <c r="DI136" s="187" t="s">
        <v>164</v>
      </c>
      <c r="DJ136" s="209">
        <f>+AN116</f>
        <v>6.6610429796324436E-2</v>
      </c>
      <c r="DK136" s="209">
        <f>+AT116</f>
        <v>6.6208901016494612E-2</v>
      </c>
      <c r="DL136" s="210">
        <f>+AX116</f>
        <v>6.6444679275022595E-2</v>
      </c>
    </row>
    <row r="137" spans="21:118" ht="16.5" customHeight="1" x14ac:dyDescent="0.3">
      <c r="BG137" s="283"/>
      <c r="DI137" s="187" t="s">
        <v>165</v>
      </c>
      <c r="DJ137" s="209">
        <f>+BD116</f>
        <v>5.6911763005136548E-2</v>
      </c>
      <c r="DK137" s="209">
        <f>+BJ116</f>
        <v>5.7006741188988415E-2</v>
      </c>
      <c r="DL137" s="210">
        <f>+BN116</f>
        <v>5.6962088996009685E-2</v>
      </c>
    </row>
    <row r="138" spans="21:118" ht="16.5" customHeight="1" x14ac:dyDescent="0.3">
      <c r="BG138" s="283"/>
      <c r="DI138" s="187" t="s">
        <v>167</v>
      </c>
      <c r="DJ138" s="209">
        <f>+BT116</f>
        <v>-5.3749256760293344E-2</v>
      </c>
      <c r="DK138" s="209">
        <f>+BZ116</f>
        <v>-8.4904276650374172E-2</v>
      </c>
      <c r="DL138" s="210">
        <f>+CD116</f>
        <v>-6.6871267907508386E-2</v>
      </c>
    </row>
    <row r="139" spans="21:118" ht="16.5" customHeight="1" x14ac:dyDescent="0.3">
      <c r="BG139" s="283"/>
      <c r="DI139" s="187" t="s">
        <v>166</v>
      </c>
      <c r="DJ139" s="209">
        <f>+CJ116</f>
        <v>1.2417255846994863E-2</v>
      </c>
      <c r="DK139" s="209">
        <f>+CP116</f>
        <v>5.2393384100246576E-2</v>
      </c>
      <c r="DL139" s="210">
        <f>+CT116</f>
        <v>3.2041086853854914E-2</v>
      </c>
    </row>
    <row r="140" spans="21:118" x14ac:dyDescent="0.25">
      <c r="BG140" s="283"/>
      <c r="DI140" s="195" t="s">
        <v>168</v>
      </c>
      <c r="DJ140" s="200">
        <f>+DJ63/DJ16</f>
        <v>0.8533648291361885</v>
      </c>
      <c r="DK140" s="200">
        <f t="shared" ref="DK140:DL140" si="484">+DK63/DK16</f>
        <v>0.85144943094064041</v>
      </c>
      <c r="DL140" s="215">
        <f t="shared" si="484"/>
        <v>0.85244462566196155</v>
      </c>
    </row>
    <row r="141" spans="21:118" x14ac:dyDescent="0.25">
      <c r="BG141" s="283"/>
      <c r="DI141" s="170"/>
      <c r="DJ141" s="211"/>
      <c r="DK141" s="211"/>
      <c r="DL141" s="212"/>
    </row>
    <row r="142" spans="21:118" ht="15" customHeight="1" x14ac:dyDescent="0.3">
      <c r="BG142" s="283"/>
      <c r="DI142" s="187" t="s">
        <v>125</v>
      </c>
      <c r="DJ142" s="209">
        <f>+H118</f>
        <v>0.86575125054176483</v>
      </c>
      <c r="DK142" s="209">
        <f>+N118</f>
        <v>0.90405411882539799</v>
      </c>
      <c r="DL142" s="210">
        <f>+R118</f>
        <v>0.88512339625181891</v>
      </c>
    </row>
    <row r="143" spans="21:118" ht="15" customHeight="1" x14ac:dyDescent="0.3">
      <c r="BG143" s="283"/>
      <c r="DI143" s="187" t="s">
        <v>131</v>
      </c>
      <c r="DJ143" s="209">
        <f>+X118</f>
        <v>0.79009429563379574</v>
      </c>
      <c r="DK143" s="209">
        <f>+AD118</f>
        <v>0.76589515397909225</v>
      </c>
      <c r="DL143" s="210">
        <f>+AH118</f>
        <v>0.77876847830667484</v>
      </c>
    </row>
    <row r="144" spans="21:118" ht="15" customHeight="1" x14ac:dyDescent="0.3">
      <c r="BG144" s="283"/>
      <c r="DI144" s="187" t="s">
        <v>164</v>
      </c>
      <c r="DJ144" s="209">
        <f>+AN118</f>
        <v>0.82460110750976623</v>
      </c>
      <c r="DK144" s="209">
        <f>+AT118</f>
        <v>0.84388259615979644</v>
      </c>
      <c r="DL144" s="210">
        <f>+AX118</f>
        <v>0.83256047918062193</v>
      </c>
    </row>
    <row r="145" spans="59:116" ht="15" customHeight="1" x14ac:dyDescent="0.3">
      <c r="BG145" s="283"/>
      <c r="DI145" s="187" t="s">
        <v>165</v>
      </c>
      <c r="DJ145" s="209">
        <f>+BD118</f>
        <v>0.86310066333018043</v>
      </c>
      <c r="DK145" s="209">
        <f>+BJ118</f>
        <v>0.86733013476350751</v>
      </c>
      <c r="DL145" s="210">
        <f>+BN118</f>
        <v>0.86534172893197558</v>
      </c>
    </row>
    <row r="146" spans="59:116" ht="15" customHeight="1" x14ac:dyDescent="0.3">
      <c r="BG146" s="283"/>
      <c r="DI146" s="187" t="s">
        <v>167</v>
      </c>
      <c r="DJ146" s="209">
        <f>+BT118</f>
        <v>0.97640845317489622</v>
      </c>
      <c r="DK146" s="209">
        <f>+BZ118</f>
        <v>1.0096850998786844</v>
      </c>
      <c r="DL146" s="210">
        <f>+CD118</f>
        <v>0.99042406062851462</v>
      </c>
    </row>
    <row r="147" spans="59:116" ht="15" customHeight="1" x14ac:dyDescent="0.3">
      <c r="BG147" s="283"/>
      <c r="DI147" s="187" t="s">
        <v>166</v>
      </c>
      <c r="DJ147" s="209">
        <f>+CJ118</f>
        <v>0.89179759993006325</v>
      </c>
      <c r="DK147" s="209">
        <f>+CP118</f>
        <v>0.8533221242071577</v>
      </c>
      <c r="DL147" s="210">
        <f>+CT118</f>
        <v>0.87291042234468952</v>
      </c>
    </row>
    <row r="148" spans="59:116" x14ac:dyDescent="0.25">
      <c r="BG148" s="283"/>
      <c r="DI148" s="195" t="s">
        <v>94</v>
      </c>
      <c r="DJ148" s="200">
        <f>+DJ95/DJ16</f>
        <v>5.249475613507798E-2</v>
      </c>
      <c r="DK148" s="200">
        <f t="shared" ref="DK148:DL148" si="485">+DK95/DK16</f>
        <v>6.3218915518390623E-2</v>
      </c>
      <c r="DL148" s="215">
        <f t="shared" si="485"/>
        <v>5.7646900866980322E-2</v>
      </c>
    </row>
    <row r="149" spans="59:116" ht="15" customHeight="1" x14ac:dyDescent="0.25">
      <c r="BG149" s="283"/>
      <c r="DI149" s="170"/>
      <c r="DJ149" s="211"/>
      <c r="DK149" s="211"/>
      <c r="DL149" s="212"/>
    </row>
    <row r="150" spans="59:116" ht="15.75" customHeight="1" x14ac:dyDescent="0.3">
      <c r="BG150" s="283"/>
      <c r="DI150" s="187" t="s">
        <v>125</v>
      </c>
      <c r="DJ150" s="209">
        <f>+H120</f>
        <v>5.2769487572818456E-2</v>
      </c>
      <c r="DK150" s="209">
        <f>+N120</f>
        <v>6.055876495228641E-2</v>
      </c>
      <c r="DL150" s="210">
        <f>+R120</f>
        <v>5.6709010202134369E-2</v>
      </c>
    </row>
    <row r="151" spans="59:116" ht="15.75" customHeight="1" x14ac:dyDescent="0.3">
      <c r="BG151" s="283"/>
      <c r="DI151" s="187" t="s">
        <v>131</v>
      </c>
      <c r="DJ151" s="209">
        <f>+X120</f>
        <v>2.8811329677081859E-2</v>
      </c>
      <c r="DK151" s="209">
        <f>+AD120</f>
        <v>6.333825861292669E-2</v>
      </c>
      <c r="DL151" s="210">
        <f>+AH120</f>
        <v>4.4970815644546462E-2</v>
      </c>
    </row>
    <row r="152" spans="59:116" ht="15.75" customHeight="1" x14ac:dyDescent="0.3">
      <c r="BG152" s="283"/>
      <c r="DI152" s="187" t="s">
        <v>164</v>
      </c>
      <c r="DJ152" s="209">
        <f>+AN120</f>
        <v>8.67341930129292E-2</v>
      </c>
      <c r="DK152" s="209">
        <f>+AT120</f>
        <v>8.203227735572273E-2</v>
      </c>
      <c r="DL152" s="210">
        <f>+AX120</f>
        <v>8.4793248775687349E-2</v>
      </c>
    </row>
    <row r="153" spans="59:116" ht="15.75" customHeight="1" x14ac:dyDescent="0.3">
      <c r="BG153" s="283"/>
      <c r="DI153" s="187" t="s">
        <v>165</v>
      </c>
      <c r="DJ153" s="209">
        <f>+BD120</f>
        <v>5.5951662211464068E-2</v>
      </c>
      <c r="DK153" s="209">
        <f>+BJ120</f>
        <v>5.8332308058329944E-2</v>
      </c>
      <c r="DL153" s="210">
        <f>+BN120</f>
        <v>5.7213092534749467E-2</v>
      </c>
    </row>
    <row r="154" spans="59:116" ht="15.75" customHeight="1" x14ac:dyDescent="0.3">
      <c r="DI154" s="187" t="s">
        <v>167</v>
      </c>
      <c r="DJ154" s="209">
        <f>+BT120</f>
        <v>4.4749906111550435E-2</v>
      </c>
      <c r="DK154" s="209">
        <f>+BZ120</f>
        <v>4.9517869486982169E-2</v>
      </c>
      <c r="DL154" s="210">
        <f>+CD120</f>
        <v>4.6758098331702032E-2</v>
      </c>
    </row>
    <row r="155" spans="59:116" ht="15.75" customHeight="1" x14ac:dyDescent="0.3">
      <c r="DI155" s="187" t="s">
        <v>166</v>
      </c>
      <c r="DJ155" s="209">
        <f>+CJ120</f>
        <v>7.3066508581863213E-2</v>
      </c>
      <c r="DK155" s="209">
        <f>+CP120</f>
        <v>6.8592575438808173E-2</v>
      </c>
      <c r="DL155" s="210">
        <f>+CT120</f>
        <v>7.0870305203209111E-2</v>
      </c>
    </row>
    <row r="156" spans="59:116" x14ac:dyDescent="0.25">
      <c r="DI156" s="195" t="s">
        <v>169</v>
      </c>
      <c r="DJ156" s="200">
        <f>+DJ73/DJ16</f>
        <v>2.4656307848840084E-2</v>
      </c>
      <c r="DK156" s="200">
        <f t="shared" ref="DK156:DL156" si="486">+DK73/DK16</f>
        <v>1.817198298150105E-2</v>
      </c>
      <c r="DL156" s="215">
        <f t="shared" si="486"/>
        <v>2.1541081842670406E-2</v>
      </c>
    </row>
    <row r="157" spans="59:116" x14ac:dyDescent="0.25">
      <c r="DI157" s="170"/>
      <c r="DJ157" s="211"/>
      <c r="DK157" s="211"/>
      <c r="DL157" s="212"/>
    </row>
    <row r="158" spans="59:116" ht="15.75" customHeight="1" x14ac:dyDescent="0.3">
      <c r="DI158" s="187" t="s">
        <v>125</v>
      </c>
      <c r="DJ158" s="209">
        <f>+H122</f>
        <v>2.0099818824587206E-2</v>
      </c>
      <c r="DK158" s="209">
        <f>+N122</f>
        <v>5.8714304720267332E-3</v>
      </c>
      <c r="DL158" s="210">
        <f>+R122</f>
        <v>1.2903636796025826E-2</v>
      </c>
    </row>
    <row r="159" spans="59:116" ht="15.75" customHeight="1" x14ac:dyDescent="0.3">
      <c r="DI159" s="187" t="s">
        <v>131</v>
      </c>
      <c r="DJ159" s="209">
        <f>+X122</f>
        <v>2.685562501006597E-2</v>
      </c>
      <c r="DK159" s="209">
        <f>+AD122</f>
        <v>2.2682582669800364E-2</v>
      </c>
      <c r="DL159" s="210">
        <f>+AH122</f>
        <v>2.4902534445177951E-2</v>
      </c>
    </row>
    <row r="160" spans="59:116" ht="15.75" customHeight="1" x14ac:dyDescent="0.3">
      <c r="DI160" s="187" t="s">
        <v>164</v>
      </c>
      <c r="DJ160" s="209">
        <f>+AN122</f>
        <v>2.2054269680980187E-2</v>
      </c>
      <c r="DK160" s="209">
        <f>+AT122</f>
        <v>7.8762254679861487E-3</v>
      </c>
      <c r="DL160" s="210">
        <f>+AX122</f>
        <v>1.6201592768668095E-2</v>
      </c>
    </row>
    <row r="161" spans="113:116" ht="15.75" customHeight="1" x14ac:dyDescent="0.3">
      <c r="DI161" s="187" t="s">
        <v>165</v>
      </c>
      <c r="DJ161" s="209">
        <f>+BD122</f>
        <v>2.4035911453218994E-2</v>
      </c>
      <c r="DK161" s="209">
        <f>+BJ122</f>
        <v>1.7330815989174124E-2</v>
      </c>
      <c r="DL161" s="210">
        <f>+BN122</f>
        <v>2.0483089537265138E-2</v>
      </c>
    </row>
    <row r="162" spans="113:116" ht="15.75" customHeight="1" x14ac:dyDescent="0.3">
      <c r="DI162" s="187" t="s">
        <v>167</v>
      </c>
      <c r="DJ162" s="209">
        <f>+BT122</f>
        <v>3.2590897473846588E-2</v>
      </c>
      <c r="DK162" s="209">
        <f>+BZ122</f>
        <v>2.5701307284707611E-2</v>
      </c>
      <c r="DL162" s="210">
        <f>+CD122</f>
        <v>2.9689108947291751E-2</v>
      </c>
    </row>
    <row r="163" spans="113:116" ht="15.75" customHeight="1" thickBot="1" x14ac:dyDescent="0.35">
      <c r="DI163" s="216" t="s">
        <v>166</v>
      </c>
      <c r="DJ163" s="217">
        <f>+CJ122</f>
        <v>2.2718635641078688E-2</v>
      </c>
      <c r="DK163" s="217">
        <f>+CP122</f>
        <v>2.56919162537875E-2</v>
      </c>
      <c r="DL163" s="218">
        <f>+CT122</f>
        <v>2.4178185598246527E-2</v>
      </c>
    </row>
  </sheetData>
  <mergeCells count="28">
    <mergeCell ref="C1:DA1"/>
    <mergeCell ref="D2:R2"/>
    <mergeCell ref="T2:AH2"/>
    <mergeCell ref="AJ2:AX2"/>
    <mergeCell ref="AZ2:BN2"/>
    <mergeCell ref="BP2:CD2"/>
    <mergeCell ref="CF2:CT2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</mergeCells>
  <pageMargins left="0.7" right="0.7" top="0.75" bottom="0.75" header="0.3" footer="0.3"/>
  <pageSetup orientation="portrait" r:id="rId1"/>
  <ignoredErrors>
    <ignoredError sqref="CW56:CW96 CW98:CW102 CY101:CY102 DC56:DC102 DE95:DE102 DC16:DC54 CW16:CW54 DJ10:DL10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98"/>
  <sheetViews>
    <sheetView tabSelected="1" zoomScale="90" zoomScaleNormal="90" workbookViewId="0">
      <pane xSplit="3" ySplit="5" topLeftCell="D63" activePane="bottomRight" state="frozen"/>
      <selection activeCell="H128" sqref="H128:H180"/>
      <selection pane="topRight" activeCell="H128" sqref="H128:H180"/>
      <selection pane="bottomLeft" activeCell="H128" sqref="H128:H180"/>
      <selection pane="bottomRight" activeCell="F96" sqref="F96"/>
    </sheetView>
  </sheetViews>
  <sheetFormatPr defaultColWidth="9.109375" defaultRowHeight="13.2" x14ac:dyDescent="0.25"/>
  <cols>
    <col min="1" max="1" width="3.33203125" style="1" customWidth="1"/>
    <col min="2" max="2" width="60" style="1" customWidth="1"/>
    <col min="3" max="3" width="0.21875" style="2" customWidth="1"/>
    <col min="4" max="4" width="15.109375" style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9.5546875" style="1" customWidth="1"/>
    <col min="12" max="12" width="15.5546875" style="1" customWidth="1"/>
    <col min="13" max="13" width="8.44140625" style="1" bestFit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6.77734375" style="2" bestFit="1" customWidth="1"/>
    <col min="21" max="21" width="13" style="2" customWidth="1"/>
    <col min="22" max="25" width="15" style="2" customWidth="1"/>
    <col min="26" max="26" width="16.7773437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49.44140625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7" t="s">
        <v>217</v>
      </c>
      <c r="B1" s="219"/>
      <c r="C1" s="439" t="s">
        <v>171</v>
      </c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440"/>
      <c r="AM1" s="440"/>
      <c r="AN1" s="440"/>
      <c r="AO1" s="440"/>
      <c r="AP1" s="440"/>
      <c r="AQ1" s="440"/>
      <c r="AR1" s="440"/>
      <c r="AS1" s="440"/>
      <c r="AT1" s="440"/>
      <c r="AU1" s="440"/>
      <c r="AV1" s="440"/>
      <c r="AW1" s="440"/>
      <c r="AX1" s="440"/>
      <c r="AY1" s="440"/>
      <c r="AZ1" s="440"/>
      <c r="BA1" s="440"/>
      <c r="BB1" s="440"/>
      <c r="BC1" s="440"/>
      <c r="BD1" s="440"/>
      <c r="BE1" s="440"/>
      <c r="BF1" s="440"/>
      <c r="BG1" s="440"/>
      <c r="BH1" s="440"/>
      <c r="BI1" s="440"/>
      <c r="BJ1" s="440"/>
      <c r="BK1" s="440"/>
      <c r="BL1" s="440"/>
      <c r="BM1" s="440"/>
      <c r="BN1" s="440"/>
      <c r="BO1" s="440"/>
      <c r="BP1" s="440"/>
      <c r="BQ1" s="440"/>
      <c r="BR1" s="440"/>
      <c r="BS1" s="440"/>
      <c r="BT1" s="440"/>
      <c r="BU1" s="440"/>
      <c r="BV1" s="440"/>
      <c r="BW1" s="440"/>
      <c r="BX1" s="440"/>
      <c r="BY1" s="440"/>
      <c r="BZ1" s="440"/>
      <c r="CA1" s="440"/>
      <c r="CB1" s="440"/>
      <c r="CC1" s="440"/>
      <c r="CD1" s="440"/>
      <c r="CE1" s="440"/>
      <c r="CF1" s="440"/>
      <c r="CG1" s="440"/>
      <c r="CH1" s="440"/>
      <c r="CI1" s="440"/>
      <c r="CJ1" s="440"/>
      <c r="CK1" s="440"/>
      <c r="CL1" s="440"/>
      <c r="CM1" s="440"/>
      <c r="CN1" s="440"/>
      <c r="CO1" s="440"/>
      <c r="CP1" s="440"/>
      <c r="CQ1" s="440"/>
      <c r="CR1" s="440"/>
      <c r="CS1" s="440"/>
      <c r="CT1" s="440"/>
      <c r="CU1" s="440"/>
      <c r="CV1" s="440"/>
      <c r="CW1" s="440"/>
      <c r="CX1" s="440"/>
      <c r="CY1" s="440"/>
      <c r="CZ1" s="440"/>
      <c r="DA1" s="441"/>
    </row>
    <row r="2" spans="1:119" s="26" customFormat="1" ht="21.6" thickBot="1" x14ac:dyDescent="0.45">
      <c r="A2" s="29" t="s">
        <v>14</v>
      </c>
      <c r="B2" s="28"/>
      <c r="C2" s="31"/>
      <c r="D2" s="442" t="s">
        <v>151</v>
      </c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4"/>
      <c r="S2" s="223"/>
      <c r="T2" s="445" t="s">
        <v>152</v>
      </c>
      <c r="U2" s="443"/>
      <c r="V2" s="443"/>
      <c r="W2" s="443"/>
      <c r="X2" s="443"/>
      <c r="Y2" s="443"/>
      <c r="Z2" s="443"/>
      <c r="AA2" s="443"/>
      <c r="AB2" s="443"/>
      <c r="AC2" s="443"/>
      <c r="AD2" s="443"/>
      <c r="AE2" s="443"/>
      <c r="AF2" s="443"/>
      <c r="AG2" s="443"/>
      <c r="AH2" s="444"/>
      <c r="AI2" s="224"/>
      <c r="AJ2" s="445" t="s">
        <v>208</v>
      </c>
      <c r="AK2" s="443"/>
      <c r="AL2" s="443"/>
      <c r="AM2" s="443"/>
      <c r="AN2" s="443"/>
      <c r="AO2" s="443"/>
      <c r="AP2" s="443"/>
      <c r="AQ2" s="443"/>
      <c r="AR2" s="443"/>
      <c r="AS2" s="443"/>
      <c r="AT2" s="443"/>
      <c r="AU2" s="443"/>
      <c r="AV2" s="443"/>
      <c r="AW2" s="443"/>
      <c r="AX2" s="444"/>
      <c r="AY2" s="224"/>
      <c r="AZ2" s="445" t="s">
        <v>156</v>
      </c>
      <c r="BA2" s="443"/>
      <c r="BB2" s="443"/>
      <c r="BC2" s="443"/>
      <c r="BD2" s="443"/>
      <c r="BE2" s="443"/>
      <c r="BF2" s="443"/>
      <c r="BG2" s="443"/>
      <c r="BH2" s="443"/>
      <c r="BI2" s="443"/>
      <c r="BJ2" s="443"/>
      <c r="BK2" s="443"/>
      <c r="BL2" s="443"/>
      <c r="BM2" s="443"/>
      <c r="BN2" s="444"/>
      <c r="BO2" s="224"/>
      <c r="BP2" s="445" t="s">
        <v>157</v>
      </c>
      <c r="BQ2" s="443"/>
      <c r="BR2" s="443"/>
      <c r="BS2" s="443"/>
      <c r="BT2" s="443"/>
      <c r="BU2" s="443"/>
      <c r="BV2" s="443"/>
      <c r="BW2" s="443"/>
      <c r="BX2" s="443"/>
      <c r="BY2" s="443"/>
      <c r="BZ2" s="443"/>
      <c r="CA2" s="443"/>
      <c r="CB2" s="443"/>
      <c r="CC2" s="443"/>
      <c r="CD2" s="444"/>
      <c r="CE2" s="224"/>
      <c r="CF2" s="445" t="s">
        <v>158</v>
      </c>
      <c r="CG2" s="443"/>
      <c r="CH2" s="443"/>
      <c r="CI2" s="443"/>
      <c r="CJ2" s="443"/>
      <c r="CK2" s="443"/>
      <c r="CL2" s="443"/>
      <c r="CM2" s="443"/>
      <c r="CN2" s="443"/>
      <c r="CO2" s="443"/>
      <c r="CP2" s="443"/>
      <c r="CQ2" s="443"/>
      <c r="CR2" s="443"/>
      <c r="CS2" s="443"/>
      <c r="CT2" s="446"/>
      <c r="DI2"/>
      <c r="DM2"/>
    </row>
    <row r="3" spans="1:119" s="25" customFormat="1" ht="16.2" thickBot="1" x14ac:dyDescent="0.35">
      <c r="A3" s="24" t="s">
        <v>18</v>
      </c>
      <c r="B3" s="30"/>
      <c r="C3" s="130"/>
      <c r="D3" s="438" t="s">
        <v>130</v>
      </c>
      <c r="E3" s="432"/>
      <c r="F3" s="432"/>
      <c r="G3" s="432"/>
      <c r="H3" s="432"/>
      <c r="I3" s="433"/>
      <c r="J3" s="431" t="s">
        <v>129</v>
      </c>
      <c r="K3" s="432"/>
      <c r="L3" s="432"/>
      <c r="M3" s="432"/>
      <c r="N3" s="432"/>
      <c r="O3" s="433"/>
      <c r="P3" s="434" t="s">
        <v>270</v>
      </c>
      <c r="Q3" s="435"/>
      <c r="R3" s="436"/>
      <c r="S3" s="225"/>
      <c r="T3" s="431" t="s">
        <v>128</v>
      </c>
      <c r="U3" s="432"/>
      <c r="V3" s="432"/>
      <c r="W3" s="432"/>
      <c r="X3" s="432"/>
      <c r="Y3" s="433"/>
      <c r="Z3" s="431" t="s">
        <v>127</v>
      </c>
      <c r="AA3" s="432"/>
      <c r="AB3" s="432"/>
      <c r="AC3" s="432"/>
      <c r="AD3" s="432"/>
      <c r="AE3" s="433"/>
      <c r="AF3" s="434" t="s">
        <v>271</v>
      </c>
      <c r="AG3" s="435"/>
      <c r="AH3" s="436"/>
      <c r="AI3" s="226"/>
      <c r="AJ3" s="431" t="s">
        <v>209</v>
      </c>
      <c r="AK3" s="432"/>
      <c r="AL3" s="432"/>
      <c r="AM3" s="432"/>
      <c r="AN3" s="432"/>
      <c r="AO3" s="433"/>
      <c r="AP3" s="431" t="s">
        <v>210</v>
      </c>
      <c r="AQ3" s="432"/>
      <c r="AR3" s="432"/>
      <c r="AS3" s="432"/>
      <c r="AT3" s="432"/>
      <c r="AU3" s="433"/>
      <c r="AV3" s="434" t="s">
        <v>272</v>
      </c>
      <c r="AW3" s="435"/>
      <c r="AX3" s="436"/>
      <c r="AY3" s="226"/>
      <c r="AZ3" s="431" t="s">
        <v>137</v>
      </c>
      <c r="BA3" s="432"/>
      <c r="BB3" s="432"/>
      <c r="BC3" s="432"/>
      <c r="BD3" s="432"/>
      <c r="BE3" s="433"/>
      <c r="BF3" s="431" t="s">
        <v>138</v>
      </c>
      <c r="BG3" s="432"/>
      <c r="BH3" s="432"/>
      <c r="BI3" s="432"/>
      <c r="BJ3" s="432"/>
      <c r="BK3" s="433"/>
      <c r="BL3" s="434" t="s">
        <v>273</v>
      </c>
      <c r="BM3" s="435"/>
      <c r="BN3" s="436"/>
      <c r="BO3" s="226"/>
      <c r="BP3" s="431" t="s">
        <v>135</v>
      </c>
      <c r="BQ3" s="432"/>
      <c r="BR3" s="432"/>
      <c r="BS3" s="432"/>
      <c r="BT3" s="432"/>
      <c r="BU3" s="433"/>
      <c r="BV3" s="431" t="s">
        <v>136</v>
      </c>
      <c r="BW3" s="432"/>
      <c r="BX3" s="432"/>
      <c r="BY3" s="432"/>
      <c r="BZ3" s="432"/>
      <c r="CA3" s="433"/>
      <c r="CB3" s="434" t="s">
        <v>274</v>
      </c>
      <c r="CC3" s="435"/>
      <c r="CD3" s="436"/>
      <c r="CE3" s="226"/>
      <c r="CF3" s="431" t="s">
        <v>139</v>
      </c>
      <c r="CG3" s="432"/>
      <c r="CH3" s="432"/>
      <c r="CI3" s="432"/>
      <c r="CJ3" s="432"/>
      <c r="CK3" s="433"/>
      <c r="CL3" s="431" t="s">
        <v>140</v>
      </c>
      <c r="CM3" s="432"/>
      <c r="CN3" s="432"/>
      <c r="CO3" s="432"/>
      <c r="CP3" s="432"/>
      <c r="CQ3" s="433"/>
      <c r="CR3" s="434" t="s">
        <v>275</v>
      </c>
      <c r="CS3" s="435"/>
      <c r="CT3" s="437"/>
      <c r="CU3" s="60"/>
      <c r="CV3" s="421" t="s">
        <v>141</v>
      </c>
      <c r="CW3" s="422"/>
      <c r="CX3" s="422"/>
      <c r="CY3" s="422"/>
      <c r="CZ3" s="422"/>
      <c r="DA3" s="423"/>
      <c r="DB3" s="424" t="s">
        <v>142</v>
      </c>
      <c r="DC3" s="422"/>
      <c r="DD3" s="422"/>
      <c r="DE3" s="422"/>
      <c r="DF3" s="422"/>
      <c r="DG3" s="423"/>
      <c r="DH3" s="182"/>
      <c r="DI3" s="425" t="s">
        <v>143</v>
      </c>
      <c r="DJ3" s="426"/>
      <c r="DK3" s="426"/>
      <c r="DL3" s="427"/>
      <c r="DM3"/>
    </row>
    <row r="4" spans="1:119" s="16" customFormat="1" ht="13.5" customHeight="1" thickBot="1" x14ac:dyDescent="0.3">
      <c r="D4" s="21">
        <v>1044</v>
      </c>
      <c r="E4" s="18"/>
      <c r="F4" s="18"/>
      <c r="G4" s="18"/>
      <c r="H4" s="18"/>
      <c r="I4" s="19"/>
      <c r="J4" s="17">
        <v>1044</v>
      </c>
      <c r="K4" s="18"/>
      <c r="L4" s="18"/>
      <c r="M4" s="18"/>
      <c r="N4" s="18"/>
      <c r="O4" s="19"/>
      <c r="P4" s="17"/>
      <c r="Q4" s="220"/>
      <c r="R4" s="221"/>
      <c r="S4" s="20"/>
      <c r="T4" s="21">
        <v>1045</v>
      </c>
      <c r="U4" s="18"/>
      <c r="V4" s="18"/>
      <c r="W4" s="18"/>
      <c r="X4" s="18"/>
      <c r="Y4" s="19"/>
      <c r="Z4" s="17"/>
      <c r="AA4" s="18"/>
      <c r="AB4" s="18"/>
      <c r="AC4" s="18"/>
      <c r="AD4" s="18"/>
      <c r="AE4" s="222"/>
      <c r="AF4" s="17"/>
      <c r="AG4" s="220"/>
      <c r="AH4" s="221"/>
      <c r="AI4" s="23"/>
      <c r="AJ4" s="21">
        <v>1046</v>
      </c>
      <c r="AK4" s="18"/>
      <c r="AL4" s="18"/>
      <c r="AM4" s="18"/>
      <c r="AN4" s="18"/>
      <c r="AO4" s="19"/>
      <c r="AP4" s="17"/>
      <c r="AQ4" s="18"/>
      <c r="AR4" s="18"/>
      <c r="AS4" s="18"/>
      <c r="AT4" s="18"/>
      <c r="AU4" s="19"/>
      <c r="AV4" s="17"/>
      <c r="AW4" s="220"/>
      <c r="AX4" s="221"/>
      <c r="AY4" s="23"/>
      <c r="AZ4" s="21">
        <v>1047</v>
      </c>
      <c r="BA4" s="18"/>
      <c r="BB4" s="18"/>
      <c r="BC4" s="18"/>
      <c r="BD4" s="18"/>
      <c r="BE4" s="19"/>
      <c r="BF4" s="17"/>
      <c r="BG4" s="18"/>
      <c r="BH4" s="18"/>
      <c r="BI4" s="18"/>
      <c r="BJ4" s="18"/>
      <c r="BK4" s="19"/>
      <c r="BL4" s="17"/>
      <c r="BM4" s="220"/>
      <c r="BN4" s="221"/>
      <c r="BO4" s="23"/>
      <c r="BP4" s="21">
        <v>1048</v>
      </c>
      <c r="BQ4" s="18"/>
      <c r="BR4" s="18"/>
      <c r="BS4" s="18"/>
      <c r="BT4" s="18"/>
      <c r="BU4" s="19"/>
      <c r="BV4" s="17"/>
      <c r="BW4" s="18"/>
      <c r="BX4" s="18"/>
      <c r="BY4" s="18"/>
      <c r="BZ4" s="18"/>
      <c r="CA4" s="19"/>
      <c r="CB4" s="17"/>
      <c r="CC4" s="220"/>
      <c r="CD4" s="221"/>
      <c r="CE4" s="23"/>
      <c r="CF4" s="21">
        <v>1049</v>
      </c>
      <c r="CG4" s="18"/>
      <c r="CH4" s="18"/>
      <c r="CI4" s="18"/>
      <c r="CJ4" s="18"/>
      <c r="CK4" s="19"/>
      <c r="CL4" s="17"/>
      <c r="CM4" s="18"/>
      <c r="CN4" s="18"/>
      <c r="CO4" s="18"/>
      <c r="CP4" s="18"/>
      <c r="CQ4" s="19"/>
      <c r="CR4" s="17"/>
      <c r="CS4" s="220"/>
      <c r="CT4" s="221"/>
      <c r="CU4" s="22"/>
      <c r="CV4" s="171"/>
      <c r="CW4" s="18"/>
      <c r="CX4" s="18"/>
      <c r="CY4" s="18"/>
      <c r="CZ4" s="18"/>
      <c r="DA4" s="19"/>
      <c r="DB4" s="17"/>
      <c r="DC4" s="18"/>
      <c r="DD4" s="18"/>
      <c r="DE4" s="18"/>
      <c r="DF4" s="18"/>
      <c r="DG4" s="19"/>
      <c r="DH4" s="183"/>
      <c r="DI4" s="428"/>
      <c r="DJ4" s="429"/>
      <c r="DK4" s="429"/>
      <c r="DL4" s="430"/>
      <c r="DM4"/>
    </row>
    <row r="5" spans="1:119" s="25" customFormat="1" ht="48" customHeight="1" thickBot="1" x14ac:dyDescent="0.35">
      <c r="A5" s="120"/>
      <c r="B5" s="120"/>
      <c r="C5" s="121"/>
      <c r="D5" s="122" t="s">
        <v>103</v>
      </c>
      <c r="E5" s="123" t="s">
        <v>98</v>
      </c>
      <c r="F5" s="123" t="s">
        <v>104</v>
      </c>
      <c r="G5" s="123" t="s">
        <v>98</v>
      </c>
      <c r="H5" s="123" t="s">
        <v>115</v>
      </c>
      <c r="I5" s="124" t="s">
        <v>154</v>
      </c>
      <c r="J5" s="125" t="s">
        <v>103</v>
      </c>
      <c r="K5" s="123" t="s">
        <v>98</v>
      </c>
      <c r="L5" s="123" t="s">
        <v>104</v>
      </c>
      <c r="M5" s="123" t="s">
        <v>98</v>
      </c>
      <c r="N5" s="123" t="s">
        <v>115</v>
      </c>
      <c r="O5" s="121" t="s">
        <v>154</v>
      </c>
      <c r="P5" s="131" t="s">
        <v>103</v>
      </c>
      <c r="Q5" s="131" t="s">
        <v>104</v>
      </c>
      <c r="R5" s="132" t="s">
        <v>126</v>
      </c>
      <c r="S5" s="39"/>
      <c r="T5" s="122" t="s">
        <v>105</v>
      </c>
      <c r="U5" s="123" t="s">
        <v>98</v>
      </c>
      <c r="V5" s="123" t="s">
        <v>106</v>
      </c>
      <c r="W5" s="123" t="s">
        <v>98</v>
      </c>
      <c r="X5" s="123" t="s">
        <v>116</v>
      </c>
      <c r="Y5" s="124" t="s">
        <v>154</v>
      </c>
      <c r="Z5" s="125" t="s">
        <v>105</v>
      </c>
      <c r="AA5" s="123" t="s">
        <v>98</v>
      </c>
      <c r="AB5" s="123" t="s">
        <v>106</v>
      </c>
      <c r="AC5" s="123" t="s">
        <v>98</v>
      </c>
      <c r="AD5" s="123" t="s">
        <v>116</v>
      </c>
      <c r="AE5" s="126" t="s">
        <v>154</v>
      </c>
      <c r="AF5" s="131" t="s">
        <v>105</v>
      </c>
      <c r="AG5" s="131" t="s">
        <v>106</v>
      </c>
      <c r="AH5" s="132" t="s">
        <v>132</v>
      </c>
      <c r="AI5" s="41"/>
      <c r="AJ5" s="122" t="s">
        <v>211</v>
      </c>
      <c r="AK5" s="123" t="s">
        <v>98</v>
      </c>
      <c r="AL5" s="123" t="s">
        <v>212</v>
      </c>
      <c r="AM5" s="123" t="s">
        <v>98</v>
      </c>
      <c r="AN5" s="123" t="s">
        <v>213</v>
      </c>
      <c r="AO5" s="124" t="s">
        <v>154</v>
      </c>
      <c r="AP5" s="125" t="s">
        <v>211</v>
      </c>
      <c r="AQ5" s="123" t="s">
        <v>98</v>
      </c>
      <c r="AR5" s="123" t="s">
        <v>212</v>
      </c>
      <c r="AS5" s="123" t="s">
        <v>98</v>
      </c>
      <c r="AT5" s="123" t="s">
        <v>213</v>
      </c>
      <c r="AU5" s="121" t="s">
        <v>154</v>
      </c>
      <c r="AV5" s="131" t="s">
        <v>211</v>
      </c>
      <c r="AW5" s="131" t="s">
        <v>212</v>
      </c>
      <c r="AX5" s="132" t="s">
        <v>214</v>
      </c>
      <c r="AY5" s="41"/>
      <c r="AZ5" s="122" t="s">
        <v>109</v>
      </c>
      <c r="BA5" s="123" t="s">
        <v>98</v>
      </c>
      <c r="BB5" s="123" t="s">
        <v>110</v>
      </c>
      <c r="BC5" s="123" t="s">
        <v>98</v>
      </c>
      <c r="BD5" s="123" t="s">
        <v>118</v>
      </c>
      <c r="BE5" s="124" t="s">
        <v>154</v>
      </c>
      <c r="BF5" s="125" t="s">
        <v>109</v>
      </c>
      <c r="BG5" s="123" t="s">
        <v>98</v>
      </c>
      <c r="BH5" s="123" t="s">
        <v>110</v>
      </c>
      <c r="BI5" s="123" t="s">
        <v>98</v>
      </c>
      <c r="BJ5" s="123" t="s">
        <v>118</v>
      </c>
      <c r="BK5" s="121" t="s">
        <v>154</v>
      </c>
      <c r="BL5" s="131" t="s">
        <v>109</v>
      </c>
      <c r="BM5" s="131" t="s">
        <v>110</v>
      </c>
      <c r="BN5" s="132" t="s">
        <v>145</v>
      </c>
      <c r="BO5" s="41"/>
      <c r="BP5" s="122" t="s">
        <v>111</v>
      </c>
      <c r="BQ5" s="123" t="s">
        <v>98</v>
      </c>
      <c r="BR5" s="123" t="s">
        <v>112</v>
      </c>
      <c r="BS5" s="123" t="s">
        <v>98</v>
      </c>
      <c r="BT5" s="123" t="s">
        <v>119</v>
      </c>
      <c r="BU5" s="124" t="s">
        <v>154</v>
      </c>
      <c r="BV5" s="125" t="s">
        <v>111</v>
      </c>
      <c r="BW5" s="123" t="s">
        <v>98</v>
      </c>
      <c r="BX5" s="123" t="s">
        <v>112</v>
      </c>
      <c r="BY5" s="123" t="s">
        <v>98</v>
      </c>
      <c r="BZ5" s="123" t="s">
        <v>119</v>
      </c>
      <c r="CA5" s="121" t="s">
        <v>154</v>
      </c>
      <c r="CB5" s="131" t="s">
        <v>147</v>
      </c>
      <c r="CC5" s="131" t="s">
        <v>148</v>
      </c>
      <c r="CD5" s="132" t="s">
        <v>146</v>
      </c>
      <c r="CE5" s="41"/>
      <c r="CF5" s="122" t="s">
        <v>113</v>
      </c>
      <c r="CG5" s="123" t="s">
        <v>98</v>
      </c>
      <c r="CH5" s="123" t="s">
        <v>114</v>
      </c>
      <c r="CI5" s="123" t="s">
        <v>98</v>
      </c>
      <c r="CJ5" s="123" t="s">
        <v>120</v>
      </c>
      <c r="CK5" s="124" t="s">
        <v>154</v>
      </c>
      <c r="CL5" s="125" t="s">
        <v>113</v>
      </c>
      <c r="CM5" s="123" t="s">
        <v>98</v>
      </c>
      <c r="CN5" s="123" t="s">
        <v>114</v>
      </c>
      <c r="CO5" s="123" t="s">
        <v>98</v>
      </c>
      <c r="CP5" s="123" t="s">
        <v>120</v>
      </c>
      <c r="CQ5" s="121" t="s">
        <v>154</v>
      </c>
      <c r="CR5" s="131" t="s">
        <v>113</v>
      </c>
      <c r="CS5" s="131" t="s">
        <v>114</v>
      </c>
      <c r="CT5" s="132" t="s">
        <v>149</v>
      </c>
      <c r="CU5" s="41"/>
      <c r="CV5" s="127" t="s">
        <v>121</v>
      </c>
      <c r="CW5" s="128" t="s">
        <v>123</v>
      </c>
      <c r="CX5" s="128" t="s">
        <v>122</v>
      </c>
      <c r="CY5" s="128" t="s">
        <v>124</v>
      </c>
      <c r="CZ5" s="128" t="s">
        <v>96</v>
      </c>
      <c r="DA5" s="129" t="s">
        <v>155</v>
      </c>
      <c r="DB5" s="127" t="s">
        <v>159</v>
      </c>
      <c r="DC5" s="128" t="s">
        <v>98</v>
      </c>
      <c r="DD5" s="128" t="s">
        <v>160</v>
      </c>
      <c r="DE5" s="128" t="s">
        <v>98</v>
      </c>
      <c r="DF5" s="128" t="s">
        <v>161</v>
      </c>
      <c r="DG5" s="129" t="s">
        <v>162</v>
      </c>
      <c r="DH5" s="184"/>
      <c r="DI5" s="205"/>
      <c r="DJ5" s="206" t="s">
        <v>96</v>
      </c>
      <c r="DK5" s="207" t="s">
        <v>161</v>
      </c>
      <c r="DL5" s="208" t="s">
        <v>163</v>
      </c>
      <c r="DM5"/>
    </row>
    <row r="6" spans="1:119" s="25" customFormat="1" ht="11.25" customHeight="1" x14ac:dyDescent="0.3">
      <c r="A6" s="32" t="s">
        <v>51</v>
      </c>
      <c r="B6" s="33"/>
      <c r="C6" s="34"/>
      <c r="D6" s="35"/>
      <c r="E6" s="36"/>
      <c r="F6" s="36"/>
      <c r="G6" s="36"/>
      <c r="H6" s="36"/>
      <c r="I6" s="37"/>
      <c r="J6" s="38"/>
      <c r="K6" s="36"/>
      <c r="L6" s="36"/>
      <c r="M6" s="36"/>
      <c r="N6" s="36"/>
      <c r="O6" s="37"/>
      <c r="P6" s="134"/>
      <c r="Q6" s="135"/>
      <c r="R6" s="136"/>
      <c r="S6" s="39"/>
      <c r="T6" s="35"/>
      <c r="U6" s="36"/>
      <c r="V6" s="36"/>
      <c r="W6" s="36"/>
      <c r="X6" s="36"/>
      <c r="Y6" s="37"/>
      <c r="Z6" s="38"/>
      <c r="AA6" s="36"/>
      <c r="AB6" s="36"/>
      <c r="AC6" s="36"/>
      <c r="AD6" s="36"/>
      <c r="AE6" s="40"/>
      <c r="AF6" s="134"/>
      <c r="AG6" s="135"/>
      <c r="AH6" s="136"/>
      <c r="AI6" s="41"/>
      <c r="AJ6" s="35"/>
      <c r="AK6" s="36"/>
      <c r="AL6" s="36"/>
      <c r="AM6" s="36"/>
      <c r="AN6" s="36"/>
      <c r="AO6" s="37"/>
      <c r="AP6" s="38"/>
      <c r="AQ6" s="36"/>
      <c r="AR6" s="36"/>
      <c r="AS6" s="36"/>
      <c r="AT6" s="36"/>
      <c r="AU6" s="37"/>
      <c r="AV6" s="134"/>
      <c r="AW6" s="135"/>
      <c r="AX6" s="136"/>
      <c r="AY6" s="41"/>
      <c r="AZ6" s="35"/>
      <c r="BA6" s="36"/>
      <c r="BB6" s="36"/>
      <c r="BC6" s="36"/>
      <c r="BD6" s="36"/>
      <c r="BE6" s="37"/>
      <c r="BF6" s="38"/>
      <c r="BG6" s="36"/>
      <c r="BH6" s="36"/>
      <c r="BI6" s="36"/>
      <c r="BJ6" s="36"/>
      <c r="BK6" s="37"/>
      <c r="BL6" s="134"/>
      <c r="BM6" s="135"/>
      <c r="BN6" s="136"/>
      <c r="BO6" s="41"/>
      <c r="BP6" s="35"/>
      <c r="BQ6" s="36"/>
      <c r="BR6" s="36"/>
      <c r="BS6" s="36"/>
      <c r="BT6" s="36"/>
      <c r="BU6" s="37"/>
      <c r="BV6" s="38"/>
      <c r="BW6" s="36"/>
      <c r="BX6" s="36"/>
      <c r="BY6" s="36"/>
      <c r="BZ6" s="36"/>
      <c r="CA6" s="37"/>
      <c r="CB6" s="134"/>
      <c r="CC6" s="135"/>
      <c r="CD6" s="136"/>
      <c r="CE6" s="41"/>
      <c r="CF6" s="35"/>
      <c r="CG6" s="36"/>
      <c r="CH6" s="36"/>
      <c r="CI6" s="36"/>
      <c r="CJ6" s="36"/>
      <c r="CK6" s="37"/>
      <c r="CL6" s="38"/>
      <c r="CM6" s="36"/>
      <c r="CN6" s="36"/>
      <c r="CO6" s="36"/>
      <c r="CP6" s="36"/>
      <c r="CQ6" s="37"/>
      <c r="CR6" s="134"/>
      <c r="CS6" s="135"/>
      <c r="CT6" s="136"/>
      <c r="CU6" s="41"/>
      <c r="CV6" s="133"/>
      <c r="CW6" s="36"/>
      <c r="CX6" s="36"/>
      <c r="CY6" s="36"/>
      <c r="CZ6" s="36"/>
      <c r="DA6" s="37"/>
      <c r="DB6" s="38"/>
      <c r="DC6" s="36"/>
      <c r="DD6" s="36"/>
      <c r="DE6" s="36"/>
      <c r="DF6" s="36"/>
      <c r="DG6" s="37"/>
      <c r="DH6" s="172"/>
      <c r="DI6" s="186" t="s">
        <v>51</v>
      </c>
      <c r="DJ6" s="38"/>
      <c r="DK6" s="36"/>
      <c r="DL6" s="37"/>
      <c r="DM6"/>
    </row>
    <row r="7" spans="1:119" s="25" customFormat="1" ht="13.2" customHeight="1" x14ac:dyDescent="0.3">
      <c r="A7" s="33">
        <v>1</v>
      </c>
      <c r="B7" s="33" t="s">
        <v>0</v>
      </c>
      <c r="C7" s="42"/>
      <c r="D7" s="43"/>
      <c r="E7" s="44"/>
      <c r="F7" s="44"/>
      <c r="G7" s="44"/>
      <c r="H7" s="44"/>
      <c r="I7" s="45"/>
      <c r="J7" s="46"/>
      <c r="K7" s="44"/>
      <c r="L7" s="44"/>
      <c r="M7" s="44"/>
      <c r="N7" s="44"/>
      <c r="O7" s="45"/>
      <c r="P7" s="137"/>
      <c r="Q7" s="138"/>
      <c r="R7" s="139"/>
      <c r="S7" s="39"/>
      <c r="T7" s="43"/>
      <c r="U7" s="44"/>
      <c r="V7" s="44"/>
      <c r="W7" s="44"/>
      <c r="X7" s="44"/>
      <c r="Y7" s="45"/>
      <c r="Z7" s="46"/>
      <c r="AA7" s="44"/>
      <c r="AB7" s="44"/>
      <c r="AC7" s="44"/>
      <c r="AD7" s="44"/>
      <c r="AE7" s="45"/>
      <c r="AF7" s="137"/>
      <c r="AG7" s="138"/>
      <c r="AH7" s="139"/>
      <c r="AI7" s="41"/>
      <c r="AJ7" s="43"/>
      <c r="AK7" s="44"/>
      <c r="AL7" s="44"/>
      <c r="AM7" s="44"/>
      <c r="AN7" s="44"/>
      <c r="AO7" s="45"/>
      <c r="AP7" s="46"/>
      <c r="AQ7" s="44"/>
      <c r="AR7" s="44"/>
      <c r="AS7" s="44"/>
      <c r="AT7" s="44"/>
      <c r="AU7" s="45"/>
      <c r="AV7" s="137"/>
      <c r="AW7" s="138"/>
      <c r="AX7" s="139"/>
      <c r="AY7" s="41"/>
      <c r="AZ7" s="43"/>
      <c r="BA7" s="44"/>
      <c r="BB7" s="44"/>
      <c r="BC7" s="44"/>
      <c r="BD7" s="44"/>
      <c r="BE7" s="45"/>
      <c r="BF7" s="46"/>
      <c r="BG7" s="44"/>
      <c r="BH7" s="44"/>
      <c r="BI7" s="44"/>
      <c r="BJ7" s="44"/>
      <c r="BK7" s="45"/>
      <c r="BL7" s="137"/>
      <c r="BM7" s="138"/>
      <c r="BN7" s="139"/>
      <c r="BO7" s="41"/>
      <c r="BP7" s="43"/>
      <c r="BQ7" s="44"/>
      <c r="BR7" s="44"/>
      <c r="BS7" s="44"/>
      <c r="BT7" s="44"/>
      <c r="BU7" s="45"/>
      <c r="BV7" s="46"/>
      <c r="BW7" s="44"/>
      <c r="BX7" s="44"/>
      <c r="BY7" s="44"/>
      <c r="BZ7" s="44"/>
      <c r="CA7" s="45"/>
      <c r="CB7" s="137"/>
      <c r="CC7" s="138"/>
      <c r="CD7" s="139"/>
      <c r="CE7" s="41"/>
      <c r="CF7" s="43"/>
      <c r="CG7" s="44"/>
      <c r="CH7" s="44"/>
      <c r="CI7" s="44"/>
      <c r="CJ7" s="44"/>
      <c r="CK7" s="45"/>
      <c r="CL7" s="46"/>
      <c r="CM7" s="44"/>
      <c r="CN7" s="44"/>
      <c r="CO7" s="44"/>
      <c r="CP7" s="44"/>
      <c r="CQ7" s="45"/>
      <c r="CR7" s="137"/>
      <c r="CS7" s="138"/>
      <c r="CT7" s="139"/>
      <c r="CU7" s="41"/>
      <c r="CV7" s="46"/>
      <c r="CW7" s="44"/>
      <c r="CX7" s="44"/>
      <c r="CY7" s="44"/>
      <c r="CZ7" s="44"/>
      <c r="DA7" s="45"/>
      <c r="DB7" s="46"/>
      <c r="DC7" s="44"/>
      <c r="DD7" s="44"/>
      <c r="DE7" s="44"/>
      <c r="DF7" s="44"/>
      <c r="DG7" s="45"/>
      <c r="DH7" s="185"/>
      <c r="DI7" s="187" t="s">
        <v>0</v>
      </c>
      <c r="DJ7" s="46"/>
      <c r="DK7" s="44"/>
      <c r="DL7" s="45"/>
      <c r="DM7"/>
    </row>
    <row r="8" spans="1:119" s="25" customFormat="1" ht="13.2" customHeight="1" x14ac:dyDescent="0.3">
      <c r="A8" s="33"/>
      <c r="B8" s="33" t="s">
        <v>15</v>
      </c>
      <c r="C8" s="42"/>
      <c r="D8" s="43">
        <v>220498760.00000003</v>
      </c>
      <c r="E8" s="44"/>
      <c r="F8" s="44">
        <v>34477197.000000007</v>
      </c>
      <c r="G8" s="44"/>
      <c r="H8" s="44">
        <v>254975957.00000003</v>
      </c>
      <c r="I8" s="45"/>
      <c r="J8" s="46">
        <v>106627018</v>
      </c>
      <c r="K8" s="44"/>
      <c r="L8" s="44">
        <v>130752226.00000006</v>
      </c>
      <c r="M8" s="44"/>
      <c r="N8" s="44">
        <v>237379244.00000006</v>
      </c>
      <c r="O8" s="45"/>
      <c r="P8" s="137">
        <f>+D8+J8</f>
        <v>327125778</v>
      </c>
      <c r="Q8" s="138">
        <f>+F8+L8</f>
        <v>165229423.00000006</v>
      </c>
      <c r="R8" s="139">
        <f>+P8+Q8</f>
        <v>492355201.00000006</v>
      </c>
      <c r="S8" s="39"/>
      <c r="T8" s="43">
        <v>429367535.87999964</v>
      </c>
      <c r="U8" s="44"/>
      <c r="V8" s="44">
        <v>72633836.859999999</v>
      </c>
      <c r="W8" s="44"/>
      <c r="X8" s="44">
        <v>502001372.73999965</v>
      </c>
      <c r="Y8" s="45"/>
      <c r="Z8" s="46">
        <v>269844425.17000061</v>
      </c>
      <c r="AA8" s="44"/>
      <c r="AB8" s="44">
        <v>101322115.09000003</v>
      </c>
      <c r="AC8" s="44"/>
      <c r="AD8" s="44">
        <v>371166540.26000065</v>
      </c>
      <c r="AE8" s="45"/>
      <c r="AF8" s="137">
        <f>+T8+Z8</f>
        <v>699211961.05000019</v>
      </c>
      <c r="AG8" s="138">
        <f>+V8+AB8</f>
        <v>173955951.95000005</v>
      </c>
      <c r="AH8" s="139">
        <f>+AF8+AG8</f>
        <v>873167913.00000024</v>
      </c>
      <c r="AI8" s="41"/>
      <c r="AJ8" s="43">
        <v>133385732.44451237</v>
      </c>
      <c r="AK8" s="44"/>
      <c r="AL8" s="44">
        <v>29557164.822586194</v>
      </c>
      <c r="AM8" s="44"/>
      <c r="AN8" s="44">
        <v>162942897.26709855</v>
      </c>
      <c r="AO8" s="45"/>
      <c r="AP8" s="46">
        <v>43507523.559949435</v>
      </c>
      <c r="AQ8" s="44"/>
      <c r="AR8" s="44">
        <v>50458294.402952015</v>
      </c>
      <c r="AS8" s="44"/>
      <c r="AT8" s="44">
        <v>93965817.962901443</v>
      </c>
      <c r="AU8" s="45"/>
      <c r="AV8" s="137">
        <f>+AJ8+AP8</f>
        <v>176893256.0044618</v>
      </c>
      <c r="AW8" s="138">
        <f>+AL8+AR8</f>
        <v>80015459.225538209</v>
      </c>
      <c r="AX8" s="139">
        <f>+AV8+AW8</f>
        <v>256908715.23000002</v>
      </c>
      <c r="AY8" s="41"/>
      <c r="AZ8" s="43">
        <v>247775250</v>
      </c>
      <c r="BA8" s="44"/>
      <c r="BB8" s="44">
        <v>53905220</v>
      </c>
      <c r="BC8" s="44"/>
      <c r="BD8" s="44">
        <v>301680470</v>
      </c>
      <c r="BE8" s="45"/>
      <c r="BF8" s="46">
        <v>174862275</v>
      </c>
      <c r="BG8" s="44"/>
      <c r="BH8" s="44">
        <v>158464396</v>
      </c>
      <c r="BI8" s="44"/>
      <c r="BJ8" s="44">
        <v>333326671</v>
      </c>
      <c r="BK8" s="45"/>
      <c r="BL8" s="137">
        <f>+AZ8+BF8</f>
        <v>422637525</v>
      </c>
      <c r="BM8" s="138">
        <f>+BB8+BH8</f>
        <v>212369616</v>
      </c>
      <c r="BN8" s="139">
        <f>+BL8+BM8</f>
        <v>635007141</v>
      </c>
      <c r="BO8" s="41"/>
      <c r="BP8" s="43">
        <v>156372241.74000013</v>
      </c>
      <c r="BQ8" s="44"/>
      <c r="BR8" s="44">
        <v>23050600.610000055</v>
      </c>
      <c r="BS8" s="44"/>
      <c r="BT8" s="44">
        <v>179422842.35000017</v>
      </c>
      <c r="BU8" s="45"/>
      <c r="BV8" s="46">
        <v>63585152.739999756</v>
      </c>
      <c r="BW8" s="44"/>
      <c r="BX8" s="44">
        <v>56550318.849999741</v>
      </c>
      <c r="BY8" s="44"/>
      <c r="BZ8" s="44">
        <v>120135471.5899995</v>
      </c>
      <c r="CA8" s="45"/>
      <c r="CB8" s="137">
        <f>+BP8+BV8</f>
        <v>219957394.4799999</v>
      </c>
      <c r="CC8" s="138">
        <f>+BR8+BX8</f>
        <v>79600919.4599998</v>
      </c>
      <c r="CD8" s="139">
        <f>+CB8+CC8</f>
        <v>299558313.9399997</v>
      </c>
      <c r="CE8" s="41"/>
      <c r="CF8" s="43">
        <v>256720059.15368402</v>
      </c>
      <c r="CG8" s="44"/>
      <c r="CH8" s="44">
        <v>51486342.966316506</v>
      </c>
      <c r="CI8" s="44"/>
      <c r="CJ8" s="44">
        <v>308206402.12000054</v>
      </c>
      <c r="CK8" s="45"/>
      <c r="CL8" s="46">
        <v>162849853.32720298</v>
      </c>
      <c r="CM8" s="44"/>
      <c r="CN8" s="44">
        <v>144304720.90279698</v>
      </c>
      <c r="CO8" s="44"/>
      <c r="CP8" s="44">
        <v>307154574.22999996</v>
      </c>
      <c r="CQ8" s="45"/>
      <c r="CR8" s="137">
        <f>+CF8+CL8</f>
        <v>419569912.480887</v>
      </c>
      <c r="CS8" s="138">
        <f>+CH8+CN8</f>
        <v>195791063.8691135</v>
      </c>
      <c r="CT8" s="139">
        <f>+CR8+CS8</f>
        <v>615360976.3500005</v>
      </c>
      <c r="CU8" s="41"/>
      <c r="CV8" s="46">
        <f t="shared" ref="CV8:CV15" si="0">+D8+T8+AJ8+AZ8+BP8+CF8</f>
        <v>1444119579.2181964</v>
      </c>
      <c r="CW8" s="44"/>
      <c r="CX8" s="44">
        <f t="shared" ref="CX8:CX15" si="1">+F8+V8+AL8+BB8+BR8+CH8</f>
        <v>265110362.25890273</v>
      </c>
      <c r="CY8" s="47"/>
      <c r="CZ8" s="44">
        <f>+CV8+CX8</f>
        <v>1709229941.4770992</v>
      </c>
      <c r="DA8" s="48"/>
      <c r="DB8" s="46">
        <f>+J8+Z8+AP8+BF8+BV8+CL8</f>
        <v>821276247.79715276</v>
      </c>
      <c r="DC8" s="47"/>
      <c r="DD8" s="44">
        <f>+L8+AB8+AR8+BH8+BX8+CN8</f>
        <v>641852071.24574876</v>
      </c>
      <c r="DE8" s="47"/>
      <c r="DF8" s="44">
        <f>+DB8+DD8</f>
        <v>1463128319.0429015</v>
      </c>
      <c r="DG8" s="48"/>
      <c r="DH8" s="176"/>
      <c r="DI8" s="187" t="s">
        <v>15</v>
      </c>
      <c r="DJ8" s="46">
        <f>+CZ8</f>
        <v>1709229941.4770992</v>
      </c>
      <c r="DK8" s="44">
        <f>+DF8</f>
        <v>1463128319.0429015</v>
      </c>
      <c r="DL8" s="45">
        <f>+DJ8+DK8</f>
        <v>3172358260.5200005</v>
      </c>
      <c r="DM8"/>
    </row>
    <row r="9" spans="1:119" s="25" customFormat="1" ht="13.2" customHeight="1" x14ac:dyDescent="0.3">
      <c r="A9" s="33"/>
      <c r="B9" s="33" t="s">
        <v>16</v>
      </c>
      <c r="C9" s="42"/>
      <c r="D9" s="43"/>
      <c r="E9" s="44"/>
      <c r="F9" s="44"/>
      <c r="G9" s="44"/>
      <c r="H9" s="44"/>
      <c r="I9" s="45"/>
      <c r="J9" s="46">
        <v>0</v>
      </c>
      <c r="K9" s="44"/>
      <c r="L9" s="44">
        <v>0</v>
      </c>
      <c r="M9" s="44"/>
      <c r="N9" s="44"/>
      <c r="O9" s="45"/>
      <c r="P9" s="140">
        <f t="shared" ref="P9:P16" si="2">+D9+J9</f>
        <v>0</v>
      </c>
      <c r="Q9" s="141">
        <f t="shared" ref="Q9:Q16" si="3">+F9+L9</f>
        <v>0</v>
      </c>
      <c r="R9" s="142">
        <f t="shared" ref="R9:R16" si="4">+P9+Q9</f>
        <v>0</v>
      </c>
      <c r="S9" s="39"/>
      <c r="T9" s="43"/>
      <c r="U9" s="44"/>
      <c r="V9" s="44"/>
      <c r="W9" s="44"/>
      <c r="X9" s="44"/>
      <c r="Y9" s="45"/>
      <c r="Z9" s="46">
        <v>0</v>
      </c>
      <c r="AA9" s="44"/>
      <c r="AB9" s="44">
        <v>0</v>
      </c>
      <c r="AC9" s="44"/>
      <c r="AD9" s="44"/>
      <c r="AE9" s="45"/>
      <c r="AF9" s="140">
        <f t="shared" ref="AF9:AF16" si="5">+T9+Z9</f>
        <v>0</v>
      </c>
      <c r="AG9" s="141">
        <f t="shared" ref="AG9:AG16" si="6">+V9+AB9</f>
        <v>0</v>
      </c>
      <c r="AH9" s="142">
        <f t="shared" ref="AH9:AH16" si="7">+AF9+AG9</f>
        <v>0</v>
      </c>
      <c r="AI9" s="41"/>
      <c r="AJ9" s="43"/>
      <c r="AK9" s="44"/>
      <c r="AL9" s="44"/>
      <c r="AM9" s="44"/>
      <c r="AN9" s="44"/>
      <c r="AO9" s="45"/>
      <c r="AP9" s="46">
        <v>0</v>
      </c>
      <c r="AQ9" s="44"/>
      <c r="AR9" s="44">
        <v>0</v>
      </c>
      <c r="AS9" s="44"/>
      <c r="AT9" s="44">
        <v>0</v>
      </c>
      <c r="AU9" s="45"/>
      <c r="AV9" s="140">
        <f t="shared" ref="AV9:AV16" si="8">+AJ9+AP9</f>
        <v>0</v>
      </c>
      <c r="AW9" s="141">
        <f t="shared" ref="AW9:AW16" si="9">+AL9+AR9</f>
        <v>0</v>
      </c>
      <c r="AX9" s="142">
        <f t="shared" ref="AX9:AX16" si="10">+AV9+AW9</f>
        <v>0</v>
      </c>
      <c r="AY9" s="41"/>
      <c r="AZ9" s="43"/>
      <c r="BA9" s="44"/>
      <c r="BB9" s="44"/>
      <c r="BC9" s="44"/>
      <c r="BD9" s="44"/>
      <c r="BE9" s="45"/>
      <c r="BF9" s="46">
        <v>0</v>
      </c>
      <c r="BG9" s="44"/>
      <c r="BH9" s="44">
        <v>0</v>
      </c>
      <c r="BI9" s="44"/>
      <c r="BJ9" s="44"/>
      <c r="BK9" s="45"/>
      <c r="BL9" s="140">
        <f t="shared" ref="BL9:BL16" si="11">+AZ9+BF9</f>
        <v>0</v>
      </c>
      <c r="BM9" s="141">
        <f t="shared" ref="BM9:BM16" si="12">+BB9+BH9</f>
        <v>0</v>
      </c>
      <c r="BN9" s="142">
        <f t="shared" ref="BN9:BN16" si="13">+BL9+BM9</f>
        <v>0</v>
      </c>
      <c r="BO9" s="41"/>
      <c r="BP9" s="43"/>
      <c r="BQ9" s="44"/>
      <c r="BR9" s="44"/>
      <c r="BS9" s="44"/>
      <c r="BT9" s="44"/>
      <c r="BU9" s="45"/>
      <c r="BV9" s="46">
        <v>0</v>
      </c>
      <c r="BW9" s="44"/>
      <c r="BX9" s="44">
        <v>0</v>
      </c>
      <c r="BY9" s="44"/>
      <c r="BZ9" s="44">
        <v>0</v>
      </c>
      <c r="CA9" s="45"/>
      <c r="CB9" s="140">
        <f t="shared" ref="CB9:CB16" si="14">+BP9+BV9</f>
        <v>0</v>
      </c>
      <c r="CC9" s="141">
        <f t="shared" ref="CC9:CC16" si="15">+BR9+BX9</f>
        <v>0</v>
      </c>
      <c r="CD9" s="142">
        <f t="shared" ref="CD9:CD16" si="16">+CB9+CC9</f>
        <v>0</v>
      </c>
      <c r="CE9" s="41"/>
      <c r="CF9" s="43"/>
      <c r="CG9" s="44"/>
      <c r="CH9" s="44"/>
      <c r="CI9" s="44"/>
      <c r="CJ9" s="44"/>
      <c r="CK9" s="45"/>
      <c r="CL9" s="46">
        <v>0</v>
      </c>
      <c r="CM9" s="44"/>
      <c r="CN9" s="44">
        <v>0</v>
      </c>
      <c r="CO9" s="44"/>
      <c r="CP9" s="44">
        <v>0</v>
      </c>
      <c r="CQ9" s="45"/>
      <c r="CR9" s="140">
        <f t="shared" ref="CR9:CR16" si="17">+CF9+CL9</f>
        <v>0</v>
      </c>
      <c r="CS9" s="141">
        <f t="shared" ref="CS9:CS16" si="18">+CH9+CN9</f>
        <v>0</v>
      </c>
      <c r="CT9" s="142">
        <f t="shared" ref="CT9:CT16" si="19">+CR9+CS9</f>
        <v>0</v>
      </c>
      <c r="CU9" s="41"/>
      <c r="CV9" s="46">
        <f t="shared" si="0"/>
        <v>0</v>
      </c>
      <c r="CW9" s="44"/>
      <c r="CX9" s="44">
        <f t="shared" si="1"/>
        <v>0</v>
      </c>
      <c r="CY9" s="47"/>
      <c r="CZ9" s="44">
        <f t="shared" ref="CZ9:CZ16" si="20">+CV9+CX9</f>
        <v>0</v>
      </c>
      <c r="DA9" s="48"/>
      <c r="DB9" s="46"/>
      <c r="DC9" s="47"/>
      <c r="DD9" s="44">
        <v>0</v>
      </c>
      <c r="DE9" s="47"/>
      <c r="DF9" s="44">
        <v>0</v>
      </c>
      <c r="DG9" s="48"/>
      <c r="DH9" s="176"/>
      <c r="DI9" s="187" t="s">
        <v>16</v>
      </c>
      <c r="DJ9" s="46">
        <f>+CZ9</f>
        <v>0</v>
      </c>
      <c r="DK9" s="44">
        <f>+DF9</f>
        <v>0</v>
      </c>
      <c r="DL9" s="45">
        <f>+DJ9+DK9</f>
        <v>0</v>
      </c>
      <c r="DM9"/>
    </row>
    <row r="10" spans="1:119" s="25" customFormat="1" ht="13.2" customHeight="1" x14ac:dyDescent="0.3">
      <c r="A10" s="33"/>
      <c r="B10" s="49" t="s">
        <v>17</v>
      </c>
      <c r="C10" s="50"/>
      <c r="D10" s="51">
        <v>220498760.00000003</v>
      </c>
      <c r="E10" s="52"/>
      <c r="F10" s="52">
        <v>34477197.000000007</v>
      </c>
      <c r="G10" s="52"/>
      <c r="H10" s="52">
        <v>254975957.00000003</v>
      </c>
      <c r="I10" s="53"/>
      <c r="J10" s="54">
        <v>106627018</v>
      </c>
      <c r="K10" s="52"/>
      <c r="L10" s="52">
        <v>130752226.00000006</v>
      </c>
      <c r="M10" s="52"/>
      <c r="N10" s="52">
        <v>237379244.00000006</v>
      </c>
      <c r="O10" s="53"/>
      <c r="P10" s="143">
        <f t="shared" si="2"/>
        <v>327125778</v>
      </c>
      <c r="Q10" s="144">
        <f t="shared" si="3"/>
        <v>165229423.00000006</v>
      </c>
      <c r="R10" s="145">
        <f t="shared" si="4"/>
        <v>492355201.00000006</v>
      </c>
      <c r="S10" s="39"/>
      <c r="T10" s="51">
        <v>429367535.87999964</v>
      </c>
      <c r="U10" s="52"/>
      <c r="V10" s="52">
        <v>72633836.859999999</v>
      </c>
      <c r="W10" s="52"/>
      <c r="X10" s="52">
        <v>502001372.73999965</v>
      </c>
      <c r="Y10" s="53"/>
      <c r="Z10" s="54">
        <v>269844425.17000061</v>
      </c>
      <c r="AA10" s="52"/>
      <c r="AB10" s="52">
        <v>101322115.09000003</v>
      </c>
      <c r="AC10" s="52"/>
      <c r="AD10" s="52">
        <v>371166540.26000065</v>
      </c>
      <c r="AE10" s="53"/>
      <c r="AF10" s="143">
        <f t="shared" si="5"/>
        <v>699211961.05000019</v>
      </c>
      <c r="AG10" s="144">
        <f t="shared" si="6"/>
        <v>173955951.95000005</v>
      </c>
      <c r="AH10" s="145">
        <f t="shared" si="7"/>
        <v>873167913.00000024</v>
      </c>
      <c r="AI10" s="41"/>
      <c r="AJ10" s="51">
        <v>133385732.44451237</v>
      </c>
      <c r="AK10" s="52"/>
      <c r="AL10" s="52">
        <v>29557164.822586194</v>
      </c>
      <c r="AM10" s="52"/>
      <c r="AN10" s="52">
        <v>162942897.26709855</v>
      </c>
      <c r="AO10" s="53"/>
      <c r="AP10" s="54">
        <v>43507523.559949435</v>
      </c>
      <c r="AQ10" s="52"/>
      <c r="AR10" s="52">
        <v>50458294.402952015</v>
      </c>
      <c r="AS10" s="52"/>
      <c r="AT10" s="52">
        <v>93965817.962901443</v>
      </c>
      <c r="AU10" s="53"/>
      <c r="AV10" s="143">
        <f t="shared" si="8"/>
        <v>176893256.0044618</v>
      </c>
      <c r="AW10" s="144">
        <f t="shared" si="9"/>
        <v>80015459.225538209</v>
      </c>
      <c r="AX10" s="145">
        <f t="shared" si="10"/>
        <v>256908715.23000002</v>
      </c>
      <c r="AY10" s="41"/>
      <c r="AZ10" s="51">
        <v>247775250</v>
      </c>
      <c r="BA10" s="52"/>
      <c r="BB10" s="52">
        <v>53905220</v>
      </c>
      <c r="BC10" s="52"/>
      <c r="BD10" s="52">
        <v>301680470</v>
      </c>
      <c r="BE10" s="53"/>
      <c r="BF10" s="54">
        <v>174862275</v>
      </c>
      <c r="BG10" s="52"/>
      <c r="BH10" s="52">
        <v>158464396</v>
      </c>
      <c r="BI10" s="52"/>
      <c r="BJ10" s="52">
        <v>333326671</v>
      </c>
      <c r="BK10" s="53"/>
      <c r="BL10" s="143">
        <f t="shared" si="11"/>
        <v>422637525</v>
      </c>
      <c r="BM10" s="144">
        <f t="shared" si="12"/>
        <v>212369616</v>
      </c>
      <c r="BN10" s="145">
        <f t="shared" si="13"/>
        <v>635007141</v>
      </c>
      <c r="BO10" s="41"/>
      <c r="BP10" s="51">
        <v>156372241.74000013</v>
      </c>
      <c r="BQ10" s="52"/>
      <c r="BR10" s="52">
        <v>23050600.610000055</v>
      </c>
      <c r="BS10" s="52"/>
      <c r="BT10" s="52">
        <v>179422842.35000017</v>
      </c>
      <c r="BU10" s="53"/>
      <c r="BV10" s="54">
        <v>63585152.739999756</v>
      </c>
      <c r="BW10" s="52"/>
      <c r="BX10" s="52">
        <v>56550318.849999741</v>
      </c>
      <c r="BY10" s="52"/>
      <c r="BZ10" s="52">
        <v>120135471.5899995</v>
      </c>
      <c r="CA10" s="53"/>
      <c r="CB10" s="143">
        <f t="shared" si="14"/>
        <v>219957394.4799999</v>
      </c>
      <c r="CC10" s="144">
        <f t="shared" si="15"/>
        <v>79600919.4599998</v>
      </c>
      <c r="CD10" s="145">
        <f t="shared" si="16"/>
        <v>299558313.9399997</v>
      </c>
      <c r="CE10" s="41"/>
      <c r="CF10" s="51">
        <v>256720059.15368402</v>
      </c>
      <c r="CG10" s="52"/>
      <c r="CH10" s="52">
        <v>51486342.966316506</v>
      </c>
      <c r="CI10" s="52"/>
      <c r="CJ10" s="52">
        <v>308206402.12000054</v>
      </c>
      <c r="CK10" s="53"/>
      <c r="CL10" s="54">
        <v>162849853.32720298</v>
      </c>
      <c r="CM10" s="52"/>
      <c r="CN10" s="52">
        <v>144304720.90279698</v>
      </c>
      <c r="CO10" s="52"/>
      <c r="CP10" s="52">
        <v>307154574.22999996</v>
      </c>
      <c r="CQ10" s="53"/>
      <c r="CR10" s="143">
        <f t="shared" si="17"/>
        <v>419569912.480887</v>
      </c>
      <c r="CS10" s="144">
        <f t="shared" si="18"/>
        <v>195791063.8691135</v>
      </c>
      <c r="CT10" s="145">
        <f t="shared" si="19"/>
        <v>615360976.3500005</v>
      </c>
      <c r="CU10" s="41"/>
      <c r="CV10" s="46">
        <f t="shared" si="0"/>
        <v>1444119579.2181964</v>
      </c>
      <c r="CW10" s="44"/>
      <c r="CX10" s="44">
        <f t="shared" si="1"/>
        <v>265110362.25890273</v>
      </c>
      <c r="CY10" s="55"/>
      <c r="CZ10" s="44">
        <f t="shared" si="20"/>
        <v>1709229941.4770992</v>
      </c>
      <c r="DA10" s="56"/>
      <c r="DB10" s="54">
        <f>+DB8+DB9</f>
        <v>821276247.79715276</v>
      </c>
      <c r="DC10" s="55"/>
      <c r="DD10" s="52">
        <f>+DD8+DD9</f>
        <v>641852071.24574876</v>
      </c>
      <c r="DE10" s="55"/>
      <c r="DF10" s="52">
        <f>+DF8+DF9</f>
        <v>1463128319.0429015</v>
      </c>
      <c r="DG10" s="56"/>
      <c r="DH10" s="175"/>
      <c r="DI10" s="188" t="s">
        <v>17</v>
      </c>
      <c r="DJ10" s="54">
        <f>+DJ8</f>
        <v>1709229941.4770992</v>
      </c>
      <c r="DK10" s="52">
        <f>+DK8</f>
        <v>1463128319.0429015</v>
      </c>
      <c r="DL10" s="53">
        <f>+DL8</f>
        <v>3172358260.5200005</v>
      </c>
      <c r="DM10"/>
    </row>
    <row r="11" spans="1:119" s="25" customFormat="1" ht="15.6" x14ac:dyDescent="0.3">
      <c r="A11" s="33">
        <v>2</v>
      </c>
      <c r="B11" s="33" t="s">
        <v>1</v>
      </c>
      <c r="C11" s="42"/>
      <c r="D11" s="43">
        <v>-12202287.000000002</v>
      </c>
      <c r="E11" s="44"/>
      <c r="F11" s="44">
        <v>13829066</v>
      </c>
      <c r="G11" s="44"/>
      <c r="H11" s="44">
        <v>1626778.9999999981</v>
      </c>
      <c r="I11" s="45"/>
      <c r="J11" s="46">
        <v>-6450632.9999999981</v>
      </c>
      <c r="K11" s="44"/>
      <c r="L11" s="44">
        <v>32162024</v>
      </c>
      <c r="M11" s="44"/>
      <c r="N11" s="44">
        <v>25711391</v>
      </c>
      <c r="O11" s="45"/>
      <c r="P11" s="137">
        <f t="shared" si="2"/>
        <v>-18652920</v>
      </c>
      <c r="Q11" s="138">
        <f t="shared" si="3"/>
        <v>45991090</v>
      </c>
      <c r="R11" s="139">
        <f t="shared" si="4"/>
        <v>27338170</v>
      </c>
      <c r="S11" s="39"/>
      <c r="T11" s="43">
        <v>-24015638.280000001</v>
      </c>
      <c r="U11" s="44"/>
      <c r="V11" s="44">
        <v>16003302.275</v>
      </c>
      <c r="W11" s="44"/>
      <c r="X11" s="44">
        <v>-8012336.0050000008</v>
      </c>
      <c r="Y11" s="45"/>
      <c r="Z11" s="46">
        <v>-6739776.1599999666</v>
      </c>
      <c r="AA11" s="44"/>
      <c r="AB11" s="44">
        <v>75433788.719000012</v>
      </c>
      <c r="AC11" s="44"/>
      <c r="AD11" s="44">
        <v>68694012.559000045</v>
      </c>
      <c r="AE11" s="45"/>
      <c r="AF11" s="137">
        <f t="shared" si="5"/>
        <v>-30755414.439999968</v>
      </c>
      <c r="AG11" s="138">
        <f t="shared" si="6"/>
        <v>91437090.994000018</v>
      </c>
      <c r="AH11" s="139">
        <f t="shared" si="7"/>
        <v>60681676.55400005</v>
      </c>
      <c r="AI11" s="41"/>
      <c r="AJ11" s="43">
        <v>-3388943.9500000123</v>
      </c>
      <c r="AK11" s="44"/>
      <c r="AL11" s="44">
        <v>8463674.5600000024</v>
      </c>
      <c r="AM11" s="44"/>
      <c r="AN11" s="44">
        <v>5074730.6099999901</v>
      </c>
      <c r="AO11" s="45"/>
      <c r="AP11" s="46">
        <v>-1210211.1500000097</v>
      </c>
      <c r="AQ11" s="44"/>
      <c r="AR11" s="44">
        <v>11276434.519999951</v>
      </c>
      <c r="AS11" s="44"/>
      <c r="AT11" s="44">
        <v>10066223.369999941</v>
      </c>
      <c r="AU11" s="45"/>
      <c r="AV11" s="137">
        <f t="shared" si="8"/>
        <v>-4599155.100000022</v>
      </c>
      <c r="AW11" s="138">
        <f t="shared" si="9"/>
        <v>19740109.079999954</v>
      </c>
      <c r="AX11" s="139">
        <f t="shared" si="10"/>
        <v>15140953.979999932</v>
      </c>
      <c r="AY11" s="41"/>
      <c r="AZ11" s="43">
        <v>-6412453</v>
      </c>
      <c r="BA11" s="44"/>
      <c r="BB11" s="44">
        <v>-2191565</v>
      </c>
      <c r="BC11" s="44"/>
      <c r="BD11" s="44">
        <v>-8604018</v>
      </c>
      <c r="BE11" s="45"/>
      <c r="BF11" s="46">
        <v>6628227</v>
      </c>
      <c r="BG11" s="44"/>
      <c r="BH11" s="44">
        <v>-7351400</v>
      </c>
      <c r="BI11" s="44"/>
      <c r="BJ11" s="44">
        <v>-723173</v>
      </c>
      <c r="BK11" s="45"/>
      <c r="BL11" s="137">
        <f t="shared" si="11"/>
        <v>215774</v>
      </c>
      <c r="BM11" s="138">
        <f t="shared" si="12"/>
        <v>-9542965</v>
      </c>
      <c r="BN11" s="139">
        <f t="shared" si="13"/>
        <v>-9327191</v>
      </c>
      <c r="BO11" s="41"/>
      <c r="BP11" s="43">
        <v>-47637823.430000037</v>
      </c>
      <c r="BQ11" s="44"/>
      <c r="BR11" s="44">
        <v>9051787.0800000038</v>
      </c>
      <c r="BS11" s="44"/>
      <c r="BT11" s="44">
        <v>-38586036.350000031</v>
      </c>
      <c r="BU11" s="45"/>
      <c r="BV11" s="46">
        <v>-37553869.620000094</v>
      </c>
      <c r="BW11" s="44"/>
      <c r="BX11" s="44">
        <v>8241863.0000000317</v>
      </c>
      <c r="BY11" s="44"/>
      <c r="BZ11" s="44">
        <v>-29312006.620000064</v>
      </c>
      <c r="CA11" s="45"/>
      <c r="CB11" s="137">
        <f t="shared" si="14"/>
        <v>-85191693.050000131</v>
      </c>
      <c r="CC11" s="138">
        <f t="shared" si="15"/>
        <v>17293650.080000035</v>
      </c>
      <c r="CD11" s="139">
        <f t="shared" si="16"/>
        <v>-67898042.970000088</v>
      </c>
      <c r="CE11" s="41"/>
      <c r="CF11" s="43">
        <v>-35035251.960000001</v>
      </c>
      <c r="CG11" s="44"/>
      <c r="CH11" s="44">
        <v>-11244058.660000002</v>
      </c>
      <c r="CI11" s="44"/>
      <c r="CJ11" s="44">
        <v>-46279310.620000005</v>
      </c>
      <c r="CK11" s="45"/>
      <c r="CL11" s="46">
        <v>-11859911.140000001</v>
      </c>
      <c r="CM11" s="44"/>
      <c r="CN11" s="44">
        <v>-24060949.079999998</v>
      </c>
      <c r="CO11" s="44"/>
      <c r="CP11" s="44">
        <v>-35920860.219999999</v>
      </c>
      <c r="CQ11" s="45"/>
      <c r="CR11" s="137">
        <f t="shared" si="17"/>
        <v>-46895163.100000001</v>
      </c>
      <c r="CS11" s="138">
        <f t="shared" si="18"/>
        <v>-35305007.740000002</v>
      </c>
      <c r="CT11" s="139">
        <f t="shared" si="19"/>
        <v>-82200170.840000004</v>
      </c>
      <c r="CU11" s="41"/>
      <c r="CV11" s="46">
        <f t="shared" si="0"/>
        <v>-128692397.62000006</v>
      </c>
      <c r="CW11" s="44"/>
      <c r="CX11" s="44">
        <f t="shared" si="1"/>
        <v>33912206.255000003</v>
      </c>
      <c r="CY11" s="47"/>
      <c r="CZ11" s="44">
        <f t="shared" si="20"/>
        <v>-94780191.365000069</v>
      </c>
      <c r="DA11" s="48"/>
      <c r="DB11" s="46">
        <f t="shared" ref="DB11:DB15" si="21">+J11+Z11+AP11+BF11+BV11+CL11</f>
        <v>-57186174.070000067</v>
      </c>
      <c r="DC11" s="47"/>
      <c r="DD11" s="44">
        <f t="shared" ref="DD11:DD15" si="22">+L11+AB11+AR11+BH11+BX11+CN11</f>
        <v>95701761.158999994</v>
      </c>
      <c r="DE11" s="47"/>
      <c r="DF11" s="44">
        <f t="shared" ref="DF11:DF15" si="23">+DB11+DD11</f>
        <v>38515587.088999927</v>
      </c>
      <c r="DG11" s="48"/>
      <c r="DH11" s="174"/>
      <c r="DI11" s="187" t="s">
        <v>1</v>
      </c>
      <c r="DJ11" s="46">
        <f t="shared" ref="DJ11:DJ15" si="24">+CZ11</f>
        <v>-94780191.365000069</v>
      </c>
      <c r="DK11" s="44">
        <f t="shared" ref="DK11:DK15" si="25">+DF11</f>
        <v>38515587.088999927</v>
      </c>
      <c r="DL11" s="45">
        <f t="shared" ref="DL11:DL15" si="26">+DJ11+DK11</f>
        <v>-56264604.276000142</v>
      </c>
      <c r="DM11"/>
    </row>
    <row r="12" spans="1:119" s="25" customFormat="1" ht="15.6" x14ac:dyDescent="0.3">
      <c r="A12" s="33">
        <v>3</v>
      </c>
      <c r="B12" s="33" t="s">
        <v>2</v>
      </c>
      <c r="C12" s="42"/>
      <c r="D12" s="43">
        <v>0</v>
      </c>
      <c r="E12" s="44"/>
      <c r="F12" s="44">
        <v>0</v>
      </c>
      <c r="G12" s="44"/>
      <c r="H12" s="44">
        <v>0</v>
      </c>
      <c r="I12" s="45"/>
      <c r="J12" s="46">
        <v>0</v>
      </c>
      <c r="K12" s="44"/>
      <c r="L12" s="44">
        <v>0</v>
      </c>
      <c r="M12" s="44"/>
      <c r="N12" s="44">
        <v>0</v>
      </c>
      <c r="O12" s="45"/>
      <c r="P12" s="137">
        <f t="shared" si="2"/>
        <v>0</v>
      </c>
      <c r="Q12" s="138">
        <f t="shared" si="3"/>
        <v>0</v>
      </c>
      <c r="R12" s="139">
        <f t="shared" si="4"/>
        <v>0</v>
      </c>
      <c r="S12" s="39"/>
      <c r="T12" s="43">
        <v>0</v>
      </c>
      <c r="U12" s="44"/>
      <c r="V12" s="44">
        <v>0</v>
      </c>
      <c r="W12" s="44"/>
      <c r="X12" s="44">
        <v>0</v>
      </c>
      <c r="Y12" s="45"/>
      <c r="Z12" s="46">
        <v>0</v>
      </c>
      <c r="AA12" s="44"/>
      <c r="AB12" s="44">
        <v>0</v>
      </c>
      <c r="AC12" s="44"/>
      <c r="AD12" s="44">
        <v>0</v>
      </c>
      <c r="AE12" s="45"/>
      <c r="AF12" s="137">
        <f t="shared" si="5"/>
        <v>0</v>
      </c>
      <c r="AG12" s="138">
        <f t="shared" si="6"/>
        <v>0</v>
      </c>
      <c r="AH12" s="139">
        <f t="shared" si="7"/>
        <v>0</v>
      </c>
      <c r="AI12" s="41"/>
      <c r="AJ12" s="43">
        <v>0</v>
      </c>
      <c r="AK12" s="44"/>
      <c r="AL12" s="44">
        <v>0</v>
      </c>
      <c r="AM12" s="44"/>
      <c r="AN12" s="44">
        <v>0</v>
      </c>
      <c r="AO12" s="45"/>
      <c r="AP12" s="46">
        <v>0</v>
      </c>
      <c r="AQ12" s="44"/>
      <c r="AR12" s="44">
        <v>0</v>
      </c>
      <c r="AS12" s="44"/>
      <c r="AT12" s="44">
        <v>0</v>
      </c>
      <c r="AU12" s="45"/>
      <c r="AV12" s="137">
        <f t="shared" si="8"/>
        <v>0</v>
      </c>
      <c r="AW12" s="138">
        <f t="shared" si="9"/>
        <v>0</v>
      </c>
      <c r="AX12" s="139">
        <f t="shared" si="10"/>
        <v>0</v>
      </c>
      <c r="AY12" s="41"/>
      <c r="AZ12" s="43">
        <v>0</v>
      </c>
      <c r="BA12" s="44"/>
      <c r="BB12" s="44">
        <v>0</v>
      </c>
      <c r="BC12" s="44"/>
      <c r="BD12" s="44">
        <v>0</v>
      </c>
      <c r="BE12" s="45"/>
      <c r="BF12" s="46">
        <v>0</v>
      </c>
      <c r="BG12" s="44"/>
      <c r="BH12" s="44">
        <v>0</v>
      </c>
      <c r="BI12" s="44"/>
      <c r="BJ12" s="44">
        <v>0</v>
      </c>
      <c r="BK12" s="45"/>
      <c r="BL12" s="137">
        <f t="shared" si="11"/>
        <v>0</v>
      </c>
      <c r="BM12" s="138">
        <f t="shared" si="12"/>
        <v>0</v>
      </c>
      <c r="BN12" s="139">
        <f t="shared" si="13"/>
        <v>0</v>
      </c>
      <c r="BO12" s="41"/>
      <c r="BP12" s="43">
        <v>0</v>
      </c>
      <c r="BQ12" s="44"/>
      <c r="BR12" s="44">
        <v>0</v>
      </c>
      <c r="BS12" s="44"/>
      <c r="BT12" s="44">
        <v>0</v>
      </c>
      <c r="BU12" s="45"/>
      <c r="BV12" s="46">
        <v>0</v>
      </c>
      <c r="BW12" s="44"/>
      <c r="BX12" s="44">
        <v>0</v>
      </c>
      <c r="BY12" s="44"/>
      <c r="BZ12" s="44">
        <v>0</v>
      </c>
      <c r="CA12" s="45"/>
      <c r="CB12" s="137">
        <f t="shared" si="14"/>
        <v>0</v>
      </c>
      <c r="CC12" s="138">
        <f t="shared" si="15"/>
        <v>0</v>
      </c>
      <c r="CD12" s="139">
        <f t="shared" si="16"/>
        <v>0</v>
      </c>
      <c r="CE12" s="41"/>
      <c r="CF12" s="43">
        <v>0</v>
      </c>
      <c r="CG12" s="44"/>
      <c r="CH12" s="44">
        <v>0</v>
      </c>
      <c r="CI12" s="44"/>
      <c r="CJ12" s="44">
        <v>0</v>
      </c>
      <c r="CK12" s="45"/>
      <c r="CL12" s="46">
        <v>0</v>
      </c>
      <c r="CM12" s="44"/>
      <c r="CN12" s="44">
        <v>0</v>
      </c>
      <c r="CO12" s="44"/>
      <c r="CP12" s="44">
        <v>0</v>
      </c>
      <c r="CQ12" s="45"/>
      <c r="CR12" s="137">
        <f t="shared" si="17"/>
        <v>0</v>
      </c>
      <c r="CS12" s="138">
        <f t="shared" si="18"/>
        <v>0</v>
      </c>
      <c r="CT12" s="139">
        <f t="shared" si="19"/>
        <v>0</v>
      </c>
      <c r="CU12" s="41"/>
      <c r="CV12" s="46">
        <f t="shared" si="0"/>
        <v>0</v>
      </c>
      <c r="CW12" s="44"/>
      <c r="CX12" s="44">
        <f t="shared" si="1"/>
        <v>0</v>
      </c>
      <c r="CY12" s="47"/>
      <c r="CZ12" s="44">
        <f t="shared" si="20"/>
        <v>0</v>
      </c>
      <c r="DA12" s="48"/>
      <c r="DB12" s="46">
        <f t="shared" si="21"/>
        <v>0</v>
      </c>
      <c r="DC12" s="47"/>
      <c r="DD12" s="44">
        <f t="shared" si="22"/>
        <v>0</v>
      </c>
      <c r="DE12" s="47"/>
      <c r="DF12" s="44">
        <f t="shared" si="23"/>
        <v>0</v>
      </c>
      <c r="DG12" s="48"/>
      <c r="DH12" s="174"/>
      <c r="DI12" s="187" t="s">
        <v>2</v>
      </c>
      <c r="DJ12" s="46">
        <f t="shared" si="24"/>
        <v>0</v>
      </c>
      <c r="DK12" s="44">
        <f t="shared" si="25"/>
        <v>0</v>
      </c>
      <c r="DL12" s="45">
        <f t="shared" si="26"/>
        <v>0</v>
      </c>
      <c r="DM12"/>
    </row>
    <row r="13" spans="1:119" s="25" customFormat="1" ht="15.6" x14ac:dyDescent="0.3">
      <c r="A13" s="33">
        <v>4</v>
      </c>
      <c r="B13" s="33" t="s">
        <v>3</v>
      </c>
      <c r="C13" s="42"/>
      <c r="D13" s="43">
        <v>0</v>
      </c>
      <c r="E13" s="44"/>
      <c r="F13" s="44">
        <v>0</v>
      </c>
      <c r="G13" s="44"/>
      <c r="H13" s="44">
        <v>0</v>
      </c>
      <c r="I13" s="45"/>
      <c r="J13" s="46">
        <v>0</v>
      </c>
      <c r="K13" s="44"/>
      <c r="L13" s="44">
        <v>0</v>
      </c>
      <c r="M13" s="44"/>
      <c r="N13" s="44">
        <v>0</v>
      </c>
      <c r="O13" s="45"/>
      <c r="P13" s="137">
        <f t="shared" si="2"/>
        <v>0</v>
      </c>
      <c r="Q13" s="138">
        <f t="shared" si="3"/>
        <v>0</v>
      </c>
      <c r="R13" s="139">
        <f t="shared" si="4"/>
        <v>0</v>
      </c>
      <c r="S13" s="39"/>
      <c r="T13" s="43">
        <v>0</v>
      </c>
      <c r="U13" s="44"/>
      <c r="V13" s="44">
        <v>0</v>
      </c>
      <c r="W13" s="44"/>
      <c r="X13" s="44">
        <v>0</v>
      </c>
      <c r="Y13" s="45"/>
      <c r="Z13" s="46">
        <v>0</v>
      </c>
      <c r="AA13" s="44"/>
      <c r="AB13" s="44">
        <v>0</v>
      </c>
      <c r="AC13" s="44"/>
      <c r="AD13" s="44">
        <v>0</v>
      </c>
      <c r="AE13" s="45"/>
      <c r="AF13" s="137">
        <f t="shared" si="5"/>
        <v>0</v>
      </c>
      <c r="AG13" s="138">
        <f t="shared" si="6"/>
        <v>0</v>
      </c>
      <c r="AH13" s="139">
        <f t="shared" si="7"/>
        <v>0</v>
      </c>
      <c r="AI13" s="41"/>
      <c r="AJ13" s="43">
        <v>0</v>
      </c>
      <c r="AK13" s="44"/>
      <c r="AL13" s="44">
        <v>0</v>
      </c>
      <c r="AM13" s="44"/>
      <c r="AN13" s="44">
        <v>0</v>
      </c>
      <c r="AO13" s="45"/>
      <c r="AP13" s="46">
        <v>0</v>
      </c>
      <c r="AQ13" s="44"/>
      <c r="AR13" s="44">
        <v>0</v>
      </c>
      <c r="AS13" s="44"/>
      <c r="AT13" s="44">
        <v>0</v>
      </c>
      <c r="AU13" s="45"/>
      <c r="AV13" s="137">
        <f t="shared" si="8"/>
        <v>0</v>
      </c>
      <c r="AW13" s="138">
        <f t="shared" si="9"/>
        <v>0</v>
      </c>
      <c r="AX13" s="139">
        <f t="shared" si="10"/>
        <v>0</v>
      </c>
      <c r="AY13" s="41"/>
      <c r="AZ13" s="43">
        <v>0</v>
      </c>
      <c r="BA13" s="44"/>
      <c r="BB13" s="44">
        <v>0</v>
      </c>
      <c r="BC13" s="44"/>
      <c r="BD13" s="44">
        <v>0</v>
      </c>
      <c r="BE13" s="45"/>
      <c r="BF13" s="46">
        <v>0</v>
      </c>
      <c r="BG13" s="44"/>
      <c r="BH13" s="44">
        <v>0</v>
      </c>
      <c r="BI13" s="44"/>
      <c r="BJ13" s="44">
        <v>0</v>
      </c>
      <c r="BK13" s="45"/>
      <c r="BL13" s="137">
        <f t="shared" si="11"/>
        <v>0</v>
      </c>
      <c r="BM13" s="138">
        <f t="shared" si="12"/>
        <v>0</v>
      </c>
      <c r="BN13" s="139">
        <f t="shared" si="13"/>
        <v>0</v>
      </c>
      <c r="BO13" s="41"/>
      <c r="BP13" s="43">
        <v>0</v>
      </c>
      <c r="BQ13" s="44"/>
      <c r="BR13" s="44">
        <v>0</v>
      </c>
      <c r="BS13" s="44"/>
      <c r="BT13" s="44">
        <v>0</v>
      </c>
      <c r="BU13" s="45"/>
      <c r="BV13" s="46">
        <v>0</v>
      </c>
      <c r="BW13" s="44"/>
      <c r="BX13" s="44">
        <v>0</v>
      </c>
      <c r="BY13" s="44"/>
      <c r="BZ13" s="44">
        <v>0</v>
      </c>
      <c r="CA13" s="45"/>
      <c r="CB13" s="137">
        <f t="shared" si="14"/>
        <v>0</v>
      </c>
      <c r="CC13" s="138">
        <f t="shared" si="15"/>
        <v>0</v>
      </c>
      <c r="CD13" s="139">
        <f t="shared" si="16"/>
        <v>0</v>
      </c>
      <c r="CE13" s="41"/>
      <c r="CF13" s="43">
        <v>0</v>
      </c>
      <c r="CG13" s="44"/>
      <c r="CH13" s="44">
        <v>0</v>
      </c>
      <c r="CI13" s="44"/>
      <c r="CJ13" s="44">
        <v>0</v>
      </c>
      <c r="CK13" s="45"/>
      <c r="CL13" s="46">
        <v>0</v>
      </c>
      <c r="CM13" s="44"/>
      <c r="CN13" s="44">
        <v>0</v>
      </c>
      <c r="CO13" s="44"/>
      <c r="CP13" s="44">
        <v>0</v>
      </c>
      <c r="CQ13" s="45"/>
      <c r="CR13" s="137">
        <f t="shared" si="17"/>
        <v>0</v>
      </c>
      <c r="CS13" s="138">
        <f t="shared" si="18"/>
        <v>0</v>
      </c>
      <c r="CT13" s="139">
        <f t="shared" si="19"/>
        <v>0</v>
      </c>
      <c r="CU13" s="41"/>
      <c r="CV13" s="46">
        <f t="shared" si="0"/>
        <v>0</v>
      </c>
      <c r="CW13" s="44"/>
      <c r="CX13" s="44">
        <f t="shared" si="1"/>
        <v>0</v>
      </c>
      <c r="CY13" s="47"/>
      <c r="CZ13" s="44">
        <f t="shared" si="20"/>
        <v>0</v>
      </c>
      <c r="DA13" s="48"/>
      <c r="DB13" s="46">
        <f t="shared" si="21"/>
        <v>0</v>
      </c>
      <c r="DC13" s="47"/>
      <c r="DD13" s="44">
        <f t="shared" si="22"/>
        <v>0</v>
      </c>
      <c r="DE13" s="47"/>
      <c r="DF13" s="44">
        <f t="shared" si="23"/>
        <v>0</v>
      </c>
      <c r="DG13" s="48"/>
      <c r="DH13" s="174"/>
      <c r="DI13" s="187" t="s">
        <v>3</v>
      </c>
      <c r="DJ13" s="46">
        <f t="shared" si="24"/>
        <v>0</v>
      </c>
      <c r="DK13" s="44">
        <f t="shared" si="25"/>
        <v>0</v>
      </c>
      <c r="DL13" s="45">
        <f t="shared" si="26"/>
        <v>0</v>
      </c>
      <c r="DM13"/>
    </row>
    <row r="14" spans="1:119" s="25" customFormat="1" ht="15.6" x14ac:dyDescent="0.3">
      <c r="A14" s="33">
        <v>5</v>
      </c>
      <c r="B14" s="33" t="s">
        <v>4</v>
      </c>
      <c r="C14" s="42"/>
      <c r="D14" s="43">
        <v>0</v>
      </c>
      <c r="E14" s="44"/>
      <c r="F14" s="44">
        <v>0</v>
      </c>
      <c r="G14" s="44"/>
      <c r="H14" s="44">
        <v>0</v>
      </c>
      <c r="I14" s="45"/>
      <c r="J14" s="46">
        <v>0</v>
      </c>
      <c r="K14" s="44"/>
      <c r="L14" s="44">
        <v>0</v>
      </c>
      <c r="M14" s="44"/>
      <c r="N14" s="44">
        <v>0</v>
      </c>
      <c r="O14" s="45"/>
      <c r="P14" s="137">
        <f t="shared" si="2"/>
        <v>0</v>
      </c>
      <c r="Q14" s="138">
        <f t="shared" si="3"/>
        <v>0</v>
      </c>
      <c r="R14" s="139">
        <f t="shared" si="4"/>
        <v>0</v>
      </c>
      <c r="S14" s="39"/>
      <c r="T14" s="43">
        <v>0</v>
      </c>
      <c r="U14" s="44"/>
      <c r="V14" s="44">
        <v>0</v>
      </c>
      <c r="W14" s="44"/>
      <c r="X14" s="44">
        <v>0</v>
      </c>
      <c r="Y14" s="45"/>
      <c r="Z14" s="46">
        <v>0</v>
      </c>
      <c r="AA14" s="44"/>
      <c r="AB14" s="44">
        <v>0</v>
      </c>
      <c r="AC14" s="44"/>
      <c r="AD14" s="44">
        <v>0</v>
      </c>
      <c r="AE14" s="45"/>
      <c r="AF14" s="137">
        <f t="shared" si="5"/>
        <v>0</v>
      </c>
      <c r="AG14" s="138">
        <f t="shared" si="6"/>
        <v>0</v>
      </c>
      <c r="AH14" s="139">
        <f t="shared" si="7"/>
        <v>0</v>
      </c>
      <c r="AI14" s="41"/>
      <c r="AJ14" s="43">
        <v>8436621.4800000004</v>
      </c>
      <c r="AK14" s="44"/>
      <c r="AL14" s="44">
        <v>7652413.4700000025</v>
      </c>
      <c r="AM14" s="44"/>
      <c r="AN14" s="44">
        <v>16089034.950000003</v>
      </c>
      <c r="AO14" s="45"/>
      <c r="AP14" s="46">
        <v>8851621.4999999963</v>
      </c>
      <c r="AQ14" s="44"/>
      <c r="AR14" s="44">
        <v>16262354.439999998</v>
      </c>
      <c r="AS14" s="44"/>
      <c r="AT14" s="44">
        <v>25113975.939999994</v>
      </c>
      <c r="AU14" s="45"/>
      <c r="AV14" s="137">
        <f t="shared" si="8"/>
        <v>17288242.979999997</v>
      </c>
      <c r="AW14" s="138">
        <f t="shared" si="9"/>
        <v>23914767.91</v>
      </c>
      <c r="AX14" s="139">
        <f t="shared" si="10"/>
        <v>41203010.890000001</v>
      </c>
      <c r="AY14" s="41"/>
      <c r="AZ14" s="43">
        <v>0</v>
      </c>
      <c r="BA14" s="44"/>
      <c r="BB14" s="44">
        <v>0</v>
      </c>
      <c r="BC14" s="44"/>
      <c r="BD14" s="44">
        <v>0</v>
      </c>
      <c r="BE14" s="45"/>
      <c r="BF14" s="46">
        <v>0</v>
      </c>
      <c r="BG14" s="44"/>
      <c r="BH14" s="44">
        <v>0</v>
      </c>
      <c r="BI14" s="44"/>
      <c r="BJ14" s="44">
        <v>0</v>
      </c>
      <c r="BK14" s="45"/>
      <c r="BL14" s="137">
        <f t="shared" si="11"/>
        <v>0</v>
      </c>
      <c r="BM14" s="138">
        <f t="shared" si="12"/>
        <v>0</v>
      </c>
      <c r="BN14" s="139">
        <f t="shared" si="13"/>
        <v>0</v>
      </c>
      <c r="BO14" s="41"/>
      <c r="BP14" s="43">
        <v>76.239999999999952</v>
      </c>
      <c r="BQ14" s="44"/>
      <c r="BR14" s="44">
        <v>0</v>
      </c>
      <c r="BS14" s="44"/>
      <c r="BT14" s="44">
        <v>76.239999999999952</v>
      </c>
      <c r="BU14" s="45"/>
      <c r="BV14" s="46">
        <v>0</v>
      </c>
      <c r="BW14" s="44"/>
      <c r="BX14" s="44">
        <v>0</v>
      </c>
      <c r="BY14" s="44"/>
      <c r="BZ14" s="44">
        <v>0</v>
      </c>
      <c r="CA14" s="45"/>
      <c r="CB14" s="137">
        <f t="shared" si="14"/>
        <v>76.239999999999952</v>
      </c>
      <c r="CC14" s="138">
        <f t="shared" si="15"/>
        <v>0</v>
      </c>
      <c r="CD14" s="139">
        <f t="shared" si="16"/>
        <v>76.239999999999952</v>
      </c>
      <c r="CE14" s="41"/>
      <c r="CF14" s="43">
        <v>0</v>
      </c>
      <c r="CG14" s="44"/>
      <c r="CH14" s="44">
        <v>0</v>
      </c>
      <c r="CI14" s="44"/>
      <c r="CJ14" s="44">
        <v>0</v>
      </c>
      <c r="CK14" s="45"/>
      <c r="CL14" s="46">
        <v>0</v>
      </c>
      <c r="CM14" s="44"/>
      <c r="CN14" s="44">
        <v>0</v>
      </c>
      <c r="CO14" s="44"/>
      <c r="CP14" s="44">
        <v>0</v>
      </c>
      <c r="CQ14" s="45"/>
      <c r="CR14" s="137">
        <f t="shared" si="17"/>
        <v>0</v>
      </c>
      <c r="CS14" s="138">
        <f t="shared" si="18"/>
        <v>0</v>
      </c>
      <c r="CT14" s="139">
        <f t="shared" si="19"/>
        <v>0</v>
      </c>
      <c r="CU14" s="41"/>
      <c r="CV14" s="46">
        <f t="shared" si="0"/>
        <v>8436697.7200000007</v>
      </c>
      <c r="CW14" s="44"/>
      <c r="CX14" s="44">
        <f t="shared" si="1"/>
        <v>7652413.4700000025</v>
      </c>
      <c r="CY14" s="47"/>
      <c r="CZ14" s="44">
        <f t="shared" si="20"/>
        <v>16089111.190000003</v>
      </c>
      <c r="DA14" s="48"/>
      <c r="DB14" s="46">
        <f t="shared" si="21"/>
        <v>8851621.4999999963</v>
      </c>
      <c r="DC14" s="47"/>
      <c r="DD14" s="44">
        <f t="shared" si="22"/>
        <v>16262354.439999998</v>
      </c>
      <c r="DE14" s="47"/>
      <c r="DF14" s="44">
        <f t="shared" si="23"/>
        <v>25113975.939999994</v>
      </c>
      <c r="DG14" s="48"/>
      <c r="DH14" s="174"/>
      <c r="DI14" s="187" t="s">
        <v>4</v>
      </c>
      <c r="DJ14" s="46">
        <f t="shared" si="24"/>
        <v>16089111.190000003</v>
      </c>
      <c r="DK14" s="44">
        <f t="shared" si="25"/>
        <v>25113975.939999994</v>
      </c>
      <c r="DL14" s="45">
        <f t="shared" si="26"/>
        <v>41203087.129999995</v>
      </c>
      <c r="DM14"/>
    </row>
    <row r="15" spans="1:119" s="25" customFormat="1" ht="15.6" x14ac:dyDescent="0.3">
      <c r="A15" s="33">
        <v>6</v>
      </c>
      <c r="B15" s="33" t="s">
        <v>5</v>
      </c>
      <c r="C15" s="42"/>
      <c r="D15" s="43">
        <v>0</v>
      </c>
      <c r="E15" s="44"/>
      <c r="F15" s="44">
        <v>0</v>
      </c>
      <c r="G15" s="44"/>
      <c r="H15" s="44">
        <v>0</v>
      </c>
      <c r="I15" s="45"/>
      <c r="J15" s="46">
        <v>0</v>
      </c>
      <c r="K15" s="44"/>
      <c r="L15" s="44">
        <v>0</v>
      </c>
      <c r="M15" s="44"/>
      <c r="N15" s="44">
        <v>0</v>
      </c>
      <c r="O15" s="45"/>
      <c r="P15" s="137">
        <f t="shared" si="2"/>
        <v>0</v>
      </c>
      <c r="Q15" s="138">
        <f t="shared" si="3"/>
        <v>0</v>
      </c>
      <c r="R15" s="139">
        <f t="shared" si="4"/>
        <v>0</v>
      </c>
      <c r="S15" s="39"/>
      <c r="T15" s="43">
        <v>0</v>
      </c>
      <c r="U15" s="44"/>
      <c r="V15" s="44">
        <v>0</v>
      </c>
      <c r="W15" s="44"/>
      <c r="X15" s="44">
        <v>0</v>
      </c>
      <c r="Y15" s="45"/>
      <c r="Z15" s="46">
        <v>0</v>
      </c>
      <c r="AA15" s="44"/>
      <c r="AB15" s="44">
        <v>0</v>
      </c>
      <c r="AC15" s="44"/>
      <c r="AD15" s="44">
        <v>0</v>
      </c>
      <c r="AE15" s="45"/>
      <c r="AF15" s="137">
        <f t="shared" si="5"/>
        <v>0</v>
      </c>
      <c r="AG15" s="138">
        <f t="shared" si="6"/>
        <v>0</v>
      </c>
      <c r="AH15" s="139">
        <f t="shared" si="7"/>
        <v>0</v>
      </c>
      <c r="AI15" s="41"/>
      <c r="AJ15" s="43">
        <v>28851.37999999999</v>
      </c>
      <c r="AK15" s="44"/>
      <c r="AL15" s="44">
        <v>23685.549999999996</v>
      </c>
      <c r="AM15" s="44"/>
      <c r="AN15" s="44">
        <v>52536.929999999986</v>
      </c>
      <c r="AO15" s="45"/>
      <c r="AP15" s="46">
        <v>57924.079999999994</v>
      </c>
      <c r="AQ15" s="44"/>
      <c r="AR15" s="44">
        <v>132782.45999999996</v>
      </c>
      <c r="AS15" s="44"/>
      <c r="AT15" s="44">
        <v>190706.53999999995</v>
      </c>
      <c r="AU15" s="45"/>
      <c r="AV15" s="137">
        <f t="shared" si="8"/>
        <v>86775.459999999992</v>
      </c>
      <c r="AW15" s="138">
        <f t="shared" si="9"/>
        <v>156468.00999999995</v>
      </c>
      <c r="AX15" s="139">
        <f t="shared" si="10"/>
        <v>243243.46999999994</v>
      </c>
      <c r="AY15" s="41"/>
      <c r="AZ15" s="43">
        <v>0</v>
      </c>
      <c r="BA15" s="44"/>
      <c r="BB15" s="44">
        <v>0</v>
      </c>
      <c r="BC15" s="44"/>
      <c r="BD15" s="44">
        <v>0</v>
      </c>
      <c r="BE15" s="45"/>
      <c r="BF15" s="46">
        <v>0</v>
      </c>
      <c r="BG15" s="44"/>
      <c r="BH15" s="44">
        <v>0</v>
      </c>
      <c r="BI15" s="44"/>
      <c r="BJ15" s="44">
        <v>0</v>
      </c>
      <c r="BK15" s="45"/>
      <c r="BL15" s="137">
        <f t="shared" si="11"/>
        <v>0</v>
      </c>
      <c r="BM15" s="138">
        <f t="shared" si="12"/>
        <v>0</v>
      </c>
      <c r="BN15" s="139">
        <f t="shared" si="13"/>
        <v>0</v>
      </c>
      <c r="BO15" s="41"/>
      <c r="BP15" s="43">
        <v>0</v>
      </c>
      <c r="BQ15" s="44"/>
      <c r="BR15" s="44">
        <v>0</v>
      </c>
      <c r="BS15" s="44"/>
      <c r="BT15" s="44">
        <v>0</v>
      </c>
      <c r="BU15" s="45"/>
      <c r="BV15" s="46">
        <v>0</v>
      </c>
      <c r="BW15" s="44"/>
      <c r="BX15" s="44">
        <v>0</v>
      </c>
      <c r="BY15" s="44"/>
      <c r="BZ15" s="44">
        <v>0</v>
      </c>
      <c r="CA15" s="45"/>
      <c r="CB15" s="137">
        <f t="shared" si="14"/>
        <v>0</v>
      </c>
      <c r="CC15" s="138">
        <f t="shared" si="15"/>
        <v>0</v>
      </c>
      <c r="CD15" s="139">
        <f t="shared" si="16"/>
        <v>0</v>
      </c>
      <c r="CE15" s="41"/>
      <c r="CF15" s="43">
        <v>0</v>
      </c>
      <c r="CG15" s="44"/>
      <c r="CH15" s="44">
        <v>0</v>
      </c>
      <c r="CI15" s="44"/>
      <c r="CJ15" s="44">
        <v>0</v>
      </c>
      <c r="CK15" s="45"/>
      <c r="CL15" s="46">
        <v>0</v>
      </c>
      <c r="CM15" s="44"/>
      <c r="CN15" s="44">
        <v>0</v>
      </c>
      <c r="CO15" s="44"/>
      <c r="CP15" s="44">
        <v>0</v>
      </c>
      <c r="CQ15" s="45"/>
      <c r="CR15" s="137">
        <f t="shared" si="17"/>
        <v>0</v>
      </c>
      <c r="CS15" s="138">
        <f t="shared" si="18"/>
        <v>0</v>
      </c>
      <c r="CT15" s="139">
        <f t="shared" si="19"/>
        <v>0</v>
      </c>
      <c r="CU15" s="41"/>
      <c r="CV15" s="46">
        <f t="shared" si="0"/>
        <v>28851.37999999999</v>
      </c>
      <c r="CW15" s="44"/>
      <c r="CX15" s="44">
        <f t="shared" si="1"/>
        <v>23685.549999999996</v>
      </c>
      <c r="CY15" s="47"/>
      <c r="CZ15" s="44">
        <f t="shared" si="20"/>
        <v>52536.929999999986</v>
      </c>
      <c r="DA15" s="48"/>
      <c r="DB15" s="46">
        <f t="shared" si="21"/>
        <v>57924.079999999994</v>
      </c>
      <c r="DC15" s="47"/>
      <c r="DD15" s="44">
        <f t="shared" si="22"/>
        <v>132782.45999999996</v>
      </c>
      <c r="DE15" s="47"/>
      <c r="DF15" s="44">
        <f t="shared" si="23"/>
        <v>190706.53999999995</v>
      </c>
      <c r="DG15" s="48"/>
      <c r="DH15" s="174"/>
      <c r="DI15" s="187" t="s">
        <v>5</v>
      </c>
      <c r="DJ15" s="46">
        <f t="shared" si="24"/>
        <v>52536.929999999986</v>
      </c>
      <c r="DK15" s="44">
        <f t="shared" si="25"/>
        <v>190706.53999999995</v>
      </c>
      <c r="DL15" s="45">
        <f t="shared" si="26"/>
        <v>243243.46999999994</v>
      </c>
      <c r="DM15"/>
    </row>
    <row r="16" spans="1:119" s="25" customFormat="1" ht="15.6" x14ac:dyDescent="0.3">
      <c r="A16" s="33">
        <v>7</v>
      </c>
      <c r="B16" s="33" t="s">
        <v>92</v>
      </c>
      <c r="C16" s="50"/>
      <c r="D16" s="51">
        <v>208296473.00000003</v>
      </c>
      <c r="E16" s="55">
        <v>1960.1791105172026</v>
      </c>
      <c r="F16" s="52">
        <v>48306263.000000007</v>
      </c>
      <c r="G16" s="55">
        <v>1980.901459854015</v>
      </c>
      <c r="H16" s="52">
        <v>256602736.00000003</v>
      </c>
      <c r="I16" s="56">
        <v>1964.0469651741296</v>
      </c>
      <c r="J16" s="54">
        <v>100176385</v>
      </c>
      <c r="K16" s="55">
        <v>316.36412873560312</v>
      </c>
      <c r="L16" s="52">
        <v>162914250.00000006</v>
      </c>
      <c r="M16" s="55">
        <v>595.52517875159037</v>
      </c>
      <c r="N16" s="52">
        <v>263090635.00000006</v>
      </c>
      <c r="O16" s="56">
        <v>445.75540525200233</v>
      </c>
      <c r="P16" s="143">
        <f t="shared" si="2"/>
        <v>308472858</v>
      </c>
      <c r="Q16" s="144">
        <f t="shared" si="3"/>
        <v>211220513.00000006</v>
      </c>
      <c r="R16" s="145">
        <f t="shared" si="4"/>
        <v>519693371.00000006</v>
      </c>
      <c r="S16" s="39"/>
      <c r="T16" s="51">
        <v>405351897.59999967</v>
      </c>
      <c r="U16" s="55">
        <v>2106.6324576310808</v>
      </c>
      <c r="V16" s="52">
        <v>88637139.135000005</v>
      </c>
      <c r="W16" s="55">
        <v>1865.8879070183564</v>
      </c>
      <c r="X16" s="52">
        <v>493989036.73499966</v>
      </c>
      <c r="Y16" s="56">
        <v>2058.9653958386289</v>
      </c>
      <c r="Z16" s="54">
        <v>263104649.01000065</v>
      </c>
      <c r="AA16" s="55">
        <v>271.41426824663978</v>
      </c>
      <c r="AB16" s="52">
        <v>176755903.80900005</v>
      </c>
      <c r="AC16" s="55">
        <v>462.71421266341719</v>
      </c>
      <c r="AD16" s="52">
        <v>439860552.81900072</v>
      </c>
      <c r="AE16" s="56">
        <v>325.48942698585648</v>
      </c>
      <c r="AF16" s="143">
        <f t="shared" si="5"/>
        <v>668456546.61000037</v>
      </c>
      <c r="AG16" s="144">
        <f t="shared" si="6"/>
        <v>265393042.94400007</v>
      </c>
      <c r="AH16" s="145">
        <f t="shared" si="7"/>
        <v>933849589.55400038</v>
      </c>
      <c r="AI16" s="41"/>
      <c r="AJ16" s="51">
        <v>138462261.35451233</v>
      </c>
      <c r="AK16" s="55">
        <v>2182.2263412846705</v>
      </c>
      <c r="AL16" s="52">
        <v>45696938.402586192</v>
      </c>
      <c r="AM16" s="55">
        <v>2344.7554211394217</v>
      </c>
      <c r="AN16" s="52">
        <v>184159199.75709856</v>
      </c>
      <c r="AO16" s="56">
        <v>2220.4174122800919</v>
      </c>
      <c r="AP16" s="54">
        <v>51206857.98994942</v>
      </c>
      <c r="AQ16" s="55">
        <v>348.57835829293964</v>
      </c>
      <c r="AR16" s="52">
        <v>78129865.822951958</v>
      </c>
      <c r="AS16" s="55">
        <v>547.64180549641787</v>
      </c>
      <c r="AT16" s="52">
        <v>129336723.81290138</v>
      </c>
      <c r="AU16" s="56">
        <v>338.5795836965151</v>
      </c>
      <c r="AV16" s="143">
        <f t="shared" si="8"/>
        <v>189669119.34446174</v>
      </c>
      <c r="AW16" s="144">
        <f t="shared" si="9"/>
        <v>123826804.22553815</v>
      </c>
      <c r="AX16" s="145">
        <f t="shared" si="10"/>
        <v>313495923.56999987</v>
      </c>
      <c r="AY16" s="41"/>
      <c r="AZ16" s="51">
        <v>241362797</v>
      </c>
      <c r="BA16" s="55">
        <v>2189.0927288063344</v>
      </c>
      <c r="BB16" s="52">
        <v>51713655</v>
      </c>
      <c r="BC16" s="55">
        <v>1841.4576434141652</v>
      </c>
      <c r="BD16" s="52">
        <v>293076452</v>
      </c>
      <c r="BE16" s="56">
        <v>2118.5228567297963</v>
      </c>
      <c r="BF16" s="54">
        <v>181490502</v>
      </c>
      <c r="BG16" s="55">
        <v>307.88759733319762</v>
      </c>
      <c r="BH16" s="52">
        <v>151112996</v>
      </c>
      <c r="BI16" s="55">
        <v>542.53175027734596</v>
      </c>
      <c r="BJ16" s="52">
        <v>332603498</v>
      </c>
      <c r="BK16" s="56">
        <v>383.18242909298698</v>
      </c>
      <c r="BL16" s="143">
        <f t="shared" si="11"/>
        <v>422853299</v>
      </c>
      <c r="BM16" s="144">
        <f t="shared" si="12"/>
        <v>202826651</v>
      </c>
      <c r="BN16" s="145">
        <f t="shared" si="13"/>
        <v>625679950</v>
      </c>
      <c r="BO16" s="41"/>
      <c r="BP16" s="51">
        <v>108734494.55000009</v>
      </c>
      <c r="BQ16" s="55">
        <v>1242.8503857671919</v>
      </c>
      <c r="BR16" s="52">
        <v>32102387.690000057</v>
      </c>
      <c r="BS16" s="55">
        <v>1578.1333049847633</v>
      </c>
      <c r="BT16" s="52">
        <v>140836882.24000016</v>
      </c>
      <c r="BU16" s="56">
        <v>1306.1011058147099</v>
      </c>
      <c r="BV16" s="54">
        <v>26031283.119999666</v>
      </c>
      <c r="BW16" s="55">
        <v>93.555259285879941</v>
      </c>
      <c r="BX16" s="54">
        <v>64792181.849999771</v>
      </c>
      <c r="BY16" s="55">
        <v>362.08279647708918</v>
      </c>
      <c r="BZ16" s="54">
        <v>90823464.969999433</v>
      </c>
      <c r="CA16" s="56">
        <v>198.65671227153695</v>
      </c>
      <c r="CB16" s="143">
        <f t="shared" si="14"/>
        <v>134765777.66999975</v>
      </c>
      <c r="CC16" s="144">
        <f t="shared" si="15"/>
        <v>96894569.539999828</v>
      </c>
      <c r="CD16" s="145">
        <f t="shared" si="16"/>
        <v>231660347.20999956</v>
      </c>
      <c r="CE16" s="41"/>
      <c r="CF16" s="51">
        <v>221684807.19368401</v>
      </c>
      <c r="CG16" s="55">
        <v>1763.1253852870664</v>
      </c>
      <c r="CH16" s="52">
        <v>40242284.306316502</v>
      </c>
      <c r="CI16" s="55">
        <v>1756.307960822088</v>
      </c>
      <c r="CJ16" s="52">
        <v>261927091.50000054</v>
      </c>
      <c r="CK16" s="56">
        <v>1762.0745221901589</v>
      </c>
      <c r="CL16" s="54">
        <v>150989942.18720299</v>
      </c>
      <c r="CM16" s="55">
        <v>252.20391157108946</v>
      </c>
      <c r="CN16" s="52">
        <v>120243771.82279699</v>
      </c>
      <c r="CO16" s="55">
        <v>424.78008083708789</v>
      </c>
      <c r="CP16" s="52">
        <v>271233714.00999999</v>
      </c>
      <c r="CQ16" s="56">
        <v>307.60666399396655</v>
      </c>
      <c r="CR16" s="143">
        <f t="shared" si="17"/>
        <v>372674749.38088703</v>
      </c>
      <c r="CS16" s="144">
        <f t="shared" si="18"/>
        <v>160486056.1291135</v>
      </c>
      <c r="CT16" s="145">
        <f t="shared" si="19"/>
        <v>533160805.51000053</v>
      </c>
      <c r="CU16" s="41"/>
      <c r="CV16" s="54">
        <f>SUM(CV10:CV15)</f>
        <v>1323892730.6981964</v>
      </c>
      <c r="CW16" s="55">
        <f>+CV16/$CV$111</f>
        <v>1930.9705673753247</v>
      </c>
      <c r="CX16" s="52">
        <f>SUM(CX10:CX15)</f>
        <v>306698667.53390276</v>
      </c>
      <c r="CY16" s="55">
        <f>+CX16/$CX$111</f>
        <v>1884.8594033438594</v>
      </c>
      <c r="CZ16" s="52">
        <f t="shared" si="20"/>
        <v>1630591398.2320991</v>
      </c>
      <c r="DA16" s="56">
        <f>+CZ16/$CZ$111</f>
        <v>1922.1260177173415</v>
      </c>
      <c r="DB16" s="54">
        <f>SUM(DB10:DB15)</f>
        <v>772999619.30715275</v>
      </c>
      <c r="DC16" s="55">
        <f>+DB16/$DB$111</f>
        <v>266.61300579138668</v>
      </c>
      <c r="DD16" s="52">
        <f>SUM(DD10:DD15)</f>
        <v>753948969.30474877</v>
      </c>
      <c r="DE16" s="55">
        <f>+DD16/$DD$111</f>
        <v>489.96636244546727</v>
      </c>
      <c r="DF16" s="52">
        <f>SUM(DF10:DF15)</f>
        <v>1526948588.6119015</v>
      </c>
      <c r="DG16" s="56">
        <f>+DF16/$DF$111</f>
        <v>344.0538726317676</v>
      </c>
      <c r="DH16" s="175"/>
      <c r="DI16" s="187" t="s">
        <v>92</v>
      </c>
      <c r="DJ16" s="54">
        <f>SUM(DJ10:DJ15)</f>
        <v>1630591398.2320993</v>
      </c>
      <c r="DK16" s="52">
        <f>SUM(DK10:DK15)</f>
        <v>1526948588.6119015</v>
      </c>
      <c r="DL16" s="53">
        <f>SUM(DL10:DL15)</f>
        <v>3157539986.8440003</v>
      </c>
      <c r="DM16"/>
      <c r="DO16" s="57"/>
    </row>
    <row r="17" spans="1:117" s="25" customFormat="1" ht="15.6" x14ac:dyDescent="0.3">
      <c r="A17" s="33"/>
      <c r="B17" s="33"/>
      <c r="C17" s="42"/>
      <c r="D17" s="43"/>
      <c r="E17" s="44"/>
      <c r="F17" s="44"/>
      <c r="G17" s="44"/>
      <c r="H17" s="44"/>
      <c r="I17" s="45"/>
      <c r="J17" s="46"/>
      <c r="K17" s="44"/>
      <c r="L17" s="44"/>
      <c r="M17" s="44"/>
      <c r="N17" s="44"/>
      <c r="O17" s="45"/>
      <c r="P17" s="146"/>
      <c r="Q17" s="147"/>
      <c r="R17" s="148"/>
      <c r="S17" s="39"/>
      <c r="T17" s="43"/>
      <c r="U17" s="44"/>
      <c r="V17" s="44"/>
      <c r="W17" s="44"/>
      <c r="X17" s="44"/>
      <c r="Y17" s="45"/>
      <c r="Z17" s="46"/>
      <c r="AA17" s="44"/>
      <c r="AB17" s="44"/>
      <c r="AC17" s="44"/>
      <c r="AD17" s="44"/>
      <c r="AE17" s="45"/>
      <c r="AF17" s="146"/>
      <c r="AG17" s="147"/>
      <c r="AH17" s="148"/>
      <c r="AI17" s="41"/>
      <c r="AJ17" s="43"/>
      <c r="AK17" s="44"/>
      <c r="AL17" s="44"/>
      <c r="AM17" s="44"/>
      <c r="AN17" s="44"/>
      <c r="AO17" s="45"/>
      <c r="AP17" s="46"/>
      <c r="AQ17" s="44"/>
      <c r="AR17" s="44"/>
      <c r="AS17" s="44"/>
      <c r="AT17" s="44"/>
      <c r="AU17" s="45"/>
      <c r="AV17" s="146"/>
      <c r="AW17" s="147"/>
      <c r="AX17" s="148"/>
      <c r="AY17" s="41"/>
      <c r="AZ17" s="43"/>
      <c r="BA17" s="44"/>
      <c r="BB17" s="44"/>
      <c r="BC17" s="44"/>
      <c r="BD17" s="44"/>
      <c r="BE17" s="45"/>
      <c r="BF17" s="46"/>
      <c r="BG17" s="44"/>
      <c r="BH17" s="44"/>
      <c r="BI17" s="44"/>
      <c r="BJ17" s="44"/>
      <c r="BK17" s="45"/>
      <c r="BL17" s="146"/>
      <c r="BM17" s="147"/>
      <c r="BN17" s="148"/>
      <c r="BO17" s="41"/>
      <c r="BP17" s="43"/>
      <c r="BQ17" s="44"/>
      <c r="BR17" s="44"/>
      <c r="BS17" s="44"/>
      <c r="BT17" s="44"/>
      <c r="BU17" s="45"/>
      <c r="BV17" s="46"/>
      <c r="BW17" s="44"/>
      <c r="BX17" s="44"/>
      <c r="BY17" s="44"/>
      <c r="BZ17" s="44"/>
      <c r="CA17" s="45"/>
      <c r="CB17" s="146"/>
      <c r="CC17" s="147"/>
      <c r="CD17" s="148"/>
      <c r="CE17" s="41"/>
      <c r="CF17" s="43"/>
      <c r="CG17" s="44"/>
      <c r="CH17" s="44"/>
      <c r="CI17" s="44"/>
      <c r="CJ17" s="44"/>
      <c r="CK17" s="45"/>
      <c r="CL17" s="46"/>
      <c r="CM17" s="44"/>
      <c r="CN17" s="44"/>
      <c r="CO17" s="44"/>
      <c r="CP17" s="44"/>
      <c r="CQ17" s="45"/>
      <c r="CR17" s="146"/>
      <c r="CS17" s="147"/>
      <c r="CT17" s="148"/>
      <c r="CU17" s="41"/>
      <c r="CV17" s="46"/>
      <c r="CW17" s="44"/>
      <c r="CX17" s="47"/>
      <c r="CY17" s="47"/>
      <c r="CZ17" s="44"/>
      <c r="DA17" s="48"/>
      <c r="DB17" s="58"/>
      <c r="DC17" s="47"/>
      <c r="DD17" s="47"/>
      <c r="DE17" s="47"/>
      <c r="DF17" s="47"/>
      <c r="DG17" s="48"/>
      <c r="DH17" s="174"/>
      <c r="DI17" s="187"/>
      <c r="DJ17" s="46"/>
      <c r="DK17" s="44"/>
      <c r="DL17" s="45"/>
      <c r="DM17"/>
    </row>
    <row r="18" spans="1:117" s="25" customFormat="1" ht="15.6" x14ac:dyDescent="0.3">
      <c r="A18" s="32" t="s">
        <v>52</v>
      </c>
      <c r="B18" s="33"/>
      <c r="C18" s="42"/>
      <c r="D18" s="43"/>
      <c r="E18" s="44"/>
      <c r="F18" s="44"/>
      <c r="G18" s="44"/>
      <c r="H18" s="44"/>
      <c r="I18" s="45"/>
      <c r="J18" s="46"/>
      <c r="K18" s="44"/>
      <c r="L18" s="44"/>
      <c r="M18" s="44"/>
      <c r="N18" s="44"/>
      <c r="O18" s="45"/>
      <c r="P18" s="146"/>
      <c r="Q18" s="147"/>
      <c r="R18" s="148"/>
      <c r="S18" s="39"/>
      <c r="T18" s="43"/>
      <c r="U18" s="44"/>
      <c r="V18" s="44"/>
      <c r="W18" s="44"/>
      <c r="X18" s="44"/>
      <c r="Y18" s="45"/>
      <c r="Z18" s="46"/>
      <c r="AA18" s="44"/>
      <c r="AB18" s="44"/>
      <c r="AC18" s="44"/>
      <c r="AD18" s="44"/>
      <c r="AE18" s="45"/>
      <c r="AF18" s="146"/>
      <c r="AG18" s="147"/>
      <c r="AH18" s="148"/>
      <c r="AI18" s="41"/>
      <c r="AJ18" s="43"/>
      <c r="AK18" s="44"/>
      <c r="AL18" s="44"/>
      <c r="AM18" s="44"/>
      <c r="AN18" s="44"/>
      <c r="AO18" s="45"/>
      <c r="AP18" s="46"/>
      <c r="AQ18" s="44"/>
      <c r="AR18" s="44"/>
      <c r="AS18" s="44"/>
      <c r="AT18" s="44"/>
      <c r="AU18" s="45"/>
      <c r="AV18" s="146"/>
      <c r="AW18" s="147"/>
      <c r="AX18" s="148"/>
      <c r="AY18" s="41"/>
      <c r="AZ18" s="43"/>
      <c r="BA18" s="44"/>
      <c r="BB18" s="44"/>
      <c r="BC18" s="44"/>
      <c r="BD18" s="44"/>
      <c r="BE18" s="45"/>
      <c r="BF18" s="46"/>
      <c r="BG18" s="44"/>
      <c r="BH18" s="44"/>
      <c r="BI18" s="44"/>
      <c r="BJ18" s="44"/>
      <c r="BK18" s="45"/>
      <c r="BL18" s="146"/>
      <c r="BM18" s="147"/>
      <c r="BN18" s="148"/>
      <c r="BO18" s="41"/>
      <c r="BP18" s="43"/>
      <c r="BQ18" s="44"/>
      <c r="BR18" s="44"/>
      <c r="BS18" s="44"/>
      <c r="BT18" s="44"/>
      <c r="BU18" s="45"/>
      <c r="BV18" s="46"/>
      <c r="BW18" s="44"/>
      <c r="BX18" s="44"/>
      <c r="BY18" s="44"/>
      <c r="BZ18" s="44"/>
      <c r="CA18" s="45"/>
      <c r="CB18" s="146"/>
      <c r="CC18" s="147"/>
      <c r="CD18" s="148"/>
      <c r="CE18" s="41"/>
      <c r="CF18" s="43"/>
      <c r="CG18" s="44"/>
      <c r="CH18" s="44"/>
      <c r="CI18" s="44"/>
      <c r="CJ18" s="44"/>
      <c r="CK18" s="45"/>
      <c r="CL18" s="46"/>
      <c r="CM18" s="44"/>
      <c r="CN18" s="44"/>
      <c r="CO18" s="44"/>
      <c r="CP18" s="44"/>
      <c r="CQ18" s="45"/>
      <c r="CR18" s="146"/>
      <c r="CS18" s="147"/>
      <c r="CT18" s="148"/>
      <c r="CU18" s="41"/>
      <c r="CV18" s="46"/>
      <c r="CW18" s="44"/>
      <c r="CX18" s="47"/>
      <c r="CY18" s="47"/>
      <c r="CZ18" s="44"/>
      <c r="DA18" s="48"/>
      <c r="DB18" s="58"/>
      <c r="DC18" s="47"/>
      <c r="DD18" s="47"/>
      <c r="DE18" s="47"/>
      <c r="DF18" s="47"/>
      <c r="DG18" s="48"/>
      <c r="DH18" s="174"/>
      <c r="DI18" s="186" t="s">
        <v>52</v>
      </c>
      <c r="DJ18" s="46"/>
      <c r="DK18" s="44"/>
      <c r="DL18" s="45"/>
      <c r="DM18"/>
    </row>
    <row r="19" spans="1:117" s="25" customFormat="1" ht="15.6" x14ac:dyDescent="0.3">
      <c r="A19" s="32"/>
      <c r="B19" s="59" t="s">
        <v>63</v>
      </c>
      <c r="C19" s="42"/>
      <c r="D19" s="43"/>
      <c r="E19" s="44"/>
      <c r="F19" s="44"/>
      <c r="G19" s="44"/>
      <c r="H19" s="44"/>
      <c r="I19" s="45"/>
      <c r="J19" s="46"/>
      <c r="K19" s="44"/>
      <c r="L19" s="44"/>
      <c r="M19" s="44"/>
      <c r="N19" s="44"/>
      <c r="O19" s="45"/>
      <c r="P19" s="146"/>
      <c r="Q19" s="147"/>
      <c r="R19" s="148"/>
      <c r="S19" s="39"/>
      <c r="T19" s="43"/>
      <c r="U19" s="44"/>
      <c r="V19" s="44"/>
      <c r="W19" s="44"/>
      <c r="X19" s="44"/>
      <c r="Y19" s="45"/>
      <c r="Z19" s="46"/>
      <c r="AA19" s="44"/>
      <c r="AB19" s="44"/>
      <c r="AC19" s="44"/>
      <c r="AD19" s="44"/>
      <c r="AE19" s="45"/>
      <c r="AF19" s="146"/>
      <c r="AG19" s="147"/>
      <c r="AH19" s="148"/>
      <c r="AI19" s="41"/>
      <c r="AJ19" s="43"/>
      <c r="AK19" s="44"/>
      <c r="AL19" s="44"/>
      <c r="AM19" s="44"/>
      <c r="AN19" s="44"/>
      <c r="AO19" s="45"/>
      <c r="AP19" s="46"/>
      <c r="AQ19" s="44"/>
      <c r="AR19" s="44"/>
      <c r="AS19" s="44"/>
      <c r="AT19" s="44"/>
      <c r="AU19" s="45"/>
      <c r="AV19" s="146"/>
      <c r="AW19" s="147"/>
      <c r="AX19" s="148"/>
      <c r="AY19" s="41"/>
      <c r="AZ19" s="43"/>
      <c r="BA19" s="44"/>
      <c r="BB19" s="44"/>
      <c r="BC19" s="44"/>
      <c r="BD19" s="44"/>
      <c r="BE19" s="45"/>
      <c r="BF19" s="46"/>
      <c r="BG19" s="44"/>
      <c r="BH19" s="44"/>
      <c r="BI19" s="44"/>
      <c r="BJ19" s="44"/>
      <c r="BK19" s="45"/>
      <c r="BL19" s="146"/>
      <c r="BM19" s="147"/>
      <c r="BN19" s="148"/>
      <c r="BO19" s="41"/>
      <c r="BP19" s="43"/>
      <c r="BQ19" s="44"/>
      <c r="BR19" s="44"/>
      <c r="BS19" s="44"/>
      <c r="BT19" s="44"/>
      <c r="BU19" s="45"/>
      <c r="BV19" s="46"/>
      <c r="BW19" s="44"/>
      <c r="BX19" s="44"/>
      <c r="BY19" s="44"/>
      <c r="BZ19" s="44"/>
      <c r="CA19" s="45"/>
      <c r="CB19" s="146"/>
      <c r="CC19" s="147"/>
      <c r="CD19" s="148"/>
      <c r="CE19" s="41"/>
      <c r="CF19" s="43"/>
      <c r="CG19" s="44"/>
      <c r="CH19" s="44"/>
      <c r="CI19" s="44"/>
      <c r="CJ19" s="44"/>
      <c r="CK19" s="45"/>
      <c r="CL19" s="46"/>
      <c r="CM19" s="44"/>
      <c r="CN19" s="44"/>
      <c r="CO19" s="44"/>
      <c r="CP19" s="44"/>
      <c r="CQ19" s="45"/>
      <c r="CR19" s="146"/>
      <c r="CS19" s="147"/>
      <c r="CT19" s="148"/>
      <c r="CU19" s="41"/>
      <c r="CV19" s="46"/>
      <c r="CW19" s="44"/>
      <c r="CX19" s="47"/>
      <c r="CY19" s="47"/>
      <c r="CZ19" s="44"/>
      <c r="DA19" s="48"/>
      <c r="DB19" s="58"/>
      <c r="DC19" s="47"/>
      <c r="DD19" s="47"/>
      <c r="DE19" s="47"/>
      <c r="DF19" s="47"/>
      <c r="DG19" s="48"/>
      <c r="DH19" s="174"/>
      <c r="DI19" s="189" t="s">
        <v>63</v>
      </c>
      <c r="DJ19" s="46"/>
      <c r="DK19" s="44"/>
      <c r="DL19" s="45"/>
      <c r="DM19"/>
    </row>
    <row r="20" spans="1:117" s="25" customFormat="1" ht="15.6" x14ac:dyDescent="0.3">
      <c r="A20" s="33">
        <v>8</v>
      </c>
      <c r="B20" s="33" t="s">
        <v>19</v>
      </c>
      <c r="C20" s="42"/>
      <c r="D20" s="43">
        <v>0</v>
      </c>
      <c r="E20" s="47">
        <v>0</v>
      </c>
      <c r="F20" s="44">
        <v>0</v>
      </c>
      <c r="G20" s="47">
        <v>0</v>
      </c>
      <c r="H20" s="44">
        <v>0</v>
      </c>
      <c r="I20" s="48">
        <v>0</v>
      </c>
      <c r="J20" s="46">
        <v>0</v>
      </c>
      <c r="K20" s="47">
        <v>0</v>
      </c>
      <c r="L20" s="44">
        <v>0</v>
      </c>
      <c r="M20" s="47">
        <v>0</v>
      </c>
      <c r="N20" s="44">
        <v>0</v>
      </c>
      <c r="O20" s="48">
        <v>0</v>
      </c>
      <c r="P20" s="137">
        <f t="shared" ref="P20:P63" si="27">+D20+J20</f>
        <v>0</v>
      </c>
      <c r="Q20" s="138">
        <f t="shared" ref="Q20:Q63" si="28">+F20+L20</f>
        <v>0</v>
      </c>
      <c r="R20" s="139">
        <f t="shared" ref="R20:R63" si="29">+P20+Q20</f>
        <v>0</v>
      </c>
      <c r="S20" s="39"/>
      <c r="T20" s="43">
        <v>1689411.2252033222</v>
      </c>
      <c r="U20" s="47">
        <v>8.7799478487000737</v>
      </c>
      <c r="V20" s="44">
        <v>31353.736040916854</v>
      </c>
      <c r="W20" s="47">
        <v>0.66002307260266202</v>
      </c>
      <c r="X20" s="44">
        <v>1720764.961244239</v>
      </c>
      <c r="Y20" s="48">
        <v>7.1722148592421631</v>
      </c>
      <c r="Z20" s="46">
        <v>0</v>
      </c>
      <c r="AA20" s="47">
        <v>0</v>
      </c>
      <c r="AB20" s="44">
        <v>0</v>
      </c>
      <c r="AC20" s="47">
        <v>0</v>
      </c>
      <c r="AD20" s="44">
        <v>0</v>
      </c>
      <c r="AE20" s="48">
        <v>0</v>
      </c>
      <c r="AF20" s="137">
        <f t="shared" ref="AF20:AF63" si="30">+T20+Z20</f>
        <v>1689411.2252033222</v>
      </c>
      <c r="AG20" s="138">
        <f t="shared" ref="AG20:AG63" si="31">+V20+AB20</f>
        <v>31353.736040916854</v>
      </c>
      <c r="AH20" s="139">
        <f t="shared" ref="AH20:AH63" si="32">+AF20+AG20</f>
        <v>1720764.961244239</v>
      </c>
      <c r="AI20" s="41"/>
      <c r="AJ20" s="43">
        <v>84572.940737346085</v>
      </c>
      <c r="AK20" s="47">
        <v>1.3329068674128619</v>
      </c>
      <c r="AL20" s="44">
        <v>5853.424200724312</v>
      </c>
      <c r="AM20" s="47">
        <v>0.30034502543610814</v>
      </c>
      <c r="AN20" s="44">
        <v>90426.364938070401</v>
      </c>
      <c r="AO20" s="48">
        <v>1.0902755632220114</v>
      </c>
      <c r="AP20" s="46">
        <v>0</v>
      </c>
      <c r="AQ20" s="47">
        <v>0</v>
      </c>
      <c r="AR20" s="44">
        <v>0</v>
      </c>
      <c r="AS20" s="47">
        <v>0</v>
      </c>
      <c r="AT20" s="44">
        <v>0</v>
      </c>
      <c r="AU20" s="48">
        <v>0</v>
      </c>
      <c r="AV20" s="137">
        <f t="shared" ref="AV20:AV63" si="33">+AJ20+AP20</f>
        <v>84572.940737346085</v>
      </c>
      <c r="AW20" s="138">
        <f t="shared" ref="AW20:AW63" si="34">+AL20+AR20</f>
        <v>5853.424200724312</v>
      </c>
      <c r="AX20" s="139">
        <f t="shared" ref="AX20:AX63" si="35">+AV20+AW20</f>
        <v>90426.364938070401</v>
      </c>
      <c r="AY20" s="41"/>
      <c r="AZ20" s="43">
        <v>72159.592826933687</v>
      </c>
      <c r="BA20" s="47">
        <v>0.65446722500098575</v>
      </c>
      <c r="BB20" s="44">
        <v>4107.565854774105</v>
      </c>
      <c r="BC20" s="47">
        <v>0.14626520865912135</v>
      </c>
      <c r="BD20" s="44">
        <v>76267.158681707791</v>
      </c>
      <c r="BE20" s="48">
        <v>0.55130228915503676</v>
      </c>
      <c r="BF20" s="46">
        <v>0</v>
      </c>
      <c r="BG20" s="47">
        <v>0</v>
      </c>
      <c r="BH20" s="44">
        <v>0</v>
      </c>
      <c r="BI20" s="47">
        <v>0</v>
      </c>
      <c r="BJ20" s="44">
        <v>0</v>
      </c>
      <c r="BK20" s="48">
        <v>0</v>
      </c>
      <c r="BL20" s="137">
        <f t="shared" ref="BL20:BL63" si="36">+AZ20+BF20</f>
        <v>72159.592826933687</v>
      </c>
      <c r="BM20" s="138">
        <f t="shared" ref="BM20:BM63" si="37">+BB20+BH20</f>
        <v>4107.565854774105</v>
      </c>
      <c r="BN20" s="139">
        <f t="shared" ref="BN20:BN63" si="38">+BL20+BM20</f>
        <v>76267.158681707791</v>
      </c>
      <c r="BO20" s="41"/>
      <c r="BP20" s="43">
        <v>154805.12283090083</v>
      </c>
      <c r="BQ20" s="47">
        <v>1.7694440703970926</v>
      </c>
      <c r="BR20" s="44">
        <v>2493.559638930355</v>
      </c>
      <c r="BS20" s="47">
        <v>0.12258183260890547</v>
      </c>
      <c r="BT20" s="44">
        <v>157298.6824698312</v>
      </c>
      <c r="BU20" s="48">
        <v>1.458765487061404</v>
      </c>
      <c r="BV20" s="46">
        <v>0</v>
      </c>
      <c r="BW20" s="47">
        <v>0</v>
      </c>
      <c r="BX20" s="44">
        <v>0</v>
      </c>
      <c r="BY20" s="47">
        <v>0</v>
      </c>
      <c r="BZ20" s="44">
        <v>0</v>
      </c>
      <c r="CA20" s="48">
        <v>0</v>
      </c>
      <c r="CB20" s="137">
        <f t="shared" ref="CB20:CB63" si="39">+BP20+BV20</f>
        <v>154805.12283090083</v>
      </c>
      <c r="CC20" s="138">
        <f t="shared" ref="CC20:CC63" si="40">+BR20+BX20</f>
        <v>2493.559638930355</v>
      </c>
      <c r="CD20" s="139">
        <f t="shared" ref="CD20:CD63" si="41">+CB20+CC20</f>
        <v>157298.6824698312</v>
      </c>
      <c r="CE20" s="41"/>
      <c r="CF20" s="43">
        <v>235053.96456991616</v>
      </c>
      <c r="CG20" s="47">
        <v>1.8694542810211729</v>
      </c>
      <c r="CH20" s="44">
        <v>4839.4406701918133</v>
      </c>
      <c r="CI20" s="47">
        <v>0.21120938638291858</v>
      </c>
      <c r="CJ20" s="44">
        <v>239893.40524010797</v>
      </c>
      <c r="CK20" s="48">
        <v>1.6138462615465363</v>
      </c>
      <c r="CL20" s="46">
        <v>0</v>
      </c>
      <c r="CM20" s="47">
        <v>0</v>
      </c>
      <c r="CN20" s="44">
        <v>0</v>
      </c>
      <c r="CO20" s="47">
        <v>0</v>
      </c>
      <c r="CP20" s="44">
        <v>0</v>
      </c>
      <c r="CQ20" s="48">
        <v>0</v>
      </c>
      <c r="CR20" s="137">
        <f t="shared" ref="CR20:CR63" si="42">+CF20+CL20</f>
        <v>235053.96456991616</v>
      </c>
      <c r="CS20" s="138">
        <f t="shared" ref="CS20:CS63" si="43">+CH20+CN20</f>
        <v>4839.4406701918133</v>
      </c>
      <c r="CT20" s="139">
        <f t="shared" ref="CT20:CT63" si="44">+CR20+CS20</f>
        <v>239893.40524010797</v>
      </c>
      <c r="CU20" s="41"/>
      <c r="CV20" s="46">
        <f t="shared" ref="CV20:CV60" si="45">+D20+T20+AJ20+AZ20+BP20+CF20</f>
        <v>2236002.8461684189</v>
      </c>
      <c r="CW20" s="47">
        <f t="shared" ref="CW20:CW63" si="46">+CV20/$CV$111</f>
        <v>3.2613334784621268</v>
      </c>
      <c r="CX20" s="47">
        <f t="shared" ref="CX20:CX60" si="47">+F20+V20+AL20+BB20+BR20+CH20</f>
        <v>48647.726405537433</v>
      </c>
      <c r="CY20" s="47">
        <f t="shared" ref="CY20:CY63" si="48">+CX20/$CX$111</f>
        <v>0.29897138224977987</v>
      </c>
      <c r="CZ20" s="44">
        <f t="shared" ref="CZ20:CZ63" si="49">+CV20+CX20</f>
        <v>2284650.5725739561</v>
      </c>
      <c r="DA20" s="48">
        <f t="shared" ref="DA20:DA63" si="50">+CZ20/$CZ$111</f>
        <v>2.6931249065206648</v>
      </c>
      <c r="DB20" s="46">
        <f t="shared" ref="DB20:DB60" si="51">+J20+Z20+AP20+BF20+BV20+CL20</f>
        <v>0</v>
      </c>
      <c r="DC20" s="47">
        <f t="shared" ref="DC20:DC63" si="52">+DB20/$DB$111</f>
        <v>0</v>
      </c>
      <c r="DD20" s="44">
        <f t="shared" ref="DD20:DD60" si="53">+L20+AB20+AR20+BH20+BX20+CN20</f>
        <v>0</v>
      </c>
      <c r="DE20" s="47">
        <f t="shared" ref="DE20:DE63" si="54">+DD20/$DD$111</f>
        <v>0</v>
      </c>
      <c r="DF20" s="44">
        <f t="shared" ref="DF20:DF60" si="55">+DB20+DD20</f>
        <v>0</v>
      </c>
      <c r="DG20" s="48">
        <f t="shared" ref="DG20:DG63" si="56">+DF20/$DF$111</f>
        <v>0</v>
      </c>
      <c r="DH20" s="174"/>
      <c r="DI20" s="187" t="s">
        <v>19</v>
      </c>
      <c r="DJ20" s="46">
        <f t="shared" ref="DJ20:DJ60" si="57">+CZ20</f>
        <v>2284650.5725739561</v>
      </c>
      <c r="DK20" s="44">
        <f t="shared" ref="DK20:DK60" si="58">+DF20</f>
        <v>0</v>
      </c>
      <c r="DL20" s="45">
        <f t="shared" ref="DL20:DL62" si="59">+DJ20+DK20</f>
        <v>2284650.5725739561</v>
      </c>
      <c r="DM20"/>
    </row>
    <row r="21" spans="1:117" s="25" customFormat="1" ht="15.6" x14ac:dyDescent="0.3">
      <c r="A21" s="33">
        <v>9</v>
      </c>
      <c r="B21" s="33" t="s">
        <v>20</v>
      </c>
      <c r="C21" s="42"/>
      <c r="D21" s="43">
        <v>1376539.8499999999</v>
      </c>
      <c r="E21" s="47">
        <v>12.953962301437928</v>
      </c>
      <c r="F21" s="44">
        <v>1673350.58</v>
      </c>
      <c r="G21" s="47">
        <v>68.619313540556064</v>
      </c>
      <c r="H21" s="44">
        <v>3049890.4299999997</v>
      </c>
      <c r="I21" s="48">
        <v>23.343975736701108</v>
      </c>
      <c r="J21" s="46">
        <v>1397314.7200000002</v>
      </c>
      <c r="K21" s="47">
        <v>4.4128189888488523</v>
      </c>
      <c r="L21" s="44">
        <v>5587322.1199999992</v>
      </c>
      <c r="M21" s="47">
        <v>20.424186369551546</v>
      </c>
      <c r="N21" s="44">
        <v>6984636.8399999999</v>
      </c>
      <c r="O21" s="48">
        <v>11.834095216472697</v>
      </c>
      <c r="P21" s="137">
        <f t="shared" si="27"/>
        <v>2773854.5700000003</v>
      </c>
      <c r="Q21" s="138">
        <f t="shared" si="28"/>
        <v>7260672.6999999993</v>
      </c>
      <c r="R21" s="139">
        <f t="shared" si="29"/>
        <v>10034527.27</v>
      </c>
      <c r="S21" s="39"/>
      <c r="T21" s="43">
        <v>6088330.6736977585</v>
      </c>
      <c r="U21" s="47">
        <v>31.641334568659516</v>
      </c>
      <c r="V21" s="44">
        <v>5931533.9080221448</v>
      </c>
      <c r="W21" s="47">
        <v>124.86388321030113</v>
      </c>
      <c r="X21" s="44">
        <v>12019864.581719903</v>
      </c>
      <c r="Y21" s="48">
        <v>50.099260096948179</v>
      </c>
      <c r="Z21" s="46">
        <v>57174106.192502275</v>
      </c>
      <c r="AA21" s="47">
        <v>58.979832752038689</v>
      </c>
      <c r="AB21" s="44">
        <v>9619053.4576568566</v>
      </c>
      <c r="AC21" s="47">
        <v>25.180900050934447</v>
      </c>
      <c r="AD21" s="44">
        <v>66793159.650159135</v>
      </c>
      <c r="AE21" s="48">
        <v>49.42581716358449</v>
      </c>
      <c r="AF21" s="137">
        <f t="shared" si="30"/>
        <v>63262436.86620003</v>
      </c>
      <c r="AG21" s="138">
        <f t="shared" si="31"/>
        <v>15550587.365679001</v>
      </c>
      <c r="AH21" s="139">
        <f t="shared" si="32"/>
        <v>78813024.231879026</v>
      </c>
      <c r="AI21" s="41"/>
      <c r="AJ21" s="43">
        <v>185328.84127320582</v>
      </c>
      <c r="AK21" s="47">
        <v>2.9208643226667586</v>
      </c>
      <c r="AL21" s="44">
        <v>2261543.3841347639</v>
      </c>
      <c r="AM21" s="47">
        <v>116.04204341601744</v>
      </c>
      <c r="AN21" s="44">
        <v>2446872.2254079697</v>
      </c>
      <c r="AO21" s="48">
        <v>29.502070502513529</v>
      </c>
      <c r="AP21" s="46">
        <v>-555882.68527961476</v>
      </c>
      <c r="AQ21" s="47">
        <v>-3.7840375575527547</v>
      </c>
      <c r="AR21" s="44">
        <v>2767340.8684569933</v>
      </c>
      <c r="AS21" s="47">
        <v>19.397339719743972</v>
      </c>
      <c r="AT21" s="44">
        <v>2211458.1831773785</v>
      </c>
      <c r="AU21" s="48">
        <v>7.6370945103650216</v>
      </c>
      <c r="AV21" s="137">
        <f t="shared" si="33"/>
        <v>-370553.84400640894</v>
      </c>
      <c r="AW21" s="138">
        <f t="shared" si="34"/>
        <v>5028884.2525917571</v>
      </c>
      <c r="AX21" s="139">
        <f t="shared" si="35"/>
        <v>4658330.4085853482</v>
      </c>
      <c r="AY21" s="41"/>
      <c r="AZ21" s="43">
        <v>6081059.5800358122</v>
      </c>
      <c r="BA21" s="47">
        <v>55.153501183923126</v>
      </c>
      <c r="BB21" s="44">
        <v>3670621.5243863757</v>
      </c>
      <c r="BC21" s="47">
        <v>130.70617542236855</v>
      </c>
      <c r="BD21" s="44">
        <v>9751681.1044221874</v>
      </c>
      <c r="BE21" s="48">
        <v>70.490683131575736</v>
      </c>
      <c r="BF21" s="46">
        <v>17100427.792694192</v>
      </c>
      <c r="BG21" s="47">
        <v>29.009835602650163</v>
      </c>
      <c r="BH21" s="44">
        <v>13666561.574120641</v>
      </c>
      <c r="BI21" s="47">
        <v>49.066220426738091</v>
      </c>
      <c r="BJ21" s="44">
        <v>30766989.366814833</v>
      </c>
      <c r="BK21" s="48">
        <v>35.445717776107728</v>
      </c>
      <c r="BL21" s="137">
        <f t="shared" si="36"/>
        <v>23181487.372730006</v>
      </c>
      <c r="BM21" s="138">
        <f t="shared" si="37"/>
        <v>17337183.098507017</v>
      </c>
      <c r="BN21" s="139">
        <f t="shared" si="38"/>
        <v>40518670.471237019</v>
      </c>
      <c r="BO21" s="41"/>
      <c r="BP21" s="43">
        <v>5515177.169922878</v>
      </c>
      <c r="BQ21" s="47">
        <v>63.039241609396463</v>
      </c>
      <c r="BR21" s="44">
        <v>4575330.5679946681</v>
      </c>
      <c r="BS21" s="47">
        <v>224.92038973526044</v>
      </c>
      <c r="BT21" s="44">
        <v>10090507.737917546</v>
      </c>
      <c r="BU21" s="48">
        <v>93.577925789831639</v>
      </c>
      <c r="BV21" s="46">
        <v>17917408.411863372</v>
      </c>
      <c r="BW21" s="47">
        <v>64.394358970919058</v>
      </c>
      <c r="BX21" s="44">
        <v>17383272.171009935</v>
      </c>
      <c r="BY21" s="47">
        <v>97.14418653431504</v>
      </c>
      <c r="BZ21" s="44">
        <v>35300680.582873307</v>
      </c>
      <c r="CA21" s="48">
        <v>77.212614029399958</v>
      </c>
      <c r="CB21" s="137">
        <f t="shared" si="39"/>
        <v>23432585.581786249</v>
      </c>
      <c r="CC21" s="138">
        <f t="shared" si="40"/>
        <v>21958602.739004605</v>
      </c>
      <c r="CD21" s="139">
        <f t="shared" si="41"/>
        <v>45391188.320790857</v>
      </c>
      <c r="CE21" s="41"/>
      <c r="CF21" s="43">
        <v>2241473.2762227082</v>
      </c>
      <c r="CG21" s="47">
        <v>17.827105446599234</v>
      </c>
      <c r="CH21" s="44">
        <v>2207852.8173743654</v>
      </c>
      <c r="CI21" s="47">
        <v>96.358085688227874</v>
      </c>
      <c r="CJ21" s="44">
        <v>4449326.0935970731</v>
      </c>
      <c r="CK21" s="48">
        <v>29.932162059086785</v>
      </c>
      <c r="CL21" s="46">
        <v>2537063.7243881566</v>
      </c>
      <c r="CM21" s="47">
        <v>4.2377484614338776</v>
      </c>
      <c r="CN21" s="44">
        <v>6329681.3607342029</v>
      </c>
      <c r="CO21" s="47">
        <v>22.360597304349771</v>
      </c>
      <c r="CP21" s="44">
        <v>8866745.0851223599</v>
      </c>
      <c r="CQ21" s="48">
        <v>10.055792238345527</v>
      </c>
      <c r="CR21" s="137">
        <f t="shared" si="42"/>
        <v>4778537.0006108647</v>
      </c>
      <c r="CS21" s="138">
        <f t="shared" si="43"/>
        <v>8537534.1781085692</v>
      </c>
      <c r="CT21" s="139">
        <f t="shared" si="44"/>
        <v>13316071.178719435</v>
      </c>
      <c r="CU21" s="41"/>
      <c r="CV21" s="46">
        <f t="shared" si="45"/>
        <v>21487909.391152363</v>
      </c>
      <c r="CW21" s="47">
        <f t="shared" si="46"/>
        <v>31.341301018293727</v>
      </c>
      <c r="CX21" s="47">
        <f t="shared" si="47"/>
        <v>20320232.781912319</v>
      </c>
      <c r="CY21" s="47">
        <f t="shared" si="48"/>
        <v>124.88082242121179</v>
      </c>
      <c r="CZ21" s="44">
        <f t="shared" si="49"/>
        <v>41808142.173064679</v>
      </c>
      <c r="DA21" s="48">
        <f t="shared" si="50"/>
        <v>49.283050254282465</v>
      </c>
      <c r="DB21" s="46">
        <f t="shared" si="51"/>
        <v>95570438.156168371</v>
      </c>
      <c r="DC21" s="47">
        <f t="shared" si="52"/>
        <v>32.962916339407961</v>
      </c>
      <c r="DD21" s="44">
        <f t="shared" si="53"/>
        <v>55353231.551978625</v>
      </c>
      <c r="DE21" s="47">
        <f t="shared" si="54"/>
        <v>35.972224404172032</v>
      </c>
      <c r="DF21" s="44">
        <f t="shared" si="55"/>
        <v>150923669.70814699</v>
      </c>
      <c r="DG21" s="48">
        <f t="shared" si="56"/>
        <v>34.006300815988745</v>
      </c>
      <c r="DH21" s="174"/>
      <c r="DI21" s="187" t="s">
        <v>20</v>
      </c>
      <c r="DJ21" s="46">
        <f t="shared" si="57"/>
        <v>41808142.173064679</v>
      </c>
      <c r="DK21" s="44">
        <f t="shared" si="58"/>
        <v>150923669.70814699</v>
      </c>
      <c r="DL21" s="45">
        <f t="shared" si="59"/>
        <v>192731811.88121167</v>
      </c>
      <c r="DM21"/>
    </row>
    <row r="22" spans="1:117" s="25" customFormat="1" ht="15.6" x14ac:dyDescent="0.3">
      <c r="A22" s="33">
        <v>10</v>
      </c>
      <c r="B22" s="33" t="s">
        <v>21</v>
      </c>
      <c r="C22" s="42"/>
      <c r="D22" s="43">
        <v>0</v>
      </c>
      <c r="E22" s="47">
        <v>0</v>
      </c>
      <c r="F22" s="44">
        <v>0</v>
      </c>
      <c r="G22" s="47">
        <v>0</v>
      </c>
      <c r="H22" s="44">
        <v>0</v>
      </c>
      <c r="I22" s="48">
        <v>0</v>
      </c>
      <c r="J22" s="46">
        <v>1377.48</v>
      </c>
      <c r="K22" s="47">
        <v>4.3501795363320274E-3</v>
      </c>
      <c r="L22" s="44">
        <v>322.55</v>
      </c>
      <c r="M22" s="47">
        <v>1.1790659589712097E-3</v>
      </c>
      <c r="N22" s="44">
        <v>1700.03</v>
      </c>
      <c r="O22" s="48">
        <v>2.8803669183837021E-3</v>
      </c>
      <c r="P22" s="137">
        <f t="shared" si="27"/>
        <v>1377.48</v>
      </c>
      <c r="Q22" s="138">
        <f t="shared" si="28"/>
        <v>322.55</v>
      </c>
      <c r="R22" s="139">
        <f t="shared" si="29"/>
        <v>1700.03</v>
      </c>
      <c r="S22" s="39"/>
      <c r="T22" s="43">
        <v>268.12870782629761</v>
      </c>
      <c r="U22" s="47">
        <v>1.393477228240216E-3</v>
      </c>
      <c r="V22" s="44">
        <v>403.9659580151706</v>
      </c>
      <c r="W22" s="47">
        <v>8.5038303724985394E-3</v>
      </c>
      <c r="X22" s="44">
        <v>672.09466584146821</v>
      </c>
      <c r="Y22" s="48">
        <v>2.8013165410342082E-3</v>
      </c>
      <c r="Z22" s="46">
        <v>126105.10263531843</v>
      </c>
      <c r="AA22" s="47">
        <v>0.13008787295366792</v>
      </c>
      <c r="AB22" s="44">
        <v>19185.438816417569</v>
      </c>
      <c r="AC22" s="47">
        <v>5.0223924775568377E-2</v>
      </c>
      <c r="AD22" s="44">
        <v>145290.541451736</v>
      </c>
      <c r="AE22" s="48">
        <v>0.10751256228937192</v>
      </c>
      <c r="AF22" s="137">
        <f t="shared" si="30"/>
        <v>126373.23134314473</v>
      </c>
      <c r="AG22" s="138">
        <f t="shared" si="31"/>
        <v>19589.40477443274</v>
      </c>
      <c r="AH22" s="139">
        <f t="shared" si="32"/>
        <v>145962.63611757747</v>
      </c>
      <c r="AI22" s="41"/>
      <c r="AJ22" s="43">
        <v>432.2131726538102</v>
      </c>
      <c r="AK22" s="47">
        <v>6.8118703333933835E-3</v>
      </c>
      <c r="AL22" s="44">
        <v>35.989969794710618</v>
      </c>
      <c r="AM22" s="47">
        <v>1.8466811942485823E-3</v>
      </c>
      <c r="AN22" s="44">
        <v>468.20314244852079</v>
      </c>
      <c r="AO22" s="48">
        <v>5.6451505618408809E-3</v>
      </c>
      <c r="AP22" s="46">
        <v>10879.927949077635</v>
      </c>
      <c r="AQ22" s="47">
        <v>7.4062490293376776E-2</v>
      </c>
      <c r="AR22" s="44">
        <v>475.29826703783556</v>
      </c>
      <c r="AS22" s="47">
        <v>3.3315454771132265E-3</v>
      </c>
      <c r="AT22" s="44">
        <v>11355.22621611547</v>
      </c>
      <c r="AU22" s="48">
        <v>3.9214368356018173E-2</v>
      </c>
      <c r="AV22" s="137">
        <f t="shared" si="33"/>
        <v>11312.141121731445</v>
      </c>
      <c r="AW22" s="138">
        <f t="shared" si="34"/>
        <v>511.2882368325462</v>
      </c>
      <c r="AX22" s="139">
        <f t="shared" si="35"/>
        <v>11823.429358563992</v>
      </c>
      <c r="AY22" s="41"/>
      <c r="AZ22" s="43">
        <v>63971.375119878132</v>
      </c>
      <c r="BA22" s="47">
        <v>0.58020239186517075</v>
      </c>
      <c r="BB22" s="44">
        <v>6028.8677734370413</v>
      </c>
      <c r="BC22" s="47">
        <v>0.21468033235185136</v>
      </c>
      <c r="BD22" s="44">
        <v>70000.242893315168</v>
      </c>
      <c r="BE22" s="48">
        <v>0.50600146662798295</v>
      </c>
      <c r="BF22" s="46">
        <v>148692.02596815105</v>
      </c>
      <c r="BG22" s="47">
        <v>0.25224697773958138</v>
      </c>
      <c r="BH22" s="44">
        <v>12287.92128501389</v>
      </c>
      <c r="BI22" s="47">
        <v>4.411657248876754E-2</v>
      </c>
      <c r="BJ22" s="44">
        <v>160979.94725316495</v>
      </c>
      <c r="BK22" s="48">
        <v>0.18546012773361953</v>
      </c>
      <c r="BL22" s="137">
        <f t="shared" si="36"/>
        <v>212663.40108802918</v>
      </c>
      <c r="BM22" s="138">
        <f t="shared" si="37"/>
        <v>18316.78905845093</v>
      </c>
      <c r="BN22" s="139">
        <f t="shared" si="38"/>
        <v>230980.1901464801</v>
      </c>
      <c r="BO22" s="41"/>
      <c r="BP22" s="43">
        <v>-31.15543473353091</v>
      </c>
      <c r="BQ22" s="47">
        <v>-3.5611094931340195E-4</v>
      </c>
      <c r="BR22" s="44">
        <v>60.537045283806052</v>
      </c>
      <c r="BS22" s="47">
        <v>2.9759632918988327E-3</v>
      </c>
      <c r="BT22" s="44">
        <v>29.381610550275141</v>
      </c>
      <c r="BU22" s="48">
        <v>2.724808545884739E-4</v>
      </c>
      <c r="BV22" s="46">
        <v>11518.757564153229</v>
      </c>
      <c r="BW22" s="47">
        <v>4.1397895969930203E-2</v>
      </c>
      <c r="BX22" s="44">
        <v>5061.4025957090653</v>
      </c>
      <c r="BY22" s="47">
        <v>2.8284999109823045E-2</v>
      </c>
      <c r="BZ22" s="44">
        <v>16580.160159862295</v>
      </c>
      <c r="CA22" s="48">
        <v>3.626551912968471E-2</v>
      </c>
      <c r="CB22" s="137">
        <f t="shared" si="39"/>
        <v>11487.602129419698</v>
      </c>
      <c r="CC22" s="138">
        <f t="shared" si="40"/>
        <v>5121.9396409928713</v>
      </c>
      <c r="CD22" s="139">
        <f t="shared" si="41"/>
        <v>16609.541770412568</v>
      </c>
      <c r="CE22" s="41"/>
      <c r="CF22" s="43">
        <v>1579.4454586043898</v>
      </c>
      <c r="CG22" s="47">
        <v>1.2561800774686162E-2</v>
      </c>
      <c r="CH22" s="44">
        <v>26.849028164733468</v>
      </c>
      <c r="CI22" s="47">
        <v>1.1717814413098881E-3</v>
      </c>
      <c r="CJ22" s="44">
        <v>1606.2944867691233</v>
      </c>
      <c r="CK22" s="48">
        <v>1.0806100942293643E-2</v>
      </c>
      <c r="CL22" s="46">
        <v>44811.938324626753</v>
      </c>
      <c r="CM22" s="47">
        <v>7.4850986541480702E-2</v>
      </c>
      <c r="CN22" s="44">
        <v>886.18526203623082</v>
      </c>
      <c r="CO22" s="47">
        <v>3.1305891485102107E-3</v>
      </c>
      <c r="CP22" s="44">
        <v>45698.123586662987</v>
      </c>
      <c r="CQ22" s="48">
        <v>5.1826327706293682E-2</v>
      </c>
      <c r="CR22" s="137">
        <f t="shared" si="42"/>
        <v>46391.38378323114</v>
      </c>
      <c r="CS22" s="138">
        <f t="shared" si="43"/>
        <v>913.03429020096428</v>
      </c>
      <c r="CT22" s="139">
        <f t="shared" si="44"/>
        <v>47304.418073432105</v>
      </c>
      <c r="CU22" s="41"/>
      <c r="CV22" s="46">
        <f t="shared" si="45"/>
        <v>66220.007024229097</v>
      </c>
      <c r="CW22" s="47">
        <f t="shared" si="46"/>
        <v>9.6585532626754414E-2</v>
      </c>
      <c r="CX22" s="47">
        <f t="shared" si="47"/>
        <v>6556.2097746954623</v>
      </c>
      <c r="CY22" s="47">
        <f t="shared" si="48"/>
        <v>4.0292100854215987E-2</v>
      </c>
      <c r="CZ22" s="44">
        <f t="shared" si="49"/>
        <v>72776.216798924565</v>
      </c>
      <c r="DA22" s="48">
        <f t="shared" si="50"/>
        <v>8.5787929417458789E-2</v>
      </c>
      <c r="DB22" s="46">
        <f t="shared" si="51"/>
        <v>343385.23244132713</v>
      </c>
      <c r="DC22" s="47">
        <f t="shared" si="52"/>
        <v>0.11843598195768099</v>
      </c>
      <c r="DD22" s="44">
        <f t="shared" si="53"/>
        <v>38218.796226214596</v>
      </c>
      <c r="DE22" s="47">
        <f t="shared" si="54"/>
        <v>2.4837124694620856E-2</v>
      </c>
      <c r="DF22" s="44">
        <f t="shared" si="55"/>
        <v>381604.02866754174</v>
      </c>
      <c r="DG22" s="48">
        <f t="shared" si="56"/>
        <v>8.5983473742429886E-2</v>
      </c>
      <c r="DH22" s="174"/>
      <c r="DI22" s="187" t="s">
        <v>21</v>
      </c>
      <c r="DJ22" s="46">
        <f t="shared" si="57"/>
        <v>72776.216798924565</v>
      </c>
      <c r="DK22" s="44">
        <f t="shared" si="58"/>
        <v>381604.02866754174</v>
      </c>
      <c r="DL22" s="45">
        <f t="shared" si="59"/>
        <v>454380.24546646629</v>
      </c>
      <c r="DM22"/>
    </row>
    <row r="23" spans="1:117" s="25" customFormat="1" ht="15.6" x14ac:dyDescent="0.3">
      <c r="A23" s="33">
        <v>11</v>
      </c>
      <c r="B23" s="33" t="s">
        <v>22</v>
      </c>
      <c r="C23" s="42"/>
      <c r="D23" s="43">
        <v>1152.8400000000001</v>
      </c>
      <c r="E23" s="47">
        <v>1.0848829330723482E-2</v>
      </c>
      <c r="F23" s="44">
        <v>54.379999999999995</v>
      </c>
      <c r="G23" s="47">
        <v>2.2299680144345115E-3</v>
      </c>
      <c r="H23" s="44">
        <v>1207.2200000000003</v>
      </c>
      <c r="I23" s="48">
        <v>9.2401071565250681E-3</v>
      </c>
      <c r="J23" s="46">
        <v>1866482.38</v>
      </c>
      <c r="K23" s="47">
        <v>5.8944837343557062</v>
      </c>
      <c r="L23" s="44">
        <v>4566620.7300000004</v>
      </c>
      <c r="M23" s="47">
        <v>16.69306169671448</v>
      </c>
      <c r="N23" s="44">
        <v>6433103.1100000003</v>
      </c>
      <c r="O23" s="48">
        <v>10.899629642180027</v>
      </c>
      <c r="P23" s="137">
        <f t="shared" si="27"/>
        <v>1867635.22</v>
      </c>
      <c r="Q23" s="138">
        <f t="shared" si="28"/>
        <v>4566675.1100000003</v>
      </c>
      <c r="R23" s="139">
        <f t="shared" si="29"/>
        <v>6434310.3300000001</v>
      </c>
      <c r="S23" s="39"/>
      <c r="T23" s="43">
        <v>15146739.205142688</v>
      </c>
      <c r="U23" s="47">
        <v>78.718300384803257</v>
      </c>
      <c r="V23" s="44">
        <v>2549700.1439403119</v>
      </c>
      <c r="W23" s="47">
        <v>53.673377903762038</v>
      </c>
      <c r="X23" s="44">
        <v>17696439.349082999</v>
      </c>
      <c r="Y23" s="48">
        <v>73.759443104534398</v>
      </c>
      <c r="Z23" s="46">
        <v>36535287.795618035</v>
      </c>
      <c r="AA23" s="47">
        <v>37.68917972198637</v>
      </c>
      <c r="AB23" s="44">
        <v>1228562.2539001731</v>
      </c>
      <c r="AC23" s="47">
        <v>3.2161483931857577</v>
      </c>
      <c r="AD23" s="44">
        <v>37763850.049518205</v>
      </c>
      <c r="AE23" s="48">
        <v>27.944615252769538</v>
      </c>
      <c r="AF23" s="137">
        <f t="shared" si="30"/>
        <v>51682027.000760719</v>
      </c>
      <c r="AG23" s="138">
        <f t="shared" si="31"/>
        <v>3778262.397840485</v>
      </c>
      <c r="AH23" s="139">
        <f t="shared" si="32"/>
        <v>55460289.398601204</v>
      </c>
      <c r="AI23" s="41"/>
      <c r="AJ23" s="43">
        <v>9892975.5191626847</v>
      </c>
      <c r="AK23" s="47">
        <v>155.91765987648046</v>
      </c>
      <c r="AL23" s="44">
        <v>3326079.0280632786</v>
      </c>
      <c r="AM23" s="47">
        <v>170.66442752646512</v>
      </c>
      <c r="AN23" s="44">
        <v>13219054.547225963</v>
      </c>
      <c r="AO23" s="48">
        <v>159.38285423294184</v>
      </c>
      <c r="AP23" s="46">
        <v>4255645.077576994</v>
      </c>
      <c r="AQ23" s="47">
        <v>28.969279367040571</v>
      </c>
      <c r="AR23" s="44">
        <v>4652826.3545305468</v>
      </c>
      <c r="AS23" s="47">
        <v>32.613421239332055</v>
      </c>
      <c r="AT23" s="44">
        <v>8908471.4321075417</v>
      </c>
      <c r="AU23" s="48">
        <v>30.764695795486869</v>
      </c>
      <c r="AV23" s="137">
        <f t="shared" si="33"/>
        <v>14148620.59673968</v>
      </c>
      <c r="AW23" s="138">
        <f t="shared" si="34"/>
        <v>7978905.3825938255</v>
      </c>
      <c r="AX23" s="139">
        <f t="shared" si="35"/>
        <v>22127525.979333505</v>
      </c>
      <c r="AY23" s="41"/>
      <c r="AZ23" s="43">
        <v>15625597.689037818</v>
      </c>
      <c r="BA23" s="47">
        <v>141.71977914361736</v>
      </c>
      <c r="BB23" s="44">
        <v>3451247.2734012227</v>
      </c>
      <c r="BC23" s="47">
        <v>122.89453667347587</v>
      </c>
      <c r="BD23" s="44">
        <v>19076844.962439042</v>
      </c>
      <c r="BE23" s="48">
        <v>137.89825764376928</v>
      </c>
      <c r="BF23" s="46">
        <v>21070250.068409737</v>
      </c>
      <c r="BG23" s="47">
        <v>35.74439762568025</v>
      </c>
      <c r="BH23" s="44">
        <v>5740707.7539667692</v>
      </c>
      <c r="BI23" s="47">
        <v>20.610512054107662</v>
      </c>
      <c r="BJ23" s="44">
        <v>26810957.822376505</v>
      </c>
      <c r="BK23" s="48">
        <v>30.888093500110603</v>
      </c>
      <c r="BL23" s="137">
        <f t="shared" si="36"/>
        <v>36695847.757447556</v>
      </c>
      <c r="BM23" s="138">
        <f t="shared" si="37"/>
        <v>9191955.0273679923</v>
      </c>
      <c r="BN23" s="139">
        <f t="shared" si="38"/>
        <v>45887802.78481555</v>
      </c>
      <c r="BO23" s="41"/>
      <c r="BP23" s="43">
        <v>7955424.4929402862</v>
      </c>
      <c r="BQ23" s="47">
        <v>90.931607682656889</v>
      </c>
      <c r="BR23" s="44">
        <v>1566957.17719503</v>
      </c>
      <c r="BS23" s="47">
        <v>77.030635001230465</v>
      </c>
      <c r="BT23" s="44">
        <v>9522381.6701353155</v>
      </c>
      <c r="BU23" s="48">
        <v>88.309205880880228</v>
      </c>
      <c r="BV23" s="46">
        <v>5855868.6749804281</v>
      </c>
      <c r="BW23" s="47">
        <v>21.045728314903872</v>
      </c>
      <c r="BX23" s="44">
        <v>2771411.6977347285</v>
      </c>
      <c r="BY23" s="47">
        <v>15.487678745381091</v>
      </c>
      <c r="BZ23" s="44">
        <v>8627280.3727151565</v>
      </c>
      <c r="CA23" s="48">
        <v>18.870312371967675</v>
      </c>
      <c r="CB23" s="137">
        <f t="shared" si="39"/>
        <v>13811293.167920714</v>
      </c>
      <c r="CC23" s="138">
        <f t="shared" si="40"/>
        <v>4338368.8749297587</v>
      </c>
      <c r="CD23" s="139">
        <f t="shared" si="41"/>
        <v>18149662.042850472</v>
      </c>
      <c r="CE23" s="41"/>
      <c r="CF23" s="43">
        <v>16591563.499014284</v>
      </c>
      <c r="CG23" s="47">
        <v>131.9576526557199</v>
      </c>
      <c r="CH23" s="44">
        <v>3695645.3824399617</v>
      </c>
      <c r="CI23" s="47">
        <v>161.2903322323555</v>
      </c>
      <c r="CJ23" s="44">
        <v>20287208.881454244</v>
      </c>
      <c r="CK23" s="48">
        <v>136.47910069799084</v>
      </c>
      <c r="CL23" s="46">
        <v>13664151.971584568</v>
      </c>
      <c r="CM23" s="47">
        <v>22.823722730238369</v>
      </c>
      <c r="CN23" s="44">
        <v>5425107.8974362528</v>
      </c>
      <c r="CO23" s="47">
        <v>19.16504893591495</v>
      </c>
      <c r="CP23" s="44">
        <v>19089259.86902082</v>
      </c>
      <c r="CQ23" s="48">
        <v>21.649165436000725</v>
      </c>
      <c r="CR23" s="137">
        <f t="shared" si="42"/>
        <v>30255715.470598854</v>
      </c>
      <c r="CS23" s="138">
        <f t="shared" si="43"/>
        <v>9120753.2798762135</v>
      </c>
      <c r="CT23" s="139">
        <f t="shared" si="44"/>
        <v>39376468.750475064</v>
      </c>
      <c r="CU23" s="41"/>
      <c r="CV23" s="46">
        <f t="shared" si="45"/>
        <v>65213453.24529776</v>
      </c>
      <c r="CW23" s="47">
        <f t="shared" si="46"/>
        <v>95.117418423444462</v>
      </c>
      <c r="CX23" s="47">
        <f t="shared" si="47"/>
        <v>14589683.385039805</v>
      </c>
      <c r="CY23" s="47">
        <f t="shared" si="48"/>
        <v>89.662932484250604</v>
      </c>
      <c r="CZ23" s="44">
        <f t="shared" si="49"/>
        <v>79803136.630337566</v>
      </c>
      <c r="DA23" s="48">
        <f t="shared" si="50"/>
        <v>94.07119734528969</v>
      </c>
      <c r="DB23" s="46">
        <f t="shared" si="51"/>
        <v>83247685.968169779</v>
      </c>
      <c r="DC23" s="47">
        <f t="shared" si="52"/>
        <v>28.712712434508976</v>
      </c>
      <c r="DD23" s="44">
        <f t="shared" si="53"/>
        <v>24385236.687568471</v>
      </c>
      <c r="DE23" s="47">
        <f t="shared" si="54"/>
        <v>15.847154387912264</v>
      </c>
      <c r="DF23" s="44">
        <f t="shared" si="55"/>
        <v>107632922.65573825</v>
      </c>
      <c r="DG23" s="48">
        <f t="shared" si="56"/>
        <v>24.251978186146001</v>
      </c>
      <c r="DH23" s="174"/>
      <c r="DI23" s="187" t="s">
        <v>22</v>
      </c>
      <c r="DJ23" s="46">
        <f t="shared" si="57"/>
        <v>79803136.630337566</v>
      </c>
      <c r="DK23" s="44">
        <f t="shared" si="58"/>
        <v>107632922.65573825</v>
      </c>
      <c r="DL23" s="45">
        <f t="shared" si="59"/>
        <v>187436059.28607583</v>
      </c>
      <c r="DM23"/>
    </row>
    <row r="24" spans="1:117" s="25" customFormat="1" ht="15.6" x14ac:dyDescent="0.3">
      <c r="A24" s="33">
        <v>12</v>
      </c>
      <c r="B24" s="33" t="s">
        <v>23</v>
      </c>
      <c r="C24" s="42"/>
      <c r="D24" s="43">
        <v>12130961.250000818</v>
      </c>
      <c r="E24" s="47">
        <v>114.15871085222481</v>
      </c>
      <c r="F24" s="44">
        <v>0</v>
      </c>
      <c r="G24" s="47">
        <v>0</v>
      </c>
      <c r="H24" s="44">
        <v>12130961.250000818</v>
      </c>
      <c r="I24" s="48">
        <v>92.850832376584904</v>
      </c>
      <c r="J24" s="46">
        <v>0</v>
      </c>
      <c r="K24" s="47">
        <v>0</v>
      </c>
      <c r="L24" s="44">
        <v>0</v>
      </c>
      <c r="M24" s="47">
        <v>0</v>
      </c>
      <c r="N24" s="44">
        <v>0</v>
      </c>
      <c r="O24" s="48">
        <v>0</v>
      </c>
      <c r="P24" s="137">
        <f t="shared" si="27"/>
        <v>12130961.250000818</v>
      </c>
      <c r="Q24" s="138">
        <f t="shared" si="28"/>
        <v>0</v>
      </c>
      <c r="R24" s="139">
        <f t="shared" si="29"/>
        <v>12130961.250000818</v>
      </c>
      <c r="S24" s="39"/>
      <c r="T24" s="43">
        <v>32270758.498594709</v>
      </c>
      <c r="U24" s="47">
        <v>167.71261634156394</v>
      </c>
      <c r="V24" s="44">
        <v>1360030.9452569617</v>
      </c>
      <c r="W24" s="47">
        <v>28.629819494294413</v>
      </c>
      <c r="X24" s="44">
        <v>33630789.443851672</v>
      </c>
      <c r="Y24" s="48">
        <v>140.17443009928965</v>
      </c>
      <c r="Z24" s="46">
        <v>21313.845287092074</v>
      </c>
      <c r="AA24" s="47">
        <v>2.1986999256323681E-2</v>
      </c>
      <c r="AB24" s="44">
        <v>1021.5134400243051</v>
      </c>
      <c r="AC24" s="47">
        <v>2.6741329536392991E-3</v>
      </c>
      <c r="AD24" s="44">
        <v>22335.358727116378</v>
      </c>
      <c r="AE24" s="48">
        <v>1.6527790607775136E-2</v>
      </c>
      <c r="AF24" s="137">
        <f t="shared" si="30"/>
        <v>32292072.343881801</v>
      </c>
      <c r="AG24" s="138">
        <f t="shared" si="31"/>
        <v>1361052.4586969861</v>
      </c>
      <c r="AH24" s="139">
        <f t="shared" si="32"/>
        <v>33653124.802578785</v>
      </c>
      <c r="AI24" s="41"/>
      <c r="AJ24" s="43">
        <v>5831036.1615183279</v>
      </c>
      <c r="AK24" s="47">
        <v>91.899703097215564</v>
      </c>
      <c r="AL24" s="44">
        <v>427744.24945193424</v>
      </c>
      <c r="AM24" s="47">
        <v>21.947983449737507</v>
      </c>
      <c r="AN24" s="44">
        <v>6258780.4109702623</v>
      </c>
      <c r="AO24" s="48">
        <v>75.462453260471705</v>
      </c>
      <c r="AP24" s="46">
        <v>9933.477320301794</v>
      </c>
      <c r="AQ24" s="47">
        <v>6.7619755485301719E-2</v>
      </c>
      <c r="AR24" s="44">
        <v>1933.4073042894074</v>
      </c>
      <c r="AS24" s="47">
        <v>1.3551983684195305E-2</v>
      </c>
      <c r="AT24" s="44">
        <v>11866.884624591201</v>
      </c>
      <c r="AU24" s="48">
        <v>4.0981339873850706E-2</v>
      </c>
      <c r="AV24" s="137">
        <f t="shared" si="33"/>
        <v>5840969.6388386292</v>
      </c>
      <c r="AW24" s="138">
        <f t="shared" si="34"/>
        <v>429677.65675622365</v>
      </c>
      <c r="AX24" s="139">
        <f t="shared" si="35"/>
        <v>6270647.2955948524</v>
      </c>
      <c r="AY24" s="41"/>
      <c r="AZ24" s="43">
        <v>636452.3735110173</v>
      </c>
      <c r="BA24" s="47">
        <v>5.7724441397010375</v>
      </c>
      <c r="BB24" s="44">
        <v>301103.8785951974</v>
      </c>
      <c r="BC24" s="47">
        <v>10.721927094512601</v>
      </c>
      <c r="BD24" s="44">
        <v>937556.25210621464</v>
      </c>
      <c r="BE24" s="48">
        <v>6.7771884639743725</v>
      </c>
      <c r="BF24" s="46">
        <v>429.76882456372965</v>
      </c>
      <c r="BG24" s="47">
        <v>7.2907666982837066E-4</v>
      </c>
      <c r="BH24" s="44">
        <v>3157.5340033971706</v>
      </c>
      <c r="BI24" s="47">
        <v>1.1336301276319755E-2</v>
      </c>
      <c r="BJ24" s="44">
        <v>3587.3028279609002</v>
      </c>
      <c r="BK24" s="48">
        <v>4.1328230754512372E-3</v>
      </c>
      <c r="BL24" s="137">
        <f t="shared" si="36"/>
        <v>636882.14233558101</v>
      </c>
      <c r="BM24" s="138">
        <f t="shared" si="37"/>
        <v>304261.41259859456</v>
      </c>
      <c r="BN24" s="139">
        <f t="shared" si="38"/>
        <v>941143.55493417557</v>
      </c>
      <c r="BO24" s="41"/>
      <c r="BP24" s="43">
        <v>9743550.9765558168</v>
      </c>
      <c r="BQ24" s="47">
        <v>111.37014192295877</v>
      </c>
      <c r="BR24" s="44">
        <v>459444.05440233723</v>
      </c>
      <c r="BS24" s="47">
        <v>22.585982420722505</v>
      </c>
      <c r="BT24" s="44">
        <v>10202995.030958153</v>
      </c>
      <c r="BU24" s="48">
        <v>94.621116859483934</v>
      </c>
      <c r="BV24" s="46">
        <v>0</v>
      </c>
      <c r="BW24" s="47">
        <v>0</v>
      </c>
      <c r="BX24" s="44">
        <v>312.39004896883836</v>
      </c>
      <c r="BY24" s="47">
        <v>1.7457517140588811E-3</v>
      </c>
      <c r="BZ24" s="44">
        <v>312.39004896883836</v>
      </c>
      <c r="CA24" s="48">
        <v>6.8328575765076586E-4</v>
      </c>
      <c r="CB24" s="137">
        <f t="shared" si="39"/>
        <v>9743550.9765558168</v>
      </c>
      <c r="CC24" s="138">
        <f t="shared" si="40"/>
        <v>459756.44445130607</v>
      </c>
      <c r="CD24" s="139">
        <f t="shared" si="41"/>
        <v>10203307.421007123</v>
      </c>
      <c r="CE24" s="41"/>
      <c r="CF24" s="43">
        <v>23923676.746527169</v>
      </c>
      <c r="CG24" s="47">
        <v>190.27213598968592</v>
      </c>
      <c r="CH24" s="44">
        <v>1577345.0928363123</v>
      </c>
      <c r="CI24" s="47">
        <v>68.840618550007079</v>
      </c>
      <c r="CJ24" s="44">
        <v>25501021.839363482</v>
      </c>
      <c r="CK24" s="48">
        <v>171.55423142992109</v>
      </c>
      <c r="CL24" s="46">
        <v>132220.37078025957</v>
      </c>
      <c r="CM24" s="47">
        <v>0.22085242379136097</v>
      </c>
      <c r="CN24" s="44">
        <v>0</v>
      </c>
      <c r="CO24" s="47">
        <v>0</v>
      </c>
      <c r="CP24" s="44">
        <v>132220.37078025957</v>
      </c>
      <c r="CQ24" s="48">
        <v>0.14995137059643504</v>
      </c>
      <c r="CR24" s="137">
        <f t="shared" si="42"/>
        <v>24055897.117307428</v>
      </c>
      <c r="CS24" s="138">
        <f t="shared" si="43"/>
        <v>1577345.0928363123</v>
      </c>
      <c r="CT24" s="139">
        <f t="shared" si="44"/>
        <v>25633242.210143741</v>
      </c>
      <c r="CU24" s="41"/>
      <c r="CV24" s="46">
        <f t="shared" si="45"/>
        <v>84536436.006707862</v>
      </c>
      <c r="CW24" s="47">
        <f t="shared" si="46"/>
        <v>123.30105454516104</v>
      </c>
      <c r="CX24" s="47">
        <f t="shared" si="47"/>
        <v>4125668.2205427429</v>
      </c>
      <c r="CY24" s="47">
        <f t="shared" si="48"/>
        <v>25.354869009032509</v>
      </c>
      <c r="CZ24" s="44">
        <f t="shared" si="49"/>
        <v>88662104.227250606</v>
      </c>
      <c r="DA24" s="48">
        <f t="shared" si="50"/>
        <v>104.51406618821588</v>
      </c>
      <c r="DB24" s="46">
        <f t="shared" si="51"/>
        <v>163897.46221221716</v>
      </c>
      <c r="DC24" s="47">
        <f t="shared" si="52"/>
        <v>5.6529387532099518E-2</v>
      </c>
      <c r="DD24" s="44">
        <f t="shared" si="53"/>
        <v>6424.8447966797212</v>
      </c>
      <c r="DE24" s="47">
        <f t="shared" si="54"/>
        <v>4.1752929740174966E-3</v>
      </c>
      <c r="DF24" s="44">
        <f t="shared" si="55"/>
        <v>170322.30700889687</v>
      </c>
      <c r="DG24" s="48">
        <f t="shared" si="56"/>
        <v>3.8377224851597128E-2</v>
      </c>
      <c r="DH24" s="174"/>
      <c r="DI24" s="187" t="s">
        <v>23</v>
      </c>
      <c r="DJ24" s="46">
        <f t="shared" si="57"/>
        <v>88662104.227250606</v>
      </c>
      <c r="DK24" s="44">
        <f t="shared" si="58"/>
        <v>170322.30700889687</v>
      </c>
      <c r="DL24" s="45">
        <f t="shared" si="59"/>
        <v>88832426.534259498</v>
      </c>
      <c r="DM24"/>
    </row>
    <row r="25" spans="1:117" s="25" customFormat="1" ht="15.6" x14ac:dyDescent="0.3">
      <c r="A25" s="33">
        <v>13</v>
      </c>
      <c r="B25" s="33" t="s">
        <v>24</v>
      </c>
      <c r="C25" s="42"/>
      <c r="D25" s="43">
        <v>2340267.1900000433</v>
      </c>
      <c r="E25" s="47">
        <v>22.02314226831329</v>
      </c>
      <c r="F25" s="44">
        <v>0</v>
      </c>
      <c r="G25" s="47">
        <v>0</v>
      </c>
      <c r="H25" s="44">
        <v>2340267.1900000433</v>
      </c>
      <c r="I25" s="48">
        <v>17.912492843475263</v>
      </c>
      <c r="J25" s="46">
        <v>0</v>
      </c>
      <c r="K25" s="47">
        <v>0</v>
      </c>
      <c r="L25" s="44">
        <v>0</v>
      </c>
      <c r="M25" s="47">
        <v>0</v>
      </c>
      <c r="N25" s="44">
        <v>0</v>
      </c>
      <c r="O25" s="48">
        <v>0</v>
      </c>
      <c r="P25" s="137">
        <f t="shared" si="27"/>
        <v>2340267.1900000433</v>
      </c>
      <c r="Q25" s="138">
        <f t="shared" si="28"/>
        <v>0</v>
      </c>
      <c r="R25" s="139">
        <f t="shared" si="29"/>
        <v>2340267.1900000433</v>
      </c>
      <c r="S25" s="39"/>
      <c r="T25" s="43">
        <v>7930450.2141789608</v>
      </c>
      <c r="U25" s="47">
        <v>41.214914556296797</v>
      </c>
      <c r="V25" s="44">
        <v>265701.83869235462</v>
      </c>
      <c r="W25" s="47">
        <v>5.5932519091519586</v>
      </c>
      <c r="X25" s="44">
        <v>8196152.0528713157</v>
      </c>
      <c r="Y25" s="48">
        <v>34.161878505305147</v>
      </c>
      <c r="Z25" s="46">
        <v>325.31971654426053</v>
      </c>
      <c r="AA25" s="47">
        <v>3.355942707371491E-4</v>
      </c>
      <c r="AB25" s="44">
        <v>7032.6975635938761</v>
      </c>
      <c r="AC25" s="47">
        <v>1.8410299435059545E-2</v>
      </c>
      <c r="AD25" s="44">
        <v>7358.0172801381368</v>
      </c>
      <c r="AE25" s="48">
        <v>5.4448092990273195E-3</v>
      </c>
      <c r="AF25" s="137">
        <f t="shared" si="30"/>
        <v>7930775.5338955047</v>
      </c>
      <c r="AG25" s="138">
        <f t="shared" si="31"/>
        <v>272734.53625594848</v>
      </c>
      <c r="AH25" s="139">
        <f t="shared" si="32"/>
        <v>8203510.0701514529</v>
      </c>
      <c r="AI25" s="41"/>
      <c r="AJ25" s="43">
        <v>977666.63429698814</v>
      </c>
      <c r="AK25" s="47">
        <v>15.408457593333146</v>
      </c>
      <c r="AL25" s="44">
        <v>73427.123717647512</v>
      </c>
      <c r="AM25" s="47">
        <v>3.7676188474343224</v>
      </c>
      <c r="AN25" s="44">
        <v>1051093.7580146356</v>
      </c>
      <c r="AO25" s="48">
        <v>12.673094177825096</v>
      </c>
      <c r="AP25" s="46">
        <v>913.33918087546931</v>
      </c>
      <c r="AQ25" s="47">
        <v>6.2173365977009794E-3</v>
      </c>
      <c r="AR25" s="44">
        <v>0</v>
      </c>
      <c r="AS25" s="47">
        <v>0</v>
      </c>
      <c r="AT25" s="44">
        <v>913.33918087546931</v>
      </c>
      <c r="AU25" s="48">
        <v>3.1541440382758775E-3</v>
      </c>
      <c r="AV25" s="137">
        <f t="shared" si="33"/>
        <v>978579.97347786359</v>
      </c>
      <c r="AW25" s="138">
        <f t="shared" si="34"/>
        <v>73427.123717647512</v>
      </c>
      <c r="AX25" s="139">
        <f t="shared" si="35"/>
        <v>1052007.0971955112</v>
      </c>
      <c r="AY25" s="41"/>
      <c r="AZ25" s="43">
        <v>3273358.3046261077</v>
      </c>
      <c r="BA25" s="47">
        <v>29.688439778210071</v>
      </c>
      <c r="BB25" s="44">
        <v>143683.52612064569</v>
      </c>
      <c r="BC25" s="47">
        <v>5.1163880682493215</v>
      </c>
      <c r="BD25" s="44">
        <v>3417041.8307467531</v>
      </c>
      <c r="BE25" s="48">
        <v>24.700316833502626</v>
      </c>
      <c r="BF25" s="46">
        <v>0</v>
      </c>
      <c r="BG25" s="47">
        <v>0</v>
      </c>
      <c r="BH25" s="44">
        <v>0</v>
      </c>
      <c r="BI25" s="47">
        <v>0</v>
      </c>
      <c r="BJ25" s="44">
        <v>0</v>
      </c>
      <c r="BK25" s="48">
        <v>0</v>
      </c>
      <c r="BL25" s="137">
        <f t="shared" si="36"/>
        <v>3273358.3046261077</v>
      </c>
      <c r="BM25" s="138">
        <f t="shared" si="37"/>
        <v>143683.52612064569</v>
      </c>
      <c r="BN25" s="139">
        <f t="shared" si="38"/>
        <v>3417041.8307467531</v>
      </c>
      <c r="BO25" s="41"/>
      <c r="BP25" s="43">
        <v>2174645.4168500598</v>
      </c>
      <c r="BQ25" s="47">
        <v>24.856499369628519</v>
      </c>
      <c r="BR25" s="44">
        <v>98893.337626552093</v>
      </c>
      <c r="BS25" s="47">
        <v>4.861534639000693</v>
      </c>
      <c r="BT25" s="44">
        <v>2273538.754476612</v>
      </c>
      <c r="BU25" s="48">
        <v>21.084473286438023</v>
      </c>
      <c r="BV25" s="46">
        <v>44667.75280079175</v>
      </c>
      <c r="BW25" s="47">
        <v>0.16053389207637783</v>
      </c>
      <c r="BX25" s="44">
        <v>5946.4095271756514</v>
      </c>
      <c r="BY25" s="47">
        <v>3.3230746814212633E-2</v>
      </c>
      <c r="BZ25" s="44">
        <v>50614.162327967402</v>
      </c>
      <c r="CA25" s="48">
        <v>0.11070754772209114</v>
      </c>
      <c r="CB25" s="137">
        <f t="shared" si="39"/>
        <v>2219313.1696508513</v>
      </c>
      <c r="CC25" s="138">
        <f t="shared" si="40"/>
        <v>104839.74715372775</v>
      </c>
      <c r="CD25" s="139">
        <f t="shared" si="41"/>
        <v>2324152.9168045791</v>
      </c>
      <c r="CE25" s="41"/>
      <c r="CF25" s="43">
        <v>4854883.8277546028</v>
      </c>
      <c r="CG25" s="47">
        <v>38.61233896761896</v>
      </c>
      <c r="CH25" s="44">
        <v>315925.6732820358</v>
      </c>
      <c r="CI25" s="47">
        <v>13.788053649981922</v>
      </c>
      <c r="CJ25" s="44">
        <v>5170809.5010366384</v>
      </c>
      <c r="CK25" s="48">
        <v>34.785831540741746</v>
      </c>
      <c r="CL25" s="46">
        <v>0</v>
      </c>
      <c r="CM25" s="47">
        <v>0</v>
      </c>
      <c r="CN25" s="44">
        <v>0</v>
      </c>
      <c r="CO25" s="47">
        <v>0</v>
      </c>
      <c r="CP25" s="44">
        <v>0</v>
      </c>
      <c r="CQ25" s="48">
        <v>0</v>
      </c>
      <c r="CR25" s="137">
        <f t="shared" si="42"/>
        <v>4854883.8277546028</v>
      </c>
      <c r="CS25" s="138">
        <f t="shared" si="43"/>
        <v>315925.6732820358</v>
      </c>
      <c r="CT25" s="139">
        <f t="shared" si="44"/>
        <v>5170809.5010366384</v>
      </c>
      <c r="CU25" s="41"/>
      <c r="CV25" s="46">
        <f t="shared" si="45"/>
        <v>21551271.58770676</v>
      </c>
      <c r="CW25" s="47">
        <f t="shared" si="46"/>
        <v>31.433718276726943</v>
      </c>
      <c r="CX25" s="47">
        <f t="shared" si="47"/>
        <v>897631.49943923578</v>
      </c>
      <c r="CY25" s="47">
        <f t="shared" si="48"/>
        <v>5.5165194751577022</v>
      </c>
      <c r="CZ25" s="44">
        <f t="shared" si="49"/>
        <v>22448903.087145995</v>
      </c>
      <c r="DA25" s="48">
        <f t="shared" si="50"/>
        <v>26.462558762300382</v>
      </c>
      <c r="DB25" s="46">
        <f t="shared" si="51"/>
        <v>45906.411698211479</v>
      </c>
      <c r="DC25" s="47">
        <f t="shared" si="52"/>
        <v>1.5833444289309221E-2</v>
      </c>
      <c r="DD25" s="44">
        <f t="shared" si="53"/>
        <v>12979.107090769528</v>
      </c>
      <c r="DE25" s="47">
        <f t="shared" si="54"/>
        <v>8.4346900758001508E-3</v>
      </c>
      <c r="DF25" s="44">
        <f t="shared" si="55"/>
        <v>58885.518788981004</v>
      </c>
      <c r="DG25" s="48">
        <f t="shared" si="56"/>
        <v>1.3268155150984576E-2</v>
      </c>
      <c r="DH25" s="174"/>
      <c r="DI25" s="187" t="s">
        <v>24</v>
      </c>
      <c r="DJ25" s="46">
        <f t="shared" si="57"/>
        <v>22448903.087145995</v>
      </c>
      <c r="DK25" s="44">
        <f t="shared" si="58"/>
        <v>58885.518788981004</v>
      </c>
      <c r="DL25" s="45">
        <f t="shared" si="59"/>
        <v>22507788.605934978</v>
      </c>
      <c r="DM25"/>
    </row>
    <row r="26" spans="1:117" s="25" customFormat="1" ht="15.6" x14ac:dyDescent="0.3">
      <c r="A26" s="33">
        <v>14</v>
      </c>
      <c r="B26" s="33" t="s">
        <v>25</v>
      </c>
      <c r="C26" s="42"/>
      <c r="D26" s="43">
        <v>298269.19460000005</v>
      </c>
      <c r="E26" s="47">
        <v>2.8068696322366939</v>
      </c>
      <c r="F26" s="44">
        <v>8957.237000000001</v>
      </c>
      <c r="G26" s="47">
        <v>0.36731062904945466</v>
      </c>
      <c r="H26" s="44">
        <v>307226.43160000007</v>
      </c>
      <c r="I26" s="48">
        <v>2.3515226299272873</v>
      </c>
      <c r="J26" s="46">
        <v>291961.92000000004</v>
      </c>
      <c r="K26" s="47">
        <v>0.92203645045460447</v>
      </c>
      <c r="L26" s="44">
        <v>1245455.5430000001</v>
      </c>
      <c r="M26" s="47">
        <v>4.5527026326563442</v>
      </c>
      <c r="N26" s="44">
        <v>1537417.463</v>
      </c>
      <c r="O26" s="48">
        <v>2.6048519144783322</v>
      </c>
      <c r="P26" s="137">
        <f t="shared" si="27"/>
        <v>590231.11460000009</v>
      </c>
      <c r="Q26" s="138">
        <f t="shared" si="28"/>
        <v>1254412.78</v>
      </c>
      <c r="R26" s="139">
        <f t="shared" si="29"/>
        <v>1844643.8946000002</v>
      </c>
      <c r="S26" s="39"/>
      <c r="T26" s="43">
        <v>6367018.9298372939</v>
      </c>
      <c r="U26" s="47">
        <v>33.089690255212865</v>
      </c>
      <c r="V26" s="44">
        <v>1552866.2553834128</v>
      </c>
      <c r="W26" s="47">
        <v>32.689168393891308</v>
      </c>
      <c r="X26" s="44">
        <v>7919885.1852207072</v>
      </c>
      <c r="Y26" s="48">
        <v>33.010387524313032</v>
      </c>
      <c r="Z26" s="46">
        <v>5441258.2641069386</v>
      </c>
      <c r="AA26" s="47">
        <v>5.6131092158596996</v>
      </c>
      <c r="AB26" s="44">
        <v>682219.03296884033</v>
      </c>
      <c r="AC26" s="47">
        <v>1.7859230492537665</v>
      </c>
      <c r="AD26" s="44">
        <v>6123477.2970757792</v>
      </c>
      <c r="AE26" s="48">
        <v>4.5312704306227101</v>
      </c>
      <c r="AF26" s="137">
        <f t="shared" si="30"/>
        <v>11808277.193944233</v>
      </c>
      <c r="AG26" s="138">
        <f t="shared" si="31"/>
        <v>2235085.2883522529</v>
      </c>
      <c r="AH26" s="139">
        <f t="shared" si="32"/>
        <v>14043362.482296485</v>
      </c>
      <c r="AI26" s="41"/>
      <c r="AJ26" s="43">
        <v>1399339.3543094732</v>
      </c>
      <c r="AK26" s="47">
        <v>22.054205741678064</v>
      </c>
      <c r="AL26" s="44">
        <v>462984.32752635377</v>
      </c>
      <c r="AM26" s="47">
        <v>23.756186952965969</v>
      </c>
      <c r="AN26" s="44">
        <v>1862323.681835827</v>
      </c>
      <c r="AO26" s="48">
        <v>22.454137159066626</v>
      </c>
      <c r="AP26" s="46">
        <v>303103.29102801834</v>
      </c>
      <c r="AQ26" s="47">
        <v>2.0633026849737806</v>
      </c>
      <c r="AR26" s="44">
        <v>333992.46296661883</v>
      </c>
      <c r="AS26" s="47">
        <v>2.3410796052781939</v>
      </c>
      <c r="AT26" s="44">
        <v>637095.75399463717</v>
      </c>
      <c r="AU26" s="48">
        <v>2.2001593891405031</v>
      </c>
      <c r="AV26" s="137">
        <f t="shared" si="33"/>
        <v>1702442.6453374915</v>
      </c>
      <c r="AW26" s="138">
        <f t="shared" si="34"/>
        <v>796976.79049297259</v>
      </c>
      <c r="AX26" s="139">
        <f t="shared" si="35"/>
        <v>2499419.4358304641</v>
      </c>
      <c r="AY26" s="41"/>
      <c r="AZ26" s="43">
        <v>6360724.5217147171</v>
      </c>
      <c r="BA26" s="47">
        <v>57.689983599360737</v>
      </c>
      <c r="BB26" s="44">
        <v>996134.56511176575</v>
      </c>
      <c r="BC26" s="47">
        <v>35.471088028763511</v>
      </c>
      <c r="BD26" s="44">
        <v>7356859.0868264828</v>
      </c>
      <c r="BE26" s="48">
        <v>53.179551010745143</v>
      </c>
      <c r="BF26" s="46">
        <v>2093651.1047839741</v>
      </c>
      <c r="BG26" s="47">
        <v>3.5517517512069725</v>
      </c>
      <c r="BH26" s="44">
        <v>1989753.3053786163</v>
      </c>
      <c r="BI26" s="47">
        <v>7.1436896359807145</v>
      </c>
      <c r="BJ26" s="44">
        <v>4083404.4101625904</v>
      </c>
      <c r="BK26" s="48">
        <v>4.7043667016848909</v>
      </c>
      <c r="BL26" s="137">
        <f t="shared" si="36"/>
        <v>8454375.6264986917</v>
      </c>
      <c r="BM26" s="138">
        <f t="shared" si="37"/>
        <v>2985887.870490382</v>
      </c>
      <c r="BN26" s="139">
        <f t="shared" si="38"/>
        <v>11440263.496989073</v>
      </c>
      <c r="BO26" s="41"/>
      <c r="BP26" s="43">
        <v>1145266.8957141936</v>
      </c>
      <c r="BQ26" s="47">
        <v>13.090559799220392</v>
      </c>
      <c r="BR26" s="44">
        <v>440732.79342162126</v>
      </c>
      <c r="BS26" s="47">
        <v>21.666148531197585</v>
      </c>
      <c r="BT26" s="44">
        <v>1585999.6891358148</v>
      </c>
      <c r="BU26" s="48">
        <v>14.708334314530417</v>
      </c>
      <c r="BV26" s="46">
        <v>443494.28038408788</v>
      </c>
      <c r="BW26" s="47">
        <v>1.5938984721525558</v>
      </c>
      <c r="BX26" s="44">
        <v>507171.0047983923</v>
      </c>
      <c r="BY26" s="47">
        <v>2.8342600984581252</v>
      </c>
      <c r="BZ26" s="44">
        <v>950665.28518248023</v>
      </c>
      <c r="CA26" s="48">
        <v>2.0793749730580862</v>
      </c>
      <c r="CB26" s="137">
        <f t="shared" si="39"/>
        <v>1588761.1760982815</v>
      </c>
      <c r="CC26" s="138">
        <f t="shared" si="40"/>
        <v>947903.7982200135</v>
      </c>
      <c r="CD26" s="139">
        <f t="shared" si="41"/>
        <v>2536664.9743182948</v>
      </c>
      <c r="CE26" s="41"/>
      <c r="CF26" s="43">
        <v>5194434.5349540515</v>
      </c>
      <c r="CG26" s="47">
        <v>41.312887007126562</v>
      </c>
      <c r="CH26" s="44">
        <v>749453.92396683828</v>
      </c>
      <c r="CI26" s="47">
        <v>32.708677343291505</v>
      </c>
      <c r="CJ26" s="44">
        <v>5943888.4589208895</v>
      </c>
      <c r="CK26" s="48">
        <v>39.986602211419601</v>
      </c>
      <c r="CL26" s="46">
        <v>998669.66560778639</v>
      </c>
      <c r="CM26" s="47">
        <v>1.6681137325120621</v>
      </c>
      <c r="CN26" s="44">
        <v>1266923.7030559364</v>
      </c>
      <c r="CO26" s="47">
        <v>4.4756077162284509</v>
      </c>
      <c r="CP26" s="44">
        <v>2265593.3686637226</v>
      </c>
      <c r="CQ26" s="48">
        <v>2.5694136904964786</v>
      </c>
      <c r="CR26" s="137">
        <f t="shared" si="42"/>
        <v>6193104.2005618382</v>
      </c>
      <c r="CS26" s="138">
        <f t="shared" si="43"/>
        <v>2016377.6270227747</v>
      </c>
      <c r="CT26" s="139">
        <f t="shared" si="44"/>
        <v>8209481.8275846131</v>
      </c>
      <c r="CU26" s="41"/>
      <c r="CV26" s="46">
        <f t="shared" si="45"/>
        <v>20765053.431129731</v>
      </c>
      <c r="CW26" s="47">
        <f t="shared" si="46"/>
        <v>30.286975731289992</v>
      </c>
      <c r="CX26" s="47">
        <f t="shared" si="47"/>
        <v>4211129.1024099924</v>
      </c>
      <c r="CY26" s="47">
        <f t="shared" si="48"/>
        <v>25.880080768512155</v>
      </c>
      <c r="CZ26" s="44">
        <f t="shared" si="49"/>
        <v>24976182.533539724</v>
      </c>
      <c r="DA26" s="48">
        <f t="shared" si="50"/>
        <v>29.44169233507801</v>
      </c>
      <c r="DB26" s="46">
        <f t="shared" si="51"/>
        <v>9572138.525910804</v>
      </c>
      <c r="DC26" s="47">
        <f t="shared" si="52"/>
        <v>3.3014979056937266</v>
      </c>
      <c r="DD26" s="44">
        <f t="shared" si="53"/>
        <v>6025515.0521684047</v>
      </c>
      <c r="DE26" s="47">
        <f t="shared" si="54"/>
        <v>3.9157818528405381</v>
      </c>
      <c r="DF26" s="44">
        <f t="shared" si="55"/>
        <v>15597653.578079209</v>
      </c>
      <c r="DG26" s="48">
        <f t="shared" si="56"/>
        <v>3.5144818610987718</v>
      </c>
      <c r="DH26" s="174"/>
      <c r="DI26" s="187" t="s">
        <v>25</v>
      </c>
      <c r="DJ26" s="46">
        <f t="shared" si="57"/>
        <v>24976182.533539724</v>
      </c>
      <c r="DK26" s="44">
        <f t="shared" si="58"/>
        <v>15597653.578079209</v>
      </c>
      <c r="DL26" s="45">
        <f t="shared" si="59"/>
        <v>40573836.111618936</v>
      </c>
      <c r="DM26"/>
    </row>
    <row r="27" spans="1:117" s="25" customFormat="1" ht="15.6" x14ac:dyDescent="0.3">
      <c r="A27" s="33">
        <v>15</v>
      </c>
      <c r="B27" s="33" t="s">
        <v>26</v>
      </c>
      <c r="C27" s="42"/>
      <c r="D27" s="43">
        <v>0</v>
      </c>
      <c r="E27" s="47">
        <v>0</v>
      </c>
      <c r="F27" s="44">
        <v>0</v>
      </c>
      <c r="G27" s="47">
        <v>0</v>
      </c>
      <c r="H27" s="44">
        <v>0</v>
      </c>
      <c r="I27" s="48">
        <v>0</v>
      </c>
      <c r="J27" s="46">
        <v>0</v>
      </c>
      <c r="K27" s="47">
        <v>0</v>
      </c>
      <c r="L27" s="44">
        <v>0</v>
      </c>
      <c r="M27" s="47">
        <v>0</v>
      </c>
      <c r="N27" s="44">
        <v>0</v>
      </c>
      <c r="O27" s="48">
        <v>0</v>
      </c>
      <c r="P27" s="137">
        <f t="shared" si="27"/>
        <v>0</v>
      </c>
      <c r="Q27" s="138">
        <f t="shared" si="28"/>
        <v>0</v>
      </c>
      <c r="R27" s="139">
        <f t="shared" si="29"/>
        <v>0</v>
      </c>
      <c r="S27" s="39"/>
      <c r="T27" s="43">
        <v>202569.20081749972</v>
      </c>
      <c r="U27" s="47">
        <v>1.0527614546401811</v>
      </c>
      <c r="V27" s="44">
        <v>-414.41444230756235</v>
      </c>
      <c r="W27" s="47">
        <v>-8.7237799407957721E-3</v>
      </c>
      <c r="X27" s="44">
        <v>202154.78637519217</v>
      </c>
      <c r="Y27" s="48">
        <v>0.84258896209665757</v>
      </c>
      <c r="Z27" s="46">
        <v>4101365.4345841673</v>
      </c>
      <c r="AA27" s="47">
        <v>4.2308986269467699</v>
      </c>
      <c r="AB27" s="44">
        <v>5.5444972741377541</v>
      </c>
      <c r="AC27" s="47">
        <v>1.4514466761966696E-5</v>
      </c>
      <c r="AD27" s="44">
        <v>4101370.9790814416</v>
      </c>
      <c r="AE27" s="48">
        <v>3.0349456919519735</v>
      </c>
      <c r="AF27" s="137">
        <f t="shared" si="30"/>
        <v>4303934.6354016671</v>
      </c>
      <c r="AG27" s="138">
        <f t="shared" si="31"/>
        <v>-408.86994503342459</v>
      </c>
      <c r="AH27" s="139">
        <f t="shared" si="32"/>
        <v>4303525.7654566336</v>
      </c>
      <c r="AI27" s="41"/>
      <c r="AJ27" s="43">
        <v>62426.406898200978</v>
      </c>
      <c r="AK27" s="47">
        <v>0.98386772101183573</v>
      </c>
      <c r="AL27" s="44">
        <v>0</v>
      </c>
      <c r="AM27" s="47">
        <v>0</v>
      </c>
      <c r="AN27" s="44">
        <v>62426.406898200978</v>
      </c>
      <c r="AO27" s="48">
        <v>0.75267855771351211</v>
      </c>
      <c r="AP27" s="46">
        <v>615869.92150671349</v>
      </c>
      <c r="AQ27" s="47">
        <v>4.1923862269180372</v>
      </c>
      <c r="AR27" s="44">
        <v>0</v>
      </c>
      <c r="AS27" s="47">
        <v>0</v>
      </c>
      <c r="AT27" s="44">
        <v>615869.92150671349</v>
      </c>
      <c r="AU27" s="48">
        <v>2.1268576690335723</v>
      </c>
      <c r="AV27" s="137">
        <f t="shared" si="33"/>
        <v>678296.32840491447</v>
      </c>
      <c r="AW27" s="138">
        <f t="shared" si="34"/>
        <v>0</v>
      </c>
      <c r="AX27" s="139">
        <f t="shared" si="35"/>
        <v>678296.32840491447</v>
      </c>
      <c r="AY27" s="41"/>
      <c r="AZ27" s="43">
        <v>239167.20802808914</v>
      </c>
      <c r="BA27" s="47">
        <v>2.1691793539465896</v>
      </c>
      <c r="BB27" s="44">
        <v>0</v>
      </c>
      <c r="BC27" s="47">
        <v>0</v>
      </c>
      <c r="BD27" s="44">
        <v>239167.20802808914</v>
      </c>
      <c r="BE27" s="48">
        <v>1.7288362586966108</v>
      </c>
      <c r="BF27" s="46">
        <v>1396992.8291601657</v>
      </c>
      <c r="BG27" s="47">
        <v>2.3699133614266472</v>
      </c>
      <c r="BH27" s="44">
        <v>73.725241522831624</v>
      </c>
      <c r="BI27" s="47">
        <v>2.6469122697429613E-4</v>
      </c>
      <c r="BJ27" s="44">
        <v>1397066.5544016885</v>
      </c>
      <c r="BK27" s="48">
        <v>1.6095181173356412</v>
      </c>
      <c r="BL27" s="137">
        <f t="shared" si="36"/>
        <v>1636160.0371882548</v>
      </c>
      <c r="BM27" s="138">
        <f t="shared" si="37"/>
        <v>73.725241522831624</v>
      </c>
      <c r="BN27" s="139">
        <f t="shared" si="38"/>
        <v>1636233.7624297775</v>
      </c>
      <c r="BO27" s="41"/>
      <c r="BP27" s="43">
        <v>52476.985930757801</v>
      </c>
      <c r="BQ27" s="47">
        <v>0.59981924299055644</v>
      </c>
      <c r="BR27" s="44">
        <v>0</v>
      </c>
      <c r="BS27" s="47">
        <v>0</v>
      </c>
      <c r="BT27" s="44">
        <v>52476.985930757801</v>
      </c>
      <c r="BU27" s="48">
        <v>0.4866640631619939</v>
      </c>
      <c r="BV27" s="46">
        <v>479131.81385411072</v>
      </c>
      <c r="BW27" s="47">
        <v>1.7219781626052966</v>
      </c>
      <c r="BX27" s="44">
        <v>0</v>
      </c>
      <c r="BY27" s="47">
        <v>0</v>
      </c>
      <c r="BZ27" s="44">
        <v>479131.81385411072</v>
      </c>
      <c r="CA27" s="48">
        <v>1.0479973530672517</v>
      </c>
      <c r="CB27" s="137">
        <f t="shared" si="39"/>
        <v>531608.79978486849</v>
      </c>
      <c r="CC27" s="138">
        <f t="shared" si="40"/>
        <v>0</v>
      </c>
      <c r="CD27" s="139">
        <f t="shared" si="41"/>
        <v>531608.79978486849</v>
      </c>
      <c r="CE27" s="41"/>
      <c r="CF27" s="43">
        <v>148366.40589792971</v>
      </c>
      <c r="CG27" s="47">
        <v>1.180002273831499</v>
      </c>
      <c r="CH27" s="44">
        <v>0</v>
      </c>
      <c r="CI27" s="47">
        <v>0</v>
      </c>
      <c r="CJ27" s="44">
        <v>148366.40589792971</v>
      </c>
      <c r="CK27" s="48">
        <v>0.99811234601391019</v>
      </c>
      <c r="CL27" s="46">
        <v>1232855.2836114317</v>
      </c>
      <c r="CM27" s="47">
        <v>2.0592823629429842</v>
      </c>
      <c r="CN27" s="44">
        <v>316.33875680301304</v>
      </c>
      <c r="CO27" s="47">
        <v>1.1175165303756029E-3</v>
      </c>
      <c r="CP27" s="44">
        <v>1233171.6223682347</v>
      </c>
      <c r="CQ27" s="48">
        <v>1.3985422508159688</v>
      </c>
      <c r="CR27" s="137">
        <f t="shared" si="42"/>
        <v>1381221.6895093615</v>
      </c>
      <c r="CS27" s="138">
        <f t="shared" si="43"/>
        <v>316.33875680301304</v>
      </c>
      <c r="CT27" s="139">
        <f t="shared" si="44"/>
        <v>1381538.0282661645</v>
      </c>
      <c r="CU27" s="41"/>
      <c r="CV27" s="46">
        <f t="shared" si="45"/>
        <v>705006.20757247729</v>
      </c>
      <c r="CW27" s="47">
        <f t="shared" si="46"/>
        <v>1.0282904385473919</v>
      </c>
      <c r="CX27" s="47">
        <f t="shared" si="47"/>
        <v>-414.41444230756235</v>
      </c>
      <c r="CY27" s="47">
        <f t="shared" si="48"/>
        <v>-2.546841708657131E-3</v>
      </c>
      <c r="CZ27" s="44">
        <f t="shared" si="49"/>
        <v>704591.79313016974</v>
      </c>
      <c r="DA27" s="48">
        <f t="shared" si="50"/>
        <v>0.83056627117864901</v>
      </c>
      <c r="DB27" s="46">
        <f t="shared" si="51"/>
        <v>7826215.282716589</v>
      </c>
      <c r="DC27" s="47">
        <f t="shared" si="52"/>
        <v>2.6993166987142518</v>
      </c>
      <c r="DD27" s="44">
        <f t="shared" si="53"/>
        <v>395.6084955999824</v>
      </c>
      <c r="DE27" s="47">
        <f t="shared" si="54"/>
        <v>2.5709280526026992E-4</v>
      </c>
      <c r="DF27" s="44">
        <f t="shared" si="55"/>
        <v>7826610.8912121886</v>
      </c>
      <c r="DG27" s="48">
        <f t="shared" si="56"/>
        <v>1.7635012775062957</v>
      </c>
      <c r="DH27" s="174"/>
      <c r="DI27" s="187" t="s">
        <v>26</v>
      </c>
      <c r="DJ27" s="46">
        <f t="shared" si="57"/>
        <v>704591.79313016974</v>
      </c>
      <c r="DK27" s="44">
        <f t="shared" si="58"/>
        <v>7826610.8912121886</v>
      </c>
      <c r="DL27" s="45">
        <f t="shared" si="59"/>
        <v>8531202.6843423583</v>
      </c>
      <c r="DM27"/>
    </row>
    <row r="28" spans="1:117" s="25" customFormat="1" ht="15.6" x14ac:dyDescent="0.3">
      <c r="A28" s="33">
        <v>16</v>
      </c>
      <c r="B28" s="33" t="s">
        <v>27</v>
      </c>
      <c r="C28" s="42"/>
      <c r="D28" s="43">
        <v>35685.14</v>
      </c>
      <c r="E28" s="47">
        <v>0.33581589249416549</v>
      </c>
      <c r="F28" s="44">
        <v>2956.8199999999997</v>
      </c>
      <c r="G28" s="47">
        <v>0.12125071762486672</v>
      </c>
      <c r="H28" s="44">
        <v>38641.96</v>
      </c>
      <c r="I28" s="48">
        <v>0.29576701109835435</v>
      </c>
      <c r="J28" s="46">
        <v>3850.87</v>
      </c>
      <c r="K28" s="47">
        <v>1.2161320578937561E-2</v>
      </c>
      <c r="L28" s="44">
        <v>10088.99</v>
      </c>
      <c r="M28" s="47">
        <v>3.6879816057668408E-2</v>
      </c>
      <c r="N28" s="44">
        <v>13939.86</v>
      </c>
      <c r="O28" s="48">
        <v>2.3618354729563733E-2</v>
      </c>
      <c r="P28" s="137">
        <f t="shared" si="27"/>
        <v>39536.01</v>
      </c>
      <c r="Q28" s="138">
        <f t="shared" si="28"/>
        <v>13045.81</v>
      </c>
      <c r="R28" s="139">
        <f t="shared" si="29"/>
        <v>52581.82</v>
      </c>
      <c r="S28" s="39"/>
      <c r="T28" s="43">
        <v>55871.360301747045</v>
      </c>
      <c r="U28" s="47">
        <v>0.29036602951790663</v>
      </c>
      <c r="V28" s="44">
        <v>21685.176194772597</v>
      </c>
      <c r="W28" s="47">
        <v>0.45649158375658044</v>
      </c>
      <c r="X28" s="44">
        <v>77556.536496519635</v>
      </c>
      <c r="Y28" s="48">
        <v>0.32325864137161664</v>
      </c>
      <c r="Z28" s="46">
        <v>1371012.6902471539</v>
      </c>
      <c r="AA28" s="47">
        <v>1.4143133064370299</v>
      </c>
      <c r="AB28" s="44">
        <v>87960.67794961686</v>
      </c>
      <c r="AC28" s="47">
        <v>0.23026476041659083</v>
      </c>
      <c r="AD28" s="44">
        <v>1458973.3681967708</v>
      </c>
      <c r="AE28" s="48">
        <v>1.0796158067791126</v>
      </c>
      <c r="AF28" s="137">
        <f t="shared" si="30"/>
        <v>1426884.0505489009</v>
      </c>
      <c r="AG28" s="138">
        <f t="shared" si="31"/>
        <v>109645.85414438945</v>
      </c>
      <c r="AH28" s="139">
        <f t="shared" si="32"/>
        <v>1536529.9046932904</v>
      </c>
      <c r="AI28" s="41"/>
      <c r="AJ28" s="43">
        <v>82717.318491725295</v>
      </c>
      <c r="AK28" s="47">
        <v>1.3036614419499652</v>
      </c>
      <c r="AL28" s="44">
        <v>85586.243159954902</v>
      </c>
      <c r="AM28" s="47">
        <v>4.391515375850731</v>
      </c>
      <c r="AN28" s="44">
        <v>168303.56165168021</v>
      </c>
      <c r="AO28" s="48">
        <v>2.0292451277647454</v>
      </c>
      <c r="AP28" s="46">
        <v>141347.29419402013</v>
      </c>
      <c r="AQ28" s="47">
        <v>0.96218767745857869</v>
      </c>
      <c r="AR28" s="44">
        <v>175155.35212707456</v>
      </c>
      <c r="AS28" s="47">
        <v>1.2277301678541106</v>
      </c>
      <c r="AT28" s="44">
        <v>316502.64632109471</v>
      </c>
      <c r="AU28" s="48">
        <v>1.0930166535014045</v>
      </c>
      <c r="AV28" s="137">
        <f t="shared" si="33"/>
        <v>224064.61268574541</v>
      </c>
      <c r="AW28" s="138">
        <f t="shared" si="34"/>
        <v>260741.59528702946</v>
      </c>
      <c r="AX28" s="139">
        <f t="shared" si="35"/>
        <v>484806.20797277486</v>
      </c>
      <c r="AY28" s="41"/>
      <c r="AZ28" s="43">
        <v>15606.602495831907</v>
      </c>
      <c r="BA28" s="47">
        <v>0.1415474980802299</v>
      </c>
      <c r="BB28" s="44">
        <v>4556.4347552937788</v>
      </c>
      <c r="BC28" s="47">
        <v>0.16224886070910441</v>
      </c>
      <c r="BD28" s="44">
        <v>20163.037251125686</v>
      </c>
      <c r="BE28" s="48">
        <v>0.14574987170106757</v>
      </c>
      <c r="BF28" s="46">
        <v>112950.41621186303</v>
      </c>
      <c r="BG28" s="47">
        <v>0.19161351080099587</v>
      </c>
      <c r="BH28" s="44">
        <v>38083.622377393964</v>
      </c>
      <c r="BI28" s="47">
        <v>0.13672930093523555</v>
      </c>
      <c r="BJ28" s="44">
        <v>151034.03858925699</v>
      </c>
      <c r="BK28" s="48">
        <v>0.17400174721660752</v>
      </c>
      <c r="BL28" s="137">
        <f t="shared" si="36"/>
        <v>128557.01870769494</v>
      </c>
      <c r="BM28" s="138">
        <f t="shared" si="37"/>
        <v>42640.05713268774</v>
      </c>
      <c r="BN28" s="139">
        <f t="shared" si="38"/>
        <v>171197.07584038266</v>
      </c>
      <c r="BO28" s="41"/>
      <c r="BP28" s="43">
        <v>-55782.144556069718</v>
      </c>
      <c r="BQ28" s="47">
        <v>-0.63759766546348895</v>
      </c>
      <c r="BR28" s="44">
        <v>-45703.27960132109</v>
      </c>
      <c r="BS28" s="47">
        <v>-2.2467446466090397</v>
      </c>
      <c r="BT28" s="44">
        <v>-101485.42415739081</v>
      </c>
      <c r="BU28" s="48">
        <v>-0.94116131092822786</v>
      </c>
      <c r="BV28" s="46">
        <v>-111386.32213844366</v>
      </c>
      <c r="BW28" s="47">
        <v>-0.40031742578822138</v>
      </c>
      <c r="BX28" s="44">
        <v>-196499.31884259928</v>
      </c>
      <c r="BY28" s="47">
        <v>-1.0981112356593958</v>
      </c>
      <c r="BZ28" s="44">
        <v>-307885.64098104293</v>
      </c>
      <c r="CA28" s="48">
        <v>-0.67343333810389361</v>
      </c>
      <c r="CB28" s="137">
        <f t="shared" si="39"/>
        <v>-167168.46669451339</v>
      </c>
      <c r="CC28" s="138">
        <f t="shared" si="40"/>
        <v>-242202.59844392037</v>
      </c>
      <c r="CD28" s="139">
        <f t="shared" si="41"/>
        <v>-409371.06513843377</v>
      </c>
      <c r="CE28" s="41"/>
      <c r="CF28" s="43">
        <v>191948.00589849919</v>
      </c>
      <c r="CG28" s="47">
        <v>1.5266197360976284</v>
      </c>
      <c r="CH28" s="44">
        <v>71361.849385653171</v>
      </c>
      <c r="CI28" s="47">
        <v>3.1144699247437337</v>
      </c>
      <c r="CJ28" s="44">
        <v>263309.85528415238</v>
      </c>
      <c r="CK28" s="48">
        <v>1.7713768544548654</v>
      </c>
      <c r="CL28" s="46">
        <v>939899.42146281886</v>
      </c>
      <c r="CM28" s="47">
        <v>1.5699476875249612</v>
      </c>
      <c r="CN28" s="44">
        <v>525896.32734245784</v>
      </c>
      <c r="CO28" s="47">
        <v>1.8578116858282416</v>
      </c>
      <c r="CP28" s="44">
        <v>1465795.7488052766</v>
      </c>
      <c r="CQ28" s="48">
        <v>1.6623617090975118</v>
      </c>
      <c r="CR28" s="137">
        <f t="shared" si="42"/>
        <v>1131847.4273613181</v>
      </c>
      <c r="CS28" s="138">
        <f t="shared" si="43"/>
        <v>597258.17672811099</v>
      </c>
      <c r="CT28" s="139">
        <f t="shared" si="44"/>
        <v>1729105.6040894291</v>
      </c>
      <c r="CU28" s="41"/>
      <c r="CV28" s="46">
        <f t="shared" si="45"/>
        <v>326046.28263173369</v>
      </c>
      <c r="CW28" s="47">
        <f t="shared" si="46"/>
        <v>0.47555648638691628</v>
      </c>
      <c r="CX28" s="47">
        <f t="shared" si="47"/>
        <v>140443.24389435336</v>
      </c>
      <c r="CY28" s="47">
        <f t="shared" si="48"/>
        <v>0.8631135277466605</v>
      </c>
      <c r="CZ28" s="44">
        <f t="shared" si="49"/>
        <v>466489.52652608708</v>
      </c>
      <c r="DA28" s="48">
        <f t="shared" si="50"/>
        <v>0.54989352752663423</v>
      </c>
      <c r="DB28" s="46">
        <f t="shared" si="51"/>
        <v>2457674.3699774123</v>
      </c>
      <c r="DC28" s="47">
        <f t="shared" si="52"/>
        <v>0.84766917689226773</v>
      </c>
      <c r="DD28" s="44">
        <f t="shared" si="53"/>
        <v>640685.65095394384</v>
      </c>
      <c r="DE28" s="47">
        <f t="shared" si="54"/>
        <v>0.41636029844086819</v>
      </c>
      <c r="DF28" s="44">
        <f t="shared" si="55"/>
        <v>3098360.0209313561</v>
      </c>
      <c r="DG28" s="48">
        <f t="shared" si="56"/>
        <v>0.69812616610618539</v>
      </c>
      <c r="DH28" s="174"/>
      <c r="DI28" s="187" t="s">
        <v>27</v>
      </c>
      <c r="DJ28" s="46">
        <f t="shared" si="57"/>
        <v>466489.52652608708</v>
      </c>
      <c r="DK28" s="44">
        <f t="shared" si="58"/>
        <v>3098360.0209313561</v>
      </c>
      <c r="DL28" s="45">
        <f t="shared" si="59"/>
        <v>3564849.5474574431</v>
      </c>
      <c r="DM28"/>
    </row>
    <row r="29" spans="1:117" s="25" customFormat="1" ht="15.6" x14ac:dyDescent="0.3">
      <c r="A29" s="33">
        <v>17</v>
      </c>
      <c r="B29" s="33" t="s">
        <v>28</v>
      </c>
      <c r="C29" s="42"/>
      <c r="D29" s="43">
        <v>77736.727099999989</v>
      </c>
      <c r="E29" s="47">
        <v>0.73154339287058634</v>
      </c>
      <c r="F29" s="44">
        <v>426.40000000000003</v>
      </c>
      <c r="G29" s="47">
        <v>1.7485442466989257E-2</v>
      </c>
      <c r="H29" s="44">
        <v>78163.127099999983</v>
      </c>
      <c r="I29" s="48">
        <v>0.59826350631458081</v>
      </c>
      <c r="J29" s="46">
        <v>25218980.149999999</v>
      </c>
      <c r="K29" s="47">
        <v>79.643327943558958</v>
      </c>
      <c r="L29" s="44">
        <v>1023422.43</v>
      </c>
      <c r="M29" s="47">
        <v>3.7410713032416547</v>
      </c>
      <c r="N29" s="44">
        <v>26242402.579999998</v>
      </c>
      <c r="O29" s="48">
        <v>44.46259668966966</v>
      </c>
      <c r="P29" s="137">
        <f t="shared" si="27"/>
        <v>25296716.877099998</v>
      </c>
      <c r="Q29" s="138">
        <f t="shared" si="28"/>
        <v>1023848.8300000001</v>
      </c>
      <c r="R29" s="139">
        <f t="shared" si="29"/>
        <v>26320565.707099997</v>
      </c>
      <c r="S29" s="39"/>
      <c r="T29" s="43">
        <v>1897755.6647275072</v>
      </c>
      <c r="U29" s="47">
        <v>9.8627234845544169</v>
      </c>
      <c r="V29" s="44">
        <v>606598.15596563159</v>
      </c>
      <c r="W29" s="47">
        <v>12.769412175093288</v>
      </c>
      <c r="X29" s="44">
        <v>2504353.820693139</v>
      </c>
      <c r="Y29" s="48">
        <v>10.43824350804281</v>
      </c>
      <c r="Z29" s="46">
        <v>649296.90734987415</v>
      </c>
      <c r="AA29" s="47">
        <v>0.66980361482124129</v>
      </c>
      <c r="AB29" s="44">
        <v>179289.83322099556</v>
      </c>
      <c r="AC29" s="47">
        <v>0.46934757046109027</v>
      </c>
      <c r="AD29" s="44">
        <v>828586.74057086976</v>
      </c>
      <c r="AE29" s="48">
        <v>0.6131402820008478</v>
      </c>
      <c r="AF29" s="137">
        <f t="shared" si="30"/>
        <v>2547052.5720773814</v>
      </c>
      <c r="AG29" s="138">
        <f t="shared" si="31"/>
        <v>785887.98918662709</v>
      </c>
      <c r="AH29" s="139">
        <f t="shared" si="32"/>
        <v>3332940.5612640083</v>
      </c>
      <c r="AI29" s="41"/>
      <c r="AJ29" s="43">
        <v>248137.90495358943</v>
      </c>
      <c r="AK29" s="47">
        <v>3.9107628834293053</v>
      </c>
      <c r="AL29" s="44">
        <v>208553.82887831668</v>
      </c>
      <c r="AM29" s="47">
        <v>10.701104668188039</v>
      </c>
      <c r="AN29" s="44">
        <v>456691.73383190611</v>
      </c>
      <c r="AO29" s="48">
        <v>5.5063568867710737</v>
      </c>
      <c r="AP29" s="46">
        <v>13992.966775401943</v>
      </c>
      <c r="AQ29" s="47">
        <v>9.5253752674585385E-2</v>
      </c>
      <c r="AR29" s="44">
        <v>79466.923546834441</v>
      </c>
      <c r="AS29" s="47">
        <v>0.55701374922430325</v>
      </c>
      <c r="AT29" s="44">
        <v>93459.890322236388</v>
      </c>
      <c r="AU29" s="48">
        <v>0.32275627943086388</v>
      </c>
      <c r="AV29" s="137">
        <f t="shared" si="33"/>
        <v>262130.87172899136</v>
      </c>
      <c r="AW29" s="138">
        <f t="shared" si="34"/>
        <v>288020.75242515112</v>
      </c>
      <c r="AX29" s="139">
        <f t="shared" si="35"/>
        <v>550151.62415414245</v>
      </c>
      <c r="AY29" s="41"/>
      <c r="AZ29" s="43">
        <v>314255.62882977154</v>
      </c>
      <c r="BA29" s="47">
        <v>2.8502102254711406</v>
      </c>
      <c r="BB29" s="44">
        <v>131352.43973759661</v>
      </c>
      <c r="BC29" s="47">
        <v>4.6772937270803192</v>
      </c>
      <c r="BD29" s="44">
        <v>445608.06856736814</v>
      </c>
      <c r="BE29" s="48">
        <v>3.2211079121538826</v>
      </c>
      <c r="BF29" s="46">
        <v>50329.856556268176</v>
      </c>
      <c r="BG29" s="47">
        <v>8.538154029258177E-2</v>
      </c>
      <c r="BH29" s="44">
        <v>169464.6900438141</v>
      </c>
      <c r="BI29" s="47">
        <v>0.60841871535442515</v>
      </c>
      <c r="BJ29" s="44">
        <v>219794.54660008228</v>
      </c>
      <c r="BK29" s="48">
        <v>0.25321864855315279</v>
      </c>
      <c r="BL29" s="137">
        <f t="shared" si="36"/>
        <v>364585.48538603971</v>
      </c>
      <c r="BM29" s="138">
        <f t="shared" si="37"/>
        <v>300817.12978141068</v>
      </c>
      <c r="BN29" s="139">
        <f t="shared" si="38"/>
        <v>665402.61516745039</v>
      </c>
      <c r="BO29" s="41"/>
      <c r="BP29" s="43">
        <v>230604.31559085392</v>
      </c>
      <c r="BQ29" s="47">
        <v>2.6358393790103092</v>
      </c>
      <c r="BR29" s="44">
        <v>451199.23534870986</v>
      </c>
      <c r="BS29" s="47">
        <v>22.180672271591281</v>
      </c>
      <c r="BT29" s="44">
        <v>681803.55093956378</v>
      </c>
      <c r="BU29" s="48">
        <v>6.322948631545616</v>
      </c>
      <c r="BV29" s="46">
        <v>17336.747331703133</v>
      </c>
      <c r="BW29" s="47">
        <v>6.2307489197301419E-2</v>
      </c>
      <c r="BX29" s="44">
        <v>143225.81501815695</v>
      </c>
      <c r="BY29" s="47">
        <v>0.80039909366757545</v>
      </c>
      <c r="BZ29" s="44">
        <v>160562.56234986009</v>
      </c>
      <c r="CA29" s="48">
        <v>0.35119592454277038</v>
      </c>
      <c r="CB29" s="137">
        <f t="shared" si="39"/>
        <v>247941.06292255706</v>
      </c>
      <c r="CC29" s="138">
        <f t="shared" si="40"/>
        <v>594425.05036686687</v>
      </c>
      <c r="CD29" s="139">
        <f t="shared" si="41"/>
        <v>842366.11328942399</v>
      </c>
      <c r="CE29" s="41"/>
      <c r="CF29" s="43">
        <v>182951.80433931167</v>
      </c>
      <c r="CG29" s="47">
        <v>1.4550702621352352</v>
      </c>
      <c r="CH29" s="44">
        <v>75721.787892045773</v>
      </c>
      <c r="CI29" s="47">
        <v>3.3047522320100282</v>
      </c>
      <c r="CJ29" s="44">
        <v>258673.59223135744</v>
      </c>
      <c r="CK29" s="48">
        <v>1.7401871025406328</v>
      </c>
      <c r="CL29" s="46">
        <v>23111.111309509535</v>
      </c>
      <c r="CM29" s="47">
        <v>3.8603317469891422E-2</v>
      </c>
      <c r="CN29" s="44">
        <v>76147.948750187323</v>
      </c>
      <c r="CO29" s="47">
        <v>0.26900463396433894</v>
      </c>
      <c r="CP29" s="44">
        <v>99259.060059696858</v>
      </c>
      <c r="CQ29" s="48">
        <v>0.11256988626057902</v>
      </c>
      <c r="CR29" s="137">
        <f t="shared" si="42"/>
        <v>206062.91564882122</v>
      </c>
      <c r="CS29" s="138">
        <f t="shared" si="43"/>
        <v>151869.7366422331</v>
      </c>
      <c r="CT29" s="139">
        <f t="shared" si="44"/>
        <v>357932.65229105431</v>
      </c>
      <c r="CU29" s="41"/>
      <c r="CV29" s="46">
        <f t="shared" si="45"/>
        <v>2951442.0455410336</v>
      </c>
      <c r="CW29" s="47">
        <f t="shared" si="46"/>
        <v>4.3048410109844282</v>
      </c>
      <c r="CX29" s="47">
        <f t="shared" si="47"/>
        <v>1473851.8478223004</v>
      </c>
      <c r="CY29" s="47">
        <f t="shared" si="48"/>
        <v>9.0577619291303328</v>
      </c>
      <c r="CZ29" s="44">
        <f t="shared" si="49"/>
        <v>4425293.8933633342</v>
      </c>
      <c r="DA29" s="48">
        <f t="shared" si="50"/>
        <v>5.2164954001974877</v>
      </c>
      <c r="DB29" s="46">
        <f t="shared" si="51"/>
        <v>25973047.739322755</v>
      </c>
      <c r="DC29" s="47">
        <f t="shared" si="52"/>
        <v>8.958286853427877</v>
      </c>
      <c r="DD29" s="44">
        <f t="shared" si="53"/>
        <v>1671017.6405799885</v>
      </c>
      <c r="DE29" s="47">
        <f t="shared" si="54"/>
        <v>1.0859387946271541</v>
      </c>
      <c r="DF29" s="44">
        <f t="shared" si="55"/>
        <v>27644065.379902743</v>
      </c>
      <c r="DG29" s="48">
        <f t="shared" si="56"/>
        <v>6.2287937001778779</v>
      </c>
      <c r="DH29" s="174"/>
      <c r="DI29" s="187" t="s">
        <v>28</v>
      </c>
      <c r="DJ29" s="46">
        <f t="shared" si="57"/>
        <v>4425293.8933633342</v>
      </c>
      <c r="DK29" s="44">
        <f t="shared" si="58"/>
        <v>27644065.379902743</v>
      </c>
      <c r="DL29" s="45">
        <f t="shared" si="59"/>
        <v>32069359.273266077</v>
      </c>
      <c r="DM29"/>
    </row>
    <row r="30" spans="1:117" s="25" customFormat="1" ht="15.6" x14ac:dyDescent="0.3">
      <c r="A30" s="33">
        <v>18</v>
      </c>
      <c r="B30" s="33" t="s">
        <v>29</v>
      </c>
      <c r="C30" s="42"/>
      <c r="D30" s="43">
        <v>-2194.11</v>
      </c>
      <c r="E30" s="47">
        <v>-2.0647726417225027E-2</v>
      </c>
      <c r="F30" s="44">
        <v>0</v>
      </c>
      <c r="G30" s="47">
        <v>0</v>
      </c>
      <c r="H30" s="44">
        <v>-2194.11</v>
      </c>
      <c r="I30" s="48">
        <v>-1.6793800229621125E-2</v>
      </c>
      <c r="J30" s="46">
        <v>3564.91</v>
      </c>
      <c r="K30" s="47">
        <v>1.1258238617522872E-2</v>
      </c>
      <c r="L30" s="44">
        <v>11301.76</v>
      </c>
      <c r="M30" s="47">
        <v>4.1313038265268824E-2</v>
      </c>
      <c r="N30" s="44">
        <v>14866.67</v>
      </c>
      <c r="O30" s="48">
        <v>2.5188652232329686E-2</v>
      </c>
      <c r="P30" s="137">
        <f t="shared" si="27"/>
        <v>1370.7999999999997</v>
      </c>
      <c r="Q30" s="138">
        <f t="shared" si="28"/>
        <v>11301.76</v>
      </c>
      <c r="R30" s="139">
        <f t="shared" si="29"/>
        <v>12672.56</v>
      </c>
      <c r="S30" s="39"/>
      <c r="T30" s="43">
        <v>759867.29048062745</v>
      </c>
      <c r="U30" s="47">
        <v>3.9490652618044533</v>
      </c>
      <c r="V30" s="44">
        <v>168732.26263710344</v>
      </c>
      <c r="W30" s="47">
        <v>3.5519590484402039</v>
      </c>
      <c r="X30" s="44">
        <v>928599.55311773089</v>
      </c>
      <c r="Y30" s="48">
        <v>3.8704388241034793</v>
      </c>
      <c r="Z30" s="46">
        <v>22003.286746355807</v>
      </c>
      <c r="AA30" s="47">
        <v>2.2698215306169493E-2</v>
      </c>
      <c r="AB30" s="44">
        <v>20523.650271434839</v>
      </c>
      <c r="AC30" s="47">
        <v>5.3727114465088398E-2</v>
      </c>
      <c r="AD30" s="44">
        <v>42526.937017790646</v>
      </c>
      <c r="AE30" s="48">
        <v>3.1469219671262934E-2</v>
      </c>
      <c r="AF30" s="137">
        <f t="shared" si="30"/>
        <v>781870.57722698327</v>
      </c>
      <c r="AG30" s="138">
        <f t="shared" si="31"/>
        <v>189255.91290853827</v>
      </c>
      <c r="AH30" s="139">
        <f t="shared" si="32"/>
        <v>971126.49013552151</v>
      </c>
      <c r="AI30" s="41"/>
      <c r="AJ30" s="43">
        <v>231148.47276003083</v>
      </c>
      <c r="AK30" s="47">
        <v>3.6430019347522591</v>
      </c>
      <c r="AL30" s="44">
        <v>98650.075008764514</v>
      </c>
      <c r="AM30" s="47">
        <v>5.0618335988898613</v>
      </c>
      <c r="AN30" s="44">
        <v>329798.54776879534</v>
      </c>
      <c r="AO30" s="48">
        <v>3.9763988927862086</v>
      </c>
      <c r="AP30" s="46">
        <v>5453.1810442635106</v>
      </c>
      <c r="AQ30" s="47">
        <v>3.7121217166978741E-2</v>
      </c>
      <c r="AR30" s="44">
        <v>8785.777158620238</v>
      </c>
      <c r="AS30" s="47">
        <v>6.1582837947515442E-2</v>
      </c>
      <c r="AT30" s="44">
        <v>14238.958202883749</v>
      </c>
      <c r="AU30" s="48">
        <v>4.9173106844968187E-2</v>
      </c>
      <c r="AV30" s="137">
        <f t="shared" si="33"/>
        <v>236601.65380429433</v>
      </c>
      <c r="AW30" s="138">
        <f t="shared" si="34"/>
        <v>107435.85216738476</v>
      </c>
      <c r="AX30" s="139">
        <f t="shared" si="35"/>
        <v>344037.50597167911</v>
      </c>
      <c r="AY30" s="41"/>
      <c r="AZ30" s="43">
        <v>441453.59630315012</v>
      </c>
      <c r="BA30" s="47">
        <v>4.0038600388469678</v>
      </c>
      <c r="BB30" s="44">
        <v>112082.88474384778</v>
      </c>
      <c r="BC30" s="47">
        <v>3.9911293217906842</v>
      </c>
      <c r="BD30" s="44">
        <v>553536.48104699794</v>
      </c>
      <c r="BE30" s="48">
        <v>4.0012757051250389</v>
      </c>
      <c r="BF30" s="46">
        <v>1761.0001907879534</v>
      </c>
      <c r="BG30" s="47">
        <v>2.9874297093795332E-3</v>
      </c>
      <c r="BH30" s="44">
        <v>13703.311845105165</v>
      </c>
      <c r="BI30" s="47">
        <v>4.9198162677690491E-2</v>
      </c>
      <c r="BJ30" s="44">
        <v>15464.312035893119</v>
      </c>
      <c r="BK30" s="48">
        <v>1.7815966115201351E-2</v>
      </c>
      <c r="BL30" s="137">
        <f t="shared" si="36"/>
        <v>443214.59649393806</v>
      </c>
      <c r="BM30" s="138">
        <f t="shared" si="37"/>
        <v>125786.19658895295</v>
      </c>
      <c r="BN30" s="139">
        <f t="shared" si="38"/>
        <v>569000.79308289103</v>
      </c>
      <c r="BO30" s="41"/>
      <c r="BP30" s="43">
        <v>307547.24665926181</v>
      </c>
      <c r="BQ30" s="47">
        <v>3.5153077754579121</v>
      </c>
      <c r="BR30" s="44">
        <v>86479.11717066697</v>
      </c>
      <c r="BS30" s="47">
        <v>4.2512593240913858</v>
      </c>
      <c r="BT30" s="44">
        <v>394026.3638299288</v>
      </c>
      <c r="BU30" s="48">
        <v>3.6541441512559474</v>
      </c>
      <c r="BV30" s="46">
        <v>-18204.330216592673</v>
      </c>
      <c r="BW30" s="47">
        <v>-6.5425543016380067E-2</v>
      </c>
      <c r="BX30" s="44">
        <v>-9549.6953310225472</v>
      </c>
      <c r="BY30" s="47">
        <v>-5.3367247285574439E-2</v>
      </c>
      <c r="BZ30" s="44">
        <v>-27754.02554761522</v>
      </c>
      <c r="CA30" s="48">
        <v>-6.0705936174211092E-2</v>
      </c>
      <c r="CB30" s="137">
        <f t="shared" si="39"/>
        <v>289342.91644266911</v>
      </c>
      <c r="CC30" s="138">
        <f t="shared" si="40"/>
        <v>76929.421839644419</v>
      </c>
      <c r="CD30" s="139">
        <f t="shared" si="41"/>
        <v>366272.33828231355</v>
      </c>
      <c r="CE30" s="41"/>
      <c r="CF30" s="43">
        <v>515033.42356935667</v>
      </c>
      <c r="CG30" s="47">
        <v>4.0962144174953208</v>
      </c>
      <c r="CH30" s="44">
        <v>116896.61979580222</v>
      </c>
      <c r="CI30" s="47">
        <v>5.1017596908219014</v>
      </c>
      <c r="CJ30" s="44">
        <v>631930.04336515884</v>
      </c>
      <c r="CK30" s="48">
        <v>4.2512128960904612</v>
      </c>
      <c r="CL30" s="46">
        <v>2565.374611616061</v>
      </c>
      <c r="CM30" s="47">
        <v>4.2850371509683951E-3</v>
      </c>
      <c r="CN30" s="44">
        <v>7256.9064897224016</v>
      </c>
      <c r="CO30" s="47">
        <v>2.5636166252953837E-2</v>
      </c>
      <c r="CP30" s="44">
        <v>9822.2811013384635</v>
      </c>
      <c r="CQ30" s="48">
        <v>1.113946742727681E-2</v>
      </c>
      <c r="CR30" s="137">
        <f t="shared" si="42"/>
        <v>517598.79818097275</v>
      </c>
      <c r="CS30" s="138">
        <f t="shared" si="43"/>
        <v>124153.52628552463</v>
      </c>
      <c r="CT30" s="139">
        <f t="shared" si="44"/>
        <v>641752.3244664974</v>
      </c>
      <c r="CU30" s="41"/>
      <c r="CV30" s="46">
        <f t="shared" si="45"/>
        <v>2252855.9197724271</v>
      </c>
      <c r="CW30" s="47">
        <f t="shared" si="46"/>
        <v>3.2859146158492831</v>
      </c>
      <c r="CX30" s="47">
        <f t="shared" si="47"/>
        <v>582840.95935618493</v>
      </c>
      <c r="CY30" s="47">
        <f t="shared" si="48"/>
        <v>3.5819303413668204</v>
      </c>
      <c r="CZ30" s="44">
        <f t="shared" si="49"/>
        <v>2835696.8791286121</v>
      </c>
      <c r="DA30" s="48">
        <f t="shared" si="50"/>
        <v>3.3426931821439281</v>
      </c>
      <c r="DB30" s="46">
        <f t="shared" si="51"/>
        <v>17143.422376430659</v>
      </c>
      <c r="DC30" s="47">
        <f t="shared" si="52"/>
        <v>5.9128869603172936E-3</v>
      </c>
      <c r="DD30" s="44">
        <f t="shared" si="53"/>
        <v>52021.710433860091</v>
      </c>
      <c r="DE30" s="47">
        <f t="shared" si="54"/>
        <v>3.3807179619828015E-2</v>
      </c>
      <c r="DF30" s="44">
        <f t="shared" si="55"/>
        <v>69165.132810290757</v>
      </c>
      <c r="DG30" s="48">
        <f t="shared" si="56"/>
        <v>1.5584370012158502E-2</v>
      </c>
      <c r="DH30" s="174"/>
      <c r="DI30" s="187" t="s">
        <v>29</v>
      </c>
      <c r="DJ30" s="46">
        <f t="shared" si="57"/>
        <v>2835696.8791286121</v>
      </c>
      <c r="DK30" s="44">
        <f t="shared" si="58"/>
        <v>69165.132810290757</v>
      </c>
      <c r="DL30" s="45">
        <f t="shared" si="59"/>
        <v>2904862.011938903</v>
      </c>
      <c r="DM30"/>
    </row>
    <row r="31" spans="1:117" s="25" customFormat="1" ht="15.6" x14ac:dyDescent="0.3">
      <c r="A31" s="33">
        <v>19</v>
      </c>
      <c r="B31" s="33" t="s">
        <v>59</v>
      </c>
      <c r="C31" s="42"/>
      <c r="D31" s="43">
        <v>185303.32</v>
      </c>
      <c r="E31" s="47">
        <v>1.7438014755702778</v>
      </c>
      <c r="F31" s="44">
        <v>37859.08</v>
      </c>
      <c r="G31" s="47">
        <v>1.5524924136799805</v>
      </c>
      <c r="H31" s="44">
        <v>223162.40000000002</v>
      </c>
      <c r="I31" s="48">
        <v>1.7080933792575586</v>
      </c>
      <c r="J31" s="46">
        <v>4431592.18</v>
      </c>
      <c r="K31" s="47">
        <v>13.995282410492374</v>
      </c>
      <c r="L31" s="44">
        <v>1637730.28</v>
      </c>
      <c r="M31" s="47">
        <v>5.9866440028658738</v>
      </c>
      <c r="N31" s="44">
        <v>6069322.46</v>
      </c>
      <c r="O31" s="48">
        <v>10.283274783849221</v>
      </c>
      <c r="P31" s="137">
        <f t="shared" si="27"/>
        <v>4616895.5</v>
      </c>
      <c r="Q31" s="138">
        <f t="shared" si="28"/>
        <v>1675589.36</v>
      </c>
      <c r="R31" s="139">
        <f t="shared" si="29"/>
        <v>6292484.8600000003</v>
      </c>
      <c r="S31" s="39"/>
      <c r="T31" s="43">
        <v>138291.8477014571</v>
      </c>
      <c r="U31" s="47">
        <v>0.71870909379866177</v>
      </c>
      <c r="V31" s="44">
        <v>151709.11397821645</v>
      </c>
      <c r="W31" s="47">
        <v>3.1936071484131117</v>
      </c>
      <c r="X31" s="44">
        <v>290000.96167967352</v>
      </c>
      <c r="Y31" s="48">
        <v>1.2087352156737989</v>
      </c>
      <c r="Z31" s="46">
        <v>17256150.105522491</v>
      </c>
      <c r="AA31" s="47">
        <v>17.8011501175205</v>
      </c>
      <c r="AB31" s="44">
        <v>1479945.861364</v>
      </c>
      <c r="AC31" s="47">
        <v>3.8742241094560703</v>
      </c>
      <c r="AD31" s="44">
        <v>18736095.966886491</v>
      </c>
      <c r="AE31" s="48">
        <v>13.864396570981773</v>
      </c>
      <c r="AF31" s="137">
        <f t="shared" si="30"/>
        <v>17394441.953223947</v>
      </c>
      <c r="AG31" s="138">
        <f t="shared" si="31"/>
        <v>1631654.9753422164</v>
      </c>
      <c r="AH31" s="139">
        <f t="shared" si="32"/>
        <v>19026096.928566165</v>
      </c>
      <c r="AI31" s="41"/>
      <c r="AJ31" s="43">
        <v>69280.642300644133</v>
      </c>
      <c r="AK31" s="47">
        <v>1.0918934956760304</v>
      </c>
      <c r="AL31" s="44">
        <v>58234.276833481417</v>
      </c>
      <c r="AM31" s="47">
        <v>2.9880587425461242</v>
      </c>
      <c r="AN31" s="44">
        <v>127514.91913412555</v>
      </c>
      <c r="AO31" s="48">
        <v>1.537454263182888</v>
      </c>
      <c r="AP31" s="46">
        <v>1195444.5717510651</v>
      </c>
      <c r="AQ31" s="47">
        <v>8.1377011323948292</v>
      </c>
      <c r="AR31" s="44">
        <v>389360.2557878478</v>
      </c>
      <c r="AS31" s="47">
        <v>2.7291734245569916</v>
      </c>
      <c r="AT31" s="44">
        <v>1584804.8275389129</v>
      </c>
      <c r="AU31" s="48">
        <v>5.4729971113483291</v>
      </c>
      <c r="AV31" s="137">
        <f t="shared" si="33"/>
        <v>1264725.2140517093</v>
      </c>
      <c r="AW31" s="138">
        <f t="shared" si="34"/>
        <v>447594.53262132918</v>
      </c>
      <c r="AX31" s="139">
        <f t="shared" si="35"/>
        <v>1712319.7466730385</v>
      </c>
      <c r="AY31" s="41"/>
      <c r="AZ31" s="43">
        <v>185523.01449669228</v>
      </c>
      <c r="BA31" s="47">
        <v>1.6826415964219259</v>
      </c>
      <c r="BB31" s="44">
        <v>47484.203123544336</v>
      </c>
      <c r="BC31" s="47">
        <v>1.6908522281645242</v>
      </c>
      <c r="BD31" s="44">
        <v>233007.21762023662</v>
      </c>
      <c r="BE31" s="48">
        <v>1.6843083534786514</v>
      </c>
      <c r="BF31" s="46">
        <v>6181185.2142675826</v>
      </c>
      <c r="BG31" s="47">
        <v>10.48600474030499</v>
      </c>
      <c r="BH31" s="44">
        <v>1710261.3989330542</v>
      </c>
      <c r="BI31" s="47">
        <v>6.140246932798104</v>
      </c>
      <c r="BJ31" s="44">
        <v>7891446.6132006366</v>
      </c>
      <c r="BK31" s="48">
        <v>9.0914969339975045</v>
      </c>
      <c r="BL31" s="137">
        <f t="shared" si="36"/>
        <v>6366708.2287642751</v>
      </c>
      <c r="BM31" s="138">
        <f t="shared" si="37"/>
        <v>1757745.6020565985</v>
      </c>
      <c r="BN31" s="139">
        <f t="shared" si="38"/>
        <v>8124453.8308208734</v>
      </c>
      <c r="BO31" s="41"/>
      <c r="BP31" s="43">
        <v>34427.49532121158</v>
      </c>
      <c r="BQ31" s="47">
        <v>0.3935110566158968</v>
      </c>
      <c r="BR31" s="44">
        <v>54779.823934513348</v>
      </c>
      <c r="BS31" s="47">
        <v>2.6929418903998301</v>
      </c>
      <c r="BT31" s="44">
        <v>89207.319255724928</v>
      </c>
      <c r="BU31" s="48">
        <v>0.82729592187447765</v>
      </c>
      <c r="BV31" s="46">
        <v>2574902.0269977022</v>
      </c>
      <c r="BW31" s="47">
        <v>9.2540819313831406</v>
      </c>
      <c r="BX31" s="44">
        <v>610941.98330277228</v>
      </c>
      <c r="BY31" s="47">
        <v>3.4141708996874551</v>
      </c>
      <c r="BZ31" s="44">
        <v>3185844.0103004742</v>
      </c>
      <c r="CA31" s="48">
        <v>6.9683456483995077</v>
      </c>
      <c r="CB31" s="137">
        <f t="shared" si="39"/>
        <v>2609329.5223189136</v>
      </c>
      <c r="CC31" s="138">
        <f t="shared" si="40"/>
        <v>665721.80723728565</v>
      </c>
      <c r="CD31" s="139">
        <f t="shared" si="41"/>
        <v>3275051.3295561993</v>
      </c>
      <c r="CE31" s="41"/>
      <c r="CF31" s="43">
        <v>103230.70219031851</v>
      </c>
      <c r="CG31" s="47">
        <v>0.82102456129860268</v>
      </c>
      <c r="CH31" s="44">
        <v>44819.694873231732</v>
      </c>
      <c r="CI31" s="47">
        <v>1.9560814765954582</v>
      </c>
      <c r="CJ31" s="44">
        <v>148050.39706355025</v>
      </c>
      <c r="CK31" s="48">
        <v>0.99598644482263521</v>
      </c>
      <c r="CL31" s="46">
        <v>3260359.3909973465</v>
      </c>
      <c r="CM31" s="47">
        <v>5.44589513464134</v>
      </c>
      <c r="CN31" s="44">
        <v>1160396.9148966614</v>
      </c>
      <c r="CO31" s="47">
        <v>4.0992850427157004</v>
      </c>
      <c r="CP31" s="44">
        <v>4420756.3058940079</v>
      </c>
      <c r="CQ31" s="48">
        <v>5.0135880214957762</v>
      </c>
      <c r="CR31" s="137">
        <f t="shared" si="42"/>
        <v>3363590.0931876651</v>
      </c>
      <c r="CS31" s="138">
        <f t="shared" si="43"/>
        <v>1205216.6097698931</v>
      </c>
      <c r="CT31" s="139">
        <f t="shared" si="44"/>
        <v>4568806.7029575584</v>
      </c>
      <c r="CU31" s="41"/>
      <c r="CV31" s="46">
        <f t="shared" si="45"/>
        <v>716057.02201032371</v>
      </c>
      <c r="CW31" s="47">
        <f t="shared" si="46"/>
        <v>1.0444086609155696</v>
      </c>
      <c r="CX31" s="47">
        <f t="shared" si="47"/>
        <v>394886.19274298724</v>
      </c>
      <c r="CY31" s="47">
        <f t="shared" si="48"/>
        <v>2.4268281294701062</v>
      </c>
      <c r="CZ31" s="44">
        <f t="shared" si="49"/>
        <v>1110943.2147533109</v>
      </c>
      <c r="DA31" s="48">
        <f t="shared" si="50"/>
        <v>1.3095695583817453</v>
      </c>
      <c r="DB31" s="46">
        <f t="shared" si="51"/>
        <v>34899633.489536181</v>
      </c>
      <c r="DC31" s="47">
        <f t="shared" si="52"/>
        <v>12.0371290661215</v>
      </c>
      <c r="DD31" s="44">
        <f t="shared" si="53"/>
        <v>6988636.6942843348</v>
      </c>
      <c r="DE31" s="47">
        <f t="shared" si="54"/>
        <v>4.5416825792719377</v>
      </c>
      <c r="DF31" s="44">
        <f t="shared" si="55"/>
        <v>41888270.183820516</v>
      </c>
      <c r="DG31" s="48">
        <f t="shared" si="56"/>
        <v>9.4383148732535673</v>
      </c>
      <c r="DH31" s="174"/>
      <c r="DI31" s="187" t="s">
        <v>59</v>
      </c>
      <c r="DJ31" s="46">
        <f t="shared" si="57"/>
        <v>1110943.2147533109</v>
      </c>
      <c r="DK31" s="44">
        <f t="shared" si="58"/>
        <v>41888270.183820516</v>
      </c>
      <c r="DL31" s="45">
        <f t="shared" si="59"/>
        <v>42999213.398573823</v>
      </c>
      <c r="DM31"/>
    </row>
    <row r="32" spans="1:117" s="25" customFormat="1" ht="15.6" x14ac:dyDescent="0.3">
      <c r="A32" s="33">
        <v>20</v>
      </c>
      <c r="B32" s="33" t="s">
        <v>30</v>
      </c>
      <c r="C32" s="42"/>
      <c r="D32" s="43">
        <v>118989538.12</v>
      </c>
      <c r="E32" s="47">
        <v>1119.7539911917488</v>
      </c>
      <c r="F32" s="44">
        <v>22676160.039999999</v>
      </c>
      <c r="G32" s="47">
        <v>929.88436151890426</v>
      </c>
      <c r="H32" s="44">
        <v>141665698.16</v>
      </c>
      <c r="I32" s="48">
        <v>1084.3145668580175</v>
      </c>
      <c r="J32" s="46">
        <v>11007608.41</v>
      </c>
      <c r="K32" s="47">
        <v>34.762808061923458</v>
      </c>
      <c r="L32" s="44">
        <v>17700941.219999999</v>
      </c>
      <c r="M32" s="47">
        <v>64.704936395139711</v>
      </c>
      <c r="N32" s="44">
        <v>28708549.629999999</v>
      </c>
      <c r="O32" s="48">
        <v>48.640998470043861</v>
      </c>
      <c r="P32" s="137">
        <f t="shared" si="27"/>
        <v>129997146.53</v>
      </c>
      <c r="Q32" s="138">
        <f t="shared" si="28"/>
        <v>40377101.259999998</v>
      </c>
      <c r="R32" s="139">
        <f t="shared" si="29"/>
        <v>170374247.78999999</v>
      </c>
      <c r="S32" s="39"/>
      <c r="T32" s="43">
        <v>24009272.189151622</v>
      </c>
      <c r="U32" s="47">
        <v>124.77729197083221</v>
      </c>
      <c r="V32" s="44">
        <v>11216268.552131001</v>
      </c>
      <c r="W32" s="47">
        <v>236.11208639548249</v>
      </c>
      <c r="X32" s="44">
        <v>35225540.741282627</v>
      </c>
      <c r="Y32" s="48">
        <v>146.82141513782716</v>
      </c>
      <c r="Z32" s="46">
        <v>70679686.248815924</v>
      </c>
      <c r="AA32" s="47">
        <v>72.91195877878728</v>
      </c>
      <c r="AB32" s="44">
        <v>17811233.8896771</v>
      </c>
      <c r="AC32" s="47">
        <v>46.626510844761228</v>
      </c>
      <c r="AD32" s="44">
        <v>88490920.138493031</v>
      </c>
      <c r="AE32" s="48">
        <v>65.481795775356659</v>
      </c>
      <c r="AF32" s="137">
        <f t="shared" si="30"/>
        <v>94688958.437967539</v>
      </c>
      <c r="AG32" s="138">
        <f t="shared" si="31"/>
        <v>29027502.441808101</v>
      </c>
      <c r="AH32" s="139">
        <f t="shared" si="32"/>
        <v>123716460.87977564</v>
      </c>
      <c r="AI32" s="41"/>
      <c r="AJ32" s="43">
        <v>5282343.4079986773</v>
      </c>
      <c r="AK32" s="47">
        <v>83.252063167827856</v>
      </c>
      <c r="AL32" s="44">
        <v>5346198.5457510706</v>
      </c>
      <c r="AM32" s="47">
        <v>274.31877190985023</v>
      </c>
      <c r="AN32" s="44">
        <v>10628541.953749748</v>
      </c>
      <c r="AO32" s="48">
        <v>128.1489040590042</v>
      </c>
      <c r="AP32" s="46">
        <v>2522284.4644288155</v>
      </c>
      <c r="AQ32" s="47">
        <v>17.169844280056196</v>
      </c>
      <c r="AR32" s="44">
        <v>3127507.0866620056</v>
      </c>
      <c r="AS32" s="47">
        <v>21.921881083523793</v>
      </c>
      <c r="AT32" s="44">
        <v>5649791.5510908216</v>
      </c>
      <c r="AU32" s="48">
        <v>19.51110464930801</v>
      </c>
      <c r="AV32" s="137">
        <f t="shared" si="33"/>
        <v>7804627.8724274933</v>
      </c>
      <c r="AW32" s="138">
        <f t="shared" si="34"/>
        <v>8473705.6324130762</v>
      </c>
      <c r="AX32" s="139">
        <f t="shared" si="35"/>
        <v>16278333.50484057</v>
      </c>
      <c r="AY32" s="41"/>
      <c r="AZ32" s="43">
        <v>22782804.050219454</v>
      </c>
      <c r="BA32" s="47">
        <v>206.63362915932279</v>
      </c>
      <c r="BB32" s="44">
        <v>8155646.1724876687</v>
      </c>
      <c r="BC32" s="47">
        <v>290.41221281514328</v>
      </c>
      <c r="BD32" s="44">
        <v>30938450.222707123</v>
      </c>
      <c r="BE32" s="48">
        <v>223.64066952947175</v>
      </c>
      <c r="BF32" s="46">
        <v>25555569.06231802</v>
      </c>
      <c r="BG32" s="47">
        <v>43.353468475610327</v>
      </c>
      <c r="BH32" s="44">
        <v>22571230.984183006</v>
      </c>
      <c r="BI32" s="47">
        <v>81.036110565652919</v>
      </c>
      <c r="BJ32" s="44">
        <v>48126800.046501026</v>
      </c>
      <c r="BK32" s="48">
        <v>55.445430541715901</v>
      </c>
      <c r="BL32" s="137">
        <f t="shared" si="36"/>
        <v>48338373.112537473</v>
      </c>
      <c r="BM32" s="138">
        <f t="shared" si="37"/>
        <v>30726877.156670675</v>
      </c>
      <c r="BN32" s="139">
        <f t="shared" si="38"/>
        <v>79065250.269208148</v>
      </c>
      <c r="BO32" s="41"/>
      <c r="BP32" s="43">
        <v>6297130.7100805733</v>
      </c>
      <c r="BQ32" s="47">
        <v>71.977079257504727</v>
      </c>
      <c r="BR32" s="44">
        <v>8764105.5983401313</v>
      </c>
      <c r="BS32" s="47">
        <v>430.83795095566472</v>
      </c>
      <c r="BT32" s="44">
        <v>15061236.308420705</v>
      </c>
      <c r="BU32" s="48">
        <v>139.67575172420203</v>
      </c>
      <c r="BV32" s="46">
        <v>8013868.5530012855</v>
      </c>
      <c r="BW32" s="47">
        <v>28.80148269690843</v>
      </c>
      <c r="BX32" s="44">
        <v>8923775.88387613</v>
      </c>
      <c r="BY32" s="47">
        <v>49.869376750563752</v>
      </c>
      <c r="BZ32" s="44">
        <v>16937644.436877415</v>
      </c>
      <c r="CA32" s="48">
        <v>37.047438771090697</v>
      </c>
      <c r="CB32" s="137">
        <f t="shared" si="39"/>
        <v>14310999.26308186</v>
      </c>
      <c r="CC32" s="138">
        <f t="shared" si="40"/>
        <v>17687881.482216261</v>
      </c>
      <c r="CD32" s="139">
        <f t="shared" si="41"/>
        <v>31998880.745298121</v>
      </c>
      <c r="CE32" s="41"/>
      <c r="CF32" s="43">
        <v>21142099.208401665</v>
      </c>
      <c r="CG32" s="47">
        <v>168.14942027137977</v>
      </c>
      <c r="CH32" s="44">
        <v>7421710.7782286573</v>
      </c>
      <c r="CI32" s="47">
        <v>323.90829565000905</v>
      </c>
      <c r="CJ32" s="44">
        <v>28563809.986630321</v>
      </c>
      <c r="CK32" s="48">
        <v>192.158671124411</v>
      </c>
      <c r="CL32" s="46">
        <v>18595490.703978002</v>
      </c>
      <c r="CM32" s="47">
        <v>31.06071454290926</v>
      </c>
      <c r="CN32" s="44">
        <v>17752266.404553749</v>
      </c>
      <c r="CO32" s="47">
        <v>62.712679784203189</v>
      </c>
      <c r="CP32" s="44">
        <v>36347757.108531751</v>
      </c>
      <c r="CQ32" s="48">
        <v>41.222059538683368</v>
      </c>
      <c r="CR32" s="137">
        <f t="shared" si="42"/>
        <v>39737589.912379667</v>
      </c>
      <c r="CS32" s="138">
        <f t="shared" si="43"/>
        <v>25173977.182782404</v>
      </c>
      <c r="CT32" s="139">
        <f t="shared" si="44"/>
        <v>64911567.095162071</v>
      </c>
      <c r="CU32" s="41"/>
      <c r="CV32" s="46">
        <f t="shared" si="45"/>
        <v>198503187.68585199</v>
      </c>
      <c r="CW32" s="47">
        <f t="shared" si="46"/>
        <v>289.52784773537724</v>
      </c>
      <c r="CX32" s="47">
        <f t="shared" si="47"/>
        <v>63580089.686938532</v>
      </c>
      <c r="CY32" s="47">
        <f t="shared" si="48"/>
        <v>390.74030179353434</v>
      </c>
      <c r="CZ32" s="44">
        <f t="shared" si="49"/>
        <v>262083277.37279052</v>
      </c>
      <c r="DA32" s="48">
        <f t="shared" si="50"/>
        <v>308.94133674018451</v>
      </c>
      <c r="DB32" s="46">
        <f t="shared" si="51"/>
        <v>136374507.44254205</v>
      </c>
      <c r="DC32" s="47">
        <f t="shared" si="52"/>
        <v>47.03652684223195</v>
      </c>
      <c r="DD32" s="44">
        <f t="shared" si="53"/>
        <v>87886955.46895197</v>
      </c>
      <c r="DE32" s="47">
        <f t="shared" si="54"/>
        <v>57.114809663097361</v>
      </c>
      <c r="DF32" s="44">
        <f t="shared" si="55"/>
        <v>224261462.91149402</v>
      </c>
      <c r="DG32" s="48">
        <f t="shared" si="56"/>
        <v>50.530859632220391</v>
      </c>
      <c r="DH32" s="174"/>
      <c r="DI32" s="187" t="s">
        <v>30</v>
      </c>
      <c r="DJ32" s="46">
        <f t="shared" si="57"/>
        <v>262083277.37279052</v>
      </c>
      <c r="DK32" s="44">
        <f t="shared" si="58"/>
        <v>224261462.91149402</v>
      </c>
      <c r="DL32" s="45">
        <f t="shared" si="59"/>
        <v>486344740.28428453</v>
      </c>
      <c r="DM32"/>
    </row>
    <row r="33" spans="1:117" s="25" customFormat="1" ht="15.6" x14ac:dyDescent="0.3">
      <c r="A33" s="33">
        <v>21</v>
      </c>
      <c r="B33" s="33" t="s">
        <v>31</v>
      </c>
      <c r="C33" s="42"/>
      <c r="D33" s="43">
        <v>22870.479999999996</v>
      </c>
      <c r="E33" s="47">
        <v>0.21522321764661595</v>
      </c>
      <c r="F33" s="44">
        <v>7335</v>
      </c>
      <c r="G33" s="47">
        <v>0.3007873369966374</v>
      </c>
      <c r="H33" s="44">
        <v>30205.479999999996</v>
      </c>
      <c r="I33" s="48">
        <v>0.23119387676999614</v>
      </c>
      <c r="J33" s="46">
        <v>1220755.6099999999</v>
      </c>
      <c r="K33" s="47">
        <v>3.855232797198159</v>
      </c>
      <c r="L33" s="44">
        <v>2823760.92</v>
      </c>
      <c r="M33" s="47">
        <v>10.322121770408387</v>
      </c>
      <c r="N33" s="44">
        <v>4044516.53</v>
      </c>
      <c r="O33" s="48">
        <v>6.8526388439427794</v>
      </c>
      <c r="P33" s="137">
        <f t="shared" si="27"/>
        <v>1243626.0899999999</v>
      </c>
      <c r="Q33" s="138">
        <f t="shared" si="28"/>
        <v>2831095.92</v>
      </c>
      <c r="R33" s="139">
        <f t="shared" si="29"/>
        <v>4074722.01</v>
      </c>
      <c r="S33" s="39"/>
      <c r="T33" s="43">
        <v>2304910.8758924049</v>
      </c>
      <c r="U33" s="47">
        <v>11.97872784573299</v>
      </c>
      <c r="V33" s="44">
        <v>1731671.2859096006</v>
      </c>
      <c r="W33" s="47">
        <v>36.453167857645681</v>
      </c>
      <c r="X33" s="44">
        <v>4036582.1618020055</v>
      </c>
      <c r="Y33" s="48">
        <v>16.824630448364275</v>
      </c>
      <c r="Z33" s="46">
        <v>8217351.8227468627</v>
      </c>
      <c r="AA33" s="47">
        <v>8.4768799802213177</v>
      </c>
      <c r="AB33" s="44">
        <v>1763420.6838914705</v>
      </c>
      <c r="AC33" s="47">
        <v>4.6163086819602999</v>
      </c>
      <c r="AD33" s="44">
        <v>9980772.5066383332</v>
      </c>
      <c r="AE33" s="48">
        <v>7.3856041494102582</v>
      </c>
      <c r="AF33" s="137">
        <f t="shared" si="30"/>
        <v>10522262.698639268</v>
      </c>
      <c r="AG33" s="138">
        <f t="shared" si="31"/>
        <v>3495091.9698010711</v>
      </c>
      <c r="AH33" s="139">
        <f t="shared" si="32"/>
        <v>14017354.668440338</v>
      </c>
      <c r="AI33" s="41"/>
      <c r="AJ33" s="43">
        <v>914931.89980033366</v>
      </c>
      <c r="AK33" s="47">
        <v>14.419730493307071</v>
      </c>
      <c r="AL33" s="44">
        <v>-487987.6466637589</v>
      </c>
      <c r="AM33" s="47">
        <v>-25.039132159872693</v>
      </c>
      <c r="AN33" s="44">
        <v>426944.25313657476</v>
      </c>
      <c r="AO33" s="48">
        <v>5.1476899062753922</v>
      </c>
      <c r="AP33" s="46">
        <v>86140.816874517928</v>
      </c>
      <c r="AQ33" s="47">
        <v>0.58638287344296147</v>
      </c>
      <c r="AR33" s="44">
        <v>-644624.71892399108</v>
      </c>
      <c r="AS33" s="47">
        <v>-4.5184186766573049</v>
      </c>
      <c r="AT33" s="44">
        <v>-558483.90204947314</v>
      </c>
      <c r="AU33" s="48">
        <v>-1.9286796263726418</v>
      </c>
      <c r="AV33" s="137">
        <f t="shared" si="33"/>
        <v>1001072.7166748516</v>
      </c>
      <c r="AW33" s="138">
        <f t="shared" si="34"/>
        <v>-1132612.36558775</v>
      </c>
      <c r="AX33" s="139">
        <f t="shared" si="35"/>
        <v>-131539.64891289838</v>
      </c>
      <c r="AY33" s="41"/>
      <c r="AZ33" s="43">
        <v>2028846.9475141538</v>
      </c>
      <c r="BA33" s="47">
        <v>18.401071564745582</v>
      </c>
      <c r="BB33" s="44">
        <v>1204718.2723060162</v>
      </c>
      <c r="BC33" s="47">
        <v>42.898489203646911</v>
      </c>
      <c r="BD33" s="44">
        <v>3233565.2198201697</v>
      </c>
      <c r="BE33" s="48">
        <v>23.374043803817912</v>
      </c>
      <c r="BF33" s="46">
        <v>2709430.1948612095</v>
      </c>
      <c r="BG33" s="47">
        <v>4.5963835222508518</v>
      </c>
      <c r="BH33" s="44">
        <v>2576629.8203214481</v>
      </c>
      <c r="BI33" s="47">
        <v>9.2507165051230853</v>
      </c>
      <c r="BJ33" s="44">
        <v>5286060.0151826572</v>
      </c>
      <c r="BK33" s="48">
        <v>6.0899098449920759</v>
      </c>
      <c r="BL33" s="137">
        <f t="shared" si="36"/>
        <v>4738277.142375363</v>
      </c>
      <c r="BM33" s="138">
        <f t="shared" si="37"/>
        <v>3781348.0926274643</v>
      </c>
      <c r="BN33" s="139">
        <f t="shared" si="38"/>
        <v>8519625.2350028269</v>
      </c>
      <c r="BO33" s="41"/>
      <c r="BP33" s="43">
        <v>1091681.2723367212</v>
      </c>
      <c r="BQ33" s="47">
        <v>12.478068676123824</v>
      </c>
      <c r="BR33" s="44">
        <v>622684.67222192953</v>
      </c>
      <c r="BS33" s="47">
        <v>30.610789117192486</v>
      </c>
      <c r="BT33" s="44">
        <v>1714365.9445586507</v>
      </c>
      <c r="BU33" s="48">
        <v>15.898784610578232</v>
      </c>
      <c r="BV33" s="46">
        <v>1505214.5353034432</v>
      </c>
      <c r="BW33" s="47">
        <v>5.4096732566746688</v>
      </c>
      <c r="BX33" s="44">
        <v>1487217.7608767217</v>
      </c>
      <c r="BY33" s="47">
        <v>8.3111256706142278</v>
      </c>
      <c r="BZ33" s="44">
        <v>2992432.2961801649</v>
      </c>
      <c r="CA33" s="48">
        <v>6.5452992995882768</v>
      </c>
      <c r="CB33" s="137">
        <f t="shared" si="39"/>
        <v>2596895.8076401642</v>
      </c>
      <c r="CC33" s="138">
        <f t="shared" si="40"/>
        <v>2109902.4330986515</v>
      </c>
      <c r="CD33" s="139">
        <f t="shared" si="41"/>
        <v>4706798.2407388156</v>
      </c>
      <c r="CE33" s="41"/>
      <c r="CF33" s="43">
        <v>2891512.5214232015</v>
      </c>
      <c r="CG33" s="47">
        <v>22.997061426688099</v>
      </c>
      <c r="CH33" s="44">
        <v>1892187.9233331862</v>
      </c>
      <c r="CI33" s="47">
        <v>82.581413317033395</v>
      </c>
      <c r="CJ33" s="44">
        <v>4783700.4447563877</v>
      </c>
      <c r="CK33" s="48">
        <v>32.181614460812447</v>
      </c>
      <c r="CL33" s="46">
        <v>2014238.235424852</v>
      </c>
      <c r="CM33" s="47">
        <v>3.3644543103431404</v>
      </c>
      <c r="CN33" s="44">
        <v>2075019.4125962227</v>
      </c>
      <c r="CO33" s="47">
        <v>7.3303332094414611</v>
      </c>
      <c r="CP33" s="44">
        <v>4089257.6480210749</v>
      </c>
      <c r="CQ33" s="48">
        <v>4.6376347715874306</v>
      </c>
      <c r="CR33" s="137">
        <f t="shared" si="42"/>
        <v>4905750.756848054</v>
      </c>
      <c r="CS33" s="138">
        <f t="shared" si="43"/>
        <v>3967207.3359294087</v>
      </c>
      <c r="CT33" s="139">
        <f t="shared" si="44"/>
        <v>8872958.0927774627</v>
      </c>
      <c r="CU33" s="41"/>
      <c r="CV33" s="46">
        <f t="shared" si="45"/>
        <v>9254753.9969668146</v>
      </c>
      <c r="CW33" s="47">
        <f t="shared" si="46"/>
        <v>13.498569152968619</v>
      </c>
      <c r="CX33" s="47">
        <f t="shared" si="47"/>
        <v>4970609.5071069729</v>
      </c>
      <c r="CY33" s="47">
        <f t="shared" si="48"/>
        <v>30.547573437974968</v>
      </c>
      <c r="CZ33" s="44">
        <f t="shared" si="49"/>
        <v>14225363.504073787</v>
      </c>
      <c r="DA33" s="48">
        <f t="shared" si="50"/>
        <v>16.768726568969026</v>
      </c>
      <c r="DB33" s="46">
        <f t="shared" si="51"/>
        <v>15753131.215210885</v>
      </c>
      <c r="DC33" s="47">
        <f t="shared" si="52"/>
        <v>5.4333657598408474</v>
      </c>
      <c r="DD33" s="44">
        <f t="shared" si="53"/>
        <v>10081423.878761873</v>
      </c>
      <c r="DE33" s="47">
        <f t="shared" si="54"/>
        <v>6.5515821192816581</v>
      </c>
      <c r="DF33" s="44">
        <f t="shared" si="55"/>
        <v>25834555.093972757</v>
      </c>
      <c r="DG33" s="48">
        <f t="shared" si="56"/>
        <v>5.8210726897362726</v>
      </c>
      <c r="DH33" s="174"/>
      <c r="DI33" s="187" t="s">
        <v>31</v>
      </c>
      <c r="DJ33" s="46">
        <f t="shared" si="57"/>
        <v>14225363.504073787</v>
      </c>
      <c r="DK33" s="44">
        <f t="shared" si="58"/>
        <v>25834555.093972757</v>
      </c>
      <c r="DL33" s="45">
        <f t="shared" si="59"/>
        <v>40059918.598046541</v>
      </c>
      <c r="DM33"/>
    </row>
    <row r="34" spans="1:117" s="25" customFormat="1" ht="15.6" x14ac:dyDescent="0.3">
      <c r="A34" s="33">
        <v>22</v>
      </c>
      <c r="B34" s="33" t="s">
        <v>32</v>
      </c>
      <c r="C34" s="42"/>
      <c r="D34" s="43">
        <v>172435.94</v>
      </c>
      <c r="E34" s="47">
        <v>1.6227126778589174</v>
      </c>
      <c r="F34" s="44">
        <v>6613.5499999999993</v>
      </c>
      <c r="G34" s="47">
        <v>0.27120273927663413</v>
      </c>
      <c r="H34" s="44">
        <v>179049.49</v>
      </c>
      <c r="I34" s="48">
        <v>1.3704515116724072</v>
      </c>
      <c r="J34" s="46">
        <v>1190893.3799999999</v>
      </c>
      <c r="K34" s="47">
        <v>3.7609257569106482</v>
      </c>
      <c r="L34" s="44">
        <v>3187611.15</v>
      </c>
      <c r="M34" s="47">
        <v>11.652158727025485</v>
      </c>
      <c r="N34" s="44">
        <v>4378504.5299999993</v>
      </c>
      <c r="O34" s="48">
        <v>7.4185159086634815</v>
      </c>
      <c r="P34" s="137">
        <f t="shared" si="27"/>
        <v>1363329.3199999998</v>
      </c>
      <c r="Q34" s="138">
        <f t="shared" si="28"/>
        <v>3194224.6999999997</v>
      </c>
      <c r="R34" s="139">
        <f t="shared" si="29"/>
        <v>4557554.0199999996</v>
      </c>
      <c r="S34" s="39"/>
      <c r="T34" s="43">
        <v>1092587.9860887839</v>
      </c>
      <c r="U34" s="47">
        <v>5.678230021717332</v>
      </c>
      <c r="V34" s="44">
        <v>715721.27966464241</v>
      </c>
      <c r="W34" s="47">
        <v>15.066547652084928</v>
      </c>
      <c r="X34" s="44">
        <v>1808309.2657534264</v>
      </c>
      <c r="Y34" s="48">
        <v>7.5371029036784041</v>
      </c>
      <c r="Z34" s="46">
        <v>10372266.407212002</v>
      </c>
      <c r="AA34" s="47">
        <v>10.69985311002864</v>
      </c>
      <c r="AB34" s="44">
        <v>2386462.5495119626</v>
      </c>
      <c r="AC34" s="47">
        <v>6.2473168694913657</v>
      </c>
      <c r="AD34" s="44">
        <v>12758728.956723966</v>
      </c>
      <c r="AE34" s="48">
        <v>9.4412453005323194</v>
      </c>
      <c r="AF34" s="137">
        <f t="shared" si="30"/>
        <v>11464854.393300787</v>
      </c>
      <c r="AG34" s="138">
        <f t="shared" si="31"/>
        <v>3102183.8291766047</v>
      </c>
      <c r="AH34" s="139">
        <f t="shared" si="32"/>
        <v>14567038.222477391</v>
      </c>
      <c r="AI34" s="41"/>
      <c r="AJ34" s="43">
        <v>607577.20771365543</v>
      </c>
      <c r="AK34" s="47">
        <v>9.5756849127447659</v>
      </c>
      <c r="AL34" s="44">
        <v>465766.82352241012</v>
      </c>
      <c r="AM34" s="47">
        <v>23.898959593740578</v>
      </c>
      <c r="AN34" s="44">
        <v>1073344.0312360656</v>
      </c>
      <c r="AO34" s="48">
        <v>12.941366923112957</v>
      </c>
      <c r="AP34" s="46">
        <v>1114609.6512761533</v>
      </c>
      <c r="AQ34" s="47">
        <v>7.5874368713574576</v>
      </c>
      <c r="AR34" s="44">
        <v>1743956.7629310982</v>
      </c>
      <c r="AS34" s="47">
        <v>12.224053123597061</v>
      </c>
      <c r="AT34" s="44">
        <v>2858566.4142072517</v>
      </c>
      <c r="AU34" s="48">
        <v>9.8718311906262155</v>
      </c>
      <c r="AV34" s="137">
        <f t="shared" si="33"/>
        <v>1722186.8589898087</v>
      </c>
      <c r="AW34" s="138">
        <f t="shared" si="34"/>
        <v>2209723.5864535086</v>
      </c>
      <c r="AX34" s="139">
        <f t="shared" si="35"/>
        <v>3931910.4454433173</v>
      </c>
      <c r="AY34" s="41"/>
      <c r="AZ34" s="43">
        <v>1352568.9448748801</v>
      </c>
      <c r="BA34" s="47">
        <v>12.267420162664322</v>
      </c>
      <c r="BB34" s="44">
        <v>672121.26095058257</v>
      </c>
      <c r="BC34" s="47">
        <v>23.933385355930014</v>
      </c>
      <c r="BD34" s="44">
        <v>2024690.2058254627</v>
      </c>
      <c r="BE34" s="48">
        <v>14.635609410332968</v>
      </c>
      <c r="BF34" s="46">
        <v>3592809.5196369067</v>
      </c>
      <c r="BG34" s="47">
        <v>6.0949828144552001</v>
      </c>
      <c r="BH34" s="44">
        <v>3873466.0121603897</v>
      </c>
      <c r="BI34" s="47">
        <v>13.906668194290765</v>
      </c>
      <c r="BJ34" s="44">
        <v>7466275.5317972964</v>
      </c>
      <c r="BK34" s="48">
        <v>8.6016701921505998</v>
      </c>
      <c r="BL34" s="137">
        <f t="shared" si="36"/>
        <v>4945378.4645117866</v>
      </c>
      <c r="BM34" s="138">
        <f t="shared" si="37"/>
        <v>4545587.2731109727</v>
      </c>
      <c r="BN34" s="139">
        <f t="shared" si="38"/>
        <v>9490965.7376227602</v>
      </c>
      <c r="BO34" s="41"/>
      <c r="BP34" s="43">
        <v>438427.72117617523</v>
      </c>
      <c r="BQ34" s="47">
        <v>5.0112897903275329</v>
      </c>
      <c r="BR34" s="44">
        <v>435527.59812263062</v>
      </c>
      <c r="BS34" s="47">
        <v>21.410264385145542</v>
      </c>
      <c r="BT34" s="44">
        <v>873955.3192988059</v>
      </c>
      <c r="BU34" s="48">
        <v>8.1049366530539366</v>
      </c>
      <c r="BV34" s="46">
        <v>1506537.9056598719</v>
      </c>
      <c r="BW34" s="47">
        <v>5.4144293901413212</v>
      </c>
      <c r="BX34" s="44">
        <v>1686841.7898317932</v>
      </c>
      <c r="BY34" s="47">
        <v>9.426698947887278</v>
      </c>
      <c r="BZ34" s="44">
        <v>3193379.695491665</v>
      </c>
      <c r="CA34" s="48">
        <v>6.9848283320902231</v>
      </c>
      <c r="CB34" s="137">
        <f t="shared" si="39"/>
        <v>1944965.626836047</v>
      </c>
      <c r="CC34" s="138">
        <f t="shared" si="40"/>
        <v>2122369.3879544237</v>
      </c>
      <c r="CD34" s="139">
        <f t="shared" si="41"/>
        <v>4067335.0147904707</v>
      </c>
      <c r="CE34" s="41"/>
      <c r="CF34" s="43">
        <v>1974803.7280076691</v>
      </c>
      <c r="CG34" s="47">
        <v>15.706203000045088</v>
      </c>
      <c r="CH34" s="44">
        <v>593409.81016516045</v>
      </c>
      <c r="CI34" s="47">
        <v>25.898390004153121</v>
      </c>
      <c r="CJ34" s="44">
        <v>2568213.5381728294</v>
      </c>
      <c r="CK34" s="48">
        <v>17.277264513732732</v>
      </c>
      <c r="CL34" s="46">
        <v>2273727.3759565731</v>
      </c>
      <c r="CM34" s="47">
        <v>3.7978883212733523</v>
      </c>
      <c r="CN34" s="44">
        <v>2788596.6948927543</v>
      </c>
      <c r="CO34" s="47">
        <v>9.8511574572380773</v>
      </c>
      <c r="CP34" s="44">
        <v>5062324.0708493274</v>
      </c>
      <c r="CQ34" s="48">
        <v>5.7411912275511083</v>
      </c>
      <c r="CR34" s="137">
        <f t="shared" si="42"/>
        <v>4248531.1039642422</v>
      </c>
      <c r="CS34" s="138">
        <f t="shared" si="43"/>
        <v>3382006.5050579146</v>
      </c>
      <c r="CT34" s="139">
        <f t="shared" si="44"/>
        <v>7630537.6090221573</v>
      </c>
      <c r="CU34" s="41"/>
      <c r="CV34" s="46">
        <f t="shared" si="45"/>
        <v>5638401.527861164</v>
      </c>
      <c r="CW34" s="47">
        <f t="shared" si="46"/>
        <v>8.2239196159057837</v>
      </c>
      <c r="CX34" s="47">
        <f t="shared" si="47"/>
        <v>2889160.322425426</v>
      </c>
      <c r="CY34" s="47">
        <f t="shared" si="48"/>
        <v>17.755737399444595</v>
      </c>
      <c r="CZ34" s="44">
        <f t="shared" si="49"/>
        <v>8527561.8502865899</v>
      </c>
      <c r="DA34" s="48">
        <f t="shared" si="50"/>
        <v>10.052210822343966</v>
      </c>
      <c r="DB34" s="46">
        <f t="shared" si="51"/>
        <v>20050844.239741508</v>
      </c>
      <c r="DC34" s="47">
        <f t="shared" si="52"/>
        <v>6.9156772110753471</v>
      </c>
      <c r="DD34" s="44">
        <f t="shared" si="53"/>
        <v>15666934.959327998</v>
      </c>
      <c r="DE34" s="47">
        <f t="shared" si="54"/>
        <v>10.181420023387403</v>
      </c>
      <c r="DF34" s="44">
        <f t="shared" si="55"/>
        <v>35717779.199069507</v>
      </c>
      <c r="DG34" s="48">
        <f t="shared" si="56"/>
        <v>8.0479725033949165</v>
      </c>
      <c r="DH34" s="174"/>
      <c r="DI34" s="187" t="s">
        <v>32</v>
      </c>
      <c r="DJ34" s="46">
        <f t="shared" si="57"/>
        <v>8527561.8502865899</v>
      </c>
      <c r="DK34" s="44">
        <f t="shared" si="58"/>
        <v>35717779.199069507</v>
      </c>
      <c r="DL34" s="45">
        <f t="shared" si="59"/>
        <v>44245341.049356095</v>
      </c>
      <c r="DM34"/>
    </row>
    <row r="35" spans="1:117" s="25" customFormat="1" ht="15.6" x14ac:dyDescent="0.3">
      <c r="A35" s="33">
        <v>23</v>
      </c>
      <c r="B35" s="33" t="s">
        <v>33</v>
      </c>
      <c r="C35" s="42"/>
      <c r="D35" s="43">
        <v>508831.10000000003</v>
      </c>
      <c r="E35" s="47">
        <v>4.7883676503801853</v>
      </c>
      <c r="F35" s="44">
        <v>17735.68</v>
      </c>
      <c r="G35" s="47">
        <v>0.72728942836053478</v>
      </c>
      <c r="H35" s="44">
        <v>526566.78</v>
      </c>
      <c r="I35" s="48">
        <v>4.0303618828932262</v>
      </c>
      <c r="J35" s="46">
        <v>0</v>
      </c>
      <c r="K35" s="47">
        <v>0</v>
      </c>
      <c r="L35" s="44">
        <v>0</v>
      </c>
      <c r="M35" s="47">
        <v>0</v>
      </c>
      <c r="N35" s="44">
        <v>0</v>
      </c>
      <c r="O35" s="48">
        <v>0</v>
      </c>
      <c r="P35" s="137">
        <f t="shared" si="27"/>
        <v>508831.10000000003</v>
      </c>
      <c r="Q35" s="138">
        <f t="shared" si="28"/>
        <v>17735.68</v>
      </c>
      <c r="R35" s="139">
        <f t="shared" si="29"/>
        <v>526566.78</v>
      </c>
      <c r="S35" s="39"/>
      <c r="T35" s="43">
        <v>428584.17287036451</v>
      </c>
      <c r="U35" s="47">
        <v>2.2273716608738545</v>
      </c>
      <c r="V35" s="44">
        <v>20608.239312359612</v>
      </c>
      <c r="W35" s="47">
        <v>0.43382113742757689</v>
      </c>
      <c r="X35" s="44">
        <v>449192.4121827241</v>
      </c>
      <c r="Y35" s="48">
        <v>1.8722513334919582</v>
      </c>
      <c r="Z35" s="46">
        <v>-1453.4750123244519</v>
      </c>
      <c r="AA35" s="47">
        <v>-1.499380031364714E-3</v>
      </c>
      <c r="AB35" s="44">
        <v>137.47134542370804</v>
      </c>
      <c r="AC35" s="47">
        <v>3.5987451615900621E-4</v>
      </c>
      <c r="AD35" s="44">
        <v>-1316.0036669007438</v>
      </c>
      <c r="AE35" s="48">
        <v>-9.7382062725472431E-4</v>
      </c>
      <c r="AF35" s="137">
        <f t="shared" si="30"/>
        <v>427130.69785804005</v>
      </c>
      <c r="AG35" s="138">
        <f t="shared" si="31"/>
        <v>20745.710657783318</v>
      </c>
      <c r="AH35" s="139">
        <f t="shared" si="32"/>
        <v>447876.40851582336</v>
      </c>
      <c r="AI35" s="41"/>
      <c r="AJ35" s="43">
        <v>717153.74188286206</v>
      </c>
      <c r="AK35" s="47">
        <v>11.302659446538408</v>
      </c>
      <c r="AL35" s="44">
        <v>1928.1801905314569</v>
      </c>
      <c r="AM35" s="47">
        <v>9.8936845940348753E-2</v>
      </c>
      <c r="AN35" s="44">
        <v>719081.92207339348</v>
      </c>
      <c r="AO35" s="48">
        <v>8.6700095500716614</v>
      </c>
      <c r="AP35" s="46">
        <v>0</v>
      </c>
      <c r="AQ35" s="47">
        <v>0</v>
      </c>
      <c r="AR35" s="44">
        <v>0</v>
      </c>
      <c r="AS35" s="47">
        <v>0</v>
      </c>
      <c r="AT35" s="44">
        <v>0</v>
      </c>
      <c r="AU35" s="48">
        <v>0</v>
      </c>
      <c r="AV35" s="137">
        <f t="shared" si="33"/>
        <v>717153.74188286206</v>
      </c>
      <c r="AW35" s="138">
        <f t="shared" si="34"/>
        <v>1928.1801905314569</v>
      </c>
      <c r="AX35" s="139">
        <f t="shared" si="35"/>
        <v>719081.92207339348</v>
      </c>
      <c r="AY35" s="41"/>
      <c r="AZ35" s="43">
        <v>764118.14958905778</v>
      </c>
      <c r="BA35" s="47">
        <v>6.9303368456339083</v>
      </c>
      <c r="BB35" s="44">
        <v>19082.364751481633</v>
      </c>
      <c r="BC35" s="47">
        <v>0.67949879825807902</v>
      </c>
      <c r="BD35" s="44">
        <v>783200.51434053946</v>
      </c>
      <c r="BE35" s="48">
        <v>5.661417625708685</v>
      </c>
      <c r="BF35" s="46">
        <v>0</v>
      </c>
      <c r="BG35" s="47">
        <v>0</v>
      </c>
      <c r="BH35" s="44">
        <v>0</v>
      </c>
      <c r="BI35" s="47">
        <v>0</v>
      </c>
      <c r="BJ35" s="44">
        <v>0</v>
      </c>
      <c r="BK35" s="48">
        <v>0</v>
      </c>
      <c r="BL35" s="137">
        <f t="shared" si="36"/>
        <v>764118.14958905778</v>
      </c>
      <c r="BM35" s="138">
        <f t="shared" si="37"/>
        <v>19082.364751481633</v>
      </c>
      <c r="BN35" s="139">
        <f t="shared" si="38"/>
        <v>783200.51434053946</v>
      </c>
      <c r="BO35" s="41"/>
      <c r="BP35" s="43">
        <v>1215962.6293730303</v>
      </c>
      <c r="BQ35" s="47">
        <v>13.898621860975565</v>
      </c>
      <c r="BR35" s="44">
        <v>28775.901281002185</v>
      </c>
      <c r="BS35" s="47">
        <v>1.4146053131944836</v>
      </c>
      <c r="BT35" s="44">
        <v>1244738.5306540325</v>
      </c>
      <c r="BU35" s="48">
        <v>11.54352713209712</v>
      </c>
      <c r="BV35" s="46">
        <v>3113.4711289791144</v>
      </c>
      <c r="BW35" s="47">
        <v>1.11896750309228E-2</v>
      </c>
      <c r="BX35" s="44">
        <v>1321.2709620323831</v>
      </c>
      <c r="BY35" s="47">
        <v>7.3837532735697015E-3</v>
      </c>
      <c r="BZ35" s="44">
        <v>4434.7420910114979</v>
      </c>
      <c r="CA35" s="48">
        <v>9.7000404450936981E-3</v>
      </c>
      <c r="CB35" s="137">
        <f t="shared" si="39"/>
        <v>1219076.1005020093</v>
      </c>
      <c r="CC35" s="138">
        <f t="shared" si="40"/>
        <v>30097.172243034569</v>
      </c>
      <c r="CD35" s="139">
        <f t="shared" si="41"/>
        <v>1249173.2727450437</v>
      </c>
      <c r="CE35" s="41"/>
      <c r="CF35" s="43">
        <v>515894.3116286695</v>
      </c>
      <c r="CG35" s="47">
        <v>4.1030613169760723</v>
      </c>
      <c r="CH35" s="44">
        <v>18578.668321094283</v>
      </c>
      <c r="CI35" s="47">
        <v>0.8108352603803205</v>
      </c>
      <c r="CJ35" s="44">
        <v>534472.97994976374</v>
      </c>
      <c r="CK35" s="48">
        <v>3.5955853797908048</v>
      </c>
      <c r="CL35" s="46">
        <v>0</v>
      </c>
      <c r="CM35" s="47">
        <v>0</v>
      </c>
      <c r="CN35" s="44">
        <v>0</v>
      </c>
      <c r="CO35" s="47">
        <v>0</v>
      </c>
      <c r="CP35" s="44">
        <v>0</v>
      </c>
      <c r="CQ35" s="48">
        <v>0</v>
      </c>
      <c r="CR35" s="137">
        <f t="shared" si="42"/>
        <v>515894.3116286695</v>
      </c>
      <c r="CS35" s="138">
        <f t="shared" si="43"/>
        <v>18578.668321094283</v>
      </c>
      <c r="CT35" s="139">
        <f t="shared" si="44"/>
        <v>534472.97994976374</v>
      </c>
      <c r="CU35" s="41"/>
      <c r="CV35" s="46">
        <f t="shared" si="45"/>
        <v>4150544.105343984</v>
      </c>
      <c r="CW35" s="47">
        <f t="shared" si="46"/>
        <v>6.0537975019967387</v>
      </c>
      <c r="CX35" s="47">
        <f t="shared" si="47"/>
        <v>106709.03385646918</v>
      </c>
      <c r="CY35" s="47">
        <f t="shared" si="48"/>
        <v>0.65579523870566181</v>
      </c>
      <c r="CZ35" s="44">
        <f t="shared" si="49"/>
        <v>4257253.1392004527</v>
      </c>
      <c r="DA35" s="48">
        <f t="shared" si="50"/>
        <v>5.0184105176429048</v>
      </c>
      <c r="DB35" s="46">
        <f t="shared" si="51"/>
        <v>1659.9961166546625</v>
      </c>
      <c r="DC35" s="47">
        <f t="shared" si="52"/>
        <v>5.7254433664535918E-4</v>
      </c>
      <c r="DD35" s="44">
        <f t="shared" si="53"/>
        <v>1458.7423074560911</v>
      </c>
      <c r="DE35" s="47">
        <f t="shared" si="54"/>
        <v>9.4798811488350232E-4</v>
      </c>
      <c r="DF35" s="44">
        <f t="shared" si="55"/>
        <v>3118.7384241107538</v>
      </c>
      <c r="DG35" s="48">
        <f t="shared" si="56"/>
        <v>7.0271785215522057E-4</v>
      </c>
      <c r="DH35" s="174"/>
      <c r="DI35" s="187" t="s">
        <v>33</v>
      </c>
      <c r="DJ35" s="46">
        <f t="shared" si="57"/>
        <v>4257253.1392004527</v>
      </c>
      <c r="DK35" s="44">
        <f t="shared" si="58"/>
        <v>3118.7384241107538</v>
      </c>
      <c r="DL35" s="45">
        <f t="shared" si="59"/>
        <v>4260371.8776245639</v>
      </c>
      <c r="DM35"/>
    </row>
    <row r="36" spans="1:117" s="25" customFormat="1" ht="15.6" x14ac:dyDescent="0.3">
      <c r="A36" s="33">
        <v>24</v>
      </c>
      <c r="B36" s="33" t="s">
        <v>34</v>
      </c>
      <c r="C36" s="42"/>
      <c r="D36" s="43">
        <v>204048.84000000003</v>
      </c>
      <c r="E36" s="47">
        <v>1.9202066551230899</v>
      </c>
      <c r="F36" s="44">
        <v>0</v>
      </c>
      <c r="G36" s="47">
        <v>0</v>
      </c>
      <c r="H36" s="44">
        <v>204048.84000000003</v>
      </c>
      <c r="I36" s="48">
        <v>1.5617974741676237</v>
      </c>
      <c r="J36" s="46">
        <v>0</v>
      </c>
      <c r="K36" s="47">
        <v>0</v>
      </c>
      <c r="L36" s="44">
        <v>0</v>
      </c>
      <c r="M36" s="47">
        <v>0</v>
      </c>
      <c r="N36" s="44">
        <v>0</v>
      </c>
      <c r="O36" s="48">
        <v>0</v>
      </c>
      <c r="P36" s="137">
        <f t="shared" si="27"/>
        <v>204048.84000000003</v>
      </c>
      <c r="Q36" s="138">
        <f t="shared" si="28"/>
        <v>0</v>
      </c>
      <c r="R36" s="139">
        <f t="shared" si="29"/>
        <v>204048.84000000003</v>
      </c>
      <c r="S36" s="39"/>
      <c r="T36" s="43">
        <v>52123.32924694207</v>
      </c>
      <c r="U36" s="47">
        <v>0.27088733972020179</v>
      </c>
      <c r="V36" s="44">
        <v>-192.49840315735602</v>
      </c>
      <c r="W36" s="47">
        <v>-4.052256718536461E-3</v>
      </c>
      <c r="X36" s="44">
        <v>51930.830843784715</v>
      </c>
      <c r="Y36" s="48">
        <v>0.21644970987860468</v>
      </c>
      <c r="Z36" s="46">
        <v>0</v>
      </c>
      <c r="AA36" s="47">
        <v>0</v>
      </c>
      <c r="AB36" s="44">
        <v>0</v>
      </c>
      <c r="AC36" s="47">
        <v>0</v>
      </c>
      <c r="AD36" s="44">
        <v>0</v>
      </c>
      <c r="AE36" s="48">
        <v>0</v>
      </c>
      <c r="AF36" s="137">
        <f t="shared" si="30"/>
        <v>52123.32924694207</v>
      </c>
      <c r="AG36" s="138">
        <f t="shared" si="31"/>
        <v>-192.49840315735602</v>
      </c>
      <c r="AH36" s="139">
        <f t="shared" si="32"/>
        <v>51930.830843784715</v>
      </c>
      <c r="AI36" s="41"/>
      <c r="AJ36" s="43">
        <v>414801.82607408357</v>
      </c>
      <c r="AK36" s="47">
        <v>6.5374598278027358</v>
      </c>
      <c r="AL36" s="44">
        <v>122.94472724595244</v>
      </c>
      <c r="AM36" s="47">
        <v>6.3084164013521701E-3</v>
      </c>
      <c r="AN36" s="44">
        <v>414924.77080132952</v>
      </c>
      <c r="AO36" s="48">
        <v>5.0027703589545274</v>
      </c>
      <c r="AP36" s="46">
        <v>0</v>
      </c>
      <c r="AQ36" s="47">
        <v>0</v>
      </c>
      <c r="AR36" s="44">
        <v>0</v>
      </c>
      <c r="AS36" s="47">
        <v>0</v>
      </c>
      <c r="AT36" s="44">
        <v>0</v>
      </c>
      <c r="AU36" s="48">
        <v>0</v>
      </c>
      <c r="AV36" s="137">
        <f t="shared" si="33"/>
        <v>414801.82607408357</v>
      </c>
      <c r="AW36" s="138">
        <f t="shared" si="34"/>
        <v>122.94472724595244</v>
      </c>
      <c r="AX36" s="139">
        <f t="shared" si="35"/>
        <v>414924.77080132952</v>
      </c>
      <c r="AY36" s="41"/>
      <c r="AZ36" s="43">
        <v>247343.22869689236</v>
      </c>
      <c r="BA36" s="47">
        <v>2.2433335633736848</v>
      </c>
      <c r="BB36" s="44">
        <v>1143.7750251558975</v>
      </c>
      <c r="BC36" s="47">
        <v>4.0728377493711408E-2</v>
      </c>
      <c r="BD36" s="44">
        <v>248487.00372204825</v>
      </c>
      <c r="BE36" s="48">
        <v>1.7962050290736464</v>
      </c>
      <c r="BF36" s="46">
        <v>0</v>
      </c>
      <c r="BG36" s="47">
        <v>0</v>
      </c>
      <c r="BH36" s="44">
        <v>0</v>
      </c>
      <c r="BI36" s="47">
        <v>0</v>
      </c>
      <c r="BJ36" s="44">
        <v>0</v>
      </c>
      <c r="BK36" s="48">
        <v>0</v>
      </c>
      <c r="BL36" s="137">
        <f t="shared" si="36"/>
        <v>247343.22869689236</v>
      </c>
      <c r="BM36" s="138">
        <f t="shared" si="37"/>
        <v>1143.7750251558975</v>
      </c>
      <c r="BN36" s="139">
        <f t="shared" si="38"/>
        <v>248487.00372204825</v>
      </c>
      <c r="BO36" s="41"/>
      <c r="BP36" s="43">
        <v>200926.52204572468</v>
      </c>
      <c r="BQ36" s="47">
        <v>2.296618073858411</v>
      </c>
      <c r="BR36" s="44">
        <v>-108.40650911105908</v>
      </c>
      <c r="BS36" s="47">
        <v>-5.3291962005239937E-3</v>
      </c>
      <c r="BT36" s="44">
        <v>200818.11553661362</v>
      </c>
      <c r="BU36" s="48">
        <v>1.8623584859187019</v>
      </c>
      <c r="BV36" s="46">
        <v>0</v>
      </c>
      <c r="BW36" s="47">
        <v>0</v>
      </c>
      <c r="BX36" s="44">
        <v>-96.228484419411757</v>
      </c>
      <c r="BY36" s="47">
        <v>-5.3776054061579245E-4</v>
      </c>
      <c r="BZ36" s="44">
        <v>-96.228484419411757</v>
      </c>
      <c r="CA36" s="48">
        <v>-2.1047902486375793E-4</v>
      </c>
      <c r="CB36" s="137">
        <f t="shared" si="39"/>
        <v>200926.52204572468</v>
      </c>
      <c r="CC36" s="138">
        <f t="shared" si="40"/>
        <v>-204.63499353047084</v>
      </c>
      <c r="CD36" s="139">
        <f t="shared" si="41"/>
        <v>200721.88705219422</v>
      </c>
      <c r="CE36" s="41"/>
      <c r="CF36" s="43">
        <v>215461.12312242528</v>
      </c>
      <c r="CG36" s="47">
        <v>1.7136265697617612</v>
      </c>
      <c r="CH36" s="44">
        <v>1666.8628457455147</v>
      </c>
      <c r="CI36" s="47">
        <v>7.274747286455352E-2</v>
      </c>
      <c r="CJ36" s="44">
        <v>217127.9859681708</v>
      </c>
      <c r="CK36" s="48">
        <v>1.4606953787709864</v>
      </c>
      <c r="CL36" s="46">
        <v>0</v>
      </c>
      <c r="CM36" s="47">
        <v>0</v>
      </c>
      <c r="CN36" s="44">
        <v>0</v>
      </c>
      <c r="CO36" s="47">
        <v>0</v>
      </c>
      <c r="CP36" s="44">
        <v>0</v>
      </c>
      <c r="CQ36" s="48">
        <v>0</v>
      </c>
      <c r="CR36" s="137">
        <f t="shared" si="42"/>
        <v>215461.12312242528</v>
      </c>
      <c r="CS36" s="138">
        <f t="shared" si="43"/>
        <v>1666.8628457455147</v>
      </c>
      <c r="CT36" s="139">
        <f t="shared" si="44"/>
        <v>217127.9859681708</v>
      </c>
      <c r="CU36" s="41"/>
      <c r="CV36" s="46">
        <f t="shared" si="45"/>
        <v>1334704.869186068</v>
      </c>
      <c r="CW36" s="47">
        <f t="shared" si="46"/>
        <v>1.9467406677062293</v>
      </c>
      <c r="CX36" s="47">
        <f t="shared" si="47"/>
        <v>2632.6776858789494</v>
      </c>
      <c r="CY36" s="47">
        <f t="shared" si="48"/>
        <v>1.6179487612719933E-2</v>
      </c>
      <c r="CZ36" s="44">
        <f t="shared" si="49"/>
        <v>1337337.5468719469</v>
      </c>
      <c r="DA36" s="48">
        <f t="shared" si="50"/>
        <v>1.5764410974446728</v>
      </c>
      <c r="DB36" s="46">
        <f t="shared" si="51"/>
        <v>0</v>
      </c>
      <c r="DC36" s="47">
        <f t="shared" si="52"/>
        <v>0</v>
      </c>
      <c r="DD36" s="44">
        <f t="shared" si="53"/>
        <v>-96.228484419411757</v>
      </c>
      <c r="DE36" s="47">
        <f t="shared" si="54"/>
        <v>-6.25356919289876E-5</v>
      </c>
      <c r="DF36" s="44">
        <f t="shared" si="55"/>
        <v>-96.228484419411757</v>
      </c>
      <c r="DG36" s="48">
        <f t="shared" si="56"/>
        <v>-2.1682316594615355E-5</v>
      </c>
      <c r="DH36" s="174"/>
      <c r="DI36" s="187" t="s">
        <v>34</v>
      </c>
      <c r="DJ36" s="46">
        <f t="shared" si="57"/>
        <v>1337337.5468719469</v>
      </c>
      <c r="DK36" s="44">
        <f t="shared" si="58"/>
        <v>-96.228484419411757</v>
      </c>
      <c r="DL36" s="45">
        <f t="shared" si="59"/>
        <v>1337241.3183875275</v>
      </c>
      <c r="DM36"/>
    </row>
    <row r="37" spans="1:117" s="25" customFormat="1" ht="15.6" x14ac:dyDescent="0.3">
      <c r="A37" s="33">
        <v>25</v>
      </c>
      <c r="B37" s="33" t="s">
        <v>35</v>
      </c>
      <c r="C37" s="42"/>
      <c r="D37" s="43">
        <v>69010.010000000009</v>
      </c>
      <c r="E37" s="47">
        <v>0.64942040578182647</v>
      </c>
      <c r="F37" s="44">
        <v>3254.1400000000003</v>
      </c>
      <c r="G37" s="47">
        <v>0.13344295907487905</v>
      </c>
      <c r="H37" s="44">
        <v>72264.150000000009</v>
      </c>
      <c r="I37" s="48">
        <v>0.55311251435132036</v>
      </c>
      <c r="J37" s="46">
        <v>0</v>
      </c>
      <c r="K37" s="47">
        <v>0</v>
      </c>
      <c r="L37" s="44">
        <v>0</v>
      </c>
      <c r="M37" s="47">
        <v>0</v>
      </c>
      <c r="N37" s="44">
        <v>0</v>
      </c>
      <c r="O37" s="48">
        <v>0</v>
      </c>
      <c r="P37" s="137">
        <f t="shared" si="27"/>
        <v>69010.010000000009</v>
      </c>
      <c r="Q37" s="138">
        <f t="shared" si="28"/>
        <v>3254.1400000000003</v>
      </c>
      <c r="R37" s="139">
        <f t="shared" si="29"/>
        <v>72264.150000000009</v>
      </c>
      <c r="S37" s="39"/>
      <c r="T37" s="43">
        <v>330352.66942556342</v>
      </c>
      <c r="U37" s="47">
        <v>1.7168580189149785</v>
      </c>
      <c r="V37" s="44">
        <v>13930.718053219953</v>
      </c>
      <c r="W37" s="47">
        <v>0.29325357976633448</v>
      </c>
      <c r="X37" s="44">
        <v>344283.38747878338</v>
      </c>
      <c r="Y37" s="48">
        <v>1.4349864642060652</v>
      </c>
      <c r="Z37" s="46">
        <v>3986.4914945822488</v>
      </c>
      <c r="AA37" s="47">
        <v>4.1123966298002119E-3</v>
      </c>
      <c r="AB37" s="44">
        <v>-416.4885280738763</v>
      </c>
      <c r="AC37" s="47">
        <v>-1.0902898132290647E-3</v>
      </c>
      <c r="AD37" s="44">
        <v>3570.0029665083725</v>
      </c>
      <c r="AE37" s="48">
        <v>2.641742280501274E-3</v>
      </c>
      <c r="AF37" s="137">
        <f t="shared" si="30"/>
        <v>334339.16092014569</v>
      </c>
      <c r="AG37" s="138">
        <f t="shared" si="31"/>
        <v>13514.229525146076</v>
      </c>
      <c r="AH37" s="139">
        <f t="shared" si="32"/>
        <v>347853.39044529176</v>
      </c>
      <c r="AI37" s="41"/>
      <c r="AJ37" s="43">
        <v>1250169.9076051572</v>
      </c>
      <c r="AK37" s="47">
        <v>19.70322943428144</v>
      </c>
      <c r="AL37" s="44">
        <v>36772.935874344126</v>
      </c>
      <c r="AM37" s="47">
        <v>1.8868559635868503</v>
      </c>
      <c r="AN37" s="44">
        <v>1286942.8434795013</v>
      </c>
      <c r="AO37" s="48">
        <v>15.516739332274337</v>
      </c>
      <c r="AP37" s="46">
        <v>0</v>
      </c>
      <c r="AQ37" s="47">
        <v>0</v>
      </c>
      <c r="AR37" s="44">
        <v>0</v>
      </c>
      <c r="AS37" s="47">
        <v>0</v>
      </c>
      <c r="AT37" s="44">
        <v>0</v>
      </c>
      <c r="AU37" s="48">
        <v>0</v>
      </c>
      <c r="AV37" s="137">
        <f t="shared" si="33"/>
        <v>1250169.9076051572</v>
      </c>
      <c r="AW37" s="138">
        <f t="shared" si="34"/>
        <v>36772.935874344126</v>
      </c>
      <c r="AX37" s="139">
        <f t="shared" si="35"/>
        <v>1286942.8434795013</v>
      </c>
      <c r="AY37" s="41"/>
      <c r="AZ37" s="43">
        <v>1093589.3033110145</v>
      </c>
      <c r="BA37" s="47">
        <v>9.9185476052406152</v>
      </c>
      <c r="BB37" s="44">
        <v>35444.336685028808</v>
      </c>
      <c r="BC37" s="47">
        <v>1.2621278597382333</v>
      </c>
      <c r="BD37" s="44">
        <v>1129033.6399960434</v>
      </c>
      <c r="BE37" s="48">
        <v>8.161295648373887</v>
      </c>
      <c r="BF37" s="46">
        <v>0</v>
      </c>
      <c r="BG37" s="47">
        <v>0</v>
      </c>
      <c r="BH37" s="44">
        <v>0</v>
      </c>
      <c r="BI37" s="47">
        <v>0</v>
      </c>
      <c r="BJ37" s="44">
        <v>0</v>
      </c>
      <c r="BK37" s="48">
        <v>0</v>
      </c>
      <c r="BL37" s="137">
        <f t="shared" si="36"/>
        <v>1093589.3033110145</v>
      </c>
      <c r="BM37" s="138">
        <f t="shared" si="37"/>
        <v>35444.336685028808</v>
      </c>
      <c r="BN37" s="139">
        <f t="shared" si="38"/>
        <v>1129033.6399960434</v>
      </c>
      <c r="BO37" s="41"/>
      <c r="BP37" s="43">
        <v>1439759.5024842764</v>
      </c>
      <c r="BQ37" s="47">
        <v>16.45665122627419</v>
      </c>
      <c r="BR37" s="44">
        <v>57895.885321405629</v>
      </c>
      <c r="BS37" s="47">
        <v>2.8461255196836905</v>
      </c>
      <c r="BT37" s="44">
        <v>1497655.3878056821</v>
      </c>
      <c r="BU37" s="48">
        <v>13.889041897483837</v>
      </c>
      <c r="BV37" s="46">
        <v>965.51784465552794</v>
      </c>
      <c r="BW37" s="47">
        <v>3.4700276542454596E-3</v>
      </c>
      <c r="BX37" s="44">
        <v>8019.1300672566558</v>
      </c>
      <c r="BY37" s="47">
        <v>4.4813879655849383E-2</v>
      </c>
      <c r="BZ37" s="44">
        <v>8984.6479119121832</v>
      </c>
      <c r="CA37" s="48">
        <v>1.9651976674611282E-2</v>
      </c>
      <c r="CB37" s="137">
        <f t="shared" si="39"/>
        <v>1440725.020328932</v>
      </c>
      <c r="CC37" s="138">
        <f t="shared" si="40"/>
        <v>65915.015388662287</v>
      </c>
      <c r="CD37" s="139">
        <f t="shared" si="41"/>
        <v>1506640.0357175942</v>
      </c>
      <c r="CE37" s="41"/>
      <c r="CF37" s="43">
        <v>502270.3795670417</v>
      </c>
      <c r="CG37" s="47">
        <v>3.9947061221868525</v>
      </c>
      <c r="CH37" s="44">
        <v>28629.075773610261</v>
      </c>
      <c r="CI37" s="47">
        <v>1.2494686760184288</v>
      </c>
      <c r="CJ37" s="44">
        <v>530899.45534065191</v>
      </c>
      <c r="CK37" s="48">
        <v>3.5715450385184493</v>
      </c>
      <c r="CL37" s="46">
        <v>0</v>
      </c>
      <c r="CM37" s="47">
        <v>0</v>
      </c>
      <c r="CN37" s="44">
        <v>0</v>
      </c>
      <c r="CO37" s="47">
        <v>0</v>
      </c>
      <c r="CP37" s="44">
        <v>0</v>
      </c>
      <c r="CQ37" s="48">
        <v>0</v>
      </c>
      <c r="CR37" s="137">
        <f t="shared" si="42"/>
        <v>502270.3795670417</v>
      </c>
      <c r="CS37" s="138">
        <f t="shared" si="43"/>
        <v>28629.075773610261</v>
      </c>
      <c r="CT37" s="139">
        <f t="shared" si="44"/>
        <v>530899.45534065191</v>
      </c>
      <c r="CU37" s="41"/>
      <c r="CV37" s="46">
        <f t="shared" si="45"/>
        <v>4685151.7723930534</v>
      </c>
      <c r="CW37" s="47">
        <f t="shared" si="46"/>
        <v>6.8335522708143897</v>
      </c>
      <c r="CX37" s="47">
        <f t="shared" si="47"/>
        <v>175927.09170760878</v>
      </c>
      <c r="CY37" s="47">
        <f t="shared" si="48"/>
        <v>1.0811844595685072</v>
      </c>
      <c r="CZ37" s="44">
        <f t="shared" si="49"/>
        <v>4861078.8641006621</v>
      </c>
      <c r="DA37" s="48">
        <f t="shared" si="50"/>
        <v>5.7301946821221792</v>
      </c>
      <c r="DB37" s="46">
        <f t="shared" si="51"/>
        <v>4952.0093392377767</v>
      </c>
      <c r="DC37" s="47">
        <f t="shared" si="52"/>
        <v>1.7079828523390134E-3</v>
      </c>
      <c r="DD37" s="44">
        <f t="shared" si="53"/>
        <v>7602.6415391827795</v>
      </c>
      <c r="DE37" s="47">
        <f t="shared" si="54"/>
        <v>4.9407039091322394E-3</v>
      </c>
      <c r="DF37" s="44">
        <f t="shared" si="55"/>
        <v>12554.650878420556</v>
      </c>
      <c r="DG37" s="48">
        <f t="shared" si="56"/>
        <v>2.8288288724816258E-3</v>
      </c>
      <c r="DH37" s="174"/>
      <c r="DI37" s="187" t="s">
        <v>35</v>
      </c>
      <c r="DJ37" s="46">
        <f t="shared" si="57"/>
        <v>4861078.8641006621</v>
      </c>
      <c r="DK37" s="44">
        <f t="shared" si="58"/>
        <v>12554.650878420556</v>
      </c>
      <c r="DL37" s="45">
        <f t="shared" si="59"/>
        <v>4873633.5149790822</v>
      </c>
      <c r="DM37"/>
    </row>
    <row r="38" spans="1:117" s="25" customFormat="1" ht="15.6" x14ac:dyDescent="0.3">
      <c r="A38" s="33">
        <v>26</v>
      </c>
      <c r="B38" s="33" t="s">
        <v>36</v>
      </c>
      <c r="C38" s="42"/>
      <c r="D38" s="43">
        <v>322193</v>
      </c>
      <c r="E38" s="47">
        <v>3.0320051946096513</v>
      </c>
      <c r="F38" s="44">
        <v>12706.259999999998</v>
      </c>
      <c r="G38" s="47">
        <v>0.52104732223406869</v>
      </c>
      <c r="H38" s="44">
        <v>334899.26</v>
      </c>
      <c r="I38" s="48">
        <v>2.5633314963643321</v>
      </c>
      <c r="J38" s="46">
        <v>0</v>
      </c>
      <c r="K38" s="47">
        <v>0</v>
      </c>
      <c r="L38" s="44">
        <v>0</v>
      </c>
      <c r="M38" s="47">
        <v>0</v>
      </c>
      <c r="N38" s="44">
        <v>0</v>
      </c>
      <c r="O38" s="48">
        <v>0</v>
      </c>
      <c r="P38" s="137">
        <f t="shared" si="27"/>
        <v>322193</v>
      </c>
      <c r="Q38" s="138">
        <f t="shared" si="28"/>
        <v>12706.259999999998</v>
      </c>
      <c r="R38" s="139">
        <f t="shared" si="29"/>
        <v>334899.26</v>
      </c>
      <c r="S38" s="39"/>
      <c r="T38" s="43">
        <v>16081.32275249419</v>
      </c>
      <c r="U38" s="47">
        <v>8.3575374070348207E-2</v>
      </c>
      <c r="V38" s="44">
        <v>721.71631666638393</v>
      </c>
      <c r="W38" s="47">
        <v>1.5192748329959245E-2</v>
      </c>
      <c r="X38" s="44">
        <v>16803.039069160575</v>
      </c>
      <c r="Y38" s="48">
        <v>7.0035716211421989E-2</v>
      </c>
      <c r="Z38" s="46">
        <v>797.26004868656059</v>
      </c>
      <c r="AA38" s="47">
        <v>8.224398676753078E-4</v>
      </c>
      <c r="AB38" s="44">
        <v>14.472698429592413</v>
      </c>
      <c r="AC38" s="47">
        <v>3.7886843464082042E-5</v>
      </c>
      <c r="AD38" s="44">
        <v>811.73274711615295</v>
      </c>
      <c r="AE38" s="48">
        <v>6.0066860970188517E-4</v>
      </c>
      <c r="AF38" s="137">
        <f t="shared" si="30"/>
        <v>16878.58280118075</v>
      </c>
      <c r="AG38" s="138">
        <f t="shared" si="31"/>
        <v>736.1890150959764</v>
      </c>
      <c r="AH38" s="139">
        <f t="shared" si="32"/>
        <v>17614.771816276727</v>
      </c>
      <c r="AI38" s="41"/>
      <c r="AJ38" s="43">
        <v>268591.35243503615</v>
      </c>
      <c r="AK38" s="47">
        <v>4.2331182416869373</v>
      </c>
      <c r="AL38" s="44">
        <v>4665.5257620898155</v>
      </c>
      <c r="AM38" s="47">
        <v>0.23939277346656143</v>
      </c>
      <c r="AN38" s="44">
        <v>273256.87819712597</v>
      </c>
      <c r="AO38" s="48">
        <v>3.2946729306734586</v>
      </c>
      <c r="AP38" s="46">
        <v>0</v>
      </c>
      <c r="AQ38" s="47">
        <v>0</v>
      </c>
      <c r="AR38" s="44">
        <v>0</v>
      </c>
      <c r="AS38" s="47">
        <v>0</v>
      </c>
      <c r="AT38" s="44">
        <v>0</v>
      </c>
      <c r="AU38" s="48">
        <v>0</v>
      </c>
      <c r="AV38" s="137">
        <f t="shared" si="33"/>
        <v>268591.35243503615</v>
      </c>
      <c r="AW38" s="138">
        <f t="shared" si="34"/>
        <v>4665.5257620898155</v>
      </c>
      <c r="AX38" s="139">
        <f t="shared" si="35"/>
        <v>273256.87819712597</v>
      </c>
      <c r="AY38" s="41"/>
      <c r="AZ38" s="43">
        <v>730650.95876848244</v>
      </c>
      <c r="BA38" s="47">
        <v>6.6267988315343462</v>
      </c>
      <c r="BB38" s="44">
        <v>19128.188636501269</v>
      </c>
      <c r="BC38" s="47">
        <v>0.68113052866507384</v>
      </c>
      <c r="BD38" s="44">
        <v>749779.14740498376</v>
      </c>
      <c r="BE38" s="48">
        <v>5.4198290256251536</v>
      </c>
      <c r="BF38" s="46">
        <v>0</v>
      </c>
      <c r="BG38" s="47">
        <v>0</v>
      </c>
      <c r="BH38" s="44">
        <v>0</v>
      </c>
      <c r="BI38" s="47">
        <v>0</v>
      </c>
      <c r="BJ38" s="44">
        <v>0</v>
      </c>
      <c r="BK38" s="48">
        <v>0</v>
      </c>
      <c r="BL38" s="137">
        <f t="shared" si="36"/>
        <v>730650.95876848244</v>
      </c>
      <c r="BM38" s="138">
        <f t="shared" si="37"/>
        <v>19128.188636501269</v>
      </c>
      <c r="BN38" s="139">
        <f t="shared" si="38"/>
        <v>749779.14740498376</v>
      </c>
      <c r="BO38" s="41"/>
      <c r="BP38" s="43">
        <v>-130552.50065987988</v>
      </c>
      <c r="BQ38" s="47">
        <v>-1.4922332280984807</v>
      </c>
      <c r="BR38" s="44">
        <v>3402.7895804472928</v>
      </c>
      <c r="BS38" s="47">
        <v>0.16727900798580733</v>
      </c>
      <c r="BT38" s="44">
        <v>-127149.71107943259</v>
      </c>
      <c r="BU38" s="48">
        <v>-1.1791682377764312</v>
      </c>
      <c r="BV38" s="46">
        <v>-289.26123216101178</v>
      </c>
      <c r="BW38" s="47">
        <v>-1.0395918423008923E-3</v>
      </c>
      <c r="BX38" s="44">
        <v>-195.68787700587291</v>
      </c>
      <c r="BY38" s="47">
        <v>-1.0935765970497471E-3</v>
      </c>
      <c r="BZ38" s="44">
        <v>-484.94910916688468</v>
      </c>
      <c r="CA38" s="48">
        <v>-1.0607214300613417E-3</v>
      </c>
      <c r="CB38" s="137">
        <f t="shared" si="39"/>
        <v>-130841.76189204089</v>
      </c>
      <c r="CC38" s="138">
        <f t="shared" si="40"/>
        <v>3207.1017034414199</v>
      </c>
      <c r="CD38" s="139">
        <f t="shared" si="41"/>
        <v>-127634.66018859946</v>
      </c>
      <c r="CE38" s="41"/>
      <c r="CF38" s="43">
        <v>4.6294540221239942</v>
      </c>
      <c r="CG38" s="47">
        <v>3.6819428492881748E-5</v>
      </c>
      <c r="CH38" s="44">
        <v>0</v>
      </c>
      <c r="CI38" s="47">
        <v>0</v>
      </c>
      <c r="CJ38" s="44">
        <v>4.6294540221239942</v>
      </c>
      <c r="CK38" s="48">
        <v>3.1143945199862724E-5</v>
      </c>
      <c r="CL38" s="46">
        <v>0</v>
      </c>
      <c r="CM38" s="47">
        <v>0</v>
      </c>
      <c r="CN38" s="44">
        <v>0</v>
      </c>
      <c r="CO38" s="47">
        <v>0</v>
      </c>
      <c r="CP38" s="44">
        <v>0</v>
      </c>
      <c r="CQ38" s="48">
        <v>0</v>
      </c>
      <c r="CR38" s="137">
        <f t="shared" si="42"/>
        <v>4.6294540221239942</v>
      </c>
      <c r="CS38" s="138">
        <f t="shared" si="43"/>
        <v>0</v>
      </c>
      <c r="CT38" s="139">
        <f t="shared" si="44"/>
        <v>4.6294540221239942</v>
      </c>
      <c r="CU38" s="41"/>
      <c r="CV38" s="46">
        <f t="shared" si="45"/>
        <v>1206968.7627501551</v>
      </c>
      <c r="CW38" s="47">
        <f t="shared" si="46"/>
        <v>1.7604305111508802</v>
      </c>
      <c r="CX38" s="47">
        <f t="shared" si="47"/>
        <v>40624.480295704758</v>
      </c>
      <c r="CY38" s="47">
        <f t="shared" si="48"/>
        <v>0.24966340514946045</v>
      </c>
      <c r="CZ38" s="44">
        <f t="shared" si="49"/>
        <v>1247593.2430458597</v>
      </c>
      <c r="DA38" s="48">
        <f t="shared" si="50"/>
        <v>1.4706513444059421</v>
      </c>
      <c r="DB38" s="46">
        <f t="shared" si="51"/>
        <v>507.99881652554882</v>
      </c>
      <c r="DC38" s="47">
        <f t="shared" si="52"/>
        <v>1.7521236496046289E-4</v>
      </c>
      <c r="DD38" s="44">
        <f t="shared" si="53"/>
        <v>-181.21517857628049</v>
      </c>
      <c r="DE38" s="47">
        <f t="shared" si="54"/>
        <v>-1.1776571821406253E-4</v>
      </c>
      <c r="DF38" s="44">
        <f t="shared" si="55"/>
        <v>326.78363794926832</v>
      </c>
      <c r="DG38" s="48">
        <f t="shared" si="56"/>
        <v>7.3631278084713175E-5</v>
      </c>
      <c r="DH38" s="174"/>
      <c r="DI38" s="187" t="s">
        <v>36</v>
      </c>
      <c r="DJ38" s="46">
        <f t="shared" si="57"/>
        <v>1247593.2430458597</v>
      </c>
      <c r="DK38" s="44">
        <f t="shared" si="58"/>
        <v>326.78363794926832</v>
      </c>
      <c r="DL38" s="45">
        <f t="shared" si="59"/>
        <v>1247920.026683809</v>
      </c>
      <c r="DM38"/>
    </row>
    <row r="39" spans="1:117" s="60" customFormat="1" ht="15.6" x14ac:dyDescent="0.3">
      <c r="A39" s="33">
        <v>27</v>
      </c>
      <c r="B39" s="33" t="s">
        <v>37</v>
      </c>
      <c r="C39" s="42"/>
      <c r="D39" s="43">
        <v>849739.99</v>
      </c>
      <c r="E39" s="47">
        <v>7.9964991906948732</v>
      </c>
      <c r="F39" s="44">
        <v>24438.2</v>
      </c>
      <c r="G39" s="47">
        <v>1.002140572459608</v>
      </c>
      <c r="H39" s="44">
        <v>874178.19</v>
      </c>
      <c r="I39" s="48">
        <v>6.6909926521239953</v>
      </c>
      <c r="J39" s="46">
        <v>0</v>
      </c>
      <c r="K39" s="47">
        <v>0</v>
      </c>
      <c r="L39" s="44">
        <v>0</v>
      </c>
      <c r="M39" s="47">
        <v>0</v>
      </c>
      <c r="N39" s="44">
        <v>0</v>
      </c>
      <c r="O39" s="48">
        <v>0</v>
      </c>
      <c r="P39" s="137">
        <f t="shared" si="27"/>
        <v>849739.99</v>
      </c>
      <c r="Q39" s="138">
        <f t="shared" si="28"/>
        <v>24438.2</v>
      </c>
      <c r="R39" s="139">
        <f t="shared" si="29"/>
        <v>874178.19</v>
      </c>
      <c r="S39" s="39"/>
      <c r="T39" s="43">
        <v>128597.65539015739</v>
      </c>
      <c r="U39" s="47">
        <v>0.66832793043316019</v>
      </c>
      <c r="V39" s="44">
        <v>6751.1697011442739</v>
      </c>
      <c r="W39" s="47">
        <v>0.14211792062024828</v>
      </c>
      <c r="X39" s="44">
        <v>135348.82509130167</v>
      </c>
      <c r="Y39" s="48">
        <v>0.56413913367859281</v>
      </c>
      <c r="Z39" s="46">
        <v>20322.603524140544</v>
      </c>
      <c r="AA39" s="47">
        <v>2.0964451160882112E-2</v>
      </c>
      <c r="AB39" s="44">
        <v>648.92322583185342</v>
      </c>
      <c r="AC39" s="47">
        <v>1.6987607941189571E-3</v>
      </c>
      <c r="AD39" s="44">
        <v>20971.5267499724</v>
      </c>
      <c r="AE39" s="48">
        <v>1.551857783363431E-2</v>
      </c>
      <c r="AF39" s="137">
        <f t="shared" si="30"/>
        <v>148920.25891429794</v>
      </c>
      <c r="AG39" s="138">
        <f t="shared" si="31"/>
        <v>7400.0929269761273</v>
      </c>
      <c r="AH39" s="139">
        <f t="shared" si="32"/>
        <v>156320.35184127407</v>
      </c>
      <c r="AI39" s="41"/>
      <c r="AJ39" s="43">
        <v>407060.89434866852</v>
      </c>
      <c r="AK39" s="47">
        <v>6.415459327796194</v>
      </c>
      <c r="AL39" s="44">
        <v>16017.508550146398</v>
      </c>
      <c r="AM39" s="47">
        <v>0.82187431628849084</v>
      </c>
      <c r="AN39" s="44">
        <v>423078.40289881494</v>
      </c>
      <c r="AO39" s="48">
        <v>5.1010791412823275</v>
      </c>
      <c r="AP39" s="46">
        <v>0</v>
      </c>
      <c r="AQ39" s="47">
        <v>0</v>
      </c>
      <c r="AR39" s="44">
        <v>0</v>
      </c>
      <c r="AS39" s="47">
        <v>0</v>
      </c>
      <c r="AT39" s="44">
        <v>0</v>
      </c>
      <c r="AU39" s="48">
        <v>0</v>
      </c>
      <c r="AV39" s="137">
        <f t="shared" si="33"/>
        <v>407060.89434866852</v>
      </c>
      <c r="AW39" s="138">
        <f t="shared" si="34"/>
        <v>16017.508550146398</v>
      </c>
      <c r="AX39" s="139">
        <f t="shared" si="35"/>
        <v>423078.40289881494</v>
      </c>
      <c r="AY39" s="41"/>
      <c r="AZ39" s="43">
        <v>1451000.8537139811</v>
      </c>
      <c r="BA39" s="47">
        <v>13.160169909520313</v>
      </c>
      <c r="BB39" s="44">
        <v>45567.052372911283</v>
      </c>
      <c r="BC39" s="47">
        <v>1.6225849222985893</v>
      </c>
      <c r="BD39" s="44">
        <v>1496567.9060868924</v>
      </c>
      <c r="BE39" s="48">
        <v>10.818041825118494</v>
      </c>
      <c r="BF39" s="46">
        <v>0</v>
      </c>
      <c r="BG39" s="47">
        <v>0</v>
      </c>
      <c r="BH39" s="44">
        <v>0</v>
      </c>
      <c r="BI39" s="47">
        <v>0</v>
      </c>
      <c r="BJ39" s="44">
        <v>0</v>
      </c>
      <c r="BK39" s="48">
        <v>0</v>
      </c>
      <c r="BL39" s="137">
        <f t="shared" si="36"/>
        <v>1451000.8537139811</v>
      </c>
      <c r="BM39" s="138">
        <f t="shared" si="37"/>
        <v>45567.052372911283</v>
      </c>
      <c r="BN39" s="139">
        <f t="shared" si="38"/>
        <v>1496567.9060868924</v>
      </c>
      <c r="BO39" s="41"/>
      <c r="BP39" s="43">
        <v>1652934.6949950941</v>
      </c>
      <c r="BQ39" s="47">
        <v>18.893273305997326</v>
      </c>
      <c r="BR39" s="44">
        <v>21300.028062229911</v>
      </c>
      <c r="BS39" s="47">
        <v>1.0470960604773332</v>
      </c>
      <c r="BT39" s="44">
        <v>1674234.7230573241</v>
      </c>
      <c r="BU39" s="48">
        <v>15.526613401254975</v>
      </c>
      <c r="BV39" s="46">
        <v>284.52390961160006</v>
      </c>
      <c r="BW39" s="47">
        <v>1.0225661183906271E-3</v>
      </c>
      <c r="BX39" s="44">
        <v>2320.0126258856326</v>
      </c>
      <c r="BY39" s="47">
        <v>1.2965092939570884E-2</v>
      </c>
      <c r="BZ39" s="44">
        <v>2604.5365354972328</v>
      </c>
      <c r="CA39" s="48">
        <v>5.6968611063659431E-3</v>
      </c>
      <c r="CB39" s="137">
        <f t="shared" si="39"/>
        <v>1653219.2189047057</v>
      </c>
      <c r="CC39" s="138">
        <f t="shared" si="40"/>
        <v>23620.040688115543</v>
      </c>
      <c r="CD39" s="139">
        <f t="shared" si="41"/>
        <v>1676839.2595928214</v>
      </c>
      <c r="CE39" s="41"/>
      <c r="CF39" s="43">
        <v>0</v>
      </c>
      <c r="CG39" s="47">
        <v>0</v>
      </c>
      <c r="CH39" s="44">
        <v>0</v>
      </c>
      <c r="CI39" s="47">
        <v>0</v>
      </c>
      <c r="CJ39" s="44">
        <v>0</v>
      </c>
      <c r="CK39" s="48">
        <v>0</v>
      </c>
      <c r="CL39" s="46">
        <v>0</v>
      </c>
      <c r="CM39" s="47">
        <v>0</v>
      </c>
      <c r="CN39" s="44">
        <v>0</v>
      </c>
      <c r="CO39" s="47">
        <v>0</v>
      </c>
      <c r="CP39" s="44">
        <v>0</v>
      </c>
      <c r="CQ39" s="48">
        <v>0</v>
      </c>
      <c r="CR39" s="137">
        <f t="shared" si="42"/>
        <v>0</v>
      </c>
      <c r="CS39" s="138">
        <f t="shared" si="43"/>
        <v>0</v>
      </c>
      <c r="CT39" s="139">
        <f t="shared" si="44"/>
        <v>0</v>
      </c>
      <c r="CU39" s="41"/>
      <c r="CV39" s="46">
        <f t="shared" si="45"/>
        <v>4489334.0884479014</v>
      </c>
      <c r="CW39" s="47">
        <f t="shared" si="46"/>
        <v>6.5479413784044889</v>
      </c>
      <c r="CX39" s="47">
        <f t="shared" si="47"/>
        <v>114073.95868643187</v>
      </c>
      <c r="CY39" s="47">
        <f t="shared" si="48"/>
        <v>0.70105741063583937</v>
      </c>
      <c r="CZ39" s="44">
        <f t="shared" si="49"/>
        <v>4603408.0471343333</v>
      </c>
      <c r="DA39" s="48">
        <f t="shared" si="50"/>
        <v>5.4264547127868541</v>
      </c>
      <c r="DB39" s="46">
        <f t="shared" si="51"/>
        <v>20607.127433752143</v>
      </c>
      <c r="DC39" s="47">
        <f t="shared" si="52"/>
        <v>7.1075431974510486E-3</v>
      </c>
      <c r="DD39" s="44">
        <f t="shared" si="53"/>
        <v>2968.935851717486</v>
      </c>
      <c r="DE39" s="47">
        <f t="shared" si="54"/>
        <v>1.929412677546835E-3</v>
      </c>
      <c r="DF39" s="44">
        <f t="shared" si="55"/>
        <v>23576.063285469631</v>
      </c>
      <c r="DG39" s="48">
        <f t="shared" si="56"/>
        <v>5.3121866284648782E-3</v>
      </c>
      <c r="DH39" s="174"/>
      <c r="DI39" s="187" t="s">
        <v>37</v>
      </c>
      <c r="DJ39" s="46">
        <f t="shared" si="57"/>
        <v>4603408.0471343333</v>
      </c>
      <c r="DK39" s="44">
        <f t="shared" si="58"/>
        <v>23576.063285469631</v>
      </c>
      <c r="DL39" s="45">
        <f t="shared" si="59"/>
        <v>4626984.1104198033</v>
      </c>
      <c r="DM39"/>
    </row>
    <row r="40" spans="1:117" s="60" customFormat="1" ht="15.6" x14ac:dyDescent="0.3">
      <c r="A40" s="33">
        <v>28</v>
      </c>
      <c r="B40" s="33" t="s">
        <v>38</v>
      </c>
      <c r="C40" s="42"/>
      <c r="D40" s="43">
        <v>134191.09999999998</v>
      </c>
      <c r="E40" s="47">
        <v>1.2628086652111719</v>
      </c>
      <c r="F40" s="44">
        <v>0</v>
      </c>
      <c r="G40" s="47">
        <v>0</v>
      </c>
      <c r="H40" s="44">
        <v>134191.09999999998</v>
      </c>
      <c r="I40" s="48">
        <v>1.0271037122081896</v>
      </c>
      <c r="J40" s="46">
        <v>0</v>
      </c>
      <c r="K40" s="47">
        <v>0</v>
      </c>
      <c r="L40" s="44">
        <v>0</v>
      </c>
      <c r="M40" s="47">
        <v>0</v>
      </c>
      <c r="N40" s="44">
        <v>0</v>
      </c>
      <c r="O40" s="48">
        <v>0</v>
      </c>
      <c r="P40" s="137">
        <f t="shared" si="27"/>
        <v>134191.09999999998</v>
      </c>
      <c r="Q40" s="138">
        <f t="shared" si="28"/>
        <v>0</v>
      </c>
      <c r="R40" s="139">
        <f t="shared" si="29"/>
        <v>134191.09999999998</v>
      </c>
      <c r="S40" s="39"/>
      <c r="T40" s="43">
        <v>54281473.053988799</v>
      </c>
      <c r="U40" s="47">
        <v>282.10331235799748</v>
      </c>
      <c r="V40" s="44">
        <v>3624813.7838763315</v>
      </c>
      <c r="W40" s="47">
        <v>76.305443412688021</v>
      </c>
      <c r="X40" s="44">
        <v>57906286.837865129</v>
      </c>
      <c r="Y40" s="48">
        <v>241.35564138972882</v>
      </c>
      <c r="Z40" s="46">
        <v>61687.38627661769</v>
      </c>
      <c r="AA40" s="47">
        <v>6.3635655505576413E-2</v>
      </c>
      <c r="AB40" s="44">
        <v>51456.440035901745</v>
      </c>
      <c r="AC40" s="47">
        <v>0.13470342786062164</v>
      </c>
      <c r="AD40" s="44">
        <v>113143.82631251944</v>
      </c>
      <c r="AE40" s="48">
        <v>8.3724532598865045E-2</v>
      </c>
      <c r="AF40" s="137">
        <f t="shared" si="30"/>
        <v>54343160.440265417</v>
      </c>
      <c r="AG40" s="138">
        <f t="shared" si="31"/>
        <v>3676270.2239122335</v>
      </c>
      <c r="AH40" s="139">
        <f t="shared" si="32"/>
        <v>58019430.664177649</v>
      </c>
      <c r="AI40" s="41"/>
      <c r="AJ40" s="43">
        <v>41828449.016753793</v>
      </c>
      <c r="AK40" s="47">
        <v>659.23481507886197</v>
      </c>
      <c r="AL40" s="44">
        <v>3056925.744066203</v>
      </c>
      <c r="AM40" s="47">
        <v>156.8539044623225</v>
      </c>
      <c r="AN40" s="44">
        <v>44885374.760819994</v>
      </c>
      <c r="AO40" s="48">
        <v>541.18538637818153</v>
      </c>
      <c r="AP40" s="46">
        <v>-188.84517207619524</v>
      </c>
      <c r="AQ40" s="47">
        <v>-1.2855180465629825E-3</v>
      </c>
      <c r="AR40" s="44">
        <v>234.02152027751993</v>
      </c>
      <c r="AS40" s="47">
        <v>1.6403454241201122E-3</v>
      </c>
      <c r="AT40" s="44">
        <v>45.176348201324686</v>
      </c>
      <c r="AU40" s="48">
        <v>1.5601291648705896E-4</v>
      </c>
      <c r="AV40" s="137">
        <f t="shared" si="33"/>
        <v>41828260.171581715</v>
      </c>
      <c r="AW40" s="138">
        <f t="shared" si="34"/>
        <v>3057159.7655864805</v>
      </c>
      <c r="AX40" s="139">
        <f t="shared" si="35"/>
        <v>44885419.937168196</v>
      </c>
      <c r="AY40" s="41"/>
      <c r="AZ40" s="43">
        <v>43499423.260346159</v>
      </c>
      <c r="BA40" s="47">
        <v>394.52754256279565</v>
      </c>
      <c r="BB40" s="44">
        <v>2708603.6021230323</v>
      </c>
      <c r="BC40" s="47">
        <v>96.449937760318775</v>
      </c>
      <c r="BD40" s="44">
        <v>46208026.862469189</v>
      </c>
      <c r="BE40" s="48">
        <v>334.01783188137335</v>
      </c>
      <c r="BF40" s="46">
        <v>243456.91411824111</v>
      </c>
      <c r="BG40" s="47">
        <v>0.41300984633355575</v>
      </c>
      <c r="BH40" s="44">
        <v>381776.35095613764</v>
      </c>
      <c r="BI40" s="47">
        <v>1.3706682904939007</v>
      </c>
      <c r="BJ40" s="44">
        <v>625233.26507437881</v>
      </c>
      <c r="BK40" s="48">
        <v>0.72031233195551025</v>
      </c>
      <c r="BL40" s="137">
        <f t="shared" si="36"/>
        <v>43742880.174464397</v>
      </c>
      <c r="BM40" s="138">
        <f t="shared" si="37"/>
        <v>3090379.9530791701</v>
      </c>
      <c r="BN40" s="139">
        <f t="shared" si="38"/>
        <v>46833260.127543569</v>
      </c>
      <c r="BO40" s="41"/>
      <c r="BP40" s="43">
        <v>48965016.46300222</v>
      </c>
      <c r="BQ40" s="47">
        <v>559.6769438437525</v>
      </c>
      <c r="BR40" s="44">
        <v>2028986.3825034164</v>
      </c>
      <c r="BS40" s="47">
        <v>99.743701823980743</v>
      </c>
      <c r="BT40" s="44">
        <v>50994002.84550564</v>
      </c>
      <c r="BU40" s="48">
        <v>472.91109010020995</v>
      </c>
      <c r="BV40" s="46">
        <v>-234153.74870701015</v>
      </c>
      <c r="BW40" s="47">
        <v>-0.84153802838149883</v>
      </c>
      <c r="BX40" s="44">
        <v>-1274424.1744493488</v>
      </c>
      <c r="BY40" s="47">
        <v>-7.1219560108489786</v>
      </c>
      <c r="BZ40" s="44">
        <v>-1508577.923156359</v>
      </c>
      <c r="CA40" s="48">
        <v>-3.299688362678721</v>
      </c>
      <c r="CB40" s="137">
        <f t="shared" si="39"/>
        <v>48730862.714295208</v>
      </c>
      <c r="CC40" s="138">
        <f t="shared" si="40"/>
        <v>754562.20805406757</v>
      </c>
      <c r="CD40" s="139">
        <f t="shared" si="41"/>
        <v>49485424.922349274</v>
      </c>
      <c r="CE40" s="41"/>
      <c r="CF40" s="43">
        <v>30408742.769706775</v>
      </c>
      <c r="CG40" s="47">
        <v>241.8498001312833</v>
      </c>
      <c r="CH40" s="44">
        <v>2501734.5578851425</v>
      </c>
      <c r="CI40" s="47">
        <v>109.18406834046796</v>
      </c>
      <c r="CJ40" s="44">
        <v>32910477.327591918</v>
      </c>
      <c r="CK40" s="48">
        <v>221.40021209706163</v>
      </c>
      <c r="CL40" s="46">
        <v>-13504.979820561963</v>
      </c>
      <c r="CM40" s="47">
        <v>-2.255785178201777E-2</v>
      </c>
      <c r="CN40" s="44">
        <v>0</v>
      </c>
      <c r="CO40" s="47">
        <v>0</v>
      </c>
      <c r="CP40" s="44">
        <v>-13504.979820561963</v>
      </c>
      <c r="CQ40" s="48">
        <v>-1.5316022954859301E-2</v>
      </c>
      <c r="CR40" s="137">
        <f t="shared" si="42"/>
        <v>30395237.789886214</v>
      </c>
      <c r="CS40" s="138">
        <f t="shared" si="43"/>
        <v>2501734.5578851425</v>
      </c>
      <c r="CT40" s="139">
        <f t="shared" si="44"/>
        <v>32896972.347771358</v>
      </c>
      <c r="CU40" s="41"/>
      <c r="CV40" s="46">
        <f t="shared" si="45"/>
        <v>219117295.66379774</v>
      </c>
      <c r="CW40" s="47">
        <f t="shared" si="46"/>
        <v>319.59466119776221</v>
      </c>
      <c r="CX40" s="47">
        <f t="shared" si="47"/>
        <v>13921064.070454126</v>
      </c>
      <c r="CY40" s="47">
        <f t="shared" si="48"/>
        <v>85.553839306612872</v>
      </c>
      <c r="CZ40" s="44">
        <f t="shared" si="49"/>
        <v>233038359.73425186</v>
      </c>
      <c r="DA40" s="48">
        <f t="shared" si="50"/>
        <v>274.70345719781625</v>
      </c>
      <c r="DB40" s="46">
        <f t="shared" si="51"/>
        <v>57296.726695210513</v>
      </c>
      <c r="DC40" s="47">
        <f t="shared" si="52"/>
        <v>1.9762044048494794E-2</v>
      </c>
      <c r="DD40" s="44">
        <f t="shared" si="53"/>
        <v>-840957.36193703185</v>
      </c>
      <c r="DE40" s="47">
        <f t="shared" si="54"/>
        <v>-0.54651022333777532</v>
      </c>
      <c r="DF40" s="44">
        <f t="shared" si="55"/>
        <v>-783660.63524182129</v>
      </c>
      <c r="DG40" s="48">
        <f t="shared" si="56"/>
        <v>-0.17657534667170663</v>
      </c>
      <c r="DH40" s="174"/>
      <c r="DI40" s="187" t="s">
        <v>38</v>
      </c>
      <c r="DJ40" s="46">
        <f t="shared" si="57"/>
        <v>233038359.73425186</v>
      </c>
      <c r="DK40" s="44">
        <f t="shared" si="58"/>
        <v>-783660.63524182129</v>
      </c>
      <c r="DL40" s="45">
        <f t="shared" si="59"/>
        <v>232254699.09901005</v>
      </c>
      <c r="DM40"/>
    </row>
    <row r="41" spans="1:117" s="60" customFormat="1" ht="15.6" x14ac:dyDescent="0.3">
      <c r="A41" s="33">
        <v>29</v>
      </c>
      <c r="B41" s="33" t="s">
        <v>39</v>
      </c>
      <c r="C41" s="42"/>
      <c r="D41" s="43">
        <v>20457.629999999997</v>
      </c>
      <c r="E41" s="47">
        <v>0.19251703304976284</v>
      </c>
      <c r="F41" s="44">
        <v>944.15000000000009</v>
      </c>
      <c r="G41" s="47">
        <v>3.8716886738292468E-2</v>
      </c>
      <c r="H41" s="44">
        <v>21401.78</v>
      </c>
      <c r="I41" s="48">
        <v>0.16381002678913126</v>
      </c>
      <c r="J41" s="46">
        <v>29257.9</v>
      </c>
      <c r="K41" s="47">
        <v>9.2398523286035969E-2</v>
      </c>
      <c r="L41" s="44">
        <v>208984.30000000002</v>
      </c>
      <c r="M41" s="47">
        <v>0.76393202321942955</v>
      </c>
      <c r="N41" s="44">
        <v>238242.2</v>
      </c>
      <c r="O41" s="48">
        <v>0.40365461282621701</v>
      </c>
      <c r="P41" s="137">
        <f t="shared" si="27"/>
        <v>49715.53</v>
      </c>
      <c r="Q41" s="138">
        <f t="shared" si="28"/>
        <v>209928.45</v>
      </c>
      <c r="R41" s="139">
        <f t="shared" si="29"/>
        <v>259643.98</v>
      </c>
      <c r="S41" s="39"/>
      <c r="T41" s="43">
        <v>3161621.7740300503</v>
      </c>
      <c r="U41" s="47">
        <v>16.431093791245317</v>
      </c>
      <c r="V41" s="44">
        <v>219122.18960174645</v>
      </c>
      <c r="W41" s="47">
        <v>4.6127102896965821</v>
      </c>
      <c r="X41" s="44">
        <v>3380743.9636317967</v>
      </c>
      <c r="Y41" s="48">
        <v>14.09107149283221</v>
      </c>
      <c r="Z41" s="46">
        <v>906229.20536255639</v>
      </c>
      <c r="AA41" s="47">
        <v>0.9348505910584004</v>
      </c>
      <c r="AB41" s="44">
        <v>88726.145724134403</v>
      </c>
      <c r="AC41" s="47">
        <v>0.23226861324963588</v>
      </c>
      <c r="AD41" s="44">
        <v>994955.35108669079</v>
      </c>
      <c r="AE41" s="48">
        <v>0.73625026164821705</v>
      </c>
      <c r="AF41" s="137">
        <f t="shared" si="30"/>
        <v>4067850.9793926068</v>
      </c>
      <c r="AG41" s="138">
        <f t="shared" si="31"/>
        <v>307848.33532588085</v>
      </c>
      <c r="AH41" s="139">
        <f t="shared" si="32"/>
        <v>4375699.3147184877</v>
      </c>
      <c r="AI41" s="41"/>
      <c r="AJ41" s="43">
        <v>1741902.763969155</v>
      </c>
      <c r="AK41" s="47">
        <v>27.453156248528842</v>
      </c>
      <c r="AL41" s="44">
        <v>139201.50854405848</v>
      </c>
      <c r="AM41" s="47">
        <v>7.1425680406413097</v>
      </c>
      <c r="AN41" s="44">
        <v>1881104.2725132136</v>
      </c>
      <c r="AO41" s="48">
        <v>22.680575754629469</v>
      </c>
      <c r="AP41" s="46">
        <v>92612.467839589575</v>
      </c>
      <c r="AQ41" s="47">
        <v>0.63043707941069271</v>
      </c>
      <c r="AR41" s="44">
        <v>64265.478985553171</v>
      </c>
      <c r="AS41" s="47">
        <v>0.45046106981027834</v>
      </c>
      <c r="AT41" s="44">
        <v>156877.94682514275</v>
      </c>
      <c r="AU41" s="48">
        <v>0.5417654810792033</v>
      </c>
      <c r="AV41" s="137">
        <f t="shared" si="33"/>
        <v>1834515.2318087446</v>
      </c>
      <c r="AW41" s="138">
        <f t="shared" si="34"/>
        <v>203466.98752961165</v>
      </c>
      <c r="AX41" s="139">
        <f t="shared" si="35"/>
        <v>2037982.2193383563</v>
      </c>
      <c r="AY41" s="41"/>
      <c r="AZ41" s="43">
        <v>1671401.6569422893</v>
      </c>
      <c r="BA41" s="47">
        <v>15.159143246617351</v>
      </c>
      <c r="BB41" s="44">
        <v>129025.62953849664</v>
      </c>
      <c r="BC41" s="47">
        <v>4.5944389680054352</v>
      </c>
      <c r="BD41" s="44">
        <v>1800427.286480786</v>
      </c>
      <c r="BE41" s="48">
        <v>13.014509805412651</v>
      </c>
      <c r="BF41" s="46">
        <v>589409.57890383201</v>
      </c>
      <c r="BG41" s="47">
        <v>0.99989749928551408</v>
      </c>
      <c r="BH41" s="44">
        <v>128566.94018846109</v>
      </c>
      <c r="BI41" s="47">
        <v>0.46158602459479159</v>
      </c>
      <c r="BJ41" s="44">
        <v>717976.51909229311</v>
      </c>
      <c r="BK41" s="48">
        <v>0.82715902951060438</v>
      </c>
      <c r="BL41" s="137">
        <f t="shared" si="36"/>
        <v>2260811.2358461213</v>
      </c>
      <c r="BM41" s="138">
        <f t="shared" si="37"/>
        <v>257592.56972695771</v>
      </c>
      <c r="BN41" s="139">
        <f t="shared" si="38"/>
        <v>2518403.8055730788</v>
      </c>
      <c r="BO41" s="41"/>
      <c r="BP41" s="43">
        <v>1135263.4140809416</v>
      </c>
      <c r="BQ41" s="47">
        <v>12.976218613763505</v>
      </c>
      <c r="BR41" s="44">
        <v>91946.900269564416</v>
      </c>
      <c r="BS41" s="47">
        <v>4.5200521221887922</v>
      </c>
      <c r="BT41" s="44">
        <v>1227210.3143505061</v>
      </c>
      <c r="BU41" s="48">
        <v>11.38097296068354</v>
      </c>
      <c r="BV41" s="46">
        <v>125789.21547811286</v>
      </c>
      <c r="BW41" s="47">
        <v>0.45208077585621614</v>
      </c>
      <c r="BX41" s="44">
        <v>122026.5099936121</v>
      </c>
      <c r="BY41" s="47">
        <v>0.68192949706673134</v>
      </c>
      <c r="BZ41" s="44">
        <v>247815.72547172496</v>
      </c>
      <c r="CA41" s="48">
        <v>0.54204337268634561</v>
      </c>
      <c r="CB41" s="137">
        <f t="shared" si="39"/>
        <v>1261052.6295590545</v>
      </c>
      <c r="CC41" s="138">
        <f t="shared" si="40"/>
        <v>213973.41026317651</v>
      </c>
      <c r="CD41" s="139">
        <f t="shared" si="41"/>
        <v>1475026.039822231</v>
      </c>
      <c r="CE41" s="41"/>
      <c r="CF41" s="43">
        <v>2115730.0000641444</v>
      </c>
      <c r="CG41" s="47">
        <v>16.827031670543722</v>
      </c>
      <c r="CH41" s="44">
        <v>162610.56988031077</v>
      </c>
      <c r="CI41" s="47">
        <v>7.0968694575267648</v>
      </c>
      <c r="CJ41" s="44">
        <v>2278340.5699444553</v>
      </c>
      <c r="CK41" s="48">
        <v>15.32718837207919</v>
      </c>
      <c r="CL41" s="46">
        <v>616773.05570418935</v>
      </c>
      <c r="CM41" s="47">
        <v>1.0302181386849603</v>
      </c>
      <c r="CN41" s="44">
        <v>223983.01335510105</v>
      </c>
      <c r="CO41" s="47">
        <v>0.79125530642308184</v>
      </c>
      <c r="CP41" s="44">
        <v>840756.06905929046</v>
      </c>
      <c r="CQ41" s="48">
        <v>0.95350303549091353</v>
      </c>
      <c r="CR41" s="137">
        <f t="shared" si="42"/>
        <v>2732503.0557683338</v>
      </c>
      <c r="CS41" s="138">
        <f t="shared" si="43"/>
        <v>386593.58323541179</v>
      </c>
      <c r="CT41" s="139">
        <f t="shared" si="44"/>
        <v>3119096.6390037457</v>
      </c>
      <c r="CU41" s="41"/>
      <c r="CV41" s="46">
        <f t="shared" si="45"/>
        <v>9846377.2390865795</v>
      </c>
      <c r="CW41" s="47">
        <f t="shared" si="46"/>
        <v>14.361484282735928</v>
      </c>
      <c r="CX41" s="47">
        <f t="shared" si="47"/>
        <v>742850.94783417683</v>
      </c>
      <c r="CY41" s="47">
        <f t="shared" si="48"/>
        <v>4.5652940248048868</v>
      </c>
      <c r="CZ41" s="44">
        <f t="shared" si="49"/>
        <v>10589228.186920756</v>
      </c>
      <c r="DA41" s="48">
        <f t="shared" si="50"/>
        <v>12.48248397955123</v>
      </c>
      <c r="DB41" s="46">
        <f t="shared" si="51"/>
        <v>2360071.4232882801</v>
      </c>
      <c r="DC41" s="47">
        <f t="shared" si="52"/>
        <v>0.81400523406366709</v>
      </c>
      <c r="DD41" s="44">
        <f t="shared" si="53"/>
        <v>836552.38824686175</v>
      </c>
      <c r="DE41" s="47">
        <f t="shared" si="54"/>
        <v>0.54364757742470915</v>
      </c>
      <c r="DF41" s="44">
        <f t="shared" si="55"/>
        <v>3196623.8115351419</v>
      </c>
      <c r="DG41" s="48">
        <f t="shared" si="56"/>
        <v>0.72026708031171427</v>
      </c>
      <c r="DH41" s="174"/>
      <c r="DI41" s="187" t="s">
        <v>39</v>
      </c>
      <c r="DJ41" s="46">
        <f t="shared" si="57"/>
        <v>10589228.186920756</v>
      </c>
      <c r="DK41" s="44">
        <f t="shared" si="58"/>
        <v>3196623.8115351419</v>
      </c>
      <c r="DL41" s="45">
        <f t="shared" si="59"/>
        <v>13785851.998455899</v>
      </c>
      <c r="DM41"/>
    </row>
    <row r="42" spans="1:117" s="60" customFormat="1" ht="15.6" x14ac:dyDescent="0.3">
      <c r="A42" s="33">
        <v>30</v>
      </c>
      <c r="B42" s="33" t="s">
        <v>55</v>
      </c>
      <c r="C42" s="42"/>
      <c r="D42" s="43">
        <v>34413.550000000003</v>
      </c>
      <c r="E42" s="47">
        <v>0.32384956335165249</v>
      </c>
      <c r="F42" s="44">
        <v>2088.23</v>
      </c>
      <c r="G42" s="47">
        <v>8.5632330025424419E-2</v>
      </c>
      <c r="H42" s="44">
        <v>36501.780000000006</v>
      </c>
      <c r="I42" s="48">
        <v>0.2793859931113663</v>
      </c>
      <c r="J42" s="46">
        <v>3049527.12</v>
      </c>
      <c r="K42" s="47">
        <v>9.6306229294897516</v>
      </c>
      <c r="L42" s="44">
        <v>3309404.62</v>
      </c>
      <c r="M42" s="47">
        <v>12.09736887894606</v>
      </c>
      <c r="N42" s="44">
        <v>6358931.7400000002</v>
      </c>
      <c r="O42" s="48">
        <v>10.77396082431258</v>
      </c>
      <c r="P42" s="137">
        <f t="shared" si="27"/>
        <v>3083940.67</v>
      </c>
      <c r="Q42" s="138">
        <f t="shared" si="28"/>
        <v>3311492.85</v>
      </c>
      <c r="R42" s="139">
        <f t="shared" si="29"/>
        <v>6395433.5199999996</v>
      </c>
      <c r="S42" s="39"/>
      <c r="T42" s="43">
        <v>1913140.1447309358</v>
      </c>
      <c r="U42" s="47">
        <v>9.9426773348037631</v>
      </c>
      <c r="V42" s="44">
        <v>1221225.1020500194</v>
      </c>
      <c r="W42" s="47">
        <v>25.707837277913846</v>
      </c>
      <c r="X42" s="44">
        <v>3134365.2467809552</v>
      </c>
      <c r="Y42" s="48">
        <v>13.064155479432626</v>
      </c>
      <c r="Z42" s="46">
        <v>19349921.547547225</v>
      </c>
      <c r="AA42" s="47">
        <v>19.961049024480726</v>
      </c>
      <c r="AB42" s="44">
        <v>3144548.1486836737</v>
      </c>
      <c r="AC42" s="47">
        <v>8.2318445350071823</v>
      </c>
      <c r="AD42" s="44">
        <v>22494469.6962309</v>
      </c>
      <c r="AE42" s="48">
        <v>16.645530054589226</v>
      </c>
      <c r="AF42" s="137">
        <f t="shared" si="30"/>
        <v>21263061.692278162</v>
      </c>
      <c r="AG42" s="138">
        <f t="shared" si="31"/>
        <v>4365773.2507336931</v>
      </c>
      <c r="AH42" s="139">
        <f t="shared" si="32"/>
        <v>25628834.943011854</v>
      </c>
      <c r="AI42" s="41"/>
      <c r="AJ42" s="43">
        <v>1685759.9502843344</v>
      </c>
      <c r="AK42" s="47">
        <v>26.568320729461533</v>
      </c>
      <c r="AL42" s="44">
        <v>1164948.1860177512</v>
      </c>
      <c r="AM42" s="47">
        <v>59.774651650559356</v>
      </c>
      <c r="AN42" s="44">
        <v>2850708.1363020856</v>
      </c>
      <c r="AO42" s="48">
        <v>34.37114187899644</v>
      </c>
      <c r="AP42" s="46">
        <v>2732242.4008606109</v>
      </c>
      <c r="AQ42" s="47">
        <v>18.599082387309981</v>
      </c>
      <c r="AR42" s="44">
        <v>3653038.3298077174</v>
      </c>
      <c r="AS42" s="47">
        <v>25.605528505794776</v>
      </c>
      <c r="AT42" s="44">
        <v>6385280.7306683287</v>
      </c>
      <c r="AU42" s="48">
        <v>22.051057888538544</v>
      </c>
      <c r="AV42" s="137">
        <f t="shared" si="33"/>
        <v>4418002.3511449452</v>
      </c>
      <c r="AW42" s="138">
        <f t="shared" si="34"/>
        <v>4817986.515825469</v>
      </c>
      <c r="AX42" s="139">
        <f t="shared" si="35"/>
        <v>9235988.8669704143</v>
      </c>
      <c r="AY42" s="41"/>
      <c r="AZ42" s="43">
        <v>1872506.7456610762</v>
      </c>
      <c r="BA42" s="47">
        <v>16.983109876570886</v>
      </c>
      <c r="BB42" s="44">
        <v>769339.62114500254</v>
      </c>
      <c r="BC42" s="47">
        <v>27.395207817718994</v>
      </c>
      <c r="BD42" s="44">
        <v>2641846.3668060787</v>
      </c>
      <c r="BE42" s="48">
        <v>19.096764253332939</v>
      </c>
      <c r="BF42" s="46">
        <v>6145209.4307522457</v>
      </c>
      <c r="BG42" s="47">
        <v>10.42497401182799</v>
      </c>
      <c r="BH42" s="44">
        <v>4331952.1934474567</v>
      </c>
      <c r="BI42" s="47">
        <v>15.552743098474711</v>
      </c>
      <c r="BJ42" s="44">
        <v>10477161.624199703</v>
      </c>
      <c r="BK42" s="48">
        <v>12.070420982646031</v>
      </c>
      <c r="BL42" s="137">
        <f t="shared" si="36"/>
        <v>8017716.1764133219</v>
      </c>
      <c r="BM42" s="138">
        <f t="shared" si="37"/>
        <v>5101291.8145924592</v>
      </c>
      <c r="BN42" s="139">
        <f t="shared" si="38"/>
        <v>13119007.991005782</v>
      </c>
      <c r="BO42" s="41"/>
      <c r="BP42" s="43">
        <v>1011170.882940752</v>
      </c>
      <c r="BQ42" s="47">
        <v>11.557823735149414</v>
      </c>
      <c r="BR42" s="44">
        <v>1006915.5940616922</v>
      </c>
      <c r="BS42" s="47">
        <v>49.49934097245562</v>
      </c>
      <c r="BT42" s="44">
        <v>2018086.4770024442</v>
      </c>
      <c r="BU42" s="48">
        <v>18.715445395552667</v>
      </c>
      <c r="BV42" s="46">
        <v>3269162.2519564461</v>
      </c>
      <c r="BW42" s="47">
        <v>11.749221915780863</v>
      </c>
      <c r="BX42" s="44">
        <v>3437785.3332434935</v>
      </c>
      <c r="BY42" s="47">
        <v>19.211622322435041</v>
      </c>
      <c r="BZ42" s="44">
        <v>6706947.5851999391</v>
      </c>
      <c r="CA42" s="48">
        <v>14.669999180205821</v>
      </c>
      <c r="CB42" s="137">
        <f t="shared" si="39"/>
        <v>4280333.1348971985</v>
      </c>
      <c r="CC42" s="138">
        <f t="shared" si="40"/>
        <v>4444700.9273051862</v>
      </c>
      <c r="CD42" s="139">
        <f t="shared" si="41"/>
        <v>8725034.0622023847</v>
      </c>
      <c r="CE42" s="41"/>
      <c r="CF42" s="43">
        <v>2189565.963900174</v>
      </c>
      <c r="CG42" s="47">
        <v>17.414271111236214</v>
      </c>
      <c r="CH42" s="44">
        <v>913410.16713876603</v>
      </c>
      <c r="CI42" s="47">
        <v>39.864276486656749</v>
      </c>
      <c r="CJ42" s="44">
        <v>3102976.13103894</v>
      </c>
      <c r="CK42" s="48">
        <v>20.874798220205857</v>
      </c>
      <c r="CL42" s="46">
        <v>6338422.7306482587</v>
      </c>
      <c r="CM42" s="47">
        <v>10.587294641643242</v>
      </c>
      <c r="CN42" s="44">
        <v>4479026.3430903191</v>
      </c>
      <c r="CO42" s="47">
        <v>15.822866691949848</v>
      </c>
      <c r="CP42" s="44">
        <v>10817449.073738579</v>
      </c>
      <c r="CQ42" s="48">
        <v>12.268089292080656</v>
      </c>
      <c r="CR42" s="137">
        <f t="shared" si="42"/>
        <v>8527988.6945484318</v>
      </c>
      <c r="CS42" s="138">
        <f t="shared" si="43"/>
        <v>5392436.5102290846</v>
      </c>
      <c r="CT42" s="139">
        <f t="shared" si="44"/>
        <v>13920425.204777516</v>
      </c>
      <c r="CU42" s="41"/>
      <c r="CV42" s="46">
        <f t="shared" si="45"/>
        <v>8706557.2375172712</v>
      </c>
      <c r="CW42" s="47">
        <f t="shared" si="46"/>
        <v>12.698993943374909</v>
      </c>
      <c r="CX42" s="47">
        <f t="shared" si="47"/>
        <v>5077926.9004132319</v>
      </c>
      <c r="CY42" s="47">
        <f t="shared" si="48"/>
        <v>31.207107434461253</v>
      </c>
      <c r="CZ42" s="44">
        <f t="shared" si="49"/>
        <v>13784484.137930503</v>
      </c>
      <c r="DA42" s="48">
        <f t="shared" si="50"/>
        <v>16.249022060986508</v>
      </c>
      <c r="DB42" s="46">
        <f t="shared" si="51"/>
        <v>40884485.481764786</v>
      </c>
      <c r="DC42" s="47">
        <f t="shared" si="52"/>
        <v>14.101346614242448</v>
      </c>
      <c r="DD42" s="44">
        <f t="shared" si="53"/>
        <v>22355754.96827266</v>
      </c>
      <c r="DE42" s="47">
        <f t="shared" si="54"/>
        <v>14.528261709313734</v>
      </c>
      <c r="DF42" s="44">
        <f t="shared" si="55"/>
        <v>63240240.45003745</v>
      </c>
      <c r="DG42" s="48">
        <f t="shared" si="56"/>
        <v>14.249366216565985</v>
      </c>
      <c r="DH42" s="174"/>
      <c r="DI42" s="187" t="s">
        <v>55</v>
      </c>
      <c r="DJ42" s="46">
        <f t="shared" si="57"/>
        <v>13784484.137930503</v>
      </c>
      <c r="DK42" s="44">
        <f t="shared" si="58"/>
        <v>63240240.45003745</v>
      </c>
      <c r="DL42" s="45">
        <f t="shared" si="59"/>
        <v>77024724.587967947</v>
      </c>
      <c r="DM42"/>
    </row>
    <row r="43" spans="1:117" s="60" customFormat="1" ht="15.6" x14ac:dyDescent="0.3">
      <c r="A43" s="33">
        <v>31</v>
      </c>
      <c r="B43" s="33" t="s">
        <v>56</v>
      </c>
      <c r="C43" s="42"/>
      <c r="D43" s="43">
        <v>0</v>
      </c>
      <c r="E43" s="47">
        <v>0</v>
      </c>
      <c r="F43" s="44">
        <v>0</v>
      </c>
      <c r="G43" s="47">
        <v>0</v>
      </c>
      <c r="H43" s="44">
        <v>0</v>
      </c>
      <c r="I43" s="48">
        <v>0</v>
      </c>
      <c r="J43" s="46">
        <v>1034.6200000000001</v>
      </c>
      <c r="K43" s="47">
        <v>3.2674033393441954E-3</v>
      </c>
      <c r="L43" s="44">
        <v>2804.8</v>
      </c>
      <c r="M43" s="47">
        <v>1.0252811042388619E-2</v>
      </c>
      <c r="N43" s="44">
        <v>3839.42</v>
      </c>
      <c r="O43" s="48">
        <v>6.5051430585229405E-3</v>
      </c>
      <c r="P43" s="137">
        <f t="shared" si="27"/>
        <v>1034.6200000000001</v>
      </c>
      <c r="Q43" s="138">
        <f t="shared" si="28"/>
        <v>2804.8</v>
      </c>
      <c r="R43" s="139">
        <f t="shared" si="29"/>
        <v>3839.42</v>
      </c>
      <c r="S43" s="39"/>
      <c r="T43" s="43">
        <v>36253.899314988739</v>
      </c>
      <c r="U43" s="47">
        <v>0.18841318238507376</v>
      </c>
      <c r="V43" s="44">
        <v>30099.672918936682</v>
      </c>
      <c r="W43" s="47">
        <v>0.6336239668014626</v>
      </c>
      <c r="X43" s="44">
        <v>66353.572233925428</v>
      </c>
      <c r="Y43" s="48">
        <v>0.27656425337475848</v>
      </c>
      <c r="Z43" s="46">
        <v>2221353.8808972319</v>
      </c>
      <c r="AA43" s="47">
        <v>2.2915107747778301</v>
      </c>
      <c r="AB43" s="44">
        <v>294890.24525091972</v>
      </c>
      <c r="AC43" s="47">
        <v>0.771968034520913</v>
      </c>
      <c r="AD43" s="44">
        <v>2516244.1261481517</v>
      </c>
      <c r="AE43" s="48">
        <v>1.8619784236789831</v>
      </c>
      <c r="AF43" s="137">
        <f t="shared" si="30"/>
        <v>2257607.7802122207</v>
      </c>
      <c r="AG43" s="138">
        <f t="shared" si="31"/>
        <v>324989.91816985642</v>
      </c>
      <c r="AH43" s="139">
        <f t="shared" si="32"/>
        <v>2582597.6983820773</v>
      </c>
      <c r="AI43" s="41"/>
      <c r="AJ43" s="43">
        <v>7955.8757772569879</v>
      </c>
      <c r="AK43" s="47">
        <v>0.12538811311673739</v>
      </c>
      <c r="AL43" s="44">
        <v>3274.1321598622781</v>
      </c>
      <c r="AM43" s="47">
        <v>0.16799898198277377</v>
      </c>
      <c r="AN43" s="44">
        <v>11230.007937119266</v>
      </c>
      <c r="AO43" s="48">
        <v>0.13540081188728181</v>
      </c>
      <c r="AP43" s="46">
        <v>235097.78813575621</v>
      </c>
      <c r="AQ43" s="47">
        <v>1.6003715955926823</v>
      </c>
      <c r="AR43" s="44">
        <v>119887.91843536764</v>
      </c>
      <c r="AS43" s="47">
        <v>0.84033980370493067</v>
      </c>
      <c r="AT43" s="44">
        <v>354985.70657112385</v>
      </c>
      <c r="AU43" s="48">
        <v>1.2259148337216952</v>
      </c>
      <c r="AV43" s="137">
        <f t="shared" si="33"/>
        <v>243053.66391301321</v>
      </c>
      <c r="AW43" s="138">
        <f t="shared" si="34"/>
        <v>123162.05059522991</v>
      </c>
      <c r="AX43" s="139">
        <f t="shared" si="35"/>
        <v>366215.71450824314</v>
      </c>
      <c r="AY43" s="41"/>
      <c r="AZ43" s="43">
        <v>61939.253118486151</v>
      </c>
      <c r="BA43" s="47">
        <v>0.56177161648227458</v>
      </c>
      <c r="BB43" s="44">
        <v>21713.46272435928</v>
      </c>
      <c r="BC43" s="47">
        <v>0.77318885889539157</v>
      </c>
      <c r="BD43" s="44">
        <v>83652.715842845428</v>
      </c>
      <c r="BE43" s="48">
        <v>0.60468928612726203</v>
      </c>
      <c r="BF43" s="46">
        <v>945151.86366519157</v>
      </c>
      <c r="BG43" s="47">
        <v>1.6033926470646369</v>
      </c>
      <c r="BH43" s="44">
        <v>408535.94354556897</v>
      </c>
      <c r="BI43" s="47">
        <v>1.4667416196485479</v>
      </c>
      <c r="BJ43" s="44">
        <v>1353687.8072107607</v>
      </c>
      <c r="BK43" s="48">
        <v>1.5595427748645576</v>
      </c>
      <c r="BL43" s="137">
        <f t="shared" si="36"/>
        <v>1007091.1167836777</v>
      </c>
      <c r="BM43" s="138">
        <f t="shared" si="37"/>
        <v>430249.40626992827</v>
      </c>
      <c r="BN43" s="139">
        <f t="shared" si="38"/>
        <v>1437340.523053606</v>
      </c>
      <c r="BO43" s="41"/>
      <c r="BP43" s="43">
        <v>13981.577350864114</v>
      </c>
      <c r="BQ43" s="47">
        <v>0.15981137242666554</v>
      </c>
      <c r="BR43" s="44">
        <v>14407.532459705457</v>
      </c>
      <c r="BS43" s="47">
        <v>0.70826528658467491</v>
      </c>
      <c r="BT43" s="44">
        <v>28389.109810569571</v>
      </c>
      <c r="BU43" s="48">
        <v>0.26327654465890354</v>
      </c>
      <c r="BV43" s="46">
        <v>280434.0001975965</v>
      </c>
      <c r="BW43" s="47">
        <v>1.007867168134545</v>
      </c>
      <c r="BX43" s="44">
        <v>126755.30228911573</v>
      </c>
      <c r="BY43" s="47">
        <v>0.70835574618239172</v>
      </c>
      <c r="BZ43" s="44">
        <v>407189.30248671223</v>
      </c>
      <c r="CA43" s="48">
        <v>0.89063864862313147</v>
      </c>
      <c r="CB43" s="137">
        <f t="shared" si="39"/>
        <v>294415.57754846063</v>
      </c>
      <c r="CC43" s="138">
        <f t="shared" si="40"/>
        <v>141162.83474882119</v>
      </c>
      <c r="CD43" s="139">
        <f t="shared" si="41"/>
        <v>435578.41229728179</v>
      </c>
      <c r="CE43" s="41"/>
      <c r="CF43" s="43">
        <v>17267.542847698456</v>
      </c>
      <c r="CG43" s="47">
        <v>0.13733391801500355</v>
      </c>
      <c r="CH43" s="44">
        <v>13155.218329874453</v>
      </c>
      <c r="CI43" s="47">
        <v>0.57413775279860568</v>
      </c>
      <c r="CJ43" s="44">
        <v>30422.761177572909</v>
      </c>
      <c r="CK43" s="48">
        <v>0.2046644814733759</v>
      </c>
      <c r="CL43" s="46">
        <v>414805.61146098637</v>
      </c>
      <c r="CM43" s="47">
        <v>0.69286467851210887</v>
      </c>
      <c r="CN43" s="44">
        <v>190611.16300405728</v>
      </c>
      <c r="CO43" s="47">
        <v>0.67336398386302221</v>
      </c>
      <c r="CP43" s="44">
        <v>605416.77446504368</v>
      </c>
      <c r="CQ43" s="48">
        <v>0.68660429990762029</v>
      </c>
      <c r="CR43" s="137">
        <f t="shared" si="42"/>
        <v>432073.15430868481</v>
      </c>
      <c r="CS43" s="138">
        <f t="shared" si="43"/>
        <v>203766.38133393173</v>
      </c>
      <c r="CT43" s="139">
        <f t="shared" si="44"/>
        <v>635839.53564261657</v>
      </c>
      <c r="CU43" s="41"/>
      <c r="CV43" s="46">
        <f t="shared" si="45"/>
        <v>137398.14840929446</v>
      </c>
      <c r="CW43" s="47">
        <f t="shared" si="46"/>
        <v>0.20040277768599415</v>
      </c>
      <c r="CX43" s="47">
        <f t="shared" si="47"/>
        <v>82650.018592738154</v>
      </c>
      <c r="CY43" s="47">
        <f t="shared" si="48"/>
        <v>0.50793720749975824</v>
      </c>
      <c r="CZ43" s="44">
        <f t="shared" si="49"/>
        <v>220048.16700203263</v>
      </c>
      <c r="DA43" s="48">
        <f t="shared" si="50"/>
        <v>0.25939073847942201</v>
      </c>
      <c r="DB43" s="46">
        <f t="shared" si="51"/>
        <v>4097877.7643567626</v>
      </c>
      <c r="DC43" s="47">
        <f t="shared" si="52"/>
        <v>1.4133868644076506</v>
      </c>
      <c r="DD43" s="44">
        <f t="shared" si="53"/>
        <v>1143485.3725250294</v>
      </c>
      <c r="DE43" s="47">
        <f t="shared" si="54"/>
        <v>0.74311311679666991</v>
      </c>
      <c r="DF43" s="44">
        <f t="shared" si="55"/>
        <v>5241363.136881792</v>
      </c>
      <c r="DG43" s="48">
        <f t="shared" si="56"/>
        <v>1.1809901777720628</v>
      </c>
      <c r="DH43" s="174"/>
      <c r="DI43" s="187" t="s">
        <v>56</v>
      </c>
      <c r="DJ43" s="46">
        <f t="shared" si="57"/>
        <v>220048.16700203263</v>
      </c>
      <c r="DK43" s="44">
        <f t="shared" si="58"/>
        <v>5241363.136881792</v>
      </c>
      <c r="DL43" s="45">
        <f t="shared" si="59"/>
        <v>5461411.3038838245</v>
      </c>
      <c r="DM43"/>
    </row>
    <row r="44" spans="1:117" s="60" customFormat="1" ht="15.6" x14ac:dyDescent="0.3">
      <c r="A44" s="33">
        <v>32</v>
      </c>
      <c r="B44" s="33" t="s">
        <v>60</v>
      </c>
      <c r="C44" s="42"/>
      <c r="D44" s="43">
        <v>547037.12</v>
      </c>
      <c r="E44" s="47">
        <v>5.1479063464578783</v>
      </c>
      <c r="F44" s="44">
        <v>44517.79</v>
      </c>
      <c r="G44" s="47">
        <v>1.8255470351841221</v>
      </c>
      <c r="H44" s="44">
        <v>591554.91</v>
      </c>
      <c r="I44" s="48">
        <v>4.5277834672789901</v>
      </c>
      <c r="J44" s="46">
        <v>3092371.58</v>
      </c>
      <c r="K44" s="47">
        <v>9.7659287728683815</v>
      </c>
      <c r="L44" s="44">
        <v>16423953.25</v>
      </c>
      <c r="M44" s="47">
        <v>60.036968497316899</v>
      </c>
      <c r="N44" s="44">
        <v>19516324.829999998</v>
      </c>
      <c r="O44" s="48">
        <v>33.066579065523797</v>
      </c>
      <c r="P44" s="137">
        <f t="shared" si="27"/>
        <v>3639408.7</v>
      </c>
      <c r="Q44" s="138">
        <f t="shared" si="28"/>
        <v>16468471.039999999</v>
      </c>
      <c r="R44" s="139">
        <f t="shared" si="29"/>
        <v>20107879.739999998</v>
      </c>
      <c r="S44" s="39"/>
      <c r="T44" s="43">
        <v>13547921.802373979</v>
      </c>
      <c r="U44" s="47">
        <v>70.409172798526015</v>
      </c>
      <c r="V44" s="44">
        <v>7220383.8602441698</v>
      </c>
      <c r="W44" s="47">
        <v>151.99528166563172</v>
      </c>
      <c r="X44" s="44">
        <v>20768305.662618149</v>
      </c>
      <c r="Y44" s="48">
        <v>86.563100614861341</v>
      </c>
      <c r="Z44" s="46">
        <v>38542048.797672741</v>
      </c>
      <c r="AA44" s="47">
        <v>39.759320143176225</v>
      </c>
      <c r="AB44" s="44">
        <v>12500140.133959621</v>
      </c>
      <c r="AC44" s="47">
        <v>32.723051256707159</v>
      </c>
      <c r="AD44" s="44">
        <v>51042188.931632362</v>
      </c>
      <c r="AE44" s="48">
        <v>37.770363177571078</v>
      </c>
      <c r="AF44" s="137">
        <f t="shared" si="30"/>
        <v>52089970.600046724</v>
      </c>
      <c r="AG44" s="138">
        <f t="shared" si="31"/>
        <v>19720523.994203791</v>
      </c>
      <c r="AH44" s="139">
        <f t="shared" si="32"/>
        <v>71810494.594250515</v>
      </c>
      <c r="AI44" s="41"/>
      <c r="AJ44" s="43">
        <v>3509121.8795426898</v>
      </c>
      <c r="AK44" s="47">
        <v>55.305309370255159</v>
      </c>
      <c r="AL44" s="44">
        <v>3388856.6607052069</v>
      </c>
      <c r="AM44" s="47">
        <v>173.88561038048167</v>
      </c>
      <c r="AN44" s="44">
        <v>6897978.5402478967</v>
      </c>
      <c r="AO44" s="48">
        <v>83.169299608723236</v>
      </c>
      <c r="AP44" s="46">
        <v>2618149.7810766627</v>
      </c>
      <c r="AQ44" s="47">
        <v>17.822424344642432</v>
      </c>
      <c r="AR44" s="44">
        <v>6565183.8472791798</v>
      </c>
      <c r="AS44" s="47">
        <v>46.017858826063531</v>
      </c>
      <c r="AT44" s="44">
        <v>9183333.6283558421</v>
      </c>
      <c r="AU44" s="48">
        <v>31.71391047476186</v>
      </c>
      <c r="AV44" s="137">
        <f t="shared" si="33"/>
        <v>6127271.660619352</v>
      </c>
      <c r="AW44" s="138">
        <f t="shared" si="34"/>
        <v>9954040.5079843868</v>
      </c>
      <c r="AX44" s="139">
        <f t="shared" si="35"/>
        <v>16081312.168603739</v>
      </c>
      <c r="AY44" s="41"/>
      <c r="AZ44" s="43">
        <v>13532452.706458241</v>
      </c>
      <c r="BA44" s="47">
        <v>122.735542473115</v>
      </c>
      <c r="BB44" s="44">
        <v>5305316.9104379797</v>
      </c>
      <c r="BC44" s="47">
        <v>188.91560411772176</v>
      </c>
      <c r="BD44" s="44">
        <v>18837769.61689622</v>
      </c>
      <c r="BE44" s="48">
        <v>136.17008541922957</v>
      </c>
      <c r="BF44" s="46">
        <v>15674167.108386938</v>
      </c>
      <c r="BG44" s="47">
        <v>26.590271105207961</v>
      </c>
      <c r="BH44" s="44">
        <v>18277129.336609837</v>
      </c>
      <c r="BI44" s="47">
        <v>65.619259967794974</v>
      </c>
      <c r="BJ44" s="44">
        <v>33951296.444996774</v>
      </c>
      <c r="BK44" s="48">
        <v>39.114261638492927</v>
      </c>
      <c r="BL44" s="137">
        <f t="shared" si="36"/>
        <v>29206619.814845178</v>
      </c>
      <c r="BM44" s="138">
        <f t="shared" si="37"/>
        <v>23582446.247047815</v>
      </c>
      <c r="BN44" s="139">
        <f t="shared" si="38"/>
        <v>52789066.061892994</v>
      </c>
      <c r="BO44" s="41"/>
      <c r="BP44" s="43">
        <v>2381729.9827766246</v>
      </c>
      <c r="BQ44" s="47">
        <v>27.223504740954468</v>
      </c>
      <c r="BR44" s="44">
        <v>2935086.3362645088</v>
      </c>
      <c r="BS44" s="47">
        <v>144.28700896000927</v>
      </c>
      <c r="BT44" s="44">
        <v>5316816.3190411329</v>
      </c>
      <c r="BU44" s="48">
        <v>49.307394222768551</v>
      </c>
      <c r="BV44" s="46">
        <v>3412606.6430649478</v>
      </c>
      <c r="BW44" s="47">
        <v>12.264754597800312</v>
      </c>
      <c r="BX44" s="44">
        <v>7189628.9787215572</v>
      </c>
      <c r="BY44" s="47">
        <v>40.17831923417824</v>
      </c>
      <c r="BZ44" s="44">
        <v>10602235.621786505</v>
      </c>
      <c r="CA44" s="48">
        <v>23.190100400243455</v>
      </c>
      <c r="CB44" s="137">
        <f t="shared" si="39"/>
        <v>5794336.6258415729</v>
      </c>
      <c r="CC44" s="138">
        <f t="shared" si="40"/>
        <v>10124715.314986065</v>
      </c>
      <c r="CD44" s="139">
        <f t="shared" si="41"/>
        <v>15919051.940827638</v>
      </c>
      <c r="CE44" s="41"/>
      <c r="CF44" s="43">
        <v>14223948.36266502</v>
      </c>
      <c r="CG44" s="47">
        <v>113.12730337589689</v>
      </c>
      <c r="CH44" s="44">
        <v>3365750.6108676828</v>
      </c>
      <c r="CI44" s="47">
        <v>146.89262038439676</v>
      </c>
      <c r="CJ44" s="44">
        <v>17589698.973532703</v>
      </c>
      <c r="CK44" s="48">
        <v>118.33201459520005</v>
      </c>
      <c r="CL44" s="46">
        <v>9451358.0625760145</v>
      </c>
      <c r="CM44" s="47">
        <v>15.786942087077971</v>
      </c>
      <c r="CN44" s="44">
        <v>11524523.36891102</v>
      </c>
      <c r="CO44" s="47">
        <v>40.712195684191073</v>
      </c>
      <c r="CP44" s="44">
        <v>20975881.431487035</v>
      </c>
      <c r="CQ44" s="48">
        <v>23.788786489996696</v>
      </c>
      <c r="CR44" s="137">
        <f t="shared" si="42"/>
        <v>23675306.425241034</v>
      </c>
      <c r="CS44" s="138">
        <f t="shared" si="43"/>
        <v>14890273.979778703</v>
      </c>
      <c r="CT44" s="139">
        <f t="shared" si="44"/>
        <v>38565580.405019738</v>
      </c>
      <c r="CU44" s="41"/>
      <c r="CV44" s="46">
        <f t="shared" si="45"/>
        <v>47742211.853816554</v>
      </c>
      <c r="CW44" s="47">
        <f t="shared" si="46"/>
        <v>69.634649223051809</v>
      </c>
      <c r="CX44" s="47">
        <f t="shared" si="47"/>
        <v>22259912.168519549</v>
      </c>
      <c r="CY44" s="47">
        <f t="shared" si="48"/>
        <v>136.80139240841183</v>
      </c>
      <c r="CZ44" s="44">
        <f t="shared" si="49"/>
        <v>70002124.022336096</v>
      </c>
      <c r="DA44" s="48">
        <f t="shared" si="50"/>
        <v>82.51785458005709</v>
      </c>
      <c r="DB44" s="46">
        <f t="shared" si="51"/>
        <v>72790701.972777292</v>
      </c>
      <c r="DC44" s="47">
        <f t="shared" si="52"/>
        <v>25.106025102602011</v>
      </c>
      <c r="DD44" s="44">
        <f t="shared" si="53"/>
        <v>72480558.91548121</v>
      </c>
      <c r="DE44" s="47">
        <f t="shared" si="54"/>
        <v>47.102704885426029</v>
      </c>
      <c r="DF44" s="44">
        <f t="shared" si="55"/>
        <v>145271260.88825852</v>
      </c>
      <c r="DG44" s="48">
        <f t="shared" si="56"/>
        <v>32.732693335891149</v>
      </c>
      <c r="DH44" s="174"/>
      <c r="DI44" s="187" t="s">
        <v>60</v>
      </c>
      <c r="DJ44" s="46">
        <f t="shared" si="57"/>
        <v>70002124.022336096</v>
      </c>
      <c r="DK44" s="44">
        <f t="shared" si="58"/>
        <v>145271260.88825852</v>
      </c>
      <c r="DL44" s="45">
        <f t="shared" si="59"/>
        <v>215273384.91059461</v>
      </c>
      <c r="DM44"/>
    </row>
    <row r="45" spans="1:117" s="60" customFormat="1" ht="15.6" x14ac:dyDescent="0.3">
      <c r="A45" s="33">
        <v>33</v>
      </c>
      <c r="B45" s="33" t="s">
        <v>61</v>
      </c>
      <c r="C45" s="42"/>
      <c r="D45" s="43">
        <v>3595.31</v>
      </c>
      <c r="E45" s="47">
        <v>3.3833753670104647E-2</v>
      </c>
      <c r="F45" s="44">
        <v>2460.73</v>
      </c>
      <c r="G45" s="47">
        <v>0.10090748790289511</v>
      </c>
      <c r="H45" s="44">
        <v>6056.04</v>
      </c>
      <c r="I45" s="48">
        <v>4.6353157290470723E-2</v>
      </c>
      <c r="J45" s="46">
        <v>258721.74</v>
      </c>
      <c r="K45" s="47">
        <v>0.81706160448951359</v>
      </c>
      <c r="L45" s="44">
        <v>325302.28999999998</v>
      </c>
      <c r="M45" s="47">
        <v>1.1891268222426927</v>
      </c>
      <c r="N45" s="44">
        <v>584024.03</v>
      </c>
      <c r="O45" s="48">
        <v>0.98951400596056005</v>
      </c>
      <c r="P45" s="137">
        <f t="shared" si="27"/>
        <v>262317.05</v>
      </c>
      <c r="Q45" s="138">
        <f t="shared" si="28"/>
        <v>327763.01999999996</v>
      </c>
      <c r="R45" s="139">
        <f t="shared" si="29"/>
        <v>590080.06999999995</v>
      </c>
      <c r="S45" s="39"/>
      <c r="T45" s="43">
        <v>251725.98296857212</v>
      </c>
      <c r="U45" s="47">
        <v>1.3082315126447877</v>
      </c>
      <c r="V45" s="44">
        <v>89098.710560207663</v>
      </c>
      <c r="W45" s="47">
        <v>1.875604381951155</v>
      </c>
      <c r="X45" s="44">
        <v>340824.69352877978</v>
      </c>
      <c r="Y45" s="48">
        <v>1.4205704941575759</v>
      </c>
      <c r="Z45" s="46">
        <v>1563675.256286544</v>
      </c>
      <c r="AA45" s="47">
        <v>1.613060723393974</v>
      </c>
      <c r="AB45" s="44">
        <v>160029.30228414282</v>
      </c>
      <c r="AC45" s="47">
        <v>0.41892706842481586</v>
      </c>
      <c r="AD45" s="44">
        <v>1723704.5585706867</v>
      </c>
      <c r="AE45" s="48">
        <v>1.2755124447200619</v>
      </c>
      <c r="AF45" s="137">
        <f t="shared" si="30"/>
        <v>1815401.2392551161</v>
      </c>
      <c r="AG45" s="138">
        <f t="shared" si="31"/>
        <v>249128.01284435048</v>
      </c>
      <c r="AH45" s="139">
        <f t="shared" si="32"/>
        <v>2064529.2520994665</v>
      </c>
      <c r="AI45" s="41"/>
      <c r="AJ45" s="43">
        <v>99050.056599021889</v>
      </c>
      <c r="AK45" s="47">
        <v>1.561072602033442</v>
      </c>
      <c r="AL45" s="44">
        <v>44688.843339292056</v>
      </c>
      <c r="AM45" s="47">
        <v>2.2930290594331191</v>
      </c>
      <c r="AN45" s="44">
        <v>143738.89993831393</v>
      </c>
      <c r="AO45" s="48">
        <v>1.7330676755002343</v>
      </c>
      <c r="AP45" s="46">
        <v>169095.10370635771</v>
      </c>
      <c r="AQ45" s="47">
        <v>1.1510742107415672</v>
      </c>
      <c r="AR45" s="44">
        <v>52944.181088801764</v>
      </c>
      <c r="AS45" s="47">
        <v>0.37110580719163477</v>
      </c>
      <c r="AT45" s="44">
        <v>222039.28479515947</v>
      </c>
      <c r="AU45" s="48">
        <v>0.76679496627790178</v>
      </c>
      <c r="AV45" s="137">
        <f t="shared" si="33"/>
        <v>268145.1603053796</v>
      </c>
      <c r="AW45" s="138">
        <f t="shared" si="34"/>
        <v>97633.02442809382</v>
      </c>
      <c r="AX45" s="139">
        <f t="shared" si="35"/>
        <v>365778.1847334734</v>
      </c>
      <c r="AY45" s="41"/>
      <c r="AZ45" s="43">
        <v>374156.1484960565</v>
      </c>
      <c r="BA45" s="47">
        <v>3.3934911025699637</v>
      </c>
      <c r="BB45" s="44">
        <v>207853.01215615793</v>
      </c>
      <c r="BC45" s="47">
        <v>7.4013820516382838</v>
      </c>
      <c r="BD45" s="44">
        <v>582009.16065221443</v>
      </c>
      <c r="BE45" s="48">
        <v>4.2070923858046436</v>
      </c>
      <c r="BF45" s="46">
        <v>797874.25419238803</v>
      </c>
      <c r="BG45" s="47">
        <v>1.3535451408763601</v>
      </c>
      <c r="BH45" s="44">
        <v>659653.76227819372</v>
      </c>
      <c r="BI45" s="47">
        <v>2.3683145705470938</v>
      </c>
      <c r="BJ45" s="44">
        <v>1457528.0164705818</v>
      </c>
      <c r="BK45" s="48">
        <v>1.6791739388810658</v>
      </c>
      <c r="BL45" s="137">
        <f t="shared" si="36"/>
        <v>1172030.4026884446</v>
      </c>
      <c r="BM45" s="138">
        <f t="shared" si="37"/>
        <v>867506.7744343516</v>
      </c>
      <c r="BN45" s="139">
        <f t="shared" si="38"/>
        <v>2039537.1771227962</v>
      </c>
      <c r="BO45" s="41"/>
      <c r="BP45" s="43">
        <v>11133.450950905622</v>
      </c>
      <c r="BQ45" s="47">
        <v>0.1272568918126557</v>
      </c>
      <c r="BR45" s="44">
        <v>33388.252043779154</v>
      </c>
      <c r="BS45" s="47">
        <v>1.6413455925562459</v>
      </c>
      <c r="BT45" s="44">
        <v>44521.702994684776</v>
      </c>
      <c r="BU45" s="48">
        <v>0.41288790684118315</v>
      </c>
      <c r="BV45" s="46">
        <v>61964.297513642043</v>
      </c>
      <c r="BW45" s="47">
        <v>0.22269689487193675</v>
      </c>
      <c r="BX45" s="44">
        <v>10904.754800722352</v>
      </c>
      <c r="BY45" s="47">
        <v>6.0939823299723112E-2</v>
      </c>
      <c r="BZ45" s="44">
        <v>72869.052314364395</v>
      </c>
      <c r="CA45" s="48">
        <v>0.15938531263804911</v>
      </c>
      <c r="CB45" s="137">
        <f t="shared" si="39"/>
        <v>73097.748464547665</v>
      </c>
      <c r="CC45" s="138">
        <f t="shared" si="40"/>
        <v>44293.006844501506</v>
      </c>
      <c r="CD45" s="139">
        <f t="shared" si="41"/>
        <v>117390.75530904917</v>
      </c>
      <c r="CE45" s="41"/>
      <c r="CF45" s="43">
        <v>627357.66609888501</v>
      </c>
      <c r="CG45" s="47">
        <v>4.9895626171034486</v>
      </c>
      <c r="CH45" s="44">
        <v>135488.36896341841</v>
      </c>
      <c r="CI45" s="47">
        <v>5.9131658431204297</v>
      </c>
      <c r="CJ45" s="44">
        <v>762846.03506230342</v>
      </c>
      <c r="CK45" s="48">
        <v>5.1319302445545718</v>
      </c>
      <c r="CL45" s="46">
        <v>346196.84963632526</v>
      </c>
      <c r="CM45" s="47">
        <v>0.57826500485453924</v>
      </c>
      <c r="CN45" s="44">
        <v>70107.034083455757</v>
      </c>
      <c r="CO45" s="47">
        <v>0.24766415053168531</v>
      </c>
      <c r="CP45" s="44">
        <v>416303.88371978101</v>
      </c>
      <c r="CQ45" s="48">
        <v>0.47213101566736904</v>
      </c>
      <c r="CR45" s="137">
        <f t="shared" si="42"/>
        <v>973554.51573521027</v>
      </c>
      <c r="CS45" s="138">
        <f t="shared" si="43"/>
        <v>205595.40304687415</v>
      </c>
      <c r="CT45" s="139">
        <f t="shared" si="44"/>
        <v>1179149.9187820845</v>
      </c>
      <c r="CU45" s="41"/>
      <c r="CV45" s="46">
        <f t="shared" si="45"/>
        <v>1367018.6151134411</v>
      </c>
      <c r="CW45" s="47">
        <f t="shared" si="46"/>
        <v>1.9938720484144647</v>
      </c>
      <c r="CX45" s="47">
        <f t="shared" si="47"/>
        <v>512977.91706285521</v>
      </c>
      <c r="CY45" s="47">
        <f t="shared" si="48"/>
        <v>3.1525772787284376</v>
      </c>
      <c r="CZ45" s="44">
        <f t="shared" si="49"/>
        <v>1879996.5321762962</v>
      </c>
      <c r="DA45" s="48">
        <f t="shared" si="50"/>
        <v>2.2161224765642213</v>
      </c>
      <c r="DB45" s="46">
        <f t="shared" si="51"/>
        <v>3197527.5013352567</v>
      </c>
      <c r="DC45" s="47">
        <f t="shared" si="52"/>
        <v>1.1028497258455592</v>
      </c>
      <c r="DD45" s="44">
        <f t="shared" si="53"/>
        <v>1278941.3245353163</v>
      </c>
      <c r="DE45" s="47">
        <f t="shared" si="54"/>
        <v>0.83114143539662755</v>
      </c>
      <c r="DF45" s="44">
        <f t="shared" si="55"/>
        <v>4476468.8258705735</v>
      </c>
      <c r="DG45" s="48">
        <f t="shared" si="56"/>
        <v>1.0086432816027218</v>
      </c>
      <c r="DH45" s="174"/>
      <c r="DI45" s="187" t="s">
        <v>61</v>
      </c>
      <c r="DJ45" s="46">
        <f t="shared" si="57"/>
        <v>1879996.5321762962</v>
      </c>
      <c r="DK45" s="44">
        <f t="shared" si="58"/>
        <v>4476468.8258705735</v>
      </c>
      <c r="DL45" s="45">
        <f t="shared" si="59"/>
        <v>6356465.3580468697</v>
      </c>
      <c r="DM45"/>
    </row>
    <row r="46" spans="1:117" s="60" customFormat="1" ht="15.6" x14ac:dyDescent="0.3">
      <c r="A46" s="33">
        <v>34</v>
      </c>
      <c r="B46" s="33" t="s">
        <v>47</v>
      </c>
      <c r="C46" s="42"/>
      <c r="D46" s="43">
        <v>0</v>
      </c>
      <c r="E46" s="47">
        <v>0</v>
      </c>
      <c r="F46" s="44">
        <v>0</v>
      </c>
      <c r="G46" s="47">
        <v>0</v>
      </c>
      <c r="H46" s="44">
        <v>0</v>
      </c>
      <c r="I46" s="48">
        <v>0</v>
      </c>
      <c r="J46" s="46">
        <v>0</v>
      </c>
      <c r="K46" s="47">
        <v>0</v>
      </c>
      <c r="L46" s="44">
        <v>0</v>
      </c>
      <c r="M46" s="47">
        <v>0</v>
      </c>
      <c r="N46" s="44">
        <v>0</v>
      </c>
      <c r="O46" s="48">
        <v>0</v>
      </c>
      <c r="P46" s="137">
        <f t="shared" si="27"/>
        <v>0</v>
      </c>
      <c r="Q46" s="138">
        <f t="shared" si="28"/>
        <v>0</v>
      </c>
      <c r="R46" s="139">
        <f t="shared" si="29"/>
        <v>0</v>
      </c>
      <c r="S46" s="39"/>
      <c r="T46" s="43">
        <v>53709612.638966754</v>
      </c>
      <c r="U46" s="47">
        <v>279.13132747608972</v>
      </c>
      <c r="V46" s="44">
        <v>2283951.7998452857</v>
      </c>
      <c r="W46" s="47">
        <v>48.079147015941516</v>
      </c>
      <c r="X46" s="44">
        <v>55993564.43881204</v>
      </c>
      <c r="Y46" s="48">
        <v>233.38334051130181</v>
      </c>
      <c r="Z46" s="46">
        <v>0</v>
      </c>
      <c r="AA46" s="47">
        <v>0</v>
      </c>
      <c r="AB46" s="44">
        <v>0</v>
      </c>
      <c r="AC46" s="47">
        <v>0</v>
      </c>
      <c r="AD46" s="44">
        <v>0</v>
      </c>
      <c r="AE46" s="48">
        <v>0</v>
      </c>
      <c r="AF46" s="137">
        <f t="shared" si="30"/>
        <v>53709612.638966754</v>
      </c>
      <c r="AG46" s="138">
        <f t="shared" si="31"/>
        <v>2283951.7998452857</v>
      </c>
      <c r="AH46" s="139">
        <f t="shared" si="32"/>
        <v>55993564.43881204</v>
      </c>
      <c r="AI46" s="41"/>
      <c r="AJ46" s="43">
        <v>5630484.8100169636</v>
      </c>
      <c r="AK46" s="47">
        <v>88.73892529577563</v>
      </c>
      <c r="AL46" s="44">
        <v>355724.07203854481</v>
      </c>
      <c r="AM46" s="47">
        <v>18.252556418417814</v>
      </c>
      <c r="AN46" s="44">
        <v>5986208.882055508</v>
      </c>
      <c r="AO46" s="48">
        <v>72.176043623090564</v>
      </c>
      <c r="AP46" s="46">
        <v>0</v>
      </c>
      <c r="AQ46" s="47">
        <v>0</v>
      </c>
      <c r="AR46" s="44">
        <v>0</v>
      </c>
      <c r="AS46" s="47">
        <v>0</v>
      </c>
      <c r="AT46" s="44">
        <v>0</v>
      </c>
      <c r="AU46" s="48">
        <v>0</v>
      </c>
      <c r="AV46" s="137">
        <f t="shared" si="33"/>
        <v>5630484.8100169636</v>
      </c>
      <c r="AW46" s="138">
        <f t="shared" si="34"/>
        <v>355724.07203854481</v>
      </c>
      <c r="AX46" s="139">
        <f t="shared" si="35"/>
        <v>5986208.882055508</v>
      </c>
      <c r="AY46" s="41"/>
      <c r="AZ46" s="43">
        <v>17008489.458098207</v>
      </c>
      <c r="BA46" s="47">
        <v>154.26221879879017</v>
      </c>
      <c r="BB46" s="44">
        <v>0</v>
      </c>
      <c r="BC46" s="47">
        <v>0</v>
      </c>
      <c r="BD46" s="44">
        <v>17008489.458098207</v>
      </c>
      <c r="BE46" s="48">
        <v>122.94701068453236</v>
      </c>
      <c r="BF46" s="46">
        <v>0</v>
      </c>
      <c r="BG46" s="47">
        <v>0</v>
      </c>
      <c r="BH46" s="44">
        <v>0</v>
      </c>
      <c r="BI46" s="47">
        <v>0</v>
      </c>
      <c r="BJ46" s="44">
        <v>0</v>
      </c>
      <c r="BK46" s="48">
        <v>0</v>
      </c>
      <c r="BL46" s="137">
        <f t="shared" si="36"/>
        <v>17008489.458098207</v>
      </c>
      <c r="BM46" s="138">
        <f t="shared" si="37"/>
        <v>0</v>
      </c>
      <c r="BN46" s="139">
        <f t="shared" si="38"/>
        <v>17008489.458098207</v>
      </c>
      <c r="BO46" s="41"/>
      <c r="BP46" s="43">
        <v>14980103.398395225</v>
      </c>
      <c r="BQ46" s="47">
        <v>171.22466393557087</v>
      </c>
      <c r="BR46" s="44">
        <v>0</v>
      </c>
      <c r="BS46" s="47">
        <v>0</v>
      </c>
      <c r="BT46" s="44">
        <v>14980103.398395225</v>
      </c>
      <c r="BU46" s="48">
        <v>138.9233367188651</v>
      </c>
      <c r="BV46" s="46">
        <v>0</v>
      </c>
      <c r="BW46" s="47">
        <v>0</v>
      </c>
      <c r="BX46" s="44">
        <v>0</v>
      </c>
      <c r="BY46" s="47">
        <v>0</v>
      </c>
      <c r="BZ46" s="44">
        <v>0</v>
      </c>
      <c r="CA46" s="48">
        <v>0</v>
      </c>
      <c r="CB46" s="137">
        <f t="shared" si="39"/>
        <v>14980103.398395225</v>
      </c>
      <c r="CC46" s="138">
        <f t="shared" si="40"/>
        <v>0</v>
      </c>
      <c r="CD46" s="139">
        <f t="shared" si="41"/>
        <v>14980103.398395225</v>
      </c>
      <c r="CE46" s="41"/>
      <c r="CF46" s="43">
        <v>14217097.031242268</v>
      </c>
      <c r="CG46" s="47">
        <v>113.07281269380015</v>
      </c>
      <c r="CH46" s="44">
        <v>874572.23168802459</v>
      </c>
      <c r="CI46" s="47">
        <v>38.169259009646254</v>
      </c>
      <c r="CJ46" s="44">
        <v>15091669.262930293</v>
      </c>
      <c r="CK46" s="48">
        <v>101.52690106716108</v>
      </c>
      <c r="CL46" s="46">
        <v>0</v>
      </c>
      <c r="CM46" s="47">
        <v>0</v>
      </c>
      <c r="CN46" s="44">
        <v>0</v>
      </c>
      <c r="CO46" s="47">
        <v>0</v>
      </c>
      <c r="CP46" s="44">
        <v>0</v>
      </c>
      <c r="CQ46" s="48">
        <v>0</v>
      </c>
      <c r="CR46" s="137">
        <f t="shared" si="42"/>
        <v>14217097.031242268</v>
      </c>
      <c r="CS46" s="138">
        <f t="shared" si="43"/>
        <v>874572.23168802459</v>
      </c>
      <c r="CT46" s="139">
        <f t="shared" si="44"/>
        <v>15091669.262930293</v>
      </c>
      <c r="CU46" s="41"/>
      <c r="CV46" s="46">
        <f t="shared" si="45"/>
        <v>105545787.33671941</v>
      </c>
      <c r="CW46" s="47">
        <f t="shared" si="46"/>
        <v>153.94435223628508</v>
      </c>
      <c r="CX46" s="47">
        <f t="shared" si="47"/>
        <v>3514248.103571855</v>
      </c>
      <c r="CY46" s="47">
        <f t="shared" si="48"/>
        <v>21.597301471707659</v>
      </c>
      <c r="CZ46" s="44">
        <f t="shared" si="49"/>
        <v>109060035.44029127</v>
      </c>
      <c r="DA46" s="48">
        <f t="shared" si="50"/>
        <v>128.55895832655483</v>
      </c>
      <c r="DB46" s="46">
        <f t="shared" si="51"/>
        <v>0</v>
      </c>
      <c r="DC46" s="47">
        <f t="shared" si="52"/>
        <v>0</v>
      </c>
      <c r="DD46" s="44">
        <f t="shared" si="53"/>
        <v>0</v>
      </c>
      <c r="DE46" s="47">
        <f t="shared" si="54"/>
        <v>0</v>
      </c>
      <c r="DF46" s="44">
        <f t="shared" si="55"/>
        <v>0</v>
      </c>
      <c r="DG46" s="48">
        <f t="shared" si="56"/>
        <v>0</v>
      </c>
      <c r="DH46" s="174"/>
      <c r="DI46" s="187" t="s">
        <v>47</v>
      </c>
      <c r="DJ46" s="46">
        <f t="shared" si="57"/>
        <v>109060035.44029127</v>
      </c>
      <c r="DK46" s="44">
        <f t="shared" si="58"/>
        <v>0</v>
      </c>
      <c r="DL46" s="45">
        <f t="shared" si="59"/>
        <v>109060035.44029127</v>
      </c>
      <c r="DM46"/>
    </row>
    <row r="47" spans="1:117" s="60" customFormat="1" ht="15.6" x14ac:dyDescent="0.3">
      <c r="A47" s="33">
        <v>35</v>
      </c>
      <c r="B47" s="33" t="s">
        <v>40</v>
      </c>
      <c r="C47" s="42"/>
      <c r="D47" s="43">
        <v>0</v>
      </c>
      <c r="E47" s="47">
        <v>0</v>
      </c>
      <c r="F47" s="44">
        <v>0</v>
      </c>
      <c r="G47" s="47">
        <v>0</v>
      </c>
      <c r="H47" s="44">
        <v>0</v>
      </c>
      <c r="I47" s="48">
        <v>0</v>
      </c>
      <c r="J47" s="46">
        <v>0</v>
      </c>
      <c r="K47" s="47">
        <v>0</v>
      </c>
      <c r="L47" s="44">
        <v>0</v>
      </c>
      <c r="M47" s="47">
        <v>0</v>
      </c>
      <c r="N47" s="44">
        <v>0</v>
      </c>
      <c r="O47" s="48">
        <v>0</v>
      </c>
      <c r="P47" s="137">
        <f t="shared" si="27"/>
        <v>0</v>
      </c>
      <c r="Q47" s="138">
        <f t="shared" si="28"/>
        <v>0</v>
      </c>
      <c r="R47" s="139">
        <f t="shared" si="29"/>
        <v>0</v>
      </c>
      <c r="S47" s="39"/>
      <c r="T47" s="43">
        <v>2912882.6557258181</v>
      </c>
      <c r="U47" s="47">
        <v>15.138385151654054</v>
      </c>
      <c r="V47" s="44">
        <v>0</v>
      </c>
      <c r="W47" s="47">
        <v>0</v>
      </c>
      <c r="X47" s="44">
        <v>2912882.6557258181</v>
      </c>
      <c r="Y47" s="48">
        <v>12.14100748048657</v>
      </c>
      <c r="Z47" s="46">
        <v>0</v>
      </c>
      <c r="AA47" s="47">
        <v>0</v>
      </c>
      <c r="AB47" s="44">
        <v>0</v>
      </c>
      <c r="AC47" s="47">
        <v>0</v>
      </c>
      <c r="AD47" s="44">
        <v>0</v>
      </c>
      <c r="AE47" s="48">
        <v>0</v>
      </c>
      <c r="AF47" s="137">
        <f t="shared" si="30"/>
        <v>2912882.6557258181</v>
      </c>
      <c r="AG47" s="138">
        <f t="shared" si="31"/>
        <v>0</v>
      </c>
      <c r="AH47" s="139">
        <f t="shared" si="32"/>
        <v>2912882.6557258181</v>
      </c>
      <c r="AI47" s="41"/>
      <c r="AJ47" s="43">
        <v>964585.36936148023</v>
      </c>
      <c r="AK47" s="47">
        <v>15.202291085287316</v>
      </c>
      <c r="AL47" s="44">
        <v>81486.176200867572</v>
      </c>
      <c r="AM47" s="47">
        <v>4.1811368567329046</v>
      </c>
      <c r="AN47" s="44">
        <v>1046071.5455623479</v>
      </c>
      <c r="AO47" s="48">
        <v>12.612541091191693</v>
      </c>
      <c r="AP47" s="46">
        <v>0</v>
      </c>
      <c r="AQ47" s="47">
        <v>0</v>
      </c>
      <c r="AR47" s="44">
        <v>0</v>
      </c>
      <c r="AS47" s="47">
        <v>0</v>
      </c>
      <c r="AT47" s="44">
        <v>0</v>
      </c>
      <c r="AU47" s="48">
        <v>0</v>
      </c>
      <c r="AV47" s="137">
        <f t="shared" si="33"/>
        <v>964585.36936148023</v>
      </c>
      <c r="AW47" s="138">
        <f t="shared" si="34"/>
        <v>81486.176200867572</v>
      </c>
      <c r="AX47" s="139">
        <f t="shared" si="35"/>
        <v>1046071.5455623479</v>
      </c>
      <c r="AY47" s="41"/>
      <c r="AZ47" s="43">
        <v>1903920.1818849728</v>
      </c>
      <c r="BA47" s="47">
        <v>17.268020913728588</v>
      </c>
      <c r="BB47" s="44">
        <v>0</v>
      </c>
      <c r="BC47" s="47">
        <v>0</v>
      </c>
      <c r="BD47" s="44">
        <v>1903920.1818849728</v>
      </c>
      <c r="BE47" s="48">
        <v>13.76261516470271</v>
      </c>
      <c r="BF47" s="46">
        <v>0</v>
      </c>
      <c r="BG47" s="47">
        <v>0</v>
      </c>
      <c r="BH47" s="44">
        <v>0</v>
      </c>
      <c r="BI47" s="47">
        <v>0</v>
      </c>
      <c r="BJ47" s="44">
        <v>0</v>
      </c>
      <c r="BK47" s="48">
        <v>0</v>
      </c>
      <c r="BL47" s="137">
        <f t="shared" si="36"/>
        <v>1903920.1818849728</v>
      </c>
      <c r="BM47" s="138">
        <f t="shared" si="37"/>
        <v>0</v>
      </c>
      <c r="BN47" s="139">
        <f t="shared" si="38"/>
        <v>1903920.1818849728</v>
      </c>
      <c r="BO47" s="41"/>
      <c r="BP47" s="43">
        <v>2166797.0671171648</v>
      </c>
      <c r="BQ47" s="47">
        <v>24.766791641335551</v>
      </c>
      <c r="BR47" s="44">
        <v>0</v>
      </c>
      <c r="BS47" s="47">
        <v>0</v>
      </c>
      <c r="BT47" s="44">
        <v>2166797.0671171648</v>
      </c>
      <c r="BU47" s="48">
        <v>20.094566142234672</v>
      </c>
      <c r="BV47" s="46">
        <v>0</v>
      </c>
      <c r="BW47" s="47">
        <v>0</v>
      </c>
      <c r="BX47" s="44">
        <v>0</v>
      </c>
      <c r="BY47" s="47">
        <v>0</v>
      </c>
      <c r="BZ47" s="44">
        <v>0</v>
      </c>
      <c r="CA47" s="48">
        <v>0</v>
      </c>
      <c r="CB47" s="137">
        <f t="shared" si="39"/>
        <v>2166797.0671171648</v>
      </c>
      <c r="CC47" s="138">
        <f t="shared" si="40"/>
        <v>0</v>
      </c>
      <c r="CD47" s="139">
        <f t="shared" si="41"/>
        <v>2166797.0671171648</v>
      </c>
      <c r="CE47" s="41"/>
      <c r="CF47" s="43">
        <v>1931412.7372590327</v>
      </c>
      <c r="CG47" s="47">
        <v>15.361101510005509</v>
      </c>
      <c r="CH47" s="44">
        <v>92483.786529847304</v>
      </c>
      <c r="CI47" s="47">
        <v>4.0363019477958932</v>
      </c>
      <c r="CJ47" s="44">
        <v>2023896.5237888801</v>
      </c>
      <c r="CK47" s="48">
        <v>13.615454895079484</v>
      </c>
      <c r="CL47" s="46">
        <v>0</v>
      </c>
      <c r="CM47" s="47">
        <v>0</v>
      </c>
      <c r="CN47" s="44">
        <v>0</v>
      </c>
      <c r="CO47" s="47">
        <v>0</v>
      </c>
      <c r="CP47" s="44">
        <v>0</v>
      </c>
      <c r="CQ47" s="48">
        <v>0</v>
      </c>
      <c r="CR47" s="137">
        <f t="shared" si="42"/>
        <v>1931412.7372590327</v>
      </c>
      <c r="CS47" s="138">
        <f t="shared" si="43"/>
        <v>92483.786529847304</v>
      </c>
      <c r="CT47" s="139">
        <f t="shared" si="44"/>
        <v>2023896.5237888801</v>
      </c>
      <c r="CU47" s="41"/>
      <c r="CV47" s="46">
        <f t="shared" si="45"/>
        <v>9879598.0113484692</v>
      </c>
      <c r="CW47" s="47">
        <f t="shared" si="46"/>
        <v>14.409938611380332</v>
      </c>
      <c r="CX47" s="47">
        <f t="shared" si="47"/>
        <v>173969.96273071488</v>
      </c>
      <c r="CY47" s="47">
        <f t="shared" si="48"/>
        <v>1.0691566506923977</v>
      </c>
      <c r="CZ47" s="44">
        <f t="shared" si="49"/>
        <v>10053567.974079184</v>
      </c>
      <c r="DA47" s="48">
        <f t="shared" si="50"/>
        <v>11.85105268850241</v>
      </c>
      <c r="DB47" s="46">
        <f t="shared" si="51"/>
        <v>0</v>
      </c>
      <c r="DC47" s="47">
        <f t="shared" si="52"/>
        <v>0</v>
      </c>
      <c r="DD47" s="44">
        <f t="shared" si="53"/>
        <v>0</v>
      </c>
      <c r="DE47" s="47">
        <f t="shared" si="54"/>
        <v>0</v>
      </c>
      <c r="DF47" s="44">
        <f t="shared" si="55"/>
        <v>0</v>
      </c>
      <c r="DG47" s="48">
        <f t="shared" si="56"/>
        <v>0</v>
      </c>
      <c r="DH47" s="174"/>
      <c r="DI47" s="187" t="s">
        <v>40</v>
      </c>
      <c r="DJ47" s="46">
        <f t="shared" si="57"/>
        <v>10053567.974079184</v>
      </c>
      <c r="DK47" s="44">
        <f t="shared" si="58"/>
        <v>0</v>
      </c>
      <c r="DL47" s="45">
        <f t="shared" si="59"/>
        <v>10053567.974079184</v>
      </c>
      <c r="DM47"/>
    </row>
    <row r="48" spans="1:117" s="60" customFormat="1" ht="15.6" x14ac:dyDescent="0.3">
      <c r="A48" s="33">
        <v>36</v>
      </c>
      <c r="B48" s="33" t="s">
        <v>53</v>
      </c>
      <c r="C48" s="42"/>
      <c r="D48" s="43">
        <v>19324417.59</v>
      </c>
      <c r="E48" s="47">
        <v>181.85290964014152</v>
      </c>
      <c r="F48" s="44">
        <v>10236962.439999999</v>
      </c>
      <c r="G48" s="47">
        <v>419.78850323956368</v>
      </c>
      <c r="H48" s="44">
        <v>29561380.030000001</v>
      </c>
      <c r="I48" s="48">
        <v>226.26391144278608</v>
      </c>
      <c r="J48" s="46">
        <v>15072644.109999999</v>
      </c>
      <c r="K48" s="47">
        <v>47.600479110939872</v>
      </c>
      <c r="L48" s="44">
        <v>36938966.890000001</v>
      </c>
      <c r="M48" s="47">
        <v>135.02861081867496</v>
      </c>
      <c r="N48" s="44">
        <v>52011611</v>
      </c>
      <c r="O48" s="48">
        <v>88.123458819104286</v>
      </c>
      <c r="P48" s="137">
        <f t="shared" si="27"/>
        <v>34397061.700000003</v>
      </c>
      <c r="Q48" s="138">
        <f t="shared" si="28"/>
        <v>47175929.329999998</v>
      </c>
      <c r="R48" s="139">
        <f t="shared" si="29"/>
        <v>81572991.030000001</v>
      </c>
      <c r="S48" s="39"/>
      <c r="T48" s="43">
        <v>37080191.940000013</v>
      </c>
      <c r="U48" s="47">
        <v>192.70746316593656</v>
      </c>
      <c r="V48" s="44">
        <v>18639762.899999999</v>
      </c>
      <c r="W48" s="47">
        <v>392.38301827214548</v>
      </c>
      <c r="X48" s="44">
        <v>55719954.840000011</v>
      </c>
      <c r="Y48" s="48">
        <v>232.24292512952184</v>
      </c>
      <c r="Z48" s="46">
        <v>39645220.069999993</v>
      </c>
      <c r="AA48" s="47">
        <v>40.897332811352356</v>
      </c>
      <c r="AB48" s="44">
        <v>39989026.519999996</v>
      </c>
      <c r="AC48" s="47">
        <v>104.68386358043759</v>
      </c>
      <c r="AD48" s="44">
        <v>79634246.589999989</v>
      </c>
      <c r="AE48" s="48">
        <v>58.92800598942415</v>
      </c>
      <c r="AF48" s="137">
        <f t="shared" si="30"/>
        <v>76725412.010000005</v>
      </c>
      <c r="AG48" s="138">
        <f t="shared" si="31"/>
        <v>58628789.419999994</v>
      </c>
      <c r="AH48" s="139">
        <f t="shared" si="32"/>
        <v>135354201.43000001</v>
      </c>
      <c r="AI48" s="41"/>
      <c r="AJ48" s="43">
        <v>9903396.2000000142</v>
      </c>
      <c r="AK48" s="47">
        <v>156.08189440504356</v>
      </c>
      <c r="AL48" s="44">
        <v>6521217.729999993</v>
      </c>
      <c r="AM48" s="47">
        <v>334.61017650982569</v>
      </c>
      <c r="AN48" s="44">
        <v>16424613.930000007</v>
      </c>
      <c r="AO48" s="48">
        <v>198.03245674531894</v>
      </c>
      <c r="AP48" s="46">
        <v>5003237.6403527129</v>
      </c>
      <c r="AQ48" s="47">
        <v>34.058335763656814</v>
      </c>
      <c r="AR48" s="44">
        <v>14366840.083286807</v>
      </c>
      <c r="AS48" s="47">
        <v>100.70262068949019</v>
      </c>
      <c r="AT48" s="44">
        <v>19370077.723639518</v>
      </c>
      <c r="AU48" s="48">
        <v>66.893018992566581</v>
      </c>
      <c r="AV48" s="137">
        <f t="shared" si="33"/>
        <v>14906633.840352727</v>
      </c>
      <c r="AW48" s="138">
        <f t="shared" si="34"/>
        <v>20888057.8132868</v>
      </c>
      <c r="AX48" s="139">
        <f t="shared" si="35"/>
        <v>35794691.653639525</v>
      </c>
      <c r="AY48" s="41"/>
      <c r="AZ48" s="43">
        <v>29437009.885543384</v>
      </c>
      <c r="BA48" s="47">
        <v>266.98540578415322</v>
      </c>
      <c r="BB48" s="44">
        <v>9601796.7944566272</v>
      </c>
      <c r="BC48" s="47">
        <v>341.90780167562679</v>
      </c>
      <c r="BD48" s="44">
        <v>39038806.680000007</v>
      </c>
      <c r="BE48" s="48">
        <v>282.19464131849071</v>
      </c>
      <c r="BF48" s="46">
        <v>25239612.160415974</v>
      </c>
      <c r="BG48" s="47">
        <v>42.817466809873231</v>
      </c>
      <c r="BH48" s="44">
        <v>35683326.749584056</v>
      </c>
      <c r="BI48" s="47">
        <v>128.11166630016572</v>
      </c>
      <c r="BJ48" s="44">
        <v>60922938.910000026</v>
      </c>
      <c r="BK48" s="48">
        <v>70.187475054809752</v>
      </c>
      <c r="BL48" s="137">
        <f t="shared" si="36"/>
        <v>54676622.045959353</v>
      </c>
      <c r="BM48" s="138">
        <f t="shared" si="37"/>
        <v>45285123.54404068</v>
      </c>
      <c r="BN48" s="139">
        <f t="shared" si="38"/>
        <v>99961745.590000033</v>
      </c>
      <c r="BO48" s="41"/>
      <c r="BP48" s="43">
        <v>10169135.160000004</v>
      </c>
      <c r="BQ48" s="47">
        <v>116.23462829188007</v>
      </c>
      <c r="BR48" s="44">
        <v>6467450.3199999984</v>
      </c>
      <c r="BS48" s="47">
        <v>317.93581358765107</v>
      </c>
      <c r="BT48" s="44">
        <v>16636585.480000002</v>
      </c>
      <c r="BU48" s="48">
        <v>154.28531466196793</v>
      </c>
      <c r="BV48" s="46">
        <v>7989295.9100000001</v>
      </c>
      <c r="BW48" s="47">
        <v>28.713169724523354</v>
      </c>
      <c r="BX48" s="44">
        <v>19945705.100000039</v>
      </c>
      <c r="BY48" s="47">
        <v>111.46401423917135</v>
      </c>
      <c r="BZ48" s="44">
        <v>27935001.010000039</v>
      </c>
      <c r="CA48" s="48">
        <v>61.101780908510371</v>
      </c>
      <c r="CB48" s="137">
        <f t="shared" si="39"/>
        <v>18158431.070000004</v>
      </c>
      <c r="CC48" s="138">
        <f t="shared" si="40"/>
        <v>26413155.420000039</v>
      </c>
      <c r="CD48" s="139">
        <f t="shared" si="41"/>
        <v>44571586.490000039</v>
      </c>
      <c r="CE48" s="41"/>
      <c r="CF48" s="43">
        <v>32507779.722840354</v>
      </c>
      <c r="CG48" s="47">
        <v>258.5440670211745</v>
      </c>
      <c r="CH48" s="44">
        <v>9562722.4571596589</v>
      </c>
      <c r="CI48" s="47">
        <v>417.34921036789854</v>
      </c>
      <c r="CJ48" s="44">
        <v>42070502.180000015</v>
      </c>
      <c r="CK48" s="48">
        <v>283.02288091922486</v>
      </c>
      <c r="CL48" s="46">
        <v>30737174.73257361</v>
      </c>
      <c r="CM48" s="47">
        <v>51.341404506187942</v>
      </c>
      <c r="CN48" s="44">
        <v>32235241.117426384</v>
      </c>
      <c r="CO48" s="47">
        <v>113.87607125167848</v>
      </c>
      <c r="CP48" s="44">
        <v>62972415.849999994</v>
      </c>
      <c r="CQ48" s="48">
        <v>71.417134975134815</v>
      </c>
      <c r="CR48" s="137">
        <f t="shared" si="42"/>
        <v>63244954.455413967</v>
      </c>
      <c r="CS48" s="138">
        <f t="shared" si="43"/>
        <v>41797963.574586041</v>
      </c>
      <c r="CT48" s="139">
        <f t="shared" si="44"/>
        <v>105042918.03</v>
      </c>
      <c r="CU48" s="41"/>
      <c r="CV48" s="46">
        <f t="shared" si="45"/>
        <v>138421930.49838376</v>
      </c>
      <c r="CW48" s="47">
        <f t="shared" si="46"/>
        <v>201.89602032990149</v>
      </c>
      <c r="CX48" s="61">
        <f t="shared" si="47"/>
        <v>61029912.641616285</v>
      </c>
      <c r="CY48" s="61">
        <f t="shared" si="48"/>
        <v>375.06783336477616</v>
      </c>
      <c r="CZ48" s="44">
        <f t="shared" si="49"/>
        <v>199451843.14000005</v>
      </c>
      <c r="DA48" s="62">
        <f t="shared" si="50"/>
        <v>235.11198292639517</v>
      </c>
      <c r="DB48" s="63">
        <f t="shared" si="51"/>
        <v>123687184.62334229</v>
      </c>
      <c r="DC48" s="61">
        <f t="shared" si="52"/>
        <v>42.660579962330047</v>
      </c>
      <c r="DD48" s="64">
        <f t="shared" si="53"/>
        <v>179159106.46029729</v>
      </c>
      <c r="DE48" s="61">
        <f t="shared" si="54"/>
        <v>116.42954532092519</v>
      </c>
      <c r="DF48" s="64">
        <f t="shared" si="55"/>
        <v>302846291.08363956</v>
      </c>
      <c r="DG48" s="62">
        <f t="shared" si="56"/>
        <v>68.237686610139491</v>
      </c>
      <c r="DH48" s="176"/>
      <c r="DI48" s="187" t="s">
        <v>53</v>
      </c>
      <c r="DJ48" s="63">
        <f t="shared" si="57"/>
        <v>199451843.14000005</v>
      </c>
      <c r="DK48" s="64">
        <f t="shared" si="58"/>
        <v>302846291.08363956</v>
      </c>
      <c r="DL48" s="65">
        <f t="shared" si="59"/>
        <v>502298134.22363961</v>
      </c>
      <c r="DM48"/>
    </row>
    <row r="49" spans="1:119" s="60" customFormat="1" ht="15.6" x14ac:dyDescent="0.3">
      <c r="A49" s="33">
        <v>37</v>
      </c>
      <c r="B49" s="33" t="s">
        <v>41</v>
      </c>
      <c r="C49" s="42"/>
      <c r="D49" s="43">
        <v>34.97</v>
      </c>
      <c r="E49" s="47">
        <v>3.2908604983813896E-4</v>
      </c>
      <c r="F49" s="44">
        <v>0</v>
      </c>
      <c r="G49" s="47">
        <v>0</v>
      </c>
      <c r="H49" s="44">
        <v>34.97</v>
      </c>
      <c r="I49" s="48">
        <v>2.6766169154228853E-4</v>
      </c>
      <c r="J49" s="46">
        <v>392.15</v>
      </c>
      <c r="K49" s="47">
        <v>1.2384375128296631E-3</v>
      </c>
      <c r="L49" s="44">
        <v>1289.6500000000001</v>
      </c>
      <c r="M49" s="47">
        <v>4.71425333742744E-3</v>
      </c>
      <c r="N49" s="44">
        <v>1681.8000000000002</v>
      </c>
      <c r="O49" s="48">
        <v>2.8494797640851695E-3</v>
      </c>
      <c r="P49" s="137">
        <f t="shared" si="27"/>
        <v>427.12</v>
      </c>
      <c r="Q49" s="138">
        <f t="shared" si="28"/>
        <v>1289.6500000000001</v>
      </c>
      <c r="R49" s="139">
        <f t="shared" si="29"/>
        <v>1716.77</v>
      </c>
      <c r="S49" s="39"/>
      <c r="T49" s="43">
        <v>48071.883715516829</v>
      </c>
      <c r="U49" s="47">
        <v>0.2498317909307225</v>
      </c>
      <c r="V49" s="44">
        <v>26882.972523024826</v>
      </c>
      <c r="W49" s="47">
        <v>0.56590966072383009</v>
      </c>
      <c r="X49" s="44">
        <v>74954.856238541659</v>
      </c>
      <c r="Y49" s="48">
        <v>0.31241473751168786</v>
      </c>
      <c r="Z49" s="46">
        <v>3092.3158202749901</v>
      </c>
      <c r="AA49" s="47">
        <v>3.1899802557861386E-3</v>
      </c>
      <c r="AB49" s="44">
        <v>684.82133343911664</v>
      </c>
      <c r="AC49" s="47">
        <v>1.7927353898164824E-3</v>
      </c>
      <c r="AD49" s="44">
        <v>3777.1371537141067</v>
      </c>
      <c r="AE49" s="48">
        <v>2.7950181027378688E-3</v>
      </c>
      <c r="AF49" s="137">
        <f t="shared" si="30"/>
        <v>51164.19953579182</v>
      </c>
      <c r="AG49" s="138">
        <f t="shared" si="31"/>
        <v>27567.793856463941</v>
      </c>
      <c r="AH49" s="139">
        <f t="shared" si="32"/>
        <v>78731.993392255768</v>
      </c>
      <c r="AI49" s="41"/>
      <c r="AJ49" s="43">
        <v>46572.364772383342</v>
      </c>
      <c r="AK49" s="47">
        <v>0.734001020841345</v>
      </c>
      <c r="AL49" s="44">
        <v>30848.139265087975</v>
      </c>
      <c r="AM49" s="47">
        <v>1.582848748785878</v>
      </c>
      <c r="AN49" s="44">
        <v>77420.504037471313</v>
      </c>
      <c r="AO49" s="48">
        <v>0.93346319629452146</v>
      </c>
      <c r="AP49" s="46">
        <v>57497.34778627113</v>
      </c>
      <c r="AQ49" s="47">
        <v>0.39139935321691421</v>
      </c>
      <c r="AR49" s="44">
        <v>122488.95240585259</v>
      </c>
      <c r="AS49" s="47">
        <v>0.85857143542156211</v>
      </c>
      <c r="AT49" s="44">
        <v>179986.30019212372</v>
      </c>
      <c r="AU49" s="48">
        <v>0.62156833694373592</v>
      </c>
      <c r="AV49" s="137">
        <f t="shared" si="33"/>
        <v>104069.71255865447</v>
      </c>
      <c r="AW49" s="138">
        <f t="shared" si="34"/>
        <v>153337.09167094057</v>
      </c>
      <c r="AX49" s="139">
        <f t="shared" si="35"/>
        <v>257406.80422959506</v>
      </c>
      <c r="AY49" s="41"/>
      <c r="AZ49" s="43">
        <v>56752.810024954211</v>
      </c>
      <c r="BA49" s="47">
        <v>0.51473203538055823</v>
      </c>
      <c r="BB49" s="44">
        <v>5107.4605610088583</v>
      </c>
      <c r="BC49" s="47">
        <v>0.18187019054263642</v>
      </c>
      <c r="BD49" s="44">
        <v>61860.270585963066</v>
      </c>
      <c r="BE49" s="48">
        <v>0.44716112900074501</v>
      </c>
      <c r="BF49" s="46">
        <v>35735.364282342547</v>
      </c>
      <c r="BG49" s="47">
        <v>6.062287187192316E-2</v>
      </c>
      <c r="BH49" s="44">
        <v>17288.079239835795</v>
      </c>
      <c r="BI49" s="47">
        <v>6.2068333877263362E-2</v>
      </c>
      <c r="BJ49" s="44">
        <v>53023.443522178342</v>
      </c>
      <c r="BK49" s="48">
        <v>6.1086705371039433E-2</v>
      </c>
      <c r="BL49" s="137">
        <f t="shared" si="36"/>
        <v>92488.174307296751</v>
      </c>
      <c r="BM49" s="138">
        <f t="shared" si="37"/>
        <v>22395.539800844654</v>
      </c>
      <c r="BN49" s="139">
        <f t="shared" si="38"/>
        <v>114883.7141081414</v>
      </c>
      <c r="BO49" s="41"/>
      <c r="BP49" s="43">
        <v>88772.144450924097</v>
      </c>
      <c r="BQ49" s="47">
        <v>1.014677949557929</v>
      </c>
      <c r="BR49" s="44">
        <v>20070.049706896069</v>
      </c>
      <c r="BS49" s="47">
        <v>0.98663109364349955</v>
      </c>
      <c r="BT49" s="44">
        <v>108842.19415782017</v>
      </c>
      <c r="BU49" s="48">
        <v>1.0093869438729497</v>
      </c>
      <c r="BV49" s="46">
        <v>14983.852601882965</v>
      </c>
      <c r="BW49" s="47">
        <v>5.3851291494484949E-2</v>
      </c>
      <c r="BX49" s="44">
        <v>25221.307002979011</v>
      </c>
      <c r="BY49" s="47">
        <v>0.14094603869935685</v>
      </c>
      <c r="BZ49" s="44">
        <v>40205.159604861976</v>
      </c>
      <c r="CA49" s="48">
        <v>8.7940102550508714E-2</v>
      </c>
      <c r="CB49" s="137">
        <f t="shared" si="39"/>
        <v>103755.99705280707</v>
      </c>
      <c r="CC49" s="138">
        <f t="shared" si="40"/>
        <v>45291.356709875079</v>
      </c>
      <c r="CD49" s="139">
        <f t="shared" si="41"/>
        <v>149047.35376268215</v>
      </c>
      <c r="CE49" s="41"/>
      <c r="CF49" s="43">
        <v>3307.3941825937964</v>
      </c>
      <c r="CG49" s="47">
        <v>2.6304692307520611E-2</v>
      </c>
      <c r="CH49" s="44">
        <v>349.28437720065057</v>
      </c>
      <c r="CI49" s="47">
        <v>1.5243939126288594E-2</v>
      </c>
      <c r="CJ49" s="44">
        <v>3656.6785597944468</v>
      </c>
      <c r="CK49" s="48">
        <v>2.4599746781263306E-2</v>
      </c>
      <c r="CL49" s="46">
        <v>24724.464781498464</v>
      </c>
      <c r="CM49" s="47">
        <v>4.1298159593070219E-2</v>
      </c>
      <c r="CN49" s="44">
        <v>10842.2102771629</v>
      </c>
      <c r="CO49" s="47">
        <v>3.8301817118421393E-2</v>
      </c>
      <c r="CP49" s="44">
        <v>35566.675058661363</v>
      </c>
      <c r="CQ49" s="48">
        <v>4.0336232920325218E-2</v>
      </c>
      <c r="CR49" s="137">
        <f t="shared" si="42"/>
        <v>28031.858964092258</v>
      </c>
      <c r="CS49" s="138">
        <f t="shared" si="43"/>
        <v>11191.494654363551</v>
      </c>
      <c r="CT49" s="139">
        <f t="shared" si="44"/>
        <v>39223.353618455811</v>
      </c>
      <c r="CU49" s="41"/>
      <c r="CV49" s="46">
        <f t="shared" si="45"/>
        <v>243511.56714637228</v>
      </c>
      <c r="CW49" s="47">
        <f t="shared" si="46"/>
        <v>0.35517505162756124</v>
      </c>
      <c r="CX49" s="47">
        <f t="shared" si="47"/>
        <v>83257.906433218377</v>
      </c>
      <c r="CY49" s="47">
        <f t="shared" si="48"/>
        <v>0.51167306693964598</v>
      </c>
      <c r="CZ49" s="44">
        <f t="shared" si="49"/>
        <v>326769.47357959067</v>
      </c>
      <c r="DA49" s="48">
        <f t="shared" si="50"/>
        <v>0.38519282491255219</v>
      </c>
      <c r="DB49" s="46">
        <f t="shared" si="51"/>
        <v>136425.49527227011</v>
      </c>
      <c r="DC49" s="47">
        <f t="shared" si="52"/>
        <v>4.7054112903341223E-2</v>
      </c>
      <c r="DD49" s="44">
        <f t="shared" si="53"/>
        <v>177815.0202592694</v>
      </c>
      <c r="DE49" s="47">
        <f t="shared" si="54"/>
        <v>0.11555606839670036</v>
      </c>
      <c r="DF49" s="44">
        <f t="shared" si="55"/>
        <v>314240.51553153951</v>
      </c>
      <c r="DG49" s="48">
        <f t="shared" si="56"/>
        <v>7.080504681871029E-2</v>
      </c>
      <c r="DH49" s="174"/>
      <c r="DI49" s="187" t="s">
        <v>41</v>
      </c>
      <c r="DJ49" s="46">
        <f t="shared" si="57"/>
        <v>326769.47357959067</v>
      </c>
      <c r="DK49" s="44">
        <f t="shared" si="58"/>
        <v>314240.51553153951</v>
      </c>
      <c r="DL49" s="45">
        <f t="shared" si="59"/>
        <v>641009.98911113013</v>
      </c>
      <c r="DM49"/>
    </row>
    <row r="50" spans="1:119" s="60" customFormat="1" ht="15.6" x14ac:dyDescent="0.3">
      <c r="A50" s="33">
        <v>38</v>
      </c>
      <c r="B50" s="33" t="s">
        <v>42</v>
      </c>
      <c r="C50" s="42"/>
      <c r="D50" s="43">
        <v>0</v>
      </c>
      <c r="E50" s="47">
        <v>0</v>
      </c>
      <c r="F50" s="44">
        <v>0</v>
      </c>
      <c r="G50" s="47">
        <v>0</v>
      </c>
      <c r="H50" s="44">
        <v>0</v>
      </c>
      <c r="I50" s="48">
        <v>0</v>
      </c>
      <c r="J50" s="46">
        <v>0</v>
      </c>
      <c r="K50" s="47">
        <v>0</v>
      </c>
      <c r="L50" s="44">
        <v>1804.6200000000001</v>
      </c>
      <c r="M50" s="47">
        <v>6.596701320349169E-3</v>
      </c>
      <c r="N50" s="44">
        <v>1804.6200000000001</v>
      </c>
      <c r="O50" s="48">
        <v>3.0575741300174685E-3</v>
      </c>
      <c r="P50" s="137">
        <f t="shared" si="27"/>
        <v>0</v>
      </c>
      <c r="Q50" s="138">
        <f t="shared" si="28"/>
        <v>1804.6200000000001</v>
      </c>
      <c r="R50" s="139">
        <f t="shared" si="29"/>
        <v>1804.6200000000001</v>
      </c>
      <c r="S50" s="39"/>
      <c r="T50" s="43">
        <v>1052.5580408056258</v>
      </c>
      <c r="U50" s="47">
        <v>5.4701925547411389E-3</v>
      </c>
      <c r="V50" s="44">
        <v>521.42831688240722</v>
      </c>
      <c r="W50" s="47">
        <v>1.0976513912142287E-2</v>
      </c>
      <c r="X50" s="44">
        <v>1573.986357688033</v>
      </c>
      <c r="Y50" s="48">
        <v>6.5604359672060096E-3</v>
      </c>
      <c r="Z50" s="46">
        <v>290.92292441165193</v>
      </c>
      <c r="AA50" s="47">
        <v>3.0011112666564741E-4</v>
      </c>
      <c r="AB50" s="44">
        <v>968.04907316177469</v>
      </c>
      <c r="AC50" s="47">
        <v>2.5341731453090714E-3</v>
      </c>
      <c r="AD50" s="44">
        <v>1258.9719975734265</v>
      </c>
      <c r="AE50" s="48">
        <v>9.3161814910471387E-4</v>
      </c>
      <c r="AF50" s="137">
        <f t="shared" si="30"/>
        <v>1343.4809652172776</v>
      </c>
      <c r="AG50" s="138">
        <f t="shared" si="31"/>
        <v>1489.4773900441819</v>
      </c>
      <c r="AH50" s="139">
        <f t="shared" si="32"/>
        <v>2832.9583552614595</v>
      </c>
      <c r="AI50" s="41"/>
      <c r="AJ50" s="43">
        <v>38284.867229128453</v>
      </c>
      <c r="AK50" s="47">
        <v>0.60338640235033025</v>
      </c>
      <c r="AL50" s="44">
        <v>25552.354558418498</v>
      </c>
      <c r="AM50" s="47">
        <v>1.3111167611687875</v>
      </c>
      <c r="AN50" s="44">
        <v>63837.221787546951</v>
      </c>
      <c r="AO50" s="48">
        <v>0.76968882898934099</v>
      </c>
      <c r="AP50" s="46">
        <v>22716.342618088544</v>
      </c>
      <c r="AQ50" s="47">
        <v>0.15463603366930703</v>
      </c>
      <c r="AR50" s="44">
        <v>53601.709653232014</v>
      </c>
      <c r="AS50" s="47">
        <v>0.37571467380617674</v>
      </c>
      <c r="AT50" s="44">
        <v>76318.052271320557</v>
      </c>
      <c r="AU50" s="48">
        <v>0.26355830848477924</v>
      </c>
      <c r="AV50" s="137">
        <f t="shared" si="33"/>
        <v>61001.209847216996</v>
      </c>
      <c r="AW50" s="138">
        <f t="shared" si="34"/>
        <v>79154.064211650519</v>
      </c>
      <c r="AX50" s="139">
        <f t="shared" si="35"/>
        <v>140155.27405886751</v>
      </c>
      <c r="AY50" s="41"/>
      <c r="AZ50" s="43">
        <v>346.21695660806097</v>
      </c>
      <c r="BA50" s="47">
        <v>3.1400904850309819E-3</v>
      </c>
      <c r="BB50" s="44">
        <v>1217.3538820535573</v>
      </c>
      <c r="BC50" s="47">
        <v>4.3348427235464775E-2</v>
      </c>
      <c r="BD50" s="44">
        <v>1563.5708386616184</v>
      </c>
      <c r="BE50" s="48">
        <v>1.130237703239568E-2</v>
      </c>
      <c r="BF50" s="46">
        <v>132.96270242932073</v>
      </c>
      <c r="BG50" s="47">
        <v>2.255631371050617E-4</v>
      </c>
      <c r="BH50" s="44">
        <v>169.89694559837119</v>
      </c>
      <c r="BI50" s="47">
        <v>6.0997061604323795E-4</v>
      </c>
      <c r="BJ50" s="44">
        <v>302.85964802769195</v>
      </c>
      <c r="BK50" s="48">
        <v>3.4891543926425593E-4</v>
      </c>
      <c r="BL50" s="137">
        <f t="shared" si="36"/>
        <v>479.17965903738173</v>
      </c>
      <c r="BM50" s="138">
        <f t="shared" si="37"/>
        <v>1387.2508276519284</v>
      </c>
      <c r="BN50" s="139">
        <f t="shared" si="38"/>
        <v>1866.4304866893101</v>
      </c>
      <c r="BO50" s="41"/>
      <c r="BP50" s="43">
        <v>-28.240000000000009</v>
      </c>
      <c r="BQ50" s="47">
        <v>-3.2278712509144122E-4</v>
      </c>
      <c r="BR50" s="44">
        <v>5.4500000000000455</v>
      </c>
      <c r="BS50" s="47">
        <v>2.6791859207551103E-4</v>
      </c>
      <c r="BT50" s="44">
        <v>-22.789999999999964</v>
      </c>
      <c r="BU50" s="48">
        <v>-2.1135120096448079E-4</v>
      </c>
      <c r="BV50" s="46">
        <v>0</v>
      </c>
      <c r="BW50" s="47">
        <v>0</v>
      </c>
      <c r="BX50" s="44">
        <v>293.52999999999997</v>
      </c>
      <c r="BY50" s="47">
        <v>1.64035474983654E-3</v>
      </c>
      <c r="BZ50" s="44">
        <v>293.52999999999997</v>
      </c>
      <c r="CA50" s="48">
        <v>6.4203347419442328E-4</v>
      </c>
      <c r="CB50" s="137">
        <f t="shared" si="39"/>
        <v>-28.240000000000009</v>
      </c>
      <c r="CC50" s="138">
        <f t="shared" si="40"/>
        <v>298.98</v>
      </c>
      <c r="CD50" s="139">
        <f t="shared" si="41"/>
        <v>270.74</v>
      </c>
      <c r="CE50" s="41"/>
      <c r="CF50" s="43">
        <v>21473.942931813657</v>
      </c>
      <c r="CG50" s="47">
        <v>0.17078867237035056</v>
      </c>
      <c r="CH50" s="44">
        <v>12730.574100421029</v>
      </c>
      <c r="CI50" s="47">
        <v>0.55560485752284849</v>
      </c>
      <c r="CJ50" s="44">
        <v>34204.517032234682</v>
      </c>
      <c r="CK50" s="48">
        <v>0.2301056666615181</v>
      </c>
      <c r="CL50" s="46">
        <v>29399.891048963018</v>
      </c>
      <c r="CM50" s="47">
        <v>4.9107691644250231E-2</v>
      </c>
      <c r="CN50" s="44">
        <v>24834.077897525018</v>
      </c>
      <c r="CO50" s="47">
        <v>8.773029535676316E-2</v>
      </c>
      <c r="CP50" s="44">
        <v>54233.968946488036</v>
      </c>
      <c r="CQ50" s="48">
        <v>6.1506845945288699E-2</v>
      </c>
      <c r="CR50" s="137">
        <f t="shared" si="42"/>
        <v>50873.833980776675</v>
      </c>
      <c r="CS50" s="138">
        <f t="shared" si="43"/>
        <v>37564.651997946043</v>
      </c>
      <c r="CT50" s="139">
        <f t="shared" si="44"/>
        <v>88438.485978722718</v>
      </c>
      <c r="CU50" s="41"/>
      <c r="CV50" s="46">
        <f t="shared" si="45"/>
        <v>61129.345158355805</v>
      </c>
      <c r="CW50" s="47">
        <f t="shared" si="46"/>
        <v>8.9160521518583169E-2</v>
      </c>
      <c r="CX50" s="47">
        <f t="shared" si="47"/>
        <v>40027.160857775496</v>
      </c>
      <c r="CY50" s="47">
        <f t="shared" si="48"/>
        <v>0.24599249530027897</v>
      </c>
      <c r="CZ50" s="44">
        <f t="shared" si="49"/>
        <v>101156.5060161313</v>
      </c>
      <c r="DA50" s="48">
        <f t="shared" si="50"/>
        <v>0.11924235114069374</v>
      </c>
      <c r="DB50" s="46">
        <f t="shared" si="51"/>
        <v>52540.119293892538</v>
      </c>
      <c r="DC50" s="47">
        <f t="shared" si="52"/>
        <v>1.8121456698954288E-2</v>
      </c>
      <c r="DD50" s="44">
        <f t="shared" si="53"/>
        <v>81671.883569517173</v>
      </c>
      <c r="DE50" s="47">
        <f t="shared" si="54"/>
        <v>5.3075841118964719E-2</v>
      </c>
      <c r="DF50" s="44">
        <f t="shared" si="55"/>
        <v>134212.0028634097</v>
      </c>
      <c r="DG50" s="48">
        <f t="shared" si="56"/>
        <v>3.0240808160279457E-2</v>
      </c>
      <c r="DH50" s="174"/>
      <c r="DI50" s="187" t="s">
        <v>42</v>
      </c>
      <c r="DJ50" s="46">
        <f t="shared" si="57"/>
        <v>101156.5060161313</v>
      </c>
      <c r="DK50" s="44">
        <f t="shared" si="58"/>
        <v>134212.0028634097</v>
      </c>
      <c r="DL50" s="45">
        <f t="shared" si="59"/>
        <v>235368.50887954101</v>
      </c>
      <c r="DM50"/>
    </row>
    <row r="51" spans="1:119" s="60" customFormat="1" ht="15.6" x14ac:dyDescent="0.3">
      <c r="A51" s="33">
        <v>39</v>
      </c>
      <c r="B51" s="33" t="s">
        <v>62</v>
      </c>
      <c r="C51" s="42"/>
      <c r="D51" s="43">
        <v>2929.37</v>
      </c>
      <c r="E51" s="47">
        <v>2.7566908830836408E-2</v>
      </c>
      <c r="F51" s="44">
        <v>0</v>
      </c>
      <c r="G51" s="47">
        <v>0</v>
      </c>
      <c r="H51" s="44">
        <v>2929.37</v>
      </c>
      <c r="I51" s="48">
        <v>2.242150784538844E-2</v>
      </c>
      <c r="J51" s="46">
        <v>1181640.2</v>
      </c>
      <c r="K51" s="47">
        <v>3.7317035581985101</v>
      </c>
      <c r="L51" s="44">
        <v>427563.18</v>
      </c>
      <c r="M51" s="47">
        <v>1.5629365706013949</v>
      </c>
      <c r="N51" s="44">
        <v>1609203.38</v>
      </c>
      <c r="O51" s="48">
        <v>2.7264790507833609</v>
      </c>
      <c r="P51" s="137">
        <f t="shared" si="27"/>
        <v>1184569.57</v>
      </c>
      <c r="Q51" s="138">
        <f t="shared" si="28"/>
        <v>427563.18</v>
      </c>
      <c r="R51" s="139">
        <f t="shared" si="29"/>
        <v>1612132.75</v>
      </c>
      <c r="S51" s="39"/>
      <c r="T51" s="43">
        <v>37407.285876125839</v>
      </c>
      <c r="U51" s="47">
        <v>0.19440738539799415</v>
      </c>
      <c r="V51" s="44">
        <v>36894.993594518732</v>
      </c>
      <c r="W51" s="47">
        <v>0.77667130335379608</v>
      </c>
      <c r="X51" s="44">
        <v>74302.279470644571</v>
      </c>
      <c r="Y51" s="48">
        <v>0.30969477232357556</v>
      </c>
      <c r="Z51" s="46">
        <v>6680757.2467219578</v>
      </c>
      <c r="AA51" s="47">
        <v>6.8917552246807849</v>
      </c>
      <c r="AB51" s="44">
        <v>592716.37822945835</v>
      </c>
      <c r="AC51" s="47">
        <v>1.5516216792482116</v>
      </c>
      <c r="AD51" s="44">
        <v>7273473.6249514166</v>
      </c>
      <c r="AE51" s="48">
        <v>5.3822484130700401</v>
      </c>
      <c r="AF51" s="137">
        <f t="shared" si="30"/>
        <v>6718164.5325980838</v>
      </c>
      <c r="AG51" s="138">
        <f t="shared" si="31"/>
        <v>629611.3718239771</v>
      </c>
      <c r="AH51" s="139">
        <f t="shared" si="32"/>
        <v>7347775.9044220606</v>
      </c>
      <c r="AI51" s="41"/>
      <c r="AJ51" s="43">
        <v>15892.307870785873</v>
      </c>
      <c r="AK51" s="47">
        <v>0.2504697851975709</v>
      </c>
      <c r="AL51" s="44">
        <v>21584.035651394224</v>
      </c>
      <c r="AM51" s="47">
        <v>1.1074983658163182</v>
      </c>
      <c r="AN51" s="44">
        <v>37476.343522180097</v>
      </c>
      <c r="AO51" s="48">
        <v>0.45185429679861222</v>
      </c>
      <c r="AP51" s="46">
        <v>719322.83086072828</v>
      </c>
      <c r="AQ51" s="47">
        <v>4.896617002224124</v>
      </c>
      <c r="AR51" s="44">
        <v>232696.40571568755</v>
      </c>
      <c r="AS51" s="47">
        <v>1.6310571945361021</v>
      </c>
      <c r="AT51" s="44">
        <v>952019.23657641583</v>
      </c>
      <c r="AU51" s="48">
        <v>3.2877225265789582</v>
      </c>
      <c r="AV51" s="137">
        <f t="shared" si="33"/>
        <v>735215.1387315141</v>
      </c>
      <c r="AW51" s="138">
        <f t="shared" si="34"/>
        <v>254280.44136708177</v>
      </c>
      <c r="AX51" s="139">
        <f t="shared" si="35"/>
        <v>989495.58009859594</v>
      </c>
      <c r="AY51" s="41"/>
      <c r="AZ51" s="43">
        <v>57034.636162524177</v>
      </c>
      <c r="BA51" s="47">
        <v>0.51728811923527918</v>
      </c>
      <c r="BB51" s="44">
        <v>21323.837433093806</v>
      </c>
      <c r="BC51" s="47">
        <v>0.75931479660626733</v>
      </c>
      <c r="BD51" s="44">
        <v>78358.473595617979</v>
      </c>
      <c r="BE51" s="48">
        <v>0.56641949975146721</v>
      </c>
      <c r="BF51" s="46">
        <v>2249589.9489843464</v>
      </c>
      <c r="BG51" s="47">
        <v>3.8162925152838083</v>
      </c>
      <c r="BH51" s="44">
        <v>650683.2218859361</v>
      </c>
      <c r="BI51" s="47">
        <v>2.3361081878482484</v>
      </c>
      <c r="BJ51" s="44">
        <v>2900273.1708702827</v>
      </c>
      <c r="BK51" s="48">
        <v>3.3413169895383801</v>
      </c>
      <c r="BL51" s="137">
        <f t="shared" si="36"/>
        <v>2306624.5851468705</v>
      </c>
      <c r="BM51" s="138">
        <f t="shared" si="37"/>
        <v>672007.05931902991</v>
      </c>
      <c r="BN51" s="139">
        <f t="shared" si="38"/>
        <v>2978631.6444659005</v>
      </c>
      <c r="BO51" s="41"/>
      <c r="BP51" s="43">
        <v>11612.774242833329</v>
      </c>
      <c r="BQ51" s="47">
        <v>0.13273562366076866</v>
      </c>
      <c r="BR51" s="44">
        <v>17526.005579387744</v>
      </c>
      <c r="BS51" s="47">
        <v>0.86156747514441767</v>
      </c>
      <c r="BT51" s="44">
        <v>29138.779822221073</v>
      </c>
      <c r="BU51" s="48">
        <v>0.27022887714199273</v>
      </c>
      <c r="BV51" s="46">
        <v>731010.1586863508</v>
      </c>
      <c r="BW51" s="47">
        <v>2.6272175912823261</v>
      </c>
      <c r="BX51" s="44">
        <v>213533.46674061261</v>
      </c>
      <c r="BY51" s="47">
        <v>1.1933043859810812</v>
      </c>
      <c r="BZ51" s="44">
        <v>944543.62542696344</v>
      </c>
      <c r="CA51" s="48">
        <v>2.0659851645864795</v>
      </c>
      <c r="CB51" s="137">
        <f t="shared" si="39"/>
        <v>742622.93292918417</v>
      </c>
      <c r="CC51" s="138">
        <f t="shared" si="40"/>
        <v>231059.47232000035</v>
      </c>
      <c r="CD51" s="139">
        <f t="shared" si="41"/>
        <v>973682.40524918446</v>
      </c>
      <c r="CE51" s="41"/>
      <c r="CF51" s="43">
        <v>33710.601979075778</v>
      </c>
      <c r="CG51" s="47">
        <v>0.2681104711460367</v>
      </c>
      <c r="CH51" s="44">
        <v>11325.661113061924</v>
      </c>
      <c r="CI51" s="47">
        <v>0.49428975311229101</v>
      </c>
      <c r="CJ51" s="44">
        <v>45036.263092137699</v>
      </c>
      <c r="CK51" s="48">
        <v>0.30297458470159305</v>
      </c>
      <c r="CL51" s="46">
        <v>1107108.8868679341</v>
      </c>
      <c r="CM51" s="47">
        <v>1.8492436499977185</v>
      </c>
      <c r="CN51" s="44">
        <v>427676.19399550802</v>
      </c>
      <c r="CO51" s="47">
        <v>1.5108335800147241</v>
      </c>
      <c r="CP51" s="44">
        <v>1534785.0808634423</v>
      </c>
      <c r="CQ51" s="48">
        <v>1.7406026400342978</v>
      </c>
      <c r="CR51" s="137">
        <f t="shared" si="42"/>
        <v>1140819.4888470098</v>
      </c>
      <c r="CS51" s="138">
        <f t="shared" si="43"/>
        <v>439001.85510856996</v>
      </c>
      <c r="CT51" s="139">
        <f t="shared" si="44"/>
        <v>1579821.3439555797</v>
      </c>
      <c r="CU51" s="41"/>
      <c r="CV51" s="46">
        <f t="shared" si="45"/>
        <v>158586.976131345</v>
      </c>
      <c r="CW51" s="47">
        <f t="shared" si="46"/>
        <v>0.23130785159397471</v>
      </c>
      <c r="CX51" s="47">
        <f t="shared" si="47"/>
        <v>108654.53337145643</v>
      </c>
      <c r="CY51" s="47">
        <f t="shared" si="48"/>
        <v>0.66775157710292365</v>
      </c>
      <c r="CZ51" s="44">
        <f t="shared" si="49"/>
        <v>267241.50950280146</v>
      </c>
      <c r="DA51" s="48">
        <f t="shared" si="50"/>
        <v>0.31502181293628689</v>
      </c>
      <c r="DB51" s="46">
        <f t="shared" si="51"/>
        <v>12669429.27212132</v>
      </c>
      <c r="DC51" s="47">
        <f t="shared" si="52"/>
        <v>4.3697752696556726</v>
      </c>
      <c r="DD51" s="44">
        <f t="shared" si="53"/>
        <v>2544868.8465672024</v>
      </c>
      <c r="DE51" s="47">
        <f t="shared" si="54"/>
        <v>1.6538256333225687</v>
      </c>
      <c r="DF51" s="44">
        <f t="shared" si="55"/>
        <v>15214298.118688522</v>
      </c>
      <c r="DG51" s="48">
        <f t="shared" si="56"/>
        <v>3.4281037529020857</v>
      </c>
      <c r="DH51" s="174"/>
      <c r="DI51" s="187" t="s">
        <v>62</v>
      </c>
      <c r="DJ51" s="46">
        <f t="shared" si="57"/>
        <v>267241.50950280146</v>
      </c>
      <c r="DK51" s="44">
        <f t="shared" si="58"/>
        <v>15214298.118688522</v>
      </c>
      <c r="DL51" s="45">
        <f t="shared" si="59"/>
        <v>15481539.628191324</v>
      </c>
      <c r="DM51"/>
    </row>
    <row r="52" spans="1:119" s="60" customFormat="1" ht="15.6" x14ac:dyDescent="0.3">
      <c r="A52" s="33">
        <v>40</v>
      </c>
      <c r="B52" s="33" t="s">
        <v>43</v>
      </c>
      <c r="C52" s="42"/>
      <c r="D52" s="43">
        <v>431.22</v>
      </c>
      <c r="E52" s="47">
        <v>4.0580064744410154E-3</v>
      </c>
      <c r="F52" s="44">
        <v>81.150000000000006</v>
      </c>
      <c r="G52" s="47">
        <v>3.3277290248503242E-3</v>
      </c>
      <c r="H52" s="44">
        <v>512.37</v>
      </c>
      <c r="I52" s="48">
        <v>3.921699196326062E-3</v>
      </c>
      <c r="J52" s="46">
        <v>13320.93</v>
      </c>
      <c r="K52" s="47">
        <v>4.2068441713063995E-2</v>
      </c>
      <c r="L52" s="44">
        <v>62708.83</v>
      </c>
      <c r="M52" s="47">
        <v>0.22922910178239828</v>
      </c>
      <c r="N52" s="44">
        <v>76029.760000000009</v>
      </c>
      <c r="O52" s="48">
        <v>0.12881749470106557</v>
      </c>
      <c r="P52" s="137">
        <f t="shared" si="27"/>
        <v>13752.15</v>
      </c>
      <c r="Q52" s="138">
        <f t="shared" si="28"/>
        <v>62789.98</v>
      </c>
      <c r="R52" s="139">
        <f t="shared" si="29"/>
        <v>76542.13</v>
      </c>
      <c r="S52" s="39"/>
      <c r="T52" s="43">
        <v>9223.7475826201189</v>
      </c>
      <c r="U52" s="47">
        <v>4.793624047054116E-2</v>
      </c>
      <c r="V52" s="44">
        <v>33283.651610142369</v>
      </c>
      <c r="W52" s="47">
        <v>0.70064945289117486</v>
      </c>
      <c r="X52" s="44">
        <v>42507.399192762488</v>
      </c>
      <c r="Y52" s="48">
        <v>0.17717248257869253</v>
      </c>
      <c r="Z52" s="46">
        <v>71401.117633744812</v>
      </c>
      <c r="AA52" s="47">
        <v>7.3656175090309736E-2</v>
      </c>
      <c r="AB52" s="44">
        <v>29673.781865414509</v>
      </c>
      <c r="AC52" s="47">
        <v>7.7680463943304703E-2</v>
      </c>
      <c r="AD52" s="44">
        <v>101074.89949915932</v>
      </c>
      <c r="AE52" s="48">
        <v>7.4793729307597201E-2</v>
      </c>
      <c r="AF52" s="137">
        <f t="shared" si="30"/>
        <v>80624.865216364939</v>
      </c>
      <c r="AG52" s="138">
        <f t="shared" si="31"/>
        <v>62957.433475556878</v>
      </c>
      <c r="AH52" s="139">
        <f t="shared" si="32"/>
        <v>143582.29869192181</v>
      </c>
      <c r="AI52" s="41"/>
      <c r="AJ52" s="43">
        <v>994461.41860969458</v>
      </c>
      <c r="AK52" s="47">
        <v>15.673150805511341</v>
      </c>
      <c r="AL52" s="44">
        <v>869073.07926604978</v>
      </c>
      <c r="AM52" s="47">
        <v>44.593005247372865</v>
      </c>
      <c r="AN52" s="44">
        <v>1863534.4978757445</v>
      </c>
      <c r="AO52" s="48">
        <v>22.468736033419074</v>
      </c>
      <c r="AP52" s="46">
        <v>2338336.3423451581</v>
      </c>
      <c r="AQ52" s="47">
        <v>15.917661722407852</v>
      </c>
      <c r="AR52" s="44">
        <v>2074701.5711009423</v>
      </c>
      <c r="AS52" s="47">
        <v>14.542368687009816</v>
      </c>
      <c r="AT52" s="44">
        <v>4413037.9134461004</v>
      </c>
      <c r="AU52" s="48">
        <v>15.240074571244406</v>
      </c>
      <c r="AV52" s="137">
        <f t="shared" si="33"/>
        <v>3332797.7609548527</v>
      </c>
      <c r="AW52" s="138">
        <f t="shared" si="34"/>
        <v>2943774.6503669922</v>
      </c>
      <c r="AX52" s="139">
        <f t="shared" si="35"/>
        <v>6276572.4113218449</v>
      </c>
      <c r="AY52" s="41"/>
      <c r="AZ52" s="43">
        <v>7190.7534619877242</v>
      </c>
      <c r="BA52" s="47">
        <v>6.5218112790913274E-2</v>
      </c>
      <c r="BB52" s="44">
        <v>13157.675788358003</v>
      </c>
      <c r="BC52" s="47">
        <v>0.46852814116575875</v>
      </c>
      <c r="BD52" s="44">
        <v>20348.429250345725</v>
      </c>
      <c r="BE52" s="48">
        <v>0.14708999024393324</v>
      </c>
      <c r="BF52" s="46">
        <v>9127.2559499549297</v>
      </c>
      <c r="BG52" s="47">
        <v>1.5483834546210884E-2</v>
      </c>
      <c r="BH52" s="44">
        <v>29088.867881563194</v>
      </c>
      <c r="BI52" s="47">
        <v>0.10443598382081547</v>
      </c>
      <c r="BJ52" s="44">
        <v>38216.123831518125</v>
      </c>
      <c r="BK52" s="48">
        <v>4.4027640263360986E-2</v>
      </c>
      <c r="BL52" s="137">
        <f t="shared" si="36"/>
        <v>16318.009411942654</v>
      </c>
      <c r="BM52" s="138">
        <f t="shared" si="37"/>
        <v>42246.5436699212</v>
      </c>
      <c r="BN52" s="139">
        <f t="shared" si="38"/>
        <v>58564.553081863851</v>
      </c>
      <c r="BO52" s="41"/>
      <c r="BP52" s="43">
        <v>739.24</v>
      </c>
      <c r="BQ52" s="47">
        <v>8.44961594732992E-3</v>
      </c>
      <c r="BR52" s="44">
        <v>1.8199999999999932</v>
      </c>
      <c r="BS52" s="47">
        <v>8.9470061940811782E-5</v>
      </c>
      <c r="BT52" s="44">
        <v>741.06</v>
      </c>
      <c r="BU52" s="48">
        <v>6.8724844662895294E-3</v>
      </c>
      <c r="BV52" s="46">
        <v>280.80310964914514</v>
      </c>
      <c r="BW52" s="47">
        <v>1.0091937308815797E-3</v>
      </c>
      <c r="BX52" s="44">
        <v>255.10000000000014</v>
      </c>
      <c r="BY52" s="47">
        <v>1.425593624785547E-3</v>
      </c>
      <c r="BZ52" s="44">
        <v>535.90310964914534</v>
      </c>
      <c r="CA52" s="48">
        <v>1.1721723003428465E-3</v>
      </c>
      <c r="CB52" s="137">
        <f t="shared" si="39"/>
        <v>1020.0431096491452</v>
      </c>
      <c r="CC52" s="138">
        <f t="shared" si="40"/>
        <v>256.92000000000013</v>
      </c>
      <c r="CD52" s="139">
        <f t="shared" si="41"/>
        <v>1276.9631096491453</v>
      </c>
      <c r="CE52" s="41"/>
      <c r="CF52" s="43">
        <v>992567.15728811361</v>
      </c>
      <c r="CG52" s="47">
        <v>7.8941826179721764</v>
      </c>
      <c r="CH52" s="44">
        <v>415052.54301691632</v>
      </c>
      <c r="CI52" s="47">
        <v>18.114281980400484</v>
      </c>
      <c r="CJ52" s="44">
        <v>1407619.70030503</v>
      </c>
      <c r="CK52" s="48">
        <v>9.4695466461148214</v>
      </c>
      <c r="CL52" s="46">
        <v>3305439.0488865133</v>
      </c>
      <c r="CM52" s="47">
        <v>5.5211933027659317</v>
      </c>
      <c r="CN52" s="44">
        <v>1402906.1440465467</v>
      </c>
      <c r="CO52" s="47">
        <v>4.9559871271599434</v>
      </c>
      <c r="CP52" s="44">
        <v>4708345.1929330602</v>
      </c>
      <c r="CQ52" s="48">
        <v>5.3397431179103725</v>
      </c>
      <c r="CR52" s="137">
        <f t="shared" si="42"/>
        <v>4298006.2061746269</v>
      </c>
      <c r="CS52" s="138">
        <f t="shared" si="43"/>
        <v>1817958.687063463</v>
      </c>
      <c r="CT52" s="139">
        <f t="shared" si="44"/>
        <v>6115964.89323809</v>
      </c>
      <c r="CU52" s="41"/>
      <c r="CV52" s="46">
        <f t="shared" si="45"/>
        <v>2004613.5369424159</v>
      </c>
      <c r="CW52" s="47">
        <f t="shared" si="46"/>
        <v>2.9238394086177504</v>
      </c>
      <c r="CX52" s="47">
        <f t="shared" si="47"/>
        <v>1330649.9196814664</v>
      </c>
      <c r="CY52" s="47">
        <f t="shared" si="48"/>
        <v>8.1776945228923008</v>
      </c>
      <c r="CZ52" s="44">
        <f t="shared" si="49"/>
        <v>3335263.4566238821</v>
      </c>
      <c r="DA52" s="48">
        <f t="shared" si="50"/>
        <v>3.9315776305880656</v>
      </c>
      <c r="DB52" s="46">
        <f t="shared" si="51"/>
        <v>5737905.4979250208</v>
      </c>
      <c r="DC52" s="47">
        <f t="shared" si="52"/>
        <v>1.9790439652737324</v>
      </c>
      <c r="DD52" s="44">
        <f t="shared" si="53"/>
        <v>3599334.2948944662</v>
      </c>
      <c r="DE52" s="47">
        <f t="shared" si="54"/>
        <v>2.3390876617563601</v>
      </c>
      <c r="DF52" s="44">
        <f t="shared" si="55"/>
        <v>9337239.7928194869</v>
      </c>
      <c r="DG52" s="48">
        <f t="shared" si="56"/>
        <v>2.1038779788462803</v>
      </c>
      <c r="DH52" s="174"/>
      <c r="DI52" s="187" t="s">
        <v>43</v>
      </c>
      <c r="DJ52" s="46">
        <f t="shared" si="57"/>
        <v>3335263.4566238821</v>
      </c>
      <c r="DK52" s="44">
        <f t="shared" si="58"/>
        <v>9337239.7928194869</v>
      </c>
      <c r="DL52" s="45">
        <f t="shared" si="59"/>
        <v>12672503.249443369</v>
      </c>
      <c r="DM52"/>
    </row>
    <row r="53" spans="1:119" s="60" customFormat="1" ht="15.6" x14ac:dyDescent="0.3">
      <c r="A53" s="33">
        <v>41</v>
      </c>
      <c r="B53" s="33" t="s">
        <v>44</v>
      </c>
      <c r="C53" s="42"/>
      <c r="D53" s="43">
        <v>26720.86</v>
      </c>
      <c r="E53" s="47">
        <v>0.25145731385982084</v>
      </c>
      <c r="F53" s="44">
        <v>1455.47</v>
      </c>
      <c r="G53" s="47">
        <v>5.9684655129992617E-2</v>
      </c>
      <c r="H53" s="44">
        <v>28176.33</v>
      </c>
      <c r="I53" s="48">
        <v>0.2156626865671642</v>
      </c>
      <c r="J53" s="46">
        <v>476650</v>
      </c>
      <c r="K53" s="47">
        <v>1.5052945059040137</v>
      </c>
      <c r="L53" s="44">
        <v>2452508.87</v>
      </c>
      <c r="M53" s="47">
        <v>8.9650278179877478</v>
      </c>
      <c r="N53" s="44">
        <v>2929158.87</v>
      </c>
      <c r="O53" s="48">
        <v>4.9628843654748369</v>
      </c>
      <c r="P53" s="137">
        <f t="shared" si="27"/>
        <v>503370.86</v>
      </c>
      <c r="Q53" s="138">
        <f t="shared" si="28"/>
        <v>2453964.3400000003</v>
      </c>
      <c r="R53" s="139">
        <f t="shared" si="29"/>
        <v>2957335.2</v>
      </c>
      <c r="S53" s="39"/>
      <c r="T53" s="43">
        <v>1967426.8573112739</v>
      </c>
      <c r="U53" s="47">
        <v>10.224807877221211</v>
      </c>
      <c r="V53" s="44">
        <v>1299637.0700367065</v>
      </c>
      <c r="W53" s="47">
        <v>27.358476550115917</v>
      </c>
      <c r="X53" s="44">
        <v>3267063.9273479804</v>
      </c>
      <c r="Y53" s="48">
        <v>13.617248708316406</v>
      </c>
      <c r="Z53" s="46">
        <v>10719682.73036913</v>
      </c>
      <c r="AA53" s="47">
        <v>11.058241863254532</v>
      </c>
      <c r="AB53" s="44">
        <v>2756239.8527417602</v>
      </c>
      <c r="AC53" s="47">
        <v>7.2153253491949174</v>
      </c>
      <c r="AD53" s="44">
        <v>13475922.583110891</v>
      </c>
      <c r="AE53" s="48">
        <v>9.9719565475275616</v>
      </c>
      <c r="AF53" s="137">
        <f t="shared" si="30"/>
        <v>12687109.587680403</v>
      </c>
      <c r="AG53" s="138">
        <f t="shared" si="31"/>
        <v>4055876.9227784667</v>
      </c>
      <c r="AH53" s="139">
        <f t="shared" si="32"/>
        <v>16742986.51045887</v>
      </c>
      <c r="AI53" s="41"/>
      <c r="AJ53" s="43">
        <v>641471.40915444633</v>
      </c>
      <c r="AK53" s="47">
        <v>10.109872484703645</v>
      </c>
      <c r="AL53" s="44">
        <v>538995.83774810098</v>
      </c>
      <c r="AM53" s="47">
        <v>27.656413245836163</v>
      </c>
      <c r="AN53" s="44">
        <v>1180467.2469025473</v>
      </c>
      <c r="AO53" s="48">
        <v>14.23295731685392</v>
      </c>
      <c r="AP53" s="46">
        <v>686009.33894562477</v>
      </c>
      <c r="AQ53" s="47">
        <v>4.6698434258595851</v>
      </c>
      <c r="AR53" s="44">
        <v>1429177.0969950366</v>
      </c>
      <c r="AS53" s="47">
        <v>10.017643285681498</v>
      </c>
      <c r="AT53" s="44">
        <v>2115186.4359406615</v>
      </c>
      <c r="AU53" s="48">
        <v>7.3046277072765688</v>
      </c>
      <c r="AV53" s="137">
        <f t="shared" si="33"/>
        <v>1327480.7481000712</v>
      </c>
      <c r="AW53" s="138">
        <f t="shared" si="34"/>
        <v>1968172.9347431376</v>
      </c>
      <c r="AX53" s="139">
        <f t="shared" si="35"/>
        <v>3295653.6828432088</v>
      </c>
      <c r="AY53" s="41"/>
      <c r="AZ53" s="43">
        <v>1740642.438873081</v>
      </c>
      <c r="BA53" s="47">
        <v>15.787137677182228</v>
      </c>
      <c r="BB53" s="44">
        <v>877101.91234941583</v>
      </c>
      <c r="BC53" s="47">
        <v>31.232486285276352</v>
      </c>
      <c r="BD53" s="44">
        <v>2617744.3512224969</v>
      </c>
      <c r="BE53" s="48">
        <v>18.922541211670499</v>
      </c>
      <c r="BF53" s="46">
        <v>2993484.6950542224</v>
      </c>
      <c r="BG53" s="47">
        <v>5.0782647039785269</v>
      </c>
      <c r="BH53" s="44">
        <v>3764140.9531940231</v>
      </c>
      <c r="BI53" s="47">
        <v>13.514165119371935</v>
      </c>
      <c r="BJ53" s="44">
        <v>6757625.6482482459</v>
      </c>
      <c r="BK53" s="48">
        <v>7.7852560973271361</v>
      </c>
      <c r="BL53" s="137">
        <f t="shared" si="36"/>
        <v>4734127.1339273034</v>
      </c>
      <c r="BM53" s="138">
        <f t="shared" si="37"/>
        <v>4641242.8655434391</v>
      </c>
      <c r="BN53" s="139">
        <f t="shared" si="38"/>
        <v>9375369.9994707424</v>
      </c>
      <c r="BO53" s="41"/>
      <c r="BP53" s="43">
        <v>660321.52927650907</v>
      </c>
      <c r="BQ53" s="47">
        <v>7.5475668580434929</v>
      </c>
      <c r="BR53" s="44">
        <v>608032.59769301442</v>
      </c>
      <c r="BS53" s="47">
        <v>29.89050229539939</v>
      </c>
      <c r="BT53" s="44">
        <v>1268354.1269695235</v>
      </c>
      <c r="BU53" s="48">
        <v>11.762534795228818</v>
      </c>
      <c r="BV53" s="46">
        <v>1275357.1890797908</v>
      </c>
      <c r="BW53" s="47">
        <v>4.583576305341662</v>
      </c>
      <c r="BX53" s="44">
        <v>1733930.1309418548</v>
      </c>
      <c r="BY53" s="47">
        <v>9.6898461015063724</v>
      </c>
      <c r="BZ53" s="44">
        <v>3009287.3200216456</v>
      </c>
      <c r="CA53" s="48">
        <v>6.5821660236525146</v>
      </c>
      <c r="CB53" s="137">
        <f t="shared" si="39"/>
        <v>1935678.7183562999</v>
      </c>
      <c r="CC53" s="138">
        <f t="shared" si="40"/>
        <v>2341962.7286348692</v>
      </c>
      <c r="CD53" s="139">
        <f t="shared" si="41"/>
        <v>4277641.4469911689</v>
      </c>
      <c r="CE53" s="41"/>
      <c r="CF53" s="43">
        <v>2253817.6552500352</v>
      </c>
      <c r="CG53" s="47">
        <v>17.925283974502005</v>
      </c>
      <c r="CH53" s="44">
        <v>806402.83914727008</v>
      </c>
      <c r="CI53" s="47">
        <v>35.194118585399991</v>
      </c>
      <c r="CJ53" s="44">
        <v>3060220.4943973054</v>
      </c>
      <c r="CK53" s="48">
        <v>20.58716620178884</v>
      </c>
      <c r="CL53" s="46">
        <v>3245571.9915480339</v>
      </c>
      <c r="CM53" s="47">
        <v>5.4211952113944193</v>
      </c>
      <c r="CN53" s="44">
        <v>3581563.4211481018</v>
      </c>
      <c r="CO53" s="47">
        <v>12.652437431857161</v>
      </c>
      <c r="CP53" s="44">
        <v>6827135.4126961362</v>
      </c>
      <c r="CQ53" s="48">
        <v>7.7426670817813745</v>
      </c>
      <c r="CR53" s="137">
        <f t="shared" si="42"/>
        <v>5499389.6467980687</v>
      </c>
      <c r="CS53" s="138">
        <f t="shared" si="43"/>
        <v>4387966.2602953715</v>
      </c>
      <c r="CT53" s="139">
        <f t="shared" si="44"/>
        <v>9887355.9070934393</v>
      </c>
      <c r="CU53" s="41"/>
      <c r="CV53" s="46">
        <f t="shared" si="45"/>
        <v>7290400.7498653457</v>
      </c>
      <c r="CW53" s="47">
        <f t="shared" si="46"/>
        <v>10.633451597650772</v>
      </c>
      <c r="CX53" s="47">
        <f t="shared" si="47"/>
        <v>4131625.7269745078</v>
      </c>
      <c r="CY53" s="47">
        <f t="shared" si="48"/>
        <v>25.391481695056495</v>
      </c>
      <c r="CZ53" s="44">
        <f t="shared" si="49"/>
        <v>11422026.476839853</v>
      </c>
      <c r="DA53" s="48">
        <f t="shared" si="50"/>
        <v>13.464178880125061</v>
      </c>
      <c r="DB53" s="46">
        <f t="shared" si="51"/>
        <v>19396755.944996804</v>
      </c>
      <c r="DC53" s="47">
        <f t="shared" si="52"/>
        <v>6.6900775575190439</v>
      </c>
      <c r="DD53" s="44">
        <f t="shared" si="53"/>
        <v>15717560.325020775</v>
      </c>
      <c r="DE53" s="47">
        <f t="shared" si="54"/>
        <v>10.214319764995691</v>
      </c>
      <c r="DF53" s="44">
        <f t="shared" si="55"/>
        <v>35114316.270017579</v>
      </c>
      <c r="DG53" s="48">
        <f t="shared" si="56"/>
        <v>7.9119995182672573</v>
      </c>
      <c r="DH53" s="174"/>
      <c r="DI53" s="187" t="s">
        <v>44</v>
      </c>
      <c r="DJ53" s="46">
        <f t="shared" si="57"/>
        <v>11422026.476839853</v>
      </c>
      <c r="DK53" s="44">
        <f t="shared" si="58"/>
        <v>35114316.270017579</v>
      </c>
      <c r="DL53" s="45">
        <f t="shared" si="59"/>
        <v>46536342.746857435</v>
      </c>
      <c r="DM53"/>
    </row>
    <row r="54" spans="1:119" s="60" customFormat="1" ht="15.6" x14ac:dyDescent="0.3">
      <c r="A54" s="33">
        <v>42</v>
      </c>
      <c r="B54" s="33" t="s">
        <v>45</v>
      </c>
      <c r="C54" s="42"/>
      <c r="D54" s="43">
        <v>32904.07</v>
      </c>
      <c r="E54" s="47">
        <v>0.30964456448091543</v>
      </c>
      <c r="F54" s="44">
        <v>2881.46</v>
      </c>
      <c r="G54" s="47">
        <v>0.11816041991306488</v>
      </c>
      <c r="H54" s="44">
        <v>35785.53</v>
      </c>
      <c r="I54" s="48">
        <v>0.27390378874856486</v>
      </c>
      <c r="J54" s="46">
        <v>2351348.79</v>
      </c>
      <c r="K54" s="47">
        <v>7.4257262457800275</v>
      </c>
      <c r="L54" s="44">
        <v>9066618.5599999987</v>
      </c>
      <c r="M54" s="47">
        <v>33.142586597651736</v>
      </c>
      <c r="N54" s="44">
        <v>11417967.349999998</v>
      </c>
      <c r="O54" s="48">
        <v>19.345502979432844</v>
      </c>
      <c r="P54" s="137">
        <f t="shared" si="27"/>
        <v>2384252.86</v>
      </c>
      <c r="Q54" s="138">
        <f t="shared" si="28"/>
        <v>9069500.0199999996</v>
      </c>
      <c r="R54" s="139">
        <f t="shared" si="29"/>
        <v>11453752.879999999</v>
      </c>
      <c r="S54" s="39"/>
      <c r="T54" s="43">
        <v>3104062.2017185902</v>
      </c>
      <c r="U54" s="47">
        <v>16.131954046256777</v>
      </c>
      <c r="V54" s="44">
        <v>2049310.7501082639</v>
      </c>
      <c r="W54" s="47">
        <v>43.139751391635734</v>
      </c>
      <c r="X54" s="44">
        <v>5153372.9518268537</v>
      </c>
      <c r="Y54" s="48">
        <v>21.479457620745386</v>
      </c>
      <c r="Z54" s="46">
        <v>25265980.956746046</v>
      </c>
      <c r="AA54" s="47">
        <v>26.063955003121617</v>
      </c>
      <c r="AB54" s="44">
        <v>2761112.0399724729</v>
      </c>
      <c r="AC54" s="47">
        <v>7.2280798328066451</v>
      </c>
      <c r="AD54" s="44">
        <v>28027092.996718518</v>
      </c>
      <c r="AE54" s="48">
        <v>20.739578443932594</v>
      </c>
      <c r="AF54" s="137">
        <f t="shared" si="30"/>
        <v>28370043.158464637</v>
      </c>
      <c r="AG54" s="138">
        <f t="shared" si="31"/>
        <v>4810422.7900807373</v>
      </c>
      <c r="AH54" s="139">
        <f t="shared" si="32"/>
        <v>33180465.948545374</v>
      </c>
      <c r="AI54" s="41"/>
      <c r="AJ54" s="43">
        <v>-292795.65527791996</v>
      </c>
      <c r="AK54" s="47">
        <v>-4.6145887356646167</v>
      </c>
      <c r="AL54" s="44">
        <v>1505996.6444605934</v>
      </c>
      <c r="AM54" s="47">
        <v>77.274187719256673</v>
      </c>
      <c r="AN54" s="44">
        <v>1213200.9891826734</v>
      </c>
      <c r="AO54" s="48">
        <v>14.627629814474172</v>
      </c>
      <c r="AP54" s="46">
        <v>3698477.4528474696</v>
      </c>
      <c r="AQ54" s="47">
        <v>25.176494893517241</v>
      </c>
      <c r="AR54" s="44">
        <v>3555676.2124605346</v>
      </c>
      <c r="AS54" s="47">
        <v>24.9230805690251</v>
      </c>
      <c r="AT54" s="44">
        <v>7254153.6653080042</v>
      </c>
      <c r="AU54" s="48">
        <v>25.051641290847069</v>
      </c>
      <c r="AV54" s="137">
        <f t="shared" si="33"/>
        <v>3405681.7975695496</v>
      </c>
      <c r="AW54" s="138">
        <f t="shared" si="34"/>
        <v>5061672.856921128</v>
      </c>
      <c r="AX54" s="139">
        <f t="shared" si="35"/>
        <v>8467354.6544906776</v>
      </c>
      <c r="AY54" s="41"/>
      <c r="AZ54" s="43">
        <v>2970661.4033706756</v>
      </c>
      <c r="BA54" s="47">
        <v>26.943063963019814</v>
      </c>
      <c r="BB54" s="44">
        <v>1136174.4273514645</v>
      </c>
      <c r="BC54" s="47">
        <v>40.457729849071129</v>
      </c>
      <c r="BD54" s="44">
        <v>4106835.8307221401</v>
      </c>
      <c r="BE54" s="48">
        <v>29.686539184054794</v>
      </c>
      <c r="BF54" s="46">
        <v>7729486.106483601</v>
      </c>
      <c r="BG54" s="47">
        <v>13.112603027267886</v>
      </c>
      <c r="BH54" s="44">
        <v>3967496.4612232777</v>
      </c>
      <c r="BI54" s="47">
        <v>14.244259966407132</v>
      </c>
      <c r="BJ54" s="44">
        <v>11696982.567706879</v>
      </c>
      <c r="BK54" s="48">
        <v>13.475739793188364</v>
      </c>
      <c r="BL54" s="137">
        <f t="shared" si="36"/>
        <v>10700147.509854276</v>
      </c>
      <c r="BM54" s="138">
        <f t="shared" si="37"/>
        <v>5103670.8885747418</v>
      </c>
      <c r="BN54" s="139">
        <f t="shared" si="38"/>
        <v>15803818.398429018</v>
      </c>
      <c r="BO54" s="41"/>
      <c r="BP54" s="43">
        <v>-2066728.2200574693</v>
      </c>
      <c r="BQ54" s="47">
        <v>-23.622990810825133</v>
      </c>
      <c r="BR54" s="44">
        <v>-1187074.3337522019</v>
      </c>
      <c r="BS54" s="47">
        <v>-58.355831961075701</v>
      </c>
      <c r="BT54" s="44">
        <v>-3253802.5538096712</v>
      </c>
      <c r="BU54" s="48">
        <v>-30.175299580911354</v>
      </c>
      <c r="BV54" s="46">
        <v>-7194342.8161682412</v>
      </c>
      <c r="BW54" s="47">
        <v>-25.856144103823038</v>
      </c>
      <c r="BX54" s="44">
        <v>-7173391.1046031769</v>
      </c>
      <c r="BY54" s="47">
        <v>-40.087575957724958</v>
      </c>
      <c r="BZ54" s="44">
        <v>-14367733.920771418</v>
      </c>
      <c r="CA54" s="48">
        <v>-31.426314603120421</v>
      </c>
      <c r="CB54" s="137">
        <f t="shared" si="39"/>
        <v>-9261071.0362257101</v>
      </c>
      <c r="CC54" s="138">
        <f t="shared" si="40"/>
        <v>-8360465.4383553788</v>
      </c>
      <c r="CD54" s="139">
        <f t="shared" si="41"/>
        <v>-17621536.474581089</v>
      </c>
      <c r="CE54" s="41"/>
      <c r="CF54" s="43">
        <v>4645090.1834520996</v>
      </c>
      <c r="CG54" s="47">
        <v>36.943787547139991</v>
      </c>
      <c r="CH54" s="44">
        <v>1711518.9870786683</v>
      </c>
      <c r="CI54" s="47">
        <v>74.696416317316292</v>
      </c>
      <c r="CJ54" s="44">
        <v>6356609.1705307681</v>
      </c>
      <c r="CK54" s="48">
        <v>42.763117792695233</v>
      </c>
      <c r="CL54" s="46">
        <v>12776078.401138743</v>
      </c>
      <c r="CM54" s="47">
        <v>21.340341618987615</v>
      </c>
      <c r="CN54" s="44">
        <v>6885702.6917109499</v>
      </c>
      <c r="CO54" s="47">
        <v>24.324830314833807</v>
      </c>
      <c r="CP54" s="44">
        <v>19661781.092849694</v>
      </c>
      <c r="CQ54" s="48">
        <v>22.29846283020759</v>
      </c>
      <c r="CR54" s="137">
        <f t="shared" si="42"/>
        <v>17421168.584590845</v>
      </c>
      <c r="CS54" s="138">
        <f t="shared" si="43"/>
        <v>8597221.6787896175</v>
      </c>
      <c r="CT54" s="139">
        <f t="shared" si="44"/>
        <v>26018390.26338046</v>
      </c>
      <c r="CU54" s="41"/>
      <c r="CV54" s="46">
        <f t="shared" si="45"/>
        <v>8393193.983205976</v>
      </c>
      <c r="CW54" s="47">
        <f t="shared" si="46"/>
        <v>12.241936353329118</v>
      </c>
      <c r="CX54" s="47">
        <f t="shared" si="47"/>
        <v>5218807.935246788</v>
      </c>
      <c r="CY54" s="47">
        <f t="shared" si="48"/>
        <v>32.072911467436029</v>
      </c>
      <c r="CZ54" s="44">
        <f t="shared" si="49"/>
        <v>13612001.918452764</v>
      </c>
      <c r="DA54" s="48">
        <f t="shared" si="50"/>
        <v>16.045701620310052</v>
      </c>
      <c r="DB54" s="46">
        <f t="shared" si="51"/>
        <v>44627028.891047619</v>
      </c>
      <c r="DC54" s="47">
        <f t="shared" si="52"/>
        <v>15.392176160249194</v>
      </c>
      <c r="DD54" s="44">
        <f t="shared" si="53"/>
        <v>19063214.860764056</v>
      </c>
      <c r="DE54" s="47">
        <f t="shared" si="54"/>
        <v>12.388549387444741</v>
      </c>
      <c r="DF54" s="44">
        <f t="shared" si="55"/>
        <v>63690243.751811676</v>
      </c>
      <c r="DG54" s="48">
        <f t="shared" si="56"/>
        <v>14.350761495900997</v>
      </c>
      <c r="DH54" s="174"/>
      <c r="DI54" s="187" t="s">
        <v>45</v>
      </c>
      <c r="DJ54" s="46">
        <f t="shared" si="57"/>
        <v>13612001.918452764</v>
      </c>
      <c r="DK54" s="44">
        <f t="shared" si="58"/>
        <v>63690243.751811676</v>
      </c>
      <c r="DL54" s="45">
        <f t="shared" si="59"/>
        <v>77302245.670264438</v>
      </c>
      <c r="DM54"/>
    </row>
    <row r="55" spans="1:119" s="60" customFormat="1" ht="15.6" x14ac:dyDescent="0.3">
      <c r="A55" s="33">
        <v>43</v>
      </c>
      <c r="B55" s="33" t="s">
        <v>180</v>
      </c>
      <c r="C55" s="42"/>
      <c r="D55" s="43">
        <v>1368.81</v>
      </c>
      <c r="E55" s="47">
        <v>1.2881220356847098E-2</v>
      </c>
      <c r="F55" s="44">
        <v>0</v>
      </c>
      <c r="G55" s="47">
        <v>0</v>
      </c>
      <c r="H55" s="44">
        <v>1368.81</v>
      </c>
      <c r="I55" s="48">
        <v>1.0476923076923076E-2</v>
      </c>
      <c r="J55" s="46">
        <v>528395.71</v>
      </c>
      <c r="K55" s="47">
        <v>1.6687111280945146</v>
      </c>
      <c r="L55" s="44">
        <v>0</v>
      </c>
      <c r="M55" s="47">
        <v>0</v>
      </c>
      <c r="N55" s="44">
        <v>528395.71</v>
      </c>
      <c r="O55" s="48">
        <v>0.89526274412796725</v>
      </c>
      <c r="P55" s="137">
        <f t="shared" si="27"/>
        <v>529764.52</v>
      </c>
      <c r="Q55" s="138">
        <f t="shared" si="28"/>
        <v>0</v>
      </c>
      <c r="R55" s="139">
        <f t="shared" si="29"/>
        <v>529764.52</v>
      </c>
      <c r="S55" s="39"/>
      <c r="T55" s="43">
        <v>22996795.27222003</v>
      </c>
      <c r="U55" s="47">
        <v>119.51540286055821</v>
      </c>
      <c r="V55" s="44">
        <v>165780.71713986836</v>
      </c>
      <c r="W55" s="47">
        <v>3.4898264807146422</v>
      </c>
      <c r="X55" s="44">
        <v>23162575.9893599</v>
      </c>
      <c r="Y55" s="48">
        <v>96.542511865822078</v>
      </c>
      <c r="Z55" s="46">
        <v>5016893.5427094679</v>
      </c>
      <c r="AA55" s="47">
        <v>5.1753418074875057</v>
      </c>
      <c r="AB55" s="44">
        <v>11859.336644755123</v>
      </c>
      <c r="AC55" s="47">
        <v>3.1045546428921416E-2</v>
      </c>
      <c r="AD55" s="44">
        <v>5028752.8793542227</v>
      </c>
      <c r="AE55" s="48">
        <v>3.7211927340709159</v>
      </c>
      <c r="AF55" s="137">
        <f t="shared" si="30"/>
        <v>28013688.8149295</v>
      </c>
      <c r="AG55" s="138">
        <f t="shared" si="31"/>
        <v>177640.05378462348</v>
      </c>
      <c r="AH55" s="139">
        <f t="shared" si="32"/>
        <v>28191328.868714124</v>
      </c>
      <c r="AI55" s="41"/>
      <c r="AJ55" s="43">
        <v>3602515.9693664042</v>
      </c>
      <c r="AK55" s="47">
        <v>56.777241439974851</v>
      </c>
      <c r="AL55" s="44">
        <v>8675.4904707103469</v>
      </c>
      <c r="AM55" s="47">
        <v>0.44514805637592214</v>
      </c>
      <c r="AN55" s="44">
        <v>0</v>
      </c>
      <c r="AO55" s="48">
        <v>0</v>
      </c>
      <c r="AP55" s="46">
        <v>510923.32187578984</v>
      </c>
      <c r="AQ55" s="47">
        <v>3.4779875146409842</v>
      </c>
      <c r="AR55" s="44">
        <v>5493.4022798028955</v>
      </c>
      <c r="AS55" s="47">
        <v>3.8505336098319819E-2</v>
      </c>
      <c r="AT55" s="44">
        <v>516416.72415559273</v>
      </c>
      <c r="AU55" s="48">
        <v>1.7834039816402114</v>
      </c>
      <c r="AV55" s="137">
        <f t="shared" si="33"/>
        <v>4113439.2912421939</v>
      </c>
      <c r="AW55" s="138">
        <f t="shared" si="34"/>
        <v>14168.892750513241</v>
      </c>
      <c r="AX55" s="139">
        <f t="shared" si="35"/>
        <v>4127608.1839927072</v>
      </c>
      <c r="AY55" s="41"/>
      <c r="AZ55" s="43">
        <v>9320697.3413769975</v>
      </c>
      <c r="BA55" s="47">
        <v>84.536105112391937</v>
      </c>
      <c r="BB55" s="44">
        <v>123923.12532897176</v>
      </c>
      <c r="BC55" s="47">
        <v>4.412745266850826</v>
      </c>
      <c r="BD55" s="44">
        <v>9444620.4667059686</v>
      </c>
      <c r="BE55" s="48">
        <v>68.271074647289055</v>
      </c>
      <c r="BF55" s="46">
        <v>1039720.1798201812</v>
      </c>
      <c r="BG55" s="47">
        <v>1.7638220432255776</v>
      </c>
      <c r="BH55" s="44">
        <v>8012.9058287374255</v>
      </c>
      <c r="BI55" s="47">
        <v>2.8768245876565526E-2</v>
      </c>
      <c r="BJ55" s="44">
        <v>1047733.0856489186</v>
      </c>
      <c r="BK55" s="48">
        <v>1.2070615950047623</v>
      </c>
      <c r="BL55" s="137">
        <f t="shared" si="36"/>
        <v>10360417.521197179</v>
      </c>
      <c r="BM55" s="138">
        <f t="shared" si="37"/>
        <v>131936.03115770919</v>
      </c>
      <c r="BN55" s="139">
        <f t="shared" si="38"/>
        <v>10492353.552354889</v>
      </c>
      <c r="BO55" s="41"/>
      <c r="BP55" s="43">
        <v>1823433.8861804069</v>
      </c>
      <c r="BQ55" s="47">
        <v>20.842102759011599</v>
      </c>
      <c r="BR55" s="44">
        <v>27679.935250058646</v>
      </c>
      <c r="BS55" s="47">
        <v>1.3607283084287998</v>
      </c>
      <c r="BT55" s="44">
        <v>1851113.8214304654</v>
      </c>
      <c r="BU55" s="48">
        <v>17.166964865347914</v>
      </c>
      <c r="BV55" s="46">
        <v>656024.54112738662</v>
      </c>
      <c r="BW55" s="47">
        <v>2.357722658546916</v>
      </c>
      <c r="BX55" s="44">
        <v>688.20297522311375</v>
      </c>
      <c r="BY55" s="47">
        <v>3.845934041695477E-3</v>
      </c>
      <c r="BZ55" s="44">
        <v>656712.74410260969</v>
      </c>
      <c r="CA55" s="48">
        <v>1.4364172815179088</v>
      </c>
      <c r="CB55" s="137">
        <f t="shared" si="39"/>
        <v>2479458.4273077934</v>
      </c>
      <c r="CC55" s="138">
        <f t="shared" si="40"/>
        <v>28368.13822528176</v>
      </c>
      <c r="CD55" s="139">
        <f t="shared" si="41"/>
        <v>2507826.565533075</v>
      </c>
      <c r="CE55" s="41"/>
      <c r="CF55" s="43">
        <v>2301770.4418529319</v>
      </c>
      <c r="CG55" s="47">
        <v>18.306666787447561</v>
      </c>
      <c r="CH55" s="44">
        <v>18372.94032768485</v>
      </c>
      <c r="CI55" s="47">
        <v>0.80185660226442845</v>
      </c>
      <c r="CJ55" s="44">
        <v>2320143.3821806167</v>
      </c>
      <c r="CK55" s="48">
        <v>15.608410409766876</v>
      </c>
      <c r="CL55" s="46">
        <v>936535.60437193303</v>
      </c>
      <c r="CM55" s="47">
        <v>1.5643289832865077</v>
      </c>
      <c r="CN55" s="44">
        <v>16042.507158395998</v>
      </c>
      <c r="CO55" s="47">
        <v>5.6672685697314817E-2</v>
      </c>
      <c r="CP55" s="44">
        <v>952578.11153032898</v>
      </c>
      <c r="CQ55" s="48">
        <v>1.080320623677018</v>
      </c>
      <c r="CR55" s="137">
        <f t="shared" si="42"/>
        <v>3238306.0462248651</v>
      </c>
      <c r="CS55" s="138">
        <f t="shared" si="43"/>
        <v>34415.447486080848</v>
      </c>
      <c r="CT55" s="139">
        <f t="shared" si="44"/>
        <v>3272721.4937109458</v>
      </c>
      <c r="CU55" s="41"/>
      <c r="CV55" s="46">
        <f t="shared" si="45"/>
        <v>40046581.720996775</v>
      </c>
      <c r="CW55" s="47">
        <f t="shared" si="46"/>
        <v>58.410148219828727</v>
      </c>
      <c r="CX55" s="47">
        <f t="shared" si="47"/>
        <v>344432.20851729397</v>
      </c>
      <c r="CY55" s="47">
        <f t="shared" si="48"/>
        <v>2.1167561380635949</v>
      </c>
      <c r="CZ55" s="44">
        <f t="shared" si="49"/>
        <v>40391013.929514065</v>
      </c>
      <c r="DA55" s="48">
        <f t="shared" si="50"/>
        <v>47.612552623592158</v>
      </c>
      <c r="DB55" s="46">
        <f t="shared" si="51"/>
        <v>8688492.8999047577</v>
      </c>
      <c r="DC55" s="47">
        <f t="shared" si="52"/>
        <v>2.9967223139346433</v>
      </c>
      <c r="DD55" s="44">
        <f t="shared" si="53"/>
        <v>42096.35488691456</v>
      </c>
      <c r="DE55" s="47">
        <f t="shared" si="54"/>
        <v>2.735702111931395E-2</v>
      </c>
      <c r="DF55" s="44">
        <f t="shared" si="55"/>
        <v>8730589.2547916714</v>
      </c>
      <c r="DG55" s="48">
        <f t="shared" si="56"/>
        <v>1.9671867578718034</v>
      </c>
      <c r="DH55" s="174"/>
      <c r="DI55" s="187" t="s">
        <v>180</v>
      </c>
      <c r="DJ55" s="46">
        <f t="shared" si="57"/>
        <v>40391013.929514065</v>
      </c>
      <c r="DK55" s="44">
        <f t="shared" si="58"/>
        <v>8730589.2547916714</v>
      </c>
      <c r="DL55" s="45">
        <f t="shared" si="59"/>
        <v>49121603.184305735</v>
      </c>
      <c r="DM55"/>
    </row>
    <row r="56" spans="1:119" s="60" customFormat="1" ht="15.6" x14ac:dyDescent="0.3">
      <c r="A56" s="33">
        <v>44</v>
      </c>
      <c r="B56" s="33" t="s">
        <v>46</v>
      </c>
      <c r="C56" s="42"/>
      <c r="D56" s="43">
        <v>170106.89</v>
      </c>
      <c r="E56" s="47">
        <v>1.6007950952345105</v>
      </c>
      <c r="F56" s="44">
        <v>5346.26</v>
      </c>
      <c r="G56" s="47">
        <v>0.21923480685639302</v>
      </c>
      <c r="H56" s="44">
        <v>175453.15000000002</v>
      </c>
      <c r="I56" s="48">
        <v>1.3429249904324534</v>
      </c>
      <c r="J56" s="46">
        <v>1688641.68</v>
      </c>
      <c r="K56" s="47">
        <v>5.3328501905895802</v>
      </c>
      <c r="L56" s="44">
        <v>6777173.8299999991</v>
      </c>
      <c r="M56" s="47">
        <v>24.773631874076994</v>
      </c>
      <c r="N56" s="44">
        <v>8465815.5099999998</v>
      </c>
      <c r="O56" s="48">
        <v>14.343661542527867</v>
      </c>
      <c r="P56" s="137">
        <f t="shared" si="27"/>
        <v>1858748.5699999998</v>
      </c>
      <c r="Q56" s="138">
        <f t="shared" si="28"/>
        <v>6782520.0899999989</v>
      </c>
      <c r="R56" s="139">
        <f t="shared" si="29"/>
        <v>8641268.6599999983</v>
      </c>
      <c r="S56" s="39"/>
      <c r="T56" s="43">
        <v>8942619.6675205268</v>
      </c>
      <c r="U56" s="47">
        <v>46.475205764150395</v>
      </c>
      <c r="V56" s="44">
        <v>3520590.6851663645</v>
      </c>
      <c r="W56" s="47">
        <v>74.111457670224922</v>
      </c>
      <c r="X56" s="44">
        <v>12463210.352686891</v>
      </c>
      <c r="Y56" s="48">
        <v>51.947142403903335</v>
      </c>
      <c r="Z56" s="46">
        <v>26788804.985978898</v>
      </c>
      <c r="AA56" s="47">
        <v>27.634874297470247</v>
      </c>
      <c r="AB56" s="44">
        <v>4585059.0511683524</v>
      </c>
      <c r="AC56" s="47">
        <v>12.00283522732672</v>
      </c>
      <c r="AD56" s="44">
        <v>31373864.03714725</v>
      </c>
      <c r="AE56" s="48">
        <v>23.216132845596025</v>
      </c>
      <c r="AF56" s="137">
        <f t="shared" si="30"/>
        <v>35731424.653499424</v>
      </c>
      <c r="AG56" s="138">
        <f t="shared" si="31"/>
        <v>8105649.7363347169</v>
      </c>
      <c r="AH56" s="139">
        <f t="shared" si="32"/>
        <v>43837074.389834143</v>
      </c>
      <c r="AI56" s="41"/>
      <c r="AJ56" s="43">
        <v>3055222.8266522838</v>
      </c>
      <c r="AK56" s="47">
        <v>48.151659994519839</v>
      </c>
      <c r="AL56" s="44">
        <v>2010407.1284498598</v>
      </c>
      <c r="AM56" s="47">
        <v>103.15599201856739</v>
      </c>
      <c r="AN56" s="44">
        <v>5065629.9551021438</v>
      </c>
      <c r="AO56" s="48">
        <v>61.076573808487488</v>
      </c>
      <c r="AP56" s="46">
        <v>2096771.8219406614</v>
      </c>
      <c r="AQ56" s="47">
        <v>14.273269403688591</v>
      </c>
      <c r="AR56" s="44">
        <v>7086094.4533619899</v>
      </c>
      <c r="AS56" s="47">
        <v>49.669118454025416</v>
      </c>
      <c r="AT56" s="44">
        <v>9182866.2753026523</v>
      </c>
      <c r="AU56" s="48">
        <v>31.712296508255928</v>
      </c>
      <c r="AV56" s="137">
        <f t="shared" si="33"/>
        <v>5151994.6485929452</v>
      </c>
      <c r="AW56" s="138">
        <f t="shared" si="34"/>
        <v>9096501.581811849</v>
      </c>
      <c r="AX56" s="139">
        <f t="shared" si="35"/>
        <v>14248496.230404794</v>
      </c>
      <c r="AY56" s="41"/>
      <c r="AZ56" s="43">
        <v>19927052.092323627</v>
      </c>
      <c r="BA56" s="47">
        <v>180.73276156909427</v>
      </c>
      <c r="BB56" s="44">
        <v>3394595.8150980989</v>
      </c>
      <c r="BC56" s="47">
        <v>120.87725011922156</v>
      </c>
      <c r="BD56" s="44">
        <v>23321647.907421727</v>
      </c>
      <c r="BE56" s="48">
        <v>168.58210139816197</v>
      </c>
      <c r="BF56" s="46">
        <v>7764676.5187862255</v>
      </c>
      <c r="BG56" s="47">
        <v>13.172301421253373</v>
      </c>
      <c r="BH56" s="44">
        <v>7409318.0040741228</v>
      </c>
      <c r="BI56" s="47">
        <v>26.601221413886766</v>
      </c>
      <c r="BJ56" s="44">
        <v>15173994.522860348</v>
      </c>
      <c r="BK56" s="48">
        <v>17.481500090276587</v>
      </c>
      <c r="BL56" s="137">
        <f t="shared" si="36"/>
        <v>27691728.611109853</v>
      </c>
      <c r="BM56" s="138">
        <f t="shared" si="37"/>
        <v>10803913.819172222</v>
      </c>
      <c r="BN56" s="139">
        <f t="shared" si="38"/>
        <v>38495642.430282071</v>
      </c>
      <c r="BO56" s="41"/>
      <c r="BP56" s="43">
        <v>1197813.9630745361</v>
      </c>
      <c r="BQ56" s="47">
        <v>13.691180082691753</v>
      </c>
      <c r="BR56" s="44">
        <v>1151009.1788318614</v>
      </c>
      <c r="BS56" s="47">
        <v>56.582891496994463</v>
      </c>
      <c r="BT56" s="44">
        <v>2348823.1419063974</v>
      </c>
      <c r="BU56" s="48">
        <v>21.782649929578014</v>
      </c>
      <c r="BV56" s="46">
        <v>3225426.8274106458</v>
      </c>
      <c r="BW56" s="47">
        <v>11.592038769468079</v>
      </c>
      <c r="BX56" s="44">
        <v>2718158.621780674</v>
      </c>
      <c r="BY56" s="47">
        <v>15.190080761922367</v>
      </c>
      <c r="BZ56" s="44">
        <v>5943585.4491913198</v>
      </c>
      <c r="CA56" s="48">
        <v>13.000309389553793</v>
      </c>
      <c r="CB56" s="137">
        <f t="shared" si="39"/>
        <v>4423240.7904851818</v>
      </c>
      <c r="CC56" s="138">
        <f t="shared" si="40"/>
        <v>3869167.8006125353</v>
      </c>
      <c r="CD56" s="139">
        <f t="shared" si="41"/>
        <v>8292408.5910977172</v>
      </c>
      <c r="CE56" s="41"/>
      <c r="CF56" s="43">
        <v>3215420.8796589831</v>
      </c>
      <c r="CG56" s="47">
        <v>25.573201199826485</v>
      </c>
      <c r="CH56" s="44">
        <v>890772.38756245363</v>
      </c>
      <c r="CI56" s="47">
        <v>38.876288026991389</v>
      </c>
      <c r="CJ56" s="44">
        <v>4106193.2672214368</v>
      </c>
      <c r="CK56" s="48">
        <v>27.62378835241503</v>
      </c>
      <c r="CL56" s="46">
        <v>3883960.2006067662</v>
      </c>
      <c r="CM56" s="47">
        <v>6.4875179153653626</v>
      </c>
      <c r="CN56" s="44">
        <v>3691627.1152239167</v>
      </c>
      <c r="CO56" s="47">
        <v>13.04125478312632</v>
      </c>
      <c r="CP56" s="44">
        <v>7575587.3158306833</v>
      </c>
      <c r="CQ56" s="48">
        <v>8.5914877895001265</v>
      </c>
      <c r="CR56" s="137">
        <f t="shared" si="42"/>
        <v>7099381.0802657492</v>
      </c>
      <c r="CS56" s="138">
        <f t="shared" si="43"/>
        <v>4582399.50278637</v>
      </c>
      <c r="CT56" s="139">
        <f t="shared" si="44"/>
        <v>11681780.583052119</v>
      </c>
      <c r="CU56" s="41"/>
      <c r="CV56" s="46">
        <f t="shared" si="45"/>
        <v>36508236.31922996</v>
      </c>
      <c r="CW56" s="47">
        <f t="shared" si="46"/>
        <v>53.249276292979914</v>
      </c>
      <c r="CX56" s="47">
        <f t="shared" si="47"/>
        <v>10972721.455108639</v>
      </c>
      <c r="CY56" s="47">
        <f t="shared" si="48"/>
        <v>67.434388878289539</v>
      </c>
      <c r="CZ56" s="44">
        <f t="shared" si="49"/>
        <v>47480957.774338603</v>
      </c>
      <c r="DA56" s="48">
        <f t="shared" si="50"/>
        <v>55.970112673931872</v>
      </c>
      <c r="DB56" s="46">
        <f t="shared" si="51"/>
        <v>45448282.034723192</v>
      </c>
      <c r="DC56" s="47">
        <f t="shared" si="52"/>
        <v>15.675432145998869</v>
      </c>
      <c r="DD56" s="44">
        <f t="shared" si="53"/>
        <v>32267431.075609054</v>
      </c>
      <c r="DE56" s="47">
        <f t="shared" si="54"/>
        <v>20.969530396937994</v>
      </c>
      <c r="DF56" s="44">
        <f t="shared" si="55"/>
        <v>77715713.110332251</v>
      </c>
      <c r="DG56" s="48">
        <f t="shared" si="56"/>
        <v>17.510996938185215</v>
      </c>
      <c r="DH56" s="174"/>
      <c r="DI56" s="187" t="s">
        <v>46</v>
      </c>
      <c r="DJ56" s="46">
        <f t="shared" si="57"/>
        <v>47480957.774338603</v>
      </c>
      <c r="DK56" s="44">
        <f t="shared" si="58"/>
        <v>77715713.110332251</v>
      </c>
      <c r="DL56" s="45">
        <f t="shared" si="59"/>
        <v>125196670.88467085</v>
      </c>
      <c r="DM56"/>
    </row>
    <row r="57" spans="1:119" s="60" customFormat="1" ht="15.6" x14ac:dyDescent="0.3">
      <c r="A57" s="33">
        <v>45</v>
      </c>
      <c r="B57" s="33" t="s">
        <v>57</v>
      </c>
      <c r="C57" s="42"/>
      <c r="D57" s="43">
        <v>3783.3099999999995</v>
      </c>
      <c r="E57" s="47">
        <v>3.5602932319506134E-2</v>
      </c>
      <c r="F57" s="44">
        <v>0</v>
      </c>
      <c r="G57" s="47">
        <v>0</v>
      </c>
      <c r="H57" s="44">
        <v>3783.3099999999995</v>
      </c>
      <c r="I57" s="48">
        <v>2.8957596632223494E-2</v>
      </c>
      <c r="J57" s="46">
        <v>93101.43</v>
      </c>
      <c r="K57" s="47">
        <v>0.29402091906180028</v>
      </c>
      <c r="L57" s="44">
        <v>412493.89</v>
      </c>
      <c r="M57" s="47">
        <v>1.5078515082393882</v>
      </c>
      <c r="N57" s="44">
        <v>505595.32</v>
      </c>
      <c r="O57" s="48">
        <v>0.85663196168163025</v>
      </c>
      <c r="P57" s="137">
        <f t="shared" si="27"/>
        <v>96884.739999999991</v>
      </c>
      <c r="Q57" s="138">
        <f t="shared" si="28"/>
        <v>412493.89</v>
      </c>
      <c r="R57" s="139">
        <f t="shared" si="29"/>
        <v>509378.63</v>
      </c>
      <c r="S57" s="39"/>
      <c r="T57" s="43">
        <v>470685.04326952819</v>
      </c>
      <c r="U57" s="47">
        <v>2.4461718209385253</v>
      </c>
      <c r="V57" s="44">
        <v>252711.80583816906</v>
      </c>
      <c r="W57" s="47">
        <v>5.3198005607563372</v>
      </c>
      <c r="X57" s="44">
        <v>723396.84910769726</v>
      </c>
      <c r="Y57" s="48">
        <v>3.015146023514812</v>
      </c>
      <c r="Z57" s="46">
        <v>1231790.5981269665</v>
      </c>
      <c r="AA57" s="47">
        <v>1.27069417086208</v>
      </c>
      <c r="AB57" s="44">
        <v>251999.94221363601</v>
      </c>
      <c r="AC57" s="47">
        <v>0.65968916647112286</v>
      </c>
      <c r="AD57" s="44">
        <v>1483790.5403406024</v>
      </c>
      <c r="AE57" s="48">
        <v>1.0979800976634309</v>
      </c>
      <c r="AF57" s="137">
        <f t="shared" si="30"/>
        <v>1702475.6413964946</v>
      </c>
      <c r="AG57" s="138">
        <f t="shared" si="31"/>
        <v>504711.74805180507</v>
      </c>
      <c r="AH57" s="139">
        <f t="shared" si="32"/>
        <v>2207187.3894482995</v>
      </c>
      <c r="AI57" s="41"/>
      <c r="AJ57" s="43">
        <v>341845.77392998879</v>
      </c>
      <c r="AK57" s="47">
        <v>5.3876402510636527</v>
      </c>
      <c r="AL57" s="44">
        <v>147412.9301903614</v>
      </c>
      <c r="AM57" s="47">
        <v>7.5639042634491966</v>
      </c>
      <c r="AN57" s="44">
        <v>489258.70412035019</v>
      </c>
      <c r="AO57" s="48">
        <v>5.8990186054853586</v>
      </c>
      <c r="AP57" s="46">
        <v>128709.82710676888</v>
      </c>
      <c r="AQ57" s="47">
        <v>0.87616116258981414</v>
      </c>
      <c r="AR57" s="44">
        <v>269804.01986786583</v>
      </c>
      <c r="AS57" s="47">
        <v>1.8911585091603174</v>
      </c>
      <c r="AT57" s="44">
        <v>398513.84697463468</v>
      </c>
      <c r="AU57" s="48">
        <v>1.376235795994843</v>
      </c>
      <c r="AV57" s="137">
        <f t="shared" si="33"/>
        <v>470555.6010367577</v>
      </c>
      <c r="AW57" s="138">
        <f t="shared" si="34"/>
        <v>417216.95005822723</v>
      </c>
      <c r="AX57" s="139">
        <f t="shared" si="35"/>
        <v>887772.55109498487</v>
      </c>
      <c r="AY57" s="41"/>
      <c r="AZ57" s="43">
        <v>679988.74808360985</v>
      </c>
      <c r="BA57" s="47">
        <v>6.1673068202799808</v>
      </c>
      <c r="BB57" s="44">
        <v>203205.34191639075</v>
      </c>
      <c r="BC57" s="47">
        <v>7.2358844110811082</v>
      </c>
      <c r="BD57" s="44">
        <v>883194.09000000055</v>
      </c>
      <c r="BE57" s="48">
        <v>6.3842279167269087</v>
      </c>
      <c r="BF57" s="46">
        <v>479587.97041401174</v>
      </c>
      <c r="BG57" s="47">
        <v>0.81359182047264789</v>
      </c>
      <c r="BH57" s="44">
        <v>528893.66958598769</v>
      </c>
      <c r="BI57" s="47">
        <v>1.8988546046105406</v>
      </c>
      <c r="BJ57" s="44">
        <v>1008481.6399999994</v>
      </c>
      <c r="BK57" s="48">
        <v>1.1618411917931153</v>
      </c>
      <c r="BL57" s="137">
        <f t="shared" si="36"/>
        <v>1159576.7184976216</v>
      </c>
      <c r="BM57" s="138">
        <f t="shared" si="37"/>
        <v>732099.01150237839</v>
      </c>
      <c r="BN57" s="139">
        <f t="shared" si="38"/>
        <v>1891675.73</v>
      </c>
      <c r="BO57" s="41"/>
      <c r="BP57" s="43">
        <v>167435.27950351167</v>
      </c>
      <c r="BQ57" s="47">
        <v>1.9138085166367007</v>
      </c>
      <c r="BR57" s="44">
        <v>121198.03358067176</v>
      </c>
      <c r="BS57" s="47">
        <v>5.9580195448172137</v>
      </c>
      <c r="BT57" s="44">
        <v>288633.31308418344</v>
      </c>
      <c r="BU57" s="48">
        <v>2.6767440701491556</v>
      </c>
      <c r="BV57" s="46">
        <v>141392.92066729828</v>
      </c>
      <c r="BW57" s="47">
        <v>0.50815978963610586</v>
      </c>
      <c r="BX57" s="44">
        <v>218005.72608014848</v>
      </c>
      <c r="BY57" s="47">
        <v>1.2182970335813554</v>
      </c>
      <c r="BZ57" s="44">
        <v>359398.64674744674</v>
      </c>
      <c r="CA57" s="48">
        <v>0.78610691170250913</v>
      </c>
      <c r="CB57" s="137">
        <f t="shared" si="39"/>
        <v>308828.20017080999</v>
      </c>
      <c r="CC57" s="138">
        <f t="shared" si="40"/>
        <v>339203.75966082024</v>
      </c>
      <c r="CD57" s="139">
        <f t="shared" si="41"/>
        <v>648031.95983163023</v>
      </c>
      <c r="CE57" s="41"/>
      <c r="CF57" s="43">
        <v>413918.86284938641</v>
      </c>
      <c r="CG57" s="47">
        <v>3.2920201604131454</v>
      </c>
      <c r="CH57" s="44">
        <v>152856.38238573086</v>
      </c>
      <c r="CI57" s="47">
        <v>6.6711640721743493</v>
      </c>
      <c r="CJ57" s="44">
        <v>566775.24523511727</v>
      </c>
      <c r="CK57" s="48">
        <v>3.8128939382235583</v>
      </c>
      <c r="CL57" s="46">
        <v>320343.27196054085</v>
      </c>
      <c r="CM57" s="47">
        <v>0.53508084752930751</v>
      </c>
      <c r="CN57" s="44">
        <v>344816.42399529839</v>
      </c>
      <c r="CO57" s="47">
        <v>1.2181183793413657</v>
      </c>
      <c r="CP57" s="44">
        <v>665159.69595583924</v>
      </c>
      <c r="CQ57" s="48">
        <v>0.75435885927024993</v>
      </c>
      <c r="CR57" s="137">
        <f t="shared" si="42"/>
        <v>734262.13480992732</v>
      </c>
      <c r="CS57" s="138">
        <f t="shared" si="43"/>
        <v>497672.80638102925</v>
      </c>
      <c r="CT57" s="139">
        <f t="shared" si="44"/>
        <v>1231934.9411909566</v>
      </c>
      <c r="CU57" s="41"/>
      <c r="CV57" s="46">
        <f t="shared" si="45"/>
        <v>2077657.0176360249</v>
      </c>
      <c r="CW57" s="47">
        <f t="shared" si="46"/>
        <v>3.0303773539417818</v>
      </c>
      <c r="CX57" s="47">
        <f t="shared" si="47"/>
        <v>877384.49391132384</v>
      </c>
      <c r="CY57" s="47">
        <f t="shared" si="48"/>
        <v>5.3920886810310158</v>
      </c>
      <c r="CZ57" s="44">
        <f t="shared" si="49"/>
        <v>2955041.5115473485</v>
      </c>
      <c r="DA57" s="48">
        <f t="shared" si="50"/>
        <v>3.48337552800671</v>
      </c>
      <c r="DB57" s="46">
        <f t="shared" si="51"/>
        <v>2394926.0182755864</v>
      </c>
      <c r="DC57" s="47">
        <f t="shared" si="52"/>
        <v>0.8260268290335796</v>
      </c>
      <c r="DD57" s="44">
        <f t="shared" si="53"/>
        <v>2026013.6717429364</v>
      </c>
      <c r="DE57" s="47">
        <f t="shared" si="54"/>
        <v>1.3166389098244491</v>
      </c>
      <c r="DF57" s="44">
        <f t="shared" si="55"/>
        <v>4420939.6900185226</v>
      </c>
      <c r="DG57" s="48">
        <f t="shared" si="56"/>
        <v>0.99613139064825185</v>
      </c>
      <c r="DH57" s="174"/>
      <c r="DI57" s="187" t="s">
        <v>57</v>
      </c>
      <c r="DJ57" s="46">
        <f t="shared" si="57"/>
        <v>2955041.5115473485</v>
      </c>
      <c r="DK57" s="44">
        <f t="shared" si="58"/>
        <v>4420939.6900185226</v>
      </c>
      <c r="DL57" s="45">
        <f t="shared" si="59"/>
        <v>7375981.201565871</v>
      </c>
      <c r="DM57"/>
    </row>
    <row r="58" spans="1:119" s="60" customFormat="1" ht="15.6" x14ac:dyDescent="0.3">
      <c r="A58" s="33">
        <v>46</v>
      </c>
      <c r="B58" s="33" t="s">
        <v>58</v>
      </c>
      <c r="C58" s="42"/>
      <c r="D58" s="43">
        <v>2172237.2599999998</v>
      </c>
      <c r="E58" s="47">
        <v>20.441892456523373</v>
      </c>
      <c r="F58" s="44">
        <v>515075</v>
      </c>
      <c r="G58" s="47">
        <v>21.121750184532107</v>
      </c>
      <c r="H58" s="44">
        <v>2687312.26</v>
      </c>
      <c r="I58" s="48">
        <v>20.568788825105241</v>
      </c>
      <c r="J58" s="46">
        <v>358246.64</v>
      </c>
      <c r="K58" s="47">
        <v>1.1313682973892227</v>
      </c>
      <c r="L58" s="44">
        <v>720640.79</v>
      </c>
      <c r="M58" s="47">
        <v>2.6342676302437456</v>
      </c>
      <c r="N58" s="44">
        <v>1078887.4300000002</v>
      </c>
      <c r="O58" s="48">
        <v>1.8279628371452343</v>
      </c>
      <c r="P58" s="137">
        <f t="shared" si="27"/>
        <v>2530483.9</v>
      </c>
      <c r="Q58" s="138">
        <f t="shared" si="28"/>
        <v>1235715.79</v>
      </c>
      <c r="R58" s="139">
        <f t="shared" si="29"/>
        <v>3766199.69</v>
      </c>
      <c r="S58" s="39"/>
      <c r="T58" s="43">
        <v>5680296.3004356753</v>
      </c>
      <c r="U58" s="47">
        <v>29.520761161621245</v>
      </c>
      <c r="V58" s="44">
        <v>1057529.7462563287</v>
      </c>
      <c r="W58" s="47">
        <v>22.261909444601059</v>
      </c>
      <c r="X58" s="44">
        <v>6737826.0466920044</v>
      </c>
      <c r="Y58" s="48">
        <v>28.083519353003716</v>
      </c>
      <c r="Z58" s="46">
        <v>335251.69578093477</v>
      </c>
      <c r="AA58" s="47">
        <v>0.34583993111185535</v>
      </c>
      <c r="AB58" s="44">
        <v>747347.93734770827</v>
      </c>
      <c r="AC58" s="47">
        <v>1.9564184559806812</v>
      </c>
      <c r="AD58" s="44">
        <v>1082599.633128643</v>
      </c>
      <c r="AE58" s="48">
        <v>0.80110555944110773</v>
      </c>
      <c r="AF58" s="137">
        <f t="shared" si="30"/>
        <v>6015547.9962166101</v>
      </c>
      <c r="AG58" s="138">
        <f t="shared" si="31"/>
        <v>1804877.6836040369</v>
      </c>
      <c r="AH58" s="139">
        <f t="shared" si="32"/>
        <v>7820425.6798206475</v>
      </c>
      <c r="AI58" s="41"/>
      <c r="AJ58" s="43">
        <v>2398534.3941253079</v>
      </c>
      <c r="AK58" s="47">
        <v>37.80196050630903</v>
      </c>
      <c r="AL58" s="44">
        <v>510903.4571885746</v>
      </c>
      <c r="AM58" s="47">
        <v>26.214965220820698</v>
      </c>
      <c r="AN58" s="44">
        <v>2909437.8513138825</v>
      </c>
      <c r="AO58" s="48">
        <v>35.079249223090251</v>
      </c>
      <c r="AP58" s="46">
        <v>199103.8478264123</v>
      </c>
      <c r="AQ58" s="47">
        <v>1.3553515120720774</v>
      </c>
      <c r="AR58" s="44">
        <v>608612.43606565706</v>
      </c>
      <c r="AS58" s="47">
        <v>4.2659949537076605</v>
      </c>
      <c r="AT58" s="44">
        <v>807716.28389206936</v>
      </c>
      <c r="AU58" s="48">
        <v>2.7893837851284307</v>
      </c>
      <c r="AV58" s="137">
        <f t="shared" si="33"/>
        <v>2597638.2419517203</v>
      </c>
      <c r="AW58" s="138">
        <f t="shared" si="34"/>
        <v>1119515.8932542317</v>
      </c>
      <c r="AX58" s="139">
        <f t="shared" si="35"/>
        <v>3717154.135205952</v>
      </c>
      <c r="AY58" s="41"/>
      <c r="AZ58" s="43">
        <v>3517227.0495412494</v>
      </c>
      <c r="BA58" s="47">
        <v>31.900260750258482</v>
      </c>
      <c r="BB58" s="44">
        <v>564739.98725875188</v>
      </c>
      <c r="BC58" s="47">
        <v>20.109674438583909</v>
      </c>
      <c r="BD58" s="44">
        <v>4081967.0368000013</v>
      </c>
      <c r="BE58" s="48">
        <v>29.506773433569474</v>
      </c>
      <c r="BF58" s="46">
        <v>724967.7646483765</v>
      </c>
      <c r="BG58" s="47">
        <v>1.2298637159624348</v>
      </c>
      <c r="BH58" s="44">
        <v>570370.41055162321</v>
      </c>
      <c r="BI58" s="47">
        <v>2.0477660117530894</v>
      </c>
      <c r="BJ58" s="44">
        <v>1295338.1751999997</v>
      </c>
      <c r="BK58" s="48">
        <v>1.4923199288481719</v>
      </c>
      <c r="BL58" s="137">
        <f t="shared" si="36"/>
        <v>4242194.8141896259</v>
      </c>
      <c r="BM58" s="138">
        <f t="shared" si="37"/>
        <v>1135110.3978103751</v>
      </c>
      <c r="BN58" s="139">
        <f t="shared" si="38"/>
        <v>5377305.2120000012</v>
      </c>
      <c r="BO58" s="41"/>
      <c r="BP58" s="43">
        <v>3091793.6865570717</v>
      </c>
      <c r="BQ58" s="47">
        <v>35.33963156726719</v>
      </c>
      <c r="BR58" s="44">
        <v>577205.82490999484</v>
      </c>
      <c r="BS58" s="47">
        <v>28.375077421590543</v>
      </c>
      <c r="BT58" s="44">
        <v>3668999.5114670666</v>
      </c>
      <c r="BU58" s="48">
        <v>34.025776791867443</v>
      </c>
      <c r="BV58" s="46">
        <v>458965.48494446382</v>
      </c>
      <c r="BW58" s="47">
        <v>1.6495012846393065</v>
      </c>
      <c r="BX58" s="44">
        <v>1065878.2027421328</v>
      </c>
      <c r="BY58" s="47">
        <v>5.9565236010468858</v>
      </c>
      <c r="BZ58" s="44">
        <v>1524843.6876865965</v>
      </c>
      <c r="CA58" s="48">
        <v>3.3352662092762637</v>
      </c>
      <c r="CB58" s="137">
        <f t="shared" si="39"/>
        <v>3550759.1715015355</v>
      </c>
      <c r="CC58" s="138">
        <f t="shared" si="40"/>
        <v>1643084.0276521277</v>
      </c>
      <c r="CD58" s="139">
        <f t="shared" si="41"/>
        <v>5193843.1991536636</v>
      </c>
      <c r="CE58" s="41"/>
      <c r="CF58" s="43">
        <v>5286158.4320046511</v>
      </c>
      <c r="CG58" s="47">
        <v>42.042394515442531</v>
      </c>
      <c r="CH58" s="44">
        <v>958935.13481137436</v>
      </c>
      <c r="CI58" s="47">
        <v>41.851138428463074</v>
      </c>
      <c r="CJ58" s="44">
        <v>6245093.5668160254</v>
      </c>
      <c r="CK58" s="48">
        <v>42.012913592713112</v>
      </c>
      <c r="CL58" s="46">
        <v>1548373.6807344654</v>
      </c>
      <c r="CM58" s="47">
        <v>2.5863040491186728</v>
      </c>
      <c r="CN58" s="44">
        <v>675641.64830001257</v>
      </c>
      <c r="CO58" s="47">
        <v>2.3868106400116313</v>
      </c>
      <c r="CP58" s="44">
        <v>2224015.3290344779</v>
      </c>
      <c r="CQ58" s="48">
        <v>2.5222599577371017</v>
      </c>
      <c r="CR58" s="137">
        <f t="shared" si="42"/>
        <v>6834532.112739116</v>
      </c>
      <c r="CS58" s="138">
        <f t="shared" si="43"/>
        <v>1634576.7831113869</v>
      </c>
      <c r="CT58" s="139">
        <f t="shared" si="44"/>
        <v>8469108.895850502</v>
      </c>
      <c r="CU58" s="41"/>
      <c r="CV58" s="46">
        <f t="shared" si="45"/>
        <v>22146247.12266396</v>
      </c>
      <c r="CW58" s="47">
        <f t="shared" si="46"/>
        <v>32.301522910494249</v>
      </c>
      <c r="CX58" s="47">
        <f t="shared" si="47"/>
        <v>4184389.1504250243</v>
      </c>
      <c r="CY58" s="47">
        <f t="shared" si="48"/>
        <v>25.715746667066284</v>
      </c>
      <c r="CZ58" s="44">
        <f t="shared" si="49"/>
        <v>26330636.273088984</v>
      </c>
      <c r="DA58" s="48">
        <f t="shared" si="50"/>
        <v>31.038309841710785</v>
      </c>
      <c r="DB58" s="46">
        <f t="shared" si="51"/>
        <v>3624909.1139346529</v>
      </c>
      <c r="DC58" s="47">
        <f t="shared" si="52"/>
        <v>1.2502566501299792</v>
      </c>
      <c r="DD58" s="44">
        <f t="shared" si="53"/>
        <v>4388491.4250071347</v>
      </c>
      <c r="DE58" s="47">
        <f t="shared" si="54"/>
        <v>2.8519346370573091</v>
      </c>
      <c r="DF58" s="44">
        <f t="shared" si="55"/>
        <v>8013400.5389417876</v>
      </c>
      <c r="DG58" s="48">
        <f t="shared" si="56"/>
        <v>1.8055889431606542</v>
      </c>
      <c r="DH58" s="174"/>
      <c r="DI58" s="187" t="s">
        <v>58</v>
      </c>
      <c r="DJ58" s="46">
        <f t="shared" si="57"/>
        <v>26330636.273088984</v>
      </c>
      <c r="DK58" s="44">
        <f t="shared" si="58"/>
        <v>8013400.5389417876</v>
      </c>
      <c r="DL58" s="45">
        <f t="shared" si="59"/>
        <v>34344036.81203077</v>
      </c>
      <c r="DM58"/>
    </row>
    <row r="59" spans="1:119" s="60" customFormat="1" ht="15.6" x14ac:dyDescent="0.3">
      <c r="A59" s="33">
        <v>47</v>
      </c>
      <c r="B59" s="33" t="s">
        <v>6</v>
      </c>
      <c r="C59" s="42"/>
      <c r="D59" s="43">
        <v>17790847.058299154</v>
      </c>
      <c r="E59" s="47">
        <v>167.42120622505414</v>
      </c>
      <c r="F59" s="44">
        <v>6094933.9530000016</v>
      </c>
      <c r="G59" s="47">
        <v>249.93578089887646</v>
      </c>
      <c r="H59" s="44">
        <v>23885781.011299156</v>
      </c>
      <c r="I59" s="48">
        <v>182.82266369153584</v>
      </c>
      <c r="J59" s="46">
        <v>19010300.389999986</v>
      </c>
      <c r="K59" s="47">
        <v>60.035876917343764</v>
      </c>
      <c r="L59" s="44">
        <v>35896169.936999977</v>
      </c>
      <c r="M59" s="47">
        <v>131.21671688160714</v>
      </c>
      <c r="N59" s="44">
        <v>54906470.326999962</v>
      </c>
      <c r="O59" s="48">
        <v>93.028229346015692</v>
      </c>
      <c r="P59" s="137">
        <f t="shared" si="27"/>
        <v>36801147.44829914</v>
      </c>
      <c r="Q59" s="138">
        <f t="shared" si="28"/>
        <v>41991103.889999978</v>
      </c>
      <c r="R59" s="139">
        <f t="shared" si="29"/>
        <v>78792251.338299125</v>
      </c>
      <c r="S59" s="39"/>
      <c r="T59" s="43">
        <v>0</v>
      </c>
      <c r="U59" s="47">
        <v>0</v>
      </c>
      <c r="V59" s="44">
        <v>0</v>
      </c>
      <c r="W59" s="47">
        <v>0</v>
      </c>
      <c r="X59" s="44">
        <v>0</v>
      </c>
      <c r="Y59" s="48">
        <v>0</v>
      </c>
      <c r="Z59" s="46">
        <v>-185387915.81999996</v>
      </c>
      <c r="AA59" s="47">
        <v>-191.24301187145647</v>
      </c>
      <c r="AB59" s="44">
        <v>0</v>
      </c>
      <c r="AC59" s="47">
        <v>0</v>
      </c>
      <c r="AD59" s="44">
        <v>-185387915.81999996</v>
      </c>
      <c r="AE59" s="48">
        <v>-137.18394637489618</v>
      </c>
      <c r="AF59" s="137">
        <f t="shared" si="30"/>
        <v>-185387915.81999996</v>
      </c>
      <c r="AG59" s="138">
        <f t="shared" si="31"/>
        <v>0</v>
      </c>
      <c r="AH59" s="139">
        <f t="shared" si="32"/>
        <v>-185387915.81999996</v>
      </c>
      <c r="AI59" s="41"/>
      <c r="AJ59" s="43">
        <v>8474443.1879096739</v>
      </c>
      <c r="AK59" s="47">
        <v>133.56096434845821</v>
      </c>
      <c r="AL59" s="44">
        <v>7730849.1542046648</v>
      </c>
      <c r="AM59" s="47">
        <v>396.67756961386755</v>
      </c>
      <c r="AN59" s="44">
        <v>16205292.342114339</v>
      </c>
      <c r="AO59" s="48">
        <v>195.38808452132699</v>
      </c>
      <c r="AP59" s="46">
        <v>9082821.3128943983</v>
      </c>
      <c r="AQ59" s="47">
        <v>61.829119500717475</v>
      </c>
      <c r="AR59" s="44">
        <v>16585760.721735165</v>
      </c>
      <c r="AS59" s="47">
        <v>116.25587541344935</v>
      </c>
      <c r="AT59" s="44">
        <v>25668582.034629561</v>
      </c>
      <c r="AU59" s="48">
        <v>88.644401434652863</v>
      </c>
      <c r="AV59" s="137">
        <f t="shared" si="33"/>
        <v>17557264.500804074</v>
      </c>
      <c r="AW59" s="138">
        <f t="shared" si="34"/>
        <v>24316609.875939831</v>
      </c>
      <c r="AX59" s="139">
        <f t="shared" si="35"/>
        <v>41873874.376743905</v>
      </c>
      <c r="AY59" s="41"/>
      <c r="AZ59" s="43">
        <v>343416.30956648535</v>
      </c>
      <c r="BA59" s="47">
        <v>3.1146894035434061</v>
      </c>
      <c r="BB59" s="44">
        <v>72574.370433514618</v>
      </c>
      <c r="BC59" s="47">
        <v>2.5842812531964041</v>
      </c>
      <c r="BD59" s="44">
        <v>415990.67999999993</v>
      </c>
      <c r="BE59" s="48">
        <v>3.007016625704785</v>
      </c>
      <c r="BF59" s="46">
        <v>552573.98123392905</v>
      </c>
      <c r="BG59" s="47">
        <v>0.93740814839419995</v>
      </c>
      <c r="BH59" s="44">
        <v>474848.64876607119</v>
      </c>
      <c r="BI59" s="47">
        <v>1.7048200707495025</v>
      </c>
      <c r="BJ59" s="44">
        <v>1027422.6300000002</v>
      </c>
      <c r="BK59" s="48">
        <v>1.183662533424424</v>
      </c>
      <c r="BL59" s="137">
        <f t="shared" si="36"/>
        <v>895990.2908004144</v>
      </c>
      <c r="BM59" s="138">
        <f t="shared" si="37"/>
        <v>547423.01919958577</v>
      </c>
      <c r="BN59" s="139">
        <f t="shared" si="38"/>
        <v>1443413.31</v>
      </c>
      <c r="BO59" s="41"/>
      <c r="BP59" s="43">
        <v>0</v>
      </c>
      <c r="BQ59" s="47">
        <v>0</v>
      </c>
      <c r="BR59" s="44">
        <v>0</v>
      </c>
      <c r="BS59" s="47">
        <v>0</v>
      </c>
      <c r="BT59" s="44">
        <v>0</v>
      </c>
      <c r="BU59" s="48">
        <v>0</v>
      </c>
      <c r="BV59" s="46">
        <v>-407.82999999999993</v>
      </c>
      <c r="BW59" s="47">
        <v>-1.4657226544951389E-3</v>
      </c>
      <c r="BX59" s="44">
        <v>0</v>
      </c>
      <c r="BY59" s="47">
        <v>0</v>
      </c>
      <c r="BZ59" s="44">
        <v>-407.82999999999993</v>
      </c>
      <c r="CA59" s="48">
        <v>-8.9204003604644022E-4</v>
      </c>
      <c r="CB59" s="137">
        <f t="shared" si="39"/>
        <v>-407.82999999999993</v>
      </c>
      <c r="CC59" s="138">
        <f t="shared" si="40"/>
        <v>0</v>
      </c>
      <c r="CD59" s="139">
        <f t="shared" si="41"/>
        <v>-407.82999999999993</v>
      </c>
      <c r="CE59" s="41"/>
      <c r="CF59" s="43">
        <v>169170.99024139156</v>
      </c>
      <c r="CG59" s="47">
        <v>1.3454673377240169</v>
      </c>
      <c r="CH59" s="44">
        <v>30912.469758607484</v>
      </c>
      <c r="CI59" s="47">
        <v>1.3491236310656607</v>
      </c>
      <c r="CJ59" s="44">
        <v>200083.45999999903</v>
      </c>
      <c r="CK59" s="48">
        <v>1.3460309323430613</v>
      </c>
      <c r="CL59" s="46">
        <v>1054300.418420543</v>
      </c>
      <c r="CM59" s="47">
        <v>1.7610357726147488</v>
      </c>
      <c r="CN59" s="44">
        <v>459831.38157945912</v>
      </c>
      <c r="CO59" s="47">
        <v>1.6244268495386671</v>
      </c>
      <c r="CP59" s="44">
        <v>1514131.8000000021</v>
      </c>
      <c r="CQ59" s="48">
        <v>1.7171797154538417</v>
      </c>
      <c r="CR59" s="137">
        <f t="shared" si="42"/>
        <v>1223471.4086619345</v>
      </c>
      <c r="CS59" s="138">
        <f t="shared" si="43"/>
        <v>490743.85133806663</v>
      </c>
      <c r="CT59" s="139">
        <f t="shared" si="44"/>
        <v>1714215.2600000012</v>
      </c>
      <c r="CU59" s="41"/>
      <c r="CV59" s="46">
        <f t="shared" si="45"/>
        <v>26777877.546016704</v>
      </c>
      <c r="CW59" s="47">
        <f t="shared" si="46"/>
        <v>39.057011341749252</v>
      </c>
      <c r="CX59" s="47">
        <f t="shared" si="47"/>
        <v>13929269.947396789</v>
      </c>
      <c r="CY59" s="47">
        <f t="shared" si="48"/>
        <v>85.60426966694807</v>
      </c>
      <c r="CZ59" s="44">
        <f t="shared" si="49"/>
        <v>40707147.493413493</v>
      </c>
      <c r="DA59" s="48">
        <f t="shared" si="50"/>
        <v>47.985207936813865</v>
      </c>
      <c r="DB59" s="46">
        <f t="shared" si="51"/>
        <v>-155688327.54745111</v>
      </c>
      <c r="DC59" s="47">
        <f t="shared" si="52"/>
        <v>-53.697999245154094</v>
      </c>
      <c r="DD59" s="44">
        <f t="shared" si="53"/>
        <v>53416610.68908067</v>
      </c>
      <c r="DE59" s="47">
        <f t="shared" si="54"/>
        <v>34.71367890804234</v>
      </c>
      <c r="DF59" s="44">
        <f t="shared" si="55"/>
        <v>-102271716.85837044</v>
      </c>
      <c r="DG59" s="48">
        <f t="shared" si="56"/>
        <v>-23.04398491753367</v>
      </c>
      <c r="DH59" s="174"/>
      <c r="DI59" s="187" t="s">
        <v>6</v>
      </c>
      <c r="DJ59" s="46">
        <f t="shared" si="57"/>
        <v>40707147.493413493</v>
      </c>
      <c r="DK59" s="44">
        <f t="shared" si="58"/>
        <v>-102271716.85837044</v>
      </c>
      <c r="DL59" s="45">
        <f t="shared" si="59"/>
        <v>-61564569.364956945</v>
      </c>
      <c r="DM59"/>
    </row>
    <row r="60" spans="1:119" s="60" customFormat="1" ht="15.6" x14ac:dyDescent="0.3">
      <c r="A60" s="33">
        <v>48</v>
      </c>
      <c r="B60" s="33" t="s">
        <v>7</v>
      </c>
      <c r="C60" s="42"/>
      <c r="D60" s="43">
        <v>-48466</v>
      </c>
      <c r="E60" s="47">
        <v>-0.45609049160581194</v>
      </c>
      <c r="F60" s="44">
        <v>0</v>
      </c>
      <c r="G60" s="47">
        <v>0</v>
      </c>
      <c r="H60" s="44">
        <v>-48466</v>
      </c>
      <c r="I60" s="48">
        <v>-0.37096058170685037</v>
      </c>
      <c r="J60" s="46">
        <v>0</v>
      </c>
      <c r="K60" s="47">
        <v>0</v>
      </c>
      <c r="L60" s="44">
        <v>0</v>
      </c>
      <c r="M60" s="47">
        <v>0</v>
      </c>
      <c r="N60" s="44">
        <v>0</v>
      </c>
      <c r="O60" s="48">
        <v>0</v>
      </c>
      <c r="P60" s="137">
        <f t="shared" si="27"/>
        <v>-48466</v>
      </c>
      <c r="Q60" s="138">
        <f t="shared" si="28"/>
        <v>0</v>
      </c>
      <c r="R60" s="139">
        <f t="shared" si="29"/>
        <v>-48466</v>
      </c>
      <c r="S60" s="39"/>
      <c r="T60" s="43">
        <v>45565.169999999984</v>
      </c>
      <c r="U60" s="47">
        <v>0.23680428444472154</v>
      </c>
      <c r="V60" s="44">
        <v>13233.200000000012</v>
      </c>
      <c r="W60" s="47">
        <v>0.27857022566520739</v>
      </c>
      <c r="X60" s="44">
        <v>58798.369999999995</v>
      </c>
      <c r="Y60" s="48">
        <v>0.24507387848500128</v>
      </c>
      <c r="Z60" s="46">
        <v>393247.51000000112</v>
      </c>
      <c r="AA60" s="47">
        <v>0.40566742384854826</v>
      </c>
      <c r="AB60" s="44">
        <v>176300.52000000002</v>
      </c>
      <c r="AC60" s="47">
        <v>0.46152210220995926</v>
      </c>
      <c r="AD60" s="44">
        <v>569548.03000000119</v>
      </c>
      <c r="AE60" s="48">
        <v>0.42145598357829334</v>
      </c>
      <c r="AF60" s="137">
        <f t="shared" si="30"/>
        <v>438812.6800000011</v>
      </c>
      <c r="AG60" s="138">
        <f t="shared" si="31"/>
        <v>189533.72000000003</v>
      </c>
      <c r="AH60" s="139">
        <f t="shared" si="32"/>
        <v>628346.40000000107</v>
      </c>
      <c r="AI60" s="41"/>
      <c r="AJ60" s="43">
        <v>43414.766746272217</v>
      </c>
      <c r="AK60" s="47">
        <v>0.6842358825259609</v>
      </c>
      <c r="AL60" s="44">
        <v>31173.371871262352</v>
      </c>
      <c r="AM60" s="47">
        <v>1.5995367577229387</v>
      </c>
      <c r="AN60" s="44">
        <v>74588.138617534569</v>
      </c>
      <c r="AO60" s="48">
        <v>0.89931321353687133</v>
      </c>
      <c r="AP60" s="46">
        <v>51763.622617697896</v>
      </c>
      <c r="AQ60" s="47">
        <v>0.35236839946153148</v>
      </c>
      <c r="AR60" s="44">
        <v>161115.84158843395</v>
      </c>
      <c r="AS60" s="47">
        <v>1.1293219238531531</v>
      </c>
      <c r="AT60" s="44">
        <v>212879.46420613184</v>
      </c>
      <c r="AU60" s="48">
        <v>0.73516225620970499</v>
      </c>
      <c r="AV60" s="137">
        <f t="shared" si="33"/>
        <v>95178.389363970113</v>
      </c>
      <c r="AW60" s="138">
        <f t="shared" si="34"/>
        <v>192289.2134596963</v>
      </c>
      <c r="AX60" s="139">
        <f t="shared" si="35"/>
        <v>287467.60282366641</v>
      </c>
      <c r="AY60" s="41"/>
      <c r="AZ60" s="43">
        <v>343767.63397322991</v>
      </c>
      <c r="BA60" s="47">
        <v>3.1178758171656211</v>
      </c>
      <c r="BB60" s="44">
        <v>72648.616026770222</v>
      </c>
      <c r="BC60" s="47">
        <v>2.5869250445739493</v>
      </c>
      <c r="BD60" s="44">
        <v>416416.25000000012</v>
      </c>
      <c r="BE60" s="48">
        <v>3.0100928870897796</v>
      </c>
      <c r="BF60" s="46">
        <v>1305384.5142072977</v>
      </c>
      <c r="BG60" s="47">
        <v>2.214505427260586</v>
      </c>
      <c r="BH60" s="44">
        <v>1121768.4757927018</v>
      </c>
      <c r="BI60" s="47">
        <v>4.02741677213365</v>
      </c>
      <c r="BJ60" s="44">
        <v>2427152.9899999993</v>
      </c>
      <c r="BK60" s="48">
        <v>2.7962495406121861</v>
      </c>
      <c r="BL60" s="137">
        <f t="shared" si="36"/>
        <v>1649152.1481805276</v>
      </c>
      <c r="BM60" s="138">
        <f t="shared" si="37"/>
        <v>1194417.0918194721</v>
      </c>
      <c r="BN60" s="139">
        <f t="shared" si="38"/>
        <v>2843569.2399999998</v>
      </c>
      <c r="BO60" s="41"/>
      <c r="BP60" s="43">
        <v>68438.96999999939</v>
      </c>
      <c r="BQ60" s="47">
        <v>0.78226693946597692</v>
      </c>
      <c r="BR60" s="44">
        <v>0</v>
      </c>
      <c r="BS60" s="47">
        <v>0</v>
      </c>
      <c r="BT60" s="44">
        <v>68438.96999999939</v>
      </c>
      <c r="BU60" s="48">
        <v>0.63469322081052948</v>
      </c>
      <c r="BV60" s="46">
        <v>-174689.36999999976</v>
      </c>
      <c r="BW60" s="47">
        <v>-0.62782572912361323</v>
      </c>
      <c r="BX60" s="44">
        <v>0</v>
      </c>
      <c r="BY60" s="47">
        <v>0</v>
      </c>
      <c r="BZ60" s="44">
        <v>-174689.36999999976</v>
      </c>
      <c r="CA60" s="48">
        <v>-0.38209526496758395</v>
      </c>
      <c r="CB60" s="137">
        <f t="shared" si="39"/>
        <v>-106250.40000000037</v>
      </c>
      <c r="CC60" s="138">
        <f t="shared" si="40"/>
        <v>0</v>
      </c>
      <c r="CD60" s="139">
        <f t="shared" si="41"/>
        <v>-106250.40000000037</v>
      </c>
      <c r="CE60" s="41"/>
      <c r="CF60" s="43">
        <v>273251.38000642351</v>
      </c>
      <c r="CG60" s="47">
        <v>2.1732497177090009</v>
      </c>
      <c r="CH60" s="44">
        <v>49930.989993576375</v>
      </c>
      <c r="CI60" s="47">
        <v>2.1791555009634869</v>
      </c>
      <c r="CJ60" s="44">
        <v>323182.36999999988</v>
      </c>
      <c r="CK60" s="48">
        <v>2.1741600570479047</v>
      </c>
      <c r="CL60" s="46">
        <v>1361443.550145665</v>
      </c>
      <c r="CM60" s="47">
        <v>2.2740679528458596</v>
      </c>
      <c r="CN60" s="44">
        <v>593791.34985433531</v>
      </c>
      <c r="CO60" s="47">
        <v>2.0976615567515635</v>
      </c>
      <c r="CP60" s="44">
        <v>1955234.9000000004</v>
      </c>
      <c r="CQ60" s="48">
        <v>2.217435568837149</v>
      </c>
      <c r="CR60" s="137">
        <f t="shared" si="42"/>
        <v>1634694.9301520884</v>
      </c>
      <c r="CS60" s="138">
        <f t="shared" si="43"/>
        <v>643722.33984791173</v>
      </c>
      <c r="CT60" s="139">
        <f t="shared" si="44"/>
        <v>2278417.27</v>
      </c>
      <c r="CU60" s="41"/>
      <c r="CV60" s="46">
        <f t="shared" si="45"/>
        <v>725971.92072592501</v>
      </c>
      <c r="CW60" s="47">
        <f t="shared" si="46"/>
        <v>1.0588700875511223</v>
      </c>
      <c r="CX60" s="47">
        <f t="shared" si="47"/>
        <v>166986.17789160897</v>
      </c>
      <c r="CY60" s="47">
        <f t="shared" si="48"/>
        <v>1.0262368276923062</v>
      </c>
      <c r="CZ60" s="44">
        <f t="shared" si="49"/>
        <v>892958.09861753392</v>
      </c>
      <c r="DA60" s="48">
        <f t="shared" si="50"/>
        <v>1.0526107251302079</v>
      </c>
      <c r="DB60" s="46">
        <f t="shared" si="51"/>
        <v>2937149.826970662</v>
      </c>
      <c r="DC60" s="47">
        <f t="shared" si="52"/>
        <v>1.0130436345236289</v>
      </c>
      <c r="DD60" s="44">
        <f t="shared" si="53"/>
        <v>2052976.1872354709</v>
      </c>
      <c r="DE60" s="47">
        <f t="shared" si="54"/>
        <v>1.3341609519998485</v>
      </c>
      <c r="DF60" s="44">
        <f t="shared" si="55"/>
        <v>4990126.0142061329</v>
      </c>
      <c r="DG60" s="48">
        <f t="shared" si="56"/>
        <v>1.1243811303882201</v>
      </c>
      <c r="DH60" s="174"/>
      <c r="DI60" s="187" t="s">
        <v>7</v>
      </c>
      <c r="DJ60" s="46">
        <f t="shared" si="57"/>
        <v>892958.09861753392</v>
      </c>
      <c r="DK60" s="44">
        <f t="shared" si="58"/>
        <v>4990126.0142061329</v>
      </c>
      <c r="DL60" s="45">
        <f t="shared" si="59"/>
        <v>5883084.112823667</v>
      </c>
      <c r="DM60"/>
    </row>
    <row r="61" spans="1:119" s="60" customFormat="1" ht="15.6" x14ac:dyDescent="0.3">
      <c r="A61" s="33">
        <v>49</v>
      </c>
      <c r="B61" s="33" t="s">
        <v>173</v>
      </c>
      <c r="C61" s="50"/>
      <c r="D61" s="51">
        <v>177799399</v>
      </c>
      <c r="E61" s="55">
        <v>1673.1856414213657</v>
      </c>
      <c r="F61" s="52">
        <v>41378594</v>
      </c>
      <c r="G61" s="55">
        <v>1696.8176002624457</v>
      </c>
      <c r="H61" s="52">
        <v>219177993.00000003</v>
      </c>
      <c r="I61" s="56">
        <v>1677.5965786452357</v>
      </c>
      <c r="J61" s="54">
        <v>93839977</v>
      </c>
      <c r="K61" s="55">
        <v>296.35330286847579</v>
      </c>
      <c r="L61" s="52">
        <v>150822966</v>
      </c>
      <c r="M61" s="55">
        <v>551.32607360617624</v>
      </c>
      <c r="N61" s="52">
        <v>244662942.99999997</v>
      </c>
      <c r="O61" s="56">
        <v>414.53330068975094</v>
      </c>
      <c r="P61" s="143">
        <f t="shared" si="27"/>
        <v>271639376</v>
      </c>
      <c r="Q61" s="144">
        <f t="shared" si="28"/>
        <v>192201560</v>
      </c>
      <c r="R61" s="145">
        <f t="shared" si="29"/>
        <v>463840936</v>
      </c>
      <c r="S61" s="39"/>
      <c r="T61" s="51">
        <v>311107872.32000023</v>
      </c>
      <c r="U61" s="55">
        <v>1616.8419231149028</v>
      </c>
      <c r="V61" s="52">
        <v>68130216.589999989</v>
      </c>
      <c r="W61" s="55">
        <v>1434.1995745621418</v>
      </c>
      <c r="X61" s="44">
        <v>379238088.91000021</v>
      </c>
      <c r="Y61" s="56">
        <v>1580.6790106326675</v>
      </c>
      <c r="Z61" s="54">
        <v>205400596.25000089</v>
      </c>
      <c r="AA61" s="55">
        <v>211.88775165465995</v>
      </c>
      <c r="AB61" s="52">
        <v>103429080.10999992</v>
      </c>
      <c r="AC61" s="55">
        <v>270.75817179671077</v>
      </c>
      <c r="AD61" s="52">
        <v>308829676.36000061</v>
      </c>
      <c r="AE61" s="56">
        <v>228.52877747372736</v>
      </c>
      <c r="AF61" s="143">
        <f t="shared" si="30"/>
        <v>516508468.57000113</v>
      </c>
      <c r="AG61" s="144">
        <f t="shared" si="31"/>
        <v>171559296.69999993</v>
      </c>
      <c r="AH61" s="145">
        <f t="shared" si="32"/>
        <v>688067765.27000105</v>
      </c>
      <c r="AI61" s="41"/>
      <c r="AJ61" s="51">
        <v>113658262.2011265</v>
      </c>
      <c r="AK61" s="55">
        <v>1791.3043688120804</v>
      </c>
      <c r="AL61" s="52">
        <v>40579971.445055954</v>
      </c>
      <c r="AM61" s="55">
        <v>2082.1987503235646</v>
      </c>
      <c r="AN61" s="52">
        <v>150627042.18634531</v>
      </c>
      <c r="AO61" s="56">
        <v>1816.1183784027455</v>
      </c>
      <c r="AP61" s="54">
        <v>40162435.042091288</v>
      </c>
      <c r="AQ61" s="55">
        <v>273.3961078956807</v>
      </c>
      <c r="AR61" s="52">
        <v>69643792.514448881</v>
      </c>
      <c r="AS61" s="55">
        <v>488.15970528681595</v>
      </c>
      <c r="AT61" s="52">
        <v>109806227.55654016</v>
      </c>
      <c r="AU61" s="56">
        <v>379.20705173410101</v>
      </c>
      <c r="AV61" s="143">
        <f t="shared" si="33"/>
        <v>153820697.2432178</v>
      </c>
      <c r="AW61" s="144">
        <f t="shared" si="34"/>
        <v>110223763.95950484</v>
      </c>
      <c r="AX61" s="145">
        <f t="shared" si="35"/>
        <v>264044461.20272264</v>
      </c>
      <c r="AY61" s="41"/>
      <c r="AZ61" s="51">
        <v>212086328.65397766</v>
      </c>
      <c r="BA61" s="55">
        <v>1923.5633896621318</v>
      </c>
      <c r="BB61" s="52">
        <v>44250673.54282859</v>
      </c>
      <c r="BC61" s="55">
        <v>1575.7103423006299</v>
      </c>
      <c r="BD61" s="44">
        <v>256337002.19680625</v>
      </c>
      <c r="BE61" s="56">
        <v>1852.9492713373302</v>
      </c>
      <c r="BF61" s="54">
        <v>154533827.42688516</v>
      </c>
      <c r="BG61" s="55">
        <v>262.15723858192132</v>
      </c>
      <c r="BH61" s="52">
        <v>130778402.52543938</v>
      </c>
      <c r="BI61" s="55">
        <v>469.52570261132212</v>
      </c>
      <c r="BJ61" s="52">
        <v>285312229.95232451</v>
      </c>
      <c r="BK61" s="56">
        <v>328.69958969303622</v>
      </c>
      <c r="BL61" s="143">
        <f t="shared" si="36"/>
        <v>366620156.08086282</v>
      </c>
      <c r="BM61" s="144">
        <f t="shared" si="37"/>
        <v>175029076.06826797</v>
      </c>
      <c r="BN61" s="145">
        <f t="shared" si="38"/>
        <v>541649232.14913082</v>
      </c>
      <c r="BO61" s="41"/>
      <c r="BP61" s="51">
        <v>125342319.78000015</v>
      </c>
      <c r="BQ61" s="55">
        <v>1432.6801364758612</v>
      </c>
      <c r="BR61" s="52">
        <v>31538086.870000005</v>
      </c>
      <c r="BS61" s="55">
        <v>1550.3926295349524</v>
      </c>
      <c r="BT61" s="44">
        <v>156880406.65000018</v>
      </c>
      <c r="BU61" s="56">
        <v>1454.8864569229358</v>
      </c>
      <c r="BV61" s="54">
        <v>52283533.389999963</v>
      </c>
      <c r="BW61" s="55">
        <v>187.90466455821294</v>
      </c>
      <c r="BX61" s="52">
        <v>61691452.780000247</v>
      </c>
      <c r="BY61" s="55">
        <v>344.75476984291225</v>
      </c>
      <c r="BZ61" s="52">
        <v>113974986.17000021</v>
      </c>
      <c r="CA61" s="56">
        <v>249.29566430002583</v>
      </c>
      <c r="CB61" s="143">
        <f t="shared" si="39"/>
        <v>177625853.17000011</v>
      </c>
      <c r="CC61" s="144">
        <f t="shared" si="40"/>
        <v>93229539.650000244</v>
      </c>
      <c r="CD61" s="145">
        <f t="shared" si="41"/>
        <v>270855392.82000035</v>
      </c>
      <c r="CE61" s="41"/>
      <c r="CF61" s="51">
        <v>199274801.25632328</v>
      </c>
      <c r="CG61" s="55">
        <v>1584.8919246689302</v>
      </c>
      <c r="CH61" s="52">
        <v>41497160.412327744</v>
      </c>
      <c r="CI61" s="55">
        <v>1811.0749536214264</v>
      </c>
      <c r="CJ61" s="52">
        <v>240771961.66865107</v>
      </c>
      <c r="CK61" s="56">
        <v>1619.756615798846</v>
      </c>
      <c r="CL61" s="54">
        <v>123203670.04132795</v>
      </c>
      <c r="CM61" s="55">
        <v>205.79150540909524</v>
      </c>
      <c r="CN61" s="52">
        <v>104247263.29982454</v>
      </c>
      <c r="CO61" s="55">
        <v>368.26989257126093</v>
      </c>
      <c r="CP61" s="52">
        <v>227450933.34115252</v>
      </c>
      <c r="CQ61" s="56">
        <v>257.95253028466243</v>
      </c>
      <c r="CR61" s="143">
        <f t="shared" si="42"/>
        <v>322478471.29765123</v>
      </c>
      <c r="CS61" s="144">
        <f t="shared" si="43"/>
        <v>145744423.71215227</v>
      </c>
      <c r="CT61" s="145">
        <f t="shared" si="44"/>
        <v>468222895.00980353</v>
      </c>
      <c r="CU61" s="41"/>
      <c r="CV61" s="54">
        <f>SUM(CV20:CV60)</f>
        <v>1139268983.2114279</v>
      </c>
      <c r="CW61" s="55">
        <f t="shared" si="46"/>
        <v>1661.686648694488</v>
      </c>
      <c r="CX61" s="55">
        <f>SUM(CX20:CX60)</f>
        <v>267374702.86021227</v>
      </c>
      <c r="CY61" s="55">
        <f t="shared" si="48"/>
        <v>1643.1884981914138</v>
      </c>
      <c r="CZ61" s="52">
        <f t="shared" si="49"/>
        <v>1406643686.0716403</v>
      </c>
      <c r="DA61" s="56">
        <f t="shared" si="50"/>
        <v>1658.1385315705386</v>
      </c>
      <c r="DB61" s="54">
        <f>SUM(DB20:DB60)</f>
        <v>669424039.15030539</v>
      </c>
      <c r="DC61" s="55">
        <f t="shared" si="52"/>
        <v>230.889059669712</v>
      </c>
      <c r="DD61" s="52">
        <f>SUM(DD20:DD60)</f>
        <v>620612957.22971284</v>
      </c>
      <c r="DE61" s="55">
        <f t="shared" si="54"/>
        <v>403.31572231045357</v>
      </c>
      <c r="DF61" s="52">
        <f>SUM(DF20:DF60)</f>
        <v>1290036996.3800182</v>
      </c>
      <c r="DG61" s="56">
        <f t="shared" si="56"/>
        <v>290.67267081092831</v>
      </c>
      <c r="DH61" s="175"/>
      <c r="DI61" s="187" t="s">
        <v>173</v>
      </c>
      <c r="DJ61" s="54">
        <f>SUM(DJ20:DJ60)</f>
        <v>1406643686.0716398</v>
      </c>
      <c r="DK61" s="52">
        <f>SUM(DK20:DK60)</f>
        <v>1290036996.3800182</v>
      </c>
      <c r="DL61" s="53">
        <f t="shared" si="59"/>
        <v>2696680682.4516582</v>
      </c>
      <c r="DM61"/>
      <c r="DN61" s="66"/>
      <c r="DO61" s="57"/>
    </row>
    <row r="62" spans="1:119" s="60" customFormat="1" ht="15.6" x14ac:dyDescent="0.3">
      <c r="A62" s="33">
        <v>50</v>
      </c>
      <c r="B62" s="33" t="s">
        <v>8</v>
      </c>
      <c r="C62" s="42"/>
      <c r="D62" s="43">
        <v>0</v>
      </c>
      <c r="E62" s="47">
        <v>0</v>
      </c>
      <c r="F62" s="44">
        <v>0</v>
      </c>
      <c r="G62" s="47">
        <v>0</v>
      </c>
      <c r="H62" s="44">
        <v>0</v>
      </c>
      <c r="I62" s="48">
        <v>0</v>
      </c>
      <c r="J62" s="46">
        <v>0</v>
      </c>
      <c r="K62" s="47">
        <v>0</v>
      </c>
      <c r="L62" s="44">
        <v>0</v>
      </c>
      <c r="M62" s="47">
        <v>0</v>
      </c>
      <c r="N62" s="44">
        <v>0</v>
      </c>
      <c r="O62" s="48">
        <v>0</v>
      </c>
      <c r="P62" s="137">
        <f t="shared" si="27"/>
        <v>0</v>
      </c>
      <c r="Q62" s="138">
        <f t="shared" si="28"/>
        <v>0</v>
      </c>
      <c r="R62" s="139">
        <f t="shared" si="29"/>
        <v>0</v>
      </c>
      <c r="S62" s="39"/>
      <c r="T62" s="43">
        <v>7056.800000000163</v>
      </c>
      <c r="U62" s="47">
        <v>3.6674514206126087E-2</v>
      </c>
      <c r="V62" s="44">
        <v>1036.6600000000035</v>
      </c>
      <c r="W62" s="47">
        <v>2.1822583361401218E-2</v>
      </c>
      <c r="X62" s="44">
        <v>8093.4600000001665</v>
      </c>
      <c r="Y62" s="48">
        <v>3.373385406029554E-2</v>
      </c>
      <c r="Z62" s="46">
        <v>-88089.38000000082</v>
      </c>
      <c r="AA62" s="47">
        <v>-9.087150190223979E-2</v>
      </c>
      <c r="AB62" s="44">
        <v>367787.6</v>
      </c>
      <c r="AC62" s="47">
        <v>0.96279980523458231</v>
      </c>
      <c r="AD62" s="44">
        <v>279698.21999999916</v>
      </c>
      <c r="AE62" s="48">
        <v>0.20697198867529623</v>
      </c>
      <c r="AF62" s="137">
        <f t="shared" si="30"/>
        <v>-81032.580000000657</v>
      </c>
      <c r="AG62" s="138">
        <f t="shared" si="31"/>
        <v>368824.26</v>
      </c>
      <c r="AH62" s="139">
        <f t="shared" si="32"/>
        <v>287791.67999999935</v>
      </c>
      <c r="AI62" s="41"/>
      <c r="AJ62" s="43">
        <v>0</v>
      </c>
      <c r="AK62" s="47">
        <v>0</v>
      </c>
      <c r="AL62" s="44">
        <v>0</v>
      </c>
      <c r="AM62" s="47">
        <v>0</v>
      </c>
      <c r="AN62" s="44">
        <v>0</v>
      </c>
      <c r="AO62" s="48">
        <v>0</v>
      </c>
      <c r="AP62" s="46">
        <v>0</v>
      </c>
      <c r="AQ62" s="47">
        <v>0</v>
      </c>
      <c r="AR62" s="44">
        <v>0</v>
      </c>
      <c r="AS62" s="47">
        <v>0</v>
      </c>
      <c r="AT62" s="44">
        <v>0</v>
      </c>
      <c r="AU62" s="48">
        <v>0</v>
      </c>
      <c r="AV62" s="137">
        <f t="shared" si="33"/>
        <v>0</v>
      </c>
      <c r="AW62" s="138">
        <f t="shared" si="34"/>
        <v>0</v>
      </c>
      <c r="AX62" s="139">
        <f t="shared" si="35"/>
        <v>0</v>
      </c>
      <c r="AY62" s="41"/>
      <c r="AZ62" s="43">
        <v>0</v>
      </c>
      <c r="BA62" s="47">
        <v>0</v>
      </c>
      <c r="BB62" s="44">
        <v>0</v>
      </c>
      <c r="BC62" s="47">
        <v>0</v>
      </c>
      <c r="BD62" s="44">
        <v>0</v>
      </c>
      <c r="BE62" s="48">
        <v>0</v>
      </c>
      <c r="BF62" s="46">
        <v>33507.520000000019</v>
      </c>
      <c r="BG62" s="47">
        <v>5.6843469557399051E-2</v>
      </c>
      <c r="BH62" s="44">
        <v>0</v>
      </c>
      <c r="BI62" s="47">
        <v>0</v>
      </c>
      <c r="BJ62" s="44">
        <v>33507.520000000019</v>
      </c>
      <c r="BK62" s="48">
        <v>3.8603000220045341E-2</v>
      </c>
      <c r="BL62" s="137">
        <f t="shared" si="36"/>
        <v>33507.520000000019</v>
      </c>
      <c r="BM62" s="138">
        <f t="shared" si="37"/>
        <v>0</v>
      </c>
      <c r="BN62" s="139">
        <f t="shared" si="38"/>
        <v>33507.520000000019</v>
      </c>
      <c r="BO62" s="41"/>
      <c r="BP62" s="43">
        <v>0</v>
      </c>
      <c r="BQ62" s="47">
        <v>0</v>
      </c>
      <c r="BR62" s="44">
        <v>0</v>
      </c>
      <c r="BS62" s="47">
        <v>0</v>
      </c>
      <c r="BT62" s="44">
        <v>0</v>
      </c>
      <c r="BU62" s="48">
        <v>0</v>
      </c>
      <c r="BV62" s="46">
        <v>0</v>
      </c>
      <c r="BW62" s="47">
        <v>0</v>
      </c>
      <c r="BX62" s="44">
        <v>0</v>
      </c>
      <c r="BY62" s="47">
        <v>0</v>
      </c>
      <c r="BZ62" s="44">
        <v>0</v>
      </c>
      <c r="CA62" s="48">
        <v>0</v>
      </c>
      <c r="CB62" s="137">
        <f t="shared" si="39"/>
        <v>0</v>
      </c>
      <c r="CC62" s="138">
        <f t="shared" si="40"/>
        <v>0</v>
      </c>
      <c r="CD62" s="139">
        <f t="shared" si="41"/>
        <v>0</v>
      </c>
      <c r="CE62" s="41"/>
      <c r="CF62" s="43">
        <v>369725.02000000019</v>
      </c>
      <c r="CG62" s="47">
        <v>2.9405333481794917</v>
      </c>
      <c r="CH62" s="44">
        <v>25705.049999999988</v>
      </c>
      <c r="CI62" s="47">
        <v>1.121854405795836</v>
      </c>
      <c r="CJ62" s="44">
        <v>395430.07000000018</v>
      </c>
      <c r="CK62" s="48">
        <v>2.6601954294402188</v>
      </c>
      <c r="CL62" s="46">
        <v>194110.33999999997</v>
      </c>
      <c r="CM62" s="47">
        <v>0.32422945737469971</v>
      </c>
      <c r="CN62" s="44">
        <v>0</v>
      </c>
      <c r="CO62" s="47">
        <v>0</v>
      </c>
      <c r="CP62" s="44">
        <v>194110.33999999997</v>
      </c>
      <c r="CQ62" s="48">
        <v>0.22014090081712037</v>
      </c>
      <c r="CR62" s="137">
        <f t="shared" si="42"/>
        <v>563835.3600000001</v>
      </c>
      <c r="CS62" s="138">
        <f t="shared" si="43"/>
        <v>25705.049999999988</v>
      </c>
      <c r="CT62" s="139">
        <f t="shared" si="44"/>
        <v>589540.41000000015</v>
      </c>
      <c r="CU62" s="41"/>
      <c r="CV62" s="46">
        <f>+D62+T62+AJ62+AZ62+BP62+CF62</f>
        <v>376781.82000000036</v>
      </c>
      <c r="CW62" s="47">
        <f t="shared" si="46"/>
        <v>0.54955706597045018</v>
      </c>
      <c r="CX62" s="47">
        <f>+F62+V62+AL62+BB62+BR62+CH62</f>
        <v>26741.709999999992</v>
      </c>
      <c r="CY62" s="47">
        <f t="shared" si="48"/>
        <v>0.16434490557225115</v>
      </c>
      <c r="CZ62" s="44">
        <f t="shared" si="49"/>
        <v>403523.53000000038</v>
      </c>
      <c r="DA62" s="48">
        <f t="shared" si="50"/>
        <v>0.47566979478432297</v>
      </c>
      <c r="DB62" s="46">
        <f t="shared" ref="DB62" si="60">+J62+Z62+AP62+BF62+BV62+CL62</f>
        <v>139528.47999999917</v>
      </c>
      <c r="DC62" s="47">
        <f t="shared" si="52"/>
        <v>4.8124354161579001E-2</v>
      </c>
      <c r="DD62" s="44">
        <f>+L62+AB62+AR62+BH62+BX62+CN62</f>
        <v>367787.6</v>
      </c>
      <c r="DE62" s="47">
        <f t="shared" si="54"/>
        <v>0.23901293039862176</v>
      </c>
      <c r="DF62" s="44">
        <f>+DB62+DD62</f>
        <v>507316.07999999914</v>
      </c>
      <c r="DG62" s="48">
        <f t="shared" si="56"/>
        <v>0.11430906271116802</v>
      </c>
      <c r="DH62" s="174"/>
      <c r="DI62" s="187" t="s">
        <v>8</v>
      </c>
      <c r="DJ62" s="46">
        <f t="shared" ref="DJ62" si="61">+CZ62</f>
        <v>403523.53000000038</v>
      </c>
      <c r="DK62" s="44">
        <f t="shared" ref="DK62" si="62">+DF62</f>
        <v>507316.07999999914</v>
      </c>
      <c r="DL62" s="45">
        <f t="shared" si="59"/>
        <v>910839.60999999952</v>
      </c>
      <c r="DM62"/>
    </row>
    <row r="63" spans="1:119" s="60" customFormat="1" ht="15.6" x14ac:dyDescent="0.3">
      <c r="A63" s="33">
        <v>51</v>
      </c>
      <c r="B63" s="33" t="s">
        <v>174</v>
      </c>
      <c r="C63" s="50"/>
      <c r="D63" s="51">
        <v>177799399</v>
      </c>
      <c r="E63" s="55">
        <v>1673.1856414213657</v>
      </c>
      <c r="F63" s="52">
        <v>41378594</v>
      </c>
      <c r="G63" s="55">
        <v>1696.8176002624457</v>
      </c>
      <c r="H63" s="52">
        <v>219177993.00000003</v>
      </c>
      <c r="I63" s="56">
        <v>1677.5965786452357</v>
      </c>
      <c r="J63" s="54">
        <v>93839977</v>
      </c>
      <c r="K63" s="55">
        <v>296.35330286847579</v>
      </c>
      <c r="L63" s="52">
        <v>150822966</v>
      </c>
      <c r="M63" s="55">
        <v>551.32607360617624</v>
      </c>
      <c r="N63" s="52">
        <v>244662943</v>
      </c>
      <c r="O63" s="56">
        <v>414.533300689751</v>
      </c>
      <c r="P63" s="143">
        <f t="shared" si="27"/>
        <v>271639376</v>
      </c>
      <c r="Q63" s="144">
        <f t="shared" si="28"/>
        <v>192201560</v>
      </c>
      <c r="R63" s="145">
        <f t="shared" si="29"/>
        <v>463840936</v>
      </c>
      <c r="S63" s="39"/>
      <c r="T63" s="51">
        <v>311100815.52000022</v>
      </c>
      <c r="U63" s="55">
        <v>1616.8052486006966</v>
      </c>
      <c r="V63" s="52">
        <v>68129179.929999992</v>
      </c>
      <c r="W63" s="55">
        <v>1434.1777519787806</v>
      </c>
      <c r="X63" s="44">
        <v>379229995.45000023</v>
      </c>
      <c r="Y63" s="56">
        <v>1580.6452767786072</v>
      </c>
      <c r="Z63" s="54">
        <v>205488685.63000089</v>
      </c>
      <c r="AA63" s="55">
        <v>211.97862315656221</v>
      </c>
      <c r="AB63" s="52">
        <v>103061292.50999993</v>
      </c>
      <c r="AC63" s="55">
        <v>269.7953719914762</v>
      </c>
      <c r="AD63" s="52">
        <v>308549978.14000082</v>
      </c>
      <c r="AE63" s="56">
        <v>228.32180548505221</v>
      </c>
      <c r="AF63" s="143">
        <f t="shared" si="30"/>
        <v>516589501.15000111</v>
      </c>
      <c r="AG63" s="144">
        <f t="shared" si="31"/>
        <v>171190472.43999994</v>
      </c>
      <c r="AH63" s="145">
        <f t="shared" si="32"/>
        <v>687779973.59000111</v>
      </c>
      <c r="AI63" s="41"/>
      <c r="AJ63" s="51">
        <v>113658262.2011265</v>
      </c>
      <c r="AK63" s="55">
        <v>1791.3043688120804</v>
      </c>
      <c r="AL63" s="52">
        <v>40579971.445055954</v>
      </c>
      <c r="AM63" s="55">
        <v>2082.1987503235646</v>
      </c>
      <c r="AN63" s="52">
        <v>154238233.64618245</v>
      </c>
      <c r="AO63" s="56">
        <v>1859.658708764061</v>
      </c>
      <c r="AP63" s="54">
        <v>40162435.042091288</v>
      </c>
      <c r="AQ63" s="55">
        <v>273.3961078956807</v>
      </c>
      <c r="AR63" s="52">
        <v>69643792.514448881</v>
      </c>
      <c r="AS63" s="55">
        <v>488.15970528681595</v>
      </c>
      <c r="AT63" s="52">
        <v>109806227.55654016</v>
      </c>
      <c r="AU63" s="56">
        <v>379.20705173410101</v>
      </c>
      <c r="AV63" s="143">
        <f t="shared" si="33"/>
        <v>153820697.2432178</v>
      </c>
      <c r="AW63" s="144">
        <f t="shared" si="34"/>
        <v>110223763.95950484</v>
      </c>
      <c r="AX63" s="145">
        <f t="shared" si="35"/>
        <v>264044461.20272264</v>
      </c>
      <c r="AY63" s="41"/>
      <c r="AZ63" s="51">
        <v>212086328.65397766</v>
      </c>
      <c r="BA63" s="55">
        <v>1923.5633896621318</v>
      </c>
      <c r="BB63" s="52">
        <v>44250673.54282859</v>
      </c>
      <c r="BC63" s="55">
        <v>1575.7103423006299</v>
      </c>
      <c r="BD63" s="44">
        <v>256337002.19680625</v>
      </c>
      <c r="BE63" s="56">
        <v>1852.9492713373302</v>
      </c>
      <c r="BF63" s="54">
        <v>154500319.90688515</v>
      </c>
      <c r="BG63" s="55">
        <v>262.10039511236391</v>
      </c>
      <c r="BH63" s="52">
        <v>130778402.52543938</v>
      </c>
      <c r="BI63" s="55">
        <v>469.52570261132212</v>
      </c>
      <c r="BJ63" s="52">
        <v>285278722.43232453</v>
      </c>
      <c r="BK63" s="56">
        <v>328.66098669281621</v>
      </c>
      <c r="BL63" s="143">
        <f t="shared" si="36"/>
        <v>366586648.56086278</v>
      </c>
      <c r="BM63" s="144">
        <f t="shared" si="37"/>
        <v>175029076.06826797</v>
      </c>
      <c r="BN63" s="145">
        <f t="shared" si="38"/>
        <v>541615724.62913072</v>
      </c>
      <c r="BO63" s="41"/>
      <c r="BP63" s="51">
        <v>125342319.78000015</v>
      </c>
      <c r="BQ63" s="55">
        <v>1432.6801364758612</v>
      </c>
      <c r="BR63" s="52">
        <v>31538086.870000005</v>
      </c>
      <c r="BS63" s="55">
        <v>1550.3926295349524</v>
      </c>
      <c r="BT63" s="44">
        <v>156880406.65000018</v>
      </c>
      <c r="BU63" s="56">
        <v>1454.8864569229358</v>
      </c>
      <c r="BV63" s="54">
        <v>52283533.389999963</v>
      </c>
      <c r="BW63" s="55">
        <v>187.90466455821294</v>
      </c>
      <c r="BX63" s="52">
        <v>61691452.780000247</v>
      </c>
      <c r="BY63" s="55">
        <v>344.75476984291225</v>
      </c>
      <c r="BZ63" s="52">
        <v>113974986.17000021</v>
      </c>
      <c r="CA63" s="56">
        <v>249.29566430002583</v>
      </c>
      <c r="CB63" s="143">
        <f t="shared" si="39"/>
        <v>177625853.17000011</v>
      </c>
      <c r="CC63" s="144">
        <f t="shared" si="40"/>
        <v>93229539.650000244</v>
      </c>
      <c r="CD63" s="145">
        <f t="shared" si="41"/>
        <v>270855392.82000035</v>
      </c>
      <c r="CE63" s="41"/>
      <c r="CF63" s="51">
        <v>198905076.23632327</v>
      </c>
      <c r="CG63" s="55">
        <v>1581.9513913207506</v>
      </c>
      <c r="CH63" s="52">
        <v>41471455.362327747</v>
      </c>
      <c r="CI63" s="55">
        <v>1809.9530992156308</v>
      </c>
      <c r="CJ63" s="52">
        <v>240376531.59865108</v>
      </c>
      <c r="CK63" s="56">
        <v>1617.0964203694059</v>
      </c>
      <c r="CL63" s="54">
        <v>123009559.70132795</v>
      </c>
      <c r="CM63" s="55">
        <v>205.46727595172052</v>
      </c>
      <c r="CN63" s="52">
        <v>104247263.29982454</v>
      </c>
      <c r="CO63" s="55">
        <v>368.26989257126093</v>
      </c>
      <c r="CP63" s="52">
        <v>227256823.00115249</v>
      </c>
      <c r="CQ63" s="56">
        <v>257.73238938384526</v>
      </c>
      <c r="CR63" s="143">
        <f t="shared" si="42"/>
        <v>321914635.93765122</v>
      </c>
      <c r="CS63" s="144">
        <f t="shared" si="43"/>
        <v>145718718.66215229</v>
      </c>
      <c r="CT63" s="145">
        <f t="shared" si="44"/>
        <v>467633354.59980351</v>
      </c>
      <c r="CU63" s="41"/>
      <c r="CV63" s="54">
        <f>+CV61-CV62</f>
        <v>1138892201.391428</v>
      </c>
      <c r="CW63" s="55">
        <f t="shared" si="46"/>
        <v>1661.1370916285177</v>
      </c>
      <c r="CX63" s="55">
        <f>+CX61-CX62</f>
        <v>267347961.15021226</v>
      </c>
      <c r="CY63" s="55">
        <f t="shared" si="48"/>
        <v>1643.0241532858415</v>
      </c>
      <c r="CZ63" s="52">
        <f t="shared" si="49"/>
        <v>1406240162.5416403</v>
      </c>
      <c r="DA63" s="56">
        <f t="shared" si="50"/>
        <v>1657.6628617757542</v>
      </c>
      <c r="DB63" s="54">
        <f>+DB61-DB62</f>
        <v>669284510.67030537</v>
      </c>
      <c r="DC63" s="55">
        <f t="shared" si="52"/>
        <v>230.84093531555041</v>
      </c>
      <c r="DD63" s="52">
        <f>+DD61-DD62</f>
        <v>620245169.62971282</v>
      </c>
      <c r="DE63" s="55">
        <f t="shared" si="54"/>
        <v>403.07670938005498</v>
      </c>
      <c r="DF63" s="52">
        <f>+DF61-DF62</f>
        <v>1289529680.3000183</v>
      </c>
      <c r="DG63" s="56">
        <f t="shared" si="56"/>
        <v>290.55836174821718</v>
      </c>
      <c r="DH63" s="175"/>
      <c r="DI63" s="187" t="s">
        <v>174</v>
      </c>
      <c r="DJ63" s="54">
        <f>+DJ61-DJ62</f>
        <v>1406240162.5416398</v>
      </c>
      <c r="DK63" s="52">
        <f t="shared" ref="DK63:DL63" si="63">+DK61-DK62</f>
        <v>1289529680.3000183</v>
      </c>
      <c r="DL63" s="53">
        <f t="shared" si="63"/>
        <v>2695769842.8416581</v>
      </c>
      <c r="DM63"/>
      <c r="DO63" s="57"/>
    </row>
    <row r="64" spans="1:119" s="60" customFormat="1" ht="15.6" x14ac:dyDescent="0.3">
      <c r="A64" s="33"/>
      <c r="B64" s="59" t="s">
        <v>64</v>
      </c>
      <c r="C64" s="42"/>
      <c r="D64" s="43"/>
      <c r="E64" s="47"/>
      <c r="F64" s="47"/>
      <c r="G64" s="47"/>
      <c r="H64" s="47"/>
      <c r="I64" s="48"/>
      <c r="J64" s="46"/>
      <c r="K64" s="47"/>
      <c r="L64" s="47"/>
      <c r="M64" s="47"/>
      <c r="N64" s="47"/>
      <c r="O64" s="48"/>
      <c r="P64" s="146"/>
      <c r="Q64" s="147"/>
      <c r="R64" s="148"/>
      <c r="S64" s="39"/>
      <c r="T64" s="43"/>
      <c r="U64" s="47"/>
      <c r="V64" s="47"/>
      <c r="W64" s="47"/>
      <c r="X64" s="47"/>
      <c r="Y64" s="48"/>
      <c r="Z64" s="46"/>
      <c r="AA64" s="47"/>
      <c r="AB64" s="47"/>
      <c r="AC64" s="47"/>
      <c r="AD64" s="47"/>
      <c r="AE64" s="48"/>
      <c r="AF64" s="146"/>
      <c r="AG64" s="147"/>
      <c r="AH64" s="148"/>
      <c r="AI64" s="41"/>
      <c r="AJ64" s="43"/>
      <c r="AK64" s="47"/>
      <c r="AL64" s="47"/>
      <c r="AM64" s="47"/>
      <c r="AN64" s="47"/>
      <c r="AO64" s="48"/>
      <c r="AP64" s="46"/>
      <c r="AQ64" s="47"/>
      <c r="AR64" s="47"/>
      <c r="AS64" s="47"/>
      <c r="AT64" s="47"/>
      <c r="AU64" s="48"/>
      <c r="AV64" s="146"/>
      <c r="AW64" s="147"/>
      <c r="AX64" s="148"/>
      <c r="AY64" s="41"/>
      <c r="AZ64" s="43"/>
      <c r="BA64" s="47"/>
      <c r="BB64" s="47"/>
      <c r="BC64" s="47"/>
      <c r="BD64" s="47"/>
      <c r="BE64" s="48"/>
      <c r="BF64" s="46"/>
      <c r="BG64" s="47"/>
      <c r="BH64" s="47"/>
      <c r="BI64" s="47"/>
      <c r="BJ64" s="47"/>
      <c r="BK64" s="48"/>
      <c r="BL64" s="146"/>
      <c r="BM64" s="147"/>
      <c r="BN64" s="148"/>
      <c r="BO64" s="41"/>
      <c r="BP64" s="43"/>
      <c r="BQ64" s="47"/>
      <c r="BR64" s="47"/>
      <c r="BS64" s="47"/>
      <c r="BT64" s="47"/>
      <c r="BU64" s="48"/>
      <c r="BV64" s="46"/>
      <c r="BW64" s="47"/>
      <c r="BX64" s="47"/>
      <c r="BY64" s="47"/>
      <c r="BZ64" s="47"/>
      <c r="CA64" s="48"/>
      <c r="CB64" s="146"/>
      <c r="CC64" s="147"/>
      <c r="CD64" s="148"/>
      <c r="CE64" s="41"/>
      <c r="CF64" s="43"/>
      <c r="CG64" s="47"/>
      <c r="CH64" s="47"/>
      <c r="CI64" s="47"/>
      <c r="CJ64" s="47"/>
      <c r="CK64" s="48"/>
      <c r="CL64" s="46"/>
      <c r="CM64" s="47"/>
      <c r="CN64" s="47"/>
      <c r="CO64" s="47"/>
      <c r="CP64" s="47"/>
      <c r="CQ64" s="48"/>
      <c r="CR64" s="146"/>
      <c r="CS64" s="147"/>
      <c r="CT64" s="148"/>
      <c r="CU64" s="41"/>
      <c r="CV64" s="46"/>
      <c r="CW64" s="47"/>
      <c r="CX64" s="47"/>
      <c r="CY64" s="47"/>
      <c r="CZ64" s="44"/>
      <c r="DA64" s="48"/>
      <c r="DB64" s="58"/>
      <c r="DC64" s="47"/>
      <c r="DD64" s="47"/>
      <c r="DE64" s="47"/>
      <c r="DF64" s="47"/>
      <c r="DG64" s="48"/>
      <c r="DH64" s="174"/>
      <c r="DI64" s="189" t="s">
        <v>64</v>
      </c>
      <c r="DJ64" s="46"/>
      <c r="DK64" s="44"/>
      <c r="DL64" s="45"/>
      <c r="DM64"/>
    </row>
    <row r="65" spans="1:119" s="60" customFormat="1" ht="15.6" x14ac:dyDescent="0.3">
      <c r="A65" s="33"/>
      <c r="B65" s="32" t="s">
        <v>65</v>
      </c>
      <c r="C65" s="42"/>
      <c r="D65" s="43"/>
      <c r="E65" s="47"/>
      <c r="F65" s="47"/>
      <c r="G65" s="47"/>
      <c r="H65" s="47"/>
      <c r="I65" s="48"/>
      <c r="J65" s="46"/>
      <c r="K65" s="47"/>
      <c r="L65" s="47"/>
      <c r="M65" s="47"/>
      <c r="N65" s="47"/>
      <c r="O65" s="48"/>
      <c r="P65" s="146"/>
      <c r="Q65" s="147"/>
      <c r="R65" s="148"/>
      <c r="S65" s="39"/>
      <c r="T65" s="43"/>
      <c r="U65" s="47"/>
      <c r="V65" s="47"/>
      <c r="W65" s="47"/>
      <c r="X65" s="47"/>
      <c r="Y65" s="48"/>
      <c r="Z65" s="46"/>
      <c r="AA65" s="47"/>
      <c r="AB65" s="47"/>
      <c r="AC65" s="47"/>
      <c r="AD65" s="47"/>
      <c r="AE65" s="48"/>
      <c r="AF65" s="146"/>
      <c r="AG65" s="147"/>
      <c r="AH65" s="148"/>
      <c r="AI65" s="41"/>
      <c r="AJ65" s="43"/>
      <c r="AK65" s="47"/>
      <c r="AL65" s="47"/>
      <c r="AM65" s="47"/>
      <c r="AN65" s="47"/>
      <c r="AO65" s="48"/>
      <c r="AP65" s="46"/>
      <c r="AQ65" s="47"/>
      <c r="AR65" s="47"/>
      <c r="AS65" s="47"/>
      <c r="AT65" s="47"/>
      <c r="AU65" s="48"/>
      <c r="AV65" s="146"/>
      <c r="AW65" s="147"/>
      <c r="AX65" s="148"/>
      <c r="AY65" s="41"/>
      <c r="AZ65" s="43"/>
      <c r="BA65" s="47"/>
      <c r="BB65" s="47"/>
      <c r="BC65" s="47"/>
      <c r="BD65" s="47"/>
      <c r="BE65" s="48"/>
      <c r="BF65" s="46"/>
      <c r="BG65" s="47"/>
      <c r="BH65" s="47"/>
      <c r="BI65" s="47"/>
      <c r="BJ65" s="47"/>
      <c r="BK65" s="48"/>
      <c r="BL65" s="146"/>
      <c r="BM65" s="147"/>
      <c r="BN65" s="148"/>
      <c r="BO65" s="41"/>
      <c r="BP65" s="43"/>
      <c r="BQ65" s="47"/>
      <c r="BR65" s="47"/>
      <c r="BS65" s="47"/>
      <c r="BT65" s="47"/>
      <c r="BU65" s="48"/>
      <c r="BV65" s="46"/>
      <c r="BW65" s="47"/>
      <c r="BX65" s="47"/>
      <c r="BY65" s="47"/>
      <c r="BZ65" s="47"/>
      <c r="CA65" s="48"/>
      <c r="CB65" s="146"/>
      <c r="CC65" s="147"/>
      <c r="CD65" s="148"/>
      <c r="CE65" s="41"/>
      <c r="CF65" s="43"/>
      <c r="CG65" s="47"/>
      <c r="CH65" s="47"/>
      <c r="CI65" s="47"/>
      <c r="CJ65" s="47"/>
      <c r="CK65" s="48"/>
      <c r="CL65" s="46"/>
      <c r="CM65" s="47"/>
      <c r="CN65" s="47"/>
      <c r="CO65" s="47"/>
      <c r="CP65" s="47"/>
      <c r="CQ65" s="48"/>
      <c r="CR65" s="146"/>
      <c r="CS65" s="147"/>
      <c r="CT65" s="148"/>
      <c r="CU65" s="41"/>
      <c r="CV65" s="46"/>
      <c r="CW65" s="47"/>
      <c r="CX65" s="47"/>
      <c r="CY65" s="47"/>
      <c r="CZ65" s="44"/>
      <c r="DA65" s="48"/>
      <c r="DB65" s="58"/>
      <c r="DC65" s="47"/>
      <c r="DD65" s="47"/>
      <c r="DE65" s="47"/>
      <c r="DF65" s="47"/>
      <c r="DG65" s="48"/>
      <c r="DH65" s="174"/>
      <c r="DI65" s="186" t="s">
        <v>65</v>
      </c>
      <c r="DJ65" s="46"/>
      <c r="DK65" s="44"/>
      <c r="DL65" s="45"/>
      <c r="DM65"/>
      <c r="DO65" s="67"/>
    </row>
    <row r="66" spans="1:119" s="60" customFormat="1" ht="15.6" x14ac:dyDescent="0.3">
      <c r="A66" s="33">
        <v>52</v>
      </c>
      <c r="B66" s="33" t="s">
        <v>66</v>
      </c>
      <c r="C66" s="42"/>
      <c r="D66" s="43">
        <v>2501893.2156064687</v>
      </c>
      <c r="E66" s="47">
        <f>+D66/$D$111</f>
        <v>23.544127979433004</v>
      </c>
      <c r="F66" s="44">
        <v>216513.27551322215</v>
      </c>
      <c r="G66" s="47">
        <f>+F66/$F$111</f>
        <v>8.8785891705577846</v>
      </c>
      <c r="H66" s="44">
        <f>+D66+F66</f>
        <v>2718406.4911196907</v>
      </c>
      <c r="I66" s="48">
        <f>+H66/$H$111</f>
        <v>20.806785236277772</v>
      </c>
      <c r="J66" s="46">
        <v>360119.27342681208</v>
      </c>
      <c r="K66" s="47">
        <f>+J66/$J$111</f>
        <v>1.1372822065656676</v>
      </c>
      <c r="L66" s="44">
        <v>311438.97273229033</v>
      </c>
      <c r="M66" s="47">
        <f>L66/$L$111</f>
        <v>1.1384501350042049</v>
      </c>
      <c r="N66" s="44">
        <f>+J66+L66</f>
        <v>671558.24615910242</v>
      </c>
      <c r="O66" s="48">
        <f>N66/$N$111</f>
        <v>1.1378235419401173</v>
      </c>
      <c r="P66" s="137">
        <f t="shared" ref="P66:P73" si="64">+D66+J66</f>
        <v>2862012.4890332809</v>
      </c>
      <c r="Q66" s="138">
        <f t="shared" ref="Q66:Q73" si="65">+F66+L66</f>
        <v>527952.24824551248</v>
      </c>
      <c r="R66" s="139">
        <f t="shared" ref="R66:R73" si="66">+P66+Q66</f>
        <v>3389964.7372787935</v>
      </c>
      <c r="S66" s="39"/>
      <c r="T66" s="43">
        <v>2755216.8106846842</v>
      </c>
      <c r="U66" s="47">
        <v>14.318988502495539</v>
      </c>
      <c r="V66" s="44">
        <v>756806.97564772586</v>
      </c>
      <c r="W66" s="47">
        <v>15.931436840007702</v>
      </c>
      <c r="X66" s="44">
        <v>3512023.7863324098</v>
      </c>
      <c r="Y66" s="48">
        <v>14.638250867295525</v>
      </c>
      <c r="Z66" s="46">
        <v>2354889.452918889</v>
      </c>
      <c r="AA66" s="47">
        <v>2.4292637932118635</v>
      </c>
      <c r="AB66" s="44">
        <v>1006586.7694475162</v>
      </c>
      <c r="AC66" s="47">
        <v>2.6350576951908549</v>
      </c>
      <c r="AD66" s="44">
        <v>3361476.2223664052</v>
      </c>
      <c r="AE66" s="48">
        <v>2.4874359895028979</v>
      </c>
      <c r="AF66" s="137">
        <f t="shared" ref="AF66:AF73" si="67">+T66+Z66</f>
        <v>5110106.2636035737</v>
      </c>
      <c r="AG66" s="138">
        <f t="shared" ref="AG66:AG73" si="68">+V66+AB66</f>
        <v>1763393.745095242</v>
      </c>
      <c r="AH66" s="139">
        <f t="shared" ref="AH66:AH73" si="69">+AF66+AG66</f>
        <v>6873500.0086988155</v>
      </c>
      <c r="AI66" s="41"/>
      <c r="AJ66" s="43">
        <v>1330075.131432211</v>
      </c>
      <c r="AK66" s="47">
        <f>+AJ66/$AJ$111</f>
        <v>20.962571023360301</v>
      </c>
      <c r="AL66" s="44">
        <v>467774.31335284188</v>
      </c>
      <c r="AM66" s="47">
        <f>+AL66/$AL$111</f>
        <v>24.001965896292365</v>
      </c>
      <c r="AN66" s="44">
        <f t="shared" ref="AN66:AN72" si="70">+AJ66+AL66</f>
        <v>1797849.4447850529</v>
      </c>
      <c r="AO66" s="48">
        <f>+AN66/$AN$111</f>
        <v>21.676767802662834</v>
      </c>
      <c r="AP66" s="46">
        <v>-74294.551596864883</v>
      </c>
      <c r="AQ66" s="47">
        <f>+AP66/$AP$111</f>
        <v>-0.50574227442012287</v>
      </c>
      <c r="AR66" s="44">
        <v>-134291.66553941625</v>
      </c>
      <c r="AS66" s="47">
        <f>+AR66/$AR$111</f>
        <v>-0.94130111967403762</v>
      </c>
      <c r="AT66" s="44">
        <f>+AP66+AR66</f>
        <v>-208586.21713628114</v>
      </c>
      <c r="AU66" s="48">
        <f>+AT66/$AT$111</f>
        <v>-0.72033586976558572</v>
      </c>
      <c r="AV66" s="137">
        <f t="shared" ref="AV66:AV73" si="71">+AJ66+AP66</f>
        <v>1255780.5798353462</v>
      </c>
      <c r="AW66" s="138">
        <f t="shared" ref="AW66:AW73" si="72">+AL66+AR66</f>
        <v>333482.64781342563</v>
      </c>
      <c r="AX66" s="139">
        <f t="shared" ref="AX66:AX73" si="73">+AV66+AW66</f>
        <v>1589263.2276487718</v>
      </c>
      <c r="AY66" s="41"/>
      <c r="AZ66" s="43">
        <v>1533009.446520766</v>
      </c>
      <c r="BA66" s="47">
        <v>13.903964796074318</v>
      </c>
      <c r="BB66" s="44">
        <v>331147.41347923421</v>
      </c>
      <c r="BC66" s="47">
        <v>11.791739254325899</v>
      </c>
      <c r="BD66" s="44">
        <v>1864156.8600000003</v>
      </c>
      <c r="BE66" s="48">
        <v>13.475183316466678</v>
      </c>
      <c r="BF66" s="46">
        <v>1484519.2597546016</v>
      </c>
      <c r="BG66" s="47">
        <v>2.5183966270626184</v>
      </c>
      <c r="BH66" s="44">
        <v>1218094.1582273685</v>
      </c>
      <c r="BI66" s="47">
        <v>4.3732489802909118</v>
      </c>
      <c r="BJ66" s="44">
        <v>2702613.4179819701</v>
      </c>
      <c r="BK66" s="48">
        <v>3.1135991672632124</v>
      </c>
      <c r="BL66" s="137">
        <f t="shared" ref="BL66:BL73" si="74">+AZ66+BF66</f>
        <v>3017528.7062753676</v>
      </c>
      <c r="BM66" s="138">
        <f t="shared" ref="BM66:BM73" si="75">+BB66+BH66</f>
        <v>1549241.5717066028</v>
      </c>
      <c r="BN66" s="139">
        <f t="shared" ref="BN66:BN73" si="76">+BL66+BM66</f>
        <v>4566770.2779819705</v>
      </c>
      <c r="BO66" s="41"/>
      <c r="BP66" s="43">
        <v>255092.25</v>
      </c>
      <c r="BQ66" s="47">
        <v>2.9157398728968542</v>
      </c>
      <c r="BR66" s="44">
        <v>262142.15000000014</v>
      </c>
      <c r="BS66" s="47">
        <v>12.886744174614106</v>
      </c>
      <c r="BT66" s="44">
        <v>517234.40000000014</v>
      </c>
      <c r="BU66" s="48">
        <v>4.7967578595938063</v>
      </c>
      <c r="BV66" s="46">
        <v>544676.78</v>
      </c>
      <c r="BW66" s="47">
        <v>1.9575438192959442</v>
      </c>
      <c r="BX66" s="44">
        <v>722465.39999999991</v>
      </c>
      <c r="BY66" s="47">
        <v>4.0374052072447641</v>
      </c>
      <c r="BZ66" s="44">
        <v>1267142.18</v>
      </c>
      <c r="CA66" s="48">
        <v>2.7715998232674521</v>
      </c>
      <c r="CB66" s="137">
        <f t="shared" ref="CB66:CB73" si="77">+BP66+BV66</f>
        <v>799769.03</v>
      </c>
      <c r="CC66" s="138">
        <f t="shared" ref="CC66:CC73" si="78">+BR66+BX66</f>
        <v>984607.55</v>
      </c>
      <c r="CD66" s="139">
        <f t="shared" ref="CD66:CD73" si="79">+CB66+CC66</f>
        <v>1784376.58</v>
      </c>
      <c r="CE66" s="41"/>
      <c r="CF66" s="43">
        <v>1450697.7752153841</v>
      </c>
      <c r="CG66" s="47">
        <v>11.537832051914233</v>
      </c>
      <c r="CH66" s="44">
        <v>204767.38035886583</v>
      </c>
      <c r="CI66" s="47">
        <v>8.9367337476046718</v>
      </c>
      <c r="CJ66" s="44">
        <v>1655465.15557425</v>
      </c>
      <c r="CK66" s="48">
        <v>11.136889110269632</v>
      </c>
      <c r="CL66" s="46">
        <v>1235294.3472074592</v>
      </c>
      <c r="CM66" s="47">
        <v>2.0633564182779156</v>
      </c>
      <c r="CN66" s="44">
        <v>692157.9585105069</v>
      </c>
      <c r="CO66" s="47">
        <v>2.4451571096872784</v>
      </c>
      <c r="CP66" s="44">
        <v>1927452.3057179661</v>
      </c>
      <c r="CQ66" s="48">
        <v>2.1859272765314244</v>
      </c>
      <c r="CR66" s="137">
        <f t="shared" ref="CR66:CR73" si="80">+CF66+CL66</f>
        <v>2685992.1224228432</v>
      </c>
      <c r="CS66" s="138">
        <f t="shared" ref="CS66:CS73" si="81">+CH66+CN66</f>
        <v>896925.33886937273</v>
      </c>
      <c r="CT66" s="139">
        <f t="shared" ref="CT66:CT73" si="82">+CR66+CS66</f>
        <v>3582917.4612922161</v>
      </c>
      <c r="CU66" s="41"/>
      <c r="CV66" s="46">
        <f t="shared" ref="CV66:CV72" si="83">+D66+T66+AJ66+AZ66+BP66+CF66</f>
        <v>9825984.6294595134</v>
      </c>
      <c r="CW66" s="47">
        <f>+CV66/$CV$111</f>
        <v>14.331740536835101</v>
      </c>
      <c r="CX66" s="47">
        <f t="shared" ref="CX66:CX72" si="84">+F66+V66+AL66+BB66+BR66+CH66</f>
        <v>2239151.5083518899</v>
      </c>
      <c r="CY66" s="47">
        <f t="shared" ref="CY66:CY73" si="85">+CX66/$CX$111</f>
        <v>13.761017646293196</v>
      </c>
      <c r="CZ66" s="44">
        <f t="shared" ref="CZ66:CZ73" si="86">+CV66+CX66</f>
        <v>12065136.137811404</v>
      </c>
      <c r="DA66" s="48">
        <f t="shared" ref="DA66:DA73" si="87">+CZ66/$CZ$111</f>
        <v>14.222270584116036</v>
      </c>
      <c r="DB66" s="46">
        <f t="shared" ref="DB66:DB72" si="88">+J66+Z66+AP66+BF66+BV66+CL66</f>
        <v>5905204.5617108978</v>
      </c>
      <c r="DC66" s="47">
        <f t="shared" ref="DC66:DC102" si="89">+DB66/$DB$111</f>
        <v>2.0367465891146299</v>
      </c>
      <c r="DD66" s="44">
        <f t="shared" ref="DD66:DD72" si="90">+L66+AB66+AR66+BH66+BX66+CN66</f>
        <v>3816451.5933782659</v>
      </c>
      <c r="DE66" s="47">
        <f t="shared" ref="DE66:DE73" si="91">+DD66/$DD$111</f>
        <v>2.4801849737670021</v>
      </c>
      <c r="DF66" s="44">
        <f t="shared" ref="DF66:DF72" si="92">+DB66+DD66</f>
        <v>9721656.1550891642</v>
      </c>
      <c r="DG66" s="48">
        <f t="shared" ref="DG66:DG73" si="93">+DF66/$DF$111</f>
        <v>2.1904951309418412</v>
      </c>
      <c r="DH66" s="174"/>
      <c r="DI66" s="187" t="s">
        <v>66</v>
      </c>
      <c r="DJ66" s="46">
        <f t="shared" ref="DJ66:DJ72" si="94">+CZ66</f>
        <v>12065136.137811404</v>
      </c>
      <c r="DK66" s="44">
        <f t="shared" ref="DK66:DK72" si="95">+DF66</f>
        <v>9721656.1550891642</v>
      </c>
      <c r="DL66" s="45">
        <f t="shared" ref="DL66:DL72" si="96">+DJ66+DK66</f>
        <v>21786792.29290057</v>
      </c>
      <c r="DM66"/>
    </row>
    <row r="67" spans="1:119" s="60" customFormat="1" ht="15.6" x14ac:dyDescent="0.3">
      <c r="A67" s="33">
        <v>53</v>
      </c>
      <c r="B67" s="33" t="s">
        <v>67</v>
      </c>
      <c r="C67" s="42"/>
      <c r="D67" s="43">
        <v>1781585.891346806</v>
      </c>
      <c r="E67" s="47">
        <f t="shared" ref="E67:E73" si="97">+D67/$D$111</f>
        <v>16.76565809066858</v>
      </c>
      <c r="F67" s="44">
        <v>168155.3083569319</v>
      </c>
      <c r="G67" s="47">
        <f t="shared" ref="G67:G96" si="98">+F67/$F$111</f>
        <v>6.8955674713742265</v>
      </c>
      <c r="H67" s="44">
        <f t="shared" ref="H67:H72" si="99">+D67+F67</f>
        <v>1949741.1997037379</v>
      </c>
      <c r="I67" s="48">
        <f t="shared" ref="I67:I96" si="100">+H67/$H$111</f>
        <v>14.923392267154519</v>
      </c>
      <c r="J67" s="46">
        <v>259701.04362663825</v>
      </c>
      <c r="K67" s="47">
        <f t="shared" ref="K67:K73" si="101">+J67/$J$111</f>
        <v>0.8201543147985253</v>
      </c>
      <c r="L67" s="44">
        <v>224495.57990865738</v>
      </c>
      <c r="M67" s="47">
        <f t="shared" ref="M67:M73" si="102">L67/$L$111</f>
        <v>0.82063275836242111</v>
      </c>
      <c r="N67" s="44">
        <f t="shared" ref="N67:N72" si="103">+J67+L67</f>
        <v>484196.6235352956</v>
      </c>
      <c r="O67" s="48">
        <f t="shared" ref="O67:O73" si="104">N67/$N$111</f>
        <v>0.82037607361290854</v>
      </c>
      <c r="P67" s="137">
        <f t="shared" si="64"/>
        <v>2041286.9349734443</v>
      </c>
      <c r="Q67" s="138">
        <f t="shared" si="65"/>
        <v>392650.88826558925</v>
      </c>
      <c r="R67" s="139">
        <f t="shared" si="66"/>
        <v>2433937.8232390336</v>
      </c>
      <c r="S67" s="39"/>
      <c r="T67" s="43">
        <v>2855452.1869545178</v>
      </c>
      <c r="U67" s="47">
        <v>14.839916363702365</v>
      </c>
      <c r="V67" s="44">
        <v>712485.79711758625</v>
      </c>
      <c r="W67" s="47">
        <v>14.998437965594187</v>
      </c>
      <c r="X67" s="44">
        <v>3567937.9840721041</v>
      </c>
      <c r="Y67" s="48">
        <v>14.871303404337695</v>
      </c>
      <c r="Z67" s="46">
        <v>1192696.5295006714</v>
      </c>
      <c r="AA67" s="47">
        <v>1.2303653964792811</v>
      </c>
      <c r="AB67" s="44">
        <v>509890.13552133145</v>
      </c>
      <c r="AC67" s="47">
        <v>1.3347979191548947</v>
      </c>
      <c r="AD67" s="44">
        <v>1702586.665022003</v>
      </c>
      <c r="AE67" s="48">
        <v>1.2598855579118289</v>
      </c>
      <c r="AF67" s="137">
        <f t="shared" si="67"/>
        <v>4048148.7164551895</v>
      </c>
      <c r="AG67" s="138">
        <f t="shared" si="68"/>
        <v>1222375.9326389176</v>
      </c>
      <c r="AH67" s="139">
        <f t="shared" si="69"/>
        <v>5270524.6490941066</v>
      </c>
      <c r="AI67" s="41"/>
      <c r="AJ67" s="43">
        <v>620972.24673941266</v>
      </c>
      <c r="AK67" s="47">
        <f t="shared" ref="AK67:AK96" si="105">+AJ67/$AJ$111</f>
        <v>9.786796638919034</v>
      </c>
      <c r="AL67" s="44">
        <v>186119.29167917557</v>
      </c>
      <c r="AM67" s="47">
        <f t="shared" ref="AM67:AM73" si="106">+AL67/$AL$111</f>
        <v>9.5499662209028457</v>
      </c>
      <c r="AN67" s="44">
        <f t="shared" si="70"/>
        <v>807091.53841858823</v>
      </c>
      <c r="AO67" s="48">
        <f t="shared" ref="AO67:AO73" si="107">+AN67/$AN$111</f>
        <v>9.7311462450546582</v>
      </c>
      <c r="AP67" s="46">
        <v>40228.500764738936</v>
      </c>
      <c r="AQ67" s="47">
        <f t="shared" ref="AQ67:AQ73" si="108">+AP67/$AP$111</f>
        <v>0.27384583439802684</v>
      </c>
      <c r="AR67" s="44">
        <v>56681.318930712296</v>
      </c>
      <c r="AS67" s="47">
        <f t="shared" ref="AS67:AS73" si="109">+AR67/$AR$111</f>
        <v>0.39730082101350211</v>
      </c>
      <c r="AT67" s="44">
        <f t="shared" ref="AT67:AT72" si="110">+AP67+AR67</f>
        <v>96909.819695451239</v>
      </c>
      <c r="AU67" s="48">
        <f t="shared" ref="AU67:AU73" si="111">+AT67/$AT$111</f>
        <v>0.334670335449536</v>
      </c>
      <c r="AV67" s="137">
        <f t="shared" si="71"/>
        <v>661200.74750415154</v>
      </c>
      <c r="AW67" s="138">
        <f t="shared" si="72"/>
        <v>242800.61060988787</v>
      </c>
      <c r="AX67" s="139">
        <f t="shared" si="73"/>
        <v>904001.35811403941</v>
      </c>
      <c r="AY67" s="41"/>
      <c r="AZ67" s="43">
        <v>828315.59160128341</v>
      </c>
      <c r="BA67" s="47">
        <v>7.5125896006719159</v>
      </c>
      <c r="BB67" s="44">
        <v>179407.08439871753</v>
      </c>
      <c r="BC67" s="47">
        <v>6.3884586546564659</v>
      </c>
      <c r="BD67" s="44">
        <v>1007722.6760000009</v>
      </c>
      <c r="BE67" s="48">
        <v>7.2843911811479032</v>
      </c>
      <c r="BF67" s="46">
        <v>391214.21798941301</v>
      </c>
      <c r="BG67" s="47">
        <v>0.66367112489085622</v>
      </c>
      <c r="BH67" s="44">
        <v>326067.15410779678</v>
      </c>
      <c r="BI67" s="47">
        <v>1.1706589671880774</v>
      </c>
      <c r="BJ67" s="44">
        <v>717281.37209720979</v>
      </c>
      <c r="BK67" s="48">
        <v>0.82635817168513215</v>
      </c>
      <c r="BL67" s="137">
        <f t="shared" si="74"/>
        <v>1219529.8095906964</v>
      </c>
      <c r="BM67" s="138">
        <f t="shared" si="75"/>
        <v>505474.23850651435</v>
      </c>
      <c r="BN67" s="139">
        <f t="shared" si="76"/>
        <v>1725004.0480972107</v>
      </c>
      <c r="BO67" s="41"/>
      <c r="BP67" s="43">
        <v>82556.280000000261</v>
      </c>
      <c r="BQ67" s="47">
        <v>0.94362975493782297</v>
      </c>
      <c r="BR67" s="44">
        <v>149507.22999999992</v>
      </c>
      <c r="BS67" s="47">
        <v>7.349681938845734</v>
      </c>
      <c r="BT67" s="44">
        <v>232063.51000000018</v>
      </c>
      <c r="BU67" s="48">
        <v>2.1521238059909131</v>
      </c>
      <c r="BV67" s="46">
        <v>313668.68000000005</v>
      </c>
      <c r="BW67" s="47">
        <v>1.127311110711783</v>
      </c>
      <c r="BX67" s="44">
        <v>438263.44999999978</v>
      </c>
      <c r="BY67" s="47">
        <v>2.4491790681948986</v>
      </c>
      <c r="BZ67" s="44">
        <v>751932.12999999989</v>
      </c>
      <c r="CA67" s="48">
        <v>1.6446891213242689</v>
      </c>
      <c r="CB67" s="137">
        <f t="shared" si="77"/>
        <v>396224.96000000031</v>
      </c>
      <c r="CC67" s="138">
        <f t="shared" si="78"/>
        <v>587770.6799999997</v>
      </c>
      <c r="CD67" s="139">
        <f t="shared" si="79"/>
        <v>983995.64</v>
      </c>
      <c r="CE67" s="41"/>
      <c r="CF67" s="43">
        <v>976036.05561775714</v>
      </c>
      <c r="CG67" s="47">
        <v>7.7627058362714711</v>
      </c>
      <c r="CH67" s="44">
        <v>137738.25691014458</v>
      </c>
      <c r="CI67" s="47">
        <v>6.0113584825271502</v>
      </c>
      <c r="CJ67" s="44">
        <v>1113774.3125279017</v>
      </c>
      <c r="CK67" s="48">
        <v>7.4927466583779134</v>
      </c>
      <c r="CL67" s="46">
        <v>840885.62638510927</v>
      </c>
      <c r="CM67" s="47">
        <v>1.4045613971776489</v>
      </c>
      <c r="CN67" s="44">
        <v>473401.00400921633</v>
      </c>
      <c r="CO67" s="47">
        <v>1.6723636800726891</v>
      </c>
      <c r="CP67" s="44">
        <v>1314286.6303943256</v>
      </c>
      <c r="CQ67" s="48">
        <v>1.4905349336202522</v>
      </c>
      <c r="CR67" s="137">
        <f t="shared" si="80"/>
        <v>1816921.6820028664</v>
      </c>
      <c r="CS67" s="138">
        <f t="shared" si="81"/>
        <v>611139.26091936091</v>
      </c>
      <c r="CT67" s="139">
        <f t="shared" si="82"/>
        <v>2428060.9429222271</v>
      </c>
      <c r="CU67" s="41"/>
      <c r="CV67" s="46">
        <f t="shared" si="83"/>
        <v>7144918.2522597769</v>
      </c>
      <c r="CW67" s="47">
        <f t="shared" ref="CW67:CW102" si="112">+CV67/$CV$111</f>
        <v>10.421257350767604</v>
      </c>
      <c r="CX67" s="47">
        <f t="shared" si="84"/>
        <v>1533412.9684625559</v>
      </c>
      <c r="CY67" s="47">
        <f t="shared" si="85"/>
        <v>9.4238030965575561</v>
      </c>
      <c r="CZ67" s="44">
        <f t="shared" si="86"/>
        <v>8678331.2207223326</v>
      </c>
      <c r="DA67" s="48">
        <f t="shared" si="87"/>
        <v>10.229936357940195</v>
      </c>
      <c r="DB67" s="46">
        <f t="shared" si="88"/>
        <v>3038394.5982665708</v>
      </c>
      <c r="DC67" s="47">
        <f t="shared" si="89"/>
        <v>1.0479636682748201</v>
      </c>
      <c r="DD67" s="44">
        <f t="shared" si="90"/>
        <v>2028798.642477714</v>
      </c>
      <c r="DE67" s="47">
        <f t="shared" si="91"/>
        <v>1.3184487696902891</v>
      </c>
      <c r="DF67" s="44">
        <f t="shared" si="92"/>
        <v>5067193.2407442853</v>
      </c>
      <c r="DG67" s="48">
        <f t="shared" si="93"/>
        <v>1.1417460095604424</v>
      </c>
      <c r="DH67" s="174"/>
      <c r="DI67" s="187" t="s">
        <v>67</v>
      </c>
      <c r="DJ67" s="46">
        <f t="shared" si="94"/>
        <v>8678331.2207223326</v>
      </c>
      <c r="DK67" s="44">
        <f t="shared" si="95"/>
        <v>5067193.2407442853</v>
      </c>
      <c r="DL67" s="45">
        <f t="shared" si="96"/>
        <v>13745524.461466618</v>
      </c>
      <c r="DM67"/>
    </row>
    <row r="68" spans="1:119" s="60" customFormat="1" ht="15.6" x14ac:dyDescent="0.3">
      <c r="A68" s="33">
        <v>54</v>
      </c>
      <c r="B68" s="33" t="s">
        <v>68</v>
      </c>
      <c r="C68" s="42"/>
      <c r="D68" s="43">
        <v>126634.14482502636</v>
      </c>
      <c r="E68" s="47">
        <f t="shared" si="97"/>
        <v>1.19169375164709</v>
      </c>
      <c r="F68" s="44">
        <v>4968.5880946394027</v>
      </c>
      <c r="G68" s="47">
        <f t="shared" si="98"/>
        <v>0.20374756395634391</v>
      </c>
      <c r="H68" s="44">
        <f t="shared" si="99"/>
        <v>131602.73291966575</v>
      </c>
      <c r="I68" s="48">
        <f t="shared" si="100"/>
        <v>1.0072922534991637</v>
      </c>
      <c r="J68" s="46">
        <v>16829.598124637021</v>
      </c>
      <c r="K68" s="47">
        <f t="shared" si="101"/>
        <v>5.3149064499294241E-2</v>
      </c>
      <c r="L68" s="44">
        <v>14597.2563409553</v>
      </c>
      <c r="M68" s="47">
        <f t="shared" si="102"/>
        <v>5.335956610137043E-2</v>
      </c>
      <c r="N68" s="44">
        <f t="shared" si="103"/>
        <v>31426.854465592322</v>
      </c>
      <c r="O68" s="48">
        <f t="shared" si="104"/>
        <v>5.3246632089757974E-2</v>
      </c>
      <c r="P68" s="137">
        <f t="shared" si="64"/>
        <v>143463.74294966337</v>
      </c>
      <c r="Q68" s="138">
        <f t="shared" si="65"/>
        <v>19565.844435594703</v>
      </c>
      <c r="R68" s="139">
        <f t="shared" si="66"/>
        <v>163029.58738525808</v>
      </c>
      <c r="S68" s="39"/>
      <c r="T68" s="43">
        <v>2207476.4227723307</v>
      </c>
      <c r="U68" s="47">
        <v>11.472356510975281</v>
      </c>
      <c r="V68" s="44">
        <v>630395.19637898973</v>
      </c>
      <c r="W68" s="47">
        <v>13.270360314478564</v>
      </c>
      <c r="X68" s="44">
        <v>2837871.6191513203</v>
      </c>
      <c r="Y68" s="48">
        <v>11.828358581163467</v>
      </c>
      <c r="Z68" s="46">
        <v>1717335.0131136496</v>
      </c>
      <c r="AA68" s="47">
        <v>1.7715735076230363</v>
      </c>
      <c r="AB68" s="44">
        <v>749100.60848876729</v>
      </c>
      <c r="AC68" s="47">
        <v>1.9610066243508273</v>
      </c>
      <c r="AD68" s="44">
        <v>2466435.621602417</v>
      </c>
      <c r="AE68" s="48">
        <v>1.8251209662422743</v>
      </c>
      <c r="AF68" s="137">
        <f t="shared" si="67"/>
        <v>3924811.4358859803</v>
      </c>
      <c r="AG68" s="138">
        <f t="shared" si="68"/>
        <v>1379495.804867757</v>
      </c>
      <c r="AH68" s="139">
        <f t="shared" si="69"/>
        <v>5304307.2407537373</v>
      </c>
      <c r="AI68" s="41"/>
      <c r="AJ68" s="43">
        <v>30000.973176322237</v>
      </c>
      <c r="AK68" s="47">
        <f t="shared" si="105"/>
        <v>0.4728285764589793</v>
      </c>
      <c r="AL68" s="44">
        <v>12040.6273893178</v>
      </c>
      <c r="AM68" s="47">
        <f t="shared" si="106"/>
        <v>0.61781658316577559</v>
      </c>
      <c r="AN68" s="44">
        <f t="shared" si="70"/>
        <v>42041.600565640038</v>
      </c>
      <c r="AO68" s="48">
        <f t="shared" si="107"/>
        <v>0.50689784740158472</v>
      </c>
      <c r="AP68" s="46">
        <v>52540.068184707037</v>
      </c>
      <c r="AQ68" s="47">
        <f t="shared" si="108"/>
        <v>0.35765386573843133</v>
      </c>
      <c r="AR68" s="44">
        <v>76157.865057169343</v>
      </c>
      <c r="AS68" s="47">
        <f t="shared" si="109"/>
        <v>0.53381930563111979</v>
      </c>
      <c r="AT68" s="44">
        <f t="shared" si="110"/>
        <v>128697.93324187638</v>
      </c>
      <c r="AU68" s="48">
        <f t="shared" si="111"/>
        <v>0.44444805103421781</v>
      </c>
      <c r="AV68" s="137">
        <f t="shared" si="71"/>
        <v>82541.041361029274</v>
      </c>
      <c r="AW68" s="138">
        <f t="shared" si="72"/>
        <v>88198.492446487144</v>
      </c>
      <c r="AX68" s="139">
        <f t="shared" si="73"/>
        <v>170739.53380751642</v>
      </c>
      <c r="AY68" s="41"/>
      <c r="AZ68" s="43">
        <v>1055569.9511632035</v>
      </c>
      <c r="BA68" s="47">
        <v>9.5737227673816943</v>
      </c>
      <c r="BB68" s="44">
        <v>227241.4248367968</v>
      </c>
      <c r="BC68" s="47">
        <v>8.0917788283586791</v>
      </c>
      <c r="BD68" s="44">
        <v>1282811.3760000002</v>
      </c>
      <c r="BE68" s="48">
        <v>9.2728883620066522</v>
      </c>
      <c r="BF68" s="46">
        <v>802411.31883691438</v>
      </c>
      <c r="BG68" s="47">
        <v>1.3612419950750918</v>
      </c>
      <c r="BH68" s="44">
        <v>661905.13116308558</v>
      </c>
      <c r="BI68" s="47">
        <v>2.3763975226026561</v>
      </c>
      <c r="BJ68" s="44">
        <v>1464316.45</v>
      </c>
      <c r="BK68" s="48">
        <v>1.6869946878063784</v>
      </c>
      <c r="BL68" s="137">
        <f t="shared" si="74"/>
        <v>1857981.2700001178</v>
      </c>
      <c r="BM68" s="138">
        <f t="shared" si="75"/>
        <v>889146.5559998824</v>
      </c>
      <c r="BN68" s="139">
        <f t="shared" si="76"/>
        <v>2747127.8260000004</v>
      </c>
      <c r="BO68" s="41"/>
      <c r="BP68" s="43">
        <v>441017.94000000041</v>
      </c>
      <c r="BQ68" s="47">
        <v>5.0408963514996392</v>
      </c>
      <c r="BR68" s="44">
        <v>201918.84999999989</v>
      </c>
      <c r="BS68" s="47">
        <v>9.9262044046799662</v>
      </c>
      <c r="BT68" s="44">
        <v>642936.79000000027</v>
      </c>
      <c r="BU68" s="48">
        <v>5.9625038486506563</v>
      </c>
      <c r="BV68" s="46">
        <v>547517.82000000007</v>
      </c>
      <c r="BW68" s="47">
        <v>1.9677543891175047</v>
      </c>
      <c r="BX68" s="44">
        <v>723765.96</v>
      </c>
      <c r="BY68" s="47">
        <v>4.0446732199638991</v>
      </c>
      <c r="BZ68" s="44">
        <v>1271283.78</v>
      </c>
      <c r="CA68" s="48">
        <v>2.7806586787054779</v>
      </c>
      <c r="CB68" s="137">
        <f t="shared" si="77"/>
        <v>988535.76000000047</v>
      </c>
      <c r="CC68" s="138">
        <f t="shared" si="78"/>
        <v>925684.80999999982</v>
      </c>
      <c r="CD68" s="139">
        <f t="shared" si="79"/>
        <v>1914220.5700000003</v>
      </c>
      <c r="CE68" s="41"/>
      <c r="CF68" s="43">
        <v>1034911.7800045474</v>
      </c>
      <c r="CG68" s="47">
        <v>8.230962030990403</v>
      </c>
      <c r="CH68" s="44">
        <v>145901.71248950477</v>
      </c>
      <c r="CI68" s="47">
        <v>6.3676390036007842</v>
      </c>
      <c r="CJ68" s="44">
        <v>1180813.4924940523</v>
      </c>
      <c r="CK68" s="48">
        <v>7.9437425073768884</v>
      </c>
      <c r="CL68" s="46">
        <v>924057.36786028859</v>
      </c>
      <c r="CM68" s="47">
        <v>1.5434861376495177</v>
      </c>
      <c r="CN68" s="44">
        <v>519371.58972959616</v>
      </c>
      <c r="CO68" s="47">
        <v>1.8347620215619156</v>
      </c>
      <c r="CP68" s="44">
        <v>1443428.9575898848</v>
      </c>
      <c r="CQ68" s="48">
        <v>1.6369954892117251</v>
      </c>
      <c r="CR68" s="137">
        <f t="shared" si="80"/>
        <v>1958969.147864836</v>
      </c>
      <c r="CS68" s="138">
        <f t="shared" si="81"/>
        <v>665273.30221910099</v>
      </c>
      <c r="CT68" s="139">
        <f t="shared" si="82"/>
        <v>2624242.450083937</v>
      </c>
      <c r="CU68" s="41"/>
      <c r="CV68" s="46">
        <f t="shared" si="83"/>
        <v>4895611.2119414303</v>
      </c>
      <c r="CW68" s="47">
        <f t="shared" si="112"/>
        <v>7.1405189713414776</v>
      </c>
      <c r="CX68" s="47">
        <f t="shared" si="84"/>
        <v>1222466.3991892484</v>
      </c>
      <c r="CY68" s="47">
        <f t="shared" si="85"/>
        <v>7.5128376210798411</v>
      </c>
      <c r="CZ68" s="44">
        <f t="shared" si="86"/>
        <v>6118077.611130679</v>
      </c>
      <c r="DA68" s="48">
        <f t="shared" si="87"/>
        <v>7.2119331473956141</v>
      </c>
      <c r="DB68" s="46">
        <f t="shared" si="88"/>
        <v>4060691.1861201962</v>
      </c>
      <c r="DC68" s="47">
        <f t="shared" si="89"/>
        <v>1.4005609520124622</v>
      </c>
      <c r="DD68" s="44">
        <f t="shared" si="90"/>
        <v>2744898.410779574</v>
      </c>
      <c r="DE68" s="47">
        <f t="shared" si="91"/>
        <v>1.7838181950858207</v>
      </c>
      <c r="DF68" s="44">
        <f t="shared" si="92"/>
        <v>6805589.5968997702</v>
      </c>
      <c r="DG68" s="48">
        <f t="shared" si="93"/>
        <v>1.5334435447393857</v>
      </c>
      <c r="DH68" s="174"/>
      <c r="DI68" s="187" t="s">
        <v>68</v>
      </c>
      <c r="DJ68" s="46">
        <f t="shared" si="94"/>
        <v>6118077.611130679</v>
      </c>
      <c r="DK68" s="44">
        <f t="shared" si="95"/>
        <v>6805589.5968997702</v>
      </c>
      <c r="DL68" s="45">
        <f t="shared" si="96"/>
        <v>12923667.208030449</v>
      </c>
      <c r="DM68"/>
    </row>
    <row r="69" spans="1:119" s="60" customFormat="1" ht="15.6" x14ac:dyDescent="0.3">
      <c r="A69" s="33">
        <v>55</v>
      </c>
      <c r="B69" s="33" t="s">
        <v>69</v>
      </c>
      <c r="C69" s="42"/>
      <c r="D69" s="43">
        <v>464094.59191737225</v>
      </c>
      <c r="E69" s="47">
        <f t="shared" si="97"/>
        <v>4.3673736346963432</v>
      </c>
      <c r="F69" s="44">
        <v>33285.779408136033</v>
      </c>
      <c r="G69" s="47">
        <f t="shared" si="98"/>
        <v>1.3649544578092361</v>
      </c>
      <c r="H69" s="44">
        <f t="shared" si="99"/>
        <v>497380.37132550828</v>
      </c>
      <c r="I69" s="48">
        <f t="shared" si="100"/>
        <v>3.8069680162687201</v>
      </c>
      <c r="J69" s="46">
        <v>65196.32193227706</v>
      </c>
      <c r="K69" s="47">
        <f t="shared" si="101"/>
        <v>0.20589460864325188</v>
      </c>
      <c r="L69" s="44">
        <v>56432.16284082635</v>
      </c>
      <c r="M69" s="47">
        <f t="shared" si="102"/>
        <v>0.20628504788943849</v>
      </c>
      <c r="N69" s="44">
        <f t="shared" si="103"/>
        <v>121628.48477310341</v>
      </c>
      <c r="O69" s="48">
        <f t="shared" si="104"/>
        <v>0.20607557741544733</v>
      </c>
      <c r="P69" s="137">
        <f t="shared" si="64"/>
        <v>529290.91384964925</v>
      </c>
      <c r="Q69" s="138">
        <f t="shared" si="65"/>
        <v>89717.942248962383</v>
      </c>
      <c r="R69" s="139">
        <f t="shared" si="66"/>
        <v>619008.85609861161</v>
      </c>
      <c r="S69" s="39"/>
      <c r="T69" s="43">
        <v>1838317.1692427653</v>
      </c>
      <c r="U69" s="47">
        <v>9.5538188894056422</v>
      </c>
      <c r="V69" s="44">
        <v>415108.23341595556</v>
      </c>
      <c r="W69" s="47">
        <v>8.7383848395073169</v>
      </c>
      <c r="X69" s="44">
        <v>2253425.402658721</v>
      </c>
      <c r="Y69" s="48">
        <v>9.3923641642820801</v>
      </c>
      <c r="Z69" s="46">
        <v>689395.4087195677</v>
      </c>
      <c r="AA69" s="47">
        <v>0.71116854488991743</v>
      </c>
      <c r="AB69" s="44">
        <v>288673.73055096064</v>
      </c>
      <c r="AC69" s="47">
        <v>0.7556943506273871</v>
      </c>
      <c r="AD69" s="44">
        <v>978069.13927052834</v>
      </c>
      <c r="AE69" s="48">
        <v>0.72375474830249942</v>
      </c>
      <c r="AF69" s="137">
        <f t="shared" si="67"/>
        <v>2527712.5779623329</v>
      </c>
      <c r="AG69" s="138">
        <f t="shared" si="68"/>
        <v>703781.9639669162</v>
      </c>
      <c r="AH69" s="139">
        <f t="shared" si="69"/>
        <v>3231494.5419292492</v>
      </c>
      <c r="AI69" s="41"/>
      <c r="AJ69" s="43">
        <v>67717.831430069986</v>
      </c>
      <c r="AK69" s="47">
        <f t="shared" si="105"/>
        <v>1.0672629066992905</v>
      </c>
      <c r="AL69" s="44">
        <v>22548.475106252197</v>
      </c>
      <c r="AM69" s="47">
        <f t="shared" si="106"/>
        <v>1.156984714775114</v>
      </c>
      <c r="AN69" s="44">
        <f t="shared" si="70"/>
        <v>90266.306536322183</v>
      </c>
      <c r="AO69" s="48">
        <f t="shared" si="107"/>
        <v>1.0883457304322717</v>
      </c>
      <c r="AP69" s="46">
        <v>40745.59451138218</v>
      </c>
      <c r="AQ69" s="47">
        <f t="shared" si="108"/>
        <v>0.27736582559381207</v>
      </c>
      <c r="AR69" s="44">
        <v>58656.606304123357</v>
      </c>
      <c r="AS69" s="47">
        <f t="shared" si="109"/>
        <v>0.41114635795580839</v>
      </c>
      <c r="AT69" s="44">
        <f t="shared" si="110"/>
        <v>99402.200815505537</v>
      </c>
      <c r="AU69" s="48">
        <f t="shared" si="111"/>
        <v>0.34327757492369854</v>
      </c>
      <c r="AV69" s="137">
        <f t="shared" si="71"/>
        <v>108463.42594145217</v>
      </c>
      <c r="AW69" s="138">
        <f t="shared" si="72"/>
        <v>81205.081410375555</v>
      </c>
      <c r="AX69" s="139">
        <f t="shared" si="73"/>
        <v>189668.50735182772</v>
      </c>
      <c r="AY69" s="41"/>
      <c r="AZ69" s="43">
        <v>823279.05795639579</v>
      </c>
      <c r="BA69" s="47">
        <v>7.4669096561342663</v>
      </c>
      <c r="BB69" s="44">
        <v>178449.81804360446</v>
      </c>
      <c r="BC69" s="47">
        <v>6.3543716142721385</v>
      </c>
      <c r="BD69" s="44">
        <v>1001728.8760000003</v>
      </c>
      <c r="BE69" s="48">
        <v>7.2410645944773764</v>
      </c>
      <c r="BF69" s="46">
        <v>403010.51533800404</v>
      </c>
      <c r="BG69" s="47">
        <v>0.68368282582320394</v>
      </c>
      <c r="BH69" s="44">
        <v>336197.73466199596</v>
      </c>
      <c r="BI69" s="47">
        <v>1.2070301711538522</v>
      </c>
      <c r="BJ69" s="44">
        <v>739208.25</v>
      </c>
      <c r="BK69" s="48">
        <v>0.85161946444885561</v>
      </c>
      <c r="BL69" s="137">
        <f t="shared" si="74"/>
        <v>1226289.5732943998</v>
      </c>
      <c r="BM69" s="138">
        <f t="shared" si="75"/>
        <v>514647.55270560039</v>
      </c>
      <c r="BN69" s="139">
        <f t="shared" si="76"/>
        <v>1740937.1260000002</v>
      </c>
      <c r="BO69" s="41"/>
      <c r="BP69" s="43">
        <v>402139.26000000024</v>
      </c>
      <c r="BQ69" s="47">
        <v>4.5965076353328485</v>
      </c>
      <c r="BR69" s="44">
        <v>158860.21999999991</v>
      </c>
      <c r="BS69" s="47">
        <v>7.8094690787533141</v>
      </c>
      <c r="BT69" s="44">
        <v>560999.48000000021</v>
      </c>
      <c r="BU69" s="48">
        <v>5.2026289529815468</v>
      </c>
      <c r="BV69" s="46">
        <v>35577.959999999919</v>
      </c>
      <c r="BW69" s="47">
        <v>0.12786558608420606</v>
      </c>
      <c r="BX69" s="44">
        <v>68621.969999999739</v>
      </c>
      <c r="BY69" s="47">
        <v>0.38348507625333061</v>
      </c>
      <c r="BZ69" s="44">
        <v>104199.92999999966</v>
      </c>
      <c r="CA69" s="48">
        <v>0.22791484028452116</v>
      </c>
      <c r="CB69" s="137">
        <f t="shared" si="77"/>
        <v>437717.22000000015</v>
      </c>
      <c r="CC69" s="138">
        <f t="shared" si="78"/>
        <v>227482.18999999965</v>
      </c>
      <c r="CD69" s="139">
        <f t="shared" si="79"/>
        <v>665199.4099999998</v>
      </c>
      <c r="CE69" s="41"/>
      <c r="CF69" s="43">
        <v>976036.05561775714</v>
      </c>
      <c r="CG69" s="47">
        <v>7.7627058362714711</v>
      </c>
      <c r="CH69" s="44">
        <v>137738.25691014458</v>
      </c>
      <c r="CI69" s="47">
        <v>6.0113584825271502</v>
      </c>
      <c r="CJ69" s="44">
        <v>1113774.3125279017</v>
      </c>
      <c r="CK69" s="48">
        <v>7.4927466583779134</v>
      </c>
      <c r="CL69" s="46">
        <v>840885.62638510927</v>
      </c>
      <c r="CM69" s="47">
        <v>1.4045613971776489</v>
      </c>
      <c r="CN69" s="44">
        <v>473401.00400921633</v>
      </c>
      <c r="CO69" s="47">
        <v>1.6723636800726891</v>
      </c>
      <c r="CP69" s="44">
        <v>1314286.6303943256</v>
      </c>
      <c r="CQ69" s="48">
        <v>1.4905349336202522</v>
      </c>
      <c r="CR69" s="137">
        <f t="shared" si="80"/>
        <v>1816921.6820028664</v>
      </c>
      <c r="CS69" s="138">
        <f t="shared" si="81"/>
        <v>611139.26091936091</v>
      </c>
      <c r="CT69" s="139">
        <f t="shared" si="82"/>
        <v>2428060.9429222271</v>
      </c>
      <c r="CU69" s="41"/>
      <c r="CV69" s="46">
        <f t="shared" si="83"/>
        <v>4571583.9661643608</v>
      </c>
      <c r="CW69" s="47">
        <f t="shared" si="112"/>
        <v>6.6679073615675977</v>
      </c>
      <c r="CX69" s="47">
        <f t="shared" si="84"/>
        <v>945990.78288409277</v>
      </c>
      <c r="CY69" s="47">
        <f t="shared" si="85"/>
        <v>5.8137181909947504</v>
      </c>
      <c r="CZ69" s="44">
        <f t="shared" si="86"/>
        <v>5517574.7490484538</v>
      </c>
      <c r="DA69" s="48">
        <f t="shared" si="87"/>
        <v>6.5040659427891061</v>
      </c>
      <c r="DB69" s="46">
        <f t="shared" si="88"/>
        <v>2074811.4268863401</v>
      </c>
      <c r="DC69" s="47">
        <f t="shared" si="89"/>
        <v>0.71561705485482174</v>
      </c>
      <c r="DD69" s="44">
        <f t="shared" si="90"/>
        <v>1281983.2083671223</v>
      </c>
      <c r="DE69" s="47">
        <f t="shared" si="91"/>
        <v>0.83311825454053601</v>
      </c>
      <c r="DF69" s="44">
        <f t="shared" si="92"/>
        <v>3356794.6352534625</v>
      </c>
      <c r="DG69" s="48">
        <f t="shared" si="93"/>
        <v>0.75635696087082638</v>
      </c>
      <c r="DH69" s="174"/>
      <c r="DI69" s="187" t="s">
        <v>69</v>
      </c>
      <c r="DJ69" s="46">
        <f t="shared" si="94"/>
        <v>5517574.7490484538</v>
      </c>
      <c r="DK69" s="44">
        <f t="shared" si="95"/>
        <v>3356794.6352534625</v>
      </c>
      <c r="DL69" s="45">
        <f t="shared" si="96"/>
        <v>8874369.3843019158</v>
      </c>
      <c r="DM69"/>
    </row>
    <row r="70" spans="1:119" s="60" customFormat="1" ht="15.6" x14ac:dyDescent="0.3">
      <c r="A70" s="33">
        <v>56</v>
      </c>
      <c r="B70" s="33" t="s">
        <v>70</v>
      </c>
      <c r="C70" s="42"/>
      <c r="D70" s="43">
        <v>76763.413234701933</v>
      </c>
      <c r="E70" s="47">
        <f t="shared" si="97"/>
        <v>0.722383998670311</v>
      </c>
      <c r="F70" s="44">
        <v>7691.7007317092284</v>
      </c>
      <c r="G70" s="47">
        <f t="shared" si="98"/>
        <v>0.3154146121425912</v>
      </c>
      <c r="H70" s="44">
        <f t="shared" si="99"/>
        <v>84455.113966411154</v>
      </c>
      <c r="I70" s="48">
        <f t="shared" si="100"/>
        <v>0.6464226097696989</v>
      </c>
      <c r="J70" s="46">
        <v>11293.941058081939</v>
      </c>
      <c r="K70" s="47">
        <f t="shared" si="101"/>
        <v>3.5667066872410585E-2</v>
      </c>
      <c r="L70" s="44">
        <v>9759.7789483841916</v>
      </c>
      <c r="M70" s="47">
        <f t="shared" si="102"/>
        <v>3.5676400945973123E-2</v>
      </c>
      <c r="N70" s="44">
        <f t="shared" si="103"/>
        <v>21053.72000646613</v>
      </c>
      <c r="O70" s="48">
        <f t="shared" si="104"/>
        <v>3.5671393219847969E-2</v>
      </c>
      <c r="P70" s="137">
        <f t="shared" si="64"/>
        <v>88057.354292783872</v>
      </c>
      <c r="Q70" s="138">
        <f t="shared" si="65"/>
        <v>17451.47968009342</v>
      </c>
      <c r="R70" s="139">
        <f t="shared" si="66"/>
        <v>105508.8339728773</v>
      </c>
      <c r="S70" s="39"/>
      <c r="T70" s="43">
        <v>676878.77077027876</v>
      </c>
      <c r="U70" s="47">
        <v>3.5177701074763599</v>
      </c>
      <c r="V70" s="44">
        <v>148855.20978549571</v>
      </c>
      <c r="W70" s="47">
        <v>3.1335300140092563</v>
      </c>
      <c r="X70" s="44">
        <v>825733.98055577441</v>
      </c>
      <c r="Y70" s="48">
        <v>3.4416911423167393</v>
      </c>
      <c r="Z70" s="46">
        <v>1031582.4569512266</v>
      </c>
      <c r="AA70" s="47">
        <v>1.0641628672963723</v>
      </c>
      <c r="AB70" s="44">
        <v>404178.34923605568</v>
      </c>
      <c r="AC70" s="47">
        <v>1.0580640454558812</v>
      </c>
      <c r="AD70" s="44">
        <v>1435760.8061872823</v>
      </c>
      <c r="AE70" s="48">
        <v>1.0624389004643264</v>
      </c>
      <c r="AF70" s="137">
        <f t="shared" si="67"/>
        <v>1708461.2277215053</v>
      </c>
      <c r="AG70" s="138">
        <f t="shared" si="68"/>
        <v>553033.55902155139</v>
      </c>
      <c r="AH70" s="139">
        <f t="shared" si="69"/>
        <v>2261494.786743057</v>
      </c>
      <c r="AI70" s="41"/>
      <c r="AJ70" s="43">
        <v>666798.97816889174</v>
      </c>
      <c r="AK70" s="47">
        <f t="shared" si="105"/>
        <v>10.509046149233912</v>
      </c>
      <c r="AL70" s="44">
        <v>173492.78330499001</v>
      </c>
      <c r="AM70" s="47">
        <f t="shared" si="106"/>
        <v>8.9020875008974301</v>
      </c>
      <c r="AN70" s="44">
        <f t="shared" si="70"/>
        <v>840291.76147388178</v>
      </c>
      <c r="AO70" s="48">
        <f t="shared" si="107"/>
        <v>10.13144312656147</v>
      </c>
      <c r="AP70" s="46">
        <v>212333.28510962409</v>
      </c>
      <c r="AQ70" s="47">
        <f t="shared" si="108"/>
        <v>1.4454077215396937</v>
      </c>
      <c r="AR70" s="44">
        <v>318530.80379225581</v>
      </c>
      <c r="AS70" s="47">
        <f t="shared" si="109"/>
        <v>2.2327029831372283</v>
      </c>
      <c r="AT70" s="44">
        <f t="shared" si="110"/>
        <v>530864.08890187996</v>
      </c>
      <c r="AU70" s="48">
        <f t="shared" si="111"/>
        <v>1.8332968038660349</v>
      </c>
      <c r="AV70" s="137">
        <f t="shared" si="71"/>
        <v>879132.26327851578</v>
      </c>
      <c r="AW70" s="138">
        <f t="shared" si="72"/>
        <v>492023.58709724585</v>
      </c>
      <c r="AX70" s="139">
        <f t="shared" si="73"/>
        <v>1371155.8503757617</v>
      </c>
      <c r="AY70" s="41"/>
      <c r="AZ70" s="43">
        <v>642954.68925377144</v>
      </c>
      <c r="BA70" s="47">
        <v>5.8314183158780981</v>
      </c>
      <c r="BB70" s="44">
        <v>144763.36274622919</v>
      </c>
      <c r="BC70" s="47">
        <v>5.1548396804554066</v>
      </c>
      <c r="BD70" s="44">
        <v>787718.05200000061</v>
      </c>
      <c r="BE70" s="48">
        <v>5.6940729507011758</v>
      </c>
      <c r="BF70" s="46">
        <v>342181.9362404503</v>
      </c>
      <c r="BG70" s="47">
        <v>0.58049084133280793</v>
      </c>
      <c r="BH70" s="44">
        <v>279219.16375954967</v>
      </c>
      <c r="BI70" s="47">
        <v>1.0024634917928923</v>
      </c>
      <c r="BJ70" s="44">
        <v>621401.1</v>
      </c>
      <c r="BK70" s="48">
        <v>0.71589741049282085</v>
      </c>
      <c r="BL70" s="137">
        <f t="shared" si="74"/>
        <v>985136.62549422169</v>
      </c>
      <c r="BM70" s="138">
        <f t="shared" si="75"/>
        <v>423982.52650577889</v>
      </c>
      <c r="BN70" s="139">
        <f t="shared" si="76"/>
        <v>1409119.1520000007</v>
      </c>
      <c r="BO70" s="41"/>
      <c r="BP70" s="43">
        <v>765243.04999999981</v>
      </c>
      <c r="BQ70" s="47">
        <v>8.7468344230065824</v>
      </c>
      <c r="BR70" s="44">
        <v>146953.36999999997</v>
      </c>
      <c r="BS70" s="47">
        <v>7.2241357781928999</v>
      </c>
      <c r="BT70" s="44">
        <v>912196.41999999981</v>
      </c>
      <c r="BU70" s="48">
        <v>8.4595791523694679</v>
      </c>
      <c r="BV70" s="46">
        <v>282025.56000000023</v>
      </c>
      <c r="BW70" s="47">
        <v>1.0135871623928561</v>
      </c>
      <c r="BX70" s="44">
        <v>394542.31999999995</v>
      </c>
      <c r="BY70" s="47">
        <v>2.2048491419055227</v>
      </c>
      <c r="BZ70" s="44">
        <v>676567.88000000012</v>
      </c>
      <c r="CA70" s="48">
        <v>1.4798461026973588</v>
      </c>
      <c r="CB70" s="137">
        <f t="shared" si="77"/>
        <v>1047268.6100000001</v>
      </c>
      <c r="CC70" s="138">
        <f t="shared" si="78"/>
        <v>541495.68999999994</v>
      </c>
      <c r="CD70" s="139">
        <f t="shared" si="79"/>
        <v>1588764.3</v>
      </c>
      <c r="CE70" s="41"/>
      <c r="CF70" s="43">
        <v>1177791.3683119332</v>
      </c>
      <c r="CG70" s="47">
        <v>9.3673260081754588</v>
      </c>
      <c r="CH70" s="44">
        <v>167433.12196201761</v>
      </c>
      <c r="CI70" s="47">
        <v>7.3073417693893257</v>
      </c>
      <c r="CJ70" s="44">
        <v>1345224.4902739509</v>
      </c>
      <c r="CK70" s="48">
        <v>9.0497923959040598</v>
      </c>
      <c r="CL70" s="46">
        <v>700990.39685967029</v>
      </c>
      <c r="CM70" s="47">
        <v>1.170889381774749</v>
      </c>
      <c r="CN70" s="44">
        <v>389824.11801970447</v>
      </c>
      <c r="CO70" s="47">
        <v>1.3771151541111462</v>
      </c>
      <c r="CP70" s="44">
        <v>1090814.5148793748</v>
      </c>
      <c r="CQ70" s="48">
        <v>1.2370947880980259</v>
      </c>
      <c r="CR70" s="137">
        <f t="shared" si="80"/>
        <v>1878781.7651716035</v>
      </c>
      <c r="CS70" s="138">
        <f t="shared" si="81"/>
        <v>557257.23998172209</v>
      </c>
      <c r="CT70" s="139">
        <f t="shared" si="82"/>
        <v>2436039.0051533254</v>
      </c>
      <c r="CU70" s="41"/>
      <c r="CV70" s="46">
        <f t="shared" si="83"/>
        <v>4006430.2697395766</v>
      </c>
      <c r="CW70" s="47">
        <f t="shared" si="112"/>
        <v>5.8435995241311778</v>
      </c>
      <c r="CX70" s="47">
        <f t="shared" si="84"/>
        <v>789189.54853044171</v>
      </c>
      <c r="CY70" s="47">
        <f t="shared" si="85"/>
        <v>4.8500743532049002</v>
      </c>
      <c r="CZ70" s="44">
        <f t="shared" si="86"/>
        <v>4795619.8182700183</v>
      </c>
      <c r="DA70" s="48">
        <f t="shared" si="87"/>
        <v>5.6530321659808287</v>
      </c>
      <c r="DB70" s="46">
        <f t="shared" si="88"/>
        <v>2580407.5762190535</v>
      </c>
      <c r="DC70" s="47">
        <f t="shared" si="89"/>
        <v>0.89000072300069588</v>
      </c>
      <c r="DD70" s="44">
        <f t="shared" si="90"/>
        <v>1796054.5337559499</v>
      </c>
      <c r="DE70" s="47">
        <f t="shared" si="91"/>
        <v>1.1671961133783193</v>
      </c>
      <c r="DF70" s="44">
        <f t="shared" si="92"/>
        <v>4376462.1099750036</v>
      </c>
      <c r="DG70" s="48">
        <f t="shared" si="93"/>
        <v>0.98610964939684975</v>
      </c>
      <c r="DH70" s="174"/>
      <c r="DI70" s="187" t="s">
        <v>70</v>
      </c>
      <c r="DJ70" s="46">
        <f t="shared" si="94"/>
        <v>4795619.8182700183</v>
      </c>
      <c r="DK70" s="44">
        <f t="shared" si="95"/>
        <v>4376462.1099750036</v>
      </c>
      <c r="DL70" s="45">
        <f t="shared" si="96"/>
        <v>9172081.9282450229</v>
      </c>
      <c r="DM70"/>
    </row>
    <row r="71" spans="1:119" s="60" customFormat="1" ht="15.6" x14ac:dyDescent="0.3">
      <c r="A71" s="33">
        <v>57</v>
      </c>
      <c r="B71" s="33" t="s">
        <v>71</v>
      </c>
      <c r="C71" s="42"/>
      <c r="D71" s="43">
        <v>0</v>
      </c>
      <c r="E71" s="47">
        <f t="shared" si="97"/>
        <v>0</v>
      </c>
      <c r="F71" s="44">
        <v>0</v>
      </c>
      <c r="G71" s="47">
        <f t="shared" si="98"/>
        <v>0</v>
      </c>
      <c r="H71" s="44">
        <f t="shared" si="99"/>
        <v>0</v>
      </c>
      <c r="I71" s="48">
        <f t="shared" si="100"/>
        <v>0</v>
      </c>
      <c r="J71" s="46">
        <v>0</v>
      </c>
      <c r="K71" s="47">
        <f t="shared" si="101"/>
        <v>0</v>
      </c>
      <c r="L71" s="44">
        <v>0</v>
      </c>
      <c r="M71" s="47">
        <f t="shared" si="102"/>
        <v>0</v>
      </c>
      <c r="N71" s="44">
        <f t="shared" si="103"/>
        <v>0</v>
      </c>
      <c r="O71" s="48">
        <f t="shared" si="104"/>
        <v>0</v>
      </c>
      <c r="P71" s="137">
        <f t="shared" si="64"/>
        <v>0</v>
      </c>
      <c r="Q71" s="138">
        <f t="shared" si="65"/>
        <v>0</v>
      </c>
      <c r="R71" s="139">
        <f t="shared" si="66"/>
        <v>0</v>
      </c>
      <c r="S71" s="39"/>
      <c r="T71" s="43">
        <v>0</v>
      </c>
      <c r="U71" s="47">
        <v>0</v>
      </c>
      <c r="V71" s="44">
        <v>0</v>
      </c>
      <c r="W71" s="47">
        <v>0</v>
      </c>
      <c r="X71" s="44">
        <v>0</v>
      </c>
      <c r="Y71" s="48">
        <v>0</v>
      </c>
      <c r="Z71" s="46">
        <v>0</v>
      </c>
      <c r="AA71" s="47">
        <v>0</v>
      </c>
      <c r="AB71" s="44">
        <v>0</v>
      </c>
      <c r="AC71" s="47">
        <v>0</v>
      </c>
      <c r="AD71" s="44">
        <v>0</v>
      </c>
      <c r="AE71" s="48">
        <v>0</v>
      </c>
      <c r="AF71" s="137">
        <f t="shared" si="67"/>
        <v>0</v>
      </c>
      <c r="AG71" s="138">
        <f t="shared" si="68"/>
        <v>0</v>
      </c>
      <c r="AH71" s="139">
        <f t="shared" si="69"/>
        <v>0</v>
      </c>
      <c r="AI71" s="41"/>
      <c r="AJ71" s="43">
        <v>0</v>
      </c>
      <c r="AK71" s="47">
        <f t="shared" si="105"/>
        <v>0</v>
      </c>
      <c r="AL71" s="44">
        <v>0</v>
      </c>
      <c r="AM71" s="47">
        <f t="shared" si="106"/>
        <v>0</v>
      </c>
      <c r="AN71" s="44">
        <f t="shared" si="70"/>
        <v>0</v>
      </c>
      <c r="AO71" s="48">
        <f t="shared" si="107"/>
        <v>0</v>
      </c>
      <c r="AP71" s="46">
        <v>0</v>
      </c>
      <c r="AQ71" s="47">
        <f t="shared" si="108"/>
        <v>0</v>
      </c>
      <c r="AR71" s="44">
        <v>0</v>
      </c>
      <c r="AS71" s="47">
        <f t="shared" si="109"/>
        <v>0</v>
      </c>
      <c r="AT71" s="44">
        <f t="shared" si="110"/>
        <v>0</v>
      </c>
      <c r="AU71" s="48">
        <f t="shared" si="111"/>
        <v>0</v>
      </c>
      <c r="AV71" s="137">
        <f t="shared" si="71"/>
        <v>0</v>
      </c>
      <c r="AW71" s="138">
        <f t="shared" si="72"/>
        <v>0</v>
      </c>
      <c r="AX71" s="139">
        <f t="shared" si="73"/>
        <v>0</v>
      </c>
      <c r="AY71" s="41"/>
      <c r="AZ71" s="43">
        <v>0</v>
      </c>
      <c r="BA71" s="47">
        <v>0</v>
      </c>
      <c r="BB71" s="44">
        <v>0</v>
      </c>
      <c r="BC71" s="47">
        <v>0</v>
      </c>
      <c r="BD71" s="44">
        <v>0</v>
      </c>
      <c r="BE71" s="48">
        <v>0</v>
      </c>
      <c r="BF71" s="46">
        <v>0</v>
      </c>
      <c r="BG71" s="47">
        <v>0</v>
      </c>
      <c r="BH71" s="44">
        <v>0</v>
      </c>
      <c r="BI71" s="47">
        <v>0</v>
      </c>
      <c r="BJ71" s="44">
        <v>0</v>
      </c>
      <c r="BK71" s="48">
        <v>0</v>
      </c>
      <c r="BL71" s="137">
        <f t="shared" si="74"/>
        <v>0</v>
      </c>
      <c r="BM71" s="138">
        <f t="shared" si="75"/>
        <v>0</v>
      </c>
      <c r="BN71" s="139">
        <f t="shared" si="76"/>
        <v>0</v>
      </c>
      <c r="BO71" s="41"/>
      <c r="BP71" s="43">
        <v>0</v>
      </c>
      <c r="BQ71" s="47">
        <v>0</v>
      </c>
      <c r="BR71" s="44">
        <v>0</v>
      </c>
      <c r="BS71" s="47">
        <v>0</v>
      </c>
      <c r="BT71" s="44">
        <v>0</v>
      </c>
      <c r="BU71" s="48">
        <v>0</v>
      </c>
      <c r="BV71" s="46">
        <v>0</v>
      </c>
      <c r="BW71" s="47">
        <v>0</v>
      </c>
      <c r="BX71" s="44">
        <v>0</v>
      </c>
      <c r="BY71" s="47">
        <v>0</v>
      </c>
      <c r="BZ71" s="44">
        <v>0</v>
      </c>
      <c r="CA71" s="48">
        <v>0</v>
      </c>
      <c r="CB71" s="137">
        <f t="shared" si="77"/>
        <v>0</v>
      </c>
      <c r="CC71" s="138">
        <f t="shared" si="78"/>
        <v>0</v>
      </c>
      <c r="CD71" s="139">
        <f t="shared" si="79"/>
        <v>0</v>
      </c>
      <c r="CE71" s="41"/>
      <c r="CF71" s="43">
        <v>0</v>
      </c>
      <c r="CG71" s="47">
        <v>0</v>
      </c>
      <c r="CH71" s="44">
        <v>0</v>
      </c>
      <c r="CI71" s="47">
        <v>0</v>
      </c>
      <c r="CJ71" s="44">
        <v>0</v>
      </c>
      <c r="CK71" s="48">
        <v>0</v>
      </c>
      <c r="CL71" s="46">
        <v>0</v>
      </c>
      <c r="CM71" s="47">
        <v>0</v>
      </c>
      <c r="CN71" s="44">
        <v>0</v>
      </c>
      <c r="CO71" s="47">
        <v>0</v>
      </c>
      <c r="CP71" s="44">
        <v>0</v>
      </c>
      <c r="CQ71" s="48">
        <v>0</v>
      </c>
      <c r="CR71" s="137">
        <f t="shared" si="80"/>
        <v>0</v>
      </c>
      <c r="CS71" s="138">
        <f t="shared" si="81"/>
        <v>0</v>
      </c>
      <c r="CT71" s="139">
        <f t="shared" si="82"/>
        <v>0</v>
      </c>
      <c r="CU71" s="41"/>
      <c r="CV71" s="46">
        <f t="shared" si="83"/>
        <v>0</v>
      </c>
      <c r="CW71" s="47">
        <f t="shared" si="112"/>
        <v>0</v>
      </c>
      <c r="CX71" s="47">
        <f t="shared" si="84"/>
        <v>0</v>
      </c>
      <c r="CY71" s="47">
        <f t="shared" si="85"/>
        <v>0</v>
      </c>
      <c r="CZ71" s="44">
        <f t="shared" si="86"/>
        <v>0</v>
      </c>
      <c r="DA71" s="48">
        <f t="shared" si="87"/>
        <v>0</v>
      </c>
      <c r="DB71" s="46">
        <f t="shared" si="88"/>
        <v>0</v>
      </c>
      <c r="DC71" s="47">
        <f t="shared" si="89"/>
        <v>0</v>
      </c>
      <c r="DD71" s="44">
        <f t="shared" si="90"/>
        <v>0</v>
      </c>
      <c r="DE71" s="47">
        <f t="shared" si="91"/>
        <v>0</v>
      </c>
      <c r="DF71" s="44">
        <f t="shared" si="92"/>
        <v>0</v>
      </c>
      <c r="DG71" s="48">
        <f t="shared" si="93"/>
        <v>0</v>
      </c>
      <c r="DH71" s="174"/>
      <c r="DI71" s="187" t="s">
        <v>71</v>
      </c>
      <c r="DJ71" s="46">
        <f t="shared" si="94"/>
        <v>0</v>
      </c>
      <c r="DK71" s="44">
        <f t="shared" si="95"/>
        <v>0</v>
      </c>
      <c r="DL71" s="45">
        <f t="shared" si="96"/>
        <v>0</v>
      </c>
      <c r="DM71"/>
    </row>
    <row r="72" spans="1:119" s="60" customFormat="1" ht="15.6" x14ac:dyDescent="0.3">
      <c r="A72" s="33">
        <v>58</v>
      </c>
      <c r="B72" s="33" t="s">
        <v>72</v>
      </c>
      <c r="C72" s="42"/>
      <c r="D72" s="43">
        <v>0</v>
      </c>
      <c r="E72" s="47">
        <f t="shared" si="97"/>
        <v>0</v>
      </c>
      <c r="F72" s="44">
        <v>0</v>
      </c>
      <c r="G72" s="47">
        <f t="shared" si="98"/>
        <v>0</v>
      </c>
      <c r="H72" s="44">
        <f t="shared" si="99"/>
        <v>0</v>
      </c>
      <c r="I72" s="48">
        <f t="shared" si="100"/>
        <v>0</v>
      </c>
      <c r="J72" s="46">
        <v>0</v>
      </c>
      <c r="K72" s="47">
        <f t="shared" si="101"/>
        <v>0</v>
      </c>
      <c r="L72" s="44">
        <v>0</v>
      </c>
      <c r="M72" s="47">
        <f t="shared" si="102"/>
        <v>0</v>
      </c>
      <c r="N72" s="44">
        <f t="shared" si="103"/>
        <v>0</v>
      </c>
      <c r="O72" s="48">
        <f t="shared" si="104"/>
        <v>0</v>
      </c>
      <c r="P72" s="137">
        <f t="shared" si="64"/>
        <v>0</v>
      </c>
      <c r="Q72" s="138">
        <f t="shared" si="65"/>
        <v>0</v>
      </c>
      <c r="R72" s="139">
        <f t="shared" si="66"/>
        <v>0</v>
      </c>
      <c r="S72" s="39"/>
      <c r="T72" s="43">
        <v>0</v>
      </c>
      <c r="U72" s="47">
        <v>0</v>
      </c>
      <c r="V72" s="44">
        <v>0</v>
      </c>
      <c r="W72" s="47">
        <v>0</v>
      </c>
      <c r="X72" s="44">
        <v>0</v>
      </c>
      <c r="Y72" s="48">
        <v>0</v>
      </c>
      <c r="Z72" s="46">
        <v>0</v>
      </c>
      <c r="AA72" s="47">
        <v>0</v>
      </c>
      <c r="AB72" s="44">
        <v>0</v>
      </c>
      <c r="AC72" s="47">
        <v>0</v>
      </c>
      <c r="AD72" s="44">
        <v>0</v>
      </c>
      <c r="AE72" s="48">
        <v>0</v>
      </c>
      <c r="AF72" s="137">
        <f t="shared" si="67"/>
        <v>0</v>
      </c>
      <c r="AG72" s="138">
        <f t="shared" si="68"/>
        <v>0</v>
      </c>
      <c r="AH72" s="139">
        <f t="shared" si="69"/>
        <v>0</v>
      </c>
      <c r="AI72" s="41"/>
      <c r="AJ72" s="43">
        <v>0</v>
      </c>
      <c r="AK72" s="47">
        <f t="shared" si="105"/>
        <v>0</v>
      </c>
      <c r="AL72" s="44">
        <v>0</v>
      </c>
      <c r="AM72" s="47">
        <f t="shared" si="106"/>
        <v>0</v>
      </c>
      <c r="AN72" s="44">
        <f t="shared" si="70"/>
        <v>0</v>
      </c>
      <c r="AO72" s="48">
        <f t="shared" si="107"/>
        <v>0</v>
      </c>
      <c r="AP72" s="46">
        <v>0</v>
      </c>
      <c r="AQ72" s="47">
        <f t="shared" si="108"/>
        <v>0</v>
      </c>
      <c r="AR72" s="44">
        <v>0</v>
      </c>
      <c r="AS72" s="47">
        <f t="shared" si="109"/>
        <v>0</v>
      </c>
      <c r="AT72" s="44">
        <f t="shared" si="110"/>
        <v>0</v>
      </c>
      <c r="AU72" s="48">
        <f t="shared" si="111"/>
        <v>0</v>
      </c>
      <c r="AV72" s="137">
        <f t="shared" si="71"/>
        <v>0</v>
      </c>
      <c r="AW72" s="138">
        <f t="shared" si="72"/>
        <v>0</v>
      </c>
      <c r="AX72" s="139">
        <f t="shared" si="73"/>
        <v>0</v>
      </c>
      <c r="AY72" s="41"/>
      <c r="AZ72" s="43">
        <v>976401.54175357521</v>
      </c>
      <c r="BA72" s="47">
        <v>8.8556875459478785</v>
      </c>
      <c r="BB72" s="44">
        <v>212026.0382464237</v>
      </c>
      <c r="BC72" s="47">
        <v>7.5499782162313034</v>
      </c>
      <c r="BD72" s="44">
        <v>1188427.5799999989</v>
      </c>
      <c r="BE72" s="48">
        <v>8.5906287407835684</v>
      </c>
      <c r="BF72" s="46">
        <v>0</v>
      </c>
      <c r="BG72" s="47">
        <v>0</v>
      </c>
      <c r="BH72" s="44">
        <v>0</v>
      </c>
      <c r="BI72" s="47">
        <v>0</v>
      </c>
      <c r="BJ72" s="44">
        <v>0</v>
      </c>
      <c r="BK72" s="48">
        <v>0</v>
      </c>
      <c r="BL72" s="137">
        <f t="shared" si="74"/>
        <v>976401.54175357521</v>
      </c>
      <c r="BM72" s="138">
        <f t="shared" si="75"/>
        <v>212026.0382464237</v>
      </c>
      <c r="BN72" s="139">
        <f t="shared" si="76"/>
        <v>1188427.5799999989</v>
      </c>
      <c r="BO72" s="41"/>
      <c r="BP72" s="43">
        <v>0</v>
      </c>
      <c r="BQ72" s="47">
        <v>0</v>
      </c>
      <c r="BR72" s="44">
        <v>0</v>
      </c>
      <c r="BS72" s="47">
        <v>0</v>
      </c>
      <c r="BT72" s="44">
        <v>0</v>
      </c>
      <c r="BU72" s="48">
        <v>0</v>
      </c>
      <c r="BV72" s="46">
        <v>0</v>
      </c>
      <c r="BW72" s="47">
        <v>0</v>
      </c>
      <c r="BX72" s="44">
        <v>0</v>
      </c>
      <c r="BY72" s="47">
        <v>0</v>
      </c>
      <c r="BZ72" s="44">
        <v>0</v>
      </c>
      <c r="CA72" s="48">
        <v>0</v>
      </c>
      <c r="CB72" s="137">
        <f t="shared" si="77"/>
        <v>0</v>
      </c>
      <c r="CC72" s="138">
        <f t="shared" si="78"/>
        <v>0</v>
      </c>
      <c r="CD72" s="139">
        <f t="shared" si="79"/>
        <v>0</v>
      </c>
      <c r="CE72" s="41"/>
      <c r="CF72" s="43">
        <v>0</v>
      </c>
      <c r="CG72" s="47">
        <v>0</v>
      </c>
      <c r="CH72" s="44">
        <v>0</v>
      </c>
      <c r="CI72" s="47">
        <v>0</v>
      </c>
      <c r="CJ72" s="44">
        <v>0</v>
      </c>
      <c r="CK72" s="48">
        <v>0</v>
      </c>
      <c r="CL72" s="46">
        <v>0</v>
      </c>
      <c r="CM72" s="47">
        <v>0</v>
      </c>
      <c r="CN72" s="44">
        <v>0</v>
      </c>
      <c r="CO72" s="47">
        <v>0</v>
      </c>
      <c r="CP72" s="44">
        <v>0</v>
      </c>
      <c r="CQ72" s="48">
        <v>0</v>
      </c>
      <c r="CR72" s="137">
        <f t="shared" si="80"/>
        <v>0</v>
      </c>
      <c r="CS72" s="138">
        <f t="shared" si="81"/>
        <v>0</v>
      </c>
      <c r="CT72" s="139">
        <f t="shared" si="82"/>
        <v>0</v>
      </c>
      <c r="CU72" s="41"/>
      <c r="CV72" s="46">
        <f t="shared" si="83"/>
        <v>976401.54175357521</v>
      </c>
      <c r="CW72" s="47">
        <f t="shared" si="112"/>
        <v>1.42413550233161</v>
      </c>
      <c r="CX72" s="47">
        <f t="shared" si="84"/>
        <v>212026.0382464237</v>
      </c>
      <c r="CY72" s="47">
        <f t="shared" si="85"/>
        <v>1.3030355663294166</v>
      </c>
      <c r="CZ72" s="44">
        <f t="shared" si="86"/>
        <v>1188427.5799999989</v>
      </c>
      <c r="DA72" s="48">
        <f t="shared" si="87"/>
        <v>1.4009074095248635</v>
      </c>
      <c r="DB72" s="46">
        <f t="shared" si="88"/>
        <v>0</v>
      </c>
      <c r="DC72" s="47">
        <f t="shared" si="89"/>
        <v>0</v>
      </c>
      <c r="DD72" s="44">
        <f t="shared" si="90"/>
        <v>0</v>
      </c>
      <c r="DE72" s="47">
        <f t="shared" si="91"/>
        <v>0</v>
      </c>
      <c r="DF72" s="44">
        <f t="shared" si="92"/>
        <v>0</v>
      </c>
      <c r="DG72" s="48">
        <f t="shared" si="93"/>
        <v>0</v>
      </c>
      <c r="DH72" s="174"/>
      <c r="DI72" s="187" t="s">
        <v>72</v>
      </c>
      <c r="DJ72" s="46">
        <f t="shared" si="94"/>
        <v>1188427.5799999989</v>
      </c>
      <c r="DK72" s="44">
        <f t="shared" si="95"/>
        <v>0</v>
      </c>
      <c r="DL72" s="45">
        <f t="shared" si="96"/>
        <v>1188427.5799999989</v>
      </c>
      <c r="DM72"/>
    </row>
    <row r="73" spans="1:119" s="60" customFormat="1" ht="15.6" x14ac:dyDescent="0.3">
      <c r="A73" s="33">
        <v>59</v>
      </c>
      <c r="B73" s="33" t="s">
        <v>175</v>
      </c>
      <c r="C73" s="50"/>
      <c r="D73" s="51">
        <f>SUM(D66:D72)</f>
        <v>4950971.2569303755</v>
      </c>
      <c r="E73" s="55">
        <f t="shared" si="97"/>
        <v>46.591237455115333</v>
      </c>
      <c r="F73" s="52">
        <f>SUM(F66:F72)</f>
        <v>430614.65210463875</v>
      </c>
      <c r="G73" s="55">
        <f t="shared" si="98"/>
        <v>17.658273275840184</v>
      </c>
      <c r="H73" s="52">
        <f>SUM(H66:H72)</f>
        <v>5381585.909035014</v>
      </c>
      <c r="I73" s="56">
        <f t="shared" si="100"/>
        <v>41.190860382969873</v>
      </c>
      <c r="J73" s="54">
        <f>SUM(J66:J72)</f>
        <v>713140.17816844629</v>
      </c>
      <c r="K73" s="55">
        <f t="shared" si="101"/>
        <v>2.2521472613791493</v>
      </c>
      <c r="L73" s="52">
        <f>SUM(L66:L72)</f>
        <v>616723.75077111355</v>
      </c>
      <c r="M73" s="55">
        <f t="shared" si="102"/>
        <v>2.254403908303408</v>
      </c>
      <c r="N73" s="52">
        <f>SUM(N66:N72)</f>
        <v>1329863.92893956</v>
      </c>
      <c r="O73" s="56">
        <f t="shared" si="104"/>
        <v>2.2531932182780792</v>
      </c>
      <c r="P73" s="143">
        <f t="shared" si="64"/>
        <v>5664111.4350988213</v>
      </c>
      <c r="Q73" s="144">
        <f t="shared" si="65"/>
        <v>1047338.4028757523</v>
      </c>
      <c r="R73" s="145">
        <f t="shared" si="66"/>
        <v>6711449.8379745735</v>
      </c>
      <c r="S73" s="39"/>
      <c r="T73" s="51">
        <v>10333341.360424578</v>
      </c>
      <c r="U73" s="55">
        <v>53.702850374055195</v>
      </c>
      <c r="V73" s="52">
        <v>2663651.4123457535</v>
      </c>
      <c r="W73" s="55">
        <v>56.072149973597035</v>
      </c>
      <c r="X73" s="44">
        <v>12996992.772770332</v>
      </c>
      <c r="Y73" s="56">
        <v>54.171968159395519</v>
      </c>
      <c r="Z73" s="54">
        <v>6985898.8612040039</v>
      </c>
      <c r="AA73" s="55">
        <v>7.2065341095004705</v>
      </c>
      <c r="AB73" s="52">
        <v>2958429.5932446313</v>
      </c>
      <c r="AC73" s="55">
        <v>7.744620634779845</v>
      </c>
      <c r="AD73" s="52">
        <v>9944328.4544486348</v>
      </c>
      <c r="AE73" s="56">
        <v>7.3586361624238261</v>
      </c>
      <c r="AF73" s="143">
        <f t="shared" si="67"/>
        <v>17319240.221628584</v>
      </c>
      <c r="AG73" s="144">
        <f t="shared" si="68"/>
        <v>5622081.0055903848</v>
      </c>
      <c r="AH73" s="145">
        <f t="shared" si="69"/>
        <v>22941321.227218971</v>
      </c>
      <c r="AI73" s="41"/>
      <c r="AJ73" s="51">
        <f>SUM(AJ66:AJ72)</f>
        <v>2715565.1609469075</v>
      </c>
      <c r="AK73" s="55">
        <v>49.849400356532676</v>
      </c>
      <c r="AL73" s="52">
        <f>SUM(AL66:AL72)</f>
        <v>861975.49083257758</v>
      </c>
      <c r="AM73" s="55">
        <f t="shared" si="106"/>
        <v>44.228820916033534</v>
      </c>
      <c r="AN73" s="52">
        <f>SUM(AN66:AN72)</f>
        <v>3577540.6517794849</v>
      </c>
      <c r="AO73" s="56">
        <f t="shared" si="107"/>
        <v>43.134600752112817</v>
      </c>
      <c r="AP73" s="54">
        <f>SUM(AP66:AP72)</f>
        <v>271552.89697358734</v>
      </c>
      <c r="AQ73" s="55">
        <f t="shared" si="108"/>
        <v>1.8485309728498409</v>
      </c>
      <c r="AR73" s="52">
        <f>SUM(AR66:AR72)</f>
        <v>375734.92854484456</v>
      </c>
      <c r="AS73" s="55">
        <f t="shared" si="109"/>
        <v>2.6336683480636212</v>
      </c>
      <c r="AT73" s="52">
        <f>SUM(AT66:AT72)</f>
        <v>647287.82551843196</v>
      </c>
      <c r="AU73" s="56">
        <f t="shared" si="111"/>
        <v>2.2353568955079011</v>
      </c>
      <c r="AV73" s="143">
        <f t="shared" si="71"/>
        <v>2987118.057920495</v>
      </c>
      <c r="AW73" s="144">
        <f t="shared" si="72"/>
        <v>1237710.4193774222</v>
      </c>
      <c r="AX73" s="145">
        <f t="shared" si="73"/>
        <v>4224828.477297917</v>
      </c>
      <c r="AY73" s="41"/>
      <c r="AZ73" s="51">
        <v>5859530.2782489955</v>
      </c>
      <c r="BA73" s="55">
        <v>53.144292682088171</v>
      </c>
      <c r="BB73" s="52">
        <v>1273035.141751006</v>
      </c>
      <c r="BC73" s="55">
        <v>45.331166248299894</v>
      </c>
      <c r="BD73" s="44">
        <v>7132565.4200000009</v>
      </c>
      <c r="BE73" s="56">
        <v>51.558229145583354</v>
      </c>
      <c r="BF73" s="54">
        <v>3423337.2481593839</v>
      </c>
      <c r="BG73" s="55">
        <v>5.8074834141845795</v>
      </c>
      <c r="BH73" s="52">
        <v>2821483.3419197965</v>
      </c>
      <c r="BI73" s="55">
        <v>10.12979913302839</v>
      </c>
      <c r="BJ73" s="52">
        <v>6244820.5900791809</v>
      </c>
      <c r="BK73" s="56">
        <v>7.1944689016964007</v>
      </c>
      <c r="BL73" s="143">
        <f t="shared" si="74"/>
        <v>9282867.5264083799</v>
      </c>
      <c r="BM73" s="144">
        <f t="shared" si="75"/>
        <v>4094518.4836708028</v>
      </c>
      <c r="BN73" s="145">
        <f t="shared" si="76"/>
        <v>13377386.010079183</v>
      </c>
      <c r="BO73" s="41"/>
      <c r="BP73" s="51">
        <v>1946048.7800000007</v>
      </c>
      <c r="BQ73" s="55">
        <v>22.243608037673745</v>
      </c>
      <c r="BR73" s="52">
        <v>919381.82</v>
      </c>
      <c r="BS73" s="55">
        <v>45.196235375086026</v>
      </c>
      <c r="BT73" s="44">
        <v>2865430.6000000006</v>
      </c>
      <c r="BU73" s="56">
        <v>26.57359361958639</v>
      </c>
      <c r="BV73" s="54">
        <v>1723466.8000000005</v>
      </c>
      <c r="BW73" s="55">
        <v>6.1940620676022951</v>
      </c>
      <c r="BX73" s="52">
        <v>2347659.0999999992</v>
      </c>
      <c r="BY73" s="55">
        <v>13.119591713562414</v>
      </c>
      <c r="BZ73" s="52">
        <v>4071125.8999999994</v>
      </c>
      <c r="CA73" s="56">
        <v>8.9047085662790781</v>
      </c>
      <c r="CB73" s="143">
        <f t="shared" si="77"/>
        <v>3669515.580000001</v>
      </c>
      <c r="CC73" s="144">
        <f t="shared" si="78"/>
        <v>3267040.919999999</v>
      </c>
      <c r="CD73" s="145">
        <f t="shared" si="79"/>
        <v>6936556.5</v>
      </c>
      <c r="CE73" s="41"/>
      <c r="CF73" s="51">
        <v>5615473.0347673791</v>
      </c>
      <c r="CG73" s="55">
        <v>44.661531763623039</v>
      </c>
      <c r="CH73" s="52">
        <v>793578.72863067733</v>
      </c>
      <c r="CI73" s="55">
        <v>34.634431485649081</v>
      </c>
      <c r="CJ73" s="44">
        <v>6409051.7633980568</v>
      </c>
      <c r="CK73" s="56">
        <v>43.115917330306409</v>
      </c>
      <c r="CL73" s="54">
        <v>4542113.3646976361</v>
      </c>
      <c r="CM73" s="55">
        <v>7.5868547320574802</v>
      </c>
      <c r="CN73" s="52">
        <v>2548155.6742782407</v>
      </c>
      <c r="CO73" s="55">
        <v>9.0017616455057201</v>
      </c>
      <c r="CP73" s="52">
        <v>7090269.0389758768</v>
      </c>
      <c r="CQ73" s="56">
        <v>8.0410874210816807</v>
      </c>
      <c r="CR73" s="143">
        <f t="shared" si="80"/>
        <v>10157586.399465015</v>
      </c>
      <c r="CS73" s="144">
        <f t="shared" si="81"/>
        <v>3341734.402908918</v>
      </c>
      <c r="CT73" s="145">
        <f t="shared" si="82"/>
        <v>13499320.802373933</v>
      </c>
      <c r="CU73" s="41"/>
      <c r="CV73" s="54">
        <f>SUM(CV66:CV72)</f>
        <v>31420929.871318232</v>
      </c>
      <c r="CW73" s="55">
        <f t="shared" si="112"/>
        <v>45.829159246974569</v>
      </c>
      <c r="CX73" s="55">
        <f>SUM(CX66:CX72)</f>
        <v>6942237.2456646534</v>
      </c>
      <c r="CY73" s="55">
        <f t="shared" si="85"/>
        <v>42.664486474459665</v>
      </c>
      <c r="CZ73" s="52">
        <f t="shared" si="86"/>
        <v>38363167.116982885</v>
      </c>
      <c r="DA73" s="56">
        <f t="shared" si="87"/>
        <v>45.22214560774664</v>
      </c>
      <c r="DB73" s="54">
        <f>SUM(DB66:DB72)</f>
        <v>17659509.349203061</v>
      </c>
      <c r="DC73" s="55">
        <f t="shared" si="89"/>
        <v>6.090888987257431</v>
      </c>
      <c r="DD73" s="52">
        <f>SUM(DD66:DD72)</f>
        <v>11668186.388758628</v>
      </c>
      <c r="DE73" s="55">
        <f t="shared" si="91"/>
        <v>7.5827663064619681</v>
      </c>
      <c r="DF73" s="52">
        <f>SUM(DF66:DF72)</f>
        <v>29327695.737961683</v>
      </c>
      <c r="DG73" s="56">
        <f t="shared" si="93"/>
        <v>6.6081512955093453</v>
      </c>
      <c r="DH73" s="175"/>
      <c r="DI73" s="187" t="s">
        <v>175</v>
      </c>
      <c r="DJ73" s="54">
        <f t="shared" ref="DJ73:DK73" si="113">SUM(DJ66:DJ72)</f>
        <v>38363167.116982885</v>
      </c>
      <c r="DK73" s="52">
        <f t="shared" si="113"/>
        <v>29327695.737961683</v>
      </c>
      <c r="DL73" s="53">
        <f>SUM(DL66:DL72)</f>
        <v>67690862.854944572</v>
      </c>
      <c r="DM73"/>
      <c r="DO73" s="57"/>
    </row>
    <row r="74" spans="1:119" s="60" customFormat="1" ht="15.6" x14ac:dyDescent="0.3">
      <c r="A74" s="33"/>
      <c r="B74" s="32" t="s">
        <v>73</v>
      </c>
      <c r="C74" s="42"/>
      <c r="D74" s="43"/>
      <c r="E74" s="47"/>
      <c r="F74" s="47"/>
      <c r="G74" s="47"/>
      <c r="H74" s="47"/>
      <c r="I74" s="48"/>
      <c r="J74" s="46"/>
      <c r="K74" s="47"/>
      <c r="L74" s="44"/>
      <c r="M74" s="47"/>
      <c r="N74" s="44"/>
      <c r="O74" s="48"/>
      <c r="P74" s="146"/>
      <c r="Q74" s="147"/>
      <c r="R74" s="148"/>
      <c r="S74" s="39"/>
      <c r="T74" s="43"/>
      <c r="U74" s="47"/>
      <c r="V74" s="47"/>
      <c r="W74" s="47"/>
      <c r="X74" s="47"/>
      <c r="Y74" s="48"/>
      <c r="Z74" s="46"/>
      <c r="AA74" s="47"/>
      <c r="AB74" s="44"/>
      <c r="AC74" s="47"/>
      <c r="AD74" s="44"/>
      <c r="AE74" s="48"/>
      <c r="AF74" s="146"/>
      <c r="AG74" s="147"/>
      <c r="AH74" s="148"/>
      <c r="AI74" s="41"/>
      <c r="AJ74" s="43"/>
      <c r="AK74" s="47"/>
      <c r="AL74" s="47"/>
      <c r="AM74" s="47"/>
      <c r="AN74" s="47"/>
      <c r="AO74" s="48"/>
      <c r="AP74" s="46"/>
      <c r="AQ74" s="47"/>
      <c r="AR74" s="44"/>
      <c r="AS74" s="47"/>
      <c r="AT74" s="44"/>
      <c r="AU74" s="48"/>
      <c r="AV74" s="146"/>
      <c r="AW74" s="147"/>
      <c r="AX74" s="148"/>
      <c r="AY74" s="41"/>
      <c r="AZ74" s="43"/>
      <c r="BA74" s="47"/>
      <c r="BB74" s="47"/>
      <c r="BC74" s="47"/>
      <c r="BD74" s="47"/>
      <c r="BE74" s="48"/>
      <c r="BF74" s="46"/>
      <c r="BG74" s="47"/>
      <c r="BH74" s="44"/>
      <c r="BI74" s="47"/>
      <c r="BJ74" s="44"/>
      <c r="BK74" s="48"/>
      <c r="BL74" s="146"/>
      <c r="BM74" s="147"/>
      <c r="BN74" s="148"/>
      <c r="BO74" s="41"/>
      <c r="BP74" s="43"/>
      <c r="BQ74" s="47"/>
      <c r="BR74" s="47"/>
      <c r="BS74" s="47"/>
      <c r="BT74" s="47"/>
      <c r="BU74" s="48"/>
      <c r="BV74" s="46"/>
      <c r="BW74" s="47"/>
      <c r="BX74" s="44"/>
      <c r="BY74" s="47"/>
      <c r="BZ74" s="44"/>
      <c r="CA74" s="48"/>
      <c r="CB74" s="146"/>
      <c r="CC74" s="147"/>
      <c r="CD74" s="148"/>
      <c r="CE74" s="41"/>
      <c r="CF74" s="43"/>
      <c r="CG74" s="47"/>
      <c r="CH74" s="47"/>
      <c r="CI74" s="47"/>
      <c r="CJ74" s="47"/>
      <c r="CK74" s="48"/>
      <c r="CL74" s="46"/>
      <c r="CM74" s="47"/>
      <c r="CN74" s="44"/>
      <c r="CO74" s="47"/>
      <c r="CP74" s="44"/>
      <c r="CQ74" s="48"/>
      <c r="CR74" s="146"/>
      <c r="CS74" s="147"/>
      <c r="CT74" s="148"/>
      <c r="CU74" s="41"/>
      <c r="CV74" s="46"/>
      <c r="CW74" s="47"/>
      <c r="CX74" s="47"/>
      <c r="CY74" s="47"/>
      <c r="CZ74" s="44"/>
      <c r="DA74" s="48"/>
      <c r="DB74" s="58"/>
      <c r="DC74" s="47"/>
      <c r="DD74" s="44"/>
      <c r="DE74" s="47"/>
      <c r="DF74" s="44"/>
      <c r="DG74" s="48"/>
      <c r="DH74" s="174"/>
      <c r="DI74" s="186" t="s">
        <v>73</v>
      </c>
      <c r="DJ74" s="46"/>
      <c r="DK74" s="44"/>
      <c r="DL74" s="45"/>
      <c r="DM74"/>
    </row>
    <row r="75" spans="1:119" s="60" customFormat="1" ht="15.6" x14ac:dyDescent="0.3">
      <c r="A75" s="33">
        <v>60</v>
      </c>
      <c r="B75" s="33" t="s">
        <v>74</v>
      </c>
      <c r="C75" s="42"/>
      <c r="D75" s="43">
        <v>1423087.2815254359</v>
      </c>
      <c r="E75" s="47">
        <f>+D75/$D$111</f>
        <v>13.391998056966008</v>
      </c>
      <c r="F75" s="47">
        <v>222513.99759956435</v>
      </c>
      <c r="G75" s="47">
        <f t="shared" si="98"/>
        <v>9.1246615926992671</v>
      </c>
      <c r="H75" s="44">
        <f>+D75+F75</f>
        <v>1645601.2791250001</v>
      </c>
      <c r="I75" s="48">
        <f t="shared" si="100"/>
        <v>12.595493908342903</v>
      </c>
      <c r="J75" s="46">
        <v>1348604.0503796528</v>
      </c>
      <c r="K75" s="47">
        <f t="shared" ref="K75:K96" si="114">+J75/$J$111</f>
        <v>4.2589872394343669</v>
      </c>
      <c r="L75" s="44">
        <v>1653736.4064683474</v>
      </c>
      <c r="M75" s="47">
        <f t="shared" ref="M75:M96" si="115">L75/$L$111</f>
        <v>6.0451536257268774</v>
      </c>
      <c r="N75" s="44">
        <f>+J75+L75</f>
        <v>3002340.4568480002</v>
      </c>
      <c r="O75" s="48">
        <f t="shared" ref="O75:O96" si="116">N75/$N$111</f>
        <v>5.0868761902025206</v>
      </c>
      <c r="P75" s="137">
        <f t="shared" ref="P75:P96" si="117">+D75+J75</f>
        <v>2771691.3319050884</v>
      </c>
      <c r="Q75" s="138">
        <f t="shared" ref="Q75:Q96" si="118">+F75+L75</f>
        <v>1876250.4040679117</v>
      </c>
      <c r="R75" s="139">
        <f t="shared" ref="R75:R96" si="119">+P75+Q75</f>
        <v>4647941.7359730005</v>
      </c>
      <c r="S75" s="39"/>
      <c r="T75" s="43">
        <v>442186.57307251601</v>
      </c>
      <c r="U75" s="47">
        <v>2.2980639604219792</v>
      </c>
      <c r="V75" s="47">
        <v>146785.36563839694</v>
      </c>
      <c r="W75" s="47">
        <v>3.089958016975348</v>
      </c>
      <c r="X75" s="44">
        <v>588971.93871091295</v>
      </c>
      <c r="Y75" s="48">
        <v>2.4548578019886254</v>
      </c>
      <c r="Z75" s="46">
        <v>24589.957843398675</v>
      </c>
      <c r="AA75" s="47">
        <v>2.5366581090051698E-2</v>
      </c>
      <c r="AB75" s="44">
        <v>468239.01183997979</v>
      </c>
      <c r="AC75" s="47">
        <v>1.225762993104623</v>
      </c>
      <c r="AD75" s="44">
        <v>492828.96968337847</v>
      </c>
      <c r="AE75" s="48">
        <v>0.3646851665061237</v>
      </c>
      <c r="AF75" s="137">
        <f t="shared" ref="AF75:AF96" si="120">+T75+Z75</f>
        <v>466776.53091591469</v>
      </c>
      <c r="AG75" s="138">
        <f t="shared" ref="AG75:AG96" si="121">+V75+AB75</f>
        <v>615024.37747837673</v>
      </c>
      <c r="AH75" s="139">
        <f t="shared" ref="AH75:AH96" si="122">+AF75+AG75</f>
        <v>1081800.9083942915</v>
      </c>
      <c r="AI75" s="41"/>
      <c r="AJ75" s="43">
        <v>2272.3484133671445</v>
      </c>
      <c r="AK75" s="47">
        <f t="shared" si="105"/>
        <v>3.5813213764651609E-2</v>
      </c>
      <c r="AL75" s="44">
        <v>3288.5454155196639</v>
      </c>
      <c r="AM75" s="47">
        <f t="shared" ref="AM75:AM96" si="123">+AL75/$AL$111</f>
        <v>0.16873854048538478</v>
      </c>
      <c r="AN75" s="44">
        <f>+AJ75+AL75</f>
        <v>5560.8938288868085</v>
      </c>
      <c r="AO75" s="48">
        <f>+AN75/$AN$111</f>
        <v>6.7047997068771126E-2</v>
      </c>
      <c r="AP75" s="46">
        <v>12215.896096910046</v>
      </c>
      <c r="AQ75" s="47">
        <f t="shared" ref="AQ75:AQ96" si="124">+AP75/$AP$111</f>
        <v>8.3156771840478996E-2</v>
      </c>
      <c r="AR75" s="44">
        <v>16904.407214637933</v>
      </c>
      <c r="AS75" s="47">
        <f t="shared" ref="AS75:AS96" si="125">+AR75/$AR$111</f>
        <v>0.1184893893053561</v>
      </c>
      <c r="AT75" s="44">
        <f t="shared" ref="AT75:AT94" si="126">+AP75+AR75</f>
        <v>29120.303311547978</v>
      </c>
      <c r="AU75" s="48">
        <f t="shared" ref="AU75:AU96" si="127">+AT75/$AT$111</f>
        <v>0.10056464564989218</v>
      </c>
      <c r="AV75" s="137">
        <f t="shared" ref="AV75:AV96" si="128">+AJ75+AP75</f>
        <v>14488.244510277191</v>
      </c>
      <c r="AW75" s="138">
        <f t="shared" ref="AW75:AW96" si="129">+AL75+AR75</f>
        <v>20192.952630157597</v>
      </c>
      <c r="AX75" s="139">
        <f t="shared" ref="AX75:AX96" si="130">+AV75+AW75</f>
        <v>34681.197140434786</v>
      </c>
      <c r="AY75" s="41"/>
      <c r="AZ75" s="43">
        <v>2813393.1410576496</v>
      </c>
      <c r="BA75" s="47">
        <v>25.516685027323884</v>
      </c>
      <c r="BB75" s="47">
        <v>590159.6907666428</v>
      </c>
      <c r="BC75" s="47">
        <v>21.014837829528282</v>
      </c>
      <c r="BD75" s="44">
        <v>3403552.8318242924</v>
      </c>
      <c r="BE75" s="48">
        <v>24.602810697009488</v>
      </c>
      <c r="BF75" s="46">
        <v>476973.10302979499</v>
      </c>
      <c r="BG75" s="47">
        <v>0.80915585700679427</v>
      </c>
      <c r="BH75" s="44">
        <v>409717.76427327609</v>
      </c>
      <c r="BI75" s="47">
        <v>1.4709846383490506</v>
      </c>
      <c r="BJ75" s="44">
        <v>886690.86730307108</v>
      </c>
      <c r="BK75" s="48">
        <v>1.021529726628907</v>
      </c>
      <c r="BL75" s="137">
        <f t="shared" ref="BL75:BL96" si="131">+AZ75+BF75</f>
        <v>3290366.2440874446</v>
      </c>
      <c r="BM75" s="138">
        <f t="shared" ref="BM75:BM96" si="132">+BB75+BH75</f>
        <v>999877.45503991889</v>
      </c>
      <c r="BN75" s="139">
        <f t="shared" ref="BN75:BN96" si="133">+BL75+BM75</f>
        <v>4290243.699127363</v>
      </c>
      <c r="BO75" s="41"/>
      <c r="BP75" s="43">
        <v>0</v>
      </c>
      <c r="BQ75" s="47">
        <v>0</v>
      </c>
      <c r="BR75" s="47">
        <v>0</v>
      </c>
      <c r="BS75" s="47">
        <v>0</v>
      </c>
      <c r="BT75" s="44">
        <v>0</v>
      </c>
      <c r="BU75" s="48">
        <v>0</v>
      </c>
      <c r="BV75" s="46">
        <v>0</v>
      </c>
      <c r="BW75" s="47">
        <v>0</v>
      </c>
      <c r="BX75" s="44">
        <v>0</v>
      </c>
      <c r="BY75" s="47">
        <v>0</v>
      </c>
      <c r="BZ75" s="44">
        <v>0</v>
      </c>
      <c r="CA75" s="48">
        <v>0</v>
      </c>
      <c r="CB75" s="137">
        <f t="shared" ref="CB75:CB96" si="134">+BP75+BV75</f>
        <v>0</v>
      </c>
      <c r="CC75" s="138">
        <f t="shared" ref="CC75:CC96" si="135">+BR75+BX75</f>
        <v>0</v>
      </c>
      <c r="CD75" s="139">
        <f t="shared" ref="CD75:CD96" si="136">+CB75+CC75</f>
        <v>0</v>
      </c>
      <c r="CE75" s="41"/>
      <c r="CF75" s="43">
        <v>2049721.4541259967</v>
      </c>
      <c r="CG75" s="47">
        <v>16.302046018785664</v>
      </c>
      <c r="CH75" s="47">
        <v>285967.57390645519</v>
      </c>
      <c r="CI75" s="47">
        <v>12.480581936300579</v>
      </c>
      <c r="CJ75" s="44">
        <v>2335689.0280324519</v>
      </c>
      <c r="CK75" s="48">
        <v>15.712991369031679</v>
      </c>
      <c r="CL75" s="46">
        <v>726119.4106842</v>
      </c>
      <c r="CM75" s="47">
        <v>1.2128632741325112</v>
      </c>
      <c r="CN75" s="44">
        <v>406754.48221512325</v>
      </c>
      <c r="CO75" s="47">
        <v>1.4369243347656726</v>
      </c>
      <c r="CP75" s="44">
        <v>1132873.8928993233</v>
      </c>
      <c r="CQ75" s="48">
        <v>1.2847944076294699</v>
      </c>
      <c r="CR75" s="137">
        <f t="shared" ref="CR75:CR96" si="137">+CF75+CL75</f>
        <v>2775840.8648101967</v>
      </c>
      <c r="CS75" s="138">
        <f t="shared" ref="CS75:CS96" si="138">+CH75+CN75</f>
        <v>692722.05612157844</v>
      </c>
      <c r="CT75" s="139">
        <f t="shared" ref="CT75:CT96" si="139">+CR75+CS75</f>
        <v>3468562.9209317751</v>
      </c>
      <c r="CU75" s="41"/>
      <c r="CV75" s="46">
        <f t="shared" ref="CV75:CV94" si="140">+D75+T75+AJ75+AZ75+BP75+CF75</f>
        <v>6730660.7981949653</v>
      </c>
      <c r="CW75" s="47">
        <f t="shared" si="112"/>
        <v>9.8170400055351656</v>
      </c>
      <c r="CX75" s="47">
        <f t="shared" ref="CX75:CX94" si="141">+F75+V75+AL75+BB75+BR75+CH75</f>
        <v>1248715.1733265789</v>
      </c>
      <c r="CY75" s="47">
        <f t="shared" ref="CY75:CY96" si="142">+CX75/$CX$111</f>
        <v>7.6741531206117299</v>
      </c>
      <c r="CZ75" s="44">
        <f t="shared" ref="CZ75:CZ96" si="143">+CV75+CX75</f>
        <v>7979375.9715215443</v>
      </c>
      <c r="DA75" s="48">
        <f t="shared" ref="DA75:DA96" si="144">+CZ75/$CZ$111</f>
        <v>9.4060143924707624</v>
      </c>
      <c r="DB75" s="46">
        <f t="shared" ref="DB75:DB94" si="145">+J75+Z75+AP75+BF75+BV75+CL75</f>
        <v>2588502.4180339566</v>
      </c>
      <c r="DC75" s="47">
        <f t="shared" si="89"/>
        <v>0.89279269087981528</v>
      </c>
      <c r="DD75" s="44">
        <f t="shared" ref="DD75:DD94" si="146">+L75+AB75+AR75+BH75+BX75+CN75</f>
        <v>2955352.0720113642</v>
      </c>
      <c r="DE75" s="47">
        <f t="shared" ref="DE75:DE96" si="147">+DD75/$DD$111</f>
        <v>1.9205850308468115</v>
      </c>
      <c r="DF75" s="44">
        <f t="shared" ref="DF75:DF94" si="148">+DB75+DD75</f>
        <v>5543854.4900453202</v>
      </c>
      <c r="DG75" s="48">
        <f t="shared" ref="DG75:DG96" si="149">+DF75/$DF$111</f>
        <v>1.249147889347765</v>
      </c>
      <c r="DH75" s="174"/>
      <c r="DI75" s="187" t="s">
        <v>74</v>
      </c>
      <c r="DJ75" s="46">
        <f t="shared" ref="DJ75:DJ94" si="150">+CZ75</f>
        <v>7979375.9715215443</v>
      </c>
      <c r="DK75" s="44">
        <f t="shared" ref="DK75:DK94" si="151">+DF75</f>
        <v>5543854.4900453202</v>
      </c>
      <c r="DL75" s="45">
        <f t="shared" ref="DL75:DL94" si="152">+DJ75+DK75</f>
        <v>13523230.461566865</v>
      </c>
      <c r="DM75"/>
    </row>
    <row r="76" spans="1:119" s="60" customFormat="1" ht="15.6" x14ac:dyDescent="0.3">
      <c r="A76" s="33">
        <v>61</v>
      </c>
      <c r="B76" s="33" t="s">
        <v>75</v>
      </c>
      <c r="C76" s="42"/>
      <c r="D76" s="43">
        <v>35716.096983322968</v>
      </c>
      <c r="E76" s="47">
        <f t="shared" ref="E76:E96" si="153">+D76/$D$111</f>
        <v>0.33610721395131904</v>
      </c>
      <c r="F76" s="47">
        <v>5584.5706876770273</v>
      </c>
      <c r="G76" s="47">
        <f t="shared" si="98"/>
        <v>0.22900724545546738</v>
      </c>
      <c r="H76" s="44">
        <f t="shared" ref="H76:H94" si="154">+D76+F76</f>
        <v>41300.667670999996</v>
      </c>
      <c r="I76" s="48">
        <f t="shared" si="100"/>
        <v>0.31611685932644468</v>
      </c>
      <c r="J76" s="46">
        <v>33801.176842881854</v>
      </c>
      <c r="K76" s="47">
        <f t="shared" si="114"/>
        <v>0.10674651378302744</v>
      </c>
      <c r="L76" s="44">
        <v>41448.961028118181</v>
      </c>
      <c r="M76" s="47">
        <f t="shared" si="115"/>
        <v>0.15151467674152366</v>
      </c>
      <c r="N76" s="44">
        <f t="shared" ref="N76:N94" si="155">+J76+L76</f>
        <v>75250.137871000043</v>
      </c>
      <c r="O76" s="48">
        <f t="shared" si="116"/>
        <v>0.1274965781353512</v>
      </c>
      <c r="P76" s="137">
        <f t="shared" si="117"/>
        <v>69517.273826204822</v>
      </c>
      <c r="Q76" s="138">
        <f t="shared" si="118"/>
        <v>47033.531715795209</v>
      </c>
      <c r="R76" s="139">
        <f t="shared" si="119"/>
        <v>116550.80554200003</v>
      </c>
      <c r="S76" s="39"/>
      <c r="T76" s="43">
        <v>348682.22495940374</v>
      </c>
      <c r="U76" s="47">
        <v>1.8121175621665639</v>
      </c>
      <c r="V76" s="47">
        <v>81623.122334662563</v>
      </c>
      <c r="W76" s="47">
        <v>1.7182368292072787</v>
      </c>
      <c r="X76" s="44">
        <v>430305.34729406633</v>
      </c>
      <c r="Y76" s="48">
        <v>1.7935293171254969</v>
      </c>
      <c r="Z76" s="46">
        <v>1735821.227133105</v>
      </c>
      <c r="AA76" s="47">
        <v>1.7906435706934558</v>
      </c>
      <c r="AB76" s="44">
        <v>667980.52215848211</v>
      </c>
      <c r="AC76" s="47">
        <v>1.7486492655942756</v>
      </c>
      <c r="AD76" s="44">
        <v>2403801.7492915872</v>
      </c>
      <c r="AE76" s="48">
        <v>1.7787729519052253</v>
      </c>
      <c r="AF76" s="137">
        <f t="shared" si="120"/>
        <v>2084503.4520925088</v>
      </c>
      <c r="AG76" s="138">
        <f t="shared" si="121"/>
        <v>749603.6444931447</v>
      </c>
      <c r="AH76" s="139">
        <f t="shared" si="122"/>
        <v>2834107.0965856537</v>
      </c>
      <c r="AI76" s="41"/>
      <c r="AJ76" s="43">
        <v>197445.79684619291</v>
      </c>
      <c r="AK76" s="47">
        <f t="shared" si="105"/>
        <v>3.1118328896169096</v>
      </c>
      <c r="AL76" s="44">
        <v>58947.768458195555</v>
      </c>
      <c r="AM76" s="47">
        <f t="shared" si="123"/>
        <v>3.024668708409644</v>
      </c>
      <c r="AN76" s="44">
        <f t="shared" ref="AN76:AN94" si="156">+AJ76+AL76</f>
        <v>256393.56530438847</v>
      </c>
      <c r="AO76" s="48">
        <f t="shared" ref="AO76:AO96" si="157">+AN76/$AN$111</f>
        <v>3.0913510568536933</v>
      </c>
      <c r="AP76" s="46">
        <v>65236.680884624511</v>
      </c>
      <c r="AQ76" s="47">
        <f t="shared" si="124"/>
        <v>0.44408300012678187</v>
      </c>
      <c r="AR76" s="44">
        <v>95222.070209168131</v>
      </c>
      <c r="AS76" s="47">
        <f t="shared" si="125"/>
        <v>0.66744753626770315</v>
      </c>
      <c r="AT76" s="44">
        <f t="shared" si="126"/>
        <v>160458.75109379264</v>
      </c>
      <c r="AU76" s="48">
        <f t="shared" si="127"/>
        <v>0.55413150311426895</v>
      </c>
      <c r="AV76" s="137">
        <f t="shared" si="128"/>
        <v>262682.47773081739</v>
      </c>
      <c r="AW76" s="138">
        <f t="shared" si="129"/>
        <v>154169.83866736369</v>
      </c>
      <c r="AX76" s="139">
        <f t="shared" si="130"/>
        <v>416852.31639818108</v>
      </c>
      <c r="AY76" s="41"/>
      <c r="AZ76" s="43">
        <v>339817.65938349505</v>
      </c>
      <c r="BA76" s="47">
        <v>3.0820506578584133</v>
      </c>
      <c r="BB76" s="47">
        <v>73834.643131124583</v>
      </c>
      <c r="BC76" s="47">
        <v>2.6291579650010535</v>
      </c>
      <c r="BD76" s="44">
        <v>413652.30251461966</v>
      </c>
      <c r="BE76" s="48">
        <v>2.9901135066836755</v>
      </c>
      <c r="BF76" s="46">
        <v>605008.65886647254</v>
      </c>
      <c r="BG76" s="47">
        <v>1.0263603896152009</v>
      </c>
      <c r="BH76" s="44">
        <v>506132.23675174685</v>
      </c>
      <c r="BI76" s="47">
        <v>1.8171356239718341</v>
      </c>
      <c r="BJ76" s="44">
        <v>1111140.8956182194</v>
      </c>
      <c r="BK76" s="48">
        <v>1.2801118148419066</v>
      </c>
      <c r="BL76" s="137">
        <f t="shared" si="131"/>
        <v>944826.31824996765</v>
      </c>
      <c r="BM76" s="138">
        <f t="shared" si="132"/>
        <v>579966.87988287141</v>
      </c>
      <c r="BN76" s="139">
        <f t="shared" si="133"/>
        <v>1524793.1981328391</v>
      </c>
      <c r="BO76" s="41"/>
      <c r="BP76" s="43">
        <v>0</v>
      </c>
      <c r="BQ76" s="47">
        <v>0</v>
      </c>
      <c r="BR76" s="47">
        <v>0</v>
      </c>
      <c r="BS76" s="47">
        <v>0</v>
      </c>
      <c r="BT76" s="44">
        <v>0</v>
      </c>
      <c r="BU76" s="48">
        <v>0</v>
      </c>
      <c r="BV76" s="46">
        <v>0</v>
      </c>
      <c r="BW76" s="47">
        <v>0</v>
      </c>
      <c r="BX76" s="44">
        <v>0</v>
      </c>
      <c r="BY76" s="47">
        <v>0</v>
      </c>
      <c r="BZ76" s="44">
        <v>0</v>
      </c>
      <c r="CA76" s="48">
        <v>0</v>
      </c>
      <c r="CB76" s="137">
        <f t="shared" si="134"/>
        <v>0</v>
      </c>
      <c r="CC76" s="138">
        <f t="shared" si="135"/>
        <v>0</v>
      </c>
      <c r="CD76" s="139">
        <f t="shared" si="136"/>
        <v>0</v>
      </c>
      <c r="CE76" s="41"/>
      <c r="CF76" s="43">
        <v>649406.25426448719</v>
      </c>
      <c r="CG76" s="47">
        <v>5.1649216143961629</v>
      </c>
      <c r="CH76" s="47">
        <v>92463.620258047245</v>
      </c>
      <c r="CI76" s="47">
        <v>4.0354218242066624</v>
      </c>
      <c r="CJ76" s="44">
        <v>741869.87452253443</v>
      </c>
      <c r="CK76" s="48">
        <v>4.9908163267508554</v>
      </c>
      <c r="CL76" s="46">
        <v>372365.35945070931</v>
      </c>
      <c r="CM76" s="47">
        <v>0.62197520461732492</v>
      </c>
      <c r="CN76" s="44">
        <v>205542.25891779328</v>
      </c>
      <c r="CO76" s="47">
        <v>0.72611043412050347</v>
      </c>
      <c r="CP76" s="44">
        <v>577907.61836850259</v>
      </c>
      <c r="CQ76" s="48">
        <v>0.65540611436113505</v>
      </c>
      <c r="CR76" s="137">
        <f t="shared" si="137"/>
        <v>1021771.6137151965</v>
      </c>
      <c r="CS76" s="138">
        <f t="shared" si="138"/>
        <v>298005.87917584053</v>
      </c>
      <c r="CT76" s="139">
        <f t="shared" si="139"/>
        <v>1319777.4928910369</v>
      </c>
      <c r="CU76" s="41"/>
      <c r="CV76" s="46">
        <f t="shared" si="140"/>
        <v>1571068.0324369019</v>
      </c>
      <c r="CW76" s="47">
        <f t="shared" si="112"/>
        <v>2.2914893779800498</v>
      </c>
      <c r="CX76" s="47">
        <f t="shared" si="141"/>
        <v>312453.72486970702</v>
      </c>
      <c r="CY76" s="47">
        <f t="shared" si="142"/>
        <v>1.9202279102349908</v>
      </c>
      <c r="CZ76" s="44">
        <f t="shared" si="143"/>
        <v>1883521.7573066088</v>
      </c>
      <c r="DA76" s="48">
        <f t="shared" si="144"/>
        <v>2.2202779792540008</v>
      </c>
      <c r="DB76" s="46">
        <f t="shared" si="145"/>
        <v>2812233.1031777933</v>
      </c>
      <c r="DC76" s="47">
        <f t="shared" si="89"/>
        <v>0.96995897785344809</v>
      </c>
      <c r="DD76" s="44">
        <f t="shared" si="146"/>
        <v>1516326.0490653086</v>
      </c>
      <c r="DE76" s="47">
        <f t="shared" si="147"/>
        <v>0.98540987359786936</v>
      </c>
      <c r="DF76" s="44">
        <f t="shared" si="148"/>
        <v>4328559.152243102</v>
      </c>
      <c r="DG76" s="48">
        <f t="shared" si="149"/>
        <v>0.97531609796945096</v>
      </c>
      <c r="DH76" s="174"/>
      <c r="DI76" s="187" t="s">
        <v>75</v>
      </c>
      <c r="DJ76" s="46">
        <f t="shared" si="150"/>
        <v>1883521.7573066088</v>
      </c>
      <c r="DK76" s="44">
        <f t="shared" si="151"/>
        <v>4328559.152243102</v>
      </c>
      <c r="DL76" s="45">
        <f t="shared" si="152"/>
        <v>6212080.9095497113</v>
      </c>
      <c r="DM76"/>
    </row>
    <row r="77" spans="1:119" s="60" customFormat="1" ht="15.6" x14ac:dyDescent="0.3">
      <c r="A77" s="33">
        <v>62</v>
      </c>
      <c r="B77" s="33" t="s">
        <v>76</v>
      </c>
      <c r="C77" s="42"/>
      <c r="D77" s="43">
        <v>39658.91309624321</v>
      </c>
      <c r="E77" s="47">
        <f t="shared" si="153"/>
        <v>0.37321118249118429</v>
      </c>
      <c r="F77" s="47">
        <v>6201.0696097567934</v>
      </c>
      <c r="G77" s="47">
        <f t="shared" si="98"/>
        <v>0.25428810012945108</v>
      </c>
      <c r="H77" s="44">
        <f t="shared" si="154"/>
        <v>45859.982706000003</v>
      </c>
      <c r="I77" s="48">
        <f t="shared" si="100"/>
        <v>0.35101402760045924</v>
      </c>
      <c r="J77" s="46">
        <v>37569.105010236111</v>
      </c>
      <c r="K77" s="47">
        <f t="shared" si="114"/>
        <v>0.11864589817190678</v>
      </c>
      <c r="L77" s="44">
        <v>46069.412809763897</v>
      </c>
      <c r="M77" s="47">
        <f t="shared" si="115"/>
        <v>0.16840451524968159</v>
      </c>
      <c r="N77" s="44">
        <f t="shared" si="155"/>
        <v>83638.517820000008</v>
      </c>
      <c r="O77" s="48">
        <f t="shared" si="116"/>
        <v>0.14170904032950818</v>
      </c>
      <c r="P77" s="137">
        <f t="shared" si="117"/>
        <v>77228.018106479314</v>
      </c>
      <c r="Q77" s="138">
        <f t="shared" si="118"/>
        <v>52270.482419520689</v>
      </c>
      <c r="R77" s="139">
        <f t="shared" si="119"/>
        <v>129498.500526</v>
      </c>
      <c r="S77" s="39"/>
      <c r="T77" s="43">
        <v>261448.75708142377</v>
      </c>
      <c r="U77" s="47">
        <v>1.3587612169476906</v>
      </c>
      <c r="V77" s="47">
        <v>62755.883747891567</v>
      </c>
      <c r="W77" s="47">
        <v>1.3210652523554136</v>
      </c>
      <c r="X77" s="44">
        <v>324204.64082931535</v>
      </c>
      <c r="Y77" s="48">
        <v>1.3512974722067488</v>
      </c>
      <c r="Z77" s="46">
        <v>1226548.5108142793</v>
      </c>
      <c r="AA77" s="47">
        <v>1.2652865230025245</v>
      </c>
      <c r="AB77" s="44">
        <v>473076.09431327716</v>
      </c>
      <c r="AC77" s="47">
        <v>1.2384255789644898</v>
      </c>
      <c r="AD77" s="44">
        <v>1699624.6051275565</v>
      </c>
      <c r="AE77" s="48">
        <v>1.2576936833016545</v>
      </c>
      <c r="AF77" s="137">
        <f t="shared" si="120"/>
        <v>1487997.2678957032</v>
      </c>
      <c r="AG77" s="138">
        <f t="shared" si="121"/>
        <v>535831.97806116869</v>
      </c>
      <c r="AH77" s="139">
        <f t="shared" si="122"/>
        <v>2023829.2459568719</v>
      </c>
      <c r="AI77" s="41"/>
      <c r="AJ77" s="43">
        <v>145133.70839108678</v>
      </c>
      <c r="AK77" s="47">
        <f t="shared" si="105"/>
        <v>2.2873712906396655</v>
      </c>
      <c r="AL77" s="44">
        <v>44564.450609901454</v>
      </c>
      <c r="AM77" s="47">
        <f t="shared" si="123"/>
        <v>2.2866463445995922</v>
      </c>
      <c r="AN77" s="44">
        <f t="shared" si="156"/>
        <v>189698.15900098823</v>
      </c>
      <c r="AO77" s="48">
        <f t="shared" si="157"/>
        <v>2.2872009428735365</v>
      </c>
      <c r="AP77" s="46">
        <v>48324.722949925068</v>
      </c>
      <c r="AQ77" s="47">
        <f t="shared" si="124"/>
        <v>0.32895891784948517</v>
      </c>
      <c r="AR77" s="44">
        <v>70083.554437815677</v>
      </c>
      <c r="AS77" s="47">
        <f t="shared" si="125"/>
        <v>0.49124216307890933</v>
      </c>
      <c r="AT77" s="44">
        <f t="shared" si="126"/>
        <v>118408.27738774075</v>
      </c>
      <c r="AU77" s="48">
        <f t="shared" si="127"/>
        <v>0.40891354496263654</v>
      </c>
      <c r="AV77" s="137">
        <f t="shared" si="128"/>
        <v>193458.43134101183</v>
      </c>
      <c r="AW77" s="138">
        <f t="shared" si="129"/>
        <v>114648.00504771713</v>
      </c>
      <c r="AX77" s="139">
        <f t="shared" si="130"/>
        <v>308106.43638872897</v>
      </c>
      <c r="AY77" s="41"/>
      <c r="AZ77" s="43">
        <v>-257927.83889885177</v>
      </c>
      <c r="BA77" s="47">
        <v>-2.3393330028828263</v>
      </c>
      <c r="BB77" s="47">
        <v>-56500.705062554196</v>
      </c>
      <c r="BC77" s="47">
        <v>-2.0119184226241567</v>
      </c>
      <c r="BD77" s="44">
        <v>-314428.54396140599</v>
      </c>
      <c r="BE77" s="48">
        <v>-2.2728678904250832</v>
      </c>
      <c r="BF77" s="46">
        <v>574441.71480643726</v>
      </c>
      <c r="BG77" s="47">
        <v>0.97450542827698994</v>
      </c>
      <c r="BH77" s="44">
        <v>459117.60364931903</v>
      </c>
      <c r="BI77" s="47">
        <v>1.6483418612850866</v>
      </c>
      <c r="BJ77" s="44">
        <v>1033559.3184557563</v>
      </c>
      <c r="BK77" s="48">
        <v>1.1907324265650652</v>
      </c>
      <c r="BL77" s="137">
        <f t="shared" si="131"/>
        <v>316513.87590758549</v>
      </c>
      <c r="BM77" s="138">
        <f t="shared" si="132"/>
        <v>402616.89858676482</v>
      </c>
      <c r="BN77" s="139">
        <f t="shared" si="133"/>
        <v>719130.77449435031</v>
      </c>
      <c r="BO77" s="41"/>
      <c r="BP77" s="43">
        <v>0</v>
      </c>
      <c r="BQ77" s="47">
        <v>0</v>
      </c>
      <c r="BR77" s="47">
        <v>0</v>
      </c>
      <c r="BS77" s="47">
        <v>0</v>
      </c>
      <c r="BT77" s="44">
        <v>0</v>
      </c>
      <c r="BU77" s="48">
        <v>0</v>
      </c>
      <c r="BV77" s="46">
        <v>43.099999999999994</v>
      </c>
      <c r="BW77" s="47">
        <v>1.5489945910977733E-4</v>
      </c>
      <c r="BX77" s="44">
        <v>0</v>
      </c>
      <c r="BY77" s="47">
        <v>0</v>
      </c>
      <c r="BZ77" s="44">
        <v>43.099999999999994</v>
      </c>
      <c r="CA77" s="48">
        <v>9.4271940645861203E-5</v>
      </c>
      <c r="CB77" s="137">
        <f t="shared" si="134"/>
        <v>43.099999999999994</v>
      </c>
      <c r="CC77" s="138">
        <f t="shared" si="135"/>
        <v>0</v>
      </c>
      <c r="CD77" s="139">
        <f t="shared" si="136"/>
        <v>43.099999999999994</v>
      </c>
      <c r="CE77" s="41"/>
      <c r="CF77" s="43">
        <v>272834.17944546381</v>
      </c>
      <c r="CG77" s="47">
        <v>2.1699315972248066</v>
      </c>
      <c r="CH77" s="47">
        <v>37561.379364536115</v>
      </c>
      <c r="CI77" s="47">
        <v>1.6393042973218748</v>
      </c>
      <c r="CJ77" s="44">
        <v>310395.55880999996</v>
      </c>
      <c r="CK77" s="48">
        <v>2.0881387368059898</v>
      </c>
      <c r="CL77" s="46">
        <v>187845.45696537645</v>
      </c>
      <c r="CM77" s="47">
        <v>0.31376499872282188</v>
      </c>
      <c r="CN77" s="44">
        <v>103243.79035462346</v>
      </c>
      <c r="CO77" s="47">
        <v>0.36472496619113609</v>
      </c>
      <c r="CP77" s="44">
        <v>291089.24731999991</v>
      </c>
      <c r="CQ77" s="48">
        <v>0.33012486157719539</v>
      </c>
      <c r="CR77" s="137">
        <f t="shared" si="137"/>
        <v>460679.63641084026</v>
      </c>
      <c r="CS77" s="138">
        <f t="shared" si="138"/>
        <v>140805.16971915957</v>
      </c>
      <c r="CT77" s="139">
        <f t="shared" si="139"/>
        <v>601484.80612999981</v>
      </c>
      <c r="CU77" s="41"/>
      <c r="CV77" s="46">
        <f t="shared" si="140"/>
        <v>461147.71911536582</v>
      </c>
      <c r="CW77" s="47">
        <f t="shared" si="112"/>
        <v>0.6726093830535812</v>
      </c>
      <c r="CX77" s="47">
        <f t="shared" si="141"/>
        <v>94582.078269531747</v>
      </c>
      <c r="CY77" s="47">
        <f t="shared" si="142"/>
        <v>0.5812673431143135</v>
      </c>
      <c r="CZ77" s="44">
        <f t="shared" si="143"/>
        <v>555729.7973848976</v>
      </c>
      <c r="DA77" s="48">
        <f t="shared" si="144"/>
        <v>0.65508913117806888</v>
      </c>
      <c r="DB77" s="46">
        <f t="shared" si="145"/>
        <v>2074772.6105462543</v>
      </c>
      <c r="DC77" s="47">
        <f t="shared" si="89"/>
        <v>0.71560366682610144</v>
      </c>
      <c r="DD77" s="44">
        <f t="shared" si="146"/>
        <v>1151590.4555647993</v>
      </c>
      <c r="DE77" s="47">
        <f t="shared" si="147"/>
        <v>0.74838034072825321</v>
      </c>
      <c r="DF77" s="44">
        <f t="shared" si="148"/>
        <v>3226363.0661110533</v>
      </c>
      <c r="DG77" s="48">
        <f t="shared" si="149"/>
        <v>0.7269679645342314</v>
      </c>
      <c r="DH77" s="174"/>
      <c r="DI77" s="187" t="s">
        <v>76</v>
      </c>
      <c r="DJ77" s="46">
        <f t="shared" si="150"/>
        <v>555729.7973848976</v>
      </c>
      <c r="DK77" s="44">
        <f t="shared" si="151"/>
        <v>3226363.0661110533</v>
      </c>
      <c r="DL77" s="45">
        <f t="shared" si="152"/>
        <v>3782092.8634959511</v>
      </c>
      <c r="DM77"/>
    </row>
    <row r="78" spans="1:119" s="60" customFormat="1" ht="15.6" x14ac:dyDescent="0.3">
      <c r="A78" s="33">
        <v>63</v>
      </c>
      <c r="B78" s="33" t="s">
        <v>77</v>
      </c>
      <c r="C78" s="42"/>
      <c r="D78" s="43">
        <v>34781.64035401697</v>
      </c>
      <c r="E78" s="47">
        <f t="shared" si="153"/>
        <v>0.32731348673131982</v>
      </c>
      <c r="F78" s="47">
        <v>5438.4590029830233</v>
      </c>
      <c r="G78" s="47">
        <f t="shared" si="98"/>
        <v>0.22301562384085227</v>
      </c>
      <c r="H78" s="44">
        <f t="shared" si="154"/>
        <v>40220.099356999992</v>
      </c>
      <c r="I78" s="48">
        <f t="shared" si="100"/>
        <v>0.30784614892460765</v>
      </c>
      <c r="J78" s="46">
        <v>32951.51686076726</v>
      </c>
      <c r="K78" s="47">
        <f t="shared" si="114"/>
        <v>0.10406322729826167</v>
      </c>
      <c r="L78" s="44">
        <v>40407.058740232729</v>
      </c>
      <c r="M78" s="47">
        <f t="shared" si="115"/>
        <v>0.14770605320960628</v>
      </c>
      <c r="N78" s="44">
        <f t="shared" si="155"/>
        <v>73358.57560099999</v>
      </c>
      <c r="O78" s="48">
        <f t="shared" si="116"/>
        <v>0.12429169740585176</v>
      </c>
      <c r="P78" s="137">
        <f t="shared" si="117"/>
        <v>67733.157214784238</v>
      </c>
      <c r="Q78" s="138">
        <f t="shared" si="118"/>
        <v>45845.517743215751</v>
      </c>
      <c r="R78" s="139">
        <f t="shared" si="119"/>
        <v>113578.67495799999</v>
      </c>
      <c r="S78" s="39"/>
      <c r="T78" s="43">
        <v>1391488.9580774338</v>
      </c>
      <c r="U78" s="47">
        <v>7.2316321223043376</v>
      </c>
      <c r="V78" s="47">
        <v>285875.16985283454</v>
      </c>
      <c r="W78" s="47">
        <v>6.0179178564507101</v>
      </c>
      <c r="X78" s="44">
        <v>1677364.1279302682</v>
      </c>
      <c r="Y78" s="48">
        <v>6.991318508718571</v>
      </c>
      <c r="Z78" s="46">
        <v>1164678.949644207</v>
      </c>
      <c r="AA78" s="47">
        <v>1.2014629389841456</v>
      </c>
      <c r="AB78" s="44">
        <v>667291.11154351791</v>
      </c>
      <c r="AC78" s="47">
        <v>1.7468445163155772</v>
      </c>
      <c r="AD78" s="44">
        <v>1831970.061187725</v>
      </c>
      <c r="AE78" s="48">
        <v>1.3556270996562962</v>
      </c>
      <c r="AF78" s="137">
        <f t="shared" si="120"/>
        <v>2556167.9077216405</v>
      </c>
      <c r="AG78" s="138">
        <f t="shared" si="121"/>
        <v>953166.28139635245</v>
      </c>
      <c r="AH78" s="139">
        <f t="shared" si="122"/>
        <v>3509334.1891179932</v>
      </c>
      <c r="AI78" s="41"/>
      <c r="AJ78" s="43">
        <v>0</v>
      </c>
      <c r="AK78" s="47">
        <f t="shared" si="105"/>
        <v>0</v>
      </c>
      <c r="AL78" s="44">
        <v>0</v>
      </c>
      <c r="AM78" s="47">
        <f t="shared" si="123"/>
        <v>0</v>
      </c>
      <c r="AN78" s="44">
        <f t="shared" si="156"/>
        <v>0</v>
      </c>
      <c r="AO78" s="48">
        <f t="shared" si="157"/>
        <v>0</v>
      </c>
      <c r="AP78" s="46">
        <v>0</v>
      </c>
      <c r="AQ78" s="47">
        <f t="shared" si="124"/>
        <v>0</v>
      </c>
      <c r="AR78" s="44">
        <v>0</v>
      </c>
      <c r="AS78" s="47">
        <f t="shared" si="125"/>
        <v>0</v>
      </c>
      <c r="AT78" s="44">
        <f t="shared" si="126"/>
        <v>0</v>
      </c>
      <c r="AU78" s="48">
        <f t="shared" si="127"/>
        <v>0</v>
      </c>
      <c r="AV78" s="137">
        <f t="shared" si="128"/>
        <v>0</v>
      </c>
      <c r="AW78" s="138">
        <f t="shared" si="129"/>
        <v>0</v>
      </c>
      <c r="AX78" s="139">
        <f t="shared" si="130"/>
        <v>0</v>
      </c>
      <c r="AY78" s="41"/>
      <c r="AZ78" s="43">
        <v>228319.43611534641</v>
      </c>
      <c r="BA78" s="47">
        <v>2.0707931116876606</v>
      </c>
      <c r="BB78" s="47">
        <v>48857.961872694708</v>
      </c>
      <c r="BC78" s="47">
        <v>1.7397700342803371</v>
      </c>
      <c r="BD78" s="44">
        <v>277177.39798804111</v>
      </c>
      <c r="BE78" s="48">
        <v>2.0035954748304259</v>
      </c>
      <c r="BF78" s="46">
        <v>308361.78841003741</v>
      </c>
      <c r="BG78" s="47">
        <v>0.52311701767695962</v>
      </c>
      <c r="BH78" s="44">
        <v>256836.90196438762</v>
      </c>
      <c r="BI78" s="47">
        <v>0.92210582575273892</v>
      </c>
      <c r="BJ78" s="44">
        <v>565198.69037442503</v>
      </c>
      <c r="BK78" s="48">
        <v>0.65114831443488674</v>
      </c>
      <c r="BL78" s="137">
        <f t="shared" si="131"/>
        <v>536681.22452538379</v>
      </c>
      <c r="BM78" s="138">
        <f t="shared" si="132"/>
        <v>305694.86383708235</v>
      </c>
      <c r="BN78" s="139">
        <f t="shared" si="133"/>
        <v>842376.08836246608</v>
      </c>
      <c r="BO78" s="41"/>
      <c r="BP78" s="43">
        <v>16225.360000000002</v>
      </c>
      <c r="BQ78" s="47">
        <v>0.18545811997073888</v>
      </c>
      <c r="BR78" s="47">
        <v>649.44999999999959</v>
      </c>
      <c r="BS78" s="47">
        <v>3.1926555894209008E-2</v>
      </c>
      <c r="BT78" s="44">
        <v>16874.810000000001</v>
      </c>
      <c r="BU78" s="48">
        <v>0.15649457479365669</v>
      </c>
      <c r="BV78" s="46">
        <v>49725.229999999989</v>
      </c>
      <c r="BW78" s="47">
        <v>0.17871023738072558</v>
      </c>
      <c r="BX78" s="44">
        <v>19354.589999999989</v>
      </c>
      <c r="BY78" s="47">
        <v>0.1081606433333519</v>
      </c>
      <c r="BZ78" s="44">
        <v>69079.819999999978</v>
      </c>
      <c r="CA78" s="48">
        <v>0.1510971854029414</v>
      </c>
      <c r="CB78" s="137">
        <f t="shared" si="134"/>
        <v>65950.59</v>
      </c>
      <c r="CC78" s="138">
        <f t="shared" si="135"/>
        <v>20004.03999999999</v>
      </c>
      <c r="CD78" s="139">
        <f t="shared" si="136"/>
        <v>85954.62999999999</v>
      </c>
      <c r="CE78" s="41"/>
      <c r="CF78" s="43">
        <v>868999.73327563843</v>
      </c>
      <c r="CG78" s="47">
        <v>6.9114140429449344</v>
      </c>
      <c r="CH78" s="47">
        <v>120219.19026740786</v>
      </c>
      <c r="CI78" s="47">
        <v>5.2467677854234651</v>
      </c>
      <c r="CJ78" s="44">
        <v>989218.92354304623</v>
      </c>
      <c r="CK78" s="48">
        <v>6.6548192936490222</v>
      </c>
      <c r="CL78" s="46">
        <v>596752.52679233579</v>
      </c>
      <c r="CM78" s="47">
        <v>0.99677713175331106</v>
      </c>
      <c r="CN78" s="44">
        <v>327793.54465099634</v>
      </c>
      <c r="CO78" s="47">
        <v>1.1579823743380553</v>
      </c>
      <c r="CP78" s="44">
        <v>924546.07144333213</v>
      </c>
      <c r="CQ78" s="48">
        <v>1.0485294344158322</v>
      </c>
      <c r="CR78" s="137">
        <f t="shared" si="137"/>
        <v>1465752.2600679742</v>
      </c>
      <c r="CS78" s="138">
        <f t="shared" si="138"/>
        <v>448012.7349184042</v>
      </c>
      <c r="CT78" s="139">
        <f t="shared" si="139"/>
        <v>1913764.9949863784</v>
      </c>
      <c r="CU78" s="41"/>
      <c r="CV78" s="46">
        <f t="shared" si="140"/>
        <v>2539815.1278224355</v>
      </c>
      <c r="CW78" s="47">
        <f t="shared" si="112"/>
        <v>3.7044604481008672</v>
      </c>
      <c r="CX78" s="47">
        <f t="shared" si="141"/>
        <v>461040.23099592014</v>
      </c>
      <c r="CY78" s="47">
        <f t="shared" si="142"/>
        <v>2.833386990885526</v>
      </c>
      <c r="CZ78" s="44">
        <f t="shared" si="143"/>
        <v>3000855.3588183555</v>
      </c>
      <c r="DA78" s="48">
        <f t="shared" si="144"/>
        <v>3.5373804662805211</v>
      </c>
      <c r="DB78" s="46">
        <f t="shared" si="145"/>
        <v>2152470.0117073474</v>
      </c>
      <c r="DC78" s="47">
        <f t="shared" si="89"/>
        <v>0.74240204699128876</v>
      </c>
      <c r="DD78" s="44">
        <f t="shared" si="146"/>
        <v>1311683.2068991344</v>
      </c>
      <c r="DE78" s="47">
        <f t="shared" si="147"/>
        <v>0.85241929590781151</v>
      </c>
      <c r="DF78" s="44">
        <f t="shared" si="148"/>
        <v>3464153.2186064818</v>
      </c>
      <c r="DG78" s="48">
        <f t="shared" si="149"/>
        <v>0.78054712459889597</v>
      </c>
      <c r="DH78" s="174"/>
      <c r="DI78" s="187" t="s">
        <v>77</v>
      </c>
      <c r="DJ78" s="46">
        <f t="shared" si="150"/>
        <v>3000855.3588183555</v>
      </c>
      <c r="DK78" s="44">
        <f t="shared" si="151"/>
        <v>3464153.2186064818</v>
      </c>
      <c r="DL78" s="45">
        <f t="shared" si="152"/>
        <v>6465008.5774248373</v>
      </c>
      <c r="DM78"/>
    </row>
    <row r="79" spans="1:119" s="60" customFormat="1" ht="15.6" x14ac:dyDescent="0.3">
      <c r="A79" s="33">
        <v>64</v>
      </c>
      <c r="B79" s="33" t="s">
        <v>78</v>
      </c>
      <c r="C79" s="42"/>
      <c r="D79" s="43">
        <v>299810.20038730057</v>
      </c>
      <c r="E79" s="47">
        <f t="shared" si="153"/>
        <v>2.8213713053084826</v>
      </c>
      <c r="F79" s="47">
        <v>46878.33773469946</v>
      </c>
      <c r="G79" s="47">
        <f t="shared" si="98"/>
        <v>1.922346335385035</v>
      </c>
      <c r="H79" s="44">
        <f t="shared" si="154"/>
        <v>346688.53812200006</v>
      </c>
      <c r="I79" s="48">
        <f t="shared" si="100"/>
        <v>2.6535670732644476</v>
      </c>
      <c r="J79" s="46">
        <v>284030.0668881865</v>
      </c>
      <c r="K79" s="47">
        <f t="shared" si="114"/>
        <v>0.89698709576908975</v>
      </c>
      <c r="L79" s="44">
        <v>348294.12088181346</v>
      </c>
      <c r="M79" s="47">
        <f t="shared" si="115"/>
        <v>1.2731723504620982</v>
      </c>
      <c r="N79" s="44">
        <f t="shared" si="155"/>
        <v>632324.18776999996</v>
      </c>
      <c r="O79" s="48">
        <f t="shared" si="116"/>
        <v>1.0713491362779199</v>
      </c>
      <c r="P79" s="137">
        <f t="shared" si="117"/>
        <v>583840.26727548707</v>
      </c>
      <c r="Q79" s="138">
        <f t="shared" si="118"/>
        <v>395172.45861651294</v>
      </c>
      <c r="R79" s="139">
        <f t="shared" si="119"/>
        <v>979012.72589200002</v>
      </c>
      <c r="S79" s="39"/>
      <c r="T79" s="43">
        <v>783350.3316192776</v>
      </c>
      <c r="U79" s="47">
        <v>4.0711077067996984</v>
      </c>
      <c r="V79" s="47">
        <v>206981.94727993433</v>
      </c>
      <c r="W79" s="47">
        <v>4.3571477618713024</v>
      </c>
      <c r="X79" s="44">
        <v>990332.2788992119</v>
      </c>
      <c r="Y79" s="48">
        <v>4.1277432108869663</v>
      </c>
      <c r="Z79" s="46">
        <v>2813397.6119428743</v>
      </c>
      <c r="AA79" s="47">
        <v>2.9022529894684399</v>
      </c>
      <c r="AB79" s="44">
        <v>1127122.8195113153</v>
      </c>
      <c r="AC79" s="47">
        <v>2.9505987453110105</v>
      </c>
      <c r="AD79" s="44">
        <v>3940520.4314541896</v>
      </c>
      <c r="AE79" s="48">
        <v>2.9159189862334927</v>
      </c>
      <c r="AF79" s="137">
        <f t="shared" si="120"/>
        <v>3596747.9435621519</v>
      </c>
      <c r="AG79" s="138">
        <f t="shared" si="121"/>
        <v>1334104.7667912496</v>
      </c>
      <c r="AH79" s="139">
        <f t="shared" si="122"/>
        <v>4930852.7103534015</v>
      </c>
      <c r="AI79" s="41"/>
      <c r="AJ79" s="43">
        <v>-614731.40155445272</v>
      </c>
      <c r="AK79" s="47">
        <f t="shared" si="105"/>
        <v>-9.6884381647667883</v>
      </c>
      <c r="AL79" s="44">
        <v>-119803.96704173525</v>
      </c>
      <c r="AM79" s="47">
        <f t="shared" si="123"/>
        <v>-6.147260867244869</v>
      </c>
      <c r="AN79" s="44">
        <f t="shared" si="156"/>
        <v>-734535.36859618803</v>
      </c>
      <c r="AO79" s="48">
        <f t="shared" si="157"/>
        <v>-8.8563325889652393</v>
      </c>
      <c r="AP79" s="46">
        <v>351594.33390971069</v>
      </c>
      <c r="AQ79" s="47">
        <f t="shared" si="124"/>
        <v>2.3933937857191236</v>
      </c>
      <c r="AR79" s="44">
        <v>523000.95265053236</v>
      </c>
      <c r="AS79" s="47">
        <f t="shared" si="125"/>
        <v>3.6659116583526021</v>
      </c>
      <c r="AT79" s="44">
        <f t="shared" si="126"/>
        <v>874595.286560243</v>
      </c>
      <c r="AU79" s="48">
        <f t="shared" si="127"/>
        <v>3.0203450884083982</v>
      </c>
      <c r="AV79" s="137">
        <f t="shared" si="128"/>
        <v>-263137.06764474203</v>
      </c>
      <c r="AW79" s="138">
        <f t="shared" si="129"/>
        <v>403196.98560879711</v>
      </c>
      <c r="AX79" s="139">
        <f t="shared" si="130"/>
        <v>140059.91796405509</v>
      </c>
      <c r="AY79" s="41"/>
      <c r="AZ79" s="43">
        <v>1678037.814527899</v>
      </c>
      <c r="BA79" s="47">
        <v>15.219331330690107</v>
      </c>
      <c r="BB79" s="47">
        <v>353580.69478154695</v>
      </c>
      <c r="BC79" s="47">
        <v>12.590559939520242</v>
      </c>
      <c r="BD79" s="44">
        <v>2031618.509309446</v>
      </c>
      <c r="BE79" s="48">
        <v>14.685691118327641</v>
      </c>
      <c r="BF79" s="46">
        <v>777851.46541432838</v>
      </c>
      <c r="BG79" s="47">
        <v>1.3195776976170601</v>
      </c>
      <c r="BH79" s="44">
        <v>638157.33173752425</v>
      </c>
      <c r="BI79" s="47">
        <v>2.2911372502989744</v>
      </c>
      <c r="BJ79" s="44">
        <v>1416008.7971518526</v>
      </c>
      <c r="BK79" s="48">
        <v>1.6313409022225185</v>
      </c>
      <c r="BL79" s="137">
        <f t="shared" si="131"/>
        <v>2455889.2799422275</v>
      </c>
      <c r="BM79" s="138">
        <f t="shared" si="132"/>
        <v>991738.02651907119</v>
      </c>
      <c r="BN79" s="139">
        <f t="shared" si="133"/>
        <v>3447627.3064612988</v>
      </c>
      <c r="BO79" s="41"/>
      <c r="BP79" s="43">
        <v>67061.5</v>
      </c>
      <c r="BQ79" s="47">
        <v>0.76652226591075345</v>
      </c>
      <c r="BR79" s="47">
        <v>0</v>
      </c>
      <c r="BS79" s="47">
        <v>0</v>
      </c>
      <c r="BT79" s="44">
        <v>67061.5</v>
      </c>
      <c r="BU79" s="48">
        <v>0.62191876101270516</v>
      </c>
      <c r="BV79" s="46">
        <v>23822.760000000024</v>
      </c>
      <c r="BW79" s="47">
        <v>8.5617926647379189E-2</v>
      </c>
      <c r="BX79" s="44">
        <v>497.06</v>
      </c>
      <c r="BY79" s="47">
        <v>2.7777560452211039E-3</v>
      </c>
      <c r="BZ79" s="44">
        <v>24319.820000000025</v>
      </c>
      <c r="CA79" s="48">
        <v>5.319435330761093E-2</v>
      </c>
      <c r="CB79" s="137">
        <f t="shared" si="134"/>
        <v>90884.260000000024</v>
      </c>
      <c r="CC79" s="138">
        <f t="shared" si="135"/>
        <v>497.06</v>
      </c>
      <c r="CD79" s="139">
        <f t="shared" si="136"/>
        <v>91381.320000000022</v>
      </c>
      <c r="CE79" s="41"/>
      <c r="CF79" s="43">
        <v>1070514.5502234926</v>
      </c>
      <c r="CG79" s="47">
        <v>8.5141214804547101</v>
      </c>
      <c r="CH79" s="47">
        <v>151188.18966356479</v>
      </c>
      <c r="CI79" s="47">
        <v>6.5983585590522758</v>
      </c>
      <c r="CJ79" s="44">
        <v>1221702.7398870573</v>
      </c>
      <c r="CK79" s="48">
        <v>8.2188186770473486</v>
      </c>
      <c r="CL79" s="46">
        <v>642390.89788156259</v>
      </c>
      <c r="CM79" s="47">
        <v>1.0730085385589723</v>
      </c>
      <c r="CN79" s="44">
        <v>350886.09501086245</v>
      </c>
      <c r="CO79" s="47">
        <v>1.2395604491098142</v>
      </c>
      <c r="CP79" s="44">
        <v>993276.99289242504</v>
      </c>
      <c r="CQ79" s="48">
        <v>1.1264773013959943</v>
      </c>
      <c r="CR79" s="137">
        <f t="shared" si="137"/>
        <v>1712905.4481050551</v>
      </c>
      <c r="CS79" s="138">
        <f t="shared" si="138"/>
        <v>502074.28467442724</v>
      </c>
      <c r="CT79" s="139">
        <f t="shared" si="139"/>
        <v>2214979.7327794824</v>
      </c>
      <c r="CU79" s="41"/>
      <c r="CV79" s="46">
        <f t="shared" si="140"/>
        <v>3284042.9952035169</v>
      </c>
      <c r="CW79" s="47">
        <f t="shared" si="112"/>
        <v>4.7899578407600778</v>
      </c>
      <c r="CX79" s="47">
        <f t="shared" si="141"/>
        <v>638825.20241801022</v>
      </c>
      <c r="CY79" s="47">
        <f t="shared" si="142"/>
        <v>3.9259893091564511</v>
      </c>
      <c r="CZ79" s="44">
        <f t="shared" si="143"/>
        <v>3922868.1976215271</v>
      </c>
      <c r="DA79" s="48">
        <f t="shared" si="144"/>
        <v>4.6242406496805204</v>
      </c>
      <c r="DB79" s="46">
        <f t="shared" si="145"/>
        <v>4893087.1360366624</v>
      </c>
      <c r="DC79" s="47">
        <f t="shared" si="89"/>
        <v>1.6876601700104239</v>
      </c>
      <c r="DD79" s="44">
        <f t="shared" si="146"/>
        <v>2987958.3797920477</v>
      </c>
      <c r="DE79" s="47">
        <f t="shared" si="147"/>
        <v>1.941774785944973</v>
      </c>
      <c r="DF79" s="44">
        <f t="shared" si="148"/>
        <v>7881045.51582871</v>
      </c>
      <c r="DG79" s="48">
        <f t="shared" si="149"/>
        <v>1.7757665518870109</v>
      </c>
      <c r="DH79" s="174"/>
      <c r="DI79" s="187" t="s">
        <v>78</v>
      </c>
      <c r="DJ79" s="46">
        <f t="shared" si="150"/>
        <v>3922868.1976215271</v>
      </c>
      <c r="DK79" s="44">
        <f t="shared" si="151"/>
        <v>7881045.51582871</v>
      </c>
      <c r="DL79" s="45">
        <f t="shared" si="152"/>
        <v>11803913.713450238</v>
      </c>
      <c r="DM79"/>
    </row>
    <row r="80" spans="1:119" s="60" customFormat="1" ht="15.6" x14ac:dyDescent="0.3">
      <c r="A80" s="33">
        <v>65</v>
      </c>
      <c r="B80" s="33" t="s">
        <v>79</v>
      </c>
      <c r="C80" s="42"/>
      <c r="D80" s="43">
        <v>0</v>
      </c>
      <c r="E80" s="47">
        <f t="shared" si="153"/>
        <v>0</v>
      </c>
      <c r="F80" s="47">
        <v>0</v>
      </c>
      <c r="G80" s="47">
        <f t="shared" si="98"/>
        <v>0</v>
      </c>
      <c r="H80" s="44">
        <f t="shared" si="154"/>
        <v>0</v>
      </c>
      <c r="I80" s="48">
        <f t="shared" si="100"/>
        <v>0</v>
      </c>
      <c r="J80" s="46">
        <v>0</v>
      </c>
      <c r="K80" s="47">
        <f t="shared" si="114"/>
        <v>0</v>
      </c>
      <c r="L80" s="44">
        <v>0</v>
      </c>
      <c r="M80" s="47">
        <f t="shared" si="115"/>
        <v>0</v>
      </c>
      <c r="N80" s="44">
        <f t="shared" si="155"/>
        <v>0</v>
      </c>
      <c r="O80" s="48">
        <f t="shared" si="116"/>
        <v>0</v>
      </c>
      <c r="P80" s="137">
        <f t="shared" si="117"/>
        <v>0</v>
      </c>
      <c r="Q80" s="138">
        <f t="shared" si="118"/>
        <v>0</v>
      </c>
      <c r="R80" s="139">
        <f t="shared" si="119"/>
        <v>0</v>
      </c>
      <c r="S80" s="39"/>
      <c r="T80" s="43">
        <v>164726.79939956259</v>
      </c>
      <c r="U80" s="47">
        <v>0.8560927537564903</v>
      </c>
      <c r="V80" s="47">
        <v>39876.776084640245</v>
      </c>
      <c r="W80" s="47">
        <v>0.83944038574941571</v>
      </c>
      <c r="X80" s="44">
        <v>204603.57548420283</v>
      </c>
      <c r="Y80" s="48">
        <v>0.85279560973905089</v>
      </c>
      <c r="Z80" s="46">
        <v>489834.3126474726</v>
      </c>
      <c r="AA80" s="47">
        <v>0.50530472201673704</v>
      </c>
      <c r="AB80" s="44">
        <v>194117.90733561793</v>
      </c>
      <c r="AC80" s="47">
        <v>0.5081647216362859</v>
      </c>
      <c r="AD80" s="44">
        <v>683952.21998309053</v>
      </c>
      <c r="AE80" s="48">
        <v>0.50611316414092422</v>
      </c>
      <c r="AF80" s="137">
        <f t="shared" si="120"/>
        <v>654561.11204703525</v>
      </c>
      <c r="AG80" s="138">
        <f t="shared" si="121"/>
        <v>233994.68342025817</v>
      </c>
      <c r="AH80" s="139">
        <f t="shared" si="122"/>
        <v>888555.79546729336</v>
      </c>
      <c r="AI80" s="41"/>
      <c r="AJ80" s="43">
        <v>0</v>
      </c>
      <c r="AK80" s="47">
        <f t="shared" si="105"/>
        <v>0</v>
      </c>
      <c r="AL80" s="44">
        <v>0</v>
      </c>
      <c r="AM80" s="47">
        <f t="shared" si="123"/>
        <v>0</v>
      </c>
      <c r="AN80" s="44">
        <f t="shared" si="156"/>
        <v>0</v>
      </c>
      <c r="AO80" s="48">
        <f t="shared" si="157"/>
        <v>0</v>
      </c>
      <c r="AP80" s="46">
        <v>0</v>
      </c>
      <c r="AQ80" s="47">
        <f t="shared" si="124"/>
        <v>0</v>
      </c>
      <c r="AR80" s="44">
        <v>0</v>
      </c>
      <c r="AS80" s="47">
        <f t="shared" si="125"/>
        <v>0</v>
      </c>
      <c r="AT80" s="44">
        <f t="shared" si="126"/>
        <v>0</v>
      </c>
      <c r="AU80" s="48">
        <f t="shared" si="127"/>
        <v>0</v>
      </c>
      <c r="AV80" s="137">
        <f t="shared" si="128"/>
        <v>0</v>
      </c>
      <c r="AW80" s="138">
        <f t="shared" si="129"/>
        <v>0</v>
      </c>
      <c r="AX80" s="139">
        <f t="shared" si="130"/>
        <v>0</v>
      </c>
      <c r="AY80" s="41"/>
      <c r="AZ80" s="43">
        <v>337745.05250547687</v>
      </c>
      <c r="BA80" s="47">
        <v>3.0632526960236253</v>
      </c>
      <c r="BB80" s="47">
        <v>82703.105337387417</v>
      </c>
      <c r="BC80" s="47">
        <v>2.9449526524013607</v>
      </c>
      <c r="BD80" s="44">
        <v>420448.15784286428</v>
      </c>
      <c r="BE80" s="48">
        <v>3.0392378042711021</v>
      </c>
      <c r="BF80" s="46">
        <v>743785.48234094516</v>
      </c>
      <c r="BG80" s="47">
        <v>1.2617868294246444</v>
      </c>
      <c r="BH80" s="44">
        <v>433235.92072981305</v>
      </c>
      <c r="BI80" s="47">
        <v>1.5554204375417384</v>
      </c>
      <c r="BJ80" s="44">
        <v>1177021.4030707581</v>
      </c>
      <c r="BK80" s="48">
        <v>1.356010754652643</v>
      </c>
      <c r="BL80" s="137">
        <f t="shared" si="131"/>
        <v>1081530.534846422</v>
      </c>
      <c r="BM80" s="138">
        <f t="shared" si="132"/>
        <v>515939.02606720047</v>
      </c>
      <c r="BN80" s="139">
        <f t="shared" si="133"/>
        <v>1597469.5609136224</v>
      </c>
      <c r="BO80" s="41"/>
      <c r="BP80" s="43">
        <v>0</v>
      </c>
      <c r="BQ80" s="47">
        <v>0</v>
      </c>
      <c r="BR80" s="47">
        <v>0</v>
      </c>
      <c r="BS80" s="47">
        <v>0</v>
      </c>
      <c r="BT80" s="44">
        <v>0</v>
      </c>
      <c r="BU80" s="48">
        <v>0</v>
      </c>
      <c r="BV80" s="46">
        <v>0</v>
      </c>
      <c r="BW80" s="47">
        <v>0</v>
      </c>
      <c r="BX80" s="44">
        <v>0</v>
      </c>
      <c r="BY80" s="47">
        <v>0</v>
      </c>
      <c r="BZ80" s="44">
        <v>0</v>
      </c>
      <c r="CA80" s="48">
        <v>0</v>
      </c>
      <c r="CB80" s="137">
        <f t="shared" si="134"/>
        <v>0</v>
      </c>
      <c r="CC80" s="138">
        <f t="shared" si="135"/>
        <v>0</v>
      </c>
      <c r="CD80" s="139">
        <f t="shared" si="136"/>
        <v>0</v>
      </c>
      <c r="CE80" s="41"/>
      <c r="CF80" s="43">
        <v>3417648.6351617891</v>
      </c>
      <c r="CG80" s="47">
        <v>27.181578850285437</v>
      </c>
      <c r="CH80" s="47">
        <v>526436.17074666335</v>
      </c>
      <c r="CI80" s="47">
        <v>22.975436247835873</v>
      </c>
      <c r="CJ80" s="44">
        <v>3944084.8059084527</v>
      </c>
      <c r="CK80" s="48">
        <v>26.533228426463047</v>
      </c>
      <c r="CL80" s="46">
        <v>1269468.6049348726</v>
      </c>
      <c r="CM80" s="47">
        <v>2.1204389056876147</v>
      </c>
      <c r="CN80" s="44">
        <v>657969.84005155647</v>
      </c>
      <c r="CO80" s="47">
        <v>2.3243821913483678</v>
      </c>
      <c r="CP80" s="44">
        <v>1927438.4449864291</v>
      </c>
      <c r="CQ80" s="48">
        <v>2.1859115570497805</v>
      </c>
      <c r="CR80" s="137">
        <f t="shared" si="137"/>
        <v>4687117.2400966622</v>
      </c>
      <c r="CS80" s="138">
        <f t="shared" si="138"/>
        <v>1184406.0107982198</v>
      </c>
      <c r="CT80" s="139">
        <f t="shared" si="139"/>
        <v>5871523.2508948818</v>
      </c>
      <c r="CU80" s="41"/>
      <c r="CV80" s="46">
        <f t="shared" si="140"/>
        <v>3920120.4870668286</v>
      </c>
      <c r="CW80" s="47">
        <f t="shared" si="112"/>
        <v>5.7177119456641945</v>
      </c>
      <c r="CX80" s="47">
        <f t="shared" si="141"/>
        <v>649016.05216869107</v>
      </c>
      <c r="CY80" s="47">
        <f t="shared" si="142"/>
        <v>3.9886185965122949</v>
      </c>
      <c r="CZ80" s="44">
        <f t="shared" si="143"/>
        <v>4569136.5392355192</v>
      </c>
      <c r="DA80" s="48">
        <f t="shared" si="144"/>
        <v>5.3860557771183979</v>
      </c>
      <c r="DB80" s="46">
        <f t="shared" si="145"/>
        <v>2503088.3999232901</v>
      </c>
      <c r="DC80" s="47">
        <f t="shared" si="89"/>
        <v>0.86333279525190287</v>
      </c>
      <c r="DD80" s="44">
        <f t="shared" si="146"/>
        <v>1285323.6681169875</v>
      </c>
      <c r="DE80" s="47">
        <f t="shared" si="147"/>
        <v>0.83528910824439628</v>
      </c>
      <c r="DF80" s="44">
        <f t="shared" si="148"/>
        <v>3788412.0680402778</v>
      </c>
      <c r="DG80" s="48">
        <f t="shared" si="149"/>
        <v>0.85360951433150423</v>
      </c>
      <c r="DH80" s="174"/>
      <c r="DI80" s="187" t="s">
        <v>79</v>
      </c>
      <c r="DJ80" s="46">
        <f t="shared" si="150"/>
        <v>4569136.5392355192</v>
      </c>
      <c r="DK80" s="44">
        <f t="shared" si="151"/>
        <v>3788412.0680402778</v>
      </c>
      <c r="DL80" s="45">
        <f t="shared" si="152"/>
        <v>8357548.6072757971</v>
      </c>
      <c r="DM80"/>
    </row>
    <row r="81" spans="1:119" s="60" customFormat="1" ht="15.6" x14ac:dyDescent="0.3">
      <c r="A81" s="33">
        <v>66</v>
      </c>
      <c r="B81" s="33" t="s">
        <v>80</v>
      </c>
      <c r="C81" s="42"/>
      <c r="D81" s="43">
        <v>0</v>
      </c>
      <c r="E81" s="47">
        <f t="shared" si="153"/>
        <v>0</v>
      </c>
      <c r="F81" s="47">
        <v>0</v>
      </c>
      <c r="G81" s="47">
        <f t="shared" si="98"/>
        <v>0</v>
      </c>
      <c r="H81" s="44">
        <f t="shared" si="154"/>
        <v>0</v>
      </c>
      <c r="I81" s="48">
        <f t="shared" si="100"/>
        <v>0</v>
      </c>
      <c r="J81" s="46">
        <v>0</v>
      </c>
      <c r="K81" s="47">
        <f t="shared" si="114"/>
        <v>0</v>
      </c>
      <c r="L81" s="44">
        <v>0</v>
      </c>
      <c r="M81" s="47">
        <f t="shared" si="115"/>
        <v>0</v>
      </c>
      <c r="N81" s="44">
        <f t="shared" si="155"/>
        <v>0</v>
      </c>
      <c r="O81" s="48">
        <f t="shared" si="116"/>
        <v>0</v>
      </c>
      <c r="P81" s="137">
        <f t="shared" si="117"/>
        <v>0</v>
      </c>
      <c r="Q81" s="138">
        <f t="shared" si="118"/>
        <v>0</v>
      </c>
      <c r="R81" s="139">
        <f t="shared" si="119"/>
        <v>0</v>
      </c>
      <c r="S81" s="39"/>
      <c r="T81" s="43">
        <v>1028696.2390325181</v>
      </c>
      <c r="U81" s="47">
        <v>5.3461816733059875</v>
      </c>
      <c r="V81" s="47">
        <v>204602.60859576106</v>
      </c>
      <c r="W81" s="47">
        <v>4.3070606390148418</v>
      </c>
      <c r="X81" s="44">
        <v>1233298.8476282791</v>
      </c>
      <c r="Y81" s="48">
        <v>5.1404372590489329</v>
      </c>
      <c r="Z81" s="46">
        <v>864803.25970282638</v>
      </c>
      <c r="AA81" s="47">
        <v>0.89211629210181553</v>
      </c>
      <c r="AB81" s="44">
        <v>-15149.481781440787</v>
      </c>
      <c r="AC81" s="47">
        <v>-3.9658536907106287E-2</v>
      </c>
      <c r="AD81" s="44">
        <v>849653.7779213856</v>
      </c>
      <c r="AE81" s="48">
        <v>0.62872953607594717</v>
      </c>
      <c r="AF81" s="137">
        <f t="shared" si="120"/>
        <v>1893499.4987353445</v>
      </c>
      <c r="AG81" s="138">
        <f t="shared" si="121"/>
        <v>189453.12681432028</v>
      </c>
      <c r="AH81" s="139">
        <f t="shared" si="122"/>
        <v>2082952.6255496647</v>
      </c>
      <c r="AI81" s="41"/>
      <c r="AJ81" s="43">
        <v>0</v>
      </c>
      <c r="AK81" s="47">
        <f t="shared" si="105"/>
        <v>0</v>
      </c>
      <c r="AL81" s="44">
        <v>0</v>
      </c>
      <c r="AM81" s="47">
        <f t="shared" si="123"/>
        <v>0</v>
      </c>
      <c r="AN81" s="44">
        <f t="shared" si="156"/>
        <v>0</v>
      </c>
      <c r="AO81" s="48">
        <f t="shared" si="157"/>
        <v>0</v>
      </c>
      <c r="AP81" s="46">
        <v>0</v>
      </c>
      <c r="AQ81" s="47">
        <f t="shared" si="124"/>
        <v>0</v>
      </c>
      <c r="AR81" s="44">
        <v>0</v>
      </c>
      <c r="AS81" s="47">
        <f t="shared" si="125"/>
        <v>0</v>
      </c>
      <c r="AT81" s="44">
        <f t="shared" si="126"/>
        <v>0</v>
      </c>
      <c r="AU81" s="48">
        <f t="shared" si="127"/>
        <v>0</v>
      </c>
      <c r="AV81" s="137">
        <f t="shared" si="128"/>
        <v>0</v>
      </c>
      <c r="AW81" s="138">
        <f t="shared" si="129"/>
        <v>0</v>
      </c>
      <c r="AX81" s="139">
        <f t="shared" si="130"/>
        <v>0</v>
      </c>
      <c r="AY81" s="41"/>
      <c r="AZ81" s="43">
        <v>841120.67495893338</v>
      </c>
      <c r="BA81" s="47">
        <v>7.6287281075934716</v>
      </c>
      <c r="BB81" s="47">
        <v>180337.68768514448</v>
      </c>
      <c r="BC81" s="47">
        <v>6.4215962569933582</v>
      </c>
      <c r="BD81" s="44">
        <v>1021458.3626440779</v>
      </c>
      <c r="BE81" s="48">
        <v>7.383680516438325</v>
      </c>
      <c r="BF81" s="46">
        <v>-599336.67639757204</v>
      </c>
      <c r="BG81" s="47">
        <v>-1.0167382163597334</v>
      </c>
      <c r="BH81" s="44">
        <v>-473534.85799908172</v>
      </c>
      <c r="BI81" s="47">
        <v>-1.7001032480857985</v>
      </c>
      <c r="BJ81" s="44">
        <v>-1072871.5343966538</v>
      </c>
      <c r="BK81" s="48">
        <v>-1.2360228413918544</v>
      </c>
      <c r="BL81" s="137">
        <f t="shared" si="131"/>
        <v>241783.99856136134</v>
      </c>
      <c r="BM81" s="138">
        <f t="shared" si="132"/>
        <v>-293197.17031393724</v>
      </c>
      <c r="BN81" s="139">
        <f t="shared" si="133"/>
        <v>-51413.171752575901</v>
      </c>
      <c r="BO81" s="41"/>
      <c r="BP81" s="43">
        <v>339301.41000000085</v>
      </c>
      <c r="BQ81" s="47">
        <v>3.8782622759692855</v>
      </c>
      <c r="BR81" s="47">
        <v>20473.659999999989</v>
      </c>
      <c r="BS81" s="47">
        <v>1.0064723232720474</v>
      </c>
      <c r="BT81" s="44">
        <v>359775.07000000082</v>
      </c>
      <c r="BU81" s="48">
        <v>3.3365025503106818</v>
      </c>
      <c r="BV81" s="46">
        <v>326101.70000000077</v>
      </c>
      <c r="BW81" s="47">
        <v>1.1719948247048493</v>
      </c>
      <c r="BX81" s="44">
        <v>894.32999999984168</v>
      </c>
      <c r="BY81" s="47">
        <v>4.9978484768884038E-3</v>
      </c>
      <c r="BZ81" s="44">
        <v>326996.03000000061</v>
      </c>
      <c r="CA81" s="48">
        <v>0.71523318634784949</v>
      </c>
      <c r="CB81" s="137">
        <f t="shared" si="134"/>
        <v>665403.11000000162</v>
      </c>
      <c r="CC81" s="138">
        <f t="shared" si="135"/>
        <v>21367.989999999831</v>
      </c>
      <c r="CD81" s="139">
        <f t="shared" si="136"/>
        <v>686771.10000000149</v>
      </c>
      <c r="CE81" s="41"/>
      <c r="CF81" s="43">
        <v>791622.85770520382</v>
      </c>
      <c r="CG81" s="47">
        <v>6.296012675212781</v>
      </c>
      <c r="CH81" s="47">
        <v>61323.347679301864</v>
      </c>
      <c r="CI81" s="47">
        <v>2.6763561157116862</v>
      </c>
      <c r="CJ81" s="44">
        <v>852946.20538450568</v>
      </c>
      <c r="CK81" s="48">
        <v>5.7380653856754975</v>
      </c>
      <c r="CL81" s="46">
        <v>879616.54231527261</v>
      </c>
      <c r="CM81" s="47">
        <v>1.4692550340836581</v>
      </c>
      <c r="CN81" s="44">
        <v>486497.58376795333</v>
      </c>
      <c r="CO81" s="47">
        <v>1.7186294127944146</v>
      </c>
      <c r="CP81" s="44">
        <v>1366114.1260832259</v>
      </c>
      <c r="CQ81" s="48">
        <v>1.5493125937286729</v>
      </c>
      <c r="CR81" s="137">
        <f t="shared" si="137"/>
        <v>1671239.4000204764</v>
      </c>
      <c r="CS81" s="138">
        <f t="shared" si="138"/>
        <v>547820.93144725519</v>
      </c>
      <c r="CT81" s="139">
        <f t="shared" si="139"/>
        <v>2219060.3314677319</v>
      </c>
      <c r="CU81" s="41"/>
      <c r="CV81" s="46">
        <f t="shared" si="140"/>
        <v>3000741.1816966562</v>
      </c>
      <c r="CW81" s="47">
        <f t="shared" si="112"/>
        <v>4.3767465201742333</v>
      </c>
      <c r="CX81" s="47">
        <f t="shared" si="141"/>
        <v>466737.30396020738</v>
      </c>
      <c r="CY81" s="47">
        <f t="shared" si="142"/>
        <v>2.8683991467407055</v>
      </c>
      <c r="CZ81" s="44">
        <f t="shared" si="143"/>
        <v>3467478.4856568635</v>
      </c>
      <c r="DA81" s="48">
        <f t="shared" si="144"/>
        <v>4.0874314806163943</v>
      </c>
      <c r="DB81" s="46">
        <f t="shared" si="145"/>
        <v>1471184.8256205278</v>
      </c>
      <c r="DC81" s="47">
        <f t="shared" si="89"/>
        <v>0.50742199431473456</v>
      </c>
      <c r="DD81" s="44">
        <f t="shared" si="146"/>
        <v>-1292.4260125693399</v>
      </c>
      <c r="DE81" s="47">
        <f t="shared" si="147"/>
        <v>-8.3990468571426525E-4</v>
      </c>
      <c r="DF81" s="44">
        <f t="shared" si="148"/>
        <v>1469892.3996079585</v>
      </c>
      <c r="DG81" s="48">
        <f t="shared" si="149"/>
        <v>0.33119790424434337</v>
      </c>
      <c r="DH81" s="174"/>
      <c r="DI81" s="187" t="s">
        <v>80</v>
      </c>
      <c r="DJ81" s="46">
        <f t="shared" si="150"/>
        <v>3467478.4856568635</v>
      </c>
      <c r="DK81" s="44">
        <f t="shared" si="151"/>
        <v>1469892.3996079585</v>
      </c>
      <c r="DL81" s="45">
        <f t="shared" si="152"/>
        <v>4937370.8852648223</v>
      </c>
      <c r="DM81"/>
    </row>
    <row r="82" spans="1:119" s="60" customFormat="1" ht="15.6" x14ac:dyDescent="0.3">
      <c r="A82" s="33">
        <v>67</v>
      </c>
      <c r="B82" s="33" t="s">
        <v>81</v>
      </c>
      <c r="C82" s="42"/>
      <c r="D82" s="43">
        <v>0</v>
      </c>
      <c r="E82" s="47">
        <f t="shared" si="153"/>
        <v>0</v>
      </c>
      <c r="F82" s="47">
        <v>0</v>
      </c>
      <c r="G82" s="47">
        <f t="shared" si="98"/>
        <v>0</v>
      </c>
      <c r="H82" s="44">
        <f t="shared" si="154"/>
        <v>0</v>
      </c>
      <c r="I82" s="48">
        <f t="shared" si="100"/>
        <v>0</v>
      </c>
      <c r="J82" s="46">
        <v>0</v>
      </c>
      <c r="K82" s="47">
        <f t="shared" si="114"/>
        <v>0</v>
      </c>
      <c r="L82" s="44">
        <v>0</v>
      </c>
      <c r="M82" s="47">
        <f t="shared" si="115"/>
        <v>0</v>
      </c>
      <c r="N82" s="44">
        <f t="shared" si="155"/>
        <v>0</v>
      </c>
      <c r="O82" s="48">
        <f t="shared" si="116"/>
        <v>0</v>
      </c>
      <c r="P82" s="137">
        <f t="shared" si="117"/>
        <v>0</v>
      </c>
      <c r="Q82" s="138">
        <f t="shared" si="118"/>
        <v>0</v>
      </c>
      <c r="R82" s="139">
        <f t="shared" si="119"/>
        <v>0</v>
      </c>
      <c r="S82" s="39"/>
      <c r="T82" s="43">
        <v>1326472.7853338628</v>
      </c>
      <c r="U82" s="47">
        <v>6.893740081873549</v>
      </c>
      <c r="V82" s="47">
        <v>314075.21801793686</v>
      </c>
      <c r="W82" s="47">
        <v>6.6115530906436693</v>
      </c>
      <c r="X82" s="44">
        <v>1640548.0033517997</v>
      </c>
      <c r="Y82" s="48">
        <v>6.8378674786775635</v>
      </c>
      <c r="Z82" s="46">
        <v>4557972.9203668963</v>
      </c>
      <c r="AA82" s="47">
        <v>4.7019271211066993</v>
      </c>
      <c r="AB82" s="44">
        <v>1780987.3715141367</v>
      </c>
      <c r="AC82" s="47">
        <v>4.6622950159794989</v>
      </c>
      <c r="AD82" s="44">
        <v>6338960.2918810332</v>
      </c>
      <c r="AE82" s="48">
        <v>4.6907242303664196</v>
      </c>
      <c r="AF82" s="137">
        <f t="shared" si="120"/>
        <v>5884445.7057007588</v>
      </c>
      <c r="AG82" s="138">
        <f t="shared" si="121"/>
        <v>2095062.5895320736</v>
      </c>
      <c r="AH82" s="139">
        <f t="shared" si="122"/>
        <v>7979508.2952328324</v>
      </c>
      <c r="AI82" s="41"/>
      <c r="AJ82" s="43">
        <v>0</v>
      </c>
      <c r="AK82" s="47">
        <f t="shared" si="105"/>
        <v>0</v>
      </c>
      <c r="AL82" s="44">
        <v>0</v>
      </c>
      <c r="AM82" s="47">
        <f t="shared" si="123"/>
        <v>0</v>
      </c>
      <c r="AN82" s="44">
        <f t="shared" si="156"/>
        <v>0</v>
      </c>
      <c r="AO82" s="48">
        <f t="shared" si="157"/>
        <v>0</v>
      </c>
      <c r="AP82" s="46">
        <v>0</v>
      </c>
      <c r="AQ82" s="47">
        <f t="shared" si="124"/>
        <v>0</v>
      </c>
      <c r="AR82" s="44">
        <v>0</v>
      </c>
      <c r="AS82" s="47">
        <f t="shared" si="125"/>
        <v>0</v>
      </c>
      <c r="AT82" s="44">
        <f t="shared" si="126"/>
        <v>0</v>
      </c>
      <c r="AU82" s="48">
        <f t="shared" si="127"/>
        <v>0</v>
      </c>
      <c r="AV82" s="137">
        <f t="shared" si="128"/>
        <v>0</v>
      </c>
      <c r="AW82" s="138">
        <f t="shared" si="129"/>
        <v>0</v>
      </c>
      <c r="AX82" s="139">
        <f t="shared" si="130"/>
        <v>0</v>
      </c>
      <c r="AY82" s="41"/>
      <c r="AZ82" s="43">
        <v>201474.25279347986</v>
      </c>
      <c r="BA82" s="47">
        <v>1.8273148443498359</v>
      </c>
      <c r="BB82" s="47">
        <v>43641.473013986244</v>
      </c>
      <c r="BC82" s="47">
        <v>1.5540174843850816</v>
      </c>
      <c r="BD82" s="44">
        <v>245115.72580746611</v>
      </c>
      <c r="BE82" s="48">
        <v>1.7718355197879581</v>
      </c>
      <c r="BF82" s="46">
        <v>955563.19661048055</v>
      </c>
      <c r="BG82" s="47">
        <v>1.6210548401283875</v>
      </c>
      <c r="BH82" s="44">
        <v>807382.64534042263</v>
      </c>
      <c r="BI82" s="47">
        <v>2.8986965470533925</v>
      </c>
      <c r="BJ82" s="44">
        <v>1762945.8419509032</v>
      </c>
      <c r="BK82" s="48">
        <v>2.0310365770059589</v>
      </c>
      <c r="BL82" s="137">
        <f t="shared" si="131"/>
        <v>1157037.4494039605</v>
      </c>
      <c r="BM82" s="138">
        <f t="shared" si="132"/>
        <v>851024.11835440889</v>
      </c>
      <c r="BN82" s="139">
        <f t="shared" si="133"/>
        <v>2008061.5677583693</v>
      </c>
      <c r="BO82" s="41"/>
      <c r="BP82" s="43">
        <v>0</v>
      </c>
      <c r="BQ82" s="47">
        <v>0</v>
      </c>
      <c r="BR82" s="47">
        <v>0</v>
      </c>
      <c r="BS82" s="47">
        <v>0</v>
      </c>
      <c r="BT82" s="44">
        <v>0</v>
      </c>
      <c r="BU82" s="48">
        <v>0</v>
      </c>
      <c r="BV82" s="46">
        <v>0</v>
      </c>
      <c r="BW82" s="47">
        <v>0</v>
      </c>
      <c r="BX82" s="44">
        <v>0</v>
      </c>
      <c r="BY82" s="47">
        <v>0</v>
      </c>
      <c r="BZ82" s="44">
        <v>0</v>
      </c>
      <c r="CA82" s="48">
        <v>0</v>
      </c>
      <c r="CB82" s="137">
        <f t="shared" si="134"/>
        <v>0</v>
      </c>
      <c r="CC82" s="138">
        <f t="shared" si="135"/>
        <v>0</v>
      </c>
      <c r="CD82" s="139">
        <f t="shared" si="136"/>
        <v>0</v>
      </c>
      <c r="CE82" s="41"/>
      <c r="CF82" s="43">
        <v>833566.15170750162</v>
      </c>
      <c r="CG82" s="47">
        <v>6.6296002012781079</v>
      </c>
      <c r="CH82" s="47">
        <v>109030.21035484097</v>
      </c>
      <c r="CI82" s="47">
        <v>4.758443257314231</v>
      </c>
      <c r="CJ82" s="44">
        <v>942596.36206234258</v>
      </c>
      <c r="CK82" s="48">
        <v>6.3411731287031863</v>
      </c>
      <c r="CL82" s="46">
        <v>27854.656509090273</v>
      </c>
      <c r="CM82" s="47">
        <v>4.6526631014612553E-2</v>
      </c>
      <c r="CN82" s="44">
        <v>-31189.56947816629</v>
      </c>
      <c r="CO82" s="47">
        <v>-0.11018207133201079</v>
      </c>
      <c r="CP82" s="44">
        <v>-3334.9129690760165</v>
      </c>
      <c r="CQ82" s="48">
        <v>-3.7821310557649419E-3</v>
      </c>
      <c r="CR82" s="137">
        <f t="shared" si="137"/>
        <v>861420.80821659183</v>
      </c>
      <c r="CS82" s="138">
        <f t="shared" si="138"/>
        <v>77840.640876674675</v>
      </c>
      <c r="CT82" s="139">
        <f t="shared" si="139"/>
        <v>939261.44909326651</v>
      </c>
      <c r="CU82" s="41"/>
      <c r="CV82" s="46">
        <f t="shared" si="140"/>
        <v>2361513.1898348443</v>
      </c>
      <c r="CW82" s="47">
        <f t="shared" si="112"/>
        <v>3.4443972372556471</v>
      </c>
      <c r="CX82" s="47">
        <f t="shared" si="141"/>
        <v>466746.90138676408</v>
      </c>
      <c r="CY82" s="47">
        <f t="shared" si="142"/>
        <v>2.8684581290631224</v>
      </c>
      <c r="CZ82" s="44">
        <f t="shared" si="143"/>
        <v>2828260.0912216082</v>
      </c>
      <c r="DA82" s="48">
        <f t="shared" si="144"/>
        <v>3.3339267655298115</v>
      </c>
      <c r="DB82" s="46">
        <f t="shared" si="145"/>
        <v>5541390.7734864671</v>
      </c>
      <c r="DC82" s="47">
        <f t="shared" si="89"/>
        <v>1.9112646545778362</v>
      </c>
      <c r="DD82" s="44">
        <f t="shared" si="146"/>
        <v>2557180.4473763928</v>
      </c>
      <c r="DE82" s="47">
        <f t="shared" si="147"/>
        <v>1.6618265332640094</v>
      </c>
      <c r="DF82" s="44">
        <f t="shared" si="148"/>
        <v>8098571.2208628599</v>
      </c>
      <c r="DG82" s="48">
        <f t="shared" si="149"/>
        <v>1.8247797025406225</v>
      </c>
      <c r="DH82" s="174"/>
      <c r="DI82" s="187" t="s">
        <v>81</v>
      </c>
      <c r="DJ82" s="46">
        <f t="shared" si="150"/>
        <v>2828260.0912216082</v>
      </c>
      <c r="DK82" s="44">
        <f t="shared" si="151"/>
        <v>8098571.2208628599</v>
      </c>
      <c r="DL82" s="45">
        <f t="shared" si="152"/>
        <v>10926831.312084468</v>
      </c>
      <c r="DM82"/>
    </row>
    <row r="83" spans="1:119" s="60" customFormat="1" ht="15.6" x14ac:dyDescent="0.3">
      <c r="A83" s="33">
        <v>68</v>
      </c>
      <c r="B83" s="33" t="s">
        <v>82</v>
      </c>
      <c r="C83" s="42"/>
      <c r="D83" s="43">
        <v>0</v>
      </c>
      <c r="E83" s="47">
        <f t="shared" si="153"/>
        <v>0</v>
      </c>
      <c r="F83" s="47">
        <v>0</v>
      </c>
      <c r="G83" s="47">
        <f t="shared" si="98"/>
        <v>0</v>
      </c>
      <c r="H83" s="44">
        <f t="shared" si="154"/>
        <v>0</v>
      </c>
      <c r="I83" s="48">
        <f t="shared" si="100"/>
        <v>0</v>
      </c>
      <c r="J83" s="46">
        <v>0</v>
      </c>
      <c r="K83" s="47">
        <f t="shared" si="114"/>
        <v>0</v>
      </c>
      <c r="L83" s="44">
        <v>0</v>
      </c>
      <c r="M83" s="47">
        <f t="shared" si="115"/>
        <v>0</v>
      </c>
      <c r="N83" s="44">
        <f t="shared" si="155"/>
        <v>0</v>
      </c>
      <c r="O83" s="48">
        <f t="shared" si="116"/>
        <v>0</v>
      </c>
      <c r="P83" s="137">
        <f t="shared" si="117"/>
        <v>0</v>
      </c>
      <c r="Q83" s="138">
        <f t="shared" si="118"/>
        <v>0</v>
      </c>
      <c r="R83" s="139">
        <f t="shared" si="119"/>
        <v>0</v>
      </c>
      <c r="S83" s="39"/>
      <c r="T83" s="43">
        <v>0</v>
      </c>
      <c r="U83" s="47">
        <v>0</v>
      </c>
      <c r="V83" s="47">
        <v>0</v>
      </c>
      <c r="W83" s="47">
        <v>0</v>
      </c>
      <c r="X83" s="44">
        <v>0</v>
      </c>
      <c r="Y83" s="48">
        <v>0</v>
      </c>
      <c r="Z83" s="46">
        <v>0</v>
      </c>
      <c r="AA83" s="47">
        <v>0</v>
      </c>
      <c r="AB83" s="44">
        <v>0</v>
      </c>
      <c r="AC83" s="47">
        <v>0</v>
      </c>
      <c r="AD83" s="44">
        <v>0</v>
      </c>
      <c r="AE83" s="48">
        <v>0</v>
      </c>
      <c r="AF83" s="137">
        <f t="shared" si="120"/>
        <v>0</v>
      </c>
      <c r="AG83" s="138">
        <f t="shared" si="121"/>
        <v>0</v>
      </c>
      <c r="AH83" s="139">
        <f t="shared" si="122"/>
        <v>0</v>
      </c>
      <c r="AI83" s="41"/>
      <c r="AJ83" s="43">
        <v>0</v>
      </c>
      <c r="AK83" s="47">
        <f t="shared" si="105"/>
        <v>0</v>
      </c>
      <c r="AL83" s="44">
        <v>0</v>
      </c>
      <c r="AM83" s="47">
        <f t="shared" si="123"/>
        <v>0</v>
      </c>
      <c r="AN83" s="44">
        <f t="shared" si="156"/>
        <v>0</v>
      </c>
      <c r="AO83" s="48">
        <f t="shared" si="157"/>
        <v>0</v>
      </c>
      <c r="AP83" s="46">
        <v>0</v>
      </c>
      <c r="AQ83" s="47">
        <f t="shared" si="124"/>
        <v>0</v>
      </c>
      <c r="AR83" s="44">
        <v>0</v>
      </c>
      <c r="AS83" s="47">
        <f t="shared" si="125"/>
        <v>0</v>
      </c>
      <c r="AT83" s="44">
        <f t="shared" si="126"/>
        <v>0</v>
      </c>
      <c r="AU83" s="48">
        <f t="shared" si="127"/>
        <v>0</v>
      </c>
      <c r="AV83" s="137">
        <f t="shared" si="128"/>
        <v>0</v>
      </c>
      <c r="AW83" s="138">
        <f t="shared" si="129"/>
        <v>0</v>
      </c>
      <c r="AX83" s="139">
        <f t="shared" si="130"/>
        <v>0</v>
      </c>
      <c r="AY83" s="41"/>
      <c r="AZ83" s="43">
        <v>0</v>
      </c>
      <c r="BA83" s="47">
        <v>0</v>
      </c>
      <c r="BB83" s="47">
        <v>0</v>
      </c>
      <c r="BC83" s="47">
        <v>0</v>
      </c>
      <c r="BD83" s="44">
        <v>0</v>
      </c>
      <c r="BE83" s="48">
        <v>0</v>
      </c>
      <c r="BF83" s="46">
        <v>0</v>
      </c>
      <c r="BG83" s="47">
        <v>0</v>
      </c>
      <c r="BH83" s="44">
        <v>0</v>
      </c>
      <c r="BI83" s="47">
        <v>0</v>
      </c>
      <c r="BJ83" s="44">
        <v>0</v>
      </c>
      <c r="BK83" s="48">
        <v>0</v>
      </c>
      <c r="BL83" s="137">
        <f t="shared" si="131"/>
        <v>0</v>
      </c>
      <c r="BM83" s="138">
        <f t="shared" si="132"/>
        <v>0</v>
      </c>
      <c r="BN83" s="139">
        <f t="shared" si="133"/>
        <v>0</v>
      </c>
      <c r="BO83" s="41"/>
      <c r="BP83" s="43">
        <v>31991.419999999925</v>
      </c>
      <c r="BQ83" s="47">
        <v>0.3656663771031447</v>
      </c>
      <c r="BR83" s="47">
        <v>7072.75</v>
      </c>
      <c r="BS83" s="47">
        <v>0.3476919673581752</v>
      </c>
      <c r="BT83" s="44">
        <v>39064.169999999925</v>
      </c>
      <c r="BU83" s="48">
        <v>0.36227552629138388</v>
      </c>
      <c r="BV83" s="46">
        <v>83218.069999999978</v>
      </c>
      <c r="BW83" s="47">
        <v>0.29908199608258901</v>
      </c>
      <c r="BX83" s="44">
        <v>63003.800000000047</v>
      </c>
      <c r="BY83" s="47">
        <v>0.35208865392890498</v>
      </c>
      <c r="BZ83" s="44">
        <v>146221.87000000002</v>
      </c>
      <c r="CA83" s="48">
        <v>0.31982875753519346</v>
      </c>
      <c r="CB83" s="137">
        <f t="shared" si="134"/>
        <v>115209.4899999999</v>
      </c>
      <c r="CC83" s="138">
        <f t="shared" si="135"/>
        <v>70076.550000000047</v>
      </c>
      <c r="CD83" s="139">
        <f t="shared" si="136"/>
        <v>185286.03999999995</v>
      </c>
      <c r="CE83" s="41"/>
      <c r="CF83" s="43">
        <v>0</v>
      </c>
      <c r="CG83" s="47">
        <v>0</v>
      </c>
      <c r="CH83" s="47">
        <v>0</v>
      </c>
      <c r="CI83" s="47">
        <v>0</v>
      </c>
      <c r="CJ83" s="44">
        <v>0</v>
      </c>
      <c r="CK83" s="48">
        <v>0</v>
      </c>
      <c r="CL83" s="46">
        <v>0</v>
      </c>
      <c r="CM83" s="47">
        <v>0</v>
      </c>
      <c r="CN83" s="44">
        <v>0</v>
      </c>
      <c r="CO83" s="47">
        <v>0</v>
      </c>
      <c r="CP83" s="44">
        <v>0</v>
      </c>
      <c r="CQ83" s="48">
        <v>0</v>
      </c>
      <c r="CR83" s="137">
        <f t="shared" si="137"/>
        <v>0</v>
      </c>
      <c r="CS83" s="138">
        <f t="shared" si="138"/>
        <v>0</v>
      </c>
      <c r="CT83" s="139">
        <f t="shared" si="139"/>
        <v>0</v>
      </c>
      <c r="CU83" s="41"/>
      <c r="CV83" s="46">
        <f t="shared" si="140"/>
        <v>31991.419999999925</v>
      </c>
      <c r="CW83" s="47">
        <f t="shared" si="112"/>
        <v>4.6661250565190014E-2</v>
      </c>
      <c r="CX83" s="47">
        <f t="shared" si="141"/>
        <v>7072.75</v>
      </c>
      <c r="CY83" s="47">
        <f t="shared" si="142"/>
        <v>4.3466570794692627E-2</v>
      </c>
      <c r="CZ83" s="44">
        <f t="shared" si="143"/>
        <v>39064.169999999925</v>
      </c>
      <c r="DA83" s="48">
        <f t="shared" si="144"/>
        <v>4.60484813049684E-2</v>
      </c>
      <c r="DB83" s="46">
        <f t="shared" si="145"/>
        <v>83218.069999999978</v>
      </c>
      <c r="DC83" s="47">
        <f t="shared" si="89"/>
        <v>2.8702497678775654E-2</v>
      </c>
      <c r="DD83" s="44">
        <f t="shared" si="146"/>
        <v>63003.800000000047</v>
      </c>
      <c r="DE83" s="47">
        <f t="shared" si="147"/>
        <v>4.0944074417540714E-2</v>
      </c>
      <c r="DF83" s="44">
        <f t="shared" si="148"/>
        <v>146221.87000000002</v>
      </c>
      <c r="DG83" s="48">
        <f t="shared" si="149"/>
        <v>3.2946885711910193E-2</v>
      </c>
      <c r="DH83" s="174"/>
      <c r="DI83" s="187" t="s">
        <v>82</v>
      </c>
      <c r="DJ83" s="46">
        <f t="shared" si="150"/>
        <v>39064.169999999925</v>
      </c>
      <c r="DK83" s="44">
        <f t="shared" si="151"/>
        <v>146221.87000000002</v>
      </c>
      <c r="DL83" s="45">
        <f t="shared" si="152"/>
        <v>185286.03999999995</v>
      </c>
      <c r="DM83"/>
    </row>
    <row r="84" spans="1:119" s="60" customFormat="1" ht="15.6" x14ac:dyDescent="0.3">
      <c r="A84" s="33">
        <v>69</v>
      </c>
      <c r="B84" s="33" t="s">
        <v>83</v>
      </c>
      <c r="C84" s="42"/>
      <c r="D84" s="43">
        <v>0</v>
      </c>
      <c r="E84" s="47">
        <f t="shared" si="153"/>
        <v>0</v>
      </c>
      <c r="F84" s="47">
        <v>0</v>
      </c>
      <c r="G84" s="47">
        <f t="shared" si="98"/>
        <v>0</v>
      </c>
      <c r="H84" s="44">
        <f t="shared" si="154"/>
        <v>0</v>
      </c>
      <c r="I84" s="48">
        <f t="shared" si="100"/>
        <v>0</v>
      </c>
      <c r="J84" s="46">
        <v>0</v>
      </c>
      <c r="K84" s="47">
        <f t="shared" si="114"/>
        <v>0</v>
      </c>
      <c r="L84" s="44">
        <v>0</v>
      </c>
      <c r="M84" s="47">
        <f t="shared" si="115"/>
        <v>0</v>
      </c>
      <c r="N84" s="44">
        <f t="shared" si="155"/>
        <v>0</v>
      </c>
      <c r="O84" s="48">
        <f t="shared" si="116"/>
        <v>0</v>
      </c>
      <c r="P84" s="137">
        <f t="shared" si="117"/>
        <v>0</v>
      </c>
      <c r="Q84" s="138">
        <f t="shared" si="118"/>
        <v>0</v>
      </c>
      <c r="R84" s="139">
        <f t="shared" si="119"/>
        <v>0</v>
      </c>
      <c r="S84" s="39"/>
      <c r="T84" s="43">
        <v>0</v>
      </c>
      <c r="U84" s="47">
        <v>0</v>
      </c>
      <c r="V84" s="47">
        <v>0</v>
      </c>
      <c r="W84" s="47">
        <v>0</v>
      </c>
      <c r="X84" s="44">
        <v>0</v>
      </c>
      <c r="Y84" s="48">
        <v>0</v>
      </c>
      <c r="Z84" s="46">
        <v>-16.718517596987319</v>
      </c>
      <c r="AA84" s="47">
        <v>-1.7246537591900958E-5</v>
      </c>
      <c r="AB84" s="44">
        <v>0</v>
      </c>
      <c r="AC84" s="47">
        <v>0</v>
      </c>
      <c r="AD84" s="44">
        <v>-16.718517596987319</v>
      </c>
      <c r="AE84" s="48">
        <v>-1.2371422437909723E-5</v>
      </c>
      <c r="AF84" s="137">
        <f t="shared" si="120"/>
        <v>-16.718517596987319</v>
      </c>
      <c r="AG84" s="138">
        <f t="shared" si="121"/>
        <v>0</v>
      </c>
      <c r="AH84" s="139">
        <f t="shared" si="122"/>
        <v>-16.718517596987319</v>
      </c>
      <c r="AI84" s="41"/>
      <c r="AJ84" s="43">
        <v>2857013.8993052337</v>
      </c>
      <c r="AK84" s="47">
        <f t="shared" si="105"/>
        <v>45.027799831445762</v>
      </c>
      <c r="AL84" s="44">
        <v>714739.0329590633</v>
      </c>
      <c r="AM84" s="47">
        <f t="shared" si="123"/>
        <v>36.673971622918742</v>
      </c>
      <c r="AN84" s="44">
        <f t="shared" si="156"/>
        <v>3571752.9322642973</v>
      </c>
      <c r="AO84" s="48">
        <f t="shared" si="157"/>
        <v>43.064817905500398</v>
      </c>
      <c r="AP84" s="46">
        <v>97536.916572727903</v>
      </c>
      <c r="AQ84" s="47">
        <f t="shared" si="124"/>
        <v>0.66395907865602855</v>
      </c>
      <c r="AR84" s="44">
        <v>147373.09430595685</v>
      </c>
      <c r="AS84" s="47">
        <f t="shared" si="125"/>
        <v>1.0329938058539305</v>
      </c>
      <c r="AT84" s="44">
        <f t="shared" si="126"/>
        <v>244910.01087868476</v>
      </c>
      <c r="AU84" s="48">
        <f t="shared" si="127"/>
        <v>0.84577719526565354</v>
      </c>
      <c r="AV84" s="137">
        <f t="shared" si="128"/>
        <v>2954550.8158779615</v>
      </c>
      <c r="AW84" s="138">
        <f t="shared" si="129"/>
        <v>862112.12726502016</v>
      </c>
      <c r="AX84" s="139">
        <f t="shared" si="130"/>
        <v>3816662.9431429817</v>
      </c>
      <c r="AY84" s="41"/>
      <c r="AZ84" s="43">
        <v>-78445.800274986119</v>
      </c>
      <c r="BA84" s="47">
        <v>-0.71148135968678738</v>
      </c>
      <c r="BB84" s="47">
        <v>-15013.437800013886</v>
      </c>
      <c r="BC84" s="47">
        <v>-0.53460947192300989</v>
      </c>
      <c r="BD84" s="44">
        <v>-93459.238075000001</v>
      </c>
      <c r="BE84" s="48">
        <v>-0.67557639204134745</v>
      </c>
      <c r="BF84" s="46">
        <v>-3895.6858563863789</v>
      </c>
      <c r="BG84" s="47">
        <v>-6.6087940970471423E-3</v>
      </c>
      <c r="BH84" s="44">
        <v>-691.33211461370956</v>
      </c>
      <c r="BI84" s="47">
        <v>-2.4820474220782081E-3</v>
      </c>
      <c r="BJ84" s="44">
        <v>-4587.0179710000884</v>
      </c>
      <c r="BK84" s="48">
        <v>-5.284564651274349E-3</v>
      </c>
      <c r="BL84" s="137">
        <f t="shared" si="131"/>
        <v>-82341.486131372498</v>
      </c>
      <c r="BM84" s="138">
        <f t="shared" si="132"/>
        <v>-15704.769914627595</v>
      </c>
      <c r="BN84" s="139">
        <f t="shared" si="133"/>
        <v>-98046.256046000097</v>
      </c>
      <c r="BO84" s="41"/>
      <c r="BP84" s="43">
        <v>365458.62261488219</v>
      </c>
      <c r="BQ84" s="47">
        <v>4.1772428517611813</v>
      </c>
      <c r="BR84" s="47">
        <v>88167.509328733766</v>
      </c>
      <c r="BS84" s="47">
        <v>4.3342596268180991</v>
      </c>
      <c r="BT84" s="44">
        <v>453626.13194361597</v>
      </c>
      <c r="BU84" s="48">
        <v>4.206863877804099</v>
      </c>
      <c r="BV84" s="46">
        <v>111266.69544174144</v>
      </c>
      <c r="BW84" s="47">
        <v>0.3998874928273336</v>
      </c>
      <c r="BX84" s="44">
        <v>199787.14261464274</v>
      </c>
      <c r="BY84" s="47">
        <v>1.1164848170347135</v>
      </c>
      <c r="BZ84" s="44">
        <v>311053.83805638418</v>
      </c>
      <c r="CA84" s="48">
        <v>0.68036308489370712</v>
      </c>
      <c r="CB84" s="137">
        <f t="shared" si="134"/>
        <v>476725.31805662363</v>
      </c>
      <c r="CC84" s="138">
        <f t="shared" si="135"/>
        <v>287954.65194337652</v>
      </c>
      <c r="CD84" s="139">
        <f t="shared" si="136"/>
        <v>764679.9700000002</v>
      </c>
      <c r="CE84" s="41"/>
      <c r="CF84" s="43">
        <v>-476193.63137403375</v>
      </c>
      <c r="CG84" s="47">
        <v>-3.787309966866828</v>
      </c>
      <c r="CH84" s="47">
        <v>-84120.185701112714</v>
      </c>
      <c r="CI84" s="47">
        <v>-3.6712864182391094</v>
      </c>
      <c r="CJ84" s="44">
        <v>-560313.81707514648</v>
      </c>
      <c r="CK84" s="48">
        <v>-3.7694256666811068</v>
      </c>
      <c r="CL84" s="46">
        <v>508414.78172284039</v>
      </c>
      <c r="CM84" s="47">
        <v>0.84922343034004766</v>
      </c>
      <c r="CN84" s="44">
        <v>178786.69252312928</v>
      </c>
      <c r="CO84" s="47">
        <v>0.63159217771786536</v>
      </c>
      <c r="CP84" s="44">
        <v>687201.47424596967</v>
      </c>
      <c r="CQ84" s="48">
        <v>0.77935648138765268</v>
      </c>
      <c r="CR84" s="137">
        <f t="shared" si="137"/>
        <v>32221.150348806637</v>
      </c>
      <c r="CS84" s="138">
        <f t="shared" si="138"/>
        <v>94666.50682201657</v>
      </c>
      <c r="CT84" s="139">
        <f t="shared" si="139"/>
        <v>126887.65717082321</v>
      </c>
      <c r="CU84" s="41"/>
      <c r="CV84" s="46">
        <f t="shared" si="140"/>
        <v>2667833.0902710962</v>
      </c>
      <c r="CW84" s="47">
        <f t="shared" si="112"/>
        <v>3.8911817071966515</v>
      </c>
      <c r="CX84" s="47">
        <f t="shared" si="141"/>
        <v>703772.91878667043</v>
      </c>
      <c r="CY84" s="47">
        <f t="shared" si="142"/>
        <v>4.3251345513171362</v>
      </c>
      <c r="CZ84" s="44">
        <f t="shared" si="143"/>
        <v>3371606.0090577668</v>
      </c>
      <c r="DA84" s="48">
        <f t="shared" si="144"/>
        <v>3.97441789434707</v>
      </c>
      <c r="DB84" s="46">
        <f t="shared" si="145"/>
        <v>713305.98936332634</v>
      </c>
      <c r="DC84" s="47">
        <f t="shared" si="89"/>
        <v>0.24602425295320657</v>
      </c>
      <c r="DD84" s="44">
        <f t="shared" si="146"/>
        <v>525255.59732911515</v>
      </c>
      <c r="DE84" s="47">
        <f t="shared" si="147"/>
        <v>0.34134614523684403</v>
      </c>
      <c r="DF84" s="44">
        <f t="shared" si="148"/>
        <v>1238561.5866924415</v>
      </c>
      <c r="DG84" s="48">
        <f t="shared" si="149"/>
        <v>0.27907417025864878</v>
      </c>
      <c r="DH84" s="174"/>
      <c r="DI84" s="187" t="s">
        <v>83</v>
      </c>
      <c r="DJ84" s="46">
        <f t="shared" si="150"/>
        <v>3371606.0090577668</v>
      </c>
      <c r="DK84" s="44">
        <f t="shared" si="151"/>
        <v>1238561.5866924415</v>
      </c>
      <c r="DL84" s="45">
        <f t="shared" si="152"/>
        <v>4610167.595750208</v>
      </c>
      <c r="DM84"/>
    </row>
    <row r="85" spans="1:119" s="60" customFormat="1" ht="15.6" x14ac:dyDescent="0.3">
      <c r="A85" s="33">
        <v>70</v>
      </c>
      <c r="B85" s="33" t="s">
        <v>84</v>
      </c>
      <c r="C85" s="42"/>
      <c r="D85" s="43">
        <v>0</v>
      </c>
      <c r="E85" s="47">
        <f t="shared" si="153"/>
        <v>0</v>
      </c>
      <c r="F85" s="47">
        <v>0</v>
      </c>
      <c r="G85" s="47">
        <f t="shared" si="98"/>
        <v>0</v>
      </c>
      <c r="H85" s="44">
        <f t="shared" si="154"/>
        <v>0</v>
      </c>
      <c r="I85" s="48">
        <f t="shared" si="100"/>
        <v>0</v>
      </c>
      <c r="J85" s="46">
        <v>0</v>
      </c>
      <c r="K85" s="47">
        <f t="shared" si="114"/>
        <v>0</v>
      </c>
      <c r="L85" s="44">
        <v>0</v>
      </c>
      <c r="M85" s="47">
        <f t="shared" si="115"/>
        <v>0</v>
      </c>
      <c r="N85" s="44">
        <f t="shared" si="155"/>
        <v>0</v>
      </c>
      <c r="O85" s="48">
        <f t="shared" si="116"/>
        <v>0</v>
      </c>
      <c r="P85" s="137">
        <f t="shared" si="117"/>
        <v>0</v>
      </c>
      <c r="Q85" s="138">
        <f t="shared" si="118"/>
        <v>0</v>
      </c>
      <c r="R85" s="139">
        <f t="shared" si="119"/>
        <v>0</v>
      </c>
      <c r="S85" s="39"/>
      <c r="T85" s="43">
        <v>607573.01824581181</v>
      </c>
      <c r="U85" s="47">
        <v>3.1575849236076428</v>
      </c>
      <c r="V85" s="47">
        <v>85926.565212221816</v>
      </c>
      <c r="W85" s="47">
        <v>1.8088279978995836</v>
      </c>
      <c r="X85" s="44">
        <v>693499.58345803362</v>
      </c>
      <c r="Y85" s="48">
        <v>2.8905330648756618</v>
      </c>
      <c r="Z85" s="46">
        <v>2386421.9290025458</v>
      </c>
      <c r="AA85" s="47">
        <v>2.4617921577027739</v>
      </c>
      <c r="AB85" s="44">
        <v>913181.25291826623</v>
      </c>
      <c r="AC85" s="47">
        <v>2.3905393560130319</v>
      </c>
      <c r="AD85" s="44">
        <v>3299603.181920812</v>
      </c>
      <c r="AE85" s="48">
        <v>2.4416509779772202</v>
      </c>
      <c r="AF85" s="137">
        <f t="shared" si="120"/>
        <v>2993994.9472483573</v>
      </c>
      <c r="AG85" s="138">
        <f t="shared" si="121"/>
        <v>999107.81813048804</v>
      </c>
      <c r="AH85" s="139">
        <f t="shared" si="122"/>
        <v>3993102.7653788454</v>
      </c>
      <c r="AI85" s="41"/>
      <c r="AJ85" s="43">
        <v>3616317.4736832827</v>
      </c>
      <c r="AK85" s="47">
        <f t="shared" si="105"/>
        <v>56.994759238507214</v>
      </c>
      <c r="AL85" s="44">
        <v>1060590.7996287462</v>
      </c>
      <c r="AM85" s="47">
        <f t="shared" si="123"/>
        <v>54.419970220572949</v>
      </c>
      <c r="AN85" s="44">
        <f t="shared" si="156"/>
        <v>4676908.2733120285</v>
      </c>
      <c r="AO85" s="48">
        <f t="shared" si="157"/>
        <v>56.389735508168997</v>
      </c>
      <c r="AP85" s="46">
        <v>1189095.0465238197</v>
      </c>
      <c r="AQ85" s="47">
        <f t="shared" si="124"/>
        <v>8.0944782679869558</v>
      </c>
      <c r="AR85" s="44">
        <v>1742649.2660007523</v>
      </c>
      <c r="AS85" s="47">
        <f t="shared" si="125"/>
        <v>12.214888382661266</v>
      </c>
      <c r="AT85" s="44">
        <f t="shared" si="126"/>
        <v>2931744.312524572</v>
      </c>
      <c r="AU85" s="48">
        <f t="shared" si="127"/>
        <v>10.12454522780339</v>
      </c>
      <c r="AV85" s="137">
        <f t="shared" si="128"/>
        <v>4805412.5202071024</v>
      </c>
      <c r="AW85" s="138">
        <f t="shared" si="129"/>
        <v>2803240.0656294986</v>
      </c>
      <c r="AX85" s="139">
        <f t="shared" si="130"/>
        <v>7608652.5858366005</v>
      </c>
      <c r="AY85" s="41"/>
      <c r="AZ85" s="43">
        <v>274388.16028894827</v>
      </c>
      <c r="BA85" s="47">
        <v>2.488623491378763</v>
      </c>
      <c r="BB85" s="47">
        <v>59031.59501105154</v>
      </c>
      <c r="BC85" s="47">
        <v>2.1020402026511249</v>
      </c>
      <c r="BD85" s="44">
        <v>333419.75529999984</v>
      </c>
      <c r="BE85" s="48">
        <v>2.4101471396559191</v>
      </c>
      <c r="BF85" s="46">
        <v>1185632.0224515051</v>
      </c>
      <c r="BG85" s="47">
        <v>2.0113526090411811</v>
      </c>
      <c r="BH85" s="44">
        <v>989803.54074849456</v>
      </c>
      <c r="BI85" s="47">
        <v>3.5536311343664648</v>
      </c>
      <c r="BJ85" s="44">
        <v>2175435.5631999997</v>
      </c>
      <c r="BK85" s="48">
        <v>2.5062535074187529</v>
      </c>
      <c r="BL85" s="137">
        <f t="shared" si="131"/>
        <v>1460020.1827404534</v>
      </c>
      <c r="BM85" s="138">
        <f t="shared" si="132"/>
        <v>1048835.1357595462</v>
      </c>
      <c r="BN85" s="139">
        <f t="shared" si="133"/>
        <v>2508855.3184999996</v>
      </c>
      <c r="BO85" s="41"/>
      <c r="BP85" s="43">
        <v>4136659.0900000022</v>
      </c>
      <c r="BQ85" s="47">
        <v>47.282588354974422</v>
      </c>
      <c r="BR85" s="47">
        <v>1485685.3200000005</v>
      </c>
      <c r="BS85" s="47">
        <v>73.035361321404011</v>
      </c>
      <c r="BT85" s="44">
        <v>5622344.4100000029</v>
      </c>
      <c r="BU85" s="48">
        <v>52.140818046925745</v>
      </c>
      <c r="BV85" s="46">
        <v>-624971.29999999853</v>
      </c>
      <c r="BW85" s="47">
        <v>-2.2461187083325793</v>
      </c>
      <c r="BX85" s="44">
        <v>4224665.4699999979</v>
      </c>
      <c r="BY85" s="47">
        <v>23.609001022672011</v>
      </c>
      <c r="BZ85" s="44">
        <v>3599694.1699999995</v>
      </c>
      <c r="CA85" s="48">
        <v>7.8735534834685064</v>
      </c>
      <c r="CB85" s="137">
        <f t="shared" si="134"/>
        <v>3511687.7900000038</v>
      </c>
      <c r="CC85" s="138">
        <f t="shared" si="135"/>
        <v>5710350.7899999982</v>
      </c>
      <c r="CD85" s="139">
        <f t="shared" si="136"/>
        <v>9222038.5800000019</v>
      </c>
      <c r="CE85" s="41"/>
      <c r="CF85" s="43">
        <v>1421504.3157785269</v>
      </c>
      <c r="CG85" s="47">
        <v>11.305647762566425</v>
      </c>
      <c r="CH85" s="47">
        <v>198638.52322147356</v>
      </c>
      <c r="CI85" s="47">
        <v>8.6692499114683184</v>
      </c>
      <c r="CJ85" s="44">
        <v>1620142.8390000006</v>
      </c>
      <c r="CK85" s="48">
        <v>10.899263617832856</v>
      </c>
      <c r="CL85" s="46">
        <v>953920.73864648305</v>
      </c>
      <c r="CM85" s="47">
        <v>1.5933679961089244</v>
      </c>
      <c r="CN85" s="44">
        <v>515277.1153535163</v>
      </c>
      <c r="CO85" s="47">
        <v>1.8202976453194628</v>
      </c>
      <c r="CP85" s="44">
        <v>1469197.8539999994</v>
      </c>
      <c r="CQ85" s="48">
        <v>1.6662200429824603</v>
      </c>
      <c r="CR85" s="137">
        <f t="shared" si="137"/>
        <v>2375425.05442501</v>
      </c>
      <c r="CS85" s="138">
        <f t="shared" si="138"/>
        <v>713915.63857498986</v>
      </c>
      <c r="CT85" s="139">
        <f t="shared" si="139"/>
        <v>3089340.693</v>
      </c>
      <c r="CU85" s="41"/>
      <c r="CV85" s="46">
        <f t="shared" si="140"/>
        <v>10056442.057996573</v>
      </c>
      <c r="CW85" s="47">
        <f t="shared" si="112"/>
        <v>14.667875407296529</v>
      </c>
      <c r="CX85" s="47">
        <f t="shared" si="141"/>
        <v>2889872.8030734938</v>
      </c>
      <c r="CY85" s="47">
        <f t="shared" si="142"/>
        <v>17.76011604855973</v>
      </c>
      <c r="CZ85" s="44">
        <f t="shared" si="143"/>
        <v>12946314.861070067</v>
      </c>
      <c r="DA85" s="48">
        <f t="shared" si="144"/>
        <v>15.260995890818124</v>
      </c>
      <c r="DB85" s="46">
        <f t="shared" si="145"/>
        <v>5090098.4366243556</v>
      </c>
      <c r="DC85" s="47">
        <f t="shared" si="89"/>
        <v>1.7556107533129548</v>
      </c>
      <c r="DD85" s="44">
        <f t="shared" si="146"/>
        <v>8385576.6450210279</v>
      </c>
      <c r="DE85" s="47">
        <f t="shared" si="147"/>
        <v>5.4495073977717547</v>
      </c>
      <c r="DF85" s="44">
        <f t="shared" si="148"/>
        <v>13475675.081645384</v>
      </c>
      <c r="DG85" s="48">
        <f t="shared" si="149"/>
        <v>3.0363551417158487</v>
      </c>
      <c r="DH85" s="174"/>
      <c r="DI85" s="187" t="s">
        <v>84</v>
      </c>
      <c r="DJ85" s="46">
        <f t="shared" si="150"/>
        <v>12946314.861070067</v>
      </c>
      <c r="DK85" s="44">
        <f t="shared" si="151"/>
        <v>13475675.081645384</v>
      </c>
      <c r="DL85" s="45">
        <f t="shared" si="152"/>
        <v>26421989.942715451</v>
      </c>
      <c r="DM85"/>
    </row>
    <row r="86" spans="1:119" s="60" customFormat="1" ht="15.6" x14ac:dyDescent="0.3">
      <c r="A86" s="33">
        <v>71</v>
      </c>
      <c r="B86" s="33" t="s">
        <v>85</v>
      </c>
      <c r="C86" s="42"/>
      <c r="D86" s="43">
        <v>63078.661036999998</v>
      </c>
      <c r="E86" s="47">
        <f t="shared" si="153"/>
        <v>0.59360329967816006</v>
      </c>
      <c r="F86" s="47">
        <v>0</v>
      </c>
      <c r="G86" s="47">
        <f t="shared" si="98"/>
        <v>0</v>
      </c>
      <c r="H86" s="44">
        <f t="shared" si="154"/>
        <v>63078.661036999998</v>
      </c>
      <c r="I86" s="48">
        <f t="shared" si="100"/>
        <v>0.4828064373287409</v>
      </c>
      <c r="J86" s="46">
        <v>63524.581831999996</v>
      </c>
      <c r="K86" s="47">
        <f t="shared" si="114"/>
        <v>0.20061513484015422</v>
      </c>
      <c r="L86" s="44">
        <v>0</v>
      </c>
      <c r="M86" s="47">
        <f t="shared" si="115"/>
        <v>0</v>
      </c>
      <c r="N86" s="44">
        <f t="shared" si="155"/>
        <v>63524.581831999996</v>
      </c>
      <c r="O86" s="48">
        <f t="shared" si="116"/>
        <v>0.10762992653838528</v>
      </c>
      <c r="P86" s="137">
        <f t="shared" si="117"/>
        <v>126603.24286899999</v>
      </c>
      <c r="Q86" s="138">
        <f t="shared" si="118"/>
        <v>0</v>
      </c>
      <c r="R86" s="139">
        <f t="shared" si="119"/>
        <v>126603.24286899999</v>
      </c>
      <c r="S86" s="39"/>
      <c r="T86" s="43">
        <v>46426.423816934199</v>
      </c>
      <c r="U86" s="47">
        <v>0.2412802601481896</v>
      </c>
      <c r="V86" s="47">
        <v>8076.7020900114439</v>
      </c>
      <c r="W86" s="47">
        <v>0.17002151587258849</v>
      </c>
      <c r="X86" s="44">
        <v>54503.125906945643</v>
      </c>
      <c r="Y86" s="48">
        <v>0.22717113511091419</v>
      </c>
      <c r="Z86" s="46">
        <v>28993.028724793701</v>
      </c>
      <c r="AA86" s="47">
        <v>2.9908713909857911E-2</v>
      </c>
      <c r="AB86" s="44">
        <v>12008.481228549485</v>
      </c>
      <c r="AC86" s="47">
        <v>3.1435979320701898E-2</v>
      </c>
      <c r="AD86" s="44">
        <v>41001.509953343186</v>
      </c>
      <c r="AE86" s="48">
        <v>3.034042924453869E-2</v>
      </c>
      <c r="AF86" s="137">
        <f t="shared" si="120"/>
        <v>75419.452541727893</v>
      </c>
      <c r="AG86" s="138">
        <f t="shared" si="121"/>
        <v>20085.183318560928</v>
      </c>
      <c r="AH86" s="139">
        <f t="shared" si="122"/>
        <v>95504.635860288821</v>
      </c>
      <c r="AI86" s="41"/>
      <c r="AJ86" s="43">
        <v>3456.7272982118811</v>
      </c>
      <c r="AK86" s="47">
        <f t="shared" si="105"/>
        <v>5.4479547647153369E-2</v>
      </c>
      <c r="AL86" s="44">
        <v>866.66864440861912</v>
      </c>
      <c r="AM86" s="47">
        <f t="shared" si="123"/>
        <v>4.4469631300149783E-2</v>
      </c>
      <c r="AN86" s="44">
        <f t="shared" si="156"/>
        <v>4323.3959426205001</v>
      </c>
      <c r="AO86" s="48">
        <f t="shared" si="157"/>
        <v>5.2127418254626898E-2</v>
      </c>
      <c r="AP86" s="46">
        <v>1092.2758038654752</v>
      </c>
      <c r="AQ86" s="47">
        <f t="shared" si="124"/>
        <v>7.4354045817311889E-3</v>
      </c>
      <c r="AR86" s="44">
        <v>1655.0194705277877</v>
      </c>
      <c r="AS86" s="47">
        <f t="shared" si="125"/>
        <v>1.1600657974063811E-2</v>
      </c>
      <c r="AT86" s="44">
        <f t="shared" si="126"/>
        <v>2747.2952743932628</v>
      </c>
      <c r="AU86" s="48">
        <f t="shared" si="127"/>
        <v>9.4875651812122291E-3</v>
      </c>
      <c r="AV86" s="137">
        <f t="shared" si="128"/>
        <v>4549.0031020773567</v>
      </c>
      <c r="AW86" s="138">
        <f t="shared" si="129"/>
        <v>2521.6881149364067</v>
      </c>
      <c r="AX86" s="139">
        <f t="shared" si="130"/>
        <v>7070.6912170137639</v>
      </c>
      <c r="AY86" s="41"/>
      <c r="AZ86" s="43">
        <v>0</v>
      </c>
      <c r="BA86" s="47">
        <v>0</v>
      </c>
      <c r="BB86" s="47">
        <v>0</v>
      </c>
      <c r="BC86" s="47">
        <v>0</v>
      </c>
      <c r="BD86" s="44">
        <v>0</v>
      </c>
      <c r="BE86" s="48">
        <v>0</v>
      </c>
      <c r="BF86" s="46">
        <v>0</v>
      </c>
      <c r="BG86" s="47">
        <v>0</v>
      </c>
      <c r="BH86" s="44">
        <v>0</v>
      </c>
      <c r="BI86" s="47">
        <v>0</v>
      </c>
      <c r="BJ86" s="44">
        <v>0</v>
      </c>
      <c r="BK86" s="48">
        <v>0</v>
      </c>
      <c r="BL86" s="137">
        <f t="shared" si="131"/>
        <v>0</v>
      </c>
      <c r="BM86" s="138">
        <f t="shared" si="132"/>
        <v>0</v>
      </c>
      <c r="BN86" s="139">
        <f t="shared" si="133"/>
        <v>0</v>
      </c>
      <c r="BO86" s="41"/>
      <c r="BP86" s="43">
        <v>0</v>
      </c>
      <c r="BQ86" s="47">
        <v>0</v>
      </c>
      <c r="BR86" s="47">
        <v>0</v>
      </c>
      <c r="BS86" s="47">
        <v>0</v>
      </c>
      <c r="BT86" s="44">
        <v>0</v>
      </c>
      <c r="BU86" s="48">
        <v>0</v>
      </c>
      <c r="BV86" s="46">
        <v>0</v>
      </c>
      <c r="BW86" s="47">
        <v>0</v>
      </c>
      <c r="BX86" s="44">
        <v>0</v>
      </c>
      <c r="BY86" s="47">
        <v>0</v>
      </c>
      <c r="BZ86" s="44">
        <v>0</v>
      </c>
      <c r="CA86" s="48">
        <v>0</v>
      </c>
      <c r="CB86" s="137">
        <f t="shared" si="134"/>
        <v>0</v>
      </c>
      <c r="CC86" s="138">
        <f t="shared" si="135"/>
        <v>0</v>
      </c>
      <c r="CD86" s="139">
        <f t="shared" si="136"/>
        <v>0</v>
      </c>
      <c r="CE86" s="41"/>
      <c r="CF86" s="43">
        <v>0</v>
      </c>
      <c r="CG86" s="47">
        <v>0</v>
      </c>
      <c r="CH86" s="47">
        <v>0</v>
      </c>
      <c r="CI86" s="47">
        <v>0</v>
      </c>
      <c r="CJ86" s="44">
        <v>0</v>
      </c>
      <c r="CK86" s="48">
        <v>0</v>
      </c>
      <c r="CL86" s="46">
        <v>0</v>
      </c>
      <c r="CM86" s="47">
        <v>0</v>
      </c>
      <c r="CN86" s="44">
        <v>0</v>
      </c>
      <c r="CO86" s="47">
        <v>0</v>
      </c>
      <c r="CP86" s="44">
        <v>0</v>
      </c>
      <c r="CQ86" s="48">
        <v>0</v>
      </c>
      <c r="CR86" s="137">
        <f t="shared" si="137"/>
        <v>0</v>
      </c>
      <c r="CS86" s="138">
        <f t="shared" si="138"/>
        <v>0</v>
      </c>
      <c r="CT86" s="139">
        <f t="shared" si="139"/>
        <v>0</v>
      </c>
      <c r="CU86" s="41"/>
      <c r="CV86" s="46">
        <f t="shared" si="140"/>
        <v>112961.81215214607</v>
      </c>
      <c r="CW86" s="47">
        <f t="shared" si="112"/>
        <v>0.16476103346238544</v>
      </c>
      <c r="CX86" s="47">
        <f t="shared" si="141"/>
        <v>8943.3707344200629</v>
      </c>
      <c r="CY86" s="47">
        <f t="shared" si="142"/>
        <v>5.4962731210752798E-2</v>
      </c>
      <c r="CZ86" s="44">
        <f t="shared" si="143"/>
        <v>121905.18288656614</v>
      </c>
      <c r="DA86" s="48">
        <f t="shared" si="144"/>
        <v>0.14370069900706464</v>
      </c>
      <c r="DB86" s="46">
        <f t="shared" si="145"/>
        <v>93609.886360659162</v>
      </c>
      <c r="DC86" s="47">
        <f t="shared" si="89"/>
        <v>3.2286708235089723E-2</v>
      </c>
      <c r="DD86" s="44">
        <f t="shared" si="146"/>
        <v>13663.500699077273</v>
      </c>
      <c r="DE86" s="47">
        <f t="shared" si="147"/>
        <v>8.8794547222094383E-3</v>
      </c>
      <c r="DF86" s="44">
        <f t="shared" si="148"/>
        <v>107273.38705973643</v>
      </c>
      <c r="DG86" s="48">
        <f t="shared" si="149"/>
        <v>2.4170967197907133E-2</v>
      </c>
      <c r="DH86" s="174"/>
      <c r="DI86" s="187" t="s">
        <v>85</v>
      </c>
      <c r="DJ86" s="46">
        <f t="shared" si="150"/>
        <v>121905.18288656614</v>
      </c>
      <c r="DK86" s="44">
        <f t="shared" si="151"/>
        <v>107273.38705973643</v>
      </c>
      <c r="DL86" s="45">
        <f t="shared" si="152"/>
        <v>229178.56994630257</v>
      </c>
      <c r="DM86"/>
    </row>
    <row r="87" spans="1:119" s="60" customFormat="1" ht="15.6" x14ac:dyDescent="0.3">
      <c r="A87" s="33">
        <v>72</v>
      </c>
      <c r="B87" s="33" t="s">
        <v>86</v>
      </c>
      <c r="C87" s="42"/>
      <c r="D87" s="43">
        <v>25702.26897600001</v>
      </c>
      <c r="E87" s="47">
        <f t="shared" si="153"/>
        <v>0.24187183783783794</v>
      </c>
      <c r="F87" s="47">
        <v>0</v>
      </c>
      <c r="G87" s="47">
        <f t="shared" si="98"/>
        <v>0</v>
      </c>
      <c r="H87" s="44">
        <f t="shared" si="154"/>
        <v>25702.26897600001</v>
      </c>
      <c r="I87" s="48">
        <f t="shared" si="100"/>
        <v>0.1967261307003445</v>
      </c>
      <c r="J87" s="46">
        <v>64249.94960900001</v>
      </c>
      <c r="K87" s="47">
        <f t="shared" si="114"/>
        <v>0.20290589772587317</v>
      </c>
      <c r="L87" s="44">
        <v>0</v>
      </c>
      <c r="M87" s="47">
        <f t="shared" si="115"/>
        <v>0</v>
      </c>
      <c r="N87" s="44">
        <f t="shared" si="155"/>
        <v>64249.94960900001</v>
      </c>
      <c r="O87" s="48">
        <f t="shared" si="116"/>
        <v>0.10885891976117099</v>
      </c>
      <c r="P87" s="137">
        <f t="shared" si="117"/>
        <v>89952.218585000024</v>
      </c>
      <c r="Q87" s="138">
        <f t="shared" si="118"/>
        <v>0</v>
      </c>
      <c r="R87" s="139">
        <f t="shared" si="119"/>
        <v>89952.218585000024</v>
      </c>
      <c r="S87" s="39"/>
      <c r="T87" s="43">
        <v>5953.311689791668</v>
      </c>
      <c r="U87" s="47">
        <v>3.0939634698554014E-2</v>
      </c>
      <c r="V87" s="47">
        <v>1129.3043935460105</v>
      </c>
      <c r="W87" s="47">
        <v>2.3772827415502074E-2</v>
      </c>
      <c r="X87" s="44">
        <v>7082.616083337678</v>
      </c>
      <c r="Y87" s="48">
        <v>2.952061755051737E-2</v>
      </c>
      <c r="Z87" s="46">
        <v>3763.4049129680352</v>
      </c>
      <c r="AA87" s="47">
        <v>3.8822643173066968E-3</v>
      </c>
      <c r="AB87" s="44">
        <v>1981.8594989754715</v>
      </c>
      <c r="AC87" s="47">
        <v>5.1881410347056041E-3</v>
      </c>
      <c r="AD87" s="44">
        <v>5745.2644119435063</v>
      </c>
      <c r="AE87" s="48">
        <v>4.2513992431033607E-3</v>
      </c>
      <c r="AF87" s="137">
        <f t="shared" si="120"/>
        <v>9716.7166027597032</v>
      </c>
      <c r="AG87" s="138">
        <f t="shared" si="121"/>
        <v>3111.163892521482</v>
      </c>
      <c r="AH87" s="139">
        <f t="shared" si="122"/>
        <v>12827.880495281184</v>
      </c>
      <c r="AI87" s="41"/>
      <c r="AJ87" s="43">
        <v>243.38933524275942</v>
      </c>
      <c r="AK87" s="47">
        <f t="shared" si="105"/>
        <v>3.8359233292791081E-3</v>
      </c>
      <c r="AL87" s="44">
        <v>61.022431635689806</v>
      </c>
      <c r="AM87" s="47">
        <f t="shared" si="123"/>
        <v>3.1311217423002618E-3</v>
      </c>
      <c r="AN87" s="44">
        <f t="shared" si="156"/>
        <v>304.41176687844921</v>
      </c>
      <c r="AO87" s="48">
        <f t="shared" si="157"/>
        <v>3.6703091052273265E-3</v>
      </c>
      <c r="AP87" s="46">
        <v>76.907507844801188</v>
      </c>
      <c r="AQ87" s="47">
        <f t="shared" si="124"/>
        <v>5.2352934503819681E-4</v>
      </c>
      <c r="AR87" s="44">
        <v>116.53047926399987</v>
      </c>
      <c r="AS87" s="47">
        <f t="shared" si="125"/>
        <v>8.1680624159925883E-4</v>
      </c>
      <c r="AT87" s="44">
        <f t="shared" si="126"/>
        <v>193.43798710880105</v>
      </c>
      <c r="AU87" s="48">
        <f t="shared" si="127"/>
        <v>6.6802266517295089E-4</v>
      </c>
      <c r="AV87" s="137">
        <f t="shared" si="128"/>
        <v>320.2968430875606</v>
      </c>
      <c r="AW87" s="138">
        <f t="shared" si="129"/>
        <v>177.55291089968966</v>
      </c>
      <c r="AX87" s="139">
        <f t="shared" si="130"/>
        <v>497.84975398725027</v>
      </c>
      <c r="AY87" s="41"/>
      <c r="AZ87" s="43">
        <v>0</v>
      </c>
      <c r="BA87" s="47">
        <v>0</v>
      </c>
      <c r="BB87" s="47">
        <v>0</v>
      </c>
      <c r="BC87" s="47">
        <v>0</v>
      </c>
      <c r="BD87" s="44">
        <v>0</v>
      </c>
      <c r="BE87" s="48">
        <v>0</v>
      </c>
      <c r="BF87" s="46">
        <v>0</v>
      </c>
      <c r="BG87" s="47">
        <v>0</v>
      </c>
      <c r="BH87" s="44">
        <v>0</v>
      </c>
      <c r="BI87" s="47">
        <v>0</v>
      </c>
      <c r="BJ87" s="44">
        <v>0</v>
      </c>
      <c r="BK87" s="48">
        <v>0</v>
      </c>
      <c r="BL87" s="137">
        <f t="shared" si="131"/>
        <v>0</v>
      </c>
      <c r="BM87" s="138">
        <f t="shared" si="132"/>
        <v>0</v>
      </c>
      <c r="BN87" s="139">
        <f t="shared" si="133"/>
        <v>0</v>
      </c>
      <c r="BO87" s="41"/>
      <c r="BP87" s="43">
        <v>0</v>
      </c>
      <c r="BQ87" s="47">
        <v>0</v>
      </c>
      <c r="BR87" s="47">
        <v>0</v>
      </c>
      <c r="BS87" s="47">
        <v>0</v>
      </c>
      <c r="BT87" s="44">
        <v>0</v>
      </c>
      <c r="BU87" s="48">
        <v>0</v>
      </c>
      <c r="BV87" s="46">
        <v>0</v>
      </c>
      <c r="BW87" s="47">
        <v>0</v>
      </c>
      <c r="BX87" s="44">
        <v>0</v>
      </c>
      <c r="BY87" s="47">
        <v>0</v>
      </c>
      <c r="BZ87" s="44">
        <v>0</v>
      </c>
      <c r="CA87" s="48">
        <v>0</v>
      </c>
      <c r="CB87" s="137">
        <f t="shared" si="134"/>
        <v>0</v>
      </c>
      <c r="CC87" s="138">
        <f t="shared" si="135"/>
        <v>0</v>
      </c>
      <c r="CD87" s="139">
        <f t="shared" si="136"/>
        <v>0</v>
      </c>
      <c r="CE87" s="41"/>
      <c r="CF87" s="43">
        <v>0</v>
      </c>
      <c r="CG87" s="47">
        <v>0</v>
      </c>
      <c r="CH87" s="47">
        <v>0</v>
      </c>
      <c r="CI87" s="47">
        <v>0</v>
      </c>
      <c r="CJ87" s="44">
        <v>0</v>
      </c>
      <c r="CK87" s="48">
        <v>0</v>
      </c>
      <c r="CL87" s="46">
        <v>0</v>
      </c>
      <c r="CM87" s="47">
        <v>0</v>
      </c>
      <c r="CN87" s="44">
        <v>0</v>
      </c>
      <c r="CO87" s="47">
        <v>0</v>
      </c>
      <c r="CP87" s="44">
        <v>0</v>
      </c>
      <c r="CQ87" s="48">
        <v>0</v>
      </c>
      <c r="CR87" s="137">
        <f t="shared" si="137"/>
        <v>0</v>
      </c>
      <c r="CS87" s="138">
        <f t="shared" si="138"/>
        <v>0</v>
      </c>
      <c r="CT87" s="139">
        <f t="shared" si="139"/>
        <v>0</v>
      </c>
      <c r="CU87" s="41"/>
      <c r="CV87" s="46">
        <f t="shared" si="140"/>
        <v>31898.970001034435</v>
      </c>
      <c r="CW87" s="47">
        <f t="shared" si="112"/>
        <v>4.6526407142594824E-2</v>
      </c>
      <c r="CX87" s="47">
        <f t="shared" si="141"/>
        <v>1190.3268251817003</v>
      </c>
      <c r="CY87" s="47">
        <f t="shared" si="142"/>
        <v>7.3153193899942867E-3</v>
      </c>
      <c r="CZ87" s="44">
        <f t="shared" si="143"/>
        <v>33089.296826216138</v>
      </c>
      <c r="DA87" s="48">
        <f t="shared" si="144"/>
        <v>3.9005356220202986E-2</v>
      </c>
      <c r="DB87" s="46">
        <f t="shared" si="145"/>
        <v>68090.26202981286</v>
      </c>
      <c r="DC87" s="47">
        <f t="shared" si="89"/>
        <v>2.3484810304515956E-2</v>
      </c>
      <c r="DD87" s="44">
        <f t="shared" si="146"/>
        <v>2098.3899782394715</v>
      </c>
      <c r="DE87" s="47">
        <f t="shared" si="147"/>
        <v>1.3636738645297346E-3</v>
      </c>
      <c r="DF87" s="44">
        <f t="shared" si="148"/>
        <v>70188.652008052333</v>
      </c>
      <c r="DG87" s="48">
        <f t="shared" si="149"/>
        <v>1.581499057550239E-2</v>
      </c>
      <c r="DH87" s="174"/>
      <c r="DI87" s="187" t="s">
        <v>86</v>
      </c>
      <c r="DJ87" s="46">
        <f t="shared" si="150"/>
        <v>33089.296826216138</v>
      </c>
      <c r="DK87" s="44">
        <f t="shared" si="151"/>
        <v>70188.652008052333</v>
      </c>
      <c r="DL87" s="45">
        <f t="shared" si="152"/>
        <v>103277.94883426846</v>
      </c>
      <c r="DM87"/>
    </row>
    <row r="88" spans="1:119" s="60" customFormat="1" ht="15.6" x14ac:dyDescent="0.3">
      <c r="A88" s="33">
        <v>73</v>
      </c>
      <c r="B88" s="33" t="s">
        <v>87</v>
      </c>
      <c r="C88" s="42"/>
      <c r="D88" s="43">
        <v>8181.84</v>
      </c>
      <c r="E88" s="47">
        <f t="shared" si="153"/>
        <v>7.6995407663931342E-2</v>
      </c>
      <c r="F88" s="47">
        <v>0</v>
      </c>
      <c r="G88" s="47">
        <f t="shared" si="98"/>
        <v>0</v>
      </c>
      <c r="H88" s="44">
        <f t="shared" si="154"/>
        <v>8181.84</v>
      </c>
      <c r="I88" s="48">
        <f t="shared" si="100"/>
        <v>6.2624110218140072E-2</v>
      </c>
      <c r="J88" s="46">
        <v>6704.24</v>
      </c>
      <c r="K88" s="47">
        <f t="shared" si="114"/>
        <v>2.1172465411228206E-2</v>
      </c>
      <c r="L88" s="44">
        <v>0</v>
      </c>
      <c r="M88" s="47">
        <f t="shared" si="115"/>
        <v>0</v>
      </c>
      <c r="N88" s="44">
        <f t="shared" si="155"/>
        <v>6704.24</v>
      </c>
      <c r="O88" s="48">
        <f t="shared" si="116"/>
        <v>1.1359017846099629E-2</v>
      </c>
      <c r="P88" s="137">
        <f t="shared" si="117"/>
        <v>14886.08</v>
      </c>
      <c r="Q88" s="138">
        <f t="shared" si="118"/>
        <v>0</v>
      </c>
      <c r="R88" s="139">
        <f t="shared" si="119"/>
        <v>14886.08</v>
      </c>
      <c r="S88" s="39"/>
      <c r="T88" s="43">
        <v>21376.608552015721</v>
      </c>
      <c r="U88" s="47">
        <v>0.11109521794859976</v>
      </c>
      <c r="V88" s="47">
        <v>3534.0325842948096</v>
      </c>
      <c r="W88" s="47">
        <v>7.4394421191790364E-2</v>
      </c>
      <c r="X88" s="44">
        <v>24910.641136310529</v>
      </c>
      <c r="Y88" s="48">
        <v>0.10382851495413294</v>
      </c>
      <c r="Z88" s="46">
        <v>14200.889367641539</v>
      </c>
      <c r="AA88" s="47">
        <v>1.4649395252698146E-2</v>
      </c>
      <c r="AB88" s="44">
        <v>4656.6729231949321</v>
      </c>
      <c r="AC88" s="47">
        <v>1.2190307078034262E-2</v>
      </c>
      <c r="AD88" s="44">
        <v>18857.562290836471</v>
      </c>
      <c r="AE88" s="48">
        <v>1.3954279612157386E-2</v>
      </c>
      <c r="AF88" s="137">
        <f t="shared" si="120"/>
        <v>35577.49791965726</v>
      </c>
      <c r="AG88" s="138">
        <f t="shared" si="121"/>
        <v>8190.7055074897416</v>
      </c>
      <c r="AH88" s="139">
        <f t="shared" si="122"/>
        <v>43768.203427147004</v>
      </c>
      <c r="AI88" s="41"/>
      <c r="AJ88" s="43">
        <v>43575.148696100543</v>
      </c>
      <c r="AK88" s="47">
        <f t="shared" si="105"/>
        <v>0.68676357283058387</v>
      </c>
      <c r="AL88" s="44">
        <v>11464.577313398811</v>
      </c>
      <c r="AM88" s="47">
        <f t="shared" si="123"/>
        <v>0.58825888005535487</v>
      </c>
      <c r="AN88" s="44">
        <f t="shared" si="156"/>
        <v>55039.726009499354</v>
      </c>
      <c r="AO88" s="48">
        <f t="shared" si="157"/>
        <v>0.66361694750960776</v>
      </c>
      <c r="AP88" s="46">
        <v>4439.818482453863</v>
      </c>
      <c r="AQ88" s="47">
        <f t="shared" si="124"/>
        <v>3.0222995483069413E-2</v>
      </c>
      <c r="AR88" s="44">
        <v>6557.9049204365092</v>
      </c>
      <c r="AS88" s="47">
        <f t="shared" si="125"/>
        <v>4.5966838072396432E-2</v>
      </c>
      <c r="AT88" s="44">
        <f t="shared" si="126"/>
        <v>10997.723402890373</v>
      </c>
      <c r="AU88" s="48">
        <f t="shared" si="127"/>
        <v>3.7979760895162355E-2</v>
      </c>
      <c r="AV88" s="137">
        <f t="shared" si="128"/>
        <v>48014.967178554405</v>
      </c>
      <c r="AW88" s="138">
        <f t="shared" si="129"/>
        <v>18022.482233835319</v>
      </c>
      <c r="AX88" s="139">
        <f t="shared" si="130"/>
        <v>66037.449412389717</v>
      </c>
      <c r="AY88" s="41"/>
      <c r="AZ88" s="43">
        <v>171743.87007939647</v>
      </c>
      <c r="BA88" s="47">
        <v>1.5576686294692987</v>
      </c>
      <c r="BB88" s="47">
        <v>187057.17989360349</v>
      </c>
      <c r="BC88" s="47">
        <v>6.660868849254121</v>
      </c>
      <c r="BD88" s="44">
        <v>358801.04997299996</v>
      </c>
      <c r="BE88" s="48">
        <v>2.5936175363090932</v>
      </c>
      <c r="BF88" s="46">
        <v>0</v>
      </c>
      <c r="BG88" s="47">
        <v>0</v>
      </c>
      <c r="BH88" s="44">
        <v>83724.343756604649</v>
      </c>
      <c r="BI88" s="47">
        <v>0.30059039236501472</v>
      </c>
      <c r="BJ88" s="44">
        <v>83724.343756604649</v>
      </c>
      <c r="BK88" s="48">
        <v>9.645628385685838E-2</v>
      </c>
      <c r="BL88" s="137">
        <f t="shared" si="131"/>
        <v>171743.87007939647</v>
      </c>
      <c r="BM88" s="138">
        <f t="shared" si="132"/>
        <v>270781.52365020814</v>
      </c>
      <c r="BN88" s="139">
        <f t="shared" si="133"/>
        <v>442525.39372960461</v>
      </c>
      <c r="BO88" s="41"/>
      <c r="BP88" s="43">
        <v>0</v>
      </c>
      <c r="BQ88" s="47">
        <v>0</v>
      </c>
      <c r="BR88" s="47">
        <v>0</v>
      </c>
      <c r="BS88" s="47">
        <v>0</v>
      </c>
      <c r="BT88" s="44">
        <v>0</v>
      </c>
      <c r="BU88" s="48">
        <v>0</v>
      </c>
      <c r="BV88" s="46">
        <v>0</v>
      </c>
      <c r="BW88" s="47">
        <v>0</v>
      </c>
      <c r="BX88" s="44">
        <v>0</v>
      </c>
      <c r="BY88" s="47">
        <v>0</v>
      </c>
      <c r="BZ88" s="44">
        <v>0</v>
      </c>
      <c r="CA88" s="48">
        <v>0</v>
      </c>
      <c r="CB88" s="137">
        <f t="shared" si="134"/>
        <v>0</v>
      </c>
      <c r="CC88" s="138">
        <f t="shared" si="135"/>
        <v>0</v>
      </c>
      <c r="CD88" s="139">
        <f t="shared" si="136"/>
        <v>0</v>
      </c>
      <c r="CE88" s="41"/>
      <c r="CF88" s="43">
        <v>34620.864143798346</v>
      </c>
      <c r="CG88" s="47">
        <v>0.27535005761208858</v>
      </c>
      <c r="CH88" s="47">
        <v>5479.7435262016606</v>
      </c>
      <c r="CI88" s="47">
        <v>0.23915434583867939</v>
      </c>
      <c r="CJ88" s="44">
        <v>40100.607670000005</v>
      </c>
      <c r="CK88" s="48">
        <v>0.26977071632794475</v>
      </c>
      <c r="CL88" s="46">
        <v>20880.701577853735</v>
      </c>
      <c r="CM88" s="47">
        <v>3.4877784162299412E-2</v>
      </c>
      <c r="CN88" s="44">
        <v>14403.96084214628</v>
      </c>
      <c r="CO88" s="47">
        <v>5.0884262512307002E-2</v>
      </c>
      <c r="CP88" s="44">
        <v>35284.662420000015</v>
      </c>
      <c r="CQ88" s="48">
        <v>4.0016401857658888E-2</v>
      </c>
      <c r="CR88" s="137">
        <f t="shared" si="137"/>
        <v>55501.565721652078</v>
      </c>
      <c r="CS88" s="138">
        <f t="shared" si="138"/>
        <v>19883.704368347942</v>
      </c>
      <c r="CT88" s="139">
        <f t="shared" si="139"/>
        <v>75385.27009000002</v>
      </c>
      <c r="CU88" s="41"/>
      <c r="CV88" s="46">
        <f t="shared" si="140"/>
        <v>279498.3314713111</v>
      </c>
      <c r="CW88" s="47">
        <f t="shared" si="112"/>
        <v>0.40766373225494246</v>
      </c>
      <c r="CX88" s="47">
        <f t="shared" si="141"/>
        <v>207535.53331749878</v>
      </c>
      <c r="CY88" s="47">
        <f t="shared" si="142"/>
        <v>1.2754385424847974</v>
      </c>
      <c r="CZ88" s="44">
        <f t="shared" si="143"/>
        <v>487033.86478880991</v>
      </c>
      <c r="DA88" s="48">
        <f t="shared" si="144"/>
        <v>0.57411100293732242</v>
      </c>
      <c r="DB88" s="46">
        <f t="shared" si="145"/>
        <v>46225.649427949131</v>
      </c>
      <c r="DC88" s="47">
        <f t="shared" si="89"/>
        <v>1.594355162773671E-2</v>
      </c>
      <c r="DD88" s="44">
        <f t="shared" si="146"/>
        <v>109342.88244238237</v>
      </c>
      <c r="DE88" s="47">
        <f t="shared" si="147"/>
        <v>7.1058303082501467E-2</v>
      </c>
      <c r="DF88" s="44">
        <f t="shared" si="148"/>
        <v>155568.5318703315</v>
      </c>
      <c r="DG88" s="48">
        <f t="shared" si="149"/>
        <v>3.5052886684471131E-2</v>
      </c>
      <c r="DH88" s="174"/>
      <c r="DI88" s="187" t="s">
        <v>87</v>
      </c>
      <c r="DJ88" s="46">
        <f t="shared" si="150"/>
        <v>487033.86478880991</v>
      </c>
      <c r="DK88" s="44">
        <f t="shared" si="151"/>
        <v>155568.5318703315</v>
      </c>
      <c r="DL88" s="45">
        <f t="shared" si="152"/>
        <v>642602.39665914141</v>
      </c>
      <c r="DM88"/>
    </row>
    <row r="89" spans="1:119" s="60" customFormat="1" ht="15.6" x14ac:dyDescent="0.3">
      <c r="A89" s="33">
        <v>74</v>
      </c>
      <c r="B89" s="33" t="s">
        <v>88</v>
      </c>
      <c r="C89" s="42"/>
      <c r="D89" s="43">
        <v>0</v>
      </c>
      <c r="E89" s="47">
        <f t="shared" si="153"/>
        <v>0</v>
      </c>
      <c r="F89" s="47">
        <v>0</v>
      </c>
      <c r="G89" s="47">
        <f t="shared" si="98"/>
        <v>0</v>
      </c>
      <c r="H89" s="44">
        <f t="shared" si="154"/>
        <v>0</v>
      </c>
      <c r="I89" s="48">
        <f t="shared" si="100"/>
        <v>0</v>
      </c>
      <c r="J89" s="46">
        <v>0</v>
      </c>
      <c r="K89" s="47">
        <f t="shared" si="114"/>
        <v>0</v>
      </c>
      <c r="L89" s="44">
        <v>0</v>
      </c>
      <c r="M89" s="47">
        <f t="shared" si="115"/>
        <v>0</v>
      </c>
      <c r="N89" s="44">
        <f t="shared" si="155"/>
        <v>0</v>
      </c>
      <c r="O89" s="48">
        <f t="shared" si="116"/>
        <v>0</v>
      </c>
      <c r="P89" s="137">
        <f t="shared" si="117"/>
        <v>0</v>
      </c>
      <c r="Q89" s="138">
        <f t="shared" si="118"/>
        <v>0</v>
      </c>
      <c r="R89" s="139">
        <f t="shared" si="119"/>
        <v>0</v>
      </c>
      <c r="S89" s="39"/>
      <c r="T89" s="43">
        <v>88047.889999999898</v>
      </c>
      <c r="U89" s="47">
        <v>0.45758893444965826</v>
      </c>
      <c r="V89" s="47">
        <v>30353.020000000004</v>
      </c>
      <c r="W89" s="47">
        <v>0.63895714045133045</v>
      </c>
      <c r="X89" s="44">
        <v>118400.9099999999</v>
      </c>
      <c r="Y89" s="48">
        <v>0.49349956860799971</v>
      </c>
      <c r="Z89" s="46">
        <v>70596.120000000199</v>
      </c>
      <c r="AA89" s="47">
        <v>7.2825753261865467E-2</v>
      </c>
      <c r="AB89" s="44">
        <v>49653.509999999995</v>
      </c>
      <c r="AC89" s="47">
        <v>0.12998369101408908</v>
      </c>
      <c r="AD89" s="44">
        <v>120249.63000000019</v>
      </c>
      <c r="AE89" s="48">
        <v>8.898270807218106E-2</v>
      </c>
      <c r="AF89" s="137">
        <f t="shared" si="120"/>
        <v>158644.0100000001</v>
      </c>
      <c r="AG89" s="138">
        <f t="shared" si="121"/>
        <v>80006.53</v>
      </c>
      <c r="AH89" s="139">
        <f t="shared" si="122"/>
        <v>238650.5400000001</v>
      </c>
      <c r="AI89" s="41"/>
      <c r="AJ89" s="43">
        <v>0</v>
      </c>
      <c r="AK89" s="47">
        <f t="shared" si="105"/>
        <v>0</v>
      </c>
      <c r="AL89" s="44">
        <v>0</v>
      </c>
      <c r="AM89" s="47">
        <f t="shared" si="123"/>
        <v>0</v>
      </c>
      <c r="AN89" s="44">
        <f t="shared" si="156"/>
        <v>0</v>
      </c>
      <c r="AO89" s="48">
        <f t="shared" si="157"/>
        <v>0</v>
      </c>
      <c r="AP89" s="46">
        <v>0</v>
      </c>
      <c r="AQ89" s="47">
        <f t="shared" si="124"/>
        <v>0</v>
      </c>
      <c r="AR89" s="44">
        <v>0</v>
      </c>
      <c r="AS89" s="47">
        <f t="shared" si="125"/>
        <v>0</v>
      </c>
      <c r="AT89" s="44">
        <f t="shared" si="126"/>
        <v>0</v>
      </c>
      <c r="AU89" s="48">
        <f t="shared" si="127"/>
        <v>0</v>
      </c>
      <c r="AV89" s="137">
        <f t="shared" si="128"/>
        <v>0</v>
      </c>
      <c r="AW89" s="138">
        <f t="shared" si="129"/>
        <v>0</v>
      </c>
      <c r="AX89" s="139">
        <f t="shared" si="130"/>
        <v>0</v>
      </c>
      <c r="AY89" s="41"/>
      <c r="AZ89" s="43">
        <v>354747.42514146259</v>
      </c>
      <c r="BA89" s="47">
        <v>3.2174594369651142</v>
      </c>
      <c r="BB89" s="47">
        <v>71289.124858537412</v>
      </c>
      <c r="BC89" s="47">
        <v>2.5385152889127731</v>
      </c>
      <c r="BD89" s="44">
        <v>426036.55</v>
      </c>
      <c r="BE89" s="48">
        <v>3.0796338730663582</v>
      </c>
      <c r="BF89" s="46">
        <v>0</v>
      </c>
      <c r="BG89" s="47">
        <v>0</v>
      </c>
      <c r="BH89" s="44">
        <v>200163.87166989973</v>
      </c>
      <c r="BI89" s="47">
        <v>0.71863611015534867</v>
      </c>
      <c r="BJ89" s="44">
        <v>200163.87166989973</v>
      </c>
      <c r="BK89" s="48">
        <v>0.23060274177612258</v>
      </c>
      <c r="BL89" s="137">
        <f t="shared" si="131"/>
        <v>354747.42514146259</v>
      </c>
      <c r="BM89" s="138">
        <f t="shared" si="132"/>
        <v>271452.99652843713</v>
      </c>
      <c r="BN89" s="139">
        <f t="shared" si="133"/>
        <v>626200.42166989972</v>
      </c>
      <c r="BO89" s="41"/>
      <c r="BP89" s="43">
        <v>-7118.0000000000036</v>
      </c>
      <c r="BQ89" s="47">
        <v>-8.1359729334308753E-2</v>
      </c>
      <c r="BR89" s="47">
        <v>4319.3399999999892</v>
      </c>
      <c r="BS89" s="47">
        <v>0.21233605348539913</v>
      </c>
      <c r="BT89" s="44">
        <v>-2798.6600000000144</v>
      </c>
      <c r="BU89" s="48">
        <v>-2.5954372623574279E-2</v>
      </c>
      <c r="BV89" s="46">
        <v>-2567.6900000000037</v>
      </c>
      <c r="BW89" s="47">
        <v>-9.2281622311272578E-3</v>
      </c>
      <c r="BX89" s="44">
        <v>-6708.7100000000173</v>
      </c>
      <c r="BY89" s="47">
        <v>-3.7490765215739186E-2</v>
      </c>
      <c r="BZ89" s="44">
        <v>-9276.4000000000215</v>
      </c>
      <c r="CA89" s="48">
        <v>-2.0290121350516683E-2</v>
      </c>
      <c r="CB89" s="137">
        <f t="shared" si="134"/>
        <v>-9685.6900000000078</v>
      </c>
      <c r="CC89" s="138">
        <f t="shared" si="135"/>
        <v>-2389.3700000000281</v>
      </c>
      <c r="CD89" s="139">
        <f t="shared" si="136"/>
        <v>-12075.060000000036</v>
      </c>
      <c r="CE89" s="41"/>
      <c r="CF89" s="43">
        <v>-1190306.2140949143</v>
      </c>
      <c r="CG89" s="47">
        <v>-9.466860309024721</v>
      </c>
      <c r="CH89" s="47">
        <v>-218350.32590508589</v>
      </c>
      <c r="CI89" s="47">
        <v>-9.5295389475444452</v>
      </c>
      <c r="CJ89" s="44">
        <v>-1408656.54</v>
      </c>
      <c r="CK89" s="48">
        <v>-9.476521826878443</v>
      </c>
      <c r="CL89" s="46">
        <v>67769.505937393464</v>
      </c>
      <c r="CM89" s="47">
        <v>0.11319783447204604</v>
      </c>
      <c r="CN89" s="44">
        <v>52404.50406260656</v>
      </c>
      <c r="CO89" s="47">
        <v>0.18512717236404236</v>
      </c>
      <c r="CP89" s="44">
        <v>120174.01000000002</v>
      </c>
      <c r="CQ89" s="48">
        <v>0.13628957023209398</v>
      </c>
      <c r="CR89" s="137">
        <f t="shared" si="137"/>
        <v>-1122536.7081575207</v>
      </c>
      <c r="CS89" s="138">
        <f t="shared" si="138"/>
        <v>-165945.82184247934</v>
      </c>
      <c r="CT89" s="139">
        <f t="shared" si="139"/>
        <v>-1288482.53</v>
      </c>
      <c r="CU89" s="41"/>
      <c r="CV89" s="46">
        <f t="shared" si="140"/>
        <v>-754628.89895345178</v>
      </c>
      <c r="CW89" s="47">
        <f t="shared" si="112"/>
        <v>-1.1006678708791466</v>
      </c>
      <c r="CX89" s="47">
        <f t="shared" si="141"/>
        <v>-112388.84104654848</v>
      </c>
      <c r="CY89" s="47">
        <f t="shared" si="142"/>
        <v>-0.69070128533926067</v>
      </c>
      <c r="CZ89" s="44">
        <f t="shared" si="143"/>
        <v>-867017.74000000022</v>
      </c>
      <c r="DA89" s="48">
        <f t="shared" si="144"/>
        <v>-1.0220324709693316</v>
      </c>
      <c r="DB89" s="46">
        <f t="shared" si="145"/>
        <v>135797.93593739366</v>
      </c>
      <c r="DC89" s="47">
        <f t="shared" si="89"/>
        <v>4.6837663274641769E-2</v>
      </c>
      <c r="DD89" s="44">
        <f t="shared" si="146"/>
        <v>295513.17573250626</v>
      </c>
      <c r="DE89" s="47">
        <f t="shared" si="147"/>
        <v>0.19204418556587879</v>
      </c>
      <c r="DF89" s="44">
        <f t="shared" si="148"/>
        <v>431311.1116698999</v>
      </c>
      <c r="DG89" s="48">
        <f t="shared" si="149"/>
        <v>9.7183532822177163E-2</v>
      </c>
      <c r="DH89" s="174"/>
      <c r="DI89" s="187" t="s">
        <v>88</v>
      </c>
      <c r="DJ89" s="46">
        <f t="shared" si="150"/>
        <v>-867017.74000000022</v>
      </c>
      <c r="DK89" s="44">
        <f t="shared" si="151"/>
        <v>431311.1116698999</v>
      </c>
      <c r="DL89" s="45">
        <f t="shared" si="152"/>
        <v>-435706.62833010033</v>
      </c>
      <c r="DM89"/>
    </row>
    <row r="90" spans="1:119" s="60" customFormat="1" ht="15.6" x14ac:dyDescent="0.3">
      <c r="A90" s="33">
        <v>75</v>
      </c>
      <c r="B90" s="33" t="s">
        <v>89</v>
      </c>
      <c r="C90" s="42"/>
      <c r="D90" s="43">
        <v>0</v>
      </c>
      <c r="E90" s="47">
        <f t="shared" si="153"/>
        <v>0</v>
      </c>
      <c r="F90" s="47">
        <v>0</v>
      </c>
      <c r="G90" s="47">
        <f t="shared" si="98"/>
        <v>0</v>
      </c>
      <c r="H90" s="44">
        <f t="shared" si="154"/>
        <v>0</v>
      </c>
      <c r="I90" s="48">
        <f t="shared" si="100"/>
        <v>0</v>
      </c>
      <c r="J90" s="46">
        <v>0</v>
      </c>
      <c r="K90" s="47">
        <f t="shared" si="114"/>
        <v>0</v>
      </c>
      <c r="L90" s="44">
        <v>0</v>
      </c>
      <c r="M90" s="47">
        <f t="shared" si="115"/>
        <v>0</v>
      </c>
      <c r="N90" s="44">
        <f t="shared" si="155"/>
        <v>0</v>
      </c>
      <c r="O90" s="48">
        <f t="shared" si="116"/>
        <v>0</v>
      </c>
      <c r="P90" s="137">
        <f t="shared" si="117"/>
        <v>0</v>
      </c>
      <c r="Q90" s="138">
        <f t="shared" si="118"/>
        <v>0</v>
      </c>
      <c r="R90" s="139">
        <f t="shared" si="119"/>
        <v>0</v>
      </c>
      <c r="S90" s="39"/>
      <c r="T90" s="43">
        <v>0</v>
      </c>
      <c r="U90" s="47">
        <v>0</v>
      </c>
      <c r="V90" s="47">
        <v>0</v>
      </c>
      <c r="W90" s="47">
        <v>0</v>
      </c>
      <c r="X90" s="44">
        <v>0</v>
      </c>
      <c r="Y90" s="48">
        <v>0</v>
      </c>
      <c r="Z90" s="46">
        <v>0</v>
      </c>
      <c r="AA90" s="47">
        <v>0</v>
      </c>
      <c r="AB90" s="44">
        <v>0</v>
      </c>
      <c r="AC90" s="47">
        <v>0</v>
      </c>
      <c r="AD90" s="44">
        <v>0</v>
      </c>
      <c r="AE90" s="48">
        <v>0</v>
      </c>
      <c r="AF90" s="137">
        <f t="shared" si="120"/>
        <v>0</v>
      </c>
      <c r="AG90" s="138">
        <f t="shared" si="121"/>
        <v>0</v>
      </c>
      <c r="AH90" s="139">
        <f t="shared" si="122"/>
        <v>0</v>
      </c>
      <c r="AI90" s="41"/>
      <c r="AJ90" s="43">
        <v>0</v>
      </c>
      <c r="AK90" s="47">
        <f t="shared" si="105"/>
        <v>0</v>
      </c>
      <c r="AL90" s="44">
        <v>0</v>
      </c>
      <c r="AM90" s="47">
        <f t="shared" si="123"/>
        <v>0</v>
      </c>
      <c r="AN90" s="44">
        <f t="shared" si="156"/>
        <v>0</v>
      </c>
      <c r="AO90" s="48">
        <f t="shared" si="157"/>
        <v>0</v>
      </c>
      <c r="AP90" s="46">
        <v>0</v>
      </c>
      <c r="AQ90" s="47">
        <f t="shared" si="124"/>
        <v>0</v>
      </c>
      <c r="AR90" s="44">
        <v>0</v>
      </c>
      <c r="AS90" s="47">
        <f t="shared" si="125"/>
        <v>0</v>
      </c>
      <c r="AT90" s="44">
        <f t="shared" si="126"/>
        <v>0</v>
      </c>
      <c r="AU90" s="48">
        <f t="shared" si="127"/>
        <v>0</v>
      </c>
      <c r="AV90" s="137">
        <f t="shared" si="128"/>
        <v>0</v>
      </c>
      <c r="AW90" s="138">
        <f t="shared" si="129"/>
        <v>0</v>
      </c>
      <c r="AX90" s="139">
        <f t="shared" si="130"/>
        <v>0</v>
      </c>
      <c r="AY90" s="41"/>
      <c r="AZ90" s="43">
        <v>0</v>
      </c>
      <c r="BA90" s="47">
        <v>0</v>
      </c>
      <c r="BB90" s="47">
        <v>0</v>
      </c>
      <c r="BC90" s="47">
        <v>0</v>
      </c>
      <c r="BD90" s="44">
        <v>0</v>
      </c>
      <c r="BE90" s="48">
        <v>0</v>
      </c>
      <c r="BF90" s="46">
        <v>0</v>
      </c>
      <c r="BG90" s="47">
        <v>0</v>
      </c>
      <c r="BH90" s="44">
        <v>0</v>
      </c>
      <c r="BI90" s="47">
        <v>0</v>
      </c>
      <c r="BJ90" s="44">
        <v>0</v>
      </c>
      <c r="BK90" s="48">
        <v>0</v>
      </c>
      <c r="BL90" s="137">
        <f t="shared" si="131"/>
        <v>0</v>
      </c>
      <c r="BM90" s="138">
        <f t="shared" si="132"/>
        <v>0</v>
      </c>
      <c r="BN90" s="139">
        <f t="shared" si="133"/>
        <v>0</v>
      </c>
      <c r="BO90" s="41"/>
      <c r="BP90" s="43">
        <v>0</v>
      </c>
      <c r="BQ90" s="47">
        <v>0</v>
      </c>
      <c r="BR90" s="47">
        <v>0</v>
      </c>
      <c r="BS90" s="47">
        <v>0</v>
      </c>
      <c r="BT90" s="44">
        <v>0</v>
      </c>
      <c r="BU90" s="48">
        <v>0</v>
      </c>
      <c r="BV90" s="46">
        <v>0</v>
      </c>
      <c r="BW90" s="47">
        <v>0</v>
      </c>
      <c r="BX90" s="44">
        <v>0</v>
      </c>
      <c r="BY90" s="47">
        <v>0</v>
      </c>
      <c r="BZ90" s="44">
        <v>0</v>
      </c>
      <c r="CA90" s="48">
        <v>0</v>
      </c>
      <c r="CB90" s="137">
        <f t="shared" si="134"/>
        <v>0</v>
      </c>
      <c r="CC90" s="138">
        <f t="shared" si="135"/>
        <v>0</v>
      </c>
      <c r="CD90" s="139">
        <f t="shared" si="136"/>
        <v>0</v>
      </c>
      <c r="CE90" s="41"/>
      <c r="CF90" s="43">
        <v>0</v>
      </c>
      <c r="CG90" s="47">
        <v>0</v>
      </c>
      <c r="CH90" s="47">
        <v>0</v>
      </c>
      <c r="CI90" s="47">
        <v>0</v>
      </c>
      <c r="CJ90" s="44">
        <v>0</v>
      </c>
      <c r="CK90" s="48">
        <v>0</v>
      </c>
      <c r="CL90" s="46">
        <v>0</v>
      </c>
      <c r="CM90" s="47">
        <v>0</v>
      </c>
      <c r="CN90" s="44">
        <v>0</v>
      </c>
      <c r="CO90" s="47">
        <v>0</v>
      </c>
      <c r="CP90" s="44">
        <v>0</v>
      </c>
      <c r="CQ90" s="48">
        <v>0</v>
      </c>
      <c r="CR90" s="137">
        <f t="shared" si="137"/>
        <v>0</v>
      </c>
      <c r="CS90" s="138">
        <f t="shared" si="138"/>
        <v>0</v>
      </c>
      <c r="CT90" s="139">
        <f t="shared" si="139"/>
        <v>0</v>
      </c>
      <c r="CU90" s="41"/>
      <c r="CV90" s="46">
        <f t="shared" si="140"/>
        <v>0</v>
      </c>
      <c r="CW90" s="47">
        <f t="shared" si="112"/>
        <v>0</v>
      </c>
      <c r="CX90" s="47">
        <f t="shared" si="141"/>
        <v>0</v>
      </c>
      <c r="CY90" s="47">
        <f t="shared" si="142"/>
        <v>0</v>
      </c>
      <c r="CZ90" s="44">
        <f t="shared" si="143"/>
        <v>0</v>
      </c>
      <c r="DA90" s="48">
        <f t="shared" si="144"/>
        <v>0</v>
      </c>
      <c r="DB90" s="46">
        <f t="shared" si="145"/>
        <v>0</v>
      </c>
      <c r="DC90" s="47">
        <f t="shared" si="89"/>
        <v>0</v>
      </c>
      <c r="DD90" s="44">
        <f t="shared" si="146"/>
        <v>0</v>
      </c>
      <c r="DE90" s="47">
        <f t="shared" si="147"/>
        <v>0</v>
      </c>
      <c r="DF90" s="44">
        <f t="shared" si="148"/>
        <v>0</v>
      </c>
      <c r="DG90" s="48">
        <f t="shared" si="149"/>
        <v>0</v>
      </c>
      <c r="DH90" s="174"/>
      <c r="DI90" s="187" t="s">
        <v>89</v>
      </c>
      <c r="DJ90" s="46">
        <f t="shared" si="150"/>
        <v>0</v>
      </c>
      <c r="DK90" s="44">
        <f t="shared" si="151"/>
        <v>0</v>
      </c>
      <c r="DL90" s="45">
        <f t="shared" si="152"/>
        <v>0</v>
      </c>
      <c r="DM90"/>
    </row>
    <row r="91" spans="1:119" s="60" customFormat="1" ht="15.6" x14ac:dyDescent="0.3">
      <c r="A91" s="33">
        <v>76</v>
      </c>
      <c r="B91" s="33" t="s">
        <v>100</v>
      </c>
      <c r="C91" s="42"/>
      <c r="D91" s="43">
        <v>-939134.5870418814</v>
      </c>
      <c r="E91" s="47">
        <f t="shared" si="153"/>
        <v>-8.8377492569626721</v>
      </c>
      <c r="F91" s="47">
        <v>-232252.43295811865</v>
      </c>
      <c r="G91" s="47">
        <f t="shared" si="98"/>
        <v>-9.5240069284884221</v>
      </c>
      <c r="H91" s="44">
        <f t="shared" si="154"/>
        <v>-1171387.02</v>
      </c>
      <c r="I91" s="47">
        <f t="shared" si="100"/>
        <v>-8.9658401836968995</v>
      </c>
      <c r="J91" s="46">
        <v>938553.69368573243</v>
      </c>
      <c r="K91" s="47">
        <f t="shared" si="114"/>
        <v>2.9640191306011783</v>
      </c>
      <c r="L91" s="44">
        <v>1150908.9063142675</v>
      </c>
      <c r="M91" s="47">
        <f t="shared" si="115"/>
        <v>4.2070919650036833</v>
      </c>
      <c r="N91" s="44">
        <f t="shared" si="155"/>
        <v>2089462.6</v>
      </c>
      <c r="O91" s="48">
        <f t="shared" si="116"/>
        <v>3.5401839674829256</v>
      </c>
      <c r="P91" s="137">
        <f t="shared" si="117"/>
        <v>-580.89335614896845</v>
      </c>
      <c r="Q91" s="138">
        <f t="shared" si="118"/>
        <v>918656.47335614893</v>
      </c>
      <c r="R91" s="139">
        <f t="shared" si="119"/>
        <v>918075.58</v>
      </c>
      <c r="S91" s="39"/>
      <c r="T91" s="43">
        <v>707871.25999999978</v>
      </c>
      <c r="U91" s="47">
        <v>3.6788394996284102</v>
      </c>
      <c r="V91" s="47">
        <v>322603.14999999991</v>
      </c>
      <c r="W91" s="47">
        <v>6.7910733832940364</v>
      </c>
      <c r="X91" s="44">
        <v>1030474.4099999997</v>
      </c>
      <c r="Y91" s="48">
        <v>4.2950571646500295</v>
      </c>
      <c r="Z91" s="46">
        <v>991647.78999999806</v>
      </c>
      <c r="AA91" s="47">
        <v>1.0229669460193258</v>
      </c>
      <c r="AB91" s="44">
        <v>895008.64000000036</v>
      </c>
      <c r="AC91" s="47">
        <v>2.3429668218158222</v>
      </c>
      <c r="AD91" s="44">
        <v>1886656.4299999983</v>
      </c>
      <c r="AE91" s="48">
        <v>1.3960940947859291</v>
      </c>
      <c r="AF91" s="137">
        <f t="shared" si="120"/>
        <v>1699519.049999998</v>
      </c>
      <c r="AG91" s="138">
        <f t="shared" si="121"/>
        <v>1217611.7900000003</v>
      </c>
      <c r="AH91" s="139">
        <f t="shared" si="122"/>
        <v>2917130.839999998</v>
      </c>
      <c r="AI91" s="41"/>
      <c r="AJ91" s="43">
        <v>152728.63144649996</v>
      </c>
      <c r="AK91" s="47">
        <f t="shared" si="105"/>
        <v>2.4070706295744673</v>
      </c>
      <c r="AL91" s="44">
        <v>46827.818553500183</v>
      </c>
      <c r="AM91" s="47">
        <f t="shared" si="123"/>
        <v>2.4027820079788693</v>
      </c>
      <c r="AN91" s="44">
        <f t="shared" si="156"/>
        <v>199556.45000000013</v>
      </c>
      <c r="AO91" s="48">
        <f t="shared" si="157"/>
        <v>2.4060628895935583</v>
      </c>
      <c r="AP91" s="46">
        <v>120994.12836243247</v>
      </c>
      <c r="AQ91" s="47">
        <f t="shared" si="124"/>
        <v>0.82363840085521278</v>
      </c>
      <c r="AR91" s="44">
        <v>176763.43163756758</v>
      </c>
      <c r="AS91" s="47">
        <f t="shared" si="125"/>
        <v>1.2390018058792396</v>
      </c>
      <c r="AT91" s="44">
        <f t="shared" si="126"/>
        <v>297757.56000000006</v>
      </c>
      <c r="AU91" s="48">
        <f t="shared" si="127"/>
        <v>1.0282819924853577</v>
      </c>
      <c r="AV91" s="137">
        <f t="shared" si="128"/>
        <v>273722.75980893243</v>
      </c>
      <c r="AW91" s="138">
        <f t="shared" si="129"/>
        <v>223591.25019106775</v>
      </c>
      <c r="AX91" s="139">
        <f t="shared" si="130"/>
        <v>497314.01000000018</v>
      </c>
      <c r="AY91" s="41"/>
      <c r="AZ91" s="43">
        <v>511982.16847257683</v>
      </c>
      <c r="BA91" s="47">
        <v>4.6435343649163032</v>
      </c>
      <c r="BB91" s="47">
        <v>109843.98152742276</v>
      </c>
      <c r="BC91" s="47">
        <v>3.9114048188378292</v>
      </c>
      <c r="BD91" s="44">
        <v>621826.14999999956</v>
      </c>
      <c r="BE91" s="48">
        <v>4.4949121729073269</v>
      </c>
      <c r="BF91" s="46">
        <v>954354.95315134851</v>
      </c>
      <c r="BG91" s="47">
        <v>1.619005128592377</v>
      </c>
      <c r="BH91" s="44">
        <v>794533.67684865044</v>
      </c>
      <c r="BI91" s="47">
        <v>2.8525656810814173</v>
      </c>
      <c r="BJ91" s="44">
        <v>1748888.629999999</v>
      </c>
      <c r="BK91" s="48">
        <v>2.0148416883351774</v>
      </c>
      <c r="BL91" s="137">
        <f t="shared" si="131"/>
        <v>1466337.1216239254</v>
      </c>
      <c r="BM91" s="138">
        <f t="shared" si="132"/>
        <v>904377.65837607323</v>
      </c>
      <c r="BN91" s="139">
        <f t="shared" si="133"/>
        <v>2370714.7799999984</v>
      </c>
      <c r="BO91" s="41"/>
      <c r="BP91" s="43">
        <v>290557.81999999995</v>
      </c>
      <c r="BQ91" s="47">
        <v>3.3211162673738106</v>
      </c>
      <c r="BR91" s="47">
        <v>165064.72000000009</v>
      </c>
      <c r="BS91" s="47">
        <v>8.1144784190345138</v>
      </c>
      <c r="BT91" s="44">
        <v>455622.54000000004</v>
      </c>
      <c r="BU91" s="48">
        <v>4.2253782806269129</v>
      </c>
      <c r="BV91" s="46">
        <v>324350.00000000012</v>
      </c>
      <c r="BW91" s="47">
        <v>1.1656992937878492</v>
      </c>
      <c r="BX91" s="44">
        <v>561814.0500000004</v>
      </c>
      <c r="BY91" s="47">
        <v>3.1396257467461726</v>
      </c>
      <c r="BZ91" s="44">
        <v>886164.05000000051</v>
      </c>
      <c r="CA91" s="48">
        <v>1.9382924529952679</v>
      </c>
      <c r="CB91" s="137">
        <f t="shared" si="134"/>
        <v>614907.82000000007</v>
      </c>
      <c r="CC91" s="138">
        <f t="shared" si="135"/>
        <v>726878.77000000048</v>
      </c>
      <c r="CD91" s="139">
        <f t="shared" si="136"/>
        <v>1341786.5900000005</v>
      </c>
      <c r="CE91" s="41"/>
      <c r="CF91" s="43">
        <v>348005.83960556623</v>
      </c>
      <c r="CG91" s="47">
        <v>2.7677942291310722</v>
      </c>
      <c r="CH91" s="47">
        <v>48527.670394434303</v>
      </c>
      <c r="CI91" s="47">
        <v>2.1179099373471089</v>
      </c>
      <c r="CJ91" s="44">
        <v>396533.51000000053</v>
      </c>
      <c r="CK91" s="48">
        <v>2.6676186535887072</v>
      </c>
      <c r="CL91" s="46">
        <v>448060.42761222192</v>
      </c>
      <c r="CM91" s="47">
        <v>0.74841138970642496</v>
      </c>
      <c r="CN91" s="44">
        <v>248001.56238777877</v>
      </c>
      <c r="CO91" s="47">
        <v>0.87610461749364577</v>
      </c>
      <c r="CP91" s="44">
        <v>696061.99000000069</v>
      </c>
      <c r="CQ91" s="48">
        <v>0.78940520892991894</v>
      </c>
      <c r="CR91" s="137">
        <f t="shared" si="137"/>
        <v>796066.26721778815</v>
      </c>
      <c r="CS91" s="138">
        <f t="shared" si="138"/>
        <v>296529.23278221308</v>
      </c>
      <c r="CT91" s="139">
        <f t="shared" si="139"/>
        <v>1092595.5000000012</v>
      </c>
      <c r="CU91" s="41"/>
      <c r="CV91" s="46">
        <f t="shared" si="140"/>
        <v>1072011.1324827615</v>
      </c>
      <c r="CW91" s="47">
        <f t="shared" si="112"/>
        <v>1.563587363782269</v>
      </c>
      <c r="CX91" s="47">
        <f t="shared" si="141"/>
        <v>460614.90751723858</v>
      </c>
      <c r="CY91" s="47">
        <f t="shared" si="142"/>
        <v>2.8307731061735319</v>
      </c>
      <c r="CZ91" s="44">
        <f t="shared" si="143"/>
        <v>1532626.04</v>
      </c>
      <c r="DA91" s="48">
        <f t="shared" si="144"/>
        <v>1.80664536198895</v>
      </c>
      <c r="DB91" s="46">
        <f t="shared" si="145"/>
        <v>3777960.9928117334</v>
      </c>
      <c r="DC91" s="47">
        <f t="shared" si="89"/>
        <v>1.3030453196845802</v>
      </c>
      <c r="DD91" s="44">
        <f t="shared" si="146"/>
        <v>3827030.267188265</v>
      </c>
      <c r="DE91" s="47">
        <f t="shared" si="147"/>
        <v>2.4870597020804608</v>
      </c>
      <c r="DF91" s="44">
        <f t="shared" si="148"/>
        <v>7604991.2599999979</v>
      </c>
      <c r="DG91" s="48">
        <f t="shared" si="149"/>
        <v>1.7135656785356101</v>
      </c>
      <c r="DH91" s="174"/>
      <c r="DI91" s="187" t="s">
        <v>100</v>
      </c>
      <c r="DJ91" s="46">
        <f t="shared" si="150"/>
        <v>1532626.04</v>
      </c>
      <c r="DK91" s="44">
        <f t="shared" si="151"/>
        <v>7604991.2599999979</v>
      </c>
      <c r="DL91" s="45">
        <f t="shared" si="152"/>
        <v>9137617.299999997</v>
      </c>
      <c r="DM91"/>
    </row>
    <row r="92" spans="1:119" s="60" customFormat="1" ht="15.6" x14ac:dyDescent="0.3">
      <c r="A92" s="33">
        <v>77</v>
      </c>
      <c r="B92" s="33" t="s">
        <v>101</v>
      </c>
      <c r="C92" s="42"/>
      <c r="D92" s="43">
        <v>637601.0457000006</v>
      </c>
      <c r="E92" s="47">
        <f t="shared" si="153"/>
        <v>6.0001604089814107</v>
      </c>
      <c r="F92" s="47">
        <v>131013.91350000002</v>
      </c>
      <c r="G92" s="47">
        <f t="shared" si="98"/>
        <v>5.3725052694168793</v>
      </c>
      <c r="H92" s="44">
        <f t="shared" si="154"/>
        <v>768614.95920000062</v>
      </c>
      <c r="I92" s="48">
        <f t="shared" si="100"/>
        <v>5.8830077244546546</v>
      </c>
      <c r="J92" s="46">
        <v>162238.79879999976</v>
      </c>
      <c r="K92" s="47">
        <f t="shared" si="114"/>
        <v>0.51236163322795825</v>
      </c>
      <c r="L92" s="44">
        <v>138203.42119999975</v>
      </c>
      <c r="M92" s="47">
        <f t="shared" si="115"/>
        <v>0.50519593659984408</v>
      </c>
      <c r="N92" s="44">
        <f t="shared" si="155"/>
        <v>300442.21999999951</v>
      </c>
      <c r="O92" s="48">
        <f t="shared" si="116"/>
        <v>0.50904032950815981</v>
      </c>
      <c r="P92" s="137">
        <f t="shared" si="117"/>
        <v>799839.84450000036</v>
      </c>
      <c r="Q92" s="138">
        <f t="shared" si="118"/>
        <v>269217.33469999977</v>
      </c>
      <c r="R92" s="139">
        <f t="shared" si="119"/>
        <v>1069057.1792000001</v>
      </c>
      <c r="S92" s="39"/>
      <c r="T92" s="43">
        <v>3180189.4399999995</v>
      </c>
      <c r="U92" s="47">
        <v>16.527590805386215</v>
      </c>
      <c r="V92" s="47">
        <v>874361.81</v>
      </c>
      <c r="W92" s="47">
        <v>18.406067068036378</v>
      </c>
      <c r="X92" s="44">
        <v>4054551.2499999995</v>
      </c>
      <c r="Y92" s="48">
        <v>16.899526302407875</v>
      </c>
      <c r="Z92" s="46">
        <v>819139.77</v>
      </c>
      <c r="AA92" s="47">
        <v>0.84501061498848751</v>
      </c>
      <c r="AB92" s="44">
        <v>856776.27999999991</v>
      </c>
      <c r="AC92" s="47">
        <v>2.2428815857674644</v>
      </c>
      <c r="AD92" s="44">
        <v>1675916.0499999998</v>
      </c>
      <c r="AE92" s="48">
        <v>1.2401497504036607</v>
      </c>
      <c r="AF92" s="137">
        <f t="shared" si="120"/>
        <v>3999329.2099999995</v>
      </c>
      <c r="AG92" s="138">
        <f t="shared" si="121"/>
        <v>1731138.0899999999</v>
      </c>
      <c r="AH92" s="139">
        <f t="shared" si="122"/>
        <v>5730467.2999999989</v>
      </c>
      <c r="AI92" s="41"/>
      <c r="AJ92" s="43">
        <v>559048.48188304924</v>
      </c>
      <c r="AK92" s="47">
        <f t="shared" si="105"/>
        <v>8.8108507782986489</v>
      </c>
      <c r="AL92" s="44">
        <v>222237.45083526595</v>
      </c>
      <c r="AM92" s="47">
        <f t="shared" si="123"/>
        <v>11.40322493895356</v>
      </c>
      <c r="AN92" s="44">
        <f t="shared" si="156"/>
        <v>781285.93271831516</v>
      </c>
      <c r="AO92" s="48">
        <f t="shared" si="157"/>
        <v>9.4200066641545614</v>
      </c>
      <c r="AP92" s="46">
        <v>67582.858127078536</v>
      </c>
      <c r="AQ92" s="47">
        <f t="shared" si="124"/>
        <v>0.46005403688907254</v>
      </c>
      <c r="AR92" s="44">
        <v>314006.67970179208</v>
      </c>
      <c r="AS92" s="47">
        <f t="shared" si="125"/>
        <v>2.2009916847867892</v>
      </c>
      <c r="AT92" s="44">
        <f t="shared" si="126"/>
        <v>381589.53782887058</v>
      </c>
      <c r="AU92" s="48">
        <f t="shared" si="127"/>
        <v>1.3177890437785618</v>
      </c>
      <c r="AV92" s="137">
        <f t="shared" si="128"/>
        <v>626631.34001012775</v>
      </c>
      <c r="AW92" s="138">
        <f t="shared" si="129"/>
        <v>536244.13053705799</v>
      </c>
      <c r="AX92" s="139">
        <f t="shared" si="130"/>
        <v>1162875.4705471857</v>
      </c>
      <c r="AY92" s="41"/>
      <c r="AZ92" s="43">
        <v>1015282.0349191236</v>
      </c>
      <c r="BA92" s="47">
        <v>9.2083226907962636</v>
      </c>
      <c r="BB92" s="47">
        <v>163017.72828087682</v>
      </c>
      <c r="BC92" s="47">
        <v>5.8048544771170043</v>
      </c>
      <c r="BD92" s="44">
        <v>1178299.7632000004</v>
      </c>
      <c r="BE92" s="48">
        <v>8.5174191354633546</v>
      </c>
      <c r="BF92" s="46">
        <v>352250.31060924096</v>
      </c>
      <c r="BG92" s="47">
        <v>0.59757122603226787</v>
      </c>
      <c r="BH92" s="44">
        <v>277133.91419075901</v>
      </c>
      <c r="BI92" s="47">
        <v>0.99497694776115941</v>
      </c>
      <c r="BJ92" s="44">
        <v>629384.22479999997</v>
      </c>
      <c r="BK92" s="48">
        <v>0.72509452709264821</v>
      </c>
      <c r="BL92" s="137">
        <f t="shared" si="131"/>
        <v>1367532.3455283646</v>
      </c>
      <c r="BM92" s="138">
        <f t="shared" si="132"/>
        <v>440151.64247163583</v>
      </c>
      <c r="BN92" s="139">
        <f t="shared" si="133"/>
        <v>1807683.9880000004</v>
      </c>
      <c r="BO92" s="41"/>
      <c r="BP92" s="43">
        <v>2169.5899999999733</v>
      </c>
      <c r="BQ92" s="47">
        <v>2.4798715252377163E-2</v>
      </c>
      <c r="BR92" s="47">
        <v>-2.8421709430404007E-12</v>
      </c>
      <c r="BS92" s="47">
        <v>-1.3971934632978078E-16</v>
      </c>
      <c r="BT92" s="44">
        <v>2169.5899999999706</v>
      </c>
      <c r="BU92" s="48">
        <v>2.0120467402392383E-2</v>
      </c>
      <c r="BV92" s="46">
        <v>-7.9580786405131221E-13</v>
      </c>
      <c r="BW92" s="47">
        <v>-2.8600976263771575E-18</v>
      </c>
      <c r="BX92" s="44">
        <v>3.865352482534945E-12</v>
      </c>
      <c r="BY92" s="47">
        <v>2.1601026486283035E-17</v>
      </c>
      <c r="BZ92" s="44">
        <v>3.0695446184836328E-12</v>
      </c>
      <c r="CA92" s="48">
        <v>6.7139658488053769E-18</v>
      </c>
      <c r="CB92" s="137">
        <f t="shared" si="134"/>
        <v>2169.5899999999724</v>
      </c>
      <c r="CC92" s="138">
        <f t="shared" si="135"/>
        <v>1.0231815394945443E-12</v>
      </c>
      <c r="CD92" s="139">
        <f t="shared" si="136"/>
        <v>2169.5899999999733</v>
      </c>
      <c r="CE92" s="41"/>
      <c r="CF92" s="43">
        <v>1525901.4030528893</v>
      </c>
      <c r="CG92" s="47">
        <v>12.135948932292692</v>
      </c>
      <c r="CH92" s="47">
        <v>276806.0182960658</v>
      </c>
      <c r="CI92" s="47">
        <v>12.080740989659398</v>
      </c>
      <c r="CJ92" s="44">
        <v>1802707.421348955</v>
      </c>
      <c r="CK92" s="48">
        <v>12.127438975216149</v>
      </c>
      <c r="CL92" s="46">
        <v>752330.15393784456</v>
      </c>
      <c r="CM92" s="47">
        <v>1.2566440179224438</v>
      </c>
      <c r="CN92" s="44">
        <v>328283.53490951733</v>
      </c>
      <c r="CO92" s="47">
        <v>1.1597133421750478</v>
      </c>
      <c r="CP92" s="44">
        <v>1080613.6888473618</v>
      </c>
      <c r="CQ92" s="48">
        <v>1.2255260121545801</v>
      </c>
      <c r="CR92" s="137">
        <f t="shared" si="137"/>
        <v>2278231.5569907338</v>
      </c>
      <c r="CS92" s="138">
        <f t="shared" si="138"/>
        <v>605089.55320558313</v>
      </c>
      <c r="CT92" s="139">
        <f t="shared" si="139"/>
        <v>2883321.1101963171</v>
      </c>
      <c r="CU92" s="41"/>
      <c r="CV92" s="46">
        <f t="shared" si="140"/>
        <v>6920191.9955550618</v>
      </c>
      <c r="CW92" s="47">
        <f t="shared" si="112"/>
        <v>10.093481710527941</v>
      </c>
      <c r="CX92" s="47">
        <f t="shared" si="141"/>
        <v>1667436.9209122085</v>
      </c>
      <c r="CY92" s="47">
        <f t="shared" si="142"/>
        <v>10.24746597412814</v>
      </c>
      <c r="CZ92" s="44">
        <f t="shared" si="143"/>
        <v>8587628.9164672699</v>
      </c>
      <c r="DA92" s="48">
        <f t="shared" si="144"/>
        <v>10.123017322880528</v>
      </c>
      <c r="DB92" s="46">
        <f t="shared" si="145"/>
        <v>2153541.8914741641</v>
      </c>
      <c r="DC92" s="47">
        <f t="shared" si="89"/>
        <v>0.74277174586220696</v>
      </c>
      <c r="DD92" s="44">
        <f t="shared" si="146"/>
        <v>1914403.8300020678</v>
      </c>
      <c r="DE92" s="47">
        <f t="shared" si="147"/>
        <v>1.2441073852819919</v>
      </c>
      <c r="DF92" s="44">
        <f t="shared" si="148"/>
        <v>4067945.7214762317</v>
      </c>
      <c r="DG92" s="48">
        <f t="shared" si="149"/>
        <v>0.91659436969128782</v>
      </c>
      <c r="DH92" s="174"/>
      <c r="DI92" s="187" t="s">
        <v>101</v>
      </c>
      <c r="DJ92" s="46">
        <f t="shared" si="150"/>
        <v>8587628.9164672699</v>
      </c>
      <c r="DK92" s="44">
        <f t="shared" si="151"/>
        <v>4067945.7214762317</v>
      </c>
      <c r="DL92" s="45">
        <f t="shared" si="152"/>
        <v>12655574.637943503</v>
      </c>
      <c r="DM92"/>
    </row>
    <row r="93" spans="1:119" s="60" customFormat="1" ht="15.6" x14ac:dyDescent="0.3">
      <c r="A93" s="33">
        <v>78</v>
      </c>
      <c r="B93" s="33" t="s">
        <v>90</v>
      </c>
      <c r="C93" s="42"/>
      <c r="D93" s="43">
        <v>10086749.658052186</v>
      </c>
      <c r="E93" s="47">
        <f t="shared" si="153"/>
        <v>94.921607111083574</v>
      </c>
      <c r="F93" s="47">
        <v>2221607.9327187994</v>
      </c>
      <c r="G93" s="47">
        <f t="shared" si="98"/>
        <v>91.101776950660195</v>
      </c>
      <c r="H93" s="44">
        <f t="shared" si="154"/>
        <v>12308357.590770986</v>
      </c>
      <c r="I93" s="48">
        <f t="shared" si="100"/>
        <v>94.208630622051174</v>
      </c>
      <c r="J93" s="46">
        <v>3406481.0499230972</v>
      </c>
      <c r="K93" s="47">
        <f t="shared" si="114"/>
        <v>10.757908756772</v>
      </c>
      <c r="L93" s="44">
        <v>5191490.0817863438</v>
      </c>
      <c r="M93" s="47">
        <f t="shared" si="115"/>
        <v>18.977241456428271</v>
      </c>
      <c r="N93" s="44">
        <f t="shared" si="155"/>
        <v>8597971.1317094415</v>
      </c>
      <c r="O93" s="48">
        <f t="shared" si="116"/>
        <v>14.56757328576199</v>
      </c>
      <c r="P93" s="137">
        <f t="shared" si="117"/>
        <v>13493230.707975283</v>
      </c>
      <c r="Q93" s="138">
        <f t="shared" si="118"/>
        <v>7413098.0145051433</v>
      </c>
      <c r="R93" s="139">
        <f t="shared" si="119"/>
        <v>20906328.722480427</v>
      </c>
      <c r="S93" s="39"/>
      <c r="T93" s="43">
        <v>-5114480.959999999</v>
      </c>
      <c r="U93" s="47">
        <v>-26.580192810406558</v>
      </c>
      <c r="V93" s="47">
        <v>-73442.930000000168</v>
      </c>
      <c r="W93" s="47">
        <v>-1.5460367547995995</v>
      </c>
      <c r="X93" s="44">
        <v>-5187923.8899999987</v>
      </c>
      <c r="Y93" s="48">
        <v>-21.623467266308488</v>
      </c>
      <c r="Z93" s="46">
        <v>2589518.6199999982</v>
      </c>
      <c r="AA93" s="47">
        <v>2.6713032399957068</v>
      </c>
      <c r="AB93" s="44">
        <v>551479.48999999976</v>
      </c>
      <c r="AC93" s="47">
        <v>1.4436711448751034</v>
      </c>
      <c r="AD93" s="44">
        <v>3140998.109999998</v>
      </c>
      <c r="AE93" s="48">
        <v>2.3242858865960905</v>
      </c>
      <c r="AF93" s="137">
        <f t="shared" si="120"/>
        <v>-2524962.3400000008</v>
      </c>
      <c r="AG93" s="138">
        <f t="shared" si="121"/>
        <v>478036.55999999959</v>
      </c>
      <c r="AH93" s="139">
        <f t="shared" si="122"/>
        <v>-2046925.7800000012</v>
      </c>
      <c r="AI93" s="41"/>
      <c r="AJ93" s="43">
        <v>371055.46499810135</v>
      </c>
      <c r="AK93" s="47">
        <f t="shared" si="105"/>
        <v>5.8479978723105024</v>
      </c>
      <c r="AL93" s="44">
        <v>35876.595587054762</v>
      </c>
      <c r="AM93" s="47">
        <f t="shared" si="123"/>
        <v>1.8408638507391226</v>
      </c>
      <c r="AN93" s="44">
        <f t="shared" si="156"/>
        <v>406932.06058515608</v>
      </c>
      <c r="AO93" s="48">
        <f t="shared" si="157"/>
        <v>4.9064018204361766</v>
      </c>
      <c r="AP93" s="46">
        <v>293737.65426374378</v>
      </c>
      <c r="AQ93" s="47">
        <f t="shared" si="124"/>
        <v>1.9995483673724237</v>
      </c>
      <c r="AR93" s="44">
        <v>99553.478097394312</v>
      </c>
      <c r="AS93" s="47">
        <f t="shared" si="125"/>
        <v>0.6978080138042303</v>
      </c>
      <c r="AT93" s="44">
        <f t="shared" si="126"/>
        <v>393291.13236113812</v>
      </c>
      <c r="AU93" s="48">
        <f t="shared" si="127"/>
        <v>1.3581995674975762</v>
      </c>
      <c r="AV93" s="137">
        <f t="shared" si="128"/>
        <v>664793.11926184513</v>
      </c>
      <c r="AW93" s="147">
        <f t="shared" si="129"/>
        <v>135430.07368444907</v>
      </c>
      <c r="AX93" s="139">
        <f t="shared" si="130"/>
        <v>800223.19294629421</v>
      </c>
      <c r="AY93" s="41"/>
      <c r="AZ93" s="43">
        <v>1525950.3083248993</v>
      </c>
      <c r="BA93" s="47">
        <v>13.839940396753942</v>
      </c>
      <c r="BB93" s="47">
        <v>169105.8017021</v>
      </c>
      <c r="BC93" s="47">
        <v>6.0216430474699996</v>
      </c>
      <c r="BD93" s="44">
        <v>1695056.1100269994</v>
      </c>
      <c r="BE93" s="48">
        <v>12.252827165151073</v>
      </c>
      <c r="BF93" s="46">
        <v>1596314.9922719738</v>
      </c>
      <c r="BG93" s="47">
        <v>2.7080512872105005</v>
      </c>
      <c r="BH93" s="44">
        <v>1233051.9939714212</v>
      </c>
      <c r="BI93" s="47">
        <v>4.4269511834196349</v>
      </c>
      <c r="BJ93" s="44">
        <v>2829366.9862433951</v>
      </c>
      <c r="BK93" s="48">
        <v>3.2596281190772327</v>
      </c>
      <c r="BL93" s="137">
        <f t="shared" si="131"/>
        <v>3122265.3005968733</v>
      </c>
      <c r="BM93" s="138">
        <f t="shared" si="132"/>
        <v>1402157.7956735212</v>
      </c>
      <c r="BN93" s="139">
        <f t="shared" si="133"/>
        <v>4524423.0962703945</v>
      </c>
      <c r="BO93" s="41"/>
      <c r="BP93" s="43">
        <v>-903.88</v>
      </c>
      <c r="BQ93" s="47">
        <v>-1.0331474030724213E-2</v>
      </c>
      <c r="BR93" s="47">
        <v>0</v>
      </c>
      <c r="BS93" s="47">
        <v>0</v>
      </c>
      <c r="BT93" s="44">
        <v>-903.88</v>
      </c>
      <c r="BU93" s="48">
        <v>-8.3824538625614387E-3</v>
      </c>
      <c r="BV93" s="46">
        <v>26298.039999999997</v>
      </c>
      <c r="BW93" s="47">
        <v>9.4513971499937094E-2</v>
      </c>
      <c r="BX93" s="44">
        <v>0</v>
      </c>
      <c r="BY93" s="47">
        <v>0</v>
      </c>
      <c r="BZ93" s="44">
        <v>26298.039999999997</v>
      </c>
      <c r="CA93" s="48">
        <v>5.7521282273375496E-2</v>
      </c>
      <c r="CB93" s="137">
        <f t="shared" si="134"/>
        <v>25394.159999999996</v>
      </c>
      <c r="CC93" s="138">
        <f t="shared" si="135"/>
        <v>0</v>
      </c>
      <c r="CD93" s="139">
        <f t="shared" si="136"/>
        <v>25394.159999999996</v>
      </c>
      <c r="CE93" s="41"/>
      <c r="CF93" s="43">
        <v>2893974.7131438171</v>
      </c>
      <c r="CG93" s="47">
        <v>23.016643971748429</v>
      </c>
      <c r="CH93" s="47">
        <v>454979.01582914591</v>
      </c>
      <c r="CI93" s="47">
        <v>19.856806870734776</v>
      </c>
      <c r="CJ93" s="44">
        <v>3348953.7289729631</v>
      </c>
      <c r="CK93" s="48">
        <v>22.529574959285846</v>
      </c>
      <c r="CL93" s="46">
        <v>-1377468.8685719897</v>
      </c>
      <c r="CM93" s="47">
        <v>-2.3008356165242811</v>
      </c>
      <c r="CN93" s="44">
        <v>-1729971.4927135766</v>
      </c>
      <c r="CO93" s="47">
        <v>-6.1113970343818611</v>
      </c>
      <c r="CP93" s="44">
        <v>-3107440.3612855664</v>
      </c>
      <c r="CQ93" s="48">
        <v>-3.5241539444466619</v>
      </c>
      <c r="CR93" s="137">
        <f t="shared" si="137"/>
        <v>1516505.8445718274</v>
      </c>
      <c r="CS93" s="138">
        <f t="shared" si="138"/>
        <v>-1274992.4768844307</v>
      </c>
      <c r="CT93" s="139">
        <f t="shared" si="139"/>
        <v>241513.36768739671</v>
      </c>
      <c r="CU93" s="41"/>
      <c r="CV93" s="46">
        <f t="shared" si="140"/>
        <v>9762345.3045190051</v>
      </c>
      <c r="CW93" s="47">
        <f t="shared" si="112"/>
        <v>14.238919071365652</v>
      </c>
      <c r="CX93" s="47">
        <f t="shared" si="141"/>
        <v>2808126.4158370998</v>
      </c>
      <c r="CY93" s="47">
        <f t="shared" si="142"/>
        <v>17.25773223349189</v>
      </c>
      <c r="CZ93" s="44">
        <f t="shared" si="143"/>
        <v>12570471.720356105</v>
      </c>
      <c r="DA93" s="48">
        <f t="shared" si="144"/>
        <v>14.817955482209225</v>
      </c>
      <c r="DB93" s="46">
        <f t="shared" si="145"/>
        <v>6534881.4878868237</v>
      </c>
      <c r="DC93" s="47">
        <f t="shared" si="89"/>
        <v>2.2539265899478997</v>
      </c>
      <c r="DD93" s="44">
        <f t="shared" si="146"/>
        <v>5345603.5511415824</v>
      </c>
      <c r="DE93" s="47">
        <f t="shared" si="147"/>
        <v>3.473929978899855</v>
      </c>
      <c r="DF93" s="44">
        <f t="shared" si="148"/>
        <v>11880485.039028406</v>
      </c>
      <c r="DG93" s="48">
        <f t="shared" si="149"/>
        <v>2.6769250234792357</v>
      </c>
      <c r="DH93" s="174"/>
      <c r="DI93" s="187" t="s">
        <v>90</v>
      </c>
      <c r="DJ93" s="46">
        <f t="shared" si="150"/>
        <v>12570471.720356105</v>
      </c>
      <c r="DK93" s="44">
        <f t="shared" si="151"/>
        <v>11880485.039028406</v>
      </c>
      <c r="DL93" s="45">
        <f t="shared" si="152"/>
        <v>24450956.759384513</v>
      </c>
      <c r="DM93"/>
    </row>
    <row r="94" spans="1:119" s="60" customFormat="1" ht="15.6" x14ac:dyDescent="0.3">
      <c r="A94" s="33">
        <v>79</v>
      </c>
      <c r="B94" s="33" t="s">
        <v>91</v>
      </c>
      <c r="C94" s="42"/>
      <c r="D94" s="43">
        <v>71971.724000000002</v>
      </c>
      <c r="E94" s="47">
        <f t="shared" si="153"/>
        <v>0.67729168862455769</v>
      </c>
      <c r="F94" s="47">
        <v>9952.5</v>
      </c>
      <c r="G94" s="47">
        <f t="shared" si="98"/>
        <v>0.40812351349134751</v>
      </c>
      <c r="H94" s="44">
        <f t="shared" si="154"/>
        <v>81924.224000000002</v>
      </c>
      <c r="I94" s="48">
        <f t="shared" si="100"/>
        <v>0.62705108304630697</v>
      </c>
      <c r="J94" s="46">
        <v>219287.592</v>
      </c>
      <c r="K94" s="47">
        <f t="shared" si="114"/>
        <v>0.69252576827970402</v>
      </c>
      <c r="L94" s="44">
        <v>164572.88</v>
      </c>
      <c r="M94" s="47">
        <f t="shared" si="115"/>
        <v>0.60158822067231066</v>
      </c>
      <c r="N94" s="44">
        <f t="shared" si="155"/>
        <v>383860.47200000001</v>
      </c>
      <c r="O94" s="48">
        <f t="shared" si="116"/>
        <v>0.65037617266986669</v>
      </c>
      <c r="P94" s="137">
        <f t="shared" si="117"/>
        <v>291259.31599999999</v>
      </c>
      <c r="Q94" s="138">
        <f t="shared" si="118"/>
        <v>174525.38</v>
      </c>
      <c r="R94" s="139">
        <f t="shared" si="119"/>
        <v>465784.696</v>
      </c>
      <c r="S94" s="39"/>
      <c r="T94" s="43">
        <v>6903532.7200000016</v>
      </c>
      <c r="U94" s="47">
        <v>35.87797710181534</v>
      </c>
      <c r="V94" s="47">
        <v>40097.540000000037</v>
      </c>
      <c r="W94" s="47">
        <v>0.84408765577635647</v>
      </c>
      <c r="X94" s="44">
        <v>6943630.2600000016</v>
      </c>
      <c r="Y94" s="48">
        <v>28.941319267592256</v>
      </c>
      <c r="Z94" s="46">
        <v>46878.00999999675</v>
      </c>
      <c r="AA94" s="47">
        <v>4.8358555536295984E-2</v>
      </c>
      <c r="AB94" s="44">
        <v>324144.86000000034</v>
      </c>
      <c r="AC94" s="47">
        <v>0.8485511966031245</v>
      </c>
      <c r="AD94" s="44">
        <v>371022.86999999708</v>
      </c>
      <c r="AE94" s="48">
        <v>0.27455069699019008</v>
      </c>
      <c r="AF94" s="137">
        <f t="shared" si="120"/>
        <v>6950410.7299999986</v>
      </c>
      <c r="AG94" s="138">
        <f t="shared" si="121"/>
        <v>364242.40000000037</v>
      </c>
      <c r="AH94" s="139">
        <f t="shared" si="122"/>
        <v>7314653.129999999</v>
      </c>
      <c r="AI94" s="41"/>
      <c r="AJ94" s="43">
        <v>5389080.6050724424</v>
      </c>
      <c r="AK94" s="47">
        <f t="shared" si="105"/>
        <v>84.934288496019576</v>
      </c>
      <c r="AL94" s="44">
        <v>1583475.7987221591</v>
      </c>
      <c r="AM94" s="47">
        <f t="shared" si="123"/>
        <v>81.249720289504808</v>
      </c>
      <c r="AN94" s="44">
        <f t="shared" si="156"/>
        <v>6972556.4037946016</v>
      </c>
      <c r="AO94" s="48">
        <f t="shared" si="157"/>
        <v>84.068488935176475</v>
      </c>
      <c r="AP94" s="46">
        <v>2199331.8313744608</v>
      </c>
      <c r="AQ94" s="47">
        <f t="shared" si="124"/>
        <v>14.971421977743399</v>
      </c>
      <c r="AR94" s="44">
        <v>3224652.6216820013</v>
      </c>
      <c r="AS94" s="47">
        <f t="shared" si="125"/>
        <v>22.602810912775304</v>
      </c>
      <c r="AT94" s="44">
        <f t="shared" si="126"/>
        <v>5423984.4530564621</v>
      </c>
      <c r="AU94" s="48">
        <f t="shared" si="127"/>
        <v>18.731297840425952</v>
      </c>
      <c r="AV94" s="137">
        <f t="shared" si="128"/>
        <v>7588412.4364469033</v>
      </c>
      <c r="AW94" s="138">
        <f t="shared" si="129"/>
        <v>4808128.4204041604</v>
      </c>
      <c r="AX94" s="139">
        <f t="shared" si="130"/>
        <v>12396540.856851064</v>
      </c>
      <c r="AY94" s="41"/>
      <c r="AZ94" s="43">
        <v>3191479.4723023404</v>
      </c>
      <c r="BA94" s="47">
        <v>28.945821782765179</v>
      </c>
      <c r="BB94" s="47">
        <v>687264.07017954835</v>
      </c>
      <c r="BC94" s="47">
        <v>24.472601580299411</v>
      </c>
      <c r="BD94" s="44">
        <v>3878743.542481889</v>
      </c>
      <c r="BE94" s="48">
        <v>28.037758728364096</v>
      </c>
      <c r="BF94" s="46">
        <v>2408008.1117467079</v>
      </c>
      <c r="BG94" s="47">
        <v>4.0850392924944572</v>
      </c>
      <c r="BH94" s="44">
        <v>1994137.30436266</v>
      </c>
      <c r="BI94" s="47">
        <v>7.1594292394892527</v>
      </c>
      <c r="BJ94" s="44">
        <v>4402145.4161093682</v>
      </c>
      <c r="BK94" s="48">
        <v>5.0715785730111165</v>
      </c>
      <c r="BL94" s="137">
        <f t="shared" si="131"/>
        <v>5599487.5840490479</v>
      </c>
      <c r="BM94" s="138">
        <f t="shared" si="132"/>
        <v>2681401.3745422084</v>
      </c>
      <c r="BN94" s="139">
        <f t="shared" si="133"/>
        <v>8280888.9585912563</v>
      </c>
      <c r="BO94" s="41"/>
      <c r="BP94" s="43">
        <v>475242.84000000043</v>
      </c>
      <c r="BQ94" s="47">
        <v>5.4320917154352646</v>
      </c>
      <c r="BR94" s="47">
        <v>236.40999999999815</v>
      </c>
      <c r="BS94" s="47">
        <v>1.162176777111386E-2</v>
      </c>
      <c r="BT94" s="44">
        <v>475479.25000000041</v>
      </c>
      <c r="BU94" s="48">
        <v>4.4095265696003008</v>
      </c>
      <c r="BV94" s="46">
        <v>5311.5000000000055</v>
      </c>
      <c r="BW94" s="47">
        <v>1.9089291811173626E-2</v>
      </c>
      <c r="BX94" s="44">
        <v>3412.4299999999985</v>
      </c>
      <c r="BY94" s="47">
        <v>1.9069927295283964E-2</v>
      </c>
      <c r="BZ94" s="44">
        <v>8723.9300000000039</v>
      </c>
      <c r="CA94" s="48">
        <v>1.9081712555885116E-2</v>
      </c>
      <c r="CB94" s="137">
        <f t="shared" si="134"/>
        <v>480554.34000000043</v>
      </c>
      <c r="CC94" s="138">
        <f t="shared" si="135"/>
        <v>3648.8399999999965</v>
      </c>
      <c r="CD94" s="139">
        <f t="shared" si="136"/>
        <v>484203.1800000004</v>
      </c>
      <c r="CE94" s="41"/>
      <c r="CF94" s="43">
        <v>2472132.0661968999</v>
      </c>
      <c r="CG94" s="47">
        <v>19.661603593275487</v>
      </c>
      <c r="CH94" s="47">
        <v>333359.94658310106</v>
      </c>
      <c r="CI94" s="47">
        <v>14.548943681888057</v>
      </c>
      <c r="CJ94" s="44">
        <v>2805492.0127800009</v>
      </c>
      <c r="CK94" s="48">
        <v>18.873519228642362</v>
      </c>
      <c r="CL94" s="46">
        <v>2858344.7489875257</v>
      </c>
      <c r="CM94" s="47">
        <v>4.7743956708027397</v>
      </c>
      <c r="CN94" s="44">
        <v>1519337.9019324705</v>
      </c>
      <c r="CO94" s="47">
        <v>5.3673006677870037</v>
      </c>
      <c r="CP94" s="44">
        <v>4377682.6509199962</v>
      </c>
      <c r="CQ94" s="48">
        <v>4.9647381085675679</v>
      </c>
      <c r="CR94" s="137">
        <f t="shared" si="137"/>
        <v>5330476.8151844256</v>
      </c>
      <c r="CS94" s="138">
        <f t="shared" si="138"/>
        <v>1852697.8485155716</v>
      </c>
      <c r="CT94" s="139">
        <f t="shared" si="139"/>
        <v>7183174.6636999976</v>
      </c>
      <c r="CU94" s="41"/>
      <c r="CV94" s="46">
        <f t="shared" si="140"/>
        <v>18503439.427571684</v>
      </c>
      <c r="CW94" s="47">
        <f t="shared" si="112"/>
        <v>26.988286967184965</v>
      </c>
      <c r="CX94" s="47">
        <f t="shared" si="141"/>
        <v>2654386.2654848085</v>
      </c>
      <c r="CY94" s="47">
        <f t="shared" si="142"/>
        <v>16.312900714029933</v>
      </c>
      <c r="CZ94" s="44">
        <f t="shared" si="143"/>
        <v>21157825.693056494</v>
      </c>
      <c r="DA94" s="48">
        <f t="shared" si="144"/>
        <v>24.940648703927252</v>
      </c>
      <c r="DB94" s="46">
        <f t="shared" si="145"/>
        <v>7737161.7941086907</v>
      </c>
      <c r="DC94" s="47">
        <f t="shared" si="89"/>
        <v>2.668601524112689</v>
      </c>
      <c r="DD94" s="44">
        <f t="shared" si="146"/>
        <v>7230257.997977132</v>
      </c>
      <c r="DE94" s="47">
        <f t="shared" si="147"/>
        <v>4.6987042293829004</v>
      </c>
      <c r="DF94" s="44">
        <f t="shared" si="148"/>
        <v>14967419.792085823</v>
      </c>
      <c r="DG94" s="48">
        <f t="shared" si="149"/>
        <v>3.3724768346351617</v>
      </c>
      <c r="DH94" s="174"/>
      <c r="DI94" s="187" t="s">
        <v>91</v>
      </c>
      <c r="DJ94" s="46">
        <f t="shared" si="150"/>
        <v>21157825.693056494</v>
      </c>
      <c r="DK94" s="44">
        <f t="shared" si="151"/>
        <v>14967419.792085823</v>
      </c>
      <c r="DL94" s="45">
        <f t="shared" si="152"/>
        <v>36125245.48514232</v>
      </c>
      <c r="DM94"/>
    </row>
    <row r="95" spans="1:119" s="60" customFormat="1" ht="15.6" x14ac:dyDescent="0.3">
      <c r="A95" s="33">
        <v>80</v>
      </c>
      <c r="B95" s="33" t="s">
        <v>176</v>
      </c>
      <c r="C95" s="50"/>
      <c r="D95" s="51">
        <f>SUM(D75:D94)</f>
        <v>11787204.743069623</v>
      </c>
      <c r="E95" s="55">
        <f t="shared" si="153"/>
        <v>110.9237817423551</v>
      </c>
      <c r="F95" s="52">
        <f>SUM(F75:F94)</f>
        <v>2416938.3478953615</v>
      </c>
      <c r="G95" s="55">
        <f t="shared" si="98"/>
        <v>99.11171770259007</v>
      </c>
      <c r="H95" s="52">
        <f>SUM(H75:H94)</f>
        <v>14204143.090964986</v>
      </c>
      <c r="I95" s="56">
        <f t="shared" si="100"/>
        <v>108.71904394156131</v>
      </c>
      <c r="J95" s="54">
        <f>SUM(J75:J94)</f>
        <v>6597995.8218315542</v>
      </c>
      <c r="K95" s="55">
        <f t="shared" si="114"/>
        <v>20.836938761314748</v>
      </c>
      <c r="L95" s="52">
        <f>SUM(L75:L94)</f>
        <v>8775131.2492288873</v>
      </c>
      <c r="M95" s="55">
        <f t="shared" si="115"/>
        <v>32.077068800093897</v>
      </c>
      <c r="N95" s="52">
        <f>SUM(N75:N94)</f>
        <v>15373127.071060441</v>
      </c>
      <c r="O95" s="56">
        <f t="shared" si="116"/>
        <v>26.046744261919748</v>
      </c>
      <c r="P95" s="143">
        <f t="shared" si="117"/>
        <v>18385200.564901177</v>
      </c>
      <c r="Q95" s="149">
        <f t="shared" si="118"/>
        <v>11192069.597124249</v>
      </c>
      <c r="R95" s="150">
        <f t="shared" si="119"/>
        <v>29577270.162025426</v>
      </c>
      <c r="S95" s="39"/>
      <c r="T95" s="51">
        <v>12193542.380880553</v>
      </c>
      <c r="U95" s="55">
        <v>63.370400644852346</v>
      </c>
      <c r="V95" s="52">
        <v>2635215.2858321322</v>
      </c>
      <c r="W95" s="55">
        <v>55.473545087405952</v>
      </c>
      <c r="X95" s="52">
        <v>14828757.666712686</v>
      </c>
      <c r="Y95" s="56">
        <v>61.806835027832854</v>
      </c>
      <c r="Z95" s="54">
        <v>19828789.593585405</v>
      </c>
      <c r="AA95" s="55">
        <v>20.455041132910598</v>
      </c>
      <c r="AB95" s="52">
        <v>8972556.4030038752</v>
      </c>
      <c r="AC95" s="55">
        <v>23.488490523520738</v>
      </c>
      <c r="AD95" s="52">
        <v>28801345.996589281</v>
      </c>
      <c r="AE95" s="56">
        <v>21.312512669688719</v>
      </c>
      <c r="AF95" s="143">
        <f t="shared" si="120"/>
        <v>32022331.974465959</v>
      </c>
      <c r="AG95" s="149">
        <f t="shared" si="121"/>
        <v>11607771.688836008</v>
      </c>
      <c r="AH95" s="150">
        <f t="shared" si="122"/>
        <v>43630103.663301967</v>
      </c>
      <c r="AI95" s="41"/>
      <c r="AJ95" s="51">
        <f>SUM(AJ75:AJ94)</f>
        <v>12722640.27381436</v>
      </c>
      <c r="AK95" s="55">
        <f t="shared" si="105"/>
        <v>200.51442511921763</v>
      </c>
      <c r="AL95" s="52">
        <f>SUM(AL75:AL94)</f>
        <v>3663136.5621171137</v>
      </c>
      <c r="AM95" s="55">
        <f t="shared" si="123"/>
        <v>187.9591852900156</v>
      </c>
      <c r="AN95" s="52">
        <f>SUM(AN75:AN94)</f>
        <v>16385776.835931472</v>
      </c>
      <c r="AO95" s="56">
        <f t="shared" si="157"/>
        <v>197.56419580573038</v>
      </c>
      <c r="AP95" s="54">
        <f>SUM(AP75:AP94)</f>
        <v>4451259.070859598</v>
      </c>
      <c r="AQ95" s="55">
        <f t="shared" si="124"/>
        <v>30.300874534448802</v>
      </c>
      <c r="AR95" s="52">
        <f>SUM(AR75:AR94)</f>
        <v>6418539.0108078457</v>
      </c>
      <c r="AS95" s="55">
        <f t="shared" si="125"/>
        <v>44.989969655053379</v>
      </c>
      <c r="AT95" s="52">
        <f>SUM(AT75:AT94)</f>
        <v>10869798.081667444</v>
      </c>
      <c r="AU95" s="56">
        <f t="shared" si="127"/>
        <v>37.537980998133229</v>
      </c>
      <c r="AV95" s="143">
        <f t="shared" si="128"/>
        <v>17173899.344673958</v>
      </c>
      <c r="AW95" s="149">
        <f t="shared" si="129"/>
        <v>10081675.57292496</v>
      </c>
      <c r="AX95" s="150">
        <f t="shared" si="130"/>
        <v>27255574.917598918</v>
      </c>
      <c r="AY95" s="41"/>
      <c r="AZ95" s="51">
        <v>13149107.831697188</v>
      </c>
      <c r="BA95" s="55">
        <v>119.25871220600223</v>
      </c>
      <c r="BB95" s="52">
        <v>2748210.5951790996</v>
      </c>
      <c r="BC95" s="55">
        <v>97.860292532104822</v>
      </c>
      <c r="BD95" s="44">
        <v>15897318.426876288</v>
      </c>
      <c r="BE95" s="56">
        <v>114.9148361057994</v>
      </c>
      <c r="BF95" s="54">
        <v>10335313.437455315</v>
      </c>
      <c r="BG95" s="55">
        <v>17.533230592660043</v>
      </c>
      <c r="BH95" s="52">
        <v>8608902.8598812837</v>
      </c>
      <c r="BI95" s="55">
        <v>30.90801757738323</v>
      </c>
      <c r="BJ95" s="52">
        <v>18944216.297336601</v>
      </c>
      <c r="BK95" s="56">
        <v>21.825058550876669</v>
      </c>
      <c r="BL95" s="143">
        <f t="shared" si="131"/>
        <v>23484421.269152503</v>
      </c>
      <c r="BM95" s="149">
        <f t="shared" si="132"/>
        <v>11357113.455060383</v>
      </c>
      <c r="BN95" s="150">
        <f t="shared" si="133"/>
        <v>34841534.724212885</v>
      </c>
      <c r="BO95" s="41"/>
      <c r="BP95" s="51">
        <v>5716645.7726148861</v>
      </c>
      <c r="BQ95" s="55">
        <v>65.342055740385945</v>
      </c>
      <c r="BR95" s="52">
        <v>1771669.1593287343</v>
      </c>
      <c r="BS95" s="55">
        <v>87.094148035037577</v>
      </c>
      <c r="BT95" s="44">
        <v>7488314.9319436196</v>
      </c>
      <c r="BU95" s="56">
        <v>69.44556182828174</v>
      </c>
      <c r="BV95" s="54">
        <v>322598.1054417438</v>
      </c>
      <c r="BW95" s="55">
        <v>1.1594030636372399</v>
      </c>
      <c r="BX95" s="52">
        <v>5066720.1626146408</v>
      </c>
      <c r="BY95" s="55">
        <v>28.31471565031681</v>
      </c>
      <c r="BZ95" s="52">
        <v>5389318.2680563843</v>
      </c>
      <c r="CA95" s="56">
        <v>11.787969649370465</v>
      </c>
      <c r="CB95" s="143">
        <f t="shared" si="134"/>
        <v>6039243.8780566296</v>
      </c>
      <c r="CC95" s="149">
        <f t="shared" si="135"/>
        <v>6838389.3219433753</v>
      </c>
      <c r="CD95" s="150">
        <f t="shared" si="136"/>
        <v>12877633.200000005</v>
      </c>
      <c r="CE95" s="41"/>
      <c r="CF95" s="51">
        <v>16983953.172362123</v>
      </c>
      <c r="CG95" s="55">
        <v>135.07844475131725</v>
      </c>
      <c r="CH95" s="52">
        <v>2399510.0884850407</v>
      </c>
      <c r="CI95" s="55">
        <v>104.72265039431942</v>
      </c>
      <c r="CJ95" s="52">
        <v>19383463.260847159</v>
      </c>
      <c r="CK95" s="56">
        <v>130.39929000146091</v>
      </c>
      <c r="CL95" s="54">
        <v>8934665.6453835908</v>
      </c>
      <c r="CM95" s="55">
        <v>14.923892225561469</v>
      </c>
      <c r="CN95" s="52">
        <v>3634021.8047883306</v>
      </c>
      <c r="CO95" s="55">
        <v>12.837754942323466</v>
      </c>
      <c r="CP95" s="52">
        <v>12568687.450171921</v>
      </c>
      <c r="CQ95" s="56">
        <v>14.254172020767584</v>
      </c>
      <c r="CR95" s="143">
        <f t="shared" si="137"/>
        <v>25918618.817745715</v>
      </c>
      <c r="CS95" s="149">
        <f t="shared" si="138"/>
        <v>6033531.8932733713</v>
      </c>
      <c r="CT95" s="150">
        <f t="shared" si="139"/>
        <v>31952150.711019088</v>
      </c>
      <c r="CU95" s="41"/>
      <c r="CV95" s="54">
        <f>SUM(CV75:CV94)</f>
        <v>72553094.174438745</v>
      </c>
      <c r="CW95" s="55">
        <f t="shared" si="112"/>
        <v>105.8226895384238</v>
      </c>
      <c r="CX95" s="55">
        <f>SUM(CX75:CX94)</f>
        <v>15634680.038837481</v>
      </c>
      <c r="CY95" s="55">
        <f t="shared" si="142"/>
        <v>96.085105052560465</v>
      </c>
      <c r="CZ95" s="52">
        <f t="shared" si="143"/>
        <v>88187774.213276222</v>
      </c>
      <c r="DA95" s="56">
        <f t="shared" si="144"/>
        <v>103.95493036679986</v>
      </c>
      <c r="DB95" s="54">
        <f>SUM(DB75:DB94)</f>
        <v>50470621.674557209</v>
      </c>
      <c r="DC95" s="55">
        <f t="shared" si="89"/>
        <v>17.407672413699849</v>
      </c>
      <c r="DD95" s="52">
        <f>SUM(DD75:DD94)</f>
        <v>41475871.490324862</v>
      </c>
      <c r="DE95" s="55">
        <f t="shared" si="147"/>
        <v>26.95378959415488</v>
      </c>
      <c r="DF95" s="52">
        <f>SUM(DF75:DF94)</f>
        <v>91946493.164882064</v>
      </c>
      <c r="DG95" s="56">
        <f t="shared" si="149"/>
        <v>20.717493230761583</v>
      </c>
      <c r="DH95" s="175"/>
      <c r="DI95" s="187" t="s">
        <v>176</v>
      </c>
      <c r="DJ95" s="54">
        <f t="shared" ref="DJ95:DK95" si="158">SUM(DJ75:DJ94)</f>
        <v>88187774.213276207</v>
      </c>
      <c r="DK95" s="52">
        <f t="shared" si="158"/>
        <v>91946493.164882064</v>
      </c>
      <c r="DL95" s="53">
        <f>SUM(DL75:DL94)</f>
        <v>180134267.3781583</v>
      </c>
      <c r="DM95"/>
      <c r="DO95" s="57"/>
    </row>
    <row r="96" spans="1:119" s="60" customFormat="1" ht="15.6" x14ac:dyDescent="0.3">
      <c r="A96" s="33">
        <v>81</v>
      </c>
      <c r="B96" s="32" t="s">
        <v>177</v>
      </c>
      <c r="C96" s="50"/>
      <c r="D96" s="51">
        <f>+D73+D95</f>
        <v>16738175.999999998</v>
      </c>
      <c r="E96" s="55">
        <f t="shared" si="153"/>
        <v>157.51501919747042</v>
      </c>
      <c r="F96" s="52">
        <f>+F73+F95</f>
        <v>2847553</v>
      </c>
      <c r="G96" s="55">
        <f t="shared" si="98"/>
        <v>116.76999097843024</v>
      </c>
      <c r="H96" s="52">
        <f>+H73+H95</f>
        <v>19585729</v>
      </c>
      <c r="I96" s="56">
        <f t="shared" si="100"/>
        <v>149.9099043245312</v>
      </c>
      <c r="J96" s="54">
        <f>+J73+J95</f>
        <v>7311136</v>
      </c>
      <c r="K96" s="55">
        <f t="shared" si="114"/>
        <v>23.089086022693898</v>
      </c>
      <c r="L96" s="52">
        <f>+L73+L95</f>
        <v>9391855</v>
      </c>
      <c r="M96" s="55">
        <f t="shared" si="115"/>
        <v>34.331472708397307</v>
      </c>
      <c r="N96" s="52">
        <f>+N73+N95</f>
        <v>16702991.000000002</v>
      </c>
      <c r="O96" s="56">
        <f t="shared" si="116"/>
        <v>28.29993748019783</v>
      </c>
      <c r="P96" s="143">
        <f t="shared" si="117"/>
        <v>24049312</v>
      </c>
      <c r="Q96" s="149">
        <f t="shared" si="118"/>
        <v>12239408</v>
      </c>
      <c r="R96" s="150">
        <f t="shared" si="119"/>
        <v>36288720</v>
      </c>
      <c r="S96" s="39"/>
      <c r="T96" s="51">
        <v>22526883.741305131</v>
      </c>
      <c r="U96" s="55">
        <v>117.07325101890754</v>
      </c>
      <c r="V96" s="52">
        <v>5298866.6981778853</v>
      </c>
      <c r="W96" s="55">
        <v>111.54569506100297</v>
      </c>
      <c r="X96" s="52">
        <v>27825750.439483017</v>
      </c>
      <c r="Y96" s="56">
        <v>115.97880318722837</v>
      </c>
      <c r="Z96" s="54">
        <v>26814688.454789408</v>
      </c>
      <c r="AA96" s="55">
        <v>27.661575242411065</v>
      </c>
      <c r="AB96" s="52">
        <v>11930985.996248506</v>
      </c>
      <c r="AC96" s="55">
        <v>31.233111158300584</v>
      </c>
      <c r="AD96" s="52">
        <v>38745674.451037914</v>
      </c>
      <c r="AE96" s="56">
        <v>28.671148832112543</v>
      </c>
      <c r="AF96" s="143">
        <f t="shared" si="120"/>
        <v>49341572.196094543</v>
      </c>
      <c r="AG96" s="149">
        <f t="shared" si="121"/>
        <v>17229852.694426391</v>
      </c>
      <c r="AH96" s="150">
        <f t="shared" si="122"/>
        <v>66571424.89052093</v>
      </c>
      <c r="AI96" s="41"/>
      <c r="AJ96" s="51">
        <f>+AJ73+AJ95</f>
        <v>15438205.434761267</v>
      </c>
      <c r="AK96" s="55">
        <f t="shared" si="105"/>
        <v>243.31293041388915</v>
      </c>
      <c r="AL96" s="52">
        <f>+AL73+AL95</f>
        <v>4525112.0529496912</v>
      </c>
      <c r="AM96" s="55">
        <f t="shared" si="123"/>
        <v>232.18800620604912</v>
      </c>
      <c r="AN96" s="52">
        <f>+AN73+AN95</f>
        <v>19963317.487710956</v>
      </c>
      <c r="AO96" s="56">
        <f t="shared" si="157"/>
        <v>240.6987965578432</v>
      </c>
      <c r="AP96" s="54">
        <f>+AP73+AP95</f>
        <v>4722811.9678331856</v>
      </c>
      <c r="AQ96" s="55">
        <f t="shared" si="124"/>
        <v>32.149405507298646</v>
      </c>
      <c r="AR96" s="52">
        <f>+AR73+AR95</f>
        <v>6794273.9393526902</v>
      </c>
      <c r="AS96" s="55">
        <f t="shared" si="125"/>
        <v>47.623638003117001</v>
      </c>
      <c r="AT96" s="52">
        <f>+AT73+AT95</f>
        <v>11517085.907185875</v>
      </c>
      <c r="AU96" s="56">
        <f t="shared" si="127"/>
        <v>39.773337893641127</v>
      </c>
      <c r="AV96" s="143">
        <f t="shared" si="128"/>
        <v>20161017.402594455</v>
      </c>
      <c r="AW96" s="149">
        <f t="shared" si="129"/>
        <v>11319385.992302381</v>
      </c>
      <c r="AX96" s="150">
        <f t="shared" si="130"/>
        <v>31480403.394896835</v>
      </c>
      <c r="AY96" s="41"/>
      <c r="AZ96" s="51">
        <v>19008638.109946184</v>
      </c>
      <c r="BA96" s="55">
        <v>172.40300488809041</v>
      </c>
      <c r="BB96" s="52">
        <v>4021245.7369301058</v>
      </c>
      <c r="BC96" s="55">
        <v>143.19145878040473</v>
      </c>
      <c r="BD96" s="44">
        <v>23029883.84687629</v>
      </c>
      <c r="BE96" s="56">
        <v>166.47306525138276</v>
      </c>
      <c r="BF96" s="54">
        <v>13758650.685614699</v>
      </c>
      <c r="BG96" s="55">
        <v>23.340714006844621</v>
      </c>
      <c r="BH96" s="52">
        <v>11430386.20180108</v>
      </c>
      <c r="BI96" s="55">
        <v>41.037816710411619</v>
      </c>
      <c r="BJ96" s="52">
        <v>25189036.887415782</v>
      </c>
      <c r="BK96" s="56">
        <v>29.019527452573069</v>
      </c>
      <c r="BL96" s="143">
        <f t="shared" si="131"/>
        <v>32767288.795560881</v>
      </c>
      <c r="BM96" s="149">
        <f t="shared" si="132"/>
        <v>15451631.938731186</v>
      </c>
      <c r="BN96" s="150">
        <f t="shared" si="133"/>
        <v>48218920.734292068</v>
      </c>
      <c r="BO96" s="41"/>
      <c r="BP96" s="51">
        <v>7662694.5526148863</v>
      </c>
      <c r="BQ96" s="55">
        <v>87.585663778059697</v>
      </c>
      <c r="BR96" s="52">
        <v>2691050.9793287343</v>
      </c>
      <c r="BS96" s="55">
        <v>132.29038341012361</v>
      </c>
      <c r="BT96" s="44">
        <v>10353745.531943619</v>
      </c>
      <c r="BU96" s="56">
        <v>96.019155447868116</v>
      </c>
      <c r="BV96" s="54">
        <v>2046064.9054417443</v>
      </c>
      <c r="BW96" s="55">
        <v>7.3534651312395347</v>
      </c>
      <c r="BX96" s="52">
        <v>7414379.2626146395</v>
      </c>
      <c r="BY96" s="55">
        <v>41.434307363879221</v>
      </c>
      <c r="BZ96" s="52">
        <v>9460444.1680563837</v>
      </c>
      <c r="CA96" s="56">
        <v>20.692678215649543</v>
      </c>
      <c r="CB96" s="143">
        <f t="shared" si="134"/>
        <v>9708759.4580566306</v>
      </c>
      <c r="CC96" s="149">
        <f t="shared" si="135"/>
        <v>10105430.241943374</v>
      </c>
      <c r="CD96" s="150">
        <f t="shared" si="136"/>
        <v>19814189.700000003</v>
      </c>
      <c r="CE96" s="41"/>
      <c r="CF96" s="51">
        <v>22599426.207129501</v>
      </c>
      <c r="CG96" s="55">
        <v>179.73997651494028</v>
      </c>
      <c r="CH96" s="52">
        <v>3193088.817115718</v>
      </c>
      <c r="CI96" s="55">
        <v>139.35708187996849</v>
      </c>
      <c r="CJ96" s="52">
        <v>25792515.024245217</v>
      </c>
      <c r="CK96" s="56">
        <v>173.51520733176733</v>
      </c>
      <c r="CL96" s="54">
        <v>13476779.010081228</v>
      </c>
      <c r="CM96" s="55">
        <v>22.510746957618949</v>
      </c>
      <c r="CN96" s="52">
        <v>6182177.4790665712</v>
      </c>
      <c r="CO96" s="55">
        <v>21.839516587829188</v>
      </c>
      <c r="CP96" s="52">
        <v>19658956.489147797</v>
      </c>
      <c r="CQ96" s="56">
        <v>22.295259441849264</v>
      </c>
      <c r="CR96" s="143">
        <f t="shared" si="137"/>
        <v>36076205.217210725</v>
      </c>
      <c r="CS96" s="149">
        <f t="shared" si="138"/>
        <v>9375266.2961822897</v>
      </c>
      <c r="CT96" s="150">
        <f t="shared" si="139"/>
        <v>45451471.513393015</v>
      </c>
      <c r="CU96" s="41"/>
      <c r="CV96" s="54">
        <f>+CV73+CV95</f>
        <v>103974024.04575698</v>
      </c>
      <c r="CW96" s="55">
        <f t="shared" si="112"/>
        <v>151.65184878539839</v>
      </c>
      <c r="CX96" s="55">
        <f>+CX73+CX95</f>
        <v>22576917.284502134</v>
      </c>
      <c r="CY96" s="55">
        <f t="shared" si="142"/>
        <v>138.74959152702013</v>
      </c>
      <c r="CZ96" s="52">
        <f t="shared" si="143"/>
        <v>126550941.33025911</v>
      </c>
      <c r="DA96" s="56">
        <f t="shared" si="144"/>
        <v>149.17707597454651</v>
      </c>
      <c r="DB96" s="54">
        <f>+DB73+DB95</f>
        <v>68130131.023760274</v>
      </c>
      <c r="DC96" s="55">
        <f t="shared" si="89"/>
        <v>23.498561400957282</v>
      </c>
      <c r="DD96" s="52">
        <f>+DD73+DD95</f>
        <v>53144057.879083492</v>
      </c>
      <c r="DE96" s="55">
        <f t="shared" si="147"/>
        <v>34.536555900616847</v>
      </c>
      <c r="DF96" s="52">
        <f>+DF73+DF95</f>
        <v>121274188.90284374</v>
      </c>
      <c r="DG96" s="56">
        <f t="shared" si="149"/>
        <v>27.325644526270928</v>
      </c>
      <c r="DH96" s="175"/>
      <c r="DI96" s="186" t="s">
        <v>177</v>
      </c>
      <c r="DJ96" s="54">
        <f>+DJ73+DJ95</f>
        <v>126550941.33025908</v>
      </c>
      <c r="DK96" s="52">
        <f t="shared" ref="DK96:DL96" si="159">+DK73+DK95</f>
        <v>121274188.90284374</v>
      </c>
      <c r="DL96" s="53">
        <f t="shared" si="159"/>
        <v>247825130.23310286</v>
      </c>
      <c r="DM96"/>
      <c r="DO96" s="57"/>
    </row>
    <row r="97" spans="1:119" s="60" customFormat="1" ht="15.6" x14ac:dyDescent="0.3">
      <c r="A97" s="33"/>
      <c r="B97" s="32"/>
      <c r="C97" s="42"/>
      <c r="D97" s="43"/>
      <c r="E97" s="47"/>
      <c r="F97" s="47"/>
      <c r="G97" s="47"/>
      <c r="H97" s="47"/>
      <c r="I97" s="48"/>
      <c r="J97" s="46"/>
      <c r="K97" s="47"/>
      <c r="L97" s="44"/>
      <c r="M97" s="47"/>
      <c r="N97" s="44"/>
      <c r="O97" s="48"/>
      <c r="P97" s="146"/>
      <c r="Q97" s="147"/>
      <c r="R97" s="148"/>
      <c r="S97" s="39"/>
      <c r="T97" s="43"/>
      <c r="U97" s="47"/>
      <c r="V97" s="47"/>
      <c r="W97" s="47"/>
      <c r="X97" s="47"/>
      <c r="Y97" s="48"/>
      <c r="Z97" s="46"/>
      <c r="AA97" s="47"/>
      <c r="AB97" s="44"/>
      <c r="AC97" s="47"/>
      <c r="AD97" s="44"/>
      <c r="AE97" s="48"/>
      <c r="AF97" s="146"/>
      <c r="AG97" s="147"/>
      <c r="AH97" s="148"/>
      <c r="AI97" s="41"/>
      <c r="AJ97" s="43"/>
      <c r="AK97" s="47"/>
      <c r="AL97" s="47"/>
      <c r="AM97" s="47"/>
      <c r="AN97" s="47"/>
      <c r="AO97" s="48"/>
      <c r="AP97" s="46"/>
      <c r="AQ97" s="47"/>
      <c r="AR97" s="44"/>
      <c r="AS97" s="47"/>
      <c r="AT97" s="44"/>
      <c r="AU97" s="48"/>
      <c r="AV97" s="146"/>
      <c r="AW97" s="147"/>
      <c r="AX97" s="148"/>
      <c r="AY97" s="41"/>
      <c r="AZ97" s="43"/>
      <c r="BA97" s="47"/>
      <c r="BB97" s="47"/>
      <c r="BC97" s="47"/>
      <c r="BD97" s="47"/>
      <c r="BE97" s="48"/>
      <c r="BF97" s="46"/>
      <c r="BG97" s="47"/>
      <c r="BH97" s="44"/>
      <c r="BI97" s="47"/>
      <c r="BJ97" s="44"/>
      <c r="BK97" s="48"/>
      <c r="BL97" s="146"/>
      <c r="BM97" s="147"/>
      <c r="BN97" s="148"/>
      <c r="BO97" s="41"/>
      <c r="BP97" s="43"/>
      <c r="BQ97" s="47"/>
      <c r="BR97" s="47"/>
      <c r="BS97" s="47"/>
      <c r="BT97" s="47"/>
      <c r="BU97" s="48"/>
      <c r="BV97" s="46"/>
      <c r="BW97" s="47"/>
      <c r="BX97" s="44"/>
      <c r="BY97" s="47"/>
      <c r="BZ97" s="44"/>
      <c r="CA97" s="48"/>
      <c r="CB97" s="146"/>
      <c r="CC97" s="147"/>
      <c r="CD97" s="148"/>
      <c r="CE97" s="41"/>
      <c r="CF97" s="43"/>
      <c r="CG97" s="47"/>
      <c r="CH97" s="47"/>
      <c r="CI97" s="47"/>
      <c r="CJ97" s="47"/>
      <c r="CK97" s="48"/>
      <c r="CL97" s="46"/>
      <c r="CM97" s="47"/>
      <c r="CN97" s="44"/>
      <c r="CO97" s="47"/>
      <c r="CP97" s="44"/>
      <c r="CQ97" s="48"/>
      <c r="CR97" s="146"/>
      <c r="CS97" s="147"/>
      <c r="CT97" s="148"/>
      <c r="CU97" s="41"/>
      <c r="CV97" s="46"/>
      <c r="CW97" s="47"/>
      <c r="CX97" s="47"/>
      <c r="CY97" s="47"/>
      <c r="CZ97" s="44"/>
      <c r="DA97" s="48"/>
      <c r="DB97" s="58"/>
      <c r="DC97" s="47"/>
      <c r="DD97" s="44"/>
      <c r="DE97" s="47"/>
      <c r="DF97" s="44"/>
      <c r="DG97" s="48"/>
      <c r="DH97" s="174"/>
      <c r="DI97" s="186"/>
      <c r="DJ97" s="46"/>
      <c r="DK97" s="44"/>
      <c r="DL97" s="45"/>
      <c r="DM97"/>
      <c r="DO97" s="66"/>
    </row>
    <row r="98" spans="1:119" s="60" customFormat="1" ht="15.6" x14ac:dyDescent="0.3">
      <c r="A98" s="33">
        <v>82</v>
      </c>
      <c r="B98" s="68" t="s">
        <v>54</v>
      </c>
      <c r="C98" s="42"/>
      <c r="D98" s="43">
        <v>0</v>
      </c>
      <c r="E98" s="47">
        <v>0</v>
      </c>
      <c r="F98" s="47">
        <v>0</v>
      </c>
      <c r="G98" s="47">
        <v>0</v>
      </c>
      <c r="H98" s="44">
        <v>0</v>
      </c>
      <c r="I98" s="48">
        <v>0</v>
      </c>
      <c r="J98" s="46">
        <v>0</v>
      </c>
      <c r="K98" s="47">
        <v>0</v>
      </c>
      <c r="L98" s="44">
        <v>0</v>
      </c>
      <c r="M98" s="47">
        <v>0</v>
      </c>
      <c r="N98" s="44">
        <v>0</v>
      </c>
      <c r="O98" s="48">
        <v>0</v>
      </c>
      <c r="P98" s="137">
        <f t="shared" ref="P98:P102" si="160">+D98+J98</f>
        <v>0</v>
      </c>
      <c r="Q98" s="138">
        <f t="shared" ref="Q98:Q102" si="161">+F98+L98</f>
        <v>0</v>
      </c>
      <c r="R98" s="139">
        <f t="shared" ref="R98:R102" si="162">+P98+Q98</f>
        <v>0</v>
      </c>
      <c r="S98" s="39"/>
      <c r="T98" s="43">
        <v>0</v>
      </c>
      <c r="U98" s="47">
        <v>0</v>
      </c>
      <c r="V98" s="47">
        <v>0</v>
      </c>
      <c r="W98" s="47">
        <v>0</v>
      </c>
      <c r="X98" s="44">
        <v>0</v>
      </c>
      <c r="Y98" s="48">
        <v>0</v>
      </c>
      <c r="Z98" s="46">
        <v>0</v>
      </c>
      <c r="AA98" s="47">
        <v>0</v>
      </c>
      <c r="AB98" s="44">
        <v>0</v>
      </c>
      <c r="AC98" s="47">
        <v>0</v>
      </c>
      <c r="AD98" s="44">
        <v>0</v>
      </c>
      <c r="AE98" s="48">
        <v>0</v>
      </c>
      <c r="AF98" s="137">
        <f t="shared" ref="AF98:AF102" si="163">+T98+Z98</f>
        <v>0</v>
      </c>
      <c r="AG98" s="138">
        <f t="shared" ref="AG98:AG102" si="164">+V98+AB98</f>
        <v>0</v>
      </c>
      <c r="AH98" s="139">
        <f t="shared" ref="AH98:AH102" si="165">+AF98+AG98</f>
        <v>0</v>
      </c>
      <c r="AI98" s="41"/>
      <c r="AJ98" s="43">
        <v>0</v>
      </c>
      <c r="AK98" s="47">
        <v>0</v>
      </c>
      <c r="AL98" s="47">
        <v>0</v>
      </c>
      <c r="AM98" s="47">
        <v>0</v>
      </c>
      <c r="AN98" s="44">
        <v>0</v>
      </c>
      <c r="AO98" s="48">
        <v>0</v>
      </c>
      <c r="AP98" s="46">
        <v>0</v>
      </c>
      <c r="AQ98" s="47">
        <v>0</v>
      </c>
      <c r="AR98" s="44">
        <v>0</v>
      </c>
      <c r="AS98" s="47">
        <v>0</v>
      </c>
      <c r="AT98" s="44">
        <v>0</v>
      </c>
      <c r="AU98" s="48">
        <v>0</v>
      </c>
      <c r="AV98" s="137">
        <f t="shared" ref="AV98:AV102" si="166">+AJ98+AP98</f>
        <v>0</v>
      </c>
      <c r="AW98" s="138">
        <f t="shared" ref="AW98:AW102" si="167">+AL98+AR98</f>
        <v>0</v>
      </c>
      <c r="AX98" s="139">
        <f t="shared" ref="AX98:AX101" si="168">+AV98+AW98</f>
        <v>0</v>
      </c>
      <c r="AY98" s="41"/>
      <c r="AZ98" s="43">
        <v>0</v>
      </c>
      <c r="BA98" s="47">
        <v>0</v>
      </c>
      <c r="BB98" s="47">
        <v>0</v>
      </c>
      <c r="BC98" s="47">
        <v>0</v>
      </c>
      <c r="BD98" s="44">
        <v>0</v>
      </c>
      <c r="BE98" s="48">
        <v>0</v>
      </c>
      <c r="BF98" s="46">
        <v>0</v>
      </c>
      <c r="BG98" s="47">
        <v>0</v>
      </c>
      <c r="BH98" s="44">
        <v>0</v>
      </c>
      <c r="BI98" s="47">
        <v>0</v>
      </c>
      <c r="BJ98" s="44">
        <v>0</v>
      </c>
      <c r="BK98" s="48">
        <v>0</v>
      </c>
      <c r="BL98" s="137">
        <f t="shared" ref="BL98:BL102" si="169">+AZ98+BF98</f>
        <v>0</v>
      </c>
      <c r="BM98" s="138">
        <f t="shared" ref="BM98:BM102" si="170">+BB98+BH98</f>
        <v>0</v>
      </c>
      <c r="BN98" s="139">
        <f t="shared" ref="BN98:BN101" si="171">+BL98+BM98</f>
        <v>0</v>
      </c>
      <c r="BO98" s="41"/>
      <c r="BP98" s="43">
        <v>0</v>
      </c>
      <c r="BQ98" s="47">
        <v>0</v>
      </c>
      <c r="BR98" s="47">
        <v>0</v>
      </c>
      <c r="BS98" s="47">
        <v>0</v>
      </c>
      <c r="BT98" s="44">
        <v>0</v>
      </c>
      <c r="BU98" s="48">
        <v>0</v>
      </c>
      <c r="BV98" s="46">
        <v>0</v>
      </c>
      <c r="BW98" s="47">
        <v>0</v>
      </c>
      <c r="BX98" s="44">
        <v>0</v>
      </c>
      <c r="BY98" s="47">
        <v>0</v>
      </c>
      <c r="BZ98" s="44">
        <v>0</v>
      </c>
      <c r="CA98" s="48">
        <v>0</v>
      </c>
      <c r="CB98" s="137">
        <f t="shared" ref="CB98:CB101" si="172">+BP98+BV98</f>
        <v>0</v>
      </c>
      <c r="CC98" s="138">
        <f t="shared" ref="CC98:CC102" si="173">+BR98+BX98</f>
        <v>0</v>
      </c>
      <c r="CD98" s="139">
        <f t="shared" ref="CD98:CD101" si="174">+CB98+CC98</f>
        <v>0</v>
      </c>
      <c r="CE98" s="41"/>
      <c r="CF98" s="43">
        <v>0</v>
      </c>
      <c r="CG98" s="47">
        <v>0</v>
      </c>
      <c r="CH98" s="47">
        <v>0</v>
      </c>
      <c r="CI98" s="47">
        <v>0</v>
      </c>
      <c r="CJ98" s="44">
        <v>0</v>
      </c>
      <c r="CK98" s="48">
        <v>0</v>
      </c>
      <c r="CL98" s="46">
        <v>0</v>
      </c>
      <c r="CM98" s="47">
        <v>0</v>
      </c>
      <c r="CN98" s="44">
        <v>0</v>
      </c>
      <c r="CO98" s="47"/>
      <c r="CP98" s="44">
        <v>0</v>
      </c>
      <c r="CQ98" s="48">
        <v>0</v>
      </c>
      <c r="CR98" s="137">
        <f t="shared" ref="CR98:CR102" si="175">+CF98+CL98</f>
        <v>0</v>
      </c>
      <c r="CS98" s="138">
        <f t="shared" ref="CS98:CS102" si="176">+CH98+CN98</f>
        <v>0</v>
      </c>
      <c r="CT98" s="139">
        <f t="shared" ref="CT98:CT101" si="177">+CR98+CS98</f>
        <v>0</v>
      </c>
      <c r="CU98" s="41"/>
      <c r="CV98" s="46">
        <f>+D98+T98+AJ98+AZ98+BP98+CF98</f>
        <v>0</v>
      </c>
      <c r="CW98" s="47">
        <f t="shared" si="112"/>
        <v>0</v>
      </c>
      <c r="CX98" s="47">
        <f>+F98+V98+AL98+BB98+BR98+CH98</f>
        <v>0</v>
      </c>
      <c r="CY98" s="47">
        <f t="shared" ref="CY98:CY102" si="178">+CX98/$CX$111</f>
        <v>0</v>
      </c>
      <c r="CZ98" s="44">
        <f t="shared" ref="CZ98:CZ100" si="179">+CV98+CX98</f>
        <v>0</v>
      </c>
      <c r="DA98" s="48">
        <f t="shared" ref="DA98:DA102" si="180">+CZ98/$CZ$111</f>
        <v>0</v>
      </c>
      <c r="DB98" s="46">
        <f t="shared" ref="DB98:DB100" si="181">+J98+Z98+AP98+BF98+BV98+CL98</f>
        <v>0</v>
      </c>
      <c r="DC98" s="47">
        <f t="shared" si="89"/>
        <v>0</v>
      </c>
      <c r="DD98" s="44">
        <f t="shared" ref="DD98:DD100" si="182">+L98+AB98+AR98+BH98+BX98+CN98</f>
        <v>0</v>
      </c>
      <c r="DE98" s="244">
        <f t="shared" ref="DE98:DE102" si="183">+DD98/$DD$111</f>
        <v>0</v>
      </c>
      <c r="DF98" s="44">
        <f t="shared" ref="DF98:DF100" si="184">+DB98+DD98</f>
        <v>0</v>
      </c>
      <c r="DG98" s="48">
        <f t="shared" ref="DG98:DG102" si="185">+DF98/$DF$111</f>
        <v>0</v>
      </c>
      <c r="DH98" s="174"/>
      <c r="DI98" s="190" t="s">
        <v>54</v>
      </c>
      <c r="DJ98" s="46">
        <f t="shared" ref="DJ98:DJ100" si="186">+CZ98</f>
        <v>0</v>
      </c>
      <c r="DK98" s="44">
        <f t="shared" ref="DK98:DK100" si="187">+DF98</f>
        <v>0</v>
      </c>
      <c r="DL98" s="45">
        <f t="shared" ref="DL98:DL100" si="188">+DJ98+DK98</f>
        <v>0</v>
      </c>
      <c r="DM98"/>
    </row>
    <row r="99" spans="1:119" s="60" customFormat="1" ht="15.6" x14ac:dyDescent="0.3">
      <c r="A99" s="33">
        <v>83</v>
      </c>
      <c r="B99" s="69" t="s">
        <v>13</v>
      </c>
      <c r="C99" s="42"/>
      <c r="D99" s="43">
        <v>0</v>
      </c>
      <c r="E99" s="47">
        <v>0</v>
      </c>
      <c r="F99" s="47">
        <v>0</v>
      </c>
      <c r="G99" s="47">
        <v>0</v>
      </c>
      <c r="H99" s="44">
        <v>0</v>
      </c>
      <c r="I99" s="48">
        <v>0</v>
      </c>
      <c r="J99" s="46">
        <v>0</v>
      </c>
      <c r="K99" s="47">
        <v>0</v>
      </c>
      <c r="L99" s="44">
        <v>0</v>
      </c>
      <c r="M99" s="47">
        <v>0</v>
      </c>
      <c r="N99" s="44">
        <v>0</v>
      </c>
      <c r="O99" s="48">
        <v>0</v>
      </c>
      <c r="P99" s="137">
        <f t="shared" si="160"/>
        <v>0</v>
      </c>
      <c r="Q99" s="138">
        <f t="shared" si="161"/>
        <v>0</v>
      </c>
      <c r="R99" s="139">
        <f t="shared" si="162"/>
        <v>0</v>
      </c>
      <c r="S99" s="39"/>
      <c r="T99" s="43">
        <v>0</v>
      </c>
      <c r="U99" s="47">
        <v>0</v>
      </c>
      <c r="V99" s="47">
        <v>0</v>
      </c>
      <c r="W99" s="47">
        <v>0</v>
      </c>
      <c r="X99" s="44">
        <v>0</v>
      </c>
      <c r="Y99" s="48">
        <v>0</v>
      </c>
      <c r="Z99" s="46">
        <v>0</v>
      </c>
      <c r="AA99" s="47">
        <v>0</v>
      </c>
      <c r="AB99" s="44">
        <v>0</v>
      </c>
      <c r="AC99" s="47">
        <v>0</v>
      </c>
      <c r="AD99" s="44">
        <v>0</v>
      </c>
      <c r="AE99" s="48">
        <v>0</v>
      </c>
      <c r="AF99" s="137">
        <f t="shared" si="163"/>
        <v>0</v>
      </c>
      <c r="AG99" s="138">
        <f t="shared" si="164"/>
        <v>0</v>
      </c>
      <c r="AH99" s="139">
        <f t="shared" si="165"/>
        <v>0</v>
      </c>
      <c r="AI99" s="41"/>
      <c r="AJ99" s="43">
        <v>0</v>
      </c>
      <c r="AK99" s="47">
        <v>0</v>
      </c>
      <c r="AL99" s="47">
        <v>0</v>
      </c>
      <c r="AM99" s="47">
        <v>0</v>
      </c>
      <c r="AN99" s="44">
        <v>0</v>
      </c>
      <c r="AO99" s="48">
        <v>0</v>
      </c>
      <c r="AP99" s="46">
        <v>0</v>
      </c>
      <c r="AQ99" s="47">
        <v>0</v>
      </c>
      <c r="AR99" s="44">
        <v>0</v>
      </c>
      <c r="AS99" s="47">
        <v>0</v>
      </c>
      <c r="AT99" s="44">
        <v>0</v>
      </c>
      <c r="AU99" s="48">
        <v>0</v>
      </c>
      <c r="AV99" s="137">
        <f t="shared" si="166"/>
        <v>0</v>
      </c>
      <c r="AW99" s="138">
        <f t="shared" si="167"/>
        <v>0</v>
      </c>
      <c r="AX99" s="139">
        <f t="shared" si="168"/>
        <v>0</v>
      </c>
      <c r="AY99" s="41"/>
      <c r="AZ99" s="43">
        <v>0</v>
      </c>
      <c r="BA99" s="47">
        <v>0</v>
      </c>
      <c r="BB99" s="47">
        <v>0</v>
      </c>
      <c r="BC99" s="47">
        <v>0</v>
      </c>
      <c r="BD99" s="44">
        <v>0</v>
      </c>
      <c r="BE99" s="48">
        <v>0</v>
      </c>
      <c r="BF99" s="46">
        <v>0</v>
      </c>
      <c r="BG99" s="47">
        <v>0</v>
      </c>
      <c r="BH99" s="44">
        <v>0</v>
      </c>
      <c r="BI99" s="47">
        <v>0</v>
      </c>
      <c r="BJ99" s="44">
        <v>0</v>
      </c>
      <c r="BK99" s="48">
        <v>0</v>
      </c>
      <c r="BL99" s="137">
        <f t="shared" si="169"/>
        <v>0</v>
      </c>
      <c r="BM99" s="138">
        <f t="shared" si="170"/>
        <v>0</v>
      </c>
      <c r="BN99" s="139">
        <f t="shared" si="171"/>
        <v>0</v>
      </c>
      <c r="BO99" s="41"/>
      <c r="BP99" s="43">
        <v>0</v>
      </c>
      <c r="BQ99" s="47">
        <v>0</v>
      </c>
      <c r="BR99" s="47">
        <v>0</v>
      </c>
      <c r="BS99" s="47">
        <v>0</v>
      </c>
      <c r="BT99" s="44">
        <v>0</v>
      </c>
      <c r="BU99" s="48">
        <v>0</v>
      </c>
      <c r="BV99" s="46">
        <v>0</v>
      </c>
      <c r="BW99" s="47">
        <v>0</v>
      </c>
      <c r="BX99" s="44">
        <v>0</v>
      </c>
      <c r="BY99" s="47">
        <v>0</v>
      </c>
      <c r="BZ99" s="44">
        <v>0</v>
      </c>
      <c r="CA99" s="48">
        <v>0</v>
      </c>
      <c r="CB99" s="137">
        <f t="shared" si="172"/>
        <v>0</v>
      </c>
      <c r="CC99" s="138">
        <f t="shared" si="173"/>
        <v>0</v>
      </c>
      <c r="CD99" s="139">
        <f t="shared" si="174"/>
        <v>0</v>
      </c>
      <c r="CE99" s="41"/>
      <c r="CF99" s="43">
        <v>0</v>
      </c>
      <c r="CG99" s="47">
        <v>0</v>
      </c>
      <c r="CH99" s="47">
        <v>0</v>
      </c>
      <c r="CI99" s="47">
        <v>0</v>
      </c>
      <c r="CJ99" s="44">
        <v>0</v>
      </c>
      <c r="CK99" s="48">
        <v>0</v>
      </c>
      <c r="CL99" s="46">
        <v>0</v>
      </c>
      <c r="CM99" s="47">
        <v>0</v>
      </c>
      <c r="CN99" s="44">
        <v>0</v>
      </c>
      <c r="CO99" s="47">
        <v>0</v>
      </c>
      <c r="CP99" s="44">
        <v>0</v>
      </c>
      <c r="CQ99" s="48">
        <v>0</v>
      </c>
      <c r="CR99" s="137">
        <f t="shared" si="175"/>
        <v>0</v>
      </c>
      <c r="CS99" s="138">
        <f t="shared" si="176"/>
        <v>0</v>
      </c>
      <c r="CT99" s="139">
        <f t="shared" si="177"/>
        <v>0</v>
      </c>
      <c r="CU99" s="41"/>
      <c r="CV99" s="46">
        <f>+D99+T99+AJ99+AZ99+BP99+CF99</f>
        <v>0</v>
      </c>
      <c r="CW99" s="47">
        <f t="shared" si="112"/>
        <v>0</v>
      </c>
      <c r="CX99" s="47">
        <f>+F99+V99+AL99+BB99+BR99+CH99</f>
        <v>0</v>
      </c>
      <c r="CY99" s="47">
        <f t="shared" si="178"/>
        <v>0</v>
      </c>
      <c r="CZ99" s="44">
        <f t="shared" si="179"/>
        <v>0</v>
      </c>
      <c r="DA99" s="48">
        <f t="shared" si="180"/>
        <v>0</v>
      </c>
      <c r="DB99" s="46">
        <f t="shared" si="181"/>
        <v>0</v>
      </c>
      <c r="DC99" s="47">
        <f t="shared" si="89"/>
        <v>0</v>
      </c>
      <c r="DD99" s="44">
        <f t="shared" si="182"/>
        <v>0</v>
      </c>
      <c r="DE99" s="244">
        <f t="shared" si="183"/>
        <v>0</v>
      </c>
      <c r="DF99" s="44">
        <f t="shared" si="184"/>
        <v>0</v>
      </c>
      <c r="DG99" s="48">
        <f t="shared" si="185"/>
        <v>0</v>
      </c>
      <c r="DH99" s="176"/>
      <c r="DI99" s="191" t="s">
        <v>13</v>
      </c>
      <c r="DJ99" s="46">
        <f t="shared" si="186"/>
        <v>0</v>
      </c>
      <c r="DK99" s="44">
        <f t="shared" si="187"/>
        <v>0</v>
      </c>
      <c r="DL99" s="45">
        <f t="shared" si="188"/>
        <v>0</v>
      </c>
      <c r="DM99"/>
    </row>
    <row r="100" spans="1:119" s="60" customFormat="1" ht="15.6" x14ac:dyDescent="0.3">
      <c r="A100" s="33">
        <v>84</v>
      </c>
      <c r="B100" s="33" t="s">
        <v>9</v>
      </c>
      <c r="C100" s="42"/>
      <c r="D100" s="43">
        <v>0</v>
      </c>
      <c r="E100" s="47">
        <v>0</v>
      </c>
      <c r="F100" s="47">
        <v>0</v>
      </c>
      <c r="G100" s="47">
        <v>0</v>
      </c>
      <c r="H100" s="44">
        <v>0</v>
      </c>
      <c r="I100" s="48">
        <v>0</v>
      </c>
      <c r="J100" s="46">
        <v>0</v>
      </c>
      <c r="K100" s="47">
        <v>0</v>
      </c>
      <c r="L100" s="44">
        <v>0</v>
      </c>
      <c r="M100" s="47">
        <v>0</v>
      </c>
      <c r="N100" s="44">
        <v>0</v>
      </c>
      <c r="O100" s="48">
        <v>0</v>
      </c>
      <c r="P100" s="137">
        <f t="shared" si="160"/>
        <v>0</v>
      </c>
      <c r="Q100" s="138">
        <f t="shared" si="161"/>
        <v>0</v>
      </c>
      <c r="R100" s="139">
        <f t="shared" si="162"/>
        <v>0</v>
      </c>
      <c r="S100" s="39"/>
      <c r="T100" s="43">
        <v>0</v>
      </c>
      <c r="U100" s="47">
        <v>0</v>
      </c>
      <c r="V100" s="47">
        <v>0</v>
      </c>
      <c r="W100" s="47">
        <v>0</v>
      </c>
      <c r="X100" s="44">
        <v>0</v>
      </c>
      <c r="Y100" s="48">
        <v>0</v>
      </c>
      <c r="Z100" s="46">
        <v>0</v>
      </c>
      <c r="AA100" s="47">
        <v>0</v>
      </c>
      <c r="AB100" s="44">
        <v>0</v>
      </c>
      <c r="AC100" s="47">
        <v>0</v>
      </c>
      <c r="AD100" s="44">
        <v>0</v>
      </c>
      <c r="AE100" s="48">
        <v>0</v>
      </c>
      <c r="AF100" s="137">
        <f t="shared" si="163"/>
        <v>0</v>
      </c>
      <c r="AG100" s="138">
        <f t="shared" si="164"/>
        <v>0</v>
      </c>
      <c r="AH100" s="139">
        <f t="shared" si="165"/>
        <v>0</v>
      </c>
      <c r="AI100" s="41"/>
      <c r="AJ100" s="43">
        <v>0</v>
      </c>
      <c r="AK100" s="47">
        <v>0</v>
      </c>
      <c r="AL100" s="47">
        <v>0</v>
      </c>
      <c r="AM100" s="47">
        <v>0</v>
      </c>
      <c r="AN100" s="44">
        <v>0</v>
      </c>
      <c r="AO100" s="48">
        <v>0</v>
      </c>
      <c r="AP100" s="46">
        <v>0</v>
      </c>
      <c r="AQ100" s="47">
        <v>0</v>
      </c>
      <c r="AR100" s="44">
        <v>0</v>
      </c>
      <c r="AS100" s="47">
        <v>0</v>
      </c>
      <c r="AT100" s="44">
        <v>0</v>
      </c>
      <c r="AU100" s="48">
        <v>0</v>
      </c>
      <c r="AV100" s="137">
        <f t="shared" si="166"/>
        <v>0</v>
      </c>
      <c r="AW100" s="138">
        <f t="shared" si="167"/>
        <v>0</v>
      </c>
      <c r="AX100" s="139">
        <f t="shared" si="168"/>
        <v>0</v>
      </c>
      <c r="AY100" s="41"/>
      <c r="AZ100" s="43">
        <v>0</v>
      </c>
      <c r="BA100" s="47">
        <v>0</v>
      </c>
      <c r="BB100" s="47">
        <v>0</v>
      </c>
      <c r="BC100" s="47">
        <v>0</v>
      </c>
      <c r="BD100" s="44">
        <v>0</v>
      </c>
      <c r="BE100" s="48">
        <v>0</v>
      </c>
      <c r="BF100" s="46">
        <v>0</v>
      </c>
      <c r="BG100" s="47">
        <v>0</v>
      </c>
      <c r="BH100" s="44">
        <v>0</v>
      </c>
      <c r="BI100" s="47">
        <v>0</v>
      </c>
      <c r="BJ100" s="44">
        <v>0</v>
      </c>
      <c r="BK100" s="48">
        <v>0</v>
      </c>
      <c r="BL100" s="137">
        <f t="shared" si="169"/>
        <v>0</v>
      </c>
      <c r="BM100" s="138">
        <f t="shared" si="170"/>
        <v>0</v>
      </c>
      <c r="BN100" s="139">
        <f t="shared" si="171"/>
        <v>0</v>
      </c>
      <c r="BO100" s="41"/>
      <c r="BP100" s="43">
        <v>0</v>
      </c>
      <c r="BQ100" s="47">
        <v>0</v>
      </c>
      <c r="BR100" s="47">
        <v>0</v>
      </c>
      <c r="BS100" s="47">
        <v>0</v>
      </c>
      <c r="BT100" s="44">
        <v>0</v>
      </c>
      <c r="BU100" s="48">
        <v>0</v>
      </c>
      <c r="BV100" s="46">
        <v>0</v>
      </c>
      <c r="BW100" s="47">
        <v>0</v>
      </c>
      <c r="BX100" s="44">
        <v>0</v>
      </c>
      <c r="BY100" s="47">
        <v>0</v>
      </c>
      <c r="BZ100" s="44">
        <v>0</v>
      </c>
      <c r="CA100" s="48">
        <v>0</v>
      </c>
      <c r="CB100" s="137">
        <f t="shared" si="172"/>
        <v>0</v>
      </c>
      <c r="CC100" s="138">
        <f t="shared" si="173"/>
        <v>0</v>
      </c>
      <c r="CD100" s="139">
        <f t="shared" si="174"/>
        <v>0</v>
      </c>
      <c r="CE100" s="41"/>
      <c r="CF100" s="43">
        <v>0</v>
      </c>
      <c r="CG100" s="47">
        <v>0</v>
      </c>
      <c r="CH100" s="47">
        <v>0</v>
      </c>
      <c r="CI100" s="47">
        <v>0</v>
      </c>
      <c r="CJ100" s="44">
        <v>0</v>
      </c>
      <c r="CK100" s="48">
        <v>0</v>
      </c>
      <c r="CL100" s="46">
        <v>0</v>
      </c>
      <c r="CM100" s="47">
        <v>0</v>
      </c>
      <c r="CN100" s="44">
        <v>0</v>
      </c>
      <c r="CO100" s="47">
        <v>0</v>
      </c>
      <c r="CP100" s="44">
        <v>0</v>
      </c>
      <c r="CQ100" s="48">
        <v>0</v>
      </c>
      <c r="CR100" s="137">
        <f t="shared" si="175"/>
        <v>0</v>
      </c>
      <c r="CS100" s="138">
        <f t="shared" si="176"/>
        <v>0</v>
      </c>
      <c r="CT100" s="139">
        <f t="shared" si="177"/>
        <v>0</v>
      </c>
      <c r="CU100" s="41"/>
      <c r="CV100" s="46">
        <f>+D100+T100+AJ100+AZ100+BP100+CF100</f>
        <v>0</v>
      </c>
      <c r="CW100" s="47">
        <f t="shared" si="112"/>
        <v>0</v>
      </c>
      <c r="CX100" s="47">
        <f>+F100+V100+AL100+BB100+BR100+CH100</f>
        <v>0</v>
      </c>
      <c r="CY100" s="47">
        <f t="shared" si="178"/>
        <v>0</v>
      </c>
      <c r="CZ100" s="44">
        <f t="shared" si="179"/>
        <v>0</v>
      </c>
      <c r="DA100" s="48">
        <f t="shared" si="180"/>
        <v>0</v>
      </c>
      <c r="DB100" s="46">
        <f t="shared" si="181"/>
        <v>0</v>
      </c>
      <c r="DC100" s="47">
        <f t="shared" si="89"/>
        <v>0</v>
      </c>
      <c r="DD100" s="44">
        <f t="shared" si="182"/>
        <v>0</v>
      </c>
      <c r="DE100" s="244">
        <f t="shared" si="183"/>
        <v>0</v>
      </c>
      <c r="DF100" s="44">
        <f t="shared" si="184"/>
        <v>0</v>
      </c>
      <c r="DG100" s="48">
        <f t="shared" si="185"/>
        <v>0</v>
      </c>
      <c r="DH100" s="176"/>
      <c r="DI100" s="187" t="s">
        <v>9</v>
      </c>
      <c r="DJ100" s="46">
        <f t="shared" si="186"/>
        <v>0</v>
      </c>
      <c r="DK100" s="44">
        <f t="shared" si="187"/>
        <v>0</v>
      </c>
      <c r="DL100" s="45">
        <f t="shared" si="188"/>
        <v>0</v>
      </c>
      <c r="DM100"/>
      <c r="DN100" s="60" t="s">
        <v>170</v>
      </c>
    </row>
    <row r="101" spans="1:119" s="25" customFormat="1" ht="16.2" thickBot="1" x14ac:dyDescent="0.35">
      <c r="A101" s="33">
        <v>85</v>
      </c>
      <c r="B101" s="49" t="s">
        <v>178</v>
      </c>
      <c r="C101" s="50"/>
      <c r="D101" s="51">
        <v>194537575</v>
      </c>
      <c r="E101" s="55">
        <v>1830.7006606188361</v>
      </c>
      <c r="F101" s="52">
        <v>44226147</v>
      </c>
      <c r="G101" s="55">
        <v>1813.587591240876</v>
      </c>
      <c r="H101" s="44">
        <v>238763722</v>
      </c>
      <c r="I101" s="56">
        <v>1827.5064829697665</v>
      </c>
      <c r="J101" s="54">
        <v>101151113</v>
      </c>
      <c r="K101" s="55">
        <v>319.44238889116974</v>
      </c>
      <c r="L101" s="54">
        <v>160214821</v>
      </c>
      <c r="M101" s="55">
        <v>585.65754631457355</v>
      </c>
      <c r="N101" s="54">
        <v>261365934</v>
      </c>
      <c r="O101" s="56">
        <v>442.8332381699488</v>
      </c>
      <c r="P101" s="143">
        <f t="shared" si="160"/>
        <v>295688688</v>
      </c>
      <c r="Q101" s="149">
        <f t="shared" si="161"/>
        <v>204440968</v>
      </c>
      <c r="R101" s="150">
        <f t="shared" si="162"/>
        <v>500129656</v>
      </c>
      <c r="S101" s="39"/>
      <c r="T101" s="51">
        <v>333627699.26130533</v>
      </c>
      <c r="U101" s="55">
        <v>1733.8784996196039</v>
      </c>
      <c r="V101" s="52">
        <v>73428046.628177881</v>
      </c>
      <c r="W101" s="55">
        <v>1545.7234470397837</v>
      </c>
      <c r="X101" s="52">
        <v>407055745.88948321</v>
      </c>
      <c r="Y101" s="56">
        <v>1696.6240799658356</v>
      </c>
      <c r="Z101" s="54">
        <v>232303374.08479029</v>
      </c>
      <c r="AA101" s="55">
        <v>239.64019839897327</v>
      </c>
      <c r="AB101" s="54">
        <v>114992278.50624844</v>
      </c>
      <c r="AC101" s="55">
        <v>301.02848314977683</v>
      </c>
      <c r="AD101" s="54">
        <v>347295652.5910387</v>
      </c>
      <c r="AE101" s="56">
        <v>256.99295431716473</v>
      </c>
      <c r="AF101" s="143">
        <f t="shared" si="163"/>
        <v>565931073.34609556</v>
      </c>
      <c r="AG101" s="149">
        <f t="shared" si="164"/>
        <v>188420325.13442633</v>
      </c>
      <c r="AH101" s="150">
        <f t="shared" si="165"/>
        <v>754351398.48052192</v>
      </c>
      <c r="AI101" s="41"/>
      <c r="AJ101" s="51">
        <v>129096467.63588777</v>
      </c>
      <c r="AK101" s="55">
        <v>2034.6172992259696</v>
      </c>
      <c r="AL101" s="52">
        <v>45105083.498005643</v>
      </c>
      <c r="AM101" s="55">
        <v>2314.3867565296136</v>
      </c>
      <c r="AN101" s="52">
        <v>174201551.13389343</v>
      </c>
      <c r="AO101" s="56">
        <v>2100.3575053219042</v>
      </c>
      <c r="AP101" s="54">
        <v>44885247.009924471</v>
      </c>
      <c r="AQ101" s="55">
        <v>305.54551340297934</v>
      </c>
      <c r="AR101" s="52">
        <v>76438066.453801572</v>
      </c>
      <c r="AS101" s="55">
        <v>535.78334328993299</v>
      </c>
      <c r="AT101" s="52">
        <v>121323313.46372604</v>
      </c>
      <c r="AU101" s="56">
        <v>418.98038962774217</v>
      </c>
      <c r="AV101" s="143">
        <f t="shared" si="166"/>
        <v>173981714.64581224</v>
      </c>
      <c r="AW101" s="149">
        <f t="shared" si="167"/>
        <v>121543149.95180722</v>
      </c>
      <c r="AX101" s="150">
        <f t="shared" si="168"/>
        <v>295524864.59761947</v>
      </c>
      <c r="AY101" s="41"/>
      <c r="AZ101" s="51">
        <v>231094966.76392385</v>
      </c>
      <c r="BA101" s="55">
        <v>2095.966394550222</v>
      </c>
      <c r="BB101" s="52">
        <v>48271919.279758692</v>
      </c>
      <c r="BC101" s="55">
        <v>1718.9018010810346</v>
      </c>
      <c r="BD101" s="44">
        <v>279366886.04368258</v>
      </c>
      <c r="BE101" s="56">
        <v>2019.4223365887131</v>
      </c>
      <c r="BF101" s="54">
        <v>168258970.59249985</v>
      </c>
      <c r="BG101" s="55">
        <v>285.44110911920853</v>
      </c>
      <c r="BH101" s="52">
        <v>142208788.72724047</v>
      </c>
      <c r="BI101" s="55">
        <v>510.56351932173379</v>
      </c>
      <c r="BJ101" s="52">
        <v>310467759.3197403</v>
      </c>
      <c r="BK101" s="56">
        <v>357.68051414538922</v>
      </c>
      <c r="BL101" s="143">
        <f t="shared" si="169"/>
        <v>399353937.35642374</v>
      </c>
      <c r="BM101" s="149">
        <f t="shared" si="170"/>
        <v>190480708.00699916</v>
      </c>
      <c r="BN101" s="150">
        <f t="shared" si="171"/>
        <v>589834645.36342287</v>
      </c>
      <c r="BO101" s="41"/>
      <c r="BP101" s="51">
        <v>133005014.33261503</v>
      </c>
      <c r="BQ101" s="55">
        <v>1520.2658002539208</v>
      </c>
      <c r="BR101" s="52">
        <v>34229137.849328741</v>
      </c>
      <c r="BS101" s="55">
        <v>1682.6830129450764</v>
      </c>
      <c r="BT101" s="52">
        <v>167234152.1819438</v>
      </c>
      <c r="BU101" s="56">
        <v>1550.9056123708042</v>
      </c>
      <c r="BV101" s="54">
        <v>54329598.295441709</v>
      </c>
      <c r="BW101" s="55">
        <v>195.25812968945249</v>
      </c>
      <c r="BX101" s="54">
        <v>69105832.042614892</v>
      </c>
      <c r="BY101" s="55">
        <v>386.18907720679152</v>
      </c>
      <c r="BZ101" s="54">
        <v>123435430.33805659</v>
      </c>
      <c r="CA101" s="56">
        <v>269.98834251567536</v>
      </c>
      <c r="CB101" s="143">
        <f t="shared" si="172"/>
        <v>187334612.62805673</v>
      </c>
      <c r="CC101" s="149">
        <f t="shared" si="173"/>
        <v>103334969.89194363</v>
      </c>
      <c r="CD101" s="150">
        <f t="shared" si="174"/>
        <v>290669582.52000034</v>
      </c>
      <c r="CE101" s="41"/>
      <c r="CF101" s="51">
        <v>221504502.44345278</v>
      </c>
      <c r="CG101" s="55">
        <v>1761.6913678356909</v>
      </c>
      <c r="CH101" s="52">
        <v>44664544.179443464</v>
      </c>
      <c r="CI101" s="55">
        <v>1949.3101810955991</v>
      </c>
      <c r="CJ101" s="52">
        <v>266169046.62289631</v>
      </c>
      <c r="CK101" s="56">
        <v>1790.6116277011733</v>
      </c>
      <c r="CL101" s="54">
        <v>136486338.71140918</v>
      </c>
      <c r="CM101" s="55">
        <v>227.97802290933947</v>
      </c>
      <c r="CN101" s="52">
        <v>110429440.7788911</v>
      </c>
      <c r="CO101" s="55">
        <v>390.10940915909009</v>
      </c>
      <c r="CP101" s="52">
        <v>246915779.4903003</v>
      </c>
      <c r="CQ101" s="56">
        <v>280.02764882569454</v>
      </c>
      <c r="CR101" s="143">
        <f t="shared" si="175"/>
        <v>357990841.15486193</v>
      </c>
      <c r="CS101" s="149">
        <f t="shared" si="176"/>
        <v>155093984.95833457</v>
      </c>
      <c r="CT101" s="150">
        <f t="shared" si="177"/>
        <v>513084826.11319649</v>
      </c>
      <c r="CU101" s="41"/>
      <c r="CV101" s="70">
        <f>+CV63+CV96+CV98+CV99+CV100</f>
        <v>1242866225.437185</v>
      </c>
      <c r="CW101" s="71">
        <f t="shared" si="112"/>
        <v>1812.7889404139162</v>
      </c>
      <c r="CX101" s="72">
        <f>+CX63+CX96+CX98+CX99+CX100</f>
        <v>289924878.43471438</v>
      </c>
      <c r="CY101" s="71">
        <f t="shared" si="178"/>
        <v>1781.7737448128614</v>
      </c>
      <c r="CZ101" s="72">
        <f>+CZ63+CZ96+CZ98+CZ99+CZ100</f>
        <v>1532791103.8718994</v>
      </c>
      <c r="DA101" s="56">
        <f t="shared" si="180"/>
        <v>1806.8399377503008</v>
      </c>
      <c r="DB101" s="54">
        <f>+DB63+DB96+DB98+DB99+DB100</f>
        <v>737414641.69406569</v>
      </c>
      <c r="DC101" s="55">
        <f t="shared" si="89"/>
        <v>254.33949671650768</v>
      </c>
      <c r="DD101" s="52">
        <f>+DD63+DD96+DD98+DD99+DD100</f>
        <v>673389227.50879633</v>
      </c>
      <c r="DE101" s="243">
        <f t="shared" si="183"/>
        <v>437.61326528067184</v>
      </c>
      <c r="DF101" s="72">
        <f>+DF63+DF96+DF98+DF99+DF100</f>
        <v>1410803869.202862</v>
      </c>
      <c r="DG101" s="56">
        <f t="shared" si="185"/>
        <v>317.88400627448806</v>
      </c>
      <c r="DH101" s="204"/>
      <c r="DI101" s="188" t="s">
        <v>178</v>
      </c>
      <c r="DJ101" s="54">
        <f>+DJ63+DJ96+DJ98+DJ99+DJ100</f>
        <v>1532791103.8718989</v>
      </c>
      <c r="DK101" s="52">
        <f t="shared" ref="DK101:DL101" si="189">+DK63+DK96+DK98+DK99+DK100</f>
        <v>1410803869.202862</v>
      </c>
      <c r="DL101" s="53">
        <f t="shared" si="189"/>
        <v>2943594973.0747609</v>
      </c>
      <c r="DM101"/>
      <c r="DN101" s="57">
        <f>+R102+AH102+AX102+BN102+CD102+CT102</f>
        <v>213945013.76923922</v>
      </c>
      <c r="DO101" s="57"/>
    </row>
    <row r="102" spans="1:119" s="25" customFormat="1" ht="16.2" thickBot="1" x14ac:dyDescent="0.35">
      <c r="A102" s="33">
        <v>86</v>
      </c>
      <c r="B102" s="49" t="s">
        <v>179</v>
      </c>
      <c r="C102" s="42"/>
      <c r="D102" s="73">
        <v>13758898.00000003</v>
      </c>
      <c r="E102" s="74">
        <v>129.47844989836662</v>
      </c>
      <c r="F102" s="75">
        <v>4080116.0000000075</v>
      </c>
      <c r="G102" s="74">
        <v>167.31386861313899</v>
      </c>
      <c r="H102" s="75">
        <v>17839014.00000003</v>
      </c>
      <c r="I102" s="76">
        <v>136.54048220436303</v>
      </c>
      <c r="J102" s="75">
        <v>-974728</v>
      </c>
      <c r="K102" s="74">
        <v>-3.0782601555665736</v>
      </c>
      <c r="L102" s="75">
        <v>2699429.0000000596</v>
      </c>
      <c r="M102" s="74">
        <v>9.8676324370167841</v>
      </c>
      <c r="N102" s="75">
        <v>1724701.0000000596</v>
      </c>
      <c r="O102" s="76">
        <v>2.9221670820535293</v>
      </c>
      <c r="P102" s="117">
        <f t="shared" si="160"/>
        <v>12784170.00000003</v>
      </c>
      <c r="Q102" s="118">
        <f t="shared" si="161"/>
        <v>6779545.0000000671</v>
      </c>
      <c r="R102" s="119">
        <f t="shared" si="162"/>
        <v>19563715.000000097</v>
      </c>
      <c r="S102" s="39"/>
      <c r="T102" s="73">
        <v>71724198.338694334</v>
      </c>
      <c r="U102" s="74">
        <v>372.75395801147681</v>
      </c>
      <c r="V102" s="75">
        <v>15209092.506822124</v>
      </c>
      <c r="W102" s="74">
        <v>320.16445997857284</v>
      </c>
      <c r="X102" s="75">
        <v>86933290.845516458</v>
      </c>
      <c r="Y102" s="76">
        <v>362.34131587279336</v>
      </c>
      <c r="Z102" s="75">
        <v>30801274.925210349</v>
      </c>
      <c r="AA102" s="74">
        <v>31.774069847666507</v>
      </c>
      <c r="AB102" s="75">
        <v>61763625.302751601</v>
      </c>
      <c r="AC102" s="74">
        <v>161.68572951364038</v>
      </c>
      <c r="AD102" s="75">
        <v>92564900.227961957</v>
      </c>
      <c r="AE102" s="76">
        <v>68.496472668691723</v>
      </c>
      <c r="AF102" s="117">
        <f t="shared" si="163"/>
        <v>102525473.26390469</v>
      </c>
      <c r="AG102" s="118">
        <f t="shared" si="164"/>
        <v>76972717.809573725</v>
      </c>
      <c r="AH102" s="119">
        <f t="shared" si="165"/>
        <v>179498191.0734784</v>
      </c>
      <c r="AI102" s="41"/>
      <c r="AJ102" s="73">
        <v>9365793.718624562</v>
      </c>
      <c r="AK102" s="74">
        <v>147.60904205870074</v>
      </c>
      <c r="AL102" s="77">
        <v>591854.90458054841</v>
      </c>
      <c r="AM102" s="74">
        <v>30.368664609808015</v>
      </c>
      <c r="AN102" s="77">
        <v>9957648.6232051253</v>
      </c>
      <c r="AO102" s="76">
        <v>120.05990695818765</v>
      </c>
      <c r="AP102" s="75">
        <v>6321610.9800249487</v>
      </c>
      <c r="AQ102" s="74">
        <v>43.032844889960302</v>
      </c>
      <c r="AR102" s="77">
        <v>1691799.3691503853</v>
      </c>
      <c r="AS102" s="74">
        <v>11.858462206484974</v>
      </c>
      <c r="AT102" s="77">
        <v>8013410.349175334</v>
      </c>
      <c r="AU102" s="76">
        <v>27.673673711098374</v>
      </c>
      <c r="AV102" s="117">
        <f t="shared" si="166"/>
        <v>15687404.698649511</v>
      </c>
      <c r="AW102" s="118">
        <f t="shared" si="167"/>
        <v>2283654.2737309337</v>
      </c>
      <c r="AX102" s="119">
        <f>+AV102+AW102</f>
        <v>17971058.972380444</v>
      </c>
      <c r="AY102" s="41"/>
      <c r="AZ102" s="73">
        <v>10267830.236076146</v>
      </c>
      <c r="BA102" s="74">
        <v>93.126334256112045</v>
      </c>
      <c r="BB102" s="75">
        <v>3441735.7202413082</v>
      </c>
      <c r="BC102" s="74">
        <v>122.55584233313066</v>
      </c>
      <c r="BD102" s="75">
        <v>13709565.956317425</v>
      </c>
      <c r="BE102" s="76">
        <v>99.100520141083024</v>
      </c>
      <c r="BF102" s="75">
        <v>13231531.407500148</v>
      </c>
      <c r="BG102" s="74">
        <v>22.446488213989088</v>
      </c>
      <c r="BH102" s="77">
        <v>8904207.272759527</v>
      </c>
      <c r="BI102" s="74">
        <v>31.968230955612178</v>
      </c>
      <c r="BJ102" s="77">
        <v>22135738.680259675</v>
      </c>
      <c r="BK102" s="76">
        <v>25.501914947597733</v>
      </c>
      <c r="BL102" s="117">
        <f t="shared" si="169"/>
        <v>23499361.643576294</v>
      </c>
      <c r="BM102" s="118">
        <f t="shared" si="170"/>
        <v>12345942.993000835</v>
      </c>
      <c r="BN102" s="119">
        <f>+BL102+BM102</f>
        <v>35845304.636577129</v>
      </c>
      <c r="BO102" s="41"/>
      <c r="BP102" s="73">
        <v>-24270519.782614946</v>
      </c>
      <c r="BQ102" s="74">
        <v>-277.41541448672899</v>
      </c>
      <c r="BR102" s="77">
        <v>-2126750.1593286842</v>
      </c>
      <c r="BS102" s="74">
        <v>-104.54970796031286</v>
      </c>
      <c r="BT102" s="77">
        <v>-26397269.941943645</v>
      </c>
      <c r="BU102" s="76">
        <v>-244.80450655609428</v>
      </c>
      <c r="BV102" s="75">
        <v>-28298315.175442047</v>
      </c>
      <c r="BW102" s="74">
        <v>-101.70287040357256</v>
      </c>
      <c r="BX102" s="75">
        <v>-4313650.1926151216</v>
      </c>
      <c r="BY102" s="74">
        <v>-24.106280729702316</v>
      </c>
      <c r="BZ102" s="75">
        <v>-32611965.368057169</v>
      </c>
      <c r="CA102" s="76">
        <v>-71.331630244138452</v>
      </c>
      <c r="CB102" s="117">
        <f>+BP102+BV102</f>
        <v>-52568834.958056994</v>
      </c>
      <c r="CC102" s="118">
        <f t="shared" si="173"/>
        <v>-6440400.3519438058</v>
      </c>
      <c r="CD102" s="119">
        <f>+CB102+CC102</f>
        <v>-59009235.3100008</v>
      </c>
      <c r="CE102" s="41"/>
      <c r="CF102" s="73">
        <v>180304.75023123622</v>
      </c>
      <c r="CG102" s="74">
        <v>1.4340174513754134</v>
      </c>
      <c r="CH102" s="77">
        <v>-4422259.8731269613</v>
      </c>
      <c r="CI102" s="74">
        <v>-193.00222027351117</v>
      </c>
      <c r="CJ102" s="77">
        <v>-4241955.1228957772</v>
      </c>
      <c r="CK102" s="76">
        <v>-28.537105511014534</v>
      </c>
      <c r="CL102" s="75">
        <v>14503603.475793809</v>
      </c>
      <c r="CM102" s="74">
        <v>24.225888661749991</v>
      </c>
      <c r="CN102" s="77">
        <v>9814331.043905884</v>
      </c>
      <c r="CO102" s="74">
        <v>34.670671677997845</v>
      </c>
      <c r="CP102" s="77">
        <v>24317934.519699693</v>
      </c>
      <c r="CQ102" s="76">
        <v>27.579015168272019</v>
      </c>
      <c r="CR102" s="117">
        <f t="shared" si="175"/>
        <v>14683908.226025045</v>
      </c>
      <c r="CS102" s="118">
        <f t="shared" si="176"/>
        <v>5392071.1707789227</v>
      </c>
      <c r="CT102" s="119">
        <f>+CR102+CS102</f>
        <v>20075979.396803968</v>
      </c>
      <c r="CU102" s="41"/>
      <c r="CV102" s="78">
        <f>+CV16-CV101</f>
        <v>81026505.261011362</v>
      </c>
      <c r="CW102" s="74">
        <f t="shared" si="112"/>
        <v>118.18162696140861</v>
      </c>
      <c r="CX102" s="78">
        <f>+CX16-CX101</f>
        <v>16773789.099188387</v>
      </c>
      <c r="CY102" s="79">
        <f t="shared" si="178"/>
        <v>103.08565853099792</v>
      </c>
      <c r="CZ102" s="78">
        <f>+CZ16-CZ101</f>
        <v>97800294.36019969</v>
      </c>
      <c r="DA102" s="80">
        <f t="shared" si="180"/>
        <v>115.28607996704065</v>
      </c>
      <c r="DB102" s="78">
        <f>+DB16-DB101</f>
        <v>35584977.613087058</v>
      </c>
      <c r="DC102" s="74">
        <f t="shared" si="89"/>
        <v>12.273509074878993</v>
      </c>
      <c r="DD102" s="78">
        <f>+DD16-DD101</f>
        <v>80559741.795952439</v>
      </c>
      <c r="DE102" s="80">
        <f t="shared" si="183"/>
        <v>52.353097164795443</v>
      </c>
      <c r="DF102" s="78">
        <f>+DF16-DF101</f>
        <v>116144719.4090395</v>
      </c>
      <c r="DG102" s="80">
        <f t="shared" si="185"/>
        <v>26.169866357279531</v>
      </c>
      <c r="DH102" s="204"/>
      <c r="DI102" s="188" t="s">
        <v>179</v>
      </c>
      <c r="DJ102" s="78">
        <f>+DJ16-DJ101</f>
        <v>97800294.360200405</v>
      </c>
      <c r="DK102" s="78">
        <f t="shared" ref="DK102" si="190">+DK16-DK101</f>
        <v>116144719.4090395</v>
      </c>
      <c r="DL102" s="78">
        <f>+DL16-DL101</f>
        <v>213945013.76923943</v>
      </c>
      <c r="DM102"/>
      <c r="DN102" s="57">
        <f>+D102+F102+J102+L102+T102+V102+Z102+AB102++AJ102+AL102+AP102+AR102+AZ102+BB102+BF102+BH102+BP102+BR102+BV102+BX102+CF102+CH102+CL102+CN102</f>
        <v>213945013.76923922</v>
      </c>
      <c r="DO102" s="57"/>
    </row>
    <row r="103" spans="1:119" s="60" customFormat="1" ht="15.6" x14ac:dyDescent="0.3">
      <c r="A103" s="33"/>
      <c r="B103" s="33"/>
      <c r="C103" s="42"/>
      <c r="D103" s="43"/>
      <c r="E103" s="44"/>
      <c r="F103" s="44"/>
      <c r="G103" s="44"/>
      <c r="H103" s="44"/>
      <c r="I103" s="45"/>
      <c r="J103" s="46"/>
      <c r="K103" s="44"/>
      <c r="L103" s="44"/>
      <c r="M103" s="44"/>
      <c r="N103" s="44"/>
      <c r="O103" s="45"/>
      <c r="P103" s="137"/>
      <c r="Q103" s="138"/>
      <c r="R103" s="139"/>
      <c r="S103" s="39"/>
      <c r="T103" s="43"/>
      <c r="U103" s="44"/>
      <c r="V103" s="44"/>
      <c r="W103" s="44"/>
      <c r="X103" s="44"/>
      <c r="Y103" s="45"/>
      <c r="Z103" s="46"/>
      <c r="AA103" s="44"/>
      <c r="AB103" s="44"/>
      <c r="AC103" s="44"/>
      <c r="AD103" s="44"/>
      <c r="AE103" s="45"/>
      <c r="AF103" s="137"/>
      <c r="AG103" s="138"/>
      <c r="AH103" s="139"/>
      <c r="AI103" s="41"/>
      <c r="AJ103" s="43"/>
      <c r="AK103" s="44"/>
      <c r="AL103" s="44"/>
      <c r="AM103" s="44"/>
      <c r="AN103" s="44"/>
      <c r="AO103" s="45"/>
      <c r="AP103" s="46"/>
      <c r="AQ103" s="44"/>
      <c r="AR103" s="44"/>
      <c r="AS103" s="44"/>
      <c r="AT103" s="44"/>
      <c r="AU103" s="45"/>
      <c r="AV103" s="137"/>
      <c r="AW103" s="138"/>
      <c r="AX103" s="139"/>
      <c r="AY103" s="41"/>
      <c r="AZ103" s="43"/>
      <c r="BA103" s="44"/>
      <c r="BB103" s="44"/>
      <c r="BC103" s="44"/>
      <c r="BD103" s="44"/>
      <c r="BE103" s="45"/>
      <c r="BF103" s="46"/>
      <c r="BG103" s="44"/>
      <c r="BH103" s="44"/>
      <c r="BI103" s="44"/>
      <c r="BJ103" s="44"/>
      <c r="BK103" s="45"/>
      <c r="BL103" s="137"/>
      <c r="BM103" s="138"/>
      <c r="BN103" s="139"/>
      <c r="BO103" s="41"/>
      <c r="BP103" s="43"/>
      <c r="BQ103" s="44"/>
      <c r="BR103" s="44"/>
      <c r="BS103" s="44"/>
      <c r="BT103" s="44"/>
      <c r="BU103" s="45"/>
      <c r="BV103" s="46"/>
      <c r="BW103" s="44"/>
      <c r="BX103" s="44"/>
      <c r="BY103" s="44"/>
      <c r="BZ103" s="44"/>
      <c r="CA103" s="45"/>
      <c r="CB103" s="137"/>
      <c r="CC103" s="138"/>
      <c r="CD103" s="139"/>
      <c r="CE103" s="41"/>
      <c r="CF103" s="43"/>
      <c r="CG103" s="44"/>
      <c r="CH103" s="44"/>
      <c r="CI103" s="44"/>
      <c r="CJ103" s="44"/>
      <c r="CK103" s="45"/>
      <c r="CL103" s="46"/>
      <c r="CM103" s="44"/>
      <c r="CN103" s="44"/>
      <c r="CO103" s="44"/>
      <c r="CP103" s="44"/>
      <c r="CQ103" s="45"/>
      <c r="CR103" s="137"/>
      <c r="CS103" s="138"/>
      <c r="CT103" s="139"/>
      <c r="CU103" s="41"/>
      <c r="CV103" s="81"/>
      <c r="CW103" s="82"/>
      <c r="CX103" s="47"/>
      <c r="CY103" s="82"/>
      <c r="CZ103" s="83"/>
      <c r="DA103" s="48"/>
      <c r="DB103" s="58"/>
      <c r="DC103" s="47"/>
      <c r="DD103" s="47"/>
      <c r="DE103" s="47"/>
      <c r="DF103" s="44"/>
      <c r="DG103" s="48"/>
      <c r="DH103" s="176"/>
      <c r="DI103" s="187"/>
      <c r="DJ103" s="46"/>
      <c r="DK103" s="44"/>
      <c r="DL103" s="45"/>
      <c r="DM103"/>
      <c r="DO103" s="67"/>
    </row>
    <row r="104" spans="1:119" s="60" customFormat="1" ht="15.6" x14ac:dyDescent="0.3">
      <c r="A104" s="33"/>
      <c r="B104" s="33"/>
      <c r="C104" s="34"/>
      <c r="D104" s="35"/>
      <c r="E104" s="36"/>
      <c r="F104" s="36"/>
      <c r="G104" s="36"/>
      <c r="H104" s="36"/>
      <c r="I104" s="37"/>
      <c r="J104" s="38"/>
      <c r="K104" s="36"/>
      <c r="L104" s="36"/>
      <c r="M104" s="36"/>
      <c r="N104" s="36"/>
      <c r="O104" s="37"/>
      <c r="P104" s="151"/>
      <c r="Q104" s="152"/>
      <c r="R104" s="153"/>
      <c r="S104" s="39"/>
      <c r="T104" s="35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51"/>
      <c r="AG104" s="152"/>
      <c r="AH104" s="153"/>
      <c r="AI104" s="41"/>
      <c r="AJ104" s="35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51"/>
      <c r="AW104" s="152"/>
      <c r="AX104" s="153"/>
      <c r="AY104" s="41"/>
      <c r="AZ104" s="35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51"/>
      <c r="BM104" s="152"/>
      <c r="BN104" s="153"/>
      <c r="BO104" s="41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51"/>
      <c r="CC104" s="152"/>
      <c r="CD104" s="153"/>
      <c r="CE104" s="41"/>
      <c r="CF104" s="35"/>
      <c r="CG104" s="36"/>
      <c r="CH104" s="36"/>
      <c r="CI104" s="36"/>
      <c r="CJ104" s="36"/>
      <c r="CK104" s="37"/>
      <c r="CL104" s="38"/>
      <c r="CM104" s="36"/>
      <c r="CN104" s="36"/>
      <c r="CO104" s="36"/>
      <c r="CP104" s="36"/>
      <c r="CQ104" s="37"/>
      <c r="CR104" s="151"/>
      <c r="CS104" s="152"/>
      <c r="CT104" s="153"/>
      <c r="CU104" s="41"/>
      <c r="CV104" s="38"/>
      <c r="CW104" s="84"/>
      <c r="CX104" s="84"/>
      <c r="CY104" s="84"/>
      <c r="CZ104" s="36"/>
      <c r="DA104" s="85"/>
      <c r="DB104" s="86"/>
      <c r="DC104" s="84"/>
      <c r="DD104" s="84"/>
      <c r="DE104" s="84"/>
      <c r="DF104" s="36"/>
      <c r="DG104" s="85"/>
      <c r="DH104" s="177"/>
      <c r="DI104" s="187"/>
      <c r="DJ104" s="38"/>
      <c r="DK104" s="36"/>
      <c r="DL104" s="37"/>
      <c r="DM104"/>
    </row>
    <row r="105" spans="1:119" s="60" customFormat="1" ht="15.6" x14ac:dyDescent="0.3">
      <c r="A105" s="49">
        <v>87</v>
      </c>
      <c r="B105" s="68" t="s">
        <v>49</v>
      </c>
      <c r="C105" s="42"/>
      <c r="D105" s="43">
        <v>1190559</v>
      </c>
      <c r="E105" s="44"/>
      <c r="F105" s="44">
        <v>654158</v>
      </c>
      <c r="G105" s="44"/>
      <c r="H105" s="44">
        <v>1844717</v>
      </c>
      <c r="I105" s="45"/>
      <c r="J105" s="46">
        <v>2122033</v>
      </c>
      <c r="K105" s="44">
        <v>6.7015307169768414</v>
      </c>
      <c r="L105" s="44">
        <v>2673271</v>
      </c>
      <c r="M105" s="44">
        <v>9.7720131303826534</v>
      </c>
      <c r="N105" s="44">
        <v>4795304</v>
      </c>
      <c r="O105" s="45">
        <v>8.1247007436298428</v>
      </c>
      <c r="P105" s="137">
        <f t="shared" ref="P105:P107" si="191">+D105+J105</f>
        <v>3312592</v>
      </c>
      <c r="Q105" s="138">
        <f t="shared" ref="Q105:Q107" si="192">+F105+L105</f>
        <v>3327429</v>
      </c>
      <c r="R105" s="139">
        <f t="shared" ref="R105:R107" si="193">+P105+Q105</f>
        <v>6640021</v>
      </c>
      <c r="S105" s="39"/>
      <c r="T105" s="43">
        <v>2036430.7300000004</v>
      </c>
      <c r="U105" s="44"/>
      <c r="V105" s="44">
        <v>1058199.0099999998</v>
      </c>
      <c r="W105" s="44"/>
      <c r="X105" s="44">
        <v>3094629.74</v>
      </c>
      <c r="Y105" s="45"/>
      <c r="Z105" s="46">
        <v>4063599.1000000015</v>
      </c>
      <c r="AA105" s="44">
        <v>4.1919395203551959</v>
      </c>
      <c r="AB105" s="44">
        <v>2409662.4399999995</v>
      </c>
      <c r="AC105" s="44">
        <v>6.3080498850779314</v>
      </c>
      <c r="AD105" s="44">
        <v>6473261.540000001</v>
      </c>
      <c r="AE105" s="45">
        <v>4.790104900020868</v>
      </c>
      <c r="AF105" s="137">
        <f t="shared" ref="AF105:AF107" si="194">+T105+Z105</f>
        <v>6100029.8300000019</v>
      </c>
      <c r="AG105" s="138">
        <f t="shared" ref="AG105:AG107" si="195">+V105+AB105</f>
        <v>3467861.4499999993</v>
      </c>
      <c r="AH105" s="139">
        <f t="shared" ref="AH105:AH107" si="196">+AF105+AG105</f>
        <v>9567891.2800000012</v>
      </c>
      <c r="AI105" s="41"/>
      <c r="AJ105" s="43">
        <v>8436621.4800000004</v>
      </c>
      <c r="AK105" s="44"/>
      <c r="AL105" s="44">
        <v>7652413.4700000025</v>
      </c>
      <c r="AM105" s="44"/>
      <c r="AN105" s="44">
        <v>16089034.950000003</v>
      </c>
      <c r="AO105" s="45"/>
      <c r="AP105" s="46">
        <v>8851621.4999999963</v>
      </c>
      <c r="AQ105" s="44">
        <v>60.255282433186728</v>
      </c>
      <c r="AR105" s="44">
        <v>16262354.439999998</v>
      </c>
      <c r="AS105" s="44">
        <v>113.98899835980541</v>
      </c>
      <c r="AT105" s="44">
        <v>25113975.939999994</v>
      </c>
      <c r="AU105" s="45">
        <v>86.729113507017331</v>
      </c>
      <c r="AV105" s="137">
        <f t="shared" ref="AV105:AV107" si="197">+AJ105+AP105</f>
        <v>17288242.979999997</v>
      </c>
      <c r="AW105" s="138">
        <f t="shared" ref="AW105:AW107" si="198">+AL105+AR105</f>
        <v>23914767.91</v>
      </c>
      <c r="AX105" s="139">
        <f t="shared" ref="AX105:AX107" si="199">+AV105+AW105</f>
        <v>41203010.890000001</v>
      </c>
      <c r="AY105" s="41"/>
      <c r="AZ105" s="43">
        <v>2050263.0099999898</v>
      </c>
      <c r="BA105" s="44"/>
      <c r="BB105" s="44">
        <v>783194.97999999893</v>
      </c>
      <c r="BC105" s="44"/>
      <c r="BD105" s="44">
        <v>2833457.9899999886</v>
      </c>
      <c r="BE105" s="45"/>
      <c r="BF105" s="46">
        <v>4622073.0700000096</v>
      </c>
      <c r="BG105" s="44">
        <v>7.8410658218399742</v>
      </c>
      <c r="BH105" s="44">
        <v>3163274.9499999802</v>
      </c>
      <c r="BI105" s="44">
        <v>11.356912645898261</v>
      </c>
      <c r="BJ105" s="44">
        <v>7785348.0199999902</v>
      </c>
      <c r="BK105" s="45"/>
      <c r="BL105" s="137">
        <f t="shared" ref="BL105:BL107" si="200">+AZ105+BF105</f>
        <v>6672336.0799999991</v>
      </c>
      <c r="BM105" s="138">
        <f t="shared" ref="BM105:BM107" si="201">+BB105+BH105</f>
        <v>3946469.9299999792</v>
      </c>
      <c r="BN105" s="139">
        <f t="shared" ref="BN105:BN107" si="202">+BL105+BM105</f>
        <v>10618806.009999979</v>
      </c>
      <c r="BO105" s="41"/>
      <c r="BP105" s="43">
        <v>1113861.3499999996</v>
      </c>
      <c r="BQ105" s="44"/>
      <c r="BR105" s="44">
        <v>0</v>
      </c>
      <c r="BS105" s="44"/>
      <c r="BT105" s="44">
        <v>1113861.3499999996</v>
      </c>
      <c r="BU105" s="45"/>
      <c r="BV105" s="46">
        <v>3239773.9299999997</v>
      </c>
      <c r="BW105" s="44">
        <v>11.643601610091824</v>
      </c>
      <c r="BX105" s="44">
        <v>0</v>
      </c>
      <c r="BY105" s="44">
        <v>0</v>
      </c>
      <c r="BZ105" s="44">
        <v>3239773.9299999997</v>
      </c>
      <c r="CA105" s="45">
        <v>7.0863056991872044</v>
      </c>
      <c r="CB105" s="137">
        <f t="shared" ref="CB105:CB107" si="203">+BP105+BV105</f>
        <v>4353635.2799999993</v>
      </c>
      <c r="CC105" s="138">
        <f t="shared" ref="CC105:CC107" si="204">+BR105+BX105</f>
        <v>0</v>
      </c>
      <c r="CD105" s="139">
        <f t="shared" ref="CD105:CD107" si="205">+CB105+CC105</f>
        <v>4353635.2799999993</v>
      </c>
      <c r="CE105" s="41"/>
      <c r="CF105" s="43">
        <v>2111091.8299999996</v>
      </c>
      <c r="CG105" s="44"/>
      <c r="CH105" s="44">
        <v>708436.87</v>
      </c>
      <c r="CI105" s="44"/>
      <c r="CJ105" s="44">
        <v>2819528.6999999997</v>
      </c>
      <c r="CK105" s="45"/>
      <c r="CL105" s="46">
        <v>4324491.8599999901</v>
      </c>
      <c r="CM105" s="44"/>
      <c r="CN105" s="44">
        <v>2601315.9600000004</v>
      </c>
      <c r="CO105" s="44"/>
      <c r="CP105" s="44">
        <v>0</v>
      </c>
      <c r="CQ105" s="45"/>
      <c r="CR105" s="137">
        <f t="shared" ref="CR105:CR107" si="206">+CF105+CL105</f>
        <v>6435583.6899999902</v>
      </c>
      <c r="CS105" s="138">
        <f t="shared" ref="CS105:CS107" si="207">+CH105+CN105</f>
        <v>3309752.8300000005</v>
      </c>
      <c r="CT105" s="139">
        <f t="shared" ref="CT105:CT107" si="208">+CR105+CS105</f>
        <v>9745336.5199999902</v>
      </c>
      <c r="CU105" s="41"/>
      <c r="CV105" s="46">
        <f>+D105+T105+AJ105+AZ105+BP105+CF105</f>
        <v>16938827.399999991</v>
      </c>
      <c r="CW105" s="47"/>
      <c r="CX105" s="47">
        <f>+F105+V105+AL105+BB105+BR105+CH105</f>
        <v>10856402.33</v>
      </c>
      <c r="CY105" s="47"/>
      <c r="CZ105" s="44">
        <f>+CV105+CX105</f>
        <v>27795229.729999989</v>
      </c>
      <c r="DA105" s="48"/>
      <c r="DB105" s="46">
        <f t="shared" ref="DB105:DB107" si="209">+J105+Z105+AP105+BF105+BV105+CL105</f>
        <v>27223592.460000001</v>
      </c>
      <c r="DC105" s="47"/>
      <c r="DD105" s="44">
        <f t="shared" ref="DD105:DD107" si="210">+L105+AB105+AR105+BH105+BX105+CN105</f>
        <v>27109878.789999977</v>
      </c>
      <c r="DE105" s="47"/>
      <c r="DF105" s="44">
        <f t="shared" ref="DF105:DF107" si="211">+DB105+DD105</f>
        <v>54333471.249999978</v>
      </c>
      <c r="DG105" s="48"/>
      <c r="DH105" s="176"/>
      <c r="DI105" s="190" t="s">
        <v>49</v>
      </c>
      <c r="DJ105" s="46">
        <f t="shared" ref="DJ105:DJ107" si="212">+CZ105</f>
        <v>27795229.729999989</v>
      </c>
      <c r="DK105" s="44">
        <f t="shared" ref="DK105:DK107" si="213">+DF105</f>
        <v>54333471.249999978</v>
      </c>
      <c r="DL105" s="45">
        <f t="shared" ref="DL105:DL107" si="214">+DJ105+DK105</f>
        <v>82128700.979999959</v>
      </c>
      <c r="DM105"/>
    </row>
    <row r="106" spans="1:119" s="60" customFormat="1" ht="15.6" x14ac:dyDescent="0.3">
      <c r="A106" s="49">
        <v>88</v>
      </c>
      <c r="B106" s="68" t="s">
        <v>50</v>
      </c>
      <c r="C106" s="42"/>
      <c r="D106" s="43">
        <v>0</v>
      </c>
      <c r="E106" s="44"/>
      <c r="F106" s="44">
        <v>0</v>
      </c>
      <c r="G106" s="44"/>
      <c r="H106" s="44">
        <v>0</v>
      </c>
      <c r="I106" s="45"/>
      <c r="J106" s="46">
        <v>0</v>
      </c>
      <c r="K106" s="44">
        <v>0</v>
      </c>
      <c r="L106" s="44">
        <v>0</v>
      </c>
      <c r="M106" s="44">
        <v>0</v>
      </c>
      <c r="N106" s="44">
        <v>0</v>
      </c>
      <c r="O106" s="45">
        <v>0</v>
      </c>
      <c r="P106" s="137">
        <f t="shared" si="191"/>
        <v>0</v>
      </c>
      <c r="Q106" s="138">
        <f t="shared" si="192"/>
        <v>0</v>
      </c>
      <c r="R106" s="139">
        <f t="shared" si="193"/>
        <v>0</v>
      </c>
      <c r="S106" s="39"/>
      <c r="T106" s="43">
        <v>0</v>
      </c>
      <c r="U106" s="44"/>
      <c r="V106" s="44">
        <v>0</v>
      </c>
      <c r="W106" s="44"/>
      <c r="X106" s="44">
        <v>0</v>
      </c>
      <c r="Y106" s="45"/>
      <c r="Z106" s="46">
        <v>0</v>
      </c>
      <c r="AA106" s="44">
        <v>0</v>
      </c>
      <c r="AB106" s="44">
        <v>0</v>
      </c>
      <c r="AC106" s="44">
        <v>0</v>
      </c>
      <c r="AD106" s="44">
        <v>0</v>
      </c>
      <c r="AE106" s="45">
        <v>0</v>
      </c>
      <c r="AF106" s="137">
        <f t="shared" si="194"/>
        <v>0</v>
      </c>
      <c r="AG106" s="138">
        <f t="shared" si="195"/>
        <v>0</v>
      </c>
      <c r="AH106" s="139">
        <f t="shared" si="196"/>
        <v>0</v>
      </c>
      <c r="AI106" s="41"/>
      <c r="AJ106" s="43">
        <v>0</v>
      </c>
      <c r="AK106" s="44"/>
      <c r="AL106" s="44">
        <v>0</v>
      </c>
      <c r="AM106" s="44"/>
      <c r="AN106" s="44">
        <v>0</v>
      </c>
      <c r="AO106" s="45"/>
      <c r="AP106" s="46">
        <v>0</v>
      </c>
      <c r="AQ106" s="44">
        <v>0</v>
      </c>
      <c r="AR106" s="44">
        <v>0</v>
      </c>
      <c r="AS106" s="44">
        <v>0</v>
      </c>
      <c r="AT106" s="44">
        <v>0</v>
      </c>
      <c r="AU106" s="45">
        <v>0</v>
      </c>
      <c r="AV106" s="137">
        <f t="shared" si="197"/>
        <v>0</v>
      </c>
      <c r="AW106" s="138">
        <f t="shared" si="198"/>
        <v>0</v>
      </c>
      <c r="AX106" s="139">
        <f t="shared" si="199"/>
        <v>0</v>
      </c>
      <c r="AY106" s="41"/>
      <c r="AZ106" s="43">
        <v>0</v>
      </c>
      <c r="BA106" s="44"/>
      <c r="BB106" s="44">
        <v>0</v>
      </c>
      <c r="BC106" s="44"/>
      <c r="BD106" s="44">
        <v>0</v>
      </c>
      <c r="BE106" s="45"/>
      <c r="BF106" s="46">
        <v>0</v>
      </c>
      <c r="BG106" s="44">
        <v>0</v>
      </c>
      <c r="BH106" s="44">
        <v>0</v>
      </c>
      <c r="BI106" s="44">
        <v>0</v>
      </c>
      <c r="BJ106" s="44">
        <v>0</v>
      </c>
      <c r="BK106" s="45">
        <v>0</v>
      </c>
      <c r="BL106" s="137">
        <f t="shared" si="200"/>
        <v>0</v>
      </c>
      <c r="BM106" s="138">
        <f t="shared" si="201"/>
        <v>0</v>
      </c>
      <c r="BN106" s="139">
        <f t="shared" si="202"/>
        <v>0</v>
      </c>
      <c r="BO106" s="41"/>
      <c r="BP106" s="43">
        <v>0</v>
      </c>
      <c r="BQ106" s="44"/>
      <c r="BR106" s="44">
        <v>0</v>
      </c>
      <c r="BS106" s="44"/>
      <c r="BT106" s="44">
        <v>0</v>
      </c>
      <c r="BU106" s="45"/>
      <c r="BV106" s="46">
        <v>0</v>
      </c>
      <c r="BW106" s="44">
        <v>0</v>
      </c>
      <c r="BX106" s="44">
        <v>0</v>
      </c>
      <c r="BY106" s="44">
        <v>0</v>
      </c>
      <c r="BZ106" s="44">
        <v>0</v>
      </c>
      <c r="CA106" s="45">
        <v>0</v>
      </c>
      <c r="CB106" s="137">
        <f t="shared" si="203"/>
        <v>0</v>
      </c>
      <c r="CC106" s="138">
        <f t="shared" si="204"/>
        <v>0</v>
      </c>
      <c r="CD106" s="139">
        <f t="shared" si="205"/>
        <v>0</v>
      </c>
      <c r="CE106" s="41"/>
      <c r="CF106" s="43">
        <v>0</v>
      </c>
      <c r="CG106" s="44"/>
      <c r="CH106" s="44">
        <v>0</v>
      </c>
      <c r="CI106" s="44"/>
      <c r="CJ106" s="44">
        <v>0</v>
      </c>
      <c r="CK106" s="45"/>
      <c r="CL106" s="46">
        <v>0</v>
      </c>
      <c r="CM106" s="44"/>
      <c r="CN106" s="44">
        <v>0</v>
      </c>
      <c r="CO106" s="44"/>
      <c r="CP106" s="44">
        <v>0</v>
      </c>
      <c r="CQ106" s="45"/>
      <c r="CR106" s="137">
        <f t="shared" si="206"/>
        <v>0</v>
      </c>
      <c r="CS106" s="138">
        <f t="shared" si="207"/>
        <v>0</v>
      </c>
      <c r="CT106" s="139">
        <f t="shared" si="208"/>
        <v>0</v>
      </c>
      <c r="CU106" s="41"/>
      <c r="CV106" s="46">
        <f>+D106+T106+AJ106+AZ106+BP106+CF106</f>
        <v>0</v>
      </c>
      <c r="CW106" s="47"/>
      <c r="CX106" s="47">
        <f>+F106+V106+AL106+BB106+BR106+CH106</f>
        <v>0</v>
      </c>
      <c r="CY106" s="47"/>
      <c r="CZ106" s="44">
        <f t="shared" ref="CZ106:CZ107" si="215">+CV106+CX106</f>
        <v>0</v>
      </c>
      <c r="DA106" s="48"/>
      <c r="DB106" s="46">
        <f t="shared" si="209"/>
        <v>0</v>
      </c>
      <c r="DC106" s="47"/>
      <c r="DD106" s="44">
        <f t="shared" si="210"/>
        <v>0</v>
      </c>
      <c r="DE106" s="47"/>
      <c r="DF106" s="44">
        <f t="shared" si="211"/>
        <v>0</v>
      </c>
      <c r="DG106" s="48"/>
      <c r="DH106" s="174"/>
      <c r="DI106" s="190" t="s">
        <v>50</v>
      </c>
      <c r="DJ106" s="46">
        <f t="shared" si="212"/>
        <v>0</v>
      </c>
      <c r="DK106" s="44">
        <f t="shared" si="213"/>
        <v>0</v>
      </c>
      <c r="DL106" s="45">
        <f t="shared" si="214"/>
        <v>0</v>
      </c>
      <c r="DM106"/>
    </row>
    <row r="107" spans="1:119" s="60" customFormat="1" ht="15.6" x14ac:dyDescent="0.3">
      <c r="A107" s="49">
        <v>89</v>
      </c>
      <c r="B107" s="68" t="s">
        <v>48</v>
      </c>
      <c r="C107" s="42"/>
      <c r="D107" s="43">
        <v>15344928</v>
      </c>
      <c r="E107" s="44"/>
      <c r="F107" s="44">
        <v>8176035</v>
      </c>
      <c r="G107" s="44"/>
      <c r="H107" s="44">
        <v>23520963</v>
      </c>
      <c r="I107" s="45"/>
      <c r="J107" s="46">
        <v>13610691</v>
      </c>
      <c r="K107" s="44">
        <v>42.983527502060639</v>
      </c>
      <c r="L107" s="44">
        <v>34539647</v>
      </c>
      <c r="M107" s="44">
        <v>126.25801275021567</v>
      </c>
      <c r="N107" s="44">
        <v>48150338</v>
      </c>
      <c r="O107" s="45">
        <v>81.5812901444055</v>
      </c>
      <c r="P107" s="137">
        <f t="shared" si="191"/>
        <v>28955619</v>
      </c>
      <c r="Q107" s="138">
        <f t="shared" si="192"/>
        <v>42715682</v>
      </c>
      <c r="R107" s="139">
        <f t="shared" si="193"/>
        <v>71671301</v>
      </c>
      <c r="S107" s="39"/>
      <c r="T107" s="43">
        <v>5330429.1559263803</v>
      </c>
      <c r="U107" s="44"/>
      <c r="V107" s="44">
        <v>1287747.3390267184</v>
      </c>
      <c r="W107" s="44"/>
      <c r="X107" s="44">
        <v>6618176.4949530987</v>
      </c>
      <c r="Y107" s="45"/>
      <c r="Z107" s="46">
        <v>1487623.6277891421</v>
      </c>
      <c r="AA107" s="44">
        <v>1.5346071606186424</v>
      </c>
      <c r="AB107" s="44">
        <v>1222566.9029024574</v>
      </c>
      <c r="AC107" s="44">
        <v>3.2004536748947832</v>
      </c>
      <c r="AD107" s="44">
        <v>2710190.5306915995</v>
      </c>
      <c r="AE107" s="45">
        <v>2.0054955080736603</v>
      </c>
      <c r="AF107" s="137">
        <f t="shared" si="194"/>
        <v>6818052.7837155219</v>
      </c>
      <c r="AG107" s="138">
        <f t="shared" si="195"/>
        <v>2510314.2419291758</v>
      </c>
      <c r="AH107" s="139">
        <f t="shared" si="196"/>
        <v>9328367.0256446972</v>
      </c>
      <c r="AI107" s="41"/>
      <c r="AJ107" s="43">
        <v>37821.70790967159</v>
      </c>
      <c r="AK107" s="44"/>
      <c r="AL107" s="44">
        <v>78435.684204660793</v>
      </c>
      <c r="AM107" s="44"/>
      <c r="AN107" s="44">
        <v>116257.39211433238</v>
      </c>
      <c r="AO107" s="45"/>
      <c r="AP107" s="46">
        <v>231199.81289440303</v>
      </c>
      <c r="AQ107" s="44">
        <v>1.5738370675307554</v>
      </c>
      <c r="AR107" s="44">
        <v>323406.28173516411</v>
      </c>
      <c r="AS107" s="44">
        <v>2.2668770536439244</v>
      </c>
      <c r="AT107" s="44">
        <v>554606.09462956712</v>
      </c>
      <c r="AU107" s="45">
        <v>1.9152879276355368</v>
      </c>
      <c r="AV107" s="137">
        <f t="shared" si="197"/>
        <v>269021.52080407459</v>
      </c>
      <c r="AW107" s="138">
        <f t="shared" si="198"/>
        <v>401841.96593982494</v>
      </c>
      <c r="AX107" s="139">
        <f t="shared" si="199"/>
        <v>670863.48674389953</v>
      </c>
      <c r="AY107" s="41"/>
      <c r="AZ107" s="43">
        <v>357751.98479999998</v>
      </c>
      <c r="BA107" s="44"/>
      <c r="BB107" s="44">
        <v>58238.695200000002</v>
      </c>
      <c r="BC107" s="44"/>
      <c r="BD107" s="44">
        <v>415990.68</v>
      </c>
      <c r="BE107" s="45"/>
      <c r="BF107" s="46">
        <v>575356.67280000041</v>
      </c>
      <c r="BG107" s="44">
        <v>0.97605759885999355</v>
      </c>
      <c r="BH107" s="44">
        <v>452065.95720000006</v>
      </c>
      <c r="BI107" s="44">
        <v>1.6230247661856945</v>
      </c>
      <c r="BJ107" s="44">
        <v>1027422.6300000005</v>
      </c>
      <c r="BK107" s="45">
        <v>1.1836625334244242</v>
      </c>
      <c r="BL107" s="137">
        <f t="shared" si="200"/>
        <v>933108.65760000038</v>
      </c>
      <c r="BM107" s="138">
        <f t="shared" si="201"/>
        <v>510304.65240000008</v>
      </c>
      <c r="BN107" s="139">
        <f t="shared" si="202"/>
        <v>1443413.3100000005</v>
      </c>
      <c r="BO107" s="41"/>
      <c r="BP107" s="43">
        <v>0</v>
      </c>
      <c r="BQ107" s="44"/>
      <c r="BR107" s="44">
        <v>0</v>
      </c>
      <c r="BS107" s="44"/>
      <c r="BT107" s="44">
        <v>0</v>
      </c>
      <c r="BU107" s="45"/>
      <c r="BV107" s="46">
        <v>0</v>
      </c>
      <c r="BW107" s="44">
        <v>0</v>
      </c>
      <c r="BX107" s="44">
        <v>0</v>
      </c>
      <c r="BY107" s="44">
        <v>0</v>
      </c>
      <c r="BZ107" s="44">
        <v>0</v>
      </c>
      <c r="CA107" s="45">
        <v>0</v>
      </c>
      <c r="CB107" s="137">
        <f t="shared" si="203"/>
        <v>0</v>
      </c>
      <c r="CC107" s="138">
        <f t="shared" si="204"/>
        <v>0</v>
      </c>
      <c r="CD107" s="139">
        <f t="shared" si="205"/>
        <v>0</v>
      </c>
      <c r="CE107" s="41"/>
      <c r="CF107" s="43">
        <v>0</v>
      </c>
      <c r="CG107" s="44"/>
      <c r="CH107" s="44">
        <v>0</v>
      </c>
      <c r="CI107" s="44"/>
      <c r="CJ107" s="44">
        <v>0</v>
      </c>
      <c r="CK107" s="45"/>
      <c r="CL107" s="46">
        <v>0</v>
      </c>
      <c r="CM107" s="44"/>
      <c r="CN107" s="44">
        <v>0</v>
      </c>
      <c r="CO107" s="44"/>
      <c r="CP107" s="44">
        <v>0</v>
      </c>
      <c r="CQ107" s="45"/>
      <c r="CR107" s="137">
        <f t="shared" si="206"/>
        <v>0</v>
      </c>
      <c r="CS107" s="138">
        <f t="shared" si="207"/>
        <v>0</v>
      </c>
      <c r="CT107" s="139">
        <f t="shared" si="208"/>
        <v>0</v>
      </c>
      <c r="CU107" s="41"/>
      <c r="CV107" s="46">
        <f>+D107+T107+AJ107+AZ107+BP107+CF107</f>
        <v>21070930.84863605</v>
      </c>
      <c r="CW107" s="44"/>
      <c r="CX107" s="47">
        <f>+F107+V107+AL107+BB107+BR107+CH107</f>
        <v>9600456.7184313796</v>
      </c>
      <c r="CY107" s="47"/>
      <c r="CZ107" s="44">
        <f t="shared" si="215"/>
        <v>30671387.567067429</v>
      </c>
      <c r="DA107" s="48"/>
      <c r="DB107" s="46">
        <f t="shared" si="209"/>
        <v>15904871.113483546</v>
      </c>
      <c r="DC107" s="47"/>
      <c r="DD107" s="44">
        <f t="shared" si="210"/>
        <v>36537686.141837619</v>
      </c>
      <c r="DE107" s="47"/>
      <c r="DF107" s="44">
        <f t="shared" si="211"/>
        <v>52442557.255321167</v>
      </c>
      <c r="DG107" s="48"/>
      <c r="DH107" s="174"/>
      <c r="DI107" s="190" t="s">
        <v>48</v>
      </c>
      <c r="DJ107" s="46">
        <f t="shared" si="212"/>
        <v>30671387.567067429</v>
      </c>
      <c r="DK107" s="44">
        <f t="shared" si="213"/>
        <v>52442557.255321167</v>
      </c>
      <c r="DL107" s="45">
        <f t="shared" si="214"/>
        <v>83113944.822388589</v>
      </c>
      <c r="DM107"/>
    </row>
    <row r="108" spans="1:119" s="60" customFormat="1" ht="15.6" x14ac:dyDescent="0.3">
      <c r="A108" s="33" t="s">
        <v>102</v>
      </c>
      <c r="B108" s="33"/>
      <c r="C108" s="34"/>
      <c r="D108" s="87"/>
      <c r="E108" s="88"/>
      <c r="F108" s="88"/>
      <c r="G108" s="88"/>
      <c r="H108" s="88"/>
      <c r="I108" s="89"/>
      <c r="J108" s="90"/>
      <c r="K108" s="88"/>
      <c r="L108" s="88"/>
      <c r="M108" s="88"/>
      <c r="N108" s="88"/>
      <c r="O108" s="89"/>
      <c r="P108" s="151"/>
      <c r="Q108" s="152"/>
      <c r="R108" s="153"/>
      <c r="S108" s="39"/>
      <c r="T108" s="87"/>
      <c r="U108" s="88"/>
      <c r="V108" s="88"/>
      <c r="W108" s="88"/>
      <c r="X108" s="88"/>
      <c r="Y108" s="89"/>
      <c r="Z108" s="90"/>
      <c r="AA108" s="88"/>
      <c r="AB108" s="88"/>
      <c r="AC108" s="88"/>
      <c r="AD108" s="88"/>
      <c r="AE108" s="89"/>
      <c r="AF108" s="151"/>
      <c r="AG108" s="152"/>
      <c r="AH108" s="153"/>
      <c r="AI108" s="41"/>
      <c r="AJ108" s="87"/>
      <c r="AK108" s="88"/>
      <c r="AL108" s="88"/>
      <c r="AM108" s="88"/>
      <c r="AN108" s="88"/>
      <c r="AO108" s="89"/>
      <c r="AP108" s="90"/>
      <c r="AQ108" s="88"/>
      <c r="AR108" s="88"/>
      <c r="AS108" s="88"/>
      <c r="AT108" s="88"/>
      <c r="AU108" s="89"/>
      <c r="AV108" s="151"/>
      <c r="AW108" s="152"/>
      <c r="AX108" s="153"/>
      <c r="AY108" s="41"/>
      <c r="AZ108" s="87"/>
      <c r="BA108" s="88"/>
      <c r="BB108" s="88"/>
      <c r="BC108" s="88"/>
      <c r="BD108" s="88"/>
      <c r="BE108" s="89"/>
      <c r="BF108" s="90"/>
      <c r="BG108" s="88"/>
      <c r="BH108" s="88"/>
      <c r="BI108" s="88"/>
      <c r="BJ108" s="88"/>
      <c r="BK108" s="89"/>
      <c r="BL108" s="151"/>
      <c r="BM108" s="152"/>
      <c r="BN108" s="153"/>
      <c r="BO108" s="41"/>
      <c r="BP108" s="87"/>
      <c r="BQ108" s="88"/>
      <c r="BR108" s="88"/>
      <c r="BS108" s="88"/>
      <c r="BT108" s="88"/>
      <c r="BU108" s="89"/>
      <c r="BV108" s="90"/>
      <c r="BW108" s="88"/>
      <c r="BX108" s="88"/>
      <c r="BY108" s="88"/>
      <c r="BZ108" s="88"/>
      <c r="CA108" s="89"/>
      <c r="CB108" s="151"/>
      <c r="CC108" s="152"/>
      <c r="CD108" s="153"/>
      <c r="CE108" s="41"/>
      <c r="CF108" s="87"/>
      <c r="CG108" s="88"/>
      <c r="CH108" s="88"/>
      <c r="CI108" s="88"/>
      <c r="CJ108" s="88"/>
      <c r="CK108" s="89"/>
      <c r="CL108" s="90"/>
      <c r="CM108" s="88"/>
      <c r="CN108" s="88"/>
      <c r="CO108" s="88"/>
      <c r="CP108" s="88"/>
      <c r="CQ108" s="89"/>
      <c r="CR108" s="151"/>
      <c r="CS108" s="152"/>
      <c r="CT108" s="153"/>
      <c r="CU108" s="41"/>
      <c r="CV108" s="90"/>
      <c r="CW108" s="88"/>
      <c r="CX108" s="88"/>
      <c r="CY108" s="88"/>
      <c r="CZ108" s="88"/>
      <c r="DA108" s="89"/>
      <c r="DB108" s="90"/>
      <c r="DC108" s="88"/>
      <c r="DD108" s="88"/>
      <c r="DE108" s="88"/>
      <c r="DF108" s="88"/>
      <c r="DG108" s="89"/>
      <c r="DH108" s="178"/>
      <c r="DI108" s="187"/>
      <c r="DJ108" s="90"/>
      <c r="DK108" s="88"/>
      <c r="DL108" s="89"/>
      <c r="DM108"/>
    </row>
    <row r="109" spans="1:119" s="60" customFormat="1" ht="15.6" x14ac:dyDescent="0.3">
      <c r="A109" s="33"/>
      <c r="B109" s="33"/>
      <c r="C109" s="34"/>
      <c r="D109" s="87"/>
      <c r="E109" s="88"/>
      <c r="F109" s="88"/>
      <c r="G109" s="88"/>
      <c r="H109" s="88"/>
      <c r="I109" s="89"/>
      <c r="J109" s="90"/>
      <c r="K109" s="88"/>
      <c r="L109" s="88"/>
      <c r="M109" s="88"/>
      <c r="N109" s="88"/>
      <c r="O109" s="89"/>
      <c r="P109" s="151"/>
      <c r="Q109" s="152"/>
      <c r="R109" s="153"/>
      <c r="S109" s="39"/>
      <c r="T109" s="87"/>
      <c r="U109" s="88"/>
      <c r="V109" s="88"/>
      <c r="W109" s="88"/>
      <c r="X109" s="88"/>
      <c r="Y109" s="89"/>
      <c r="Z109" s="90"/>
      <c r="AA109" s="88"/>
      <c r="AB109" s="88"/>
      <c r="AC109" s="88"/>
      <c r="AD109" s="88"/>
      <c r="AE109" s="89"/>
      <c r="AF109" s="151"/>
      <c r="AG109" s="152"/>
      <c r="AH109" s="153"/>
      <c r="AI109" s="41"/>
      <c r="AJ109" s="87"/>
      <c r="AK109" s="88"/>
      <c r="AL109" s="88"/>
      <c r="AM109" s="88"/>
      <c r="AN109" s="88"/>
      <c r="AO109" s="89"/>
      <c r="AP109" s="90"/>
      <c r="AQ109" s="88"/>
      <c r="AR109" s="88"/>
      <c r="AS109" s="88"/>
      <c r="AT109" s="88"/>
      <c r="AU109" s="89"/>
      <c r="AV109" s="151"/>
      <c r="AW109" s="152"/>
      <c r="AX109" s="153"/>
      <c r="AY109" s="41"/>
      <c r="AZ109" s="87"/>
      <c r="BA109" s="88"/>
      <c r="BB109" s="88"/>
      <c r="BC109" s="88"/>
      <c r="BD109" s="88"/>
      <c r="BE109" s="89"/>
      <c r="BF109" s="90"/>
      <c r="BG109" s="88"/>
      <c r="BH109" s="88"/>
      <c r="BI109" s="88"/>
      <c r="BJ109" s="88"/>
      <c r="BK109" s="89"/>
      <c r="BL109" s="151"/>
      <c r="BM109" s="152"/>
      <c r="BN109" s="153"/>
      <c r="BO109" s="41"/>
      <c r="BP109" s="87"/>
      <c r="BQ109" s="88"/>
      <c r="BR109" s="88"/>
      <c r="BS109" s="88"/>
      <c r="BT109" s="88"/>
      <c r="BU109" s="89"/>
      <c r="BV109" s="90"/>
      <c r="BW109" s="88"/>
      <c r="BX109" s="88"/>
      <c r="BY109" s="88"/>
      <c r="BZ109" s="88"/>
      <c r="CA109" s="89"/>
      <c r="CB109" s="151"/>
      <c r="CC109" s="152"/>
      <c r="CD109" s="153"/>
      <c r="CE109" s="41"/>
      <c r="CF109" s="87"/>
      <c r="CG109" s="88"/>
      <c r="CH109" s="88"/>
      <c r="CI109" s="88"/>
      <c r="CJ109" s="88"/>
      <c r="CK109" s="89"/>
      <c r="CL109" s="90"/>
      <c r="CM109" s="88"/>
      <c r="CN109" s="88"/>
      <c r="CO109" s="88"/>
      <c r="CP109" s="88"/>
      <c r="CQ109" s="89"/>
      <c r="CR109" s="151"/>
      <c r="CS109" s="152"/>
      <c r="CT109" s="153"/>
      <c r="CU109" s="41"/>
      <c r="CV109" s="90"/>
      <c r="CW109" s="88"/>
      <c r="CX109" s="88"/>
      <c r="CY109" s="88"/>
      <c r="CZ109" s="88"/>
      <c r="DA109" s="89"/>
      <c r="DB109" s="90"/>
      <c r="DC109" s="88"/>
      <c r="DD109" s="88"/>
      <c r="DE109" s="88"/>
      <c r="DF109" s="88"/>
      <c r="DG109" s="89"/>
      <c r="DH109" s="178"/>
      <c r="DI109" s="187"/>
      <c r="DJ109" s="90"/>
      <c r="DK109" s="88"/>
      <c r="DL109" s="89"/>
      <c r="DM109"/>
    </row>
    <row r="110" spans="1:119" s="60" customFormat="1" ht="15.6" x14ac:dyDescent="0.3">
      <c r="A110" s="49">
        <v>90</v>
      </c>
      <c r="B110" s="49" t="s">
        <v>10</v>
      </c>
      <c r="C110" s="42"/>
      <c r="D110" s="91">
        <v>35462</v>
      </c>
      <c r="E110" s="44"/>
      <c r="F110" s="92">
        <v>8239</v>
      </c>
      <c r="G110" s="44"/>
      <c r="H110" s="92">
        <v>43701</v>
      </c>
      <c r="I110" s="45"/>
      <c r="J110" s="92">
        <v>106808</v>
      </c>
      <c r="K110" s="92"/>
      <c r="L110" s="92">
        <v>92693</v>
      </c>
      <c r="M110" s="92"/>
      <c r="N110" s="92">
        <v>199501</v>
      </c>
      <c r="O110" s="45"/>
      <c r="P110" s="154">
        <f t="shared" ref="P110:P111" si="216">+D110+J110</f>
        <v>142270</v>
      </c>
      <c r="Q110" s="155">
        <f t="shared" ref="Q110:Q111" si="217">+F110+L110</f>
        <v>100932</v>
      </c>
      <c r="R110" s="156">
        <f t="shared" ref="R110:R111" si="218">+P110+Q110</f>
        <v>243202</v>
      </c>
      <c r="S110" s="39"/>
      <c r="T110" s="91">
        <v>65059</v>
      </c>
      <c r="U110" s="44"/>
      <c r="V110" s="92">
        <v>15646</v>
      </c>
      <c r="W110" s="44"/>
      <c r="X110" s="92">
        <v>80705</v>
      </c>
      <c r="Y110" s="45"/>
      <c r="Z110" s="92">
        <v>325048</v>
      </c>
      <c r="AA110" s="92"/>
      <c r="AB110" s="92">
        <v>128579</v>
      </c>
      <c r="AC110" s="92"/>
      <c r="AD110" s="92">
        <v>453627</v>
      </c>
      <c r="AE110" s="45"/>
      <c r="AF110" s="154">
        <f t="shared" ref="AF110:AF111" si="219">+T110+Z110</f>
        <v>390107</v>
      </c>
      <c r="AG110" s="155">
        <f t="shared" ref="AG110:AG111" si="220">+V110+AB110</f>
        <v>144225</v>
      </c>
      <c r="AH110" s="156">
        <f t="shared" ref="AH110:AH111" si="221">+AF110+AG110</f>
        <v>534332</v>
      </c>
      <c r="AI110" s="41"/>
      <c r="AJ110" s="91">
        <v>21150</v>
      </c>
      <c r="AK110" s="44"/>
      <c r="AL110" s="92">
        <v>6496.333333333333</v>
      </c>
      <c r="AM110" s="44"/>
      <c r="AN110" s="92">
        <v>27646.333333333332</v>
      </c>
      <c r="AO110" s="45"/>
      <c r="AP110" s="92">
        <v>48967.333333333328</v>
      </c>
      <c r="AQ110" s="92"/>
      <c r="AR110" s="92">
        <v>47555.333333333336</v>
      </c>
      <c r="AS110" s="92"/>
      <c r="AT110" s="92">
        <v>96522.666666666657</v>
      </c>
      <c r="AU110" s="45"/>
      <c r="AV110" s="154">
        <f t="shared" ref="AV110:AV111" si="222">+AJ110+AP110</f>
        <v>70117.333333333328</v>
      </c>
      <c r="AW110" s="155">
        <f t="shared" ref="AW110:AW111" si="223">+AL110+AR110</f>
        <v>54051.666666666672</v>
      </c>
      <c r="AX110" s="156">
        <f t="shared" ref="AX110:AX111" si="224">+AV110+AW110</f>
        <v>124169</v>
      </c>
      <c r="AY110" s="41"/>
      <c r="AZ110" s="91">
        <v>36802</v>
      </c>
      <c r="BA110" s="44"/>
      <c r="BB110" s="92">
        <v>9499</v>
      </c>
      <c r="BC110" s="44"/>
      <c r="BD110" s="92">
        <v>46301</v>
      </c>
      <c r="BE110" s="45"/>
      <c r="BF110" s="92">
        <v>197384</v>
      </c>
      <c r="BG110" s="92"/>
      <c r="BH110" s="92">
        <v>95289</v>
      </c>
      <c r="BI110" s="92"/>
      <c r="BJ110" s="92">
        <v>292673</v>
      </c>
      <c r="BK110" s="45"/>
      <c r="BL110" s="154">
        <f t="shared" ref="BL110:BL111" si="225">+AZ110+BF110</f>
        <v>234186</v>
      </c>
      <c r="BM110" s="155">
        <f t="shared" ref="BM110:BM111" si="226">+BB110+BH110</f>
        <v>104788</v>
      </c>
      <c r="BN110" s="156">
        <f t="shared" ref="BN110:BN111" si="227">+BL110+BM110</f>
        <v>338974</v>
      </c>
      <c r="BO110" s="41"/>
      <c r="BP110" s="91">
        <v>30696</v>
      </c>
      <c r="BQ110" s="44"/>
      <c r="BR110" s="92">
        <v>6121</v>
      </c>
      <c r="BS110" s="44"/>
      <c r="BT110" s="92">
        <v>36817</v>
      </c>
      <c r="BU110" s="45"/>
      <c r="BV110" s="92">
        <v>93775</v>
      </c>
      <c r="BW110" s="92"/>
      <c r="BX110" s="92">
        <v>60902</v>
      </c>
      <c r="BY110" s="92"/>
      <c r="BZ110" s="92">
        <v>154677</v>
      </c>
      <c r="CA110" s="45"/>
      <c r="CB110" s="154">
        <f t="shared" ref="CB110:CB111" si="228">+BP110+BV110</f>
        <v>124471</v>
      </c>
      <c r="CC110" s="155">
        <f t="shared" ref="CC110:CC111" si="229">+BR110+BX110</f>
        <v>67023</v>
      </c>
      <c r="CD110" s="156">
        <f t="shared" ref="CD110:CD111" si="230">+CB110+CC110</f>
        <v>191494</v>
      </c>
      <c r="CE110" s="41"/>
      <c r="CF110" s="91">
        <v>41812</v>
      </c>
      <c r="CG110" s="44"/>
      <c r="CH110" s="92">
        <v>7755</v>
      </c>
      <c r="CI110" s="44"/>
      <c r="CJ110" s="92">
        <v>49567</v>
      </c>
      <c r="CK110" s="45"/>
      <c r="CL110" s="92">
        <v>200066</v>
      </c>
      <c r="CM110" s="92"/>
      <c r="CN110" s="92">
        <v>96225</v>
      </c>
      <c r="CO110" s="92"/>
      <c r="CP110" s="92">
        <v>296291</v>
      </c>
      <c r="CQ110" s="45"/>
      <c r="CR110" s="154">
        <f t="shared" ref="CR110:CR111" si="231">+CF110+CL110</f>
        <v>241878</v>
      </c>
      <c r="CS110" s="155">
        <f t="shared" ref="CS110:CS111" si="232">+CH110+CN110</f>
        <v>103980</v>
      </c>
      <c r="CT110" s="156">
        <f t="shared" ref="CT110:CT111" si="233">+CR110+CS110</f>
        <v>345858</v>
      </c>
      <c r="CU110" s="41"/>
      <c r="CV110" s="93">
        <f>+D110+T110+AJ110+AZ110+BP110+CF110</f>
        <v>230981</v>
      </c>
      <c r="CW110" s="92"/>
      <c r="CX110" s="92">
        <f>+F110+V110+AL110+BB110+BR110+CH110</f>
        <v>53756.333333333328</v>
      </c>
      <c r="CY110" s="92"/>
      <c r="CZ110" s="92">
        <f t="shared" ref="CZ110:CZ111" si="234">+CV110+CX110</f>
        <v>284737.33333333331</v>
      </c>
      <c r="DA110" s="94"/>
      <c r="DB110" s="93">
        <f t="shared" ref="DB110:DB111" si="235">+J110+Z110+AP110+BF110+BV110+CL110</f>
        <v>972048.33333333326</v>
      </c>
      <c r="DC110" s="92"/>
      <c r="DD110" s="92">
        <f t="shared" ref="DD110:DD111" si="236">+L110+AB110+AR110+BH110+BX110+CN110</f>
        <v>521243.33333333331</v>
      </c>
      <c r="DE110" s="92"/>
      <c r="DF110" s="92">
        <f t="shared" ref="DF110:DF111" si="237">+DB110+DD110</f>
        <v>1493291.6666666665</v>
      </c>
      <c r="DG110" s="94"/>
      <c r="DH110" s="179"/>
      <c r="DI110" s="188" t="s">
        <v>10</v>
      </c>
      <c r="DJ110" s="93">
        <f t="shared" ref="DJ110:DJ111" si="238">+CZ110</f>
        <v>284737.33333333331</v>
      </c>
      <c r="DK110" s="92">
        <f t="shared" ref="DK110:DK111" si="239">+DF110</f>
        <v>1493291.6666666665</v>
      </c>
      <c r="DL110" s="95">
        <f t="shared" ref="DL110:DL111" si="240">+DJ110+DK110</f>
        <v>1778028.9999999998</v>
      </c>
      <c r="DM110"/>
    </row>
    <row r="111" spans="1:119" s="60" customFormat="1" ht="15.6" x14ac:dyDescent="0.3">
      <c r="A111" s="49">
        <v>91</v>
      </c>
      <c r="B111" s="49" t="s">
        <v>11</v>
      </c>
      <c r="C111" s="42"/>
      <c r="D111" s="91">
        <v>106264</v>
      </c>
      <c r="E111" s="44"/>
      <c r="F111" s="92">
        <v>24386</v>
      </c>
      <c r="G111" s="44"/>
      <c r="H111" s="92">
        <v>130650</v>
      </c>
      <c r="I111" s="45"/>
      <c r="J111" s="92">
        <v>316649</v>
      </c>
      <c r="K111" s="92"/>
      <c r="L111" s="92">
        <v>273564</v>
      </c>
      <c r="M111" s="92"/>
      <c r="N111" s="92">
        <v>590213</v>
      </c>
      <c r="O111" s="45"/>
      <c r="P111" s="154">
        <f t="shared" si="216"/>
        <v>422913</v>
      </c>
      <c r="Q111" s="155">
        <f t="shared" si="217"/>
        <v>297950</v>
      </c>
      <c r="R111" s="156">
        <f t="shared" si="218"/>
        <v>720863</v>
      </c>
      <c r="S111" s="39"/>
      <c r="T111" s="91">
        <v>192417</v>
      </c>
      <c r="U111" s="44"/>
      <c r="V111" s="92">
        <v>47504</v>
      </c>
      <c r="W111" s="44"/>
      <c r="X111" s="92">
        <v>239921</v>
      </c>
      <c r="Y111" s="45"/>
      <c r="Z111" s="92">
        <v>969384</v>
      </c>
      <c r="AA111" s="92"/>
      <c r="AB111" s="92">
        <v>381998</v>
      </c>
      <c r="AC111" s="92"/>
      <c r="AD111" s="92">
        <v>1351382</v>
      </c>
      <c r="AE111" s="45"/>
      <c r="AF111" s="154">
        <f t="shared" si="219"/>
        <v>1161801</v>
      </c>
      <c r="AG111" s="155">
        <f t="shared" si="220"/>
        <v>429502</v>
      </c>
      <c r="AH111" s="156">
        <f t="shared" si="221"/>
        <v>1591303</v>
      </c>
      <c r="AI111" s="41"/>
      <c r="AJ111" s="91">
        <v>63450</v>
      </c>
      <c r="AK111" s="44"/>
      <c r="AL111" s="92">
        <v>19489</v>
      </c>
      <c r="AM111" s="44"/>
      <c r="AN111" s="92">
        <v>82939</v>
      </c>
      <c r="AO111" s="45"/>
      <c r="AP111" s="92">
        <v>146902</v>
      </c>
      <c r="AQ111" s="92"/>
      <c r="AR111" s="92">
        <v>142666</v>
      </c>
      <c r="AS111" s="92"/>
      <c r="AT111" s="92">
        <v>289568</v>
      </c>
      <c r="AU111" s="45"/>
      <c r="AV111" s="154">
        <f t="shared" si="222"/>
        <v>210352</v>
      </c>
      <c r="AW111" s="155">
        <f t="shared" si="223"/>
        <v>162155</v>
      </c>
      <c r="AX111" s="156">
        <f t="shared" si="224"/>
        <v>372507</v>
      </c>
      <c r="AY111" s="41"/>
      <c r="AZ111" s="91">
        <v>110257</v>
      </c>
      <c r="BA111" s="44"/>
      <c r="BB111" s="92">
        <v>28083</v>
      </c>
      <c r="BC111" s="44"/>
      <c r="BD111" s="92">
        <v>138340</v>
      </c>
      <c r="BE111" s="45"/>
      <c r="BF111" s="92">
        <v>589470</v>
      </c>
      <c r="BG111" s="92"/>
      <c r="BH111" s="92">
        <v>278533</v>
      </c>
      <c r="BI111" s="92"/>
      <c r="BJ111" s="92">
        <v>868003</v>
      </c>
      <c r="BK111" s="45"/>
      <c r="BL111" s="154">
        <f t="shared" si="225"/>
        <v>699727</v>
      </c>
      <c r="BM111" s="155">
        <f t="shared" si="226"/>
        <v>306616</v>
      </c>
      <c r="BN111" s="156">
        <f t="shared" si="227"/>
        <v>1006343</v>
      </c>
      <c r="BO111" s="41"/>
      <c r="BP111" s="91">
        <v>87488</v>
      </c>
      <c r="BQ111" s="44"/>
      <c r="BR111" s="92">
        <v>20342</v>
      </c>
      <c r="BS111" s="44"/>
      <c r="BT111" s="92">
        <v>107830</v>
      </c>
      <c r="BU111" s="45"/>
      <c r="BV111" s="92">
        <v>278245</v>
      </c>
      <c r="BW111" s="92"/>
      <c r="BX111" s="92">
        <v>178943</v>
      </c>
      <c r="BY111" s="92"/>
      <c r="BZ111" s="92">
        <v>457188</v>
      </c>
      <c r="CA111" s="45"/>
      <c r="CB111" s="154">
        <f t="shared" si="228"/>
        <v>365733</v>
      </c>
      <c r="CC111" s="155">
        <f t="shared" si="229"/>
        <v>199285</v>
      </c>
      <c r="CD111" s="156">
        <f t="shared" si="230"/>
        <v>565018</v>
      </c>
      <c r="CE111" s="41"/>
      <c r="CF111" s="91">
        <v>125734</v>
      </c>
      <c r="CG111" s="44"/>
      <c r="CH111" s="92">
        <v>22913</v>
      </c>
      <c r="CI111" s="44"/>
      <c r="CJ111" s="92">
        <v>148647</v>
      </c>
      <c r="CK111" s="45"/>
      <c r="CL111" s="92">
        <v>598682</v>
      </c>
      <c r="CM111" s="92"/>
      <c r="CN111" s="92">
        <v>283073</v>
      </c>
      <c r="CO111" s="92"/>
      <c r="CP111" s="92">
        <v>881755</v>
      </c>
      <c r="CQ111" s="45"/>
      <c r="CR111" s="154">
        <f t="shared" si="231"/>
        <v>724416</v>
      </c>
      <c r="CS111" s="155">
        <f t="shared" si="232"/>
        <v>305986</v>
      </c>
      <c r="CT111" s="156">
        <f t="shared" si="233"/>
        <v>1030402</v>
      </c>
      <c r="CU111" s="41"/>
      <c r="CV111" s="93">
        <f>+D111+T111+AJ111+AZ111+BP111+CF111</f>
        <v>685610</v>
      </c>
      <c r="CW111" s="92"/>
      <c r="CX111" s="92">
        <f>+F111+V111+AL111+BB111+BR111+CH111</f>
        <v>162717</v>
      </c>
      <c r="CY111" s="92"/>
      <c r="CZ111" s="92">
        <f t="shared" si="234"/>
        <v>848327</v>
      </c>
      <c r="DA111" s="94"/>
      <c r="DB111" s="93">
        <f t="shared" si="235"/>
        <v>2899332</v>
      </c>
      <c r="DC111" s="92"/>
      <c r="DD111" s="92">
        <f t="shared" si="236"/>
        <v>1538777</v>
      </c>
      <c r="DE111" s="92"/>
      <c r="DF111" s="92">
        <f t="shared" si="237"/>
        <v>4438109</v>
      </c>
      <c r="DG111" s="94"/>
      <c r="DH111" s="179"/>
      <c r="DI111" s="188" t="s">
        <v>11</v>
      </c>
      <c r="DJ111" s="93">
        <f t="shared" si="238"/>
        <v>848327</v>
      </c>
      <c r="DK111" s="92">
        <f t="shared" si="239"/>
        <v>4438109</v>
      </c>
      <c r="DL111" s="95">
        <f t="shared" si="240"/>
        <v>5286436</v>
      </c>
      <c r="DM111"/>
    </row>
    <row r="112" spans="1:119" s="60" customFormat="1" ht="15.6" x14ac:dyDescent="0.3">
      <c r="A112" s="49">
        <v>92</v>
      </c>
      <c r="B112" s="49" t="s">
        <v>12</v>
      </c>
      <c r="C112" s="42"/>
      <c r="D112" s="96">
        <v>2075.0090341037421</v>
      </c>
      <c r="E112" s="97"/>
      <c r="F112" s="98">
        <v>1413.8110801279427</v>
      </c>
      <c r="G112" s="98"/>
      <c r="H112" s="98">
        <v>1951.5955376961349</v>
      </c>
      <c r="I112" s="99"/>
      <c r="J112" s="100">
        <v>336.74</v>
      </c>
      <c r="K112" s="98"/>
      <c r="L112" s="98">
        <v>477.96</v>
      </c>
      <c r="M112" s="98"/>
      <c r="N112" s="98">
        <v>402.19250338437149</v>
      </c>
      <c r="O112" s="101"/>
      <c r="P112" s="157">
        <f>+P10/P111</f>
        <v>773.5060828113584</v>
      </c>
      <c r="Q112" s="157">
        <f t="shared" ref="Q112:R112" si="241">+Q10/Q111</f>
        <v>554.5541970129218</v>
      </c>
      <c r="R112" s="241">
        <f t="shared" si="241"/>
        <v>683.00800706930454</v>
      </c>
      <c r="S112" s="39"/>
      <c r="T112" s="96">
        <v>2231.4428344688858</v>
      </c>
      <c r="U112" s="97"/>
      <c r="V112" s="98">
        <v>1529.0046492926911</v>
      </c>
      <c r="W112" s="98"/>
      <c r="X112" s="98">
        <v>2092.3611219526415</v>
      </c>
      <c r="Y112" s="99"/>
      <c r="Z112" s="100">
        <v>278.37</v>
      </c>
      <c r="AA112" s="98"/>
      <c r="AB112" s="100">
        <v>265.24</v>
      </c>
      <c r="AC112" s="98"/>
      <c r="AD112" s="100">
        <v>274.65701057140075</v>
      </c>
      <c r="AE112" s="101"/>
      <c r="AF112" s="157">
        <f>+AF10/AF111</f>
        <v>601.83453194652111</v>
      </c>
      <c r="AG112" s="157">
        <f t="shared" ref="AG112:AH112" si="242">+AG10/AG111</f>
        <v>405.01779258303816</v>
      </c>
      <c r="AH112" s="241">
        <f t="shared" si="242"/>
        <v>548.71254123193398</v>
      </c>
      <c r="AI112" s="41"/>
      <c r="AJ112" s="96">
        <v>2102.2180054296668</v>
      </c>
      <c r="AK112" s="97"/>
      <c r="AL112" s="98">
        <v>1516.6075643997226</v>
      </c>
      <c r="AM112" s="98"/>
      <c r="AN112" s="98">
        <v>1964.6113079142326</v>
      </c>
      <c r="AO112" s="99"/>
      <c r="AP112" s="100">
        <v>296.17</v>
      </c>
      <c r="AQ112" s="98"/>
      <c r="AR112" s="98">
        <v>353.68</v>
      </c>
      <c r="AS112" s="98"/>
      <c r="AT112" s="98">
        <v>324.50346019899104</v>
      </c>
      <c r="AU112" s="101"/>
      <c r="AV112" s="157">
        <f>+AV10/AV111</f>
        <v>840.9392637315633</v>
      </c>
      <c r="AW112" s="158">
        <f t="shared" ref="AW112:AX112" si="243">+AW10/AW111</f>
        <v>493.45045928610409</v>
      </c>
      <c r="AX112" s="159">
        <f t="shared" si="243"/>
        <v>689.67486578775708</v>
      </c>
      <c r="AY112" s="41"/>
      <c r="AZ112" s="96">
        <v>2247.2518751643888</v>
      </c>
      <c r="BA112" s="97"/>
      <c r="BB112" s="98">
        <v>1919.4964925399709</v>
      </c>
      <c r="BC112" s="98"/>
      <c r="BD112" s="98">
        <v>2180.7175798756684</v>
      </c>
      <c r="BE112" s="99"/>
      <c r="BF112" s="100">
        <v>296.64</v>
      </c>
      <c r="BG112" s="98"/>
      <c r="BH112" s="98">
        <v>568.92999999999995</v>
      </c>
      <c r="BI112" s="98"/>
      <c r="BJ112" s="98">
        <v>384.01557483096258</v>
      </c>
      <c r="BK112" s="101"/>
      <c r="BL112" s="157">
        <f>+BL10/BL111</f>
        <v>604.00345420428255</v>
      </c>
      <c r="BM112" s="158">
        <f t="shared" ref="BM112:BN112" si="244">+BM10/BM111</f>
        <v>692.62405093015366</v>
      </c>
      <c r="BN112" s="159">
        <f t="shared" si="244"/>
        <v>631.00467832538209</v>
      </c>
      <c r="BO112" s="41"/>
      <c r="BP112" s="96">
        <v>1787.3564573427227</v>
      </c>
      <c r="BQ112" s="97"/>
      <c r="BR112" s="98">
        <v>1133.1531122800145</v>
      </c>
      <c r="BS112" s="98"/>
      <c r="BT112" s="98">
        <v>1663.9417819716236</v>
      </c>
      <c r="BU112" s="99"/>
      <c r="BV112" s="100">
        <v>228.5221755646993</v>
      </c>
      <c r="BW112" s="98"/>
      <c r="BX112" s="98">
        <v>316.02420239964539</v>
      </c>
      <c r="BY112" s="98"/>
      <c r="BZ112" s="98">
        <v>262.77039552656566</v>
      </c>
      <c r="CA112" s="101"/>
      <c r="CB112" s="157">
        <f>+CB10/CB111</f>
        <v>601.41522498653364</v>
      </c>
      <c r="CC112" s="158">
        <f t="shared" ref="CC112:CD112" si="245">+CC10/CC111</f>
        <v>399.43256873322025</v>
      </c>
      <c r="CD112" s="159">
        <f t="shared" si="245"/>
        <v>530.17481556339749</v>
      </c>
      <c r="CE112" s="41"/>
      <c r="CF112" s="96">
        <v>2041.7711927854361</v>
      </c>
      <c r="CG112" s="97"/>
      <c r="CH112" s="98">
        <v>2247.0363097942873</v>
      </c>
      <c r="CI112" s="98"/>
      <c r="CJ112" s="98">
        <v>2073.4115193714001</v>
      </c>
      <c r="CK112" s="99"/>
      <c r="CL112" s="100">
        <v>272.01</v>
      </c>
      <c r="CM112" s="98"/>
      <c r="CN112" s="98">
        <v>509.78</v>
      </c>
      <c r="CO112" s="98"/>
      <c r="CP112" s="98">
        <v>348.34457897034883</v>
      </c>
      <c r="CQ112" s="101"/>
      <c r="CR112" s="157">
        <f>+CR10/CR111</f>
        <v>579.1836630898365</v>
      </c>
      <c r="CS112" s="158">
        <f t="shared" ref="CS112:CT112" si="246">+CS10/CS111</f>
        <v>639.86935307208012</v>
      </c>
      <c r="CT112" s="159">
        <f t="shared" si="246"/>
        <v>597.2047573180181</v>
      </c>
      <c r="CU112" s="41"/>
      <c r="CV112" s="100">
        <f>+CV10/CV111</f>
        <v>2106.328057085218</v>
      </c>
      <c r="CW112" s="98"/>
      <c r="CX112" s="98">
        <f>+CX10/CX111</f>
        <v>1629.2726774639573</v>
      </c>
      <c r="CY112" s="97"/>
      <c r="CZ112" s="98">
        <f>+CZ10/CZ111</f>
        <v>2014.8244031807301</v>
      </c>
      <c r="DA112" s="101"/>
      <c r="DB112" s="100">
        <f>+DB10/DB111</f>
        <v>283.26395452371537</v>
      </c>
      <c r="DC112" s="97"/>
      <c r="DD112" s="98">
        <f>+DD10/DD111</f>
        <v>417.11831619900011</v>
      </c>
      <c r="DE112" s="98"/>
      <c r="DF112" s="98">
        <f>+DF10/DF111</f>
        <v>329.67381356404303</v>
      </c>
      <c r="DG112" s="101"/>
      <c r="DH112" s="180"/>
      <c r="DI112" s="188" t="s">
        <v>12</v>
      </c>
      <c r="DJ112" s="100">
        <f>+DJ10/DJ111</f>
        <v>2014.8244031807301</v>
      </c>
      <c r="DK112" s="98">
        <f t="shared" ref="DK112:DL112" si="247">+DK10/DK111</f>
        <v>329.67381356404303</v>
      </c>
      <c r="DL112" s="99">
        <f t="shared" si="247"/>
        <v>600.09394997310108</v>
      </c>
      <c r="DM112"/>
    </row>
    <row r="113" spans="1:117" s="60" customFormat="1" ht="15.6" x14ac:dyDescent="0.3">
      <c r="A113" s="49"/>
      <c r="B113" s="49"/>
      <c r="C113" s="42"/>
      <c r="D113" s="43"/>
      <c r="E113" s="44"/>
      <c r="F113" s="44"/>
      <c r="G113" s="44"/>
      <c r="H113" s="44"/>
      <c r="I113" s="45"/>
      <c r="J113" s="46"/>
      <c r="K113" s="44"/>
      <c r="L113" s="44"/>
      <c r="M113" s="44"/>
      <c r="N113" s="44"/>
      <c r="O113" s="45"/>
      <c r="P113" s="160"/>
      <c r="Q113" s="161"/>
      <c r="R113" s="162"/>
      <c r="S113" s="39"/>
      <c r="T113" s="43"/>
      <c r="U113" s="44"/>
      <c r="V113" s="44"/>
      <c r="W113" s="44"/>
      <c r="X113" s="44"/>
      <c r="Y113" s="45"/>
      <c r="Z113" s="46"/>
      <c r="AA113" s="44"/>
      <c r="AB113" s="44"/>
      <c r="AC113" s="44"/>
      <c r="AD113" s="44"/>
      <c r="AE113" s="45"/>
      <c r="AF113" s="160"/>
      <c r="AG113" s="161"/>
      <c r="AH113" s="162"/>
      <c r="AI113" s="41"/>
      <c r="AJ113" s="43"/>
      <c r="AK113" s="44"/>
      <c r="AL113" s="44"/>
      <c r="AM113" s="44"/>
      <c r="AN113" s="44"/>
      <c r="AO113" s="45"/>
      <c r="AP113" s="46"/>
      <c r="AQ113" s="44"/>
      <c r="AR113" s="44"/>
      <c r="AS113" s="44"/>
      <c r="AT113" s="44"/>
      <c r="AU113" s="45"/>
      <c r="AV113" s="160"/>
      <c r="AW113" s="161"/>
      <c r="AX113" s="162"/>
      <c r="AY113" s="41"/>
      <c r="AZ113" s="43"/>
      <c r="BA113" s="44"/>
      <c r="BB113" s="44"/>
      <c r="BC113" s="44"/>
      <c r="BD113" s="44"/>
      <c r="BE113" s="45"/>
      <c r="BF113" s="46"/>
      <c r="BG113" s="44"/>
      <c r="BH113" s="44"/>
      <c r="BI113" s="44"/>
      <c r="BJ113" s="44"/>
      <c r="BK113" s="45"/>
      <c r="BL113" s="160"/>
      <c r="BM113" s="161"/>
      <c r="BN113" s="162"/>
      <c r="BO113" s="41"/>
      <c r="BP113" s="43"/>
      <c r="BQ113" s="44"/>
      <c r="BR113" s="44"/>
      <c r="BS113" s="44"/>
      <c r="BT113" s="44"/>
      <c r="BU113" s="45"/>
      <c r="BV113" s="46"/>
      <c r="BW113" s="44"/>
      <c r="BX113" s="44"/>
      <c r="BY113" s="44"/>
      <c r="BZ113" s="44"/>
      <c r="CA113" s="45"/>
      <c r="CB113" s="160"/>
      <c r="CC113" s="161"/>
      <c r="CD113" s="162"/>
      <c r="CE113" s="41"/>
      <c r="CF113" s="43"/>
      <c r="CG113" s="44"/>
      <c r="CH113" s="44"/>
      <c r="CI113" s="44"/>
      <c r="CJ113" s="44"/>
      <c r="CK113" s="45"/>
      <c r="CL113" s="46"/>
      <c r="CM113" s="44"/>
      <c r="CN113" s="44"/>
      <c r="CO113" s="44"/>
      <c r="CP113" s="44"/>
      <c r="CQ113" s="45"/>
      <c r="CR113" s="160"/>
      <c r="CS113" s="161"/>
      <c r="CT113" s="162"/>
      <c r="CU113" s="41"/>
      <c r="CV113" s="93"/>
      <c r="CW113" s="92"/>
      <c r="CX113" s="92"/>
      <c r="CY113" s="92"/>
      <c r="CZ113" s="92"/>
      <c r="DA113" s="94"/>
      <c r="DB113" s="93"/>
      <c r="DC113" s="92"/>
      <c r="DD113" s="92"/>
      <c r="DE113" s="92"/>
      <c r="DF113" s="92"/>
      <c r="DG113" s="94"/>
      <c r="DH113" s="179"/>
      <c r="DI113" s="188"/>
      <c r="DJ113" s="93"/>
      <c r="DK113" s="92"/>
      <c r="DL113" s="94"/>
      <c r="DM113"/>
    </row>
    <row r="114" spans="1:117" s="60" customFormat="1" ht="15.6" x14ac:dyDescent="0.3">
      <c r="A114" s="49"/>
      <c r="B114" s="102" t="s">
        <v>95</v>
      </c>
      <c r="C114" s="42"/>
      <c r="D114" s="91">
        <f>+D102</f>
        <v>13758898.00000003</v>
      </c>
      <c r="E114" s="44"/>
      <c r="F114" s="92">
        <f>+F102</f>
        <v>4080116.0000000075</v>
      </c>
      <c r="G114" s="44"/>
      <c r="H114" s="92">
        <f>+H102</f>
        <v>17839014.00000003</v>
      </c>
      <c r="I114" s="45"/>
      <c r="J114" s="92">
        <f>+J102</f>
        <v>-974728</v>
      </c>
      <c r="K114" s="44"/>
      <c r="L114" s="92">
        <f>+L102</f>
        <v>2699429.0000000596</v>
      </c>
      <c r="M114" s="44"/>
      <c r="N114" s="92">
        <f>+N102</f>
        <v>1724701.0000000596</v>
      </c>
      <c r="O114" s="45"/>
      <c r="P114" s="137">
        <f>+P16-P101</f>
        <v>12784170</v>
      </c>
      <c r="Q114" s="161">
        <f>+Q16-Q101</f>
        <v>6779545.0000000596</v>
      </c>
      <c r="R114" s="162">
        <f>+R16-R101</f>
        <v>19563715.00000006</v>
      </c>
      <c r="S114" s="39"/>
      <c r="T114" s="91">
        <f>+T102</f>
        <v>71724198.338694334</v>
      </c>
      <c r="U114" s="44"/>
      <c r="V114" s="92">
        <f>+V102</f>
        <v>15209092.506822124</v>
      </c>
      <c r="W114" s="44"/>
      <c r="X114" s="92">
        <f>+X102</f>
        <v>86933290.845516458</v>
      </c>
      <c r="Y114" s="45"/>
      <c r="Z114" s="92">
        <f>+Z102</f>
        <v>30801274.925210349</v>
      </c>
      <c r="AA114" s="44"/>
      <c r="AB114" s="92">
        <f>+AB102</f>
        <v>61763625.302751601</v>
      </c>
      <c r="AC114" s="44"/>
      <c r="AD114" s="92">
        <f>+AD102</f>
        <v>92564900.227961957</v>
      </c>
      <c r="AE114" s="45"/>
      <c r="AF114" s="137">
        <f>+AF16-AF101</f>
        <v>102525473.26390481</v>
      </c>
      <c r="AG114" s="161">
        <f>+AG16-AG101</f>
        <v>76972717.80957374</v>
      </c>
      <c r="AH114" s="162">
        <f>+AH16-AH101</f>
        <v>179498191.07347846</v>
      </c>
      <c r="AI114" s="41"/>
      <c r="AJ114" s="91">
        <f>+AJ102</f>
        <v>9365793.718624562</v>
      </c>
      <c r="AK114" s="44"/>
      <c r="AL114" s="92">
        <f>+AL102</f>
        <v>591854.90458054841</v>
      </c>
      <c r="AM114" s="44"/>
      <c r="AN114" s="92">
        <f>+AN102</f>
        <v>9957648.6232051253</v>
      </c>
      <c r="AO114" s="45"/>
      <c r="AP114" s="92">
        <f>+AP102</f>
        <v>6321610.9800249487</v>
      </c>
      <c r="AQ114" s="44"/>
      <c r="AR114" s="92">
        <f>+AR102</f>
        <v>1691799.3691503853</v>
      </c>
      <c r="AS114" s="44"/>
      <c r="AT114" s="92">
        <f>+AT102</f>
        <v>8013410.349175334</v>
      </c>
      <c r="AU114" s="45"/>
      <c r="AV114" s="137">
        <f>+AV16-AV101</f>
        <v>15687404.698649496</v>
      </c>
      <c r="AW114" s="161">
        <f>+AW16-AW101</f>
        <v>2283654.2737309337</v>
      </c>
      <c r="AX114" s="139">
        <f>+AX16-AX101</f>
        <v>17971058.9723804</v>
      </c>
      <c r="AY114" s="41"/>
      <c r="AZ114" s="91">
        <f>+AZ102</f>
        <v>10267830.236076146</v>
      </c>
      <c r="BA114" s="44"/>
      <c r="BB114" s="92">
        <f>+BB102</f>
        <v>3441735.7202413082</v>
      </c>
      <c r="BC114" s="44"/>
      <c r="BD114" s="92">
        <f>+BD102</f>
        <v>13709565.956317425</v>
      </c>
      <c r="BE114" s="45"/>
      <c r="BF114" s="92">
        <f>+BF102</f>
        <v>13231531.407500148</v>
      </c>
      <c r="BG114" s="44"/>
      <c r="BH114" s="92">
        <f>+BH102</f>
        <v>8904207.272759527</v>
      </c>
      <c r="BI114" s="44"/>
      <c r="BJ114" s="92">
        <f>+BJ102</f>
        <v>22135738.680259675</v>
      </c>
      <c r="BK114" s="45"/>
      <c r="BL114" s="137">
        <f>+BL16-BL101</f>
        <v>23499361.643576264</v>
      </c>
      <c r="BM114" s="161">
        <f>+BM16-BM101</f>
        <v>12345942.993000835</v>
      </c>
      <c r="BN114" s="162">
        <f>+BN16-BN101</f>
        <v>35845304.636577129</v>
      </c>
      <c r="BO114" s="41"/>
      <c r="BP114" s="43">
        <f>+BP102</f>
        <v>-24270519.782614946</v>
      </c>
      <c r="BQ114" s="44"/>
      <c r="BR114" s="92">
        <f>+BR102</f>
        <v>-2126750.1593286842</v>
      </c>
      <c r="BS114" s="44"/>
      <c r="BT114" s="92">
        <f>+BT102</f>
        <v>-26397269.941943645</v>
      </c>
      <c r="BU114" s="45"/>
      <c r="BV114" s="92">
        <f>+BV102</f>
        <v>-28298315.175442047</v>
      </c>
      <c r="BW114" s="44"/>
      <c r="BX114" s="92">
        <f>+BX102</f>
        <v>-4313650.1926151216</v>
      </c>
      <c r="BY114" s="44"/>
      <c r="BZ114" s="92">
        <f>+BZ102</f>
        <v>-32611965.368057169</v>
      </c>
      <c r="CA114" s="45"/>
      <c r="CB114" s="137">
        <f>+CB16-CB101</f>
        <v>-52568834.958056986</v>
      </c>
      <c r="CC114" s="161">
        <f>+CC16-CC101</f>
        <v>-6440400.3519438058</v>
      </c>
      <c r="CD114" s="162">
        <f>+CD16-CD101</f>
        <v>-59009235.310000777</v>
      </c>
      <c r="CE114" s="41"/>
      <c r="CF114" s="43">
        <f>+CF102</f>
        <v>180304.75023123622</v>
      </c>
      <c r="CG114" s="44"/>
      <c r="CH114" s="92">
        <f>+CH102</f>
        <v>-4422259.8731269613</v>
      </c>
      <c r="CI114" s="44"/>
      <c r="CJ114" s="92">
        <f>+CJ102</f>
        <v>-4241955.1228957772</v>
      </c>
      <c r="CK114" s="45"/>
      <c r="CL114" s="92">
        <f>+CL102</f>
        <v>14503603.475793809</v>
      </c>
      <c r="CM114" s="44"/>
      <c r="CN114" s="92">
        <f>+CN102</f>
        <v>9814331.043905884</v>
      </c>
      <c r="CO114" s="44"/>
      <c r="CP114" s="92">
        <f>+CP102</f>
        <v>24317934.519699693</v>
      </c>
      <c r="CQ114" s="45"/>
      <c r="CR114" s="137">
        <f>+CR16-CR101</f>
        <v>14683908.226025105</v>
      </c>
      <c r="CS114" s="161">
        <f>+CS16-CS101</f>
        <v>5392071.1707789302</v>
      </c>
      <c r="CT114" s="162">
        <f>+CT16-CT101</f>
        <v>20075979.396804035</v>
      </c>
      <c r="CU114" s="41"/>
      <c r="CV114" s="93">
        <f>+CV102</f>
        <v>81026505.261011362</v>
      </c>
      <c r="CW114" s="92"/>
      <c r="CX114" s="92">
        <f>+CX102</f>
        <v>16773789.099188387</v>
      </c>
      <c r="CY114" s="92"/>
      <c r="CZ114" s="92">
        <f>+CZ102</f>
        <v>97800294.36019969</v>
      </c>
      <c r="DA114" s="94"/>
      <c r="DB114" s="93">
        <f>+DB102</f>
        <v>35584977.613087058</v>
      </c>
      <c r="DC114" s="92"/>
      <c r="DD114" s="92">
        <f>+DD102</f>
        <v>80559741.795952439</v>
      </c>
      <c r="DE114" s="92"/>
      <c r="DF114" s="92">
        <f>+DF102</f>
        <v>116144719.4090395</v>
      </c>
      <c r="DG114" s="94"/>
      <c r="DH114" s="179"/>
      <c r="DI114" s="192" t="s">
        <v>95</v>
      </c>
      <c r="DJ114" s="93">
        <f>+DJ102</f>
        <v>97800294.360200405</v>
      </c>
      <c r="DK114" s="92">
        <f>+DK102</f>
        <v>116144719.4090395</v>
      </c>
      <c r="DL114" s="94">
        <f>+DL102</f>
        <v>213945013.76923943</v>
      </c>
      <c r="DM114"/>
    </row>
    <row r="115" spans="1:117" s="60" customFormat="1" ht="4.5" customHeight="1" x14ac:dyDescent="0.3">
      <c r="A115" s="49"/>
      <c r="B115" s="102"/>
      <c r="C115" s="42"/>
      <c r="D115" s="91"/>
      <c r="E115" s="44"/>
      <c r="F115" s="92"/>
      <c r="G115" s="44"/>
      <c r="H115" s="92"/>
      <c r="I115" s="45"/>
      <c r="J115" s="92"/>
      <c r="K115" s="44"/>
      <c r="L115" s="92"/>
      <c r="M115" s="44"/>
      <c r="N115" s="92"/>
      <c r="O115" s="45"/>
      <c r="P115" s="160"/>
      <c r="Q115" s="161"/>
      <c r="R115" s="162"/>
      <c r="S115" s="39"/>
      <c r="T115" s="91"/>
      <c r="U115" s="44"/>
      <c r="V115" s="92"/>
      <c r="W115" s="44"/>
      <c r="X115" s="92"/>
      <c r="Y115" s="45"/>
      <c r="Z115" s="92"/>
      <c r="AA115" s="44"/>
      <c r="AB115" s="92"/>
      <c r="AC115" s="44"/>
      <c r="AD115" s="92"/>
      <c r="AE115" s="45"/>
      <c r="AF115" s="160"/>
      <c r="AG115" s="161"/>
      <c r="AH115" s="162"/>
      <c r="AI115" s="41"/>
      <c r="AJ115" s="91"/>
      <c r="AK115" s="44"/>
      <c r="AL115" s="92"/>
      <c r="AM115" s="44"/>
      <c r="AN115" s="92"/>
      <c r="AO115" s="45"/>
      <c r="AP115" s="92"/>
      <c r="AQ115" s="44"/>
      <c r="AR115" s="92"/>
      <c r="AS115" s="44"/>
      <c r="AT115" s="92"/>
      <c r="AU115" s="45"/>
      <c r="AV115" s="160"/>
      <c r="AW115" s="161"/>
      <c r="AX115" s="162"/>
      <c r="AY115" s="41"/>
      <c r="AZ115" s="91"/>
      <c r="BA115" s="44"/>
      <c r="BB115" s="92"/>
      <c r="BC115" s="44"/>
      <c r="BD115" s="92"/>
      <c r="BE115" s="45"/>
      <c r="BF115" s="92"/>
      <c r="BG115" s="44"/>
      <c r="BH115" s="92"/>
      <c r="BI115" s="44"/>
      <c r="BJ115" s="92"/>
      <c r="BK115" s="45"/>
      <c r="BL115" s="160"/>
      <c r="BM115" s="161"/>
      <c r="BN115" s="162"/>
      <c r="BO115" s="41"/>
      <c r="BP115" s="43"/>
      <c r="BQ115" s="44"/>
      <c r="BR115" s="92"/>
      <c r="BS115" s="44"/>
      <c r="BT115" s="92"/>
      <c r="BU115" s="45"/>
      <c r="BV115" s="92"/>
      <c r="BW115" s="44"/>
      <c r="BX115" s="92"/>
      <c r="BY115" s="44"/>
      <c r="BZ115" s="92"/>
      <c r="CA115" s="45"/>
      <c r="CB115" s="160"/>
      <c r="CC115" s="161"/>
      <c r="CD115" s="162"/>
      <c r="CE115" s="41"/>
      <c r="CF115" s="43"/>
      <c r="CG115" s="44"/>
      <c r="CH115" s="92"/>
      <c r="CI115" s="44"/>
      <c r="CJ115" s="92"/>
      <c r="CK115" s="45"/>
      <c r="CL115" s="92"/>
      <c r="CM115" s="44"/>
      <c r="CN115" s="92"/>
      <c r="CO115" s="44"/>
      <c r="CP115" s="92"/>
      <c r="CQ115" s="45"/>
      <c r="CR115" s="160"/>
      <c r="CS115" s="161"/>
      <c r="CT115" s="162"/>
      <c r="CU115" s="41"/>
      <c r="CV115" s="93"/>
      <c r="CW115" s="92"/>
      <c r="CX115" s="92"/>
      <c r="CY115" s="92"/>
      <c r="CZ115" s="92"/>
      <c r="DA115" s="94"/>
      <c r="DB115" s="93"/>
      <c r="DC115" s="92"/>
      <c r="DD115" s="92"/>
      <c r="DE115" s="92"/>
      <c r="DF115" s="92"/>
      <c r="DG115" s="94"/>
      <c r="DH115" s="179"/>
      <c r="DI115" s="192"/>
      <c r="DJ115" s="93"/>
      <c r="DK115" s="92"/>
      <c r="DL115" s="94"/>
      <c r="DM115"/>
    </row>
    <row r="116" spans="1:117" s="60" customFormat="1" ht="15.6" x14ac:dyDescent="0.3">
      <c r="A116" s="49"/>
      <c r="B116" s="59" t="s">
        <v>97</v>
      </c>
      <c r="C116" s="42"/>
      <c r="D116" s="103">
        <f>+D114/D16</f>
        <v>6.6054397378106477E-2</v>
      </c>
      <c r="E116" s="104"/>
      <c r="F116" s="105">
        <f>+F114/F16</f>
        <v>8.4463499070503698E-2</v>
      </c>
      <c r="G116" s="104"/>
      <c r="H116" s="105">
        <f>+H114/H16</f>
        <v>6.9519968017800193E-2</v>
      </c>
      <c r="I116" s="106"/>
      <c r="J116" s="105">
        <f>+J114/J16</f>
        <v>-9.7301175321908451E-3</v>
      </c>
      <c r="K116" s="104"/>
      <c r="L116" s="105">
        <f>+L114/L16</f>
        <v>1.656963095616288E-2</v>
      </c>
      <c r="M116" s="104"/>
      <c r="N116" s="105">
        <f>+N114/N16</f>
        <v>6.5555393106260101E-3</v>
      </c>
      <c r="O116" s="106"/>
      <c r="P116" s="163">
        <f>+P102/P16</f>
        <v>4.1443419310492564E-2</v>
      </c>
      <c r="Q116" s="164">
        <f>+Q102/Q16</f>
        <v>3.2097000919603227E-2</v>
      </c>
      <c r="R116" s="165">
        <f>+R102/R16</f>
        <v>3.7644726855675235E-2</v>
      </c>
      <c r="S116" s="39"/>
      <c r="T116" s="103">
        <f>+T114/T16</f>
        <v>0.17694304322579393</v>
      </c>
      <c r="U116" s="104"/>
      <c r="V116" s="105">
        <f>+V114/V16</f>
        <v>0.1715882603527818</v>
      </c>
      <c r="W116" s="104"/>
      <c r="X116" s="105">
        <f>+X114/X16</f>
        <v>0.17598222709576408</v>
      </c>
      <c r="Y116" s="106"/>
      <c r="Z116" s="105">
        <f>+Z114/Z16</f>
        <v>0.11706853163221601</v>
      </c>
      <c r="AA116" s="104"/>
      <c r="AB116" s="105">
        <f>+AB114/AB16</f>
        <v>0.34942892413648885</v>
      </c>
      <c r="AC116" s="104"/>
      <c r="AD116" s="105">
        <f>+AD114/AD16</f>
        <v>0.21044146749402126</v>
      </c>
      <c r="AE116" s="106"/>
      <c r="AF116" s="163">
        <f>+AF102/AF16</f>
        <v>0.15337642182405228</v>
      </c>
      <c r="AG116" s="164">
        <f>+AG102/AG16</f>
        <v>0.29003291478825821</v>
      </c>
      <c r="AH116" s="165">
        <f>+AH102/AH16</f>
        <v>0.19221317124442427</v>
      </c>
      <c r="AI116" s="41"/>
      <c r="AJ116" s="103">
        <f>+AJ114/AJ16</f>
        <v>6.7641490374368646E-2</v>
      </c>
      <c r="AK116" s="104"/>
      <c r="AL116" s="105">
        <f>+AL114/AL16</f>
        <v>1.2951740866452724E-2</v>
      </c>
      <c r="AM116" s="104"/>
      <c r="AN116" s="105">
        <f>+AN114/AN16</f>
        <v>5.4070872572964147E-2</v>
      </c>
      <c r="AO116" s="106"/>
      <c r="AP116" s="105">
        <f>+AP114/AP16</f>
        <v>0.12345242860371783</v>
      </c>
      <c r="AQ116" s="104"/>
      <c r="AR116" s="105">
        <f>+AR114/AR16</f>
        <v>2.1653683278864546E-2</v>
      </c>
      <c r="AS116" s="104"/>
      <c r="AT116" s="105">
        <f>+AT114/AT16</f>
        <v>6.1957734144925003E-2</v>
      </c>
      <c r="AU116" s="106"/>
      <c r="AV116" s="163">
        <f>+AV102/AV16</f>
        <v>8.2709324284673424E-2</v>
      </c>
      <c r="AW116" s="164">
        <f>+AW102/AW16</f>
        <v>1.844232586000916E-2</v>
      </c>
      <c r="AX116" s="165">
        <f>+AX102/AX16</f>
        <v>5.7324697456130475E-2</v>
      </c>
      <c r="AY116" s="41"/>
      <c r="AZ116" s="103">
        <f>+AZ114/AZ16</f>
        <v>4.2541064172686674E-2</v>
      </c>
      <c r="BA116" s="104"/>
      <c r="BB116" s="105">
        <f>+BB114/BB16</f>
        <v>6.6553712365550424E-2</v>
      </c>
      <c r="BC116" s="104"/>
      <c r="BD116" s="105">
        <f>+BD114/BD16</f>
        <v>4.6778121758882983E-2</v>
      </c>
      <c r="BE116" s="106"/>
      <c r="BF116" s="105">
        <f>+BF114/BF16</f>
        <v>7.2904814641485474E-2</v>
      </c>
      <c r="BG116" s="104"/>
      <c r="BH116" s="105">
        <f>+BH114/BH16</f>
        <v>5.8924166077413534E-2</v>
      </c>
      <c r="BI116" s="104"/>
      <c r="BJ116" s="105">
        <f>+BJ114/BJ16</f>
        <v>6.6552934089285115E-2</v>
      </c>
      <c r="BK116" s="106"/>
      <c r="BL116" s="163">
        <f>+BL102/BL16</f>
        <v>5.5573319870389125E-2</v>
      </c>
      <c r="BM116" s="164">
        <f>+BM102/BM16</f>
        <v>6.0869431764175974E-2</v>
      </c>
      <c r="BN116" s="165">
        <f>+BN102/BN16</f>
        <v>5.7290160307321862E-2</v>
      </c>
      <c r="BO116" s="41"/>
      <c r="BP116" s="260">
        <f>+BP114/BP16</f>
        <v>-0.22320901828862116</v>
      </c>
      <c r="BQ116" s="104"/>
      <c r="BR116" s="105">
        <f>+BR114/BR16</f>
        <v>-6.62489712561527E-2</v>
      </c>
      <c r="BS116" s="104"/>
      <c r="BT116" s="105">
        <f>+BT114/BT16</f>
        <v>-0.18743151312424008</v>
      </c>
      <c r="BU116" s="106"/>
      <c r="BV116" s="105">
        <f>+BV114/BV16</f>
        <v>-1.0870887556710809</v>
      </c>
      <c r="BW116" s="104"/>
      <c r="BX116" s="105">
        <f>+BX114/BX16</f>
        <v>-6.657670832264366E-2</v>
      </c>
      <c r="BY116" s="104"/>
      <c r="BZ116" s="105">
        <f>+BZ114/BZ16</f>
        <v>-0.35906982164608525</v>
      </c>
      <c r="CA116" s="106"/>
      <c r="CB116" s="163">
        <f>+CB102/CB16</f>
        <v>-0.3900755508329572</v>
      </c>
      <c r="CC116" s="164">
        <f>+CC102/CC16</f>
        <v>-6.6468124916795185E-2</v>
      </c>
      <c r="CD116" s="165">
        <f>+CD102/CD16</f>
        <v>-0.25472307203489197</v>
      </c>
      <c r="CE116" s="41"/>
      <c r="CF116" s="105">
        <f>+CF114/CF16</f>
        <v>8.1333832712182923E-4</v>
      </c>
      <c r="CG116" s="104"/>
      <c r="CH116" s="105">
        <f>+CH114/CH16</f>
        <v>-0.10989087596185079</v>
      </c>
      <c r="CI116" s="104"/>
      <c r="CJ116" s="105">
        <f>+CJ114/CJ16</f>
        <v>-1.6195175148179617E-2</v>
      </c>
      <c r="CK116" s="106"/>
      <c r="CL116" s="105">
        <f>+CL114/CL16</f>
        <v>9.6056752295538311E-2</v>
      </c>
      <c r="CM116" s="104"/>
      <c r="CN116" s="105">
        <f>+CN114/CN16</f>
        <v>8.1620285983454055E-2</v>
      </c>
      <c r="CO116" s="104"/>
      <c r="CP116" s="105">
        <f>+CP114/CP16</f>
        <v>8.9656754539014005E-2</v>
      </c>
      <c r="CQ116" s="106"/>
      <c r="CR116" s="163">
        <f>+CR102/CR16</f>
        <v>3.9401403637941569E-2</v>
      </c>
      <c r="CS116" s="164">
        <f>+CS102/CS16</f>
        <v>3.3598377957776711E-2</v>
      </c>
      <c r="CT116" s="165">
        <f>+CT102/CT16</f>
        <v>3.7654642256757943E-2</v>
      </c>
      <c r="CU116" s="41"/>
      <c r="CV116" s="107">
        <f>+CV114/CV16</f>
        <v>6.1203225444314883E-2</v>
      </c>
      <c r="CW116" s="105"/>
      <c r="CX116" s="105">
        <f>+CX114/CX16</f>
        <v>5.4691431280294675E-2</v>
      </c>
      <c r="CY116" s="105"/>
      <c r="CZ116" s="197">
        <f>+CZ114/CZ16</f>
        <v>5.9978419158984643E-2</v>
      </c>
      <c r="DA116" s="106"/>
      <c r="DB116" s="108">
        <f>+DB114/DB16</f>
        <v>4.6034922559188618E-2</v>
      </c>
      <c r="DC116" s="104"/>
      <c r="DD116" s="104">
        <f>+DD114/DD16</f>
        <v>0.10685039051149617</v>
      </c>
      <c r="DE116" s="104"/>
      <c r="DF116" s="201">
        <f>+DF114/DF16</f>
        <v>7.6063280895804636E-2</v>
      </c>
      <c r="DG116" s="106"/>
      <c r="DH116" s="181"/>
      <c r="DI116" s="189" t="s">
        <v>97</v>
      </c>
      <c r="DJ116" s="213">
        <f>+DJ102/DJ16</f>
        <v>5.9978419158985073E-2</v>
      </c>
      <c r="DK116" s="201">
        <f>+DK102/DK16</f>
        <v>7.6063280895804636E-2</v>
      </c>
      <c r="DL116" s="214">
        <f>+DL102/DL16</f>
        <v>6.7756865997152443E-2</v>
      </c>
      <c r="DM116"/>
    </row>
    <row r="117" spans="1:117" s="60" customFormat="1" ht="5.25" customHeight="1" x14ac:dyDescent="0.3">
      <c r="A117" s="49"/>
      <c r="B117" s="59"/>
      <c r="C117" s="42"/>
      <c r="D117" s="109"/>
      <c r="E117" s="104"/>
      <c r="F117" s="104"/>
      <c r="G117" s="104"/>
      <c r="H117" s="104"/>
      <c r="I117" s="106"/>
      <c r="J117" s="104"/>
      <c r="K117" s="104"/>
      <c r="L117" s="104"/>
      <c r="M117" s="104"/>
      <c r="N117" s="104"/>
      <c r="O117" s="106"/>
      <c r="P117" s="163"/>
      <c r="Q117" s="164"/>
      <c r="R117" s="165"/>
      <c r="S117" s="39"/>
      <c r="T117" s="109"/>
      <c r="U117" s="104"/>
      <c r="V117" s="104"/>
      <c r="W117" s="104"/>
      <c r="X117" s="104"/>
      <c r="Y117" s="106"/>
      <c r="Z117" s="104"/>
      <c r="AA117" s="104"/>
      <c r="AB117" s="104"/>
      <c r="AC117" s="104"/>
      <c r="AD117" s="104"/>
      <c r="AE117" s="106"/>
      <c r="AF117" s="163"/>
      <c r="AG117" s="164"/>
      <c r="AH117" s="165"/>
      <c r="AI117" s="41"/>
      <c r="AJ117" s="109"/>
      <c r="AK117" s="104"/>
      <c r="AL117" s="104"/>
      <c r="AM117" s="104"/>
      <c r="AN117" s="104"/>
      <c r="AO117" s="106"/>
      <c r="AP117" s="104"/>
      <c r="AQ117" s="104"/>
      <c r="AR117" s="104"/>
      <c r="AS117" s="104"/>
      <c r="AT117" s="104"/>
      <c r="AU117" s="106"/>
      <c r="AV117" s="163"/>
      <c r="AW117" s="164"/>
      <c r="AX117" s="165"/>
      <c r="AY117" s="41"/>
      <c r="AZ117" s="109"/>
      <c r="BA117" s="104"/>
      <c r="BB117" s="104"/>
      <c r="BC117" s="104"/>
      <c r="BD117" s="104"/>
      <c r="BE117" s="106"/>
      <c r="BF117" s="104"/>
      <c r="BG117" s="104"/>
      <c r="BH117" s="104"/>
      <c r="BI117" s="104"/>
      <c r="BJ117" s="104"/>
      <c r="BK117" s="106"/>
      <c r="BL117" s="163"/>
      <c r="BM117" s="164"/>
      <c r="BN117" s="165"/>
      <c r="BO117" s="41"/>
      <c r="BP117" s="260"/>
      <c r="BQ117" s="104"/>
      <c r="BR117" s="104"/>
      <c r="BS117" s="104"/>
      <c r="BT117" s="104"/>
      <c r="BU117" s="106"/>
      <c r="BV117" s="104"/>
      <c r="BW117" s="104"/>
      <c r="BX117" s="104"/>
      <c r="BY117" s="104"/>
      <c r="BZ117" s="104"/>
      <c r="CA117" s="106"/>
      <c r="CB117" s="163"/>
      <c r="CC117" s="164"/>
      <c r="CD117" s="165"/>
      <c r="CE117" s="41"/>
      <c r="CF117" s="104"/>
      <c r="CG117" s="104"/>
      <c r="CH117" s="104"/>
      <c r="CI117" s="104"/>
      <c r="CJ117" s="104"/>
      <c r="CK117" s="106"/>
      <c r="CL117" s="104"/>
      <c r="CM117" s="104"/>
      <c r="CN117" s="104"/>
      <c r="CO117" s="104"/>
      <c r="CP117" s="104"/>
      <c r="CQ117" s="106"/>
      <c r="CR117" s="163"/>
      <c r="CS117" s="164"/>
      <c r="CT117" s="165"/>
      <c r="CU117" s="41"/>
      <c r="CV117" s="108"/>
      <c r="CW117" s="104"/>
      <c r="CX117" s="104"/>
      <c r="CY117" s="104"/>
      <c r="CZ117" s="104"/>
      <c r="DA117" s="106"/>
      <c r="DB117" s="108"/>
      <c r="DC117" s="104"/>
      <c r="DD117" s="104"/>
      <c r="DE117" s="104"/>
      <c r="DF117" s="104"/>
      <c r="DG117" s="106"/>
      <c r="DH117" s="181"/>
      <c r="DI117" s="189"/>
      <c r="DJ117" s="213"/>
      <c r="DK117" s="201"/>
      <c r="DL117" s="214"/>
      <c r="DM117"/>
    </row>
    <row r="118" spans="1:117" s="60" customFormat="1" ht="15.6" x14ac:dyDescent="0.3">
      <c r="A118" s="49"/>
      <c r="B118" s="59" t="s">
        <v>93</v>
      </c>
      <c r="C118" s="42"/>
      <c r="D118" s="103">
        <f>+D63/D16</f>
        <v>0.85358814020821161</v>
      </c>
      <c r="E118" s="104"/>
      <c r="F118" s="105">
        <f>+F63/F16</f>
        <v>0.85658859597563974</v>
      </c>
      <c r="G118" s="104"/>
      <c r="H118" s="105">
        <f>+H63/H16</f>
        <v>0.85415298533683603</v>
      </c>
      <c r="I118" s="106"/>
      <c r="J118" s="105">
        <f>+J63/J16</f>
        <v>0.93674748794339102</v>
      </c>
      <c r="K118" s="104"/>
      <c r="L118" s="105">
        <f>+L63/L16</f>
        <v>0.92578129905763273</v>
      </c>
      <c r="M118" s="104"/>
      <c r="N118" s="105">
        <f>+N63/N16</f>
        <v>0.92995686828609447</v>
      </c>
      <c r="O118" s="106"/>
      <c r="P118" s="163">
        <f>+P63/P16</f>
        <v>0.88059409103669017</v>
      </c>
      <c r="Q118" s="164">
        <f>+Q63/Q16</f>
        <v>0.90995688472738412</v>
      </c>
      <c r="R118" s="165">
        <f>+R63/R16</f>
        <v>0.89252809807343092</v>
      </c>
      <c r="S118" s="39"/>
      <c r="T118" s="103">
        <f>+T63/T16</f>
        <v>0.76748330860657221</v>
      </c>
      <c r="U118" s="104"/>
      <c r="V118" s="105">
        <f>+V63/V16</f>
        <v>0.7686301768633903</v>
      </c>
      <c r="W118" s="104"/>
      <c r="X118" s="105">
        <f>+X63/X16</f>
        <v>0.76768909277117847</v>
      </c>
      <c r="Y118" s="106"/>
      <c r="Z118" s="105">
        <f>+Z63/Z16</f>
        <v>0.78101503110342319</v>
      </c>
      <c r="AA118" s="104"/>
      <c r="AB118" s="105">
        <f>+AB63/AB16</f>
        <v>0.5830712880819332</v>
      </c>
      <c r="AC118" s="104"/>
      <c r="AD118" s="105">
        <f>+AD63/AD16</f>
        <v>0.70147226470423407</v>
      </c>
      <c r="AE118" s="106"/>
      <c r="AF118" s="163">
        <f>+AF63/AF16</f>
        <v>0.77280939766365475</v>
      </c>
      <c r="AG118" s="164">
        <f>+AG63/AG16</f>
        <v>0.64504506426011488</v>
      </c>
      <c r="AH118" s="165">
        <f>+AH63/AH16</f>
        <v>0.73649973323699769</v>
      </c>
      <c r="AI118" s="41"/>
      <c r="AJ118" s="103">
        <f>+AJ63/AJ16</f>
        <v>0.82086094138041821</v>
      </c>
      <c r="AK118" s="104"/>
      <c r="AL118" s="105">
        <f>+AL63/AL16</f>
        <v>0.88802385594303523</v>
      </c>
      <c r="AM118" s="104"/>
      <c r="AN118" s="105">
        <f>+AN63/AN16</f>
        <v>0.83752662831734104</v>
      </c>
      <c r="AO118" s="106"/>
      <c r="AP118" s="105">
        <f>+AP63/AP16</f>
        <v>0.78431750391664601</v>
      </c>
      <c r="AQ118" s="104"/>
      <c r="AR118" s="105">
        <f>+AR63/AR16</f>
        <v>0.89138502646691931</v>
      </c>
      <c r="AS118" s="104"/>
      <c r="AT118" s="105">
        <f>+AT63/AT16</f>
        <v>0.84899496693132537</v>
      </c>
      <c r="AU118" s="106"/>
      <c r="AV118" s="163">
        <f>+AV63/AV16</f>
        <v>0.81099494622454105</v>
      </c>
      <c r="AW118" s="164">
        <f>+AW63/AW16</f>
        <v>0.89014462295855812</v>
      </c>
      <c r="AX118" s="165">
        <f>+AX63/AX16</f>
        <v>0.84225803702919499</v>
      </c>
      <c r="AY118" s="41"/>
      <c r="AZ118" s="103">
        <f>+AZ63/AZ16</f>
        <v>0.87870347580525288</v>
      </c>
      <c r="BA118" s="104"/>
      <c r="BB118" s="105">
        <f>+BB63/BB16</f>
        <v>0.85568644379958425</v>
      </c>
      <c r="BC118" s="104"/>
      <c r="BD118" s="105">
        <f>+BD63/BD16</f>
        <v>0.87464209576553165</v>
      </c>
      <c r="BE118" s="106"/>
      <c r="BF118" s="105">
        <f>+BF63/BF16</f>
        <v>0.85128598028168523</v>
      </c>
      <c r="BG118" s="104"/>
      <c r="BH118" s="105">
        <f>+BH63/BH16</f>
        <v>0.86543451580722663</v>
      </c>
      <c r="BI118" s="104"/>
      <c r="BJ118" s="105">
        <f>+BJ63/BJ16</f>
        <v>0.85771413754741843</v>
      </c>
      <c r="BK118" s="106"/>
      <c r="BL118" s="163">
        <f>+BL63/BL16</f>
        <v>0.86693576573198916</v>
      </c>
      <c r="BM118" s="164">
        <f>+BM63/BM16</f>
        <v>0.8629491006498351</v>
      </c>
      <c r="BN118" s="165">
        <f>+BN63/BN16</f>
        <v>0.86564340862949296</v>
      </c>
      <c r="BO118" s="41"/>
      <c r="BP118" s="260">
        <f>+BP63/BP16</f>
        <v>1.1527374114234115</v>
      </c>
      <c r="BQ118" s="104"/>
      <c r="BR118" s="105">
        <f>+BR63/BR16</f>
        <v>0.98242184271620914</v>
      </c>
      <c r="BS118" s="104"/>
      <c r="BT118" s="105">
        <f>+BT63/BT16</f>
        <v>1.1139156459219273</v>
      </c>
      <c r="BU118" s="106"/>
      <c r="BV118" s="105">
        <f>+BV63/BV16</f>
        <v>2.0084885231735221</v>
      </c>
      <c r="BW118" s="104"/>
      <c r="BX118" s="105">
        <f>+BX63/BX16</f>
        <v>0.9521434688342798</v>
      </c>
      <c r="BY118" s="104"/>
      <c r="BZ118" s="105">
        <f>+BZ63/BZ16</f>
        <v>1.2549068262001248</v>
      </c>
      <c r="CA118" s="106"/>
      <c r="CB118" s="163">
        <f>+CB63/CB16</f>
        <v>1.3180338231338791</v>
      </c>
      <c r="CC118" s="164">
        <f>+CC63/CC16</f>
        <v>0.96217507433699268</v>
      </c>
      <c r="CD118" s="165">
        <f>+CD63/CD16</f>
        <v>1.1691918624919895</v>
      </c>
      <c r="CE118" s="41"/>
      <c r="CF118" s="105">
        <f>+CF63/CF16</f>
        <v>0.89724270577794585</v>
      </c>
      <c r="CG118" s="104"/>
      <c r="CH118" s="105">
        <f>+CH63/CH16</f>
        <v>1.0305442664898203</v>
      </c>
      <c r="CI118" s="104"/>
      <c r="CJ118" s="105">
        <f>+CJ63/CJ16</f>
        <v>0.91772305881787941</v>
      </c>
      <c r="CK118" s="106"/>
      <c r="CL118" s="105">
        <f>+CL63/CL16</f>
        <v>0.81468711040908992</v>
      </c>
      <c r="CM118" s="104"/>
      <c r="CN118" s="105">
        <f>+CN63/CN16</f>
        <v>0.86696601179022836</v>
      </c>
      <c r="CO118" s="104"/>
      <c r="CP118" s="105">
        <f>+CP63/CP16</f>
        <v>0.83786347811015061</v>
      </c>
      <c r="CQ118" s="106"/>
      <c r="CR118" s="163">
        <f>+CR63/CR16</f>
        <v>0.86379513630166249</v>
      </c>
      <c r="CS118" s="164">
        <f>+CS63/CS16</f>
        <v>0.9079836727056172</v>
      </c>
      <c r="CT118" s="165">
        <f>+CT63/CT16</f>
        <v>0.87709627145694613</v>
      </c>
      <c r="CU118" s="41"/>
      <c r="CV118" s="107">
        <f>+CV63/CV16</f>
        <v>0.86026018194902953</v>
      </c>
      <c r="CW118" s="105"/>
      <c r="CX118" s="105">
        <f>+CX63/CX16</f>
        <v>0.87169586780372743</v>
      </c>
      <c r="CY118" s="105"/>
      <c r="CZ118" s="105">
        <f>+CZ63/CZ16</f>
        <v>0.86241112523118768</v>
      </c>
      <c r="DA118" s="106"/>
      <c r="DB118" s="108">
        <f>+DB63/DB16</f>
        <v>0.86582773646148981</v>
      </c>
      <c r="DC118" s="104"/>
      <c r="DD118" s="104">
        <f>+DD63/DD16</f>
        <v>0.82266200350624474</v>
      </c>
      <c r="DE118" s="104"/>
      <c r="DF118" s="104">
        <f>+DF63/DF16</f>
        <v>0.84451414403695613</v>
      </c>
      <c r="DG118" s="106"/>
      <c r="DH118" s="181"/>
      <c r="DI118" s="189" t="s">
        <v>93</v>
      </c>
      <c r="DJ118" s="213">
        <f>+DJ63/DJ16</f>
        <v>0.86241112523118735</v>
      </c>
      <c r="DK118" s="201">
        <f>+DK63/DK16</f>
        <v>0.84451414403695613</v>
      </c>
      <c r="DL118" s="214">
        <f>+DL63/DL16</f>
        <v>0.85375635908766845</v>
      </c>
      <c r="DM118"/>
    </row>
    <row r="119" spans="1:117" s="60" customFormat="1" ht="4.5" customHeight="1" x14ac:dyDescent="0.3">
      <c r="A119" s="49"/>
      <c r="B119" s="59"/>
      <c r="C119" s="42"/>
      <c r="D119" s="109"/>
      <c r="E119" s="104"/>
      <c r="F119" s="104"/>
      <c r="G119" s="104"/>
      <c r="H119" s="104"/>
      <c r="I119" s="106"/>
      <c r="J119" s="104"/>
      <c r="K119" s="104"/>
      <c r="L119" s="104"/>
      <c r="M119" s="104"/>
      <c r="N119" s="104"/>
      <c r="O119" s="106"/>
      <c r="P119" s="163"/>
      <c r="Q119" s="164"/>
      <c r="R119" s="165"/>
      <c r="S119" s="39"/>
      <c r="T119" s="109"/>
      <c r="U119" s="104"/>
      <c r="V119" s="104"/>
      <c r="W119" s="104"/>
      <c r="X119" s="104"/>
      <c r="Y119" s="106"/>
      <c r="Z119" s="104"/>
      <c r="AA119" s="104"/>
      <c r="AB119" s="104"/>
      <c r="AC119" s="104"/>
      <c r="AD119" s="104"/>
      <c r="AE119" s="106"/>
      <c r="AF119" s="163"/>
      <c r="AG119" s="164"/>
      <c r="AH119" s="165"/>
      <c r="AI119" s="41"/>
      <c r="AJ119" s="109"/>
      <c r="AK119" s="104"/>
      <c r="AL119" s="104"/>
      <c r="AM119" s="104"/>
      <c r="AN119" s="104"/>
      <c r="AO119" s="106"/>
      <c r="AP119" s="104"/>
      <c r="AQ119" s="104"/>
      <c r="AR119" s="104"/>
      <c r="AS119" s="104"/>
      <c r="AT119" s="104"/>
      <c r="AU119" s="106"/>
      <c r="AV119" s="163"/>
      <c r="AW119" s="164"/>
      <c r="AX119" s="165"/>
      <c r="AY119" s="41"/>
      <c r="AZ119" s="109"/>
      <c r="BA119" s="104"/>
      <c r="BB119" s="104"/>
      <c r="BC119" s="104"/>
      <c r="BD119" s="104"/>
      <c r="BE119" s="106"/>
      <c r="BF119" s="104"/>
      <c r="BG119" s="104"/>
      <c r="BH119" s="104"/>
      <c r="BI119" s="104"/>
      <c r="BJ119" s="104"/>
      <c r="BK119" s="106"/>
      <c r="BL119" s="163"/>
      <c r="BM119" s="164"/>
      <c r="BN119" s="165"/>
      <c r="BO119" s="41"/>
      <c r="BP119" s="260"/>
      <c r="BQ119" s="104"/>
      <c r="BR119" s="104"/>
      <c r="BS119" s="104"/>
      <c r="BT119" s="104"/>
      <c r="BU119" s="106"/>
      <c r="BV119" s="104"/>
      <c r="BW119" s="104"/>
      <c r="BX119" s="104"/>
      <c r="BY119" s="104"/>
      <c r="BZ119" s="104"/>
      <c r="CA119" s="106"/>
      <c r="CB119" s="163"/>
      <c r="CC119" s="164"/>
      <c r="CD119" s="165"/>
      <c r="CE119" s="41"/>
      <c r="CF119" s="104"/>
      <c r="CG119" s="104"/>
      <c r="CH119" s="104"/>
      <c r="CI119" s="104"/>
      <c r="CJ119" s="104"/>
      <c r="CK119" s="106"/>
      <c r="CL119" s="104"/>
      <c r="CM119" s="104"/>
      <c r="CN119" s="104"/>
      <c r="CO119" s="104"/>
      <c r="CP119" s="104"/>
      <c r="CQ119" s="106"/>
      <c r="CR119" s="163"/>
      <c r="CS119" s="164"/>
      <c r="CT119" s="165"/>
      <c r="CU119" s="41"/>
      <c r="CV119" s="108"/>
      <c r="CW119" s="104"/>
      <c r="CX119" s="104"/>
      <c r="CY119" s="104"/>
      <c r="CZ119" s="104"/>
      <c r="DA119" s="106"/>
      <c r="DB119" s="108"/>
      <c r="DC119" s="104"/>
      <c r="DD119" s="104"/>
      <c r="DE119" s="104"/>
      <c r="DF119" s="104"/>
      <c r="DG119" s="106"/>
      <c r="DH119" s="181"/>
      <c r="DI119" s="189"/>
      <c r="DJ119" s="213"/>
      <c r="DK119" s="201"/>
      <c r="DL119" s="214"/>
      <c r="DM119"/>
    </row>
    <row r="120" spans="1:117" s="60" customFormat="1" ht="15.6" x14ac:dyDescent="0.3">
      <c r="A120" s="49"/>
      <c r="B120" s="59" t="s">
        <v>94</v>
      </c>
      <c r="C120" s="42"/>
      <c r="D120" s="103">
        <f>+D95/D16</f>
        <v>5.6588594964205763E-2</v>
      </c>
      <c r="E120" s="104"/>
      <c r="F120" s="105">
        <f>+F95/F16</f>
        <v>5.0033643627025365E-2</v>
      </c>
      <c r="G120" s="104"/>
      <c r="H120" s="105">
        <f>+H95/H16</f>
        <v>5.5354604991292786E-2</v>
      </c>
      <c r="I120" s="106"/>
      <c r="J120" s="105">
        <f>+J95/J16</f>
        <v>6.5863784382232934E-2</v>
      </c>
      <c r="K120" s="104"/>
      <c r="L120" s="105">
        <f>+L95/L16</f>
        <v>5.3863497203153705E-2</v>
      </c>
      <c r="M120" s="104"/>
      <c r="N120" s="105">
        <f>+N95/N16</f>
        <v>5.8432817538565891E-2</v>
      </c>
      <c r="O120" s="106"/>
      <c r="P120" s="163">
        <f>+P95/P16</f>
        <v>5.9600707446686205E-2</v>
      </c>
      <c r="Q120" s="164">
        <f>+Q95/Q16</f>
        <v>5.2987607302725594E-2</v>
      </c>
      <c r="R120" s="165">
        <f>+R95/R16</f>
        <v>5.6912925606714009E-2</v>
      </c>
      <c r="S120" s="39"/>
      <c r="T120" s="103">
        <f>+T95/T16</f>
        <v>3.0081374857440814E-2</v>
      </c>
      <c r="U120" s="104"/>
      <c r="V120" s="105">
        <f>+V95/V16</f>
        <v>2.9730373876559031E-2</v>
      </c>
      <c r="W120" s="104"/>
      <c r="X120" s="105">
        <f>+X95/X16</f>
        <v>3.0018394263813534E-2</v>
      </c>
      <c r="Y120" s="106"/>
      <c r="Z120" s="105">
        <f>+Z95/Z16</f>
        <v>7.5364649268632691E-2</v>
      </c>
      <c r="AA120" s="104"/>
      <c r="AB120" s="105">
        <f>+AB95/AB16</f>
        <v>5.0762414208803425E-2</v>
      </c>
      <c r="AC120" s="104"/>
      <c r="AD120" s="105">
        <f>+AD95/AD16</f>
        <v>6.5478356292706277E-2</v>
      </c>
      <c r="AE120" s="106"/>
      <c r="AF120" s="163">
        <f>+AF95/AF16</f>
        <v>4.7904881980531853E-2</v>
      </c>
      <c r="AG120" s="164">
        <f>+AG95/AG16</f>
        <v>4.3738040606005398E-2</v>
      </c>
      <c r="AH120" s="165">
        <f>+AH95/AH16</f>
        <v>4.6720696942362402E-2</v>
      </c>
      <c r="AI120" s="41"/>
      <c r="AJ120" s="103">
        <f>+AJ95/AJ16</f>
        <v>9.1885255587729447E-2</v>
      </c>
      <c r="AK120" s="104"/>
      <c r="AL120" s="105">
        <f>+AL95/AL16</f>
        <v>8.0161531388496715E-2</v>
      </c>
      <c r="AM120" s="104"/>
      <c r="AN120" s="105">
        <f>+AN95/AN16</f>
        <v>8.8976151381760502E-2</v>
      </c>
      <c r="AO120" s="106"/>
      <c r="AP120" s="105">
        <f>+AP95/AP16</f>
        <v>8.6927010279233788E-2</v>
      </c>
      <c r="AQ120" s="104"/>
      <c r="AR120" s="105">
        <f>+AR95/AR16</f>
        <v>8.2152182692246375E-2</v>
      </c>
      <c r="AS120" s="104"/>
      <c r="AT120" s="105">
        <f>+AT95/AT16</f>
        <v>8.4042627346829227E-2</v>
      </c>
      <c r="AU120" s="106"/>
      <c r="AV120" s="163">
        <f>+AV95/AV16</f>
        <v>9.0546628802995119E-2</v>
      </c>
      <c r="AW120" s="164">
        <f>+AW95/AW16</f>
        <v>8.1417554429993974E-2</v>
      </c>
      <c r="AX120" s="165">
        <f>+AX95/AX16</f>
        <v>8.6940763398835955E-2</v>
      </c>
      <c r="AY120" s="41"/>
      <c r="AZ120" s="103">
        <f>+AZ95/AZ16</f>
        <v>5.4478602316235122E-2</v>
      </c>
      <c r="BA120" s="104"/>
      <c r="BB120" s="105">
        <f>+BB95/BB16</f>
        <v>5.3142841966577294E-2</v>
      </c>
      <c r="BC120" s="104"/>
      <c r="BD120" s="105">
        <f>+BD95/BD16</f>
        <v>5.4242905966652988E-2</v>
      </c>
      <c r="BE120" s="106"/>
      <c r="BF120" s="105">
        <f>+BF95/BF16</f>
        <v>5.6946855750364914E-2</v>
      </c>
      <c r="BG120" s="104"/>
      <c r="BH120" s="105">
        <f>+BH95/BH16</f>
        <v>5.6969970073793542E-2</v>
      </c>
      <c r="BI120" s="104"/>
      <c r="BJ120" s="105">
        <f>+BJ95/BJ16</f>
        <v>5.695735736771055E-2</v>
      </c>
      <c r="BK120" s="106"/>
      <c r="BL120" s="163">
        <f>+BL95/BL16</f>
        <v>5.5537987582668723E-2</v>
      </c>
      <c r="BM120" s="164">
        <f>+BM95/BM16</f>
        <v>5.5994187149796128E-2</v>
      </c>
      <c r="BN120" s="165">
        <f>+BN95/BN16</f>
        <v>5.5685873782934686E-2</v>
      </c>
      <c r="BO120" s="41"/>
      <c r="BP120" s="260">
        <f>+BP95/BP16</f>
        <v>5.25743536701333E-2</v>
      </c>
      <c r="BQ120" s="104"/>
      <c r="BR120" s="105">
        <f>+BR95/BR16</f>
        <v>5.518808060126356E-2</v>
      </c>
      <c r="BS120" s="104"/>
      <c r="BT120" s="105">
        <f>+BT95/BT16</f>
        <v>5.3170127120414246E-2</v>
      </c>
      <c r="BU120" s="106"/>
      <c r="BV120" s="105">
        <f>+BV95/BV16</f>
        <v>1.2392708571245716E-2</v>
      </c>
      <c r="BW120" s="104"/>
      <c r="BX120" s="105">
        <f>+BX95/BX16</f>
        <v>7.8199560779487143E-2</v>
      </c>
      <c r="BY120" s="104"/>
      <c r="BZ120" s="105">
        <f>+BZ95/BZ16</f>
        <v>5.9338390908523143E-2</v>
      </c>
      <c r="CA120" s="106"/>
      <c r="CB120" s="163">
        <f>+CB95/CB16</f>
        <v>4.4812889314117227E-2</v>
      </c>
      <c r="CC120" s="164">
        <f>+CC95/CC16</f>
        <v>7.0575568418417556E-2</v>
      </c>
      <c r="CD120" s="165">
        <f>+CD95/CD16</f>
        <v>5.5588422253060259E-2</v>
      </c>
      <c r="CE120" s="41"/>
      <c r="CF120" s="105">
        <f>+CF95/CF16</f>
        <v>7.6613067838805018E-2</v>
      </c>
      <c r="CG120" s="104"/>
      <c r="CH120" s="105">
        <f>+CH95/CH16</f>
        <v>5.9626587552049304E-2</v>
      </c>
      <c r="CI120" s="104"/>
      <c r="CJ120" s="105">
        <f>+CJ95/CJ16</f>
        <v>7.4003277590883029E-2</v>
      </c>
      <c r="CK120" s="106"/>
      <c r="CL120" s="105">
        <f>+CL95/CL16</f>
        <v>5.9173912619332338E-2</v>
      </c>
      <c r="CM120" s="104"/>
      <c r="CN120" s="105">
        <f>+CN95/CN16</f>
        <v>3.0222120860810834E-2</v>
      </c>
      <c r="CO120" s="104"/>
      <c r="CP120" s="105">
        <f>+CP95/CP16</f>
        <v>4.633895714641334E-2</v>
      </c>
      <c r="CQ120" s="106"/>
      <c r="CR120" s="163">
        <f>+CR95/CR16</f>
        <v>6.9547558187946751E-2</v>
      </c>
      <c r="CS120" s="164">
        <f>+CS95/CS16</f>
        <v>3.7595365222379835E-2</v>
      </c>
      <c r="CT120" s="165">
        <f>+CT95/CT16</f>
        <v>5.992966921200242E-2</v>
      </c>
      <c r="CU120" s="41"/>
      <c r="CV120" s="107">
        <f>+CV95/CV16</f>
        <v>5.4802849575415064E-2</v>
      </c>
      <c r="CW120" s="105"/>
      <c r="CX120" s="105">
        <f>+CX95/CX16</f>
        <v>5.0977332782540401E-2</v>
      </c>
      <c r="CY120" s="105"/>
      <c r="CZ120" s="105">
        <f>+CZ95/CZ16</f>
        <v>5.4083306405817023E-2</v>
      </c>
      <c r="DA120" s="106"/>
      <c r="DB120" s="108">
        <f>+DB95/DB16</f>
        <v>6.5291910130298031E-2</v>
      </c>
      <c r="DC120" s="104"/>
      <c r="DD120" s="104">
        <f>+DD95/DD16</f>
        <v>5.5011510299658187E-2</v>
      </c>
      <c r="DE120" s="104"/>
      <c r="DF120" s="104">
        <f>+DF95/DF16</f>
        <v>6.0215840828319954E-2</v>
      </c>
      <c r="DG120" s="106"/>
      <c r="DH120" s="181"/>
      <c r="DI120" s="189" t="s">
        <v>94</v>
      </c>
      <c r="DJ120" s="213">
        <f>+DJ95/DJ16</f>
        <v>5.408330640581701E-2</v>
      </c>
      <c r="DK120" s="201">
        <f>+DK95/DK16</f>
        <v>6.0215840828319954E-2</v>
      </c>
      <c r="DL120" s="214">
        <f>+DL95/DL16</f>
        <v>5.7048926736856527E-2</v>
      </c>
      <c r="DM120"/>
    </row>
    <row r="121" spans="1:117" s="60" customFormat="1" ht="5.25" customHeight="1" x14ac:dyDescent="0.3">
      <c r="A121" s="49"/>
      <c r="B121" s="49"/>
      <c r="C121" s="42"/>
      <c r="D121" s="43"/>
      <c r="E121" s="44"/>
      <c r="F121" s="44"/>
      <c r="G121" s="44"/>
      <c r="H121" s="44"/>
      <c r="I121" s="45"/>
      <c r="J121" s="44"/>
      <c r="K121" s="44"/>
      <c r="L121" s="44"/>
      <c r="M121" s="44"/>
      <c r="N121" s="44"/>
      <c r="O121" s="45"/>
      <c r="P121" s="137"/>
      <c r="Q121" s="138"/>
      <c r="R121" s="139"/>
      <c r="S121" s="39"/>
      <c r="T121" s="43"/>
      <c r="U121" s="44"/>
      <c r="V121" s="44"/>
      <c r="W121" s="44"/>
      <c r="X121" s="44"/>
      <c r="Y121" s="45"/>
      <c r="Z121" s="44"/>
      <c r="AA121" s="44"/>
      <c r="AB121" s="44"/>
      <c r="AC121" s="44"/>
      <c r="AD121" s="44"/>
      <c r="AE121" s="45"/>
      <c r="AF121" s="137"/>
      <c r="AG121" s="138"/>
      <c r="AH121" s="139"/>
      <c r="AI121" s="41"/>
      <c r="AJ121" s="43"/>
      <c r="AK121" s="44"/>
      <c r="AL121" s="44"/>
      <c r="AM121" s="44"/>
      <c r="AN121" s="44"/>
      <c r="AO121" s="45"/>
      <c r="AP121" s="44"/>
      <c r="AQ121" s="44"/>
      <c r="AR121" s="44"/>
      <c r="AS121" s="44"/>
      <c r="AT121" s="44"/>
      <c r="AU121" s="45"/>
      <c r="AV121" s="137"/>
      <c r="AW121" s="138"/>
      <c r="AX121" s="139"/>
      <c r="AY121" s="41"/>
      <c r="AZ121" s="43"/>
      <c r="BA121" s="44"/>
      <c r="BB121" s="44"/>
      <c r="BC121" s="44"/>
      <c r="BD121" s="44"/>
      <c r="BE121" s="45"/>
      <c r="BF121" s="44"/>
      <c r="BG121" s="44"/>
      <c r="BH121" s="44"/>
      <c r="BI121" s="44"/>
      <c r="BJ121" s="44"/>
      <c r="BK121" s="45"/>
      <c r="BL121" s="137"/>
      <c r="BM121" s="138"/>
      <c r="BN121" s="139"/>
      <c r="BO121" s="41"/>
      <c r="BP121" s="260"/>
      <c r="BQ121" s="44"/>
      <c r="BR121" s="44"/>
      <c r="BS121" s="44"/>
      <c r="BT121" s="44"/>
      <c r="BU121" s="45"/>
      <c r="BV121" s="44"/>
      <c r="BW121" s="44"/>
      <c r="BX121" s="44"/>
      <c r="BY121" s="44"/>
      <c r="BZ121" s="44"/>
      <c r="CA121" s="45"/>
      <c r="CB121" s="137"/>
      <c r="CC121" s="138"/>
      <c r="CD121" s="139"/>
      <c r="CE121" s="41"/>
      <c r="CF121" s="44"/>
      <c r="CG121" s="44"/>
      <c r="CH121" s="44"/>
      <c r="CI121" s="44"/>
      <c r="CJ121" s="44"/>
      <c r="CK121" s="45"/>
      <c r="CL121" s="44"/>
      <c r="CM121" s="44"/>
      <c r="CN121" s="44"/>
      <c r="CO121" s="44"/>
      <c r="CP121" s="44"/>
      <c r="CQ121" s="45"/>
      <c r="CR121" s="137"/>
      <c r="CS121" s="138"/>
      <c r="CT121" s="139"/>
      <c r="CU121" s="41"/>
      <c r="CV121" s="46"/>
      <c r="CW121" s="44"/>
      <c r="CX121" s="44"/>
      <c r="CY121" s="44"/>
      <c r="CZ121" s="44"/>
      <c r="DA121" s="45"/>
      <c r="DB121" s="46"/>
      <c r="DC121" s="44"/>
      <c r="DD121" s="44"/>
      <c r="DE121" s="44"/>
      <c r="DF121" s="44"/>
      <c r="DG121" s="45"/>
      <c r="DH121" s="173"/>
      <c r="DI121" s="188"/>
      <c r="DJ121" s="213"/>
      <c r="DK121" s="201"/>
      <c r="DL121" s="214"/>
      <c r="DM121"/>
    </row>
    <row r="122" spans="1:117" s="60" customFormat="1" ht="15.6" x14ac:dyDescent="0.3">
      <c r="A122" s="49"/>
      <c r="B122" s="59" t="s">
        <v>99</v>
      </c>
      <c r="C122" s="42"/>
      <c r="D122" s="103">
        <f>+D73/D16</f>
        <v>2.3768867449476087E-2</v>
      </c>
      <c r="E122" s="44"/>
      <c r="F122" s="105">
        <f>+F73/F16</f>
        <v>8.9142613268312371E-3</v>
      </c>
      <c r="G122" s="44"/>
      <c r="H122" s="105">
        <f>+H73/H16</f>
        <v>2.0972441654071115E-2</v>
      </c>
      <c r="I122" s="45"/>
      <c r="J122" s="105">
        <f>+J73/J16</f>
        <v>7.1188452065668604E-3</v>
      </c>
      <c r="K122" s="44"/>
      <c r="L122" s="105">
        <f>+L73/L16</f>
        <v>3.7855727830506743E-3</v>
      </c>
      <c r="M122" s="44"/>
      <c r="N122" s="105">
        <f>+N73/N16</f>
        <v>5.0547748647136745E-3</v>
      </c>
      <c r="O122" s="45"/>
      <c r="P122" s="163">
        <f>+P73/P16</f>
        <v>1.836178220613115E-2</v>
      </c>
      <c r="Q122" s="164">
        <f>+Q73/Q16</f>
        <v>4.9585070502870714E-3</v>
      </c>
      <c r="R122" s="165">
        <f>+R73/R16</f>
        <v>1.2914249464179855E-2</v>
      </c>
      <c r="S122" s="39"/>
      <c r="T122" s="103">
        <f>+T73/T16</f>
        <v>2.5492273310193051E-2</v>
      </c>
      <c r="U122" s="44"/>
      <c r="V122" s="105">
        <f>+V73/V16</f>
        <v>3.0051188907268801E-2</v>
      </c>
      <c r="W122" s="44"/>
      <c r="X122" s="105">
        <f>+X73/X16</f>
        <v>2.631028586924403E-2</v>
      </c>
      <c r="Y122" s="45"/>
      <c r="Z122" s="105">
        <f>+Z73/Z16</f>
        <v>2.6551787995728153E-2</v>
      </c>
      <c r="AA122" s="44"/>
      <c r="AB122" s="105">
        <f>+AB73/AB16</f>
        <v>1.6737373572774515E-2</v>
      </c>
      <c r="AC122" s="44"/>
      <c r="AD122" s="105">
        <f>+AD73/AD16</f>
        <v>2.2607911509038299E-2</v>
      </c>
      <c r="AE122" s="45"/>
      <c r="AF122" s="163">
        <f>+AF73/AF16</f>
        <v>2.5909298531761108E-2</v>
      </c>
      <c r="AG122" s="164">
        <f>+AG73/AG16</f>
        <v>2.1183980345621519E-2</v>
      </c>
      <c r="AH122" s="165">
        <f>+AH73/AH16</f>
        <v>2.4566398576215658E-2</v>
      </c>
      <c r="AI122" s="41"/>
      <c r="AJ122" s="103">
        <f>+AJ73/AJ16</f>
        <v>1.9612312657483619E-2</v>
      </c>
      <c r="AK122" s="44"/>
      <c r="AL122" s="105">
        <f>+AL73/AL16</f>
        <v>1.8862871802015395E-2</v>
      </c>
      <c r="AM122" s="44"/>
      <c r="AN122" s="105">
        <f>+AN73/AN16</f>
        <v>1.9426347727934161E-2</v>
      </c>
      <c r="AO122" s="45"/>
      <c r="AP122" s="105">
        <f>+AP73/AP16</f>
        <v>5.3030572004024567E-3</v>
      </c>
      <c r="AQ122" s="44"/>
      <c r="AR122" s="105">
        <f>+AR73/AR16</f>
        <v>4.8091075619698057E-3</v>
      </c>
      <c r="AS122" s="44"/>
      <c r="AT122" s="105">
        <f>+AT73/AT16</f>
        <v>5.0046715769204043E-3</v>
      </c>
      <c r="AU122" s="45"/>
      <c r="AV122" s="163">
        <f>+AV73/AV16</f>
        <v>1.5749100687790576E-2</v>
      </c>
      <c r="AW122" s="164">
        <f>+AW73/AW16</f>
        <v>9.9954967514388586E-3</v>
      </c>
      <c r="AX122" s="165">
        <f>+AX73/AX16</f>
        <v>1.347650211583872E-2</v>
      </c>
      <c r="AY122" s="41"/>
      <c r="AZ122" s="103">
        <f>+AZ73/AZ16</f>
        <v>2.4276857705825293E-2</v>
      </c>
      <c r="BA122" s="44"/>
      <c r="BB122" s="105">
        <f>+BB73/BB16</f>
        <v>2.4617001868288097E-2</v>
      </c>
      <c r="BC122" s="44"/>
      <c r="BD122" s="105">
        <f>+BD73/BD16</f>
        <v>2.433687650893222E-2</v>
      </c>
      <c r="BE122" s="45"/>
      <c r="BF122" s="105">
        <f>+BF73/BF16</f>
        <v>1.8862349326464391E-2</v>
      </c>
      <c r="BG122" s="44"/>
      <c r="BH122" s="105">
        <f>+BH73/BH16</f>
        <v>1.8671348041566171E-2</v>
      </c>
      <c r="BI122" s="44"/>
      <c r="BJ122" s="105">
        <f>+BJ73/BJ16</f>
        <v>1.8775570995585803E-2</v>
      </c>
      <c r="BK122" s="45"/>
      <c r="BL122" s="163">
        <f>+BL73/BL16</f>
        <v>2.195292681495286E-2</v>
      </c>
      <c r="BM122" s="164">
        <f>+BM73/BM16</f>
        <v>2.0187280436192789E-2</v>
      </c>
      <c r="BN122" s="165">
        <f>+BN73/BN16</f>
        <v>2.1380557280250363E-2</v>
      </c>
      <c r="BO122" s="41"/>
      <c r="BP122" s="260">
        <f>+BP73/BP16</f>
        <v>1.7897253195076346E-2</v>
      </c>
      <c r="BQ122" s="44"/>
      <c r="BR122" s="105">
        <f>+BR73/BR16</f>
        <v>2.8639047938679926E-2</v>
      </c>
      <c r="BS122" s="44"/>
      <c r="BT122" s="105">
        <f>+BT73/BT16</f>
        <v>2.0345740081898572E-2</v>
      </c>
      <c r="BU122" s="45"/>
      <c r="BV122" s="105">
        <f>+BV73/BV16</f>
        <v>6.6207523926312808E-2</v>
      </c>
      <c r="BW122" s="44"/>
      <c r="BX122" s="105">
        <f>+BX73/BX16</f>
        <v>3.6233678708876622E-2</v>
      </c>
      <c r="BY122" s="44"/>
      <c r="BZ122" s="105">
        <f>+BZ73/BZ16</f>
        <v>4.482460453743714E-2</v>
      </c>
      <c r="CA122" s="45"/>
      <c r="CB122" s="163">
        <f>+CB73/CB16</f>
        <v>2.722883838496094E-2</v>
      </c>
      <c r="CC122" s="164">
        <f>+CC73/CC16</f>
        <v>3.371748216138476E-2</v>
      </c>
      <c r="CD122" s="165">
        <f>+CD73/CD16</f>
        <v>2.9942787289842177E-2</v>
      </c>
      <c r="CE122" s="41"/>
      <c r="CF122" s="105">
        <f>+CF73/CF16</f>
        <v>2.5330888056127324E-2</v>
      </c>
      <c r="CG122" s="44"/>
      <c r="CH122" s="105">
        <f>+CH73/CH16</f>
        <v>1.972002191998121E-2</v>
      </c>
      <c r="CI122" s="44"/>
      <c r="CJ122" s="105">
        <f>+CJ73/CJ16</f>
        <v>2.4468838739417086E-2</v>
      </c>
      <c r="CK122" s="45"/>
      <c r="CL122" s="105">
        <f>+CL73/CL16</f>
        <v>3.0082224676039371E-2</v>
      </c>
      <c r="CM122" s="44"/>
      <c r="CN122" s="105">
        <f>+CN73/CN16</f>
        <v>2.1191581365506838E-2</v>
      </c>
      <c r="CO122" s="44"/>
      <c r="CP122" s="105">
        <f>+CP73/CP16</f>
        <v>2.6140810204421966E-2</v>
      </c>
      <c r="CQ122" s="45"/>
      <c r="CR122" s="163">
        <f>+CR73/CR16</f>
        <v>2.7255901872449091E-2</v>
      </c>
      <c r="CS122" s="164">
        <f>+CS73/CS16</f>
        <v>2.0822584114226356E-2</v>
      </c>
      <c r="CT122" s="165">
        <f>+CT73/CT16</f>
        <v>2.5319417074293405E-2</v>
      </c>
      <c r="CU122" s="41"/>
      <c r="CV122" s="107">
        <f>+CV73/CV16</f>
        <v>2.3733743031240467E-2</v>
      </c>
      <c r="CW122" s="105"/>
      <c r="CX122" s="105">
        <f>+CX73/CX16</f>
        <v>2.2635368133437528E-2</v>
      </c>
      <c r="CY122" s="105"/>
      <c r="CZ122" s="105">
        <f>+CZ73/CZ16</f>
        <v>2.3527149204010615E-2</v>
      </c>
      <c r="DA122" s="94"/>
      <c r="DB122" s="108">
        <f>+DB73/DB16</f>
        <v>2.2845430849023515E-2</v>
      </c>
      <c r="DC122" s="104"/>
      <c r="DD122" s="104">
        <f>+DD73/DD16</f>
        <v>1.5476095682600909E-2</v>
      </c>
      <c r="DE122" s="104"/>
      <c r="DF122" s="104">
        <f>+DF73/DF16</f>
        <v>1.9206734238919283E-2</v>
      </c>
      <c r="DG122" s="94"/>
      <c r="DH122" s="179"/>
      <c r="DI122" s="189" t="s">
        <v>99</v>
      </c>
      <c r="DJ122" s="213">
        <f>+DJ73/DJ16</f>
        <v>2.3527149204010611E-2</v>
      </c>
      <c r="DK122" s="201">
        <f>+DK73/DK16</f>
        <v>1.9206734238919283E-2</v>
      </c>
      <c r="DL122" s="214">
        <f>+DL73/DL16</f>
        <v>2.1437848178322647E-2</v>
      </c>
      <c r="DM122"/>
    </row>
    <row r="123" spans="1:117" s="60" customFormat="1" ht="15.6" x14ac:dyDescent="0.3">
      <c r="A123" s="49"/>
      <c r="B123" s="246"/>
      <c r="C123" s="247"/>
      <c r="D123" s="248"/>
      <c r="E123" s="249"/>
      <c r="F123" s="249"/>
      <c r="G123" s="249"/>
      <c r="H123" s="249"/>
      <c r="I123" s="250"/>
      <c r="J123" s="251"/>
      <c r="K123" s="249"/>
      <c r="L123" s="249"/>
      <c r="M123" s="249"/>
      <c r="N123" s="249"/>
      <c r="O123" s="250"/>
      <c r="P123" s="252"/>
      <c r="Q123" s="253"/>
      <c r="R123" s="254"/>
      <c r="S123" s="39"/>
      <c r="T123" s="248"/>
      <c r="U123" s="249"/>
      <c r="V123" s="249"/>
      <c r="W123" s="249"/>
      <c r="X123" s="249"/>
      <c r="Y123" s="250"/>
      <c r="Z123" s="251"/>
      <c r="AA123" s="249"/>
      <c r="AB123" s="249"/>
      <c r="AC123" s="249"/>
      <c r="AD123" s="249"/>
      <c r="AE123" s="250"/>
      <c r="AF123" s="252"/>
      <c r="AG123" s="253"/>
      <c r="AH123" s="254"/>
      <c r="AI123" s="41"/>
      <c r="AJ123" s="248"/>
      <c r="AK123" s="249"/>
      <c r="AL123" s="249"/>
      <c r="AM123" s="249"/>
      <c r="AN123" s="249"/>
      <c r="AO123" s="250"/>
      <c r="AP123" s="251"/>
      <c r="AQ123" s="249"/>
      <c r="AR123" s="249"/>
      <c r="AS123" s="249"/>
      <c r="AT123" s="249"/>
      <c r="AU123" s="250"/>
      <c r="AV123" s="252"/>
      <c r="AW123" s="253"/>
      <c r="AX123" s="254"/>
      <c r="AY123" s="41"/>
      <c r="AZ123" s="248"/>
      <c r="BA123" s="249"/>
      <c r="BB123" s="249"/>
      <c r="BC123" s="249"/>
      <c r="BD123" s="249"/>
      <c r="BE123" s="250"/>
      <c r="BF123" s="251"/>
      <c r="BG123" s="249"/>
      <c r="BH123" s="249"/>
      <c r="BI123" s="249"/>
      <c r="BJ123" s="249"/>
      <c r="BK123" s="250"/>
      <c r="BL123" s="252"/>
      <c r="BM123" s="253"/>
      <c r="BN123" s="254"/>
      <c r="BO123" s="41"/>
      <c r="BP123" s="248"/>
      <c r="BQ123" s="249"/>
      <c r="BR123" s="249"/>
      <c r="BS123" s="249"/>
      <c r="BT123" s="249"/>
      <c r="BU123" s="250"/>
      <c r="BV123" s="251"/>
      <c r="BW123" s="249"/>
      <c r="BX123" s="249"/>
      <c r="BY123" s="249"/>
      <c r="BZ123" s="249"/>
      <c r="CA123" s="250"/>
      <c r="CB123" s="252"/>
      <c r="CC123" s="253"/>
      <c r="CD123" s="254"/>
      <c r="CE123" s="41"/>
      <c r="CF123" s="248"/>
      <c r="CG123" s="249"/>
      <c r="CH123" s="249"/>
      <c r="CI123" s="249"/>
      <c r="CJ123" s="249"/>
      <c r="CK123" s="250"/>
      <c r="CL123" s="251"/>
      <c r="CM123" s="249"/>
      <c r="CN123" s="249"/>
      <c r="CO123" s="249"/>
      <c r="CP123" s="249"/>
      <c r="CQ123" s="250"/>
      <c r="CR123" s="252"/>
      <c r="CS123" s="253"/>
      <c r="CT123" s="254"/>
      <c r="CU123" s="41"/>
      <c r="CV123" s="251"/>
      <c r="CW123" s="249"/>
      <c r="CX123" s="249"/>
      <c r="CY123" s="249"/>
      <c r="CZ123" s="249"/>
      <c r="DA123" s="250"/>
      <c r="DB123" s="251"/>
      <c r="DC123" s="249"/>
      <c r="DD123" s="249"/>
      <c r="DE123" s="249"/>
      <c r="DF123" s="249"/>
      <c r="DG123" s="250"/>
      <c r="DH123" s="173"/>
      <c r="DI123" s="263"/>
      <c r="DJ123" s="251"/>
      <c r="DK123" s="249"/>
      <c r="DL123" s="250"/>
      <c r="DM123"/>
    </row>
    <row r="124" spans="1:117" ht="15.6" x14ac:dyDescent="0.3">
      <c r="B124" s="255" t="s">
        <v>172</v>
      </c>
      <c r="C124" s="256"/>
      <c r="D124" s="257">
        <f>+D120+D122</f>
        <v>8.0357462413681857E-2</v>
      </c>
      <c r="E124" s="257"/>
      <c r="F124" s="257">
        <f>+F120+F122</f>
        <v>5.89479049538566E-2</v>
      </c>
      <c r="G124" s="257"/>
      <c r="H124" s="257">
        <f>+H120+H122</f>
        <v>7.6327046645363897E-2</v>
      </c>
      <c r="I124" s="257"/>
      <c r="J124" s="257">
        <f>+J120+J122</f>
        <v>7.2982629588799794E-2</v>
      </c>
      <c r="K124" s="257"/>
      <c r="L124" s="257">
        <f>+L120+L122</f>
        <v>5.7649069986204379E-2</v>
      </c>
      <c r="M124" s="257"/>
      <c r="N124" s="257">
        <f>+N120+N122</f>
        <v>6.3487592403279572E-2</v>
      </c>
      <c r="O124" s="257"/>
      <c r="P124" s="257">
        <f>+P96/P16</f>
        <v>7.7962489652817366E-2</v>
      </c>
      <c r="Q124" s="257">
        <f>+Q96/Q16</f>
        <v>5.7946114353012654E-2</v>
      </c>
      <c r="R124" s="257">
        <f>+R96/R16</f>
        <v>6.9827175070893865E-2</v>
      </c>
      <c r="S124" s="257"/>
      <c r="T124" s="257">
        <f>+T120+T122</f>
        <v>5.5573648167633868E-2</v>
      </c>
      <c r="U124" s="257"/>
      <c r="V124" s="257">
        <f>+V120+V122</f>
        <v>5.9781562783827832E-2</v>
      </c>
      <c r="W124" s="257"/>
      <c r="X124" s="257">
        <f>+X120+X122</f>
        <v>5.6328680133057564E-2</v>
      </c>
      <c r="Y124" s="257"/>
      <c r="Z124" s="257">
        <f>+Z120+Z122</f>
        <v>0.10191643726436084</v>
      </c>
      <c r="AA124" s="257"/>
      <c r="AB124" s="257">
        <f>+AB120+AB122</f>
        <v>6.7499787781577947E-2</v>
      </c>
      <c r="AC124" s="257"/>
      <c r="AD124" s="257">
        <f>+AD120+AD122</f>
        <v>8.8086267801744583E-2</v>
      </c>
      <c r="AE124" s="257"/>
      <c r="AF124" s="257">
        <f>+AF96/AF16</f>
        <v>7.3814180512292965E-2</v>
      </c>
      <c r="AG124" s="257">
        <f>+AG96/AG16</f>
        <v>6.4922020951626899E-2</v>
      </c>
      <c r="AH124" s="257">
        <f>+AH96/AH16</f>
        <v>7.128709551857805E-2</v>
      </c>
      <c r="AI124" s="258"/>
      <c r="AJ124" s="257">
        <f>+AJ120+AJ122</f>
        <v>0.11149756824521306</v>
      </c>
      <c r="AK124" s="257"/>
      <c r="AL124" s="257">
        <f>+AL120+AL122</f>
        <v>9.9024403190512117E-2</v>
      </c>
      <c r="AM124" s="257"/>
      <c r="AN124" s="257">
        <f>+AN120+AN122</f>
        <v>0.10840249910969466</v>
      </c>
      <c r="AO124" s="257"/>
      <c r="AP124" s="257">
        <f>+AP120+AP122</f>
        <v>9.2230067479636246E-2</v>
      </c>
      <c r="AQ124" s="257"/>
      <c r="AR124" s="257">
        <f>+AR120+AR122</f>
        <v>8.6961290254216186E-2</v>
      </c>
      <c r="AS124" s="257"/>
      <c r="AT124" s="257">
        <f>+AT120+AT122</f>
        <v>8.9047298923749629E-2</v>
      </c>
      <c r="AU124" s="257"/>
      <c r="AV124" s="257">
        <f>+AV96/AV16</f>
        <v>0.1062957294907857</v>
      </c>
      <c r="AW124" s="257">
        <f>+AW96/AW16</f>
        <v>9.1413051181432822E-2</v>
      </c>
      <c r="AX124" s="257">
        <f>+AX96/AX16</f>
        <v>0.10041726551467467</v>
      </c>
      <c r="AY124" s="257"/>
      <c r="AZ124" s="257">
        <f>+AZ120+AZ122</f>
        <v>7.8755460022060408E-2</v>
      </c>
      <c r="BA124" s="257"/>
      <c r="BB124" s="257">
        <f>+BB120+BB122</f>
        <v>7.7759843834865394E-2</v>
      </c>
      <c r="BC124" s="257"/>
      <c r="BD124" s="257">
        <f>+BD120+BD122</f>
        <v>7.8579782475585211E-2</v>
      </c>
      <c r="BE124" s="257"/>
      <c r="BF124" s="257">
        <f>+BF120+BF122</f>
        <v>7.5809205076829311E-2</v>
      </c>
      <c r="BG124" s="257"/>
      <c r="BH124" s="257">
        <f>+BH120+BH122</f>
        <v>7.5641318115359707E-2</v>
      </c>
      <c r="BI124" s="257"/>
      <c r="BJ124" s="257">
        <f>+BJ120+BJ122</f>
        <v>7.5732928363296356E-2</v>
      </c>
      <c r="BK124" s="257"/>
      <c r="BL124" s="257">
        <f>+BL96/BL16</f>
        <v>7.7490914397621583E-2</v>
      </c>
      <c r="BM124" s="257">
        <f>+BM96/BM16</f>
        <v>7.6181467585988913E-2</v>
      </c>
      <c r="BN124" s="257">
        <f>+BN96/BN16</f>
        <v>7.7066431063185045E-2</v>
      </c>
      <c r="BO124" s="257"/>
      <c r="BP124" s="257">
        <f>+BP120+BP122</f>
        <v>7.0471606865209646E-2</v>
      </c>
      <c r="BQ124" s="257"/>
      <c r="BR124" s="257">
        <f>+BR120+BR122</f>
        <v>8.382712853994348E-2</v>
      </c>
      <c r="BS124" s="257"/>
      <c r="BT124" s="257">
        <f>+BT120+BT122</f>
        <v>7.3515867202312818E-2</v>
      </c>
      <c r="BU124" s="257"/>
      <c r="BV124" s="257">
        <f>+BV120+BV122</f>
        <v>7.8600232497558528E-2</v>
      </c>
      <c r="BW124" s="257"/>
      <c r="BX124" s="257">
        <f>+BX120+BX122</f>
        <v>0.11443323948836376</v>
      </c>
      <c r="BY124" s="257"/>
      <c r="BZ124" s="257">
        <f>+BZ120+BZ122</f>
        <v>0.10416299544596028</v>
      </c>
      <c r="CA124" s="257"/>
      <c r="CB124" s="257">
        <f>+CB96/CB16</f>
        <v>7.204172769907817E-2</v>
      </c>
      <c r="CC124" s="257">
        <f>+CC96/CC16</f>
        <v>0.10429305057980232</v>
      </c>
      <c r="CD124" s="257">
        <f>+CD96/CD16</f>
        <v>8.5531209542902428E-2</v>
      </c>
      <c r="CE124" s="257"/>
      <c r="CF124" s="257">
        <f>+CF120+CF122</f>
        <v>0.10194395589493234</v>
      </c>
      <c r="CG124" s="257"/>
      <c r="CH124" s="257">
        <f>+CH120+CH122</f>
        <v>7.934660947203051E-2</v>
      </c>
      <c r="CI124" s="257"/>
      <c r="CJ124" s="257">
        <f>+CJ120+CJ122</f>
        <v>9.8472116330300119E-2</v>
      </c>
      <c r="CK124" s="257"/>
      <c r="CL124" s="257">
        <f>+CL120+CL122</f>
        <v>8.9256137295371712E-2</v>
      </c>
      <c r="CM124" s="257"/>
      <c r="CN124" s="257">
        <f>+CN120+CN122</f>
        <v>5.1413702226317672E-2</v>
      </c>
      <c r="CO124" s="257"/>
      <c r="CP124" s="257">
        <f>+CP120+CP122</f>
        <v>7.2479767350835306E-2</v>
      </c>
      <c r="CQ124" s="257"/>
      <c r="CR124" s="257">
        <f>+CR96/CR16</f>
        <v>9.6803460060395835E-2</v>
      </c>
      <c r="CS124" s="257">
        <f>+CS96/CS16</f>
        <v>5.8417949336606191E-2</v>
      </c>
      <c r="CT124" s="257">
        <f>+CT96/CT16</f>
        <v>8.5249086286295808E-2</v>
      </c>
      <c r="CU124" s="257"/>
      <c r="CV124" s="257">
        <f>+CV120+CV122</f>
        <v>7.8536592606655534E-2</v>
      </c>
      <c r="CW124" s="257"/>
      <c r="CX124" s="257">
        <f>+CX120+CX122</f>
        <v>7.3612700915977936E-2</v>
      </c>
      <c r="CY124" s="257"/>
      <c r="CZ124" s="257">
        <f>+CZ120+CZ122</f>
        <v>7.7610455609827642E-2</v>
      </c>
      <c r="DA124" s="257"/>
      <c r="DB124" s="257">
        <f>+DB120+DB122</f>
        <v>8.8137340979321549E-2</v>
      </c>
      <c r="DC124" s="257"/>
      <c r="DD124" s="257">
        <f>+DD120+DD122</f>
        <v>7.0487605982259088E-2</v>
      </c>
      <c r="DE124" s="257"/>
      <c r="DF124" s="257">
        <f>+DF120+DF122</f>
        <v>7.9422575067239237E-2</v>
      </c>
      <c r="DG124" s="259"/>
      <c r="DI124" s="285"/>
      <c r="DJ124" s="264"/>
      <c r="DK124" s="264"/>
      <c r="DL124" s="286"/>
    </row>
    <row r="125" spans="1:117" ht="15.6" x14ac:dyDescent="0.3">
      <c r="B125" s="401"/>
      <c r="C125" s="402"/>
      <c r="D125" s="403"/>
      <c r="E125" s="403"/>
      <c r="F125" s="403"/>
      <c r="G125" s="403"/>
      <c r="H125" s="403"/>
      <c r="I125" s="403"/>
      <c r="J125" s="403"/>
      <c r="K125" s="403"/>
      <c r="L125" s="403"/>
      <c r="M125" s="403"/>
      <c r="N125" s="403"/>
      <c r="O125" s="403"/>
      <c r="P125" s="403"/>
      <c r="Q125" s="403"/>
      <c r="R125" s="403"/>
      <c r="S125" s="403"/>
      <c r="T125" s="403"/>
      <c r="U125" s="403"/>
      <c r="V125" s="403"/>
      <c r="W125" s="403"/>
      <c r="X125" s="403"/>
      <c r="Y125" s="403"/>
      <c r="Z125" s="403"/>
      <c r="AA125" s="403"/>
      <c r="AB125" s="403"/>
      <c r="AC125" s="403"/>
      <c r="AD125" s="403"/>
      <c r="AE125" s="403"/>
      <c r="AF125" s="403"/>
      <c r="AG125" s="403"/>
      <c r="AH125" s="403"/>
      <c r="AI125" s="404"/>
      <c r="AJ125" s="403"/>
      <c r="AK125" s="403"/>
      <c r="AL125" s="403"/>
      <c r="AM125" s="403"/>
      <c r="AN125" s="403"/>
      <c r="AO125" s="403"/>
      <c r="AP125" s="403"/>
      <c r="AQ125" s="403"/>
      <c r="AR125" s="403"/>
      <c r="AS125" s="403"/>
      <c r="AT125" s="403"/>
      <c r="AU125" s="403"/>
      <c r="AV125" s="403"/>
      <c r="AW125" s="403"/>
      <c r="AX125" s="403"/>
      <c r="AY125" s="403"/>
      <c r="AZ125" s="403"/>
      <c r="BA125" s="403"/>
      <c r="BB125" s="403"/>
      <c r="BC125" s="403"/>
      <c r="BD125" s="403"/>
      <c r="BE125" s="403"/>
      <c r="BF125" s="403"/>
      <c r="BG125" s="403"/>
      <c r="BH125" s="403"/>
      <c r="BI125" s="403"/>
      <c r="BJ125" s="403"/>
      <c r="BK125" s="403"/>
      <c r="BL125" s="403"/>
      <c r="BM125" s="403"/>
      <c r="BN125" s="403"/>
      <c r="BO125" s="403"/>
      <c r="BP125" s="403"/>
      <c r="BQ125" s="403"/>
      <c r="BR125" s="403"/>
      <c r="BS125" s="403"/>
      <c r="BT125" s="403"/>
      <c r="BU125" s="403"/>
      <c r="BV125" s="403"/>
      <c r="BW125" s="403"/>
      <c r="BX125" s="403"/>
      <c r="BY125" s="403"/>
      <c r="BZ125" s="403"/>
      <c r="CA125" s="403"/>
      <c r="CB125" s="403"/>
      <c r="CC125" s="403"/>
      <c r="CD125" s="403"/>
      <c r="CE125" s="403"/>
      <c r="CF125" s="403"/>
      <c r="CG125" s="403"/>
      <c r="CH125" s="403"/>
      <c r="CI125" s="403"/>
      <c r="CJ125" s="403"/>
      <c r="CK125" s="403"/>
      <c r="CL125" s="403"/>
      <c r="CM125" s="403"/>
      <c r="CN125" s="403"/>
      <c r="CO125" s="403"/>
      <c r="CP125" s="403"/>
      <c r="CQ125" s="403"/>
      <c r="CR125" s="403"/>
      <c r="CS125" s="403"/>
      <c r="CT125" s="403"/>
      <c r="CU125" s="403"/>
      <c r="CV125" s="403"/>
      <c r="CW125" s="403"/>
      <c r="CX125" s="403"/>
      <c r="CY125" s="403"/>
      <c r="CZ125" s="403"/>
      <c r="DA125" s="403"/>
      <c r="DB125" s="403"/>
      <c r="DC125" s="403"/>
      <c r="DD125" s="403"/>
      <c r="DE125" s="403"/>
      <c r="DF125" s="403"/>
      <c r="DG125" s="403"/>
      <c r="DI125" s="405"/>
      <c r="DJ125" s="406"/>
      <c r="DK125" s="406"/>
      <c r="DL125" s="407"/>
    </row>
    <row r="126" spans="1:117" x14ac:dyDescent="0.25">
      <c r="A126" s="315" t="s">
        <v>222</v>
      </c>
      <c r="C126"/>
      <c r="AI126" s="20"/>
      <c r="DI126" s="194" t="s">
        <v>95</v>
      </c>
      <c r="DJ126" s="198">
        <f>+DJ102</f>
        <v>97800294.360200405</v>
      </c>
      <c r="DK126" s="198">
        <f>+DK102</f>
        <v>116144719.4090395</v>
      </c>
      <c r="DL126" s="199">
        <f>+DL102</f>
        <v>213945013.76923943</v>
      </c>
    </row>
    <row r="127" spans="1:117" ht="15.75" customHeight="1" x14ac:dyDescent="0.3">
      <c r="C127"/>
      <c r="DI127" s="187" t="s">
        <v>125</v>
      </c>
      <c r="DJ127" s="202">
        <f>+H114</f>
        <v>17839014.00000003</v>
      </c>
      <c r="DK127" s="202">
        <f>+N114</f>
        <v>1724701.0000000596</v>
      </c>
      <c r="DL127" s="203">
        <f>+DJ127+DK127</f>
        <v>19563715.000000089</v>
      </c>
    </row>
    <row r="128" spans="1:117" ht="15.75" customHeight="1" x14ac:dyDescent="0.3">
      <c r="A128" s="316" t="s">
        <v>223</v>
      </c>
      <c r="B128" s="317"/>
      <c r="C128"/>
      <c r="D128" s="317"/>
      <c r="E128" s="318"/>
      <c r="F128" s="318"/>
      <c r="G128" s="319"/>
      <c r="H128" s="408"/>
      <c r="J128" s="317"/>
      <c r="T128" s="317"/>
      <c r="U128" s="14"/>
      <c r="V128" s="14"/>
      <c r="W128" s="14"/>
      <c r="X128" s="14"/>
      <c r="Y128" s="14"/>
      <c r="Z128" s="317"/>
      <c r="AA128" s="14"/>
      <c r="AB128" s="14"/>
      <c r="AC128" s="14"/>
      <c r="AD128" s="14"/>
      <c r="AE128" s="14"/>
      <c r="AF128" s="14"/>
      <c r="AG128" s="14"/>
      <c r="AH128" s="14"/>
      <c r="AJ128" s="317"/>
      <c r="AP128" s="317"/>
      <c r="AZ128" s="317"/>
      <c r="BF128" s="317"/>
      <c r="BP128" s="317"/>
      <c r="BV128" s="317"/>
      <c r="CF128" s="317"/>
      <c r="CL128" s="317"/>
      <c r="DF128" s="242"/>
      <c r="DI128" s="187" t="s">
        <v>131</v>
      </c>
      <c r="DJ128" s="202">
        <f>+X114</f>
        <v>86933290.845516458</v>
      </c>
      <c r="DK128" s="202">
        <f>+AD114</f>
        <v>92564900.227961957</v>
      </c>
      <c r="DL128" s="203">
        <f t="shared" ref="DL128:DL132" si="248">+DJ128+DK128</f>
        <v>179498191.0734784</v>
      </c>
    </row>
    <row r="129" spans="1:116" ht="15.75" customHeight="1" x14ac:dyDescent="0.3">
      <c r="A129" s="320">
        <v>1.1000000000000001</v>
      </c>
      <c r="B129" s="321" t="s">
        <v>224</v>
      </c>
      <c r="C129"/>
      <c r="D129" s="322">
        <f>+D63*3+'JUL-SEP 2021'!D63</f>
        <v>715646801</v>
      </c>
      <c r="E129" s="323"/>
      <c r="F129" s="323"/>
      <c r="G129" s="324"/>
      <c r="H129" s="323"/>
      <c r="J129" s="322">
        <f>+J63*3+'JUL-SEP 2021'!J63</f>
        <v>370165534</v>
      </c>
      <c r="T129" s="322">
        <f>+T63*3+'JUL-SEP 2021'!T63</f>
        <v>1247096568.3300004</v>
      </c>
      <c r="Z129" s="322">
        <f>+Z63*3+'JUL-SEP 2021'!Z63</f>
        <v>824296061.07000256</v>
      </c>
      <c r="AJ129" s="322">
        <f>+AJ63*3+'JUL-SEP 2021'!AJ63</f>
        <v>447410230.01907724</v>
      </c>
      <c r="AP129" s="322">
        <f>+AP63*3+'JUL-SEP 2021'!AP63</f>
        <v>156251137.52500096</v>
      </c>
      <c r="AZ129" s="322">
        <f>+AZ63*3+'JUL-SEP 2021'!AZ63</f>
        <v>822928354.19257784</v>
      </c>
      <c r="BF129" s="322">
        <f>+BF63*3+'JUL-SEP 2021'!BF63</f>
        <v>603642696.82773435</v>
      </c>
      <c r="BP129" s="322">
        <f>+BP63*3+'JUL-SEP 2021'!BP63</f>
        <v>504509282.77000058</v>
      </c>
      <c r="BV129" s="322">
        <f>+BV63*3+'JUL-SEP 2021'!BV63</f>
        <v>209821428.36999989</v>
      </c>
      <c r="CF129" s="322">
        <f>+CF63*3+'JUL-SEP 2021'!CF63</f>
        <v>803793023.0015384</v>
      </c>
      <c r="CL129" s="322">
        <f>+CL63*3+'JUL-SEP 2021'!CL63</f>
        <v>483739776.54473251</v>
      </c>
      <c r="DI129" s="187" t="s">
        <v>215</v>
      </c>
      <c r="DJ129" s="202">
        <f>+AN114</f>
        <v>9957648.6232051253</v>
      </c>
      <c r="DK129" s="202">
        <f>+AT114</f>
        <v>8013410.349175334</v>
      </c>
      <c r="DL129" s="203">
        <f t="shared" si="248"/>
        <v>17971058.972380459</v>
      </c>
    </row>
    <row r="130" spans="1:116" ht="15" customHeight="1" x14ac:dyDescent="0.45">
      <c r="A130" s="320">
        <v>1.2</v>
      </c>
      <c r="B130" s="321" t="s">
        <v>225</v>
      </c>
      <c r="C130"/>
      <c r="D130" s="325">
        <f>+D73*3+'JUL-SEP 2021'!D73</f>
        <v>19728623.149342358</v>
      </c>
      <c r="E130" s="323"/>
      <c r="F130" s="326"/>
      <c r="G130" s="324"/>
      <c r="H130" s="326"/>
      <c r="J130" s="325">
        <f>+J73*3+'JUL-SEP 2021'!J73</f>
        <v>3875719.1479122969</v>
      </c>
      <c r="T130" s="325">
        <f>+T73*3+'JUL-SEP 2021'!T73</f>
        <v>41336985.987164855</v>
      </c>
      <c r="U130"/>
      <c r="V130"/>
      <c r="W130"/>
      <c r="X130"/>
      <c r="Y130"/>
      <c r="Z130" s="325">
        <f>+Z73*3+'JUL-SEP 2021'!Z73</f>
        <v>27518644.744246095</v>
      </c>
      <c r="AA130"/>
      <c r="AB130"/>
      <c r="AC130"/>
      <c r="AD130"/>
      <c r="AE130"/>
      <c r="AF130"/>
      <c r="AG130"/>
      <c r="AH130"/>
      <c r="AI130"/>
      <c r="AJ130" s="325">
        <f>+AJ73*3+'JUL-SEP 2021'!AJ73</f>
        <v>11522826.737260556</v>
      </c>
      <c r="AK130"/>
      <c r="AL130"/>
      <c r="AM130"/>
      <c r="AN130"/>
      <c r="AO130"/>
      <c r="AP130" s="325">
        <f>+AP73*3+'JUL-SEP 2021'!AP73</f>
        <v>1328174.2693257425</v>
      </c>
      <c r="AQ130"/>
      <c r="AR130"/>
      <c r="AS130"/>
      <c r="AT130"/>
      <c r="AU130"/>
      <c r="AV130"/>
      <c r="AW130"/>
      <c r="AX130"/>
      <c r="AY130"/>
      <c r="AZ130" s="325">
        <f>+AZ73*3+'JUL-SEP 2021'!AZ73</f>
        <v>22855254.702441797</v>
      </c>
      <c r="BA130"/>
      <c r="BB130"/>
      <c r="BC130"/>
      <c r="BD130"/>
      <c r="BE130"/>
      <c r="BF130" s="325">
        <f>+BF73*3+'JUL-SEP 2021'!BF73</f>
        <v>12892450.244700231</v>
      </c>
      <c r="BG130"/>
      <c r="BH130"/>
      <c r="BI130"/>
      <c r="BJ130"/>
      <c r="BK130"/>
      <c r="BL130"/>
      <c r="BM130"/>
      <c r="BN130"/>
      <c r="BO130"/>
      <c r="BP130" s="325">
        <f>+BP73*3+'JUL-SEP 2021'!BP73</f>
        <v>12485473.150000002</v>
      </c>
      <c r="BQ130"/>
      <c r="BR130"/>
      <c r="BS130"/>
      <c r="BT130"/>
      <c r="BU130"/>
      <c r="BV130" s="325">
        <f>+BV73*3+'JUL-SEP 2021'!BV73</f>
        <v>6016893.6100000013</v>
      </c>
      <c r="BW130"/>
      <c r="BX130"/>
      <c r="BY130"/>
      <c r="BZ130"/>
      <c r="CA130"/>
      <c r="CB130"/>
      <c r="CC130"/>
      <c r="CD130"/>
      <c r="CE130"/>
      <c r="CF130" s="325">
        <f>+CF73*3+'JUL-SEP 2021'!CF73</f>
        <v>21684119.237511437</v>
      </c>
      <c r="CL130" s="325">
        <f>+CL73*3+'JUL-SEP 2021'!CL73</f>
        <v>16337733.388333825</v>
      </c>
      <c r="DI130" s="187" t="s">
        <v>165</v>
      </c>
      <c r="DJ130" s="202">
        <f>+BD114</f>
        <v>13709565.956317425</v>
      </c>
      <c r="DK130" s="202">
        <f>+BJ114</f>
        <v>22135738.680259675</v>
      </c>
      <c r="DL130" s="203">
        <f t="shared" si="248"/>
        <v>35845304.6365771</v>
      </c>
    </row>
    <row r="131" spans="1:116" ht="15" customHeight="1" x14ac:dyDescent="0.3">
      <c r="A131" s="320">
        <v>1.3</v>
      </c>
      <c r="B131" s="321" t="s">
        <v>226</v>
      </c>
      <c r="C131"/>
      <c r="D131" s="322">
        <f>+D129+D130</f>
        <v>735375424.1493423</v>
      </c>
      <c r="E131" s="323"/>
      <c r="F131" s="327"/>
      <c r="G131" s="328"/>
      <c r="H131" s="323"/>
      <c r="J131" s="322">
        <f>+J129+J130</f>
        <v>374041253.14791232</v>
      </c>
      <c r="T131" s="322">
        <f>+T129+T130</f>
        <v>1288433554.3171654</v>
      </c>
      <c r="U131"/>
      <c r="V131"/>
      <c r="W131"/>
      <c r="X131"/>
      <c r="Y131"/>
      <c r="Z131" s="322">
        <f>+Z129+Z130</f>
        <v>851814705.81424868</v>
      </c>
      <c r="AA131"/>
      <c r="AB131"/>
      <c r="AC131"/>
      <c r="AD131"/>
      <c r="AE131"/>
      <c r="AF131"/>
      <c r="AG131"/>
      <c r="AH131"/>
      <c r="AI131"/>
      <c r="AJ131" s="322">
        <f>+AJ129+AJ130</f>
        <v>458933056.75633782</v>
      </c>
      <c r="AK131"/>
      <c r="AL131"/>
      <c r="AM131"/>
      <c r="AN131"/>
      <c r="AO131"/>
      <c r="AP131" s="322">
        <f>+AP129+AP130</f>
        <v>157579311.79432669</v>
      </c>
      <c r="AQ131"/>
      <c r="AR131"/>
      <c r="AS131"/>
      <c r="AT131"/>
      <c r="AU131"/>
      <c r="AV131"/>
      <c r="AW131"/>
      <c r="AX131"/>
      <c r="AY131"/>
      <c r="AZ131" s="322">
        <f>+AZ129+AZ130</f>
        <v>845783608.89501965</v>
      </c>
      <c r="BA131"/>
      <c r="BB131"/>
      <c r="BC131"/>
      <c r="BD131"/>
      <c r="BE131"/>
      <c r="BF131" s="322">
        <f>+BF129+BF130</f>
        <v>616535147.07243454</v>
      </c>
      <c r="BG131"/>
      <c r="BH131"/>
      <c r="BI131"/>
      <c r="BJ131"/>
      <c r="BK131"/>
      <c r="BL131"/>
      <c r="BM131"/>
      <c r="BN131"/>
      <c r="BO131"/>
      <c r="BP131" s="322">
        <f>+BP129+BP130</f>
        <v>516994755.92000055</v>
      </c>
      <c r="BQ131"/>
      <c r="BR131"/>
      <c r="BS131"/>
      <c r="BT131"/>
      <c r="BU131"/>
      <c r="BV131" s="322">
        <f>+BV129+BV130</f>
        <v>215838321.9799999</v>
      </c>
      <c r="BW131"/>
      <c r="BX131"/>
      <c r="BY131"/>
      <c r="BZ131"/>
      <c r="CA131"/>
      <c r="CB131"/>
      <c r="CC131"/>
      <c r="CD131"/>
      <c r="CE131"/>
      <c r="CF131" s="322">
        <f>+CF129+CF130</f>
        <v>825477142.23904979</v>
      </c>
      <c r="CL131" s="322">
        <f>+CL129+CL130</f>
        <v>500077509.93306631</v>
      </c>
      <c r="DI131" s="187" t="s">
        <v>167</v>
      </c>
      <c r="DJ131" s="202">
        <f>+BT114</f>
        <v>-26397269.941943645</v>
      </c>
      <c r="DK131" s="202">
        <f>+BZ114</f>
        <v>-32611965.368057169</v>
      </c>
      <c r="DL131" s="203">
        <f t="shared" si="248"/>
        <v>-59009235.310000814</v>
      </c>
    </row>
    <row r="132" spans="1:116" ht="15" customHeight="1" x14ac:dyDescent="0.3">
      <c r="A132" s="320"/>
      <c r="B132" s="321" t="s">
        <v>227</v>
      </c>
      <c r="C132"/>
      <c r="D132" s="322"/>
      <c r="E132" s="323"/>
      <c r="F132" s="318"/>
      <c r="G132" s="319"/>
      <c r="H132" s="323"/>
      <c r="J132" s="322"/>
      <c r="T132" s="322"/>
      <c r="U132"/>
      <c r="V132"/>
      <c r="W132"/>
      <c r="X132"/>
      <c r="Y132"/>
      <c r="Z132" s="322"/>
      <c r="AA132"/>
      <c r="AB132"/>
      <c r="AC132"/>
      <c r="AD132"/>
      <c r="AE132"/>
      <c r="AF132"/>
      <c r="AG132"/>
      <c r="AH132"/>
      <c r="AI132"/>
      <c r="AJ132" s="322"/>
      <c r="AK132"/>
      <c r="AL132"/>
      <c r="AM132"/>
      <c r="AN132"/>
      <c r="AO132"/>
      <c r="AP132" s="322"/>
      <c r="AQ132"/>
      <c r="AR132"/>
      <c r="AS132"/>
      <c r="AT132"/>
      <c r="AU132"/>
      <c r="AV132"/>
      <c r="AW132"/>
      <c r="AX132"/>
      <c r="AY132"/>
      <c r="AZ132" s="322"/>
      <c r="BA132"/>
      <c r="BB132"/>
      <c r="BC132"/>
      <c r="BD132"/>
      <c r="BE132"/>
      <c r="BF132" s="322"/>
      <c r="BG132"/>
      <c r="BH132"/>
      <c r="BI132"/>
      <c r="BJ132"/>
      <c r="BK132"/>
      <c r="BL132"/>
      <c r="BM132"/>
      <c r="BN132"/>
      <c r="BO132"/>
      <c r="BP132" s="322"/>
      <c r="BQ132"/>
      <c r="BR132"/>
      <c r="BS132"/>
      <c r="BT132"/>
      <c r="BU132"/>
      <c r="BV132" s="322"/>
      <c r="BW132"/>
      <c r="BX132"/>
      <c r="BY132"/>
      <c r="BZ132"/>
      <c r="CA132"/>
      <c r="CB132"/>
      <c r="CC132"/>
      <c r="CD132"/>
      <c r="CE132"/>
      <c r="CF132" s="322"/>
      <c r="CL132" s="322"/>
      <c r="DI132" s="187" t="s">
        <v>166</v>
      </c>
      <c r="DJ132" s="202">
        <f>+CJ114</f>
        <v>-4241955.1228957772</v>
      </c>
      <c r="DK132" s="202">
        <f>+CP114</f>
        <v>24317934.519699693</v>
      </c>
      <c r="DL132" s="203">
        <f t="shared" si="248"/>
        <v>20075979.396803916</v>
      </c>
    </row>
    <row r="133" spans="1:116" ht="4.8" customHeight="1" x14ac:dyDescent="0.3">
      <c r="A133" s="329" t="s">
        <v>228</v>
      </c>
      <c r="B133" s="321"/>
      <c r="C133"/>
      <c r="D133" s="322"/>
      <c r="E133" s="323"/>
      <c r="F133" s="318"/>
      <c r="G133" s="319"/>
      <c r="H133" s="323"/>
      <c r="J133" s="322"/>
      <c r="T133" s="322"/>
      <c r="U133"/>
      <c r="V133"/>
      <c r="W133"/>
      <c r="X133"/>
      <c r="Y133"/>
      <c r="Z133" s="322"/>
      <c r="AA133"/>
      <c r="AB133"/>
      <c r="AC133"/>
      <c r="AD133"/>
      <c r="AE133"/>
      <c r="AF133"/>
      <c r="AG133"/>
      <c r="AH133"/>
      <c r="AI133"/>
      <c r="AJ133" s="322"/>
      <c r="AK133"/>
      <c r="AL133"/>
      <c r="AM133"/>
      <c r="AN133"/>
      <c r="AO133"/>
      <c r="AP133" s="322"/>
      <c r="AQ133"/>
      <c r="AR133"/>
      <c r="AS133"/>
      <c r="AT133"/>
      <c r="AU133"/>
      <c r="AV133"/>
      <c r="AW133"/>
      <c r="AX133"/>
      <c r="AY133"/>
      <c r="AZ133" s="322"/>
      <c r="BA133"/>
      <c r="BB133"/>
      <c r="BC133"/>
      <c r="BD133"/>
      <c r="BE133"/>
      <c r="BF133" s="322"/>
      <c r="BG133"/>
      <c r="BH133"/>
      <c r="BI133"/>
      <c r="BJ133"/>
      <c r="BK133"/>
      <c r="BL133"/>
      <c r="BM133"/>
      <c r="BN133"/>
      <c r="BO133"/>
      <c r="BP133" s="322"/>
      <c r="BQ133"/>
      <c r="BR133"/>
      <c r="BS133"/>
      <c r="BT133"/>
      <c r="BU133"/>
      <c r="BV133" s="322"/>
      <c r="BW133"/>
      <c r="BX133"/>
      <c r="BY133"/>
      <c r="BZ133"/>
      <c r="CA133"/>
      <c r="CB133"/>
      <c r="CC133"/>
      <c r="CD133"/>
      <c r="CE133"/>
      <c r="CF133" s="322"/>
      <c r="CL133" s="322"/>
      <c r="DI133" s="170"/>
      <c r="DJ133" s="261"/>
      <c r="DK133" s="261"/>
      <c r="DL133" s="262"/>
    </row>
    <row r="134" spans="1:116" ht="14.4" x14ac:dyDescent="0.25">
      <c r="A134" s="320">
        <v>2.1</v>
      </c>
      <c r="B134" s="321" t="s">
        <v>51</v>
      </c>
      <c r="C134"/>
      <c r="D134" s="322">
        <f>+D10*3+'JUL-SEP 2021'!D10</f>
        <v>880431406.12000012</v>
      </c>
      <c r="E134" s="323"/>
      <c r="F134" s="323"/>
      <c r="G134" s="324"/>
      <c r="H134" s="323"/>
      <c r="J134" s="322">
        <f>+J10*3+'JUL-SEP 2021'!J10</f>
        <v>422490794.69999999</v>
      </c>
      <c r="T134" s="322">
        <f>+T10*3+'JUL-SEP 2021'!T10</f>
        <v>1682330466.1499991</v>
      </c>
      <c r="U134"/>
      <c r="V134"/>
      <c r="W134"/>
      <c r="X134"/>
      <c r="Y134"/>
      <c r="Z134" s="322">
        <f>+Z10*3+'JUL-SEP 2021'!Z10</f>
        <v>1028896931.200002</v>
      </c>
      <c r="AA134"/>
      <c r="AB134"/>
      <c r="AC134"/>
      <c r="AD134"/>
      <c r="AE134"/>
      <c r="AF134"/>
      <c r="AG134"/>
      <c r="AH134"/>
      <c r="AI134"/>
      <c r="AJ134" s="322">
        <f>+AJ10*3+'JUL-SEP 2021'!AJ10</f>
        <v>529368639.33843631</v>
      </c>
      <c r="AK134"/>
      <c r="AL134"/>
      <c r="AM134"/>
      <c r="AN134"/>
      <c r="AO134"/>
      <c r="AP134" s="322">
        <f>+AP10*3+'JUL-SEP 2021'!AP10</f>
        <v>173749007.70423964</v>
      </c>
      <c r="AQ134"/>
      <c r="AR134"/>
      <c r="AS134"/>
      <c r="AT134"/>
      <c r="AU134"/>
      <c r="AV134"/>
      <c r="AW134"/>
      <c r="AX134"/>
      <c r="AY134"/>
      <c r="AZ134" s="322">
        <f>+AZ10*3+'JUL-SEP 2021'!AZ10</f>
        <v>982117808.10694003</v>
      </c>
      <c r="BA134"/>
      <c r="BB134"/>
      <c r="BC134"/>
      <c r="BD134"/>
      <c r="BE134"/>
      <c r="BF134" s="322">
        <f>+BF10*3+'JUL-SEP 2021'!BF10</f>
        <v>703238635.98087204</v>
      </c>
      <c r="BG134"/>
      <c r="BH134"/>
      <c r="BI134"/>
      <c r="BJ134"/>
      <c r="BK134"/>
      <c r="BL134"/>
      <c r="BM134"/>
      <c r="BN134"/>
      <c r="BO134"/>
      <c r="BP134" s="322">
        <f>+BP10*3+'JUL-SEP 2021'!BP10</f>
        <v>633942382.51000023</v>
      </c>
      <c r="BQ134"/>
      <c r="BR134"/>
      <c r="BS134"/>
      <c r="BT134"/>
      <c r="BU134"/>
      <c r="BV134" s="322">
        <f>+BV10*3+'JUL-SEP 2021'!BV10</f>
        <v>253626876.93999934</v>
      </c>
      <c r="BW134"/>
      <c r="BX134"/>
      <c r="BY134"/>
      <c r="BZ134"/>
      <c r="CA134"/>
      <c r="CB134"/>
      <c r="CC134"/>
      <c r="CD134"/>
      <c r="CE134"/>
      <c r="CF134" s="322">
        <f>+CF10*3+'JUL-SEP 2021'!CF10</f>
        <v>1024917145.6806331</v>
      </c>
      <c r="CL134" s="322">
        <f>+CL10*3+'JUL-SEP 2021'!CL10</f>
        <v>652429558.48155499</v>
      </c>
      <c r="DI134" s="195" t="s">
        <v>97</v>
      </c>
      <c r="DJ134" s="200">
        <f>+DJ126/DJ16</f>
        <v>5.9978419158985073E-2</v>
      </c>
      <c r="DK134" s="200">
        <f>+DK126/DK16</f>
        <v>7.6063280895804636E-2</v>
      </c>
      <c r="DL134" s="215">
        <f>+DL126/DL16</f>
        <v>6.7756865997152443E-2</v>
      </c>
    </row>
    <row r="135" spans="1:116" ht="16.5" customHeight="1" x14ac:dyDescent="0.45">
      <c r="A135" s="320">
        <v>2.2000000000000002</v>
      </c>
      <c r="B135" s="321" t="s">
        <v>229</v>
      </c>
      <c r="C135"/>
      <c r="D135" s="330">
        <f>0.2*('JUL-SEP 2021'!D102+D102*3)</f>
        <v>10289105.772000015</v>
      </c>
      <c r="E135" s="323"/>
      <c r="F135" s="331"/>
      <c r="G135" s="328"/>
      <c r="H135" s="409"/>
      <c r="J135" s="330">
        <f>0.2*('JUL-SEP 2021'!J102+J102*3)</f>
        <v>545836.48399999738</v>
      </c>
      <c r="T135" s="330">
        <f>0.2*('JUL-SEP 2021'!T102+T102*3)</f>
        <v>54920564.963392727</v>
      </c>
      <c r="Z135" s="330">
        <f>0.2*('JUL-SEP 2021'!Z102+Z102*3)</f>
        <v>24612132.4203353</v>
      </c>
      <c r="AJ135" s="330">
        <f>0.2*('JUL-SEP 2021'!AJ102+AJ102*3)</f>
        <v>8022286.0911072856</v>
      </c>
      <c r="AP135" s="330">
        <f>0.2*('JUL-SEP 2021'!AP102+AP102*3)</f>
        <v>4999767.9204283608</v>
      </c>
      <c r="AZ135" s="330">
        <f>0.2*('JUL-SEP 2021'!AZ102+AZ102*3)</f>
        <v>9713111.4694878347</v>
      </c>
      <c r="BF135" s="330">
        <f>0.2*('JUL-SEP 2021'!BF102+BF102*3)</f>
        <v>10764561.615900571</v>
      </c>
      <c r="BP135" s="330">
        <f>0.2*('JUL-SEP 2021'!BP102+BP102*3)</f>
        <v>-11564999.8703596</v>
      </c>
      <c r="BV135" s="330">
        <f>0.2*('JUL-SEP 2021'!BV102+BV102*3)</f>
        <v>-17182072.175562162</v>
      </c>
      <c r="CF135" s="330">
        <f>0.2*('JUL-SEP 2021'!CF102+CF102*3)</f>
        <v>2041479.9582757177</v>
      </c>
      <c r="CL135" s="330">
        <f>0.2*('JUL-SEP 2021'!CL102+CL102*3)</f>
        <v>9263694.724420175</v>
      </c>
      <c r="DI135" s="187" t="s">
        <v>125</v>
      </c>
      <c r="DJ135" s="228">
        <f>+H116</f>
        <v>6.9519968017800193E-2</v>
      </c>
      <c r="DK135" s="228">
        <f>+N116</f>
        <v>6.5555393106260101E-3</v>
      </c>
      <c r="DL135" s="229">
        <f>+R116</f>
        <v>3.7644726855675235E-2</v>
      </c>
    </row>
    <row r="136" spans="1:116" ht="16.5" customHeight="1" x14ac:dyDescent="0.3">
      <c r="A136" s="320">
        <v>2.2999999999999998</v>
      </c>
      <c r="B136" s="321" t="s">
        <v>230</v>
      </c>
      <c r="C136"/>
      <c r="D136" s="322">
        <f>+D134-D135</f>
        <v>870142300.34800005</v>
      </c>
      <c r="E136" s="323"/>
      <c r="F136" s="323"/>
      <c r="G136" s="328"/>
      <c r="H136" s="323"/>
      <c r="J136" s="322">
        <f>+J134-J135</f>
        <v>421944958.21599996</v>
      </c>
      <c r="T136" s="322">
        <f>+T134-T135</f>
        <v>1627409901.1866064</v>
      </c>
      <c r="Z136" s="322">
        <f>+Z134-Z135</f>
        <v>1004284798.7796667</v>
      </c>
      <c r="AJ136" s="322">
        <f>+AJ134-AJ135</f>
        <v>521346353.247329</v>
      </c>
      <c r="AP136" s="322">
        <f>+AP134-AP135</f>
        <v>168749239.78381127</v>
      </c>
      <c r="AZ136" s="322">
        <f>+AZ134-AZ135</f>
        <v>972404696.63745224</v>
      </c>
      <c r="BF136" s="322">
        <f>+BF134-BF135</f>
        <v>692474074.36497152</v>
      </c>
      <c r="BP136" s="322">
        <f>+BP134-BP135</f>
        <v>645507382.38035989</v>
      </c>
      <c r="BV136" s="322">
        <f>+BV134-BV135</f>
        <v>270808949.11556149</v>
      </c>
      <c r="CF136" s="322">
        <f>+CF134-CF135</f>
        <v>1022875665.7223574</v>
      </c>
      <c r="CL136" s="322">
        <f>+CL134-CL135</f>
        <v>643165863.7571348</v>
      </c>
      <c r="DI136" s="187" t="s">
        <v>131</v>
      </c>
      <c r="DJ136" s="228">
        <f>+X116</f>
        <v>0.17598222709576408</v>
      </c>
      <c r="DK136" s="228">
        <f>+AD116</f>
        <v>0.21044146749402126</v>
      </c>
      <c r="DL136" s="229">
        <f>+AH116</f>
        <v>0.19221317124442427</v>
      </c>
    </row>
    <row r="137" spans="1:116" ht="16.5" customHeight="1" x14ac:dyDescent="0.3">
      <c r="A137" s="320"/>
      <c r="B137" s="321"/>
      <c r="C137"/>
      <c r="D137" s="332"/>
      <c r="E137" s="323"/>
      <c r="F137" s="318"/>
      <c r="G137" s="319"/>
      <c r="H137" s="318"/>
      <c r="J137" s="332"/>
      <c r="T137" s="332"/>
      <c r="Z137" s="332"/>
      <c r="AJ137" s="332"/>
      <c r="AP137" s="332"/>
      <c r="AZ137" s="332"/>
      <c r="BF137" s="332"/>
      <c r="BP137" s="332"/>
      <c r="BV137" s="332"/>
      <c r="CF137" s="332"/>
      <c r="CL137" s="332"/>
      <c r="DI137" s="187" t="s">
        <v>215</v>
      </c>
      <c r="DJ137" s="228">
        <f>+AN116</f>
        <v>5.4070872572964147E-2</v>
      </c>
      <c r="DK137" s="228">
        <f>+AT116</f>
        <v>6.1957734144925003E-2</v>
      </c>
      <c r="DL137" s="229">
        <f>+AX116</f>
        <v>5.7324697456130475E-2</v>
      </c>
    </row>
    <row r="138" spans="1:116" ht="16.5" customHeight="1" x14ac:dyDescent="0.3">
      <c r="A138" s="321" t="s">
        <v>231</v>
      </c>
      <c r="B138" s="317"/>
      <c r="C138"/>
      <c r="D138" s="332"/>
      <c r="E138" s="323"/>
      <c r="F138" s="318"/>
      <c r="G138" s="319"/>
      <c r="H138" s="318"/>
      <c r="J138" s="332"/>
      <c r="T138" s="332"/>
      <c r="Z138" s="332"/>
      <c r="AJ138" s="332"/>
      <c r="AP138" s="332"/>
      <c r="AZ138" s="332"/>
      <c r="BF138" s="332"/>
      <c r="BP138" s="332"/>
      <c r="BV138" s="332"/>
      <c r="CF138" s="332"/>
      <c r="CL138" s="332"/>
      <c r="DI138" s="187" t="s">
        <v>165</v>
      </c>
      <c r="DJ138" s="228">
        <f>+BD116</f>
        <v>4.6778121758882983E-2</v>
      </c>
      <c r="DK138" s="228">
        <f>+BJ116</f>
        <v>6.6552934089285115E-2</v>
      </c>
      <c r="DL138" s="229">
        <f>+BN116</f>
        <v>5.7290160307321862E-2</v>
      </c>
    </row>
    <row r="139" spans="1:116" ht="16.5" customHeight="1" x14ac:dyDescent="0.3">
      <c r="A139" s="320">
        <v>3.1</v>
      </c>
      <c r="B139" s="321" t="s">
        <v>232</v>
      </c>
      <c r="C139"/>
      <c r="D139" s="333">
        <f>'JUL-SEP 2021'!D111+D111*3</f>
        <v>424384</v>
      </c>
      <c r="E139" s="323"/>
      <c r="F139" s="334"/>
      <c r="G139" s="335"/>
      <c r="H139" s="334"/>
      <c r="J139" s="333">
        <f>'JUL-SEP 2021'!J111+J111*3</f>
        <v>1255660</v>
      </c>
      <c r="T139" s="333">
        <f>'JUL-SEP 2021'!T111+T111*3</f>
        <v>766710</v>
      </c>
      <c r="Z139" s="333">
        <f>'JUL-SEP 2021'!Z111+Z111*3</f>
        <v>3855542</v>
      </c>
      <c r="AJ139" s="333">
        <f>'JUL-SEP 2021'!AJ111+AJ111*3</f>
        <v>253390</v>
      </c>
      <c r="AP139" s="333">
        <f>'JUL-SEP 2021'!AP111+AP111*3</f>
        <v>582144</v>
      </c>
      <c r="AZ139" s="333">
        <f>'JUL-SEP 2021'!AZ111+AZ111*3</f>
        <v>440507</v>
      </c>
      <c r="BF139" s="333">
        <f>'JUL-SEP 2021'!BF111+BF111*3</f>
        <v>2348444</v>
      </c>
      <c r="BP139" s="333">
        <f>'JUL-SEP 2021'!BP111+BP111*3</f>
        <v>349196</v>
      </c>
      <c r="BV139" s="333">
        <f>'JUL-SEP 2021'!BV111+BV111*3</f>
        <v>1103090</v>
      </c>
      <c r="CF139" s="333">
        <f>'JUL-SEP 2021'!CF111+CF111*3</f>
        <v>502440</v>
      </c>
      <c r="CL139" s="333">
        <f>'JUL-SEP 2021'!CL111+CL111*3</f>
        <v>2332687</v>
      </c>
      <c r="DI139" s="187" t="s">
        <v>167</v>
      </c>
      <c r="DJ139" s="228">
        <f>+BT116</f>
        <v>-0.18743151312424008</v>
      </c>
      <c r="DK139" s="228">
        <f>+BZ116</f>
        <v>-0.35906982164608525</v>
      </c>
      <c r="DL139" s="229">
        <f>+CD116</f>
        <v>-0.25472307203489197</v>
      </c>
    </row>
    <row r="140" spans="1:116" ht="16.5" customHeight="1" x14ac:dyDescent="0.3">
      <c r="A140" s="320">
        <v>3.2</v>
      </c>
      <c r="B140" s="321" t="s">
        <v>233</v>
      </c>
      <c r="C140"/>
      <c r="D140" s="336">
        <f>IF(D148="Yes",IF(D139&lt;$J$194,ROUND(VLOOKUP(D139,$G$188:$J$194,3)+((VLOOKUP(D139,$G$188:$J$194,4)-D139)/(VLOOKUP(D139,$G$188:$J$194,4)-VLOOKUP(D139,$G$188:$J$194,1)))*(VLOOKUP(D139,$G$188:$J$194,2)-VLOOKUP(D139,$G$188:$J$194,3)),3),0),0)</f>
        <v>0</v>
      </c>
      <c r="E140" s="337"/>
      <c r="F140" s="337"/>
      <c r="G140" s="338"/>
      <c r="H140" s="337"/>
      <c r="J140" s="336">
        <f>IF(J148="Yes",IF(J139&lt;$J$194,ROUND(VLOOKUP(J139,$G$188:$J$194,3)+((VLOOKUP(J139,$G$188:$J$194,4)-J139)/(VLOOKUP(J139,$G$188:$J$194,4)-VLOOKUP(J139,$G$188:$J$194,1)))*(VLOOKUP(J139,$G$188:$J$194,2)-VLOOKUP(J139,$G$188:$J$194,3)),3),0),0)</f>
        <v>0</v>
      </c>
      <c r="T140" s="336">
        <f>IF(T148="Yes",IF(T139&lt;$J$194,ROUND(VLOOKUP(T139,$G$188:$J$194,3)+((VLOOKUP(T139,$G$188:$J$194,4)-T139)/(VLOOKUP(T139,$G$188:$J$194,4)-VLOOKUP(T139,$G$188:$J$194,1)))*(VLOOKUP(T139,$G$188:$J$194,2)-VLOOKUP(T139,$G$188:$J$194,3)),3),0),0)</f>
        <v>0</v>
      </c>
      <c r="Z140" s="336">
        <f>IF(Z148="Yes",IF(Z139&lt;$J$194,ROUND(VLOOKUP(Z139,$G$188:$J$194,3)+((VLOOKUP(Z139,$G$188:$J$194,4)-Z139)/(VLOOKUP(Z139,$G$188:$J$194,4)-VLOOKUP(Z139,$G$188:$J$194,1)))*(VLOOKUP(Z139,$G$188:$J$194,2)-VLOOKUP(Z139,$G$188:$J$194,3)),3),0),0)</f>
        <v>0</v>
      </c>
      <c r="AJ140" s="336">
        <f>IF(AJ148="Yes",IF(AJ139&lt;$J$194,ROUND(VLOOKUP(AJ139,$G$188:$J$194,3)+((VLOOKUP(AJ139,$G$188:$J$194,4)-AJ139)/(VLOOKUP(AJ139,$G$188:$J$194,4)-VLOOKUP(AJ139,$G$188:$J$194,1)))*(VLOOKUP(AJ139,$G$188:$J$194,2)-VLOOKUP(AJ139,$G$188:$J$194,3)),3),0),0)</f>
        <v>1.2999999999999999E-2</v>
      </c>
      <c r="AP140" s="336">
        <f>IF(AP148="Yes",IF(AP139&lt;$J$194,ROUND(VLOOKUP(AP139,$G$188:$J$194,3)+((VLOOKUP(AP139,$G$188:$J$194,4)-AP139)/(VLOOKUP(AP139,$G$188:$J$194,4)-VLOOKUP(AP139,$G$188:$J$194,1)))*(VLOOKUP(AP139,$G$188:$J$194,2)-VLOOKUP(AP139,$G$188:$J$194,3)),3),0),0)</f>
        <v>0</v>
      </c>
      <c r="AZ140" s="336">
        <f>IF(AZ148="Yes",IF(AZ139&lt;$J$194,ROUND(VLOOKUP(AZ139,$G$188:$J$194,3)+((VLOOKUP(AZ139,$G$188:$J$194,4)-AZ139)/(VLOOKUP(AZ139,$G$188:$J$194,4)-VLOOKUP(AZ139,$G$188:$J$194,1)))*(VLOOKUP(AZ139,$G$188:$J$194,2)-VLOOKUP(AZ139,$G$188:$J$194,3)),3),0),0)</f>
        <v>0</v>
      </c>
      <c r="BF140" s="336">
        <f>IF(BF148="Yes",IF(BF139&lt;$J$194,ROUND(VLOOKUP(BF139,$G$188:$J$194,3)+((VLOOKUP(BF139,$G$188:$J$194,4)-BF139)/(VLOOKUP(BF139,$G$188:$J$194,4)-VLOOKUP(BF139,$G$188:$J$194,1)))*(VLOOKUP(BF139,$G$188:$J$194,2)-VLOOKUP(BF139,$G$188:$J$194,3)),3),0),0)</f>
        <v>0</v>
      </c>
      <c r="BP140" s="336">
        <f>IF(BP148="Yes",IF(BP139&lt;$J$194,ROUND(VLOOKUP(BP139,$G$188:$J$194,3)+((VLOOKUP(BP139,$G$188:$J$194,4)-BP139)/(VLOOKUP(BP139,$G$188:$J$194,4)-VLOOKUP(BP139,$G$188:$J$194,1)))*(VLOOKUP(BP139,$G$188:$J$194,2)-VLOOKUP(BP139,$G$188:$J$194,3)),3),0),0)</f>
        <v>1.0999999999999999E-2</v>
      </c>
      <c r="BV140" s="336">
        <f>IF(BV148="Yes",IF(BV139&lt;$J$194,ROUND(VLOOKUP(BV139,$G$188:$J$194,3)+((VLOOKUP(BV139,$G$188:$J$194,4)-BV139)/(VLOOKUP(BV139,$G$188:$J$194,4)-VLOOKUP(BV139,$G$188:$J$194,1)))*(VLOOKUP(BV139,$G$188:$J$194,2)-VLOOKUP(BV139,$G$188:$J$194,3)),3),0),0)</f>
        <v>0</v>
      </c>
      <c r="CF140" s="336">
        <f>IF(CF148="Yes",IF(CF139&lt;$J$194,ROUND(VLOOKUP(CF139,$G$188:$J$194,3)+((VLOOKUP(CF139,$G$188:$J$194,4)-CF139)/(VLOOKUP(CF139,$G$188:$J$194,4)-VLOOKUP(CF139,$G$188:$J$194,1)))*(VLOOKUP(CF139,$G$188:$J$194,2)-VLOOKUP(CF139,$G$188:$J$194,3)),3),0),0)</f>
        <v>0</v>
      </c>
      <c r="CL140" s="336">
        <f>IF(CL148="Yes",IF(CL139&lt;$J$194,ROUND(VLOOKUP(CL139,$G$188:$J$194,3)+((VLOOKUP(CL139,$G$188:$J$194,4)-CL139)/(VLOOKUP(CL139,$G$188:$J$194,4)-VLOOKUP(CL139,$G$188:$J$194,1)))*(VLOOKUP(CL139,$G$188:$J$194,2)-VLOOKUP(CL139,$G$188:$J$194,3)),3),0),0)</f>
        <v>0</v>
      </c>
      <c r="DI140" s="187" t="s">
        <v>166</v>
      </c>
      <c r="DJ140" s="228">
        <f>+CJ116</f>
        <v>-1.6195175148179617E-2</v>
      </c>
      <c r="DK140" s="228">
        <f>+CP116</f>
        <v>8.9656754539014005E-2</v>
      </c>
      <c r="DL140" s="229">
        <f>+CT116</f>
        <v>3.7654642256757943E-2</v>
      </c>
    </row>
    <row r="141" spans="1:116" ht="4.8" customHeight="1" x14ac:dyDescent="0.3">
      <c r="A141" s="339"/>
      <c r="B141" s="321"/>
      <c r="C141"/>
      <c r="D141" s="340"/>
      <c r="E141" s="341"/>
      <c r="F141" s="341"/>
      <c r="G141" s="335"/>
      <c r="H141" s="341"/>
      <c r="J141" s="340"/>
      <c r="T141" s="340"/>
      <c r="Z141" s="340"/>
      <c r="AJ141" s="340"/>
      <c r="AP141" s="340"/>
      <c r="AZ141" s="340"/>
      <c r="BF141" s="340"/>
      <c r="BP141" s="340"/>
      <c r="BV141" s="340"/>
      <c r="CF141" s="340"/>
      <c r="CL141" s="340"/>
      <c r="DI141" s="170"/>
      <c r="DJ141" s="261"/>
      <c r="DK141" s="261"/>
      <c r="DL141" s="262"/>
    </row>
    <row r="142" spans="1:116" ht="14.4" x14ac:dyDescent="0.25">
      <c r="A142" s="321" t="s">
        <v>234</v>
      </c>
      <c r="B142" s="342"/>
      <c r="C142"/>
      <c r="D142" s="332"/>
      <c r="E142" s="318"/>
      <c r="F142" s="318"/>
      <c r="G142" s="319"/>
      <c r="H142" s="318"/>
      <c r="J142" s="332"/>
      <c r="T142" s="332"/>
      <c r="Z142" s="332"/>
      <c r="AJ142" s="332"/>
      <c r="AP142" s="332"/>
      <c r="AZ142" s="332"/>
      <c r="BF142" s="332"/>
      <c r="BP142" s="332"/>
      <c r="BV142" s="332"/>
      <c r="CF142" s="332"/>
      <c r="CL142" s="332"/>
      <c r="DI142" s="195" t="s">
        <v>168</v>
      </c>
      <c r="DJ142" s="233">
        <f>+DJ63/DJ16</f>
        <v>0.86241112523118735</v>
      </c>
      <c r="DK142" s="233">
        <f t="shared" ref="DK142:DL142" si="249">+DK63/DK16</f>
        <v>0.84451414403695613</v>
      </c>
      <c r="DL142" s="234">
        <f t="shared" si="249"/>
        <v>0.85375635908766845</v>
      </c>
    </row>
    <row r="143" spans="1:116" ht="15" customHeight="1" x14ac:dyDescent="0.3">
      <c r="A143" s="343">
        <v>4.0999999999999996</v>
      </c>
      <c r="B143" s="321" t="s">
        <v>235</v>
      </c>
      <c r="C143"/>
      <c r="D143" s="344">
        <f>IFERROR(D131/D136,"")</f>
        <v>0.8451208771889841</v>
      </c>
      <c r="E143" s="345"/>
      <c r="F143" s="345"/>
      <c r="G143" s="338"/>
      <c r="H143" s="345"/>
      <c r="J143" s="344">
        <f>IFERROR(J131/J136,"")</f>
        <v>0.88646930331712837</v>
      </c>
      <c r="T143" s="344">
        <f>IFERROR(T131/T136,"")</f>
        <v>0.79170807144390576</v>
      </c>
      <c r="Z143" s="344">
        <f>IFERROR(Z131/Z136,"")</f>
        <v>0.84818042337125044</v>
      </c>
      <c r="AJ143" s="344">
        <f>IFERROR(AJ131/AJ136,"")</f>
        <v>0.88028439040143813</v>
      </c>
      <c r="AP143" s="344">
        <f>IFERROR(AP131/AP136,"")</f>
        <v>0.93380753594034172</v>
      </c>
      <c r="AZ143" s="344">
        <f>IFERROR(AZ131/AZ136,"")</f>
        <v>0.86978560656865944</v>
      </c>
      <c r="BF143" s="344">
        <f>IFERROR(BF131/BF136,"")</f>
        <v>0.8903367936739347</v>
      </c>
      <c r="BP143" s="344">
        <f>IFERROR(BP131/BP136,"")</f>
        <v>0.80091222816622365</v>
      </c>
      <c r="BV143" s="344">
        <f>IFERROR(BV131/BV136,"")</f>
        <v>0.79701325486070207</v>
      </c>
      <c r="CF143" s="344">
        <f>IFERROR(CF131/CF136,"")</f>
        <v>0.80701611144116503</v>
      </c>
      <c r="CL143" s="344">
        <f>IFERROR(CL131/CL136,"")</f>
        <v>0.77752495602269722</v>
      </c>
      <c r="DI143" s="187" t="s">
        <v>125</v>
      </c>
      <c r="DJ143" s="228">
        <f>+H118</f>
        <v>0.85415298533683603</v>
      </c>
      <c r="DK143" s="228">
        <f>+N118</f>
        <v>0.92995686828609447</v>
      </c>
      <c r="DL143" s="229">
        <f>+R118</f>
        <v>0.89252809807343092</v>
      </c>
    </row>
    <row r="144" spans="1:116" ht="15" customHeight="1" x14ac:dyDescent="0.3">
      <c r="A144" s="343">
        <v>4.2</v>
      </c>
      <c r="B144" s="321" t="s">
        <v>233</v>
      </c>
      <c r="C144"/>
      <c r="D144" s="346">
        <f>+D140</f>
        <v>0</v>
      </c>
      <c r="E144" s="347"/>
      <c r="F144" s="347"/>
      <c r="G144" s="338"/>
      <c r="H144" s="347"/>
      <c r="J144" s="346">
        <f>+J140</f>
        <v>0</v>
      </c>
      <c r="T144" s="346">
        <f>+T140</f>
        <v>0</v>
      </c>
      <c r="Z144" s="346">
        <f>+Z140</f>
        <v>0</v>
      </c>
      <c r="AJ144" s="346">
        <f>+AJ140</f>
        <v>1.2999999999999999E-2</v>
      </c>
      <c r="AP144" s="346">
        <f>+AP140</f>
        <v>0</v>
      </c>
      <c r="AZ144" s="346">
        <f>+AZ140</f>
        <v>0</v>
      </c>
      <c r="BF144" s="346">
        <f>+BF140</f>
        <v>0</v>
      </c>
      <c r="BP144" s="346">
        <f>+BP140</f>
        <v>1.0999999999999999E-2</v>
      </c>
      <c r="BV144" s="346">
        <f>+BV140</f>
        <v>0</v>
      </c>
      <c r="CF144" s="346">
        <f>+CF140</f>
        <v>0</v>
      </c>
      <c r="CL144" s="346">
        <f>+CL140</f>
        <v>0</v>
      </c>
      <c r="DI144" s="187" t="s">
        <v>131</v>
      </c>
      <c r="DJ144" s="228">
        <f>+X118</f>
        <v>0.76768909277117847</v>
      </c>
      <c r="DK144" s="228">
        <f>+AD118</f>
        <v>0.70147226470423407</v>
      </c>
      <c r="DL144" s="229">
        <f>+AH118</f>
        <v>0.73649973323699769</v>
      </c>
    </row>
    <row r="145" spans="1:116" ht="15" customHeight="1" x14ac:dyDescent="0.3">
      <c r="A145" s="343">
        <v>4.3</v>
      </c>
      <c r="B145" s="321" t="s">
        <v>236</v>
      </c>
      <c r="C145"/>
      <c r="D145" s="348">
        <f>IFERROR(D143+D144,"")</f>
        <v>0.8451208771889841</v>
      </c>
      <c r="E145" s="349"/>
      <c r="F145" s="349"/>
      <c r="G145" s="338"/>
      <c r="H145" s="349"/>
      <c r="I145" s="350"/>
      <c r="J145" s="348">
        <f>IFERROR(J143+J144,"")</f>
        <v>0.88646930331712837</v>
      </c>
      <c r="T145" s="348">
        <f>IFERROR(T143+T144,"")</f>
        <v>0.79170807144390576</v>
      </c>
      <c r="Z145" s="348">
        <f>IFERROR(Z143+Z144,"")</f>
        <v>0.84818042337125044</v>
      </c>
      <c r="AJ145" s="348">
        <f>IFERROR(AJ143+AJ144,"")</f>
        <v>0.89328439040143814</v>
      </c>
      <c r="AP145" s="348">
        <f>IFERROR(AP143+AP144,"")</f>
        <v>0.93380753594034172</v>
      </c>
      <c r="AZ145" s="348">
        <f>IFERROR(AZ143+AZ144,"")</f>
        <v>0.86978560656865944</v>
      </c>
      <c r="BF145" s="348">
        <f>IFERROR(BF143+BF144,"")</f>
        <v>0.8903367936739347</v>
      </c>
      <c r="BP145" s="348">
        <f>IFERROR(BP143+BP144,"")</f>
        <v>0.81191222816622366</v>
      </c>
      <c r="BV145" s="348">
        <f>IFERROR(BV143+BV144,"")</f>
        <v>0.79701325486070207</v>
      </c>
      <c r="CF145" s="348">
        <f>IFERROR(CF143+CF144,"")</f>
        <v>0.80701611144116503</v>
      </c>
      <c r="CL145" s="348">
        <f>IFERROR(CL143+CL144,"")</f>
        <v>0.77752495602269722</v>
      </c>
      <c r="DI145" s="187" t="s">
        <v>215</v>
      </c>
      <c r="DJ145" s="228">
        <f>+AN118</f>
        <v>0.83752662831734104</v>
      </c>
      <c r="DK145" s="228">
        <f>+AT118</f>
        <v>0.84899496693132537</v>
      </c>
      <c r="DL145" s="229">
        <f>+AX118</f>
        <v>0.84225803702919499</v>
      </c>
    </row>
    <row r="146" spans="1:116" ht="15" customHeight="1" x14ac:dyDescent="0.3">
      <c r="A146" s="351"/>
      <c r="B146" s="321"/>
      <c r="C146"/>
      <c r="D146" s="332"/>
      <c r="E146" s="318"/>
      <c r="F146" s="318"/>
      <c r="G146" s="319"/>
      <c r="H146" s="318"/>
      <c r="J146" s="332"/>
      <c r="T146" s="332"/>
      <c r="Z146" s="332"/>
      <c r="AJ146" s="332"/>
      <c r="AP146" s="332"/>
      <c r="AZ146" s="332"/>
      <c r="BF146" s="332"/>
      <c r="BP146" s="332"/>
      <c r="BV146" s="332"/>
      <c r="CF146" s="332"/>
      <c r="CL146" s="332"/>
      <c r="DI146" s="187" t="s">
        <v>165</v>
      </c>
      <c r="DJ146" s="228">
        <f>+BD118</f>
        <v>0.87464209576553165</v>
      </c>
      <c r="DK146" s="228">
        <f>+BJ118</f>
        <v>0.85771413754741843</v>
      </c>
      <c r="DL146" s="229">
        <f>+BN118</f>
        <v>0.86564340862949296</v>
      </c>
    </row>
    <row r="147" spans="1:116" ht="15" customHeight="1" x14ac:dyDescent="0.3">
      <c r="A147" s="352" t="s">
        <v>237</v>
      </c>
      <c r="B147" s="317"/>
      <c r="C147"/>
      <c r="D147" s="332"/>
      <c r="E147" s="318"/>
      <c r="F147" s="318"/>
      <c r="G147" s="319"/>
      <c r="H147" s="318"/>
      <c r="J147" s="332"/>
      <c r="T147" s="332"/>
      <c r="Z147" s="332"/>
      <c r="AJ147" s="332"/>
      <c r="AP147" s="332"/>
      <c r="AZ147" s="332"/>
      <c r="BF147" s="332"/>
      <c r="BP147" s="332"/>
      <c r="BV147" s="332"/>
      <c r="CF147" s="332"/>
      <c r="CL147" s="332"/>
      <c r="DI147" s="187" t="s">
        <v>167</v>
      </c>
      <c r="DJ147" s="228">
        <f>+BT118</f>
        <v>1.1139156459219273</v>
      </c>
      <c r="DK147" s="228">
        <f>+BZ118</f>
        <v>1.2549068262001248</v>
      </c>
      <c r="DL147" s="229">
        <f>+CD118</f>
        <v>1.1691918624919895</v>
      </c>
    </row>
    <row r="148" spans="1:116" ht="15" customHeight="1" x14ac:dyDescent="0.3">
      <c r="A148" s="351">
        <v>5.0999999999999996</v>
      </c>
      <c r="B148" s="353" t="s">
        <v>238</v>
      </c>
      <c r="C148"/>
      <c r="D148" s="354" t="str">
        <f>+IF(D139&lt;$H$186,"No","Yes")</f>
        <v>Yes</v>
      </c>
      <c r="E148" s="355"/>
      <c r="F148" s="355"/>
      <c r="G148" s="319"/>
      <c r="H148" s="355"/>
      <c r="J148" s="354" t="str">
        <f>+IF(J139&lt;$H$186,"No","Yes")</f>
        <v>Yes</v>
      </c>
      <c r="T148" s="354" t="str">
        <f>+IF(T139&lt;$H$186,"No","Yes")</f>
        <v>Yes</v>
      </c>
      <c r="Z148" s="354" t="str">
        <f>+IF(Z139&lt;$H$186,"No","Yes")</f>
        <v>Yes</v>
      </c>
      <c r="AJ148" s="354" t="str">
        <f>+IF(AJ139&lt;$H$186,"No","Yes")</f>
        <v>Yes</v>
      </c>
      <c r="AP148" s="354" t="str">
        <f>+IF(AP139&lt;$H$186,"No","Yes")</f>
        <v>Yes</v>
      </c>
      <c r="AZ148" s="354" t="str">
        <f>+IF(AZ139&lt;$H$186,"No","Yes")</f>
        <v>Yes</v>
      </c>
      <c r="BF148" s="354" t="str">
        <f>+IF(BF139&lt;$H$186,"No","Yes")</f>
        <v>Yes</v>
      </c>
      <c r="BP148" s="354" t="str">
        <f>+IF(BP139&lt;$H$186,"No","Yes")</f>
        <v>Yes</v>
      </c>
      <c r="BV148" s="354" t="str">
        <f>+IF(BV139&lt;$H$186,"No","Yes")</f>
        <v>Yes</v>
      </c>
      <c r="CF148" s="354" t="str">
        <f>+IF(CF139&lt;$H$186,"No","Yes")</f>
        <v>Yes</v>
      </c>
      <c r="CL148" s="354" t="str">
        <f>+IF(CL139&lt;$H$186,"No","Yes")</f>
        <v>Yes</v>
      </c>
      <c r="DI148" s="187" t="s">
        <v>166</v>
      </c>
      <c r="DJ148" s="228">
        <f>+CJ118</f>
        <v>0.91772305881787941</v>
      </c>
      <c r="DK148" s="228">
        <f>+CP118</f>
        <v>0.83786347811015061</v>
      </c>
      <c r="DL148" s="229">
        <f>+CT118</f>
        <v>0.87709627145694613</v>
      </c>
    </row>
    <row r="149" spans="1:116" ht="4.8" customHeight="1" x14ac:dyDescent="0.3">
      <c r="A149" s="351">
        <v>5.2</v>
      </c>
      <c r="B149" s="321" t="s">
        <v>239</v>
      </c>
      <c r="C149"/>
      <c r="D149" s="348">
        <f>IF(D148="No","NA",0.85)</f>
        <v>0.85</v>
      </c>
      <c r="E149" s="349"/>
      <c r="F149" s="349"/>
      <c r="G149" s="338"/>
      <c r="H149" s="349"/>
      <c r="J149" s="348">
        <f>IF(J148="No","NA",0.85)</f>
        <v>0.85</v>
      </c>
      <c r="T149" s="348">
        <f>IF(T148="No","NA",0.85)</f>
        <v>0.85</v>
      </c>
      <c r="Z149" s="348">
        <f>IF(Z148="No","NA",0.85)</f>
        <v>0.85</v>
      </c>
      <c r="AJ149" s="348">
        <f>IF(AJ148="No","NA",0.85)</f>
        <v>0.85</v>
      </c>
      <c r="AP149" s="348">
        <f>IF(AP148="No","NA",0.85)</f>
        <v>0.85</v>
      </c>
      <c r="AZ149" s="348">
        <f>IF(AZ148="No","NA",0.85)</f>
        <v>0.85</v>
      </c>
      <c r="BF149" s="348">
        <f>IF(BF148="No","NA",0.85)</f>
        <v>0.85</v>
      </c>
      <c r="BP149" s="348">
        <f>IF(BP148="No","NA",0.85)</f>
        <v>0.85</v>
      </c>
      <c r="BV149" s="348">
        <f>IF(BV148="No","NA",0.85)</f>
        <v>0.85</v>
      </c>
      <c r="CF149" s="348">
        <f>IF(CF148="No","NA",0.85)</f>
        <v>0.85</v>
      </c>
      <c r="CL149" s="348">
        <f>IF(CL148="No","NA",0.85)</f>
        <v>0.85</v>
      </c>
      <c r="DI149" s="170"/>
      <c r="DJ149" s="261"/>
      <c r="DK149" s="261"/>
      <c r="DL149" s="262"/>
    </row>
    <row r="150" spans="1:116" ht="14.4" x14ac:dyDescent="0.25">
      <c r="A150" s="351">
        <v>5.3</v>
      </c>
      <c r="B150" s="321" t="s">
        <v>236</v>
      </c>
      <c r="C150"/>
      <c r="D150" s="344">
        <f>IF(D148="No","",ROUND(D145,3))</f>
        <v>0.84499999999999997</v>
      </c>
      <c r="E150" s="345"/>
      <c r="F150" s="345"/>
      <c r="G150" s="338"/>
      <c r="H150" s="345"/>
      <c r="J150" s="344">
        <f>IF(J148="No","",ROUND(J145,3))</f>
        <v>0.88600000000000001</v>
      </c>
      <c r="T150" s="344">
        <f>IF(T148="No","",ROUND(T145,3))</f>
        <v>0.79200000000000004</v>
      </c>
      <c r="Z150" s="344">
        <f>IF(Z148="No","",ROUND(Z145,3))</f>
        <v>0.84799999999999998</v>
      </c>
      <c r="AJ150" s="344">
        <f>IF(AJ148="No","",ROUND(AJ145,3))</f>
        <v>0.89300000000000002</v>
      </c>
      <c r="AP150" s="344">
        <f>IF(AP148="No","",ROUND(AP145,3))</f>
        <v>0.93400000000000005</v>
      </c>
      <c r="AZ150" s="344">
        <f>IF(AZ148="No","",ROUND(AZ145,3))</f>
        <v>0.87</v>
      </c>
      <c r="BF150" s="344">
        <f>IF(BF148="No","",ROUND(BF145,3))</f>
        <v>0.89</v>
      </c>
      <c r="BP150" s="344">
        <f>IF(BP148="No","",ROUND(BP145,3))</f>
        <v>0.81200000000000006</v>
      </c>
      <c r="BV150" s="344">
        <f>IF(BV148="No","",ROUND(BV145,3))</f>
        <v>0.79700000000000004</v>
      </c>
      <c r="CF150" s="344">
        <f>IF(CF148="No","",ROUND(CF145,3))</f>
        <v>0.80700000000000005</v>
      </c>
      <c r="CL150" s="344">
        <f>IF(CL148="No","",ROUND(CL145,3))</f>
        <v>0.77800000000000002</v>
      </c>
      <c r="DI150" s="195" t="s">
        <v>94</v>
      </c>
      <c r="DJ150" s="233">
        <f>+DJ95/DJ16</f>
        <v>5.408330640581701E-2</v>
      </c>
      <c r="DK150" s="233">
        <f t="shared" ref="DK150:DL150" si="250">+DK95/DK16</f>
        <v>6.0215840828319954E-2</v>
      </c>
      <c r="DL150" s="234">
        <f t="shared" si="250"/>
        <v>5.7048926736856527E-2</v>
      </c>
    </row>
    <row r="151" spans="1:116" ht="15.75" customHeight="1" x14ac:dyDescent="0.3">
      <c r="A151" s="351">
        <v>5.4</v>
      </c>
      <c r="B151" s="321" t="s">
        <v>230</v>
      </c>
      <c r="C151"/>
      <c r="D151" s="356">
        <f>+D136</f>
        <v>870142300.34800005</v>
      </c>
      <c r="E151" s="357"/>
      <c r="F151" s="357"/>
      <c r="G151" s="324"/>
      <c r="H151" s="357"/>
      <c r="J151" s="356">
        <f>+J136</f>
        <v>421944958.21599996</v>
      </c>
      <c r="T151" s="356">
        <f>+T136</f>
        <v>1627409901.1866064</v>
      </c>
      <c r="Z151" s="356">
        <f>+Z136</f>
        <v>1004284798.7796667</v>
      </c>
      <c r="AJ151" s="356">
        <f>+AJ136</f>
        <v>521346353.247329</v>
      </c>
      <c r="AP151" s="356">
        <f>+AP136</f>
        <v>168749239.78381127</v>
      </c>
      <c r="AZ151" s="356">
        <f>+AZ136</f>
        <v>972404696.63745224</v>
      </c>
      <c r="BF151" s="356">
        <f>+BF136</f>
        <v>692474074.36497152</v>
      </c>
      <c r="BP151" s="356">
        <f>+BP136</f>
        <v>645507382.38035989</v>
      </c>
      <c r="BV151" s="356">
        <f>+BV136</f>
        <v>270808949.11556149</v>
      </c>
      <c r="CF151" s="356">
        <f>+CF136</f>
        <v>1022875665.7223574</v>
      </c>
      <c r="CL151" s="356">
        <f>+CL136</f>
        <v>643165863.7571348</v>
      </c>
      <c r="DI151" s="187" t="s">
        <v>125</v>
      </c>
      <c r="DJ151" s="228">
        <f>+H120</f>
        <v>5.5354604991292786E-2</v>
      </c>
      <c r="DK151" s="228">
        <f>+N120</f>
        <v>5.8432817538565891E-2</v>
      </c>
      <c r="DL151" s="229">
        <f>+R120</f>
        <v>5.6912925606714009E-2</v>
      </c>
    </row>
    <row r="152" spans="1:116" ht="15.75" customHeight="1" thickBot="1" x14ac:dyDescent="0.35">
      <c r="A152" s="358">
        <v>5.5</v>
      </c>
      <c r="B152" s="359" t="s">
        <v>240</v>
      </c>
      <c r="C152"/>
      <c r="D152" s="360">
        <f>IF(OR(D150&gt;=D149,D148="No"),0,(D149-D150)*D151)</f>
        <v>4350711.5017400039</v>
      </c>
      <c r="E152" s="357"/>
      <c r="F152" s="357"/>
      <c r="G152" s="324"/>
      <c r="H152" s="357"/>
      <c r="J152" s="360">
        <f>IF(OR(J150&gt;=J149,J148="No"),0,(J149-J150)*J151)</f>
        <v>0</v>
      </c>
      <c r="T152" s="360">
        <f>IF(OR(T150&gt;=T149,T148="No"),0,(T149-T150)*T151)</f>
        <v>94389774.268823072</v>
      </c>
      <c r="Z152" s="360">
        <f>IF(OR(Z150&gt;=Z149,Z148="No"),0,(Z149-Z150)*Z151)</f>
        <v>2008569.5975593352</v>
      </c>
      <c r="AJ152" s="360">
        <f>IF(OR(AJ150&gt;=AJ149,AJ148="No"),0,(AJ149-AJ150)*AJ151)</f>
        <v>0</v>
      </c>
      <c r="AP152" s="360">
        <f>IF(OR(AP150&gt;=AP149,AP148="No"),0,(AP149-AP150)*AP151)</f>
        <v>0</v>
      </c>
      <c r="AZ152" s="360">
        <f>IF(OR(AZ150&gt;=AZ149,AZ148="No"),0,(AZ149-AZ150)*AZ151)</f>
        <v>0</v>
      </c>
      <c r="BF152" s="360">
        <f>IF(OR(BF150&gt;=BF149,BF148="No"),0,(BF149-BF150)*BF151)</f>
        <v>0</v>
      </c>
      <c r="BP152" s="360">
        <f>IF(OR(BP150&gt;=BP149,BP148="No"),0,(BP149-BP150)*BP151)</f>
        <v>24529280.530453626</v>
      </c>
      <c r="BV152" s="360">
        <f>IF(OR(BV150&gt;=BV149,BV148="No"),0,(BV149-BV150)*BV151)</f>
        <v>14352874.303124741</v>
      </c>
      <c r="CF152" s="360">
        <f>IF(OR(CF150&gt;=CF149,CF148="No"),0,(CF149-CF150)*CF151)</f>
        <v>43983653.626061291</v>
      </c>
      <c r="CL152" s="360">
        <f>IF(OR(CL150&gt;=CL149,CL148="No"),0,(CL149-CL150)*CL151)</f>
        <v>46307942.190513678</v>
      </c>
      <c r="DI152" s="187" t="s">
        <v>131</v>
      </c>
      <c r="DJ152" s="228">
        <f>+X120</f>
        <v>3.0018394263813534E-2</v>
      </c>
      <c r="DK152" s="228">
        <f>+AD120</f>
        <v>6.5478356292706277E-2</v>
      </c>
      <c r="DL152" s="229">
        <f>+AH120</f>
        <v>4.6720696942362402E-2</v>
      </c>
    </row>
    <row r="153" spans="1:116" ht="15.75" customHeight="1" x14ac:dyDescent="0.3">
      <c r="A153" s="319"/>
      <c r="B153" s="319"/>
      <c r="C153"/>
      <c r="D153" s="319"/>
      <c r="E153" s="319"/>
      <c r="F153" s="319"/>
      <c r="G153" s="319"/>
      <c r="H153" s="318"/>
      <c r="J153" s="319"/>
      <c r="T153" s="319"/>
      <c r="Z153" s="319"/>
      <c r="AJ153" s="319"/>
      <c r="AP153" s="319"/>
      <c r="AZ153" s="319"/>
      <c r="BF153" s="319"/>
      <c r="BP153" s="319"/>
      <c r="BV153" s="319"/>
      <c r="CF153" s="319"/>
      <c r="CL153" s="319"/>
      <c r="DI153" s="187" t="s">
        <v>215</v>
      </c>
      <c r="DJ153" s="228">
        <f>+AN120</f>
        <v>8.8976151381760502E-2</v>
      </c>
      <c r="DK153" s="228">
        <f>+AT120</f>
        <v>8.4042627346829227E-2</v>
      </c>
      <c r="DL153" s="229">
        <f>+AX120</f>
        <v>8.6940763398835955E-2</v>
      </c>
    </row>
    <row r="154" spans="1:116" ht="15.75" customHeight="1" x14ac:dyDescent="0.3">
      <c r="A154" s="319"/>
      <c r="B154" s="319"/>
      <c r="C154"/>
      <c r="D154" s="319"/>
      <c r="E154" s="319"/>
      <c r="F154" s="319"/>
      <c r="G154" s="319"/>
      <c r="H154" s="318"/>
      <c r="J154" s="319"/>
      <c r="T154" s="319"/>
      <c r="Z154" s="319"/>
      <c r="AJ154" s="319"/>
      <c r="AP154" s="319"/>
      <c r="AZ154" s="319"/>
      <c r="BF154" s="319"/>
      <c r="BP154" s="319"/>
      <c r="BV154" s="319"/>
      <c r="CF154" s="319"/>
      <c r="CL154" s="319"/>
      <c r="DI154" s="187" t="s">
        <v>165</v>
      </c>
      <c r="DJ154" s="228">
        <f>+BD120</f>
        <v>5.4242905966652988E-2</v>
      </c>
      <c r="DK154" s="228">
        <f>+BJ120</f>
        <v>5.695735736771055E-2</v>
      </c>
      <c r="DL154" s="229">
        <f>+BN120</f>
        <v>5.5685873782934686E-2</v>
      </c>
    </row>
    <row r="155" spans="1:116" ht="15.75" customHeight="1" thickBot="1" x14ac:dyDescent="0.35">
      <c r="A155" s="361" t="s">
        <v>228</v>
      </c>
      <c r="B155" s="362"/>
      <c r="C155"/>
      <c r="H155" s="2"/>
      <c r="T155" s="1"/>
      <c r="Z155" s="1"/>
      <c r="DI155" s="187" t="s">
        <v>167</v>
      </c>
      <c r="DJ155" s="228">
        <f>+BT120</f>
        <v>5.3170127120414246E-2</v>
      </c>
      <c r="DK155" s="228">
        <f>+BZ120</f>
        <v>5.9338390908523143E-2</v>
      </c>
      <c r="DL155" s="229">
        <f>+CD120</f>
        <v>5.5588422253060259E-2</v>
      </c>
    </row>
    <row r="156" spans="1:116" ht="15.75" customHeight="1" thickTop="1" x14ac:dyDescent="0.3">
      <c r="A156" s="363">
        <v>1.1000000000000001</v>
      </c>
      <c r="B156" s="362" t="s">
        <v>51</v>
      </c>
      <c r="C156"/>
      <c r="D156" s="364">
        <f>+D134</f>
        <v>880431406.12000012</v>
      </c>
      <c r="H156" s="410"/>
      <c r="J156" s="364">
        <f>+J134</f>
        <v>422490794.69999999</v>
      </c>
      <c r="T156" s="364">
        <f>+T134</f>
        <v>1682330466.1499991</v>
      </c>
      <c r="Z156" s="364">
        <f>+Z134</f>
        <v>1028896931.200002</v>
      </c>
      <c r="AJ156" s="364">
        <f>+AJ134</f>
        <v>529368639.33843631</v>
      </c>
      <c r="AP156" s="364">
        <f>+AP134</f>
        <v>173749007.70423964</v>
      </c>
      <c r="AZ156" s="364">
        <f>+AZ134</f>
        <v>982117808.10694003</v>
      </c>
      <c r="BF156" s="364">
        <f>+BF134</f>
        <v>703238635.98087204</v>
      </c>
      <c r="BP156" s="364">
        <f>+BP134</f>
        <v>633942382.51000023</v>
      </c>
      <c r="BV156" s="364">
        <f>+BV134</f>
        <v>253626876.93999934</v>
      </c>
      <c r="CF156" s="364">
        <f>+CF134</f>
        <v>1024917145.6806331</v>
      </c>
      <c r="CL156" s="364">
        <f>+CL134</f>
        <v>652429558.48155499</v>
      </c>
      <c r="DI156" s="187" t="s">
        <v>166</v>
      </c>
      <c r="DJ156" s="228">
        <f>+CJ120</f>
        <v>7.4003277590883029E-2</v>
      </c>
      <c r="DK156" s="228">
        <f>+CP120</f>
        <v>4.633895714641334E-2</v>
      </c>
      <c r="DL156" s="229">
        <f>+CT120</f>
        <v>5.992966921200242E-2</v>
      </c>
    </row>
    <row r="157" spans="1:116" ht="15" customHeight="1" x14ac:dyDescent="0.4">
      <c r="A157" s="363">
        <v>1.3</v>
      </c>
      <c r="B157" s="362" t="s">
        <v>229</v>
      </c>
      <c r="C157"/>
      <c r="D157" s="365">
        <f>+D135</f>
        <v>10289105.772000015</v>
      </c>
      <c r="H157" s="411"/>
      <c r="J157" s="365">
        <f>+J135</f>
        <v>545836.48399999738</v>
      </c>
      <c r="T157" s="365">
        <f>+T135</f>
        <v>54920564.963392727</v>
      </c>
      <c r="Z157" s="365">
        <f>+Z135</f>
        <v>24612132.4203353</v>
      </c>
      <c r="AJ157" s="365">
        <f>+AJ135</f>
        <v>8022286.0911072856</v>
      </c>
      <c r="AP157" s="365">
        <f>+AP135</f>
        <v>4999767.9204283608</v>
      </c>
      <c r="AZ157" s="365">
        <f>+AZ135</f>
        <v>9713111.4694878347</v>
      </c>
      <c r="BF157" s="365">
        <f>+BF135</f>
        <v>10764561.615900571</v>
      </c>
      <c r="BP157" s="365">
        <f>+BP135</f>
        <v>-11564999.8703596</v>
      </c>
      <c r="BV157" s="365">
        <f>+BV135</f>
        <v>-17182072.175562162</v>
      </c>
      <c r="CF157" s="365">
        <f>+CF135</f>
        <v>2041479.9582757177</v>
      </c>
      <c r="CL157" s="365">
        <f>+CL135</f>
        <v>9263694.724420175</v>
      </c>
      <c r="DI157" s="170"/>
      <c r="DJ157" s="261"/>
      <c r="DK157" s="261"/>
      <c r="DL157" s="262"/>
    </row>
    <row r="158" spans="1:116" x14ac:dyDescent="0.25">
      <c r="A158" s="363">
        <v>1.4</v>
      </c>
      <c r="B158" s="362" t="s">
        <v>241</v>
      </c>
      <c r="C158"/>
      <c r="D158" s="366">
        <f>D156-D157</f>
        <v>870142300.34800005</v>
      </c>
      <c r="H158" s="410"/>
      <c r="J158" s="366">
        <f>J156-J157</f>
        <v>421944958.21599996</v>
      </c>
      <c r="T158" s="366">
        <f>T156-T157</f>
        <v>1627409901.1866064</v>
      </c>
      <c r="Z158" s="366">
        <f>Z156-Z157</f>
        <v>1004284798.7796667</v>
      </c>
      <c r="AJ158" s="366">
        <f>AJ156-AJ157</f>
        <v>521346353.247329</v>
      </c>
      <c r="AP158" s="366">
        <f>AP156-AP157</f>
        <v>168749239.78381127</v>
      </c>
      <c r="AZ158" s="366">
        <f>AZ156-AZ157</f>
        <v>972404696.63745224</v>
      </c>
      <c r="BF158" s="366">
        <f>BF156-BF157</f>
        <v>692474074.36497152</v>
      </c>
      <c r="BP158" s="366">
        <f>BP156-BP157</f>
        <v>645507382.38035989</v>
      </c>
      <c r="BV158" s="366">
        <f>BV156-BV157</f>
        <v>270808949.11556149</v>
      </c>
      <c r="CF158" s="366">
        <f>CF156-CF157</f>
        <v>1022875665.7223574</v>
      </c>
      <c r="CL158" s="366">
        <f>CL156-CL157</f>
        <v>643165863.7571348</v>
      </c>
      <c r="DI158" s="195" t="s">
        <v>169</v>
      </c>
      <c r="DJ158" s="233">
        <f>+DJ73/DJ16</f>
        <v>2.3527149204010611E-2</v>
      </c>
      <c r="DK158" s="233">
        <f>+DK73/DK16</f>
        <v>1.9206734238919283E-2</v>
      </c>
      <c r="DL158" s="234">
        <f>+DL73/DL16</f>
        <v>2.1437848178322647E-2</v>
      </c>
    </row>
    <row r="159" spans="1:116" ht="15.75" customHeight="1" x14ac:dyDescent="0.3">
      <c r="A159" s="363"/>
      <c r="B159" s="362"/>
      <c r="C159"/>
      <c r="D159" s="366"/>
      <c r="H159" s="410"/>
      <c r="J159" s="366"/>
      <c r="T159" s="366"/>
      <c r="Z159" s="366"/>
      <c r="AJ159" s="366"/>
      <c r="AP159" s="366"/>
      <c r="AZ159" s="366"/>
      <c r="BF159" s="366"/>
      <c r="BP159" s="366"/>
      <c r="BV159" s="366"/>
      <c r="CF159" s="366"/>
      <c r="CL159" s="366"/>
      <c r="DI159" s="187" t="s">
        <v>125</v>
      </c>
      <c r="DJ159" s="228">
        <f>+H122</f>
        <v>2.0972441654071115E-2</v>
      </c>
      <c r="DK159" s="228">
        <f>+N122</f>
        <v>5.0547748647136745E-3</v>
      </c>
      <c r="DL159" s="229">
        <f>+R122</f>
        <v>1.2914249464179855E-2</v>
      </c>
    </row>
    <row r="160" spans="1:116" ht="15.75" customHeight="1" x14ac:dyDescent="0.3">
      <c r="A160" s="367" t="s">
        <v>242</v>
      </c>
      <c r="B160" s="368"/>
      <c r="C160"/>
      <c r="D160" s="366"/>
      <c r="H160" s="410"/>
      <c r="J160" s="366"/>
      <c r="T160" s="366"/>
      <c r="Z160" s="366"/>
      <c r="AJ160" s="366"/>
      <c r="AP160" s="366"/>
      <c r="AZ160" s="366"/>
      <c r="BF160" s="366"/>
      <c r="BP160" s="366"/>
      <c r="BV160" s="366"/>
      <c r="CF160" s="366"/>
      <c r="CL160" s="366"/>
      <c r="DI160" s="187" t="s">
        <v>131</v>
      </c>
      <c r="DJ160" s="228">
        <f>+X122</f>
        <v>2.631028586924403E-2</v>
      </c>
      <c r="DK160" s="228">
        <f>+AD122</f>
        <v>2.2607911509038299E-2</v>
      </c>
      <c r="DL160" s="229">
        <f>+AH122</f>
        <v>2.4566398576215658E-2</v>
      </c>
    </row>
    <row r="161" spans="1:116" ht="15.75" customHeight="1" x14ac:dyDescent="0.3">
      <c r="A161" s="363">
        <v>2.1</v>
      </c>
      <c r="B161" s="362" t="s">
        <v>224</v>
      </c>
      <c r="C161"/>
      <c r="D161" s="366">
        <f>+D129</f>
        <v>715646801</v>
      </c>
      <c r="H161" s="410"/>
      <c r="J161" s="366">
        <f>+J129</f>
        <v>370165534</v>
      </c>
      <c r="T161" s="366">
        <f>+T129</f>
        <v>1247096568.3300004</v>
      </c>
      <c r="Z161" s="366">
        <f>+Z129</f>
        <v>824296061.07000256</v>
      </c>
      <c r="AJ161" s="366">
        <f>+AJ129</f>
        <v>447410230.01907724</v>
      </c>
      <c r="AP161" s="366">
        <f>+AP129</f>
        <v>156251137.52500096</v>
      </c>
      <c r="AZ161" s="366">
        <f>+AZ129</f>
        <v>822928354.19257784</v>
      </c>
      <c r="BF161" s="366">
        <f>+BF129</f>
        <v>603642696.82773435</v>
      </c>
      <c r="BP161" s="366">
        <f>+BP129</f>
        <v>504509282.77000058</v>
      </c>
      <c r="BV161" s="366">
        <f>+BV129</f>
        <v>209821428.36999989</v>
      </c>
      <c r="CF161" s="366">
        <f>+CF129</f>
        <v>803793023.0015384</v>
      </c>
      <c r="CL161" s="366">
        <f>+CL129</f>
        <v>483739776.54473251</v>
      </c>
      <c r="DI161" s="187" t="s">
        <v>215</v>
      </c>
      <c r="DJ161" s="228">
        <f>+AN122</f>
        <v>1.9426347727934161E-2</v>
      </c>
      <c r="DK161" s="228">
        <f>+AT122</f>
        <v>5.0046715769204043E-3</v>
      </c>
      <c r="DL161" s="229">
        <f>+AX122</f>
        <v>1.347650211583872E-2</v>
      </c>
    </row>
    <row r="162" spans="1:116" ht="15.75" customHeight="1" x14ac:dyDescent="0.4">
      <c r="A162" s="363">
        <f>+A161+0.1</f>
        <v>2.2000000000000002</v>
      </c>
      <c r="B162" s="362" t="s">
        <v>225</v>
      </c>
      <c r="C162"/>
      <c r="D162" s="365">
        <f>+D130</f>
        <v>19728623.149342358</v>
      </c>
      <c r="H162" s="411"/>
      <c r="J162" s="365">
        <f>+J130</f>
        <v>3875719.1479122969</v>
      </c>
      <c r="T162" s="365">
        <f>+T130</f>
        <v>41336985.987164855</v>
      </c>
      <c r="Z162" s="365">
        <f>+Z130</f>
        <v>27518644.744246095</v>
      </c>
      <c r="AJ162" s="365">
        <f>+AJ130</f>
        <v>11522826.737260556</v>
      </c>
      <c r="AP162" s="365">
        <f>+AP130</f>
        <v>1328174.2693257425</v>
      </c>
      <c r="AZ162" s="365">
        <f>+AZ130</f>
        <v>22855254.702441797</v>
      </c>
      <c r="BF162" s="365">
        <f>+BF130</f>
        <v>12892450.244700231</v>
      </c>
      <c r="BP162" s="365">
        <f>+BP130</f>
        <v>12485473.150000002</v>
      </c>
      <c r="BV162" s="365">
        <f>+BV130</f>
        <v>6016893.6100000013</v>
      </c>
      <c r="CF162" s="365">
        <f>+CF130</f>
        <v>21684119.237511437</v>
      </c>
      <c r="CL162" s="365">
        <f>+CL130</f>
        <v>16337733.388333825</v>
      </c>
      <c r="DI162" s="187" t="s">
        <v>165</v>
      </c>
      <c r="DJ162" s="228">
        <f>+BD122</f>
        <v>2.433687650893222E-2</v>
      </c>
      <c r="DK162" s="228">
        <f>+BJ122</f>
        <v>1.8775570995585803E-2</v>
      </c>
      <c r="DL162" s="229">
        <f>+BN122</f>
        <v>2.1380557280250363E-2</v>
      </c>
    </row>
    <row r="163" spans="1:116" ht="15.75" customHeight="1" x14ac:dyDescent="0.3">
      <c r="A163" s="363">
        <f>+A162+0.1</f>
        <v>2.3000000000000003</v>
      </c>
      <c r="B163" s="362" t="s">
        <v>243</v>
      </c>
      <c r="C163"/>
      <c r="D163" s="366">
        <f>+D161+D162</f>
        <v>735375424.1493423</v>
      </c>
      <c r="H163" s="410"/>
      <c r="J163" s="366">
        <f>+J161+J162</f>
        <v>374041253.14791232</v>
      </c>
      <c r="T163" s="366">
        <f>+T161+T162</f>
        <v>1288433554.3171654</v>
      </c>
      <c r="Z163" s="366">
        <f>+Z161+Z162</f>
        <v>851814705.81424868</v>
      </c>
      <c r="AJ163" s="366">
        <f>+AJ161+AJ162</f>
        <v>458933056.75633782</v>
      </c>
      <c r="AP163" s="366">
        <f>+AP161+AP162</f>
        <v>157579311.79432669</v>
      </c>
      <c r="AZ163" s="366">
        <f>+AZ161+AZ162</f>
        <v>845783608.89501965</v>
      </c>
      <c r="BF163" s="366">
        <f>+BF161+BF162</f>
        <v>616535147.07243454</v>
      </c>
      <c r="BP163" s="366">
        <f>+BP161+BP162</f>
        <v>516994755.92000055</v>
      </c>
      <c r="BV163" s="366">
        <f>+BV161+BV162</f>
        <v>215838321.9799999</v>
      </c>
      <c r="CF163" s="366">
        <f>+CF161+CF162</f>
        <v>825477142.23904979</v>
      </c>
      <c r="CL163" s="366">
        <f>+CL161+CL162</f>
        <v>500077509.93306631</v>
      </c>
      <c r="DI163" s="187" t="s">
        <v>167</v>
      </c>
      <c r="DJ163" s="228">
        <f>+BT122</f>
        <v>2.0345740081898572E-2</v>
      </c>
      <c r="DK163" s="228">
        <f>+BZ122</f>
        <v>4.482460453743714E-2</v>
      </c>
      <c r="DL163" s="229">
        <f>+CD122</f>
        <v>2.9942787289842177E-2</v>
      </c>
    </row>
    <row r="164" spans="1:116" ht="15.75" customHeight="1" thickBot="1" x14ac:dyDescent="0.35">
      <c r="A164" s="363"/>
      <c r="B164" s="362"/>
      <c r="C164"/>
      <c r="D164" s="366"/>
      <c r="H164" s="410"/>
      <c r="J164" s="366"/>
      <c r="T164" s="366"/>
      <c r="Z164" s="366"/>
      <c r="AJ164" s="366"/>
      <c r="AP164" s="366"/>
      <c r="AZ164" s="366"/>
      <c r="BF164" s="366"/>
      <c r="BP164" s="366"/>
      <c r="BV164" s="366"/>
      <c r="CF164" s="366"/>
      <c r="CL164" s="366"/>
      <c r="DI164" s="216" t="s">
        <v>166</v>
      </c>
      <c r="DJ164" s="238">
        <f>+CJ122</f>
        <v>2.4468838739417086E-2</v>
      </c>
      <c r="DK164" s="238">
        <f>+CP122</f>
        <v>2.6140810204421966E-2</v>
      </c>
      <c r="DL164" s="239">
        <f>+CT122</f>
        <v>2.5319417074293405E-2</v>
      </c>
    </row>
    <row r="165" spans="1:116" x14ac:dyDescent="0.25">
      <c r="A165" s="363" t="s">
        <v>244</v>
      </c>
      <c r="B165" s="362"/>
      <c r="C165"/>
      <c r="D165" s="366"/>
      <c r="H165" s="410"/>
      <c r="J165" s="366"/>
      <c r="T165" s="366"/>
      <c r="Z165" s="366"/>
      <c r="AJ165" s="366"/>
      <c r="AP165" s="366"/>
      <c r="AZ165" s="366"/>
      <c r="BF165" s="366"/>
      <c r="BP165" s="366"/>
      <c r="BV165" s="366"/>
      <c r="CF165" s="366"/>
      <c r="CL165" s="366"/>
    </row>
    <row r="166" spans="1:116" x14ac:dyDescent="0.25">
      <c r="A166" s="363">
        <v>3.1</v>
      </c>
      <c r="B166" s="362" t="s">
        <v>245</v>
      </c>
      <c r="C166"/>
      <c r="D166" s="366">
        <f>D95*3+'JUL-SEP 2021'!D95</f>
        <v>44710501.850657642</v>
      </c>
      <c r="H166" s="410"/>
      <c r="J166" s="366">
        <f>J95*3+'JUL-SEP 2021'!J95</f>
        <v>24859676.852087706</v>
      </c>
      <c r="T166" s="366">
        <f>T95*3+'JUL-SEP 2021'!T95</f>
        <v>47315084.231870294</v>
      </c>
      <c r="Z166" s="366">
        <f>Z95*3+'JUL-SEP 2021'!Z95</f>
        <v>76760706.965076849</v>
      </c>
      <c r="AJ166" s="366">
        <f>AJ95*3+'JUL-SEP 2021'!AJ95</f>
        <v>49804894.091368146</v>
      </c>
      <c r="AP166" s="366">
        <f>AP95*3+'JUL-SEP 2021'!AP95</f>
        <v>17280538.316255208</v>
      </c>
      <c r="AZ166" s="366">
        <f>AZ95*3+'JUL-SEP 2021'!AZ95</f>
        <v>52343979.864481151</v>
      </c>
      <c r="BF166" s="366">
        <f>BF95*3+'JUL-SEP 2021'!BF95</f>
        <v>40988097.828934558</v>
      </c>
      <c r="BP166" s="366">
        <f>BP95*3+'JUL-SEP 2021'!BP95</f>
        <v>23167322.811797589</v>
      </c>
      <c r="BV166" s="366">
        <f>BV95*3+'JUL-SEP 2021'!BV95</f>
        <v>3648748.8278099657</v>
      </c>
      <c r="CF166" s="366">
        <f>CF95*3+'JUL-SEP 2021'!CF95</f>
        <v>67593166.770204633</v>
      </c>
      <c r="CL166" s="366">
        <f>CL95*3+'JUL-SEP 2021'!CL95</f>
        <v>37557645.50638777</v>
      </c>
    </row>
    <row r="167" spans="1:116" ht="15" x14ac:dyDescent="0.4">
      <c r="A167" s="363">
        <f>+A166+0.1</f>
        <v>3.2</v>
      </c>
      <c r="B167" s="362" t="s">
        <v>246</v>
      </c>
      <c r="C167"/>
      <c r="D167" s="365">
        <v>0</v>
      </c>
      <c r="H167" s="411"/>
      <c r="J167" s="365">
        <v>0</v>
      </c>
      <c r="T167" s="365">
        <v>0</v>
      </c>
      <c r="Z167" s="365">
        <v>0</v>
      </c>
      <c r="AJ167" s="365">
        <v>0</v>
      </c>
      <c r="AP167" s="365">
        <v>0</v>
      </c>
      <c r="AZ167" s="365">
        <v>0</v>
      </c>
      <c r="BF167" s="365">
        <v>0</v>
      </c>
      <c r="BP167" s="365">
        <v>0</v>
      </c>
      <c r="BV167" s="365">
        <v>0</v>
      </c>
      <c r="CF167" s="365">
        <v>0</v>
      </c>
      <c r="CL167" s="365">
        <v>0</v>
      </c>
    </row>
    <row r="168" spans="1:116" x14ac:dyDescent="0.25">
      <c r="A168" s="363">
        <f>+A167+0.1</f>
        <v>3.3000000000000003</v>
      </c>
      <c r="B168" s="362" t="s">
        <v>247</v>
      </c>
      <c r="C168"/>
      <c r="D168" s="366">
        <f>+D166+D167</f>
        <v>44710501.850657642</v>
      </c>
      <c r="H168" s="410"/>
      <c r="J168" s="366">
        <f>+J166+J167</f>
        <v>24859676.852087706</v>
      </c>
      <c r="T168" s="366">
        <f>+T166+T167</f>
        <v>47315084.231870294</v>
      </c>
      <c r="Z168" s="366">
        <f>+Z166+Z167</f>
        <v>76760706.965076849</v>
      </c>
      <c r="AJ168" s="366">
        <f>+AJ166+AJ167</f>
        <v>49804894.091368146</v>
      </c>
      <c r="AP168" s="366">
        <f>+AP166+AP167</f>
        <v>17280538.316255208</v>
      </c>
      <c r="AZ168" s="366">
        <f>+AZ166+AZ167</f>
        <v>52343979.864481151</v>
      </c>
      <c r="BF168" s="366">
        <f>+BF166+BF167</f>
        <v>40988097.828934558</v>
      </c>
      <c r="BP168" s="366">
        <f>+BP166+BP167</f>
        <v>23167322.811797589</v>
      </c>
      <c r="BV168" s="366">
        <f>+BV166+BV167</f>
        <v>3648748.8278099657</v>
      </c>
      <c r="CF168" s="366">
        <f>+CF166+CF167</f>
        <v>67593166.770204633</v>
      </c>
      <c r="CL168" s="366">
        <f>+CL166+CL167</f>
        <v>37557645.50638777</v>
      </c>
    </row>
    <row r="169" spans="1:116" x14ac:dyDescent="0.25">
      <c r="A169" s="363"/>
      <c r="B169" s="362"/>
      <c r="C169"/>
      <c r="D169" s="366"/>
      <c r="H169" s="410"/>
      <c r="J169" s="366"/>
      <c r="T169" s="366"/>
      <c r="Z169" s="366"/>
      <c r="AJ169" s="366"/>
      <c r="AP169" s="366"/>
      <c r="AZ169" s="366"/>
      <c r="BF169" s="366"/>
      <c r="BP169" s="366"/>
      <c r="BV169" s="366"/>
      <c r="CF169" s="366"/>
      <c r="CL169" s="366"/>
    </row>
    <row r="170" spans="1:116" x14ac:dyDescent="0.25">
      <c r="A170" s="363" t="s">
        <v>248</v>
      </c>
      <c r="B170" s="362"/>
      <c r="C170"/>
      <c r="D170" s="366"/>
      <c r="H170" s="410"/>
      <c r="J170" s="366"/>
      <c r="T170" s="366"/>
      <c r="Z170" s="366"/>
      <c r="AJ170" s="366"/>
      <c r="AP170" s="366"/>
      <c r="AZ170" s="366"/>
      <c r="BF170" s="366"/>
      <c r="BP170" s="366"/>
      <c r="BV170" s="366"/>
      <c r="CF170" s="366"/>
      <c r="CL170" s="366"/>
    </row>
    <row r="171" spans="1:116" x14ac:dyDescent="0.25">
      <c r="A171" s="363">
        <v>4.0999999999999996</v>
      </c>
      <c r="B171" s="362" t="s">
        <v>249</v>
      </c>
      <c r="C171"/>
      <c r="D171" s="369">
        <f>+D158-D163-D168</f>
        <v>90056374.348000109</v>
      </c>
      <c r="H171" s="412"/>
      <c r="J171" s="369">
        <f>+J158-J163-J168</f>
        <v>23044028.215999931</v>
      </c>
      <c r="T171" s="369">
        <f>+T158-T163-T168</f>
        <v>291661262.63757074</v>
      </c>
      <c r="Z171" s="369">
        <f>+Z158-Z163-Z168</f>
        <v>75709386.000341132</v>
      </c>
      <c r="AJ171" s="369">
        <f>+AJ158-AJ163-AJ168</f>
        <v>12608402.399623029</v>
      </c>
      <c r="AP171" s="369">
        <f>+AP158-AP163-AP168</f>
        <v>-6110610.3267706297</v>
      </c>
      <c r="AZ171" s="369">
        <f>+AZ158-AZ163-AZ168</f>
        <v>74277107.877951443</v>
      </c>
      <c r="BF171" s="369">
        <f>+BF158-BF163-BF168</f>
        <v>34950829.463602416</v>
      </c>
      <c r="BP171" s="369">
        <f>+BP158-BP163-BP168</f>
        <v>105345303.64856175</v>
      </c>
      <c r="BV171" s="369">
        <f>+BV158-BV163-BV168</f>
        <v>51321878.307751618</v>
      </c>
      <c r="CF171" s="369">
        <f>+CF158-CF163-CF168</f>
        <v>129805356.71310297</v>
      </c>
      <c r="CL171" s="369">
        <f>+CL158-CL163-CL168</f>
        <v>105530708.31768072</v>
      </c>
    </row>
    <row r="172" spans="1:116" x14ac:dyDescent="0.25">
      <c r="A172" s="363">
        <f>+A171+0.1</f>
        <v>4.1999999999999993</v>
      </c>
      <c r="B172" s="362" t="s">
        <v>250</v>
      </c>
      <c r="C172"/>
      <c r="D172" s="366">
        <f>-D152</f>
        <v>-4350711.5017400039</v>
      </c>
      <c r="H172" s="410"/>
      <c r="J172" s="366">
        <f>-J152</f>
        <v>0</v>
      </c>
      <c r="T172" s="366">
        <f>-T152</f>
        <v>-94389774.268823072</v>
      </c>
      <c r="Z172" s="366">
        <f>-Z152</f>
        <v>-2008569.5975593352</v>
      </c>
      <c r="AJ172" s="366">
        <f>-AJ152</f>
        <v>0</v>
      </c>
      <c r="AP172" s="366">
        <f>-AP152</f>
        <v>0</v>
      </c>
      <c r="AZ172" s="366">
        <f>-AZ152</f>
        <v>0</v>
      </c>
      <c r="BF172" s="366">
        <f>-BF152</f>
        <v>0</v>
      </c>
      <c r="BP172" s="366">
        <f>-BP152</f>
        <v>-24529280.530453626</v>
      </c>
      <c r="BV172" s="366">
        <f>-BV152</f>
        <v>-14352874.303124741</v>
      </c>
      <c r="CF172" s="366">
        <f>-CF152</f>
        <v>-43983653.626061291</v>
      </c>
      <c r="CL172" s="366">
        <f>-CL152</f>
        <v>-46307942.190513678</v>
      </c>
    </row>
    <row r="173" spans="1:116" ht="13.8" thickBot="1" x14ac:dyDescent="0.3">
      <c r="A173" s="363">
        <f>+A172+0.1</f>
        <v>4.2999999999999989</v>
      </c>
      <c r="B173" s="362" t="s">
        <v>251</v>
      </c>
      <c r="C173"/>
      <c r="D173" s="366">
        <f>SUM(D171+D172)</f>
        <v>85705662.846260101</v>
      </c>
      <c r="H173" s="410"/>
      <c r="J173" s="366">
        <f>SUM(J171+J172)</f>
        <v>23044028.215999931</v>
      </c>
      <c r="T173" s="366">
        <f>SUM(T171+T172)</f>
        <v>197271488.36874765</v>
      </c>
      <c r="Z173" s="366">
        <f>SUM(Z171+Z172)</f>
        <v>73700816.402781799</v>
      </c>
      <c r="AJ173" s="366">
        <f>SUM(AJ171+AJ172)</f>
        <v>12608402.399623029</v>
      </c>
      <c r="AP173" s="366">
        <f>SUM(AP171+AP172)</f>
        <v>-6110610.3267706297</v>
      </c>
      <c r="AZ173" s="366">
        <f>SUM(AZ171+AZ172)</f>
        <v>74277107.877951443</v>
      </c>
      <c r="BF173" s="366">
        <f>SUM(BF171+BF172)</f>
        <v>34950829.463602416</v>
      </c>
      <c r="BP173" s="366">
        <f>SUM(BP171+BP172)</f>
        <v>80816023.118108124</v>
      </c>
      <c r="BV173" s="366">
        <f>SUM(BV171+BV172)</f>
        <v>36969004.004626878</v>
      </c>
      <c r="CF173" s="366">
        <f>SUM(CF171+CF172)</f>
        <v>85821703.087041676</v>
      </c>
      <c r="CL173" s="366">
        <f>SUM(CL171+CL172)</f>
        <v>59222766.127167039</v>
      </c>
    </row>
    <row r="174" spans="1:116" ht="14.4" thickTop="1" thickBot="1" x14ac:dyDescent="0.3">
      <c r="A174" s="363">
        <f>+A173+0.1</f>
        <v>4.3999999999999986</v>
      </c>
      <c r="B174" s="362" t="s">
        <v>252</v>
      </c>
      <c r="C174"/>
      <c r="D174" s="370">
        <f>+D173/MAX(D158,1)</f>
        <v>9.8496145759128642E-2</v>
      </c>
      <c r="E174" s="371"/>
      <c r="H174" s="413"/>
      <c r="J174" s="370">
        <f>+J173/MAX(J158,1)</f>
        <v>5.4613825256808371E-2</v>
      </c>
      <c r="T174" s="370">
        <f>+T173/MAX(T158,1)</f>
        <v>0.12121807064397822</v>
      </c>
      <c r="Z174" s="370">
        <f>+Z173/MAX(Z158,1)</f>
        <v>7.3386370571711962E-2</v>
      </c>
      <c r="AJ174" s="370">
        <f>+AJ173/MAX(AJ158,1)</f>
        <v>2.4184311103527652E-2</v>
      </c>
      <c r="AP174" s="370">
        <f>+AP173/MAX(AP158,1)</f>
        <v>-3.6211187289489896E-2</v>
      </c>
      <c r="AZ174" s="370">
        <f>+AZ173/MAX(AZ158,1)</f>
        <v>7.6384974419395096E-2</v>
      </c>
      <c r="BF174" s="370">
        <f>+BF173/MAX(BF158,1)</f>
        <v>5.0472401433445474E-2</v>
      </c>
      <c r="BP174" s="370">
        <f>+BP173/MAX(BP158,1)</f>
        <v>0.12519767445585611</v>
      </c>
      <c r="BV174" s="370">
        <f>+BV173/MAX(BV158,1)</f>
        <v>0.13651322870002797</v>
      </c>
      <c r="CF174" s="370">
        <f>+CF173/MAX(CF158,1)</f>
        <v>8.3902380282391581E-2</v>
      </c>
      <c r="CL174" s="370">
        <f>+CL173/MAX(CL158,1)</f>
        <v>9.2080083014993611E-2</v>
      </c>
    </row>
    <row r="175" spans="1:116" ht="13.8" thickTop="1" x14ac:dyDescent="0.25">
      <c r="A175" s="363"/>
      <c r="B175" s="362"/>
      <c r="C175"/>
      <c r="D175" s="372"/>
      <c r="E175" s="373"/>
      <c r="H175" s="414"/>
      <c r="J175" s="372"/>
      <c r="T175" s="372"/>
      <c r="Z175" s="372"/>
      <c r="AJ175" s="372"/>
      <c r="AP175" s="372"/>
      <c r="AZ175" s="372"/>
      <c r="BF175" s="372"/>
      <c r="BP175" s="372"/>
      <c r="BV175" s="372"/>
      <c r="CF175" s="372"/>
      <c r="CL175" s="372"/>
    </row>
    <row r="176" spans="1:116" x14ac:dyDescent="0.25">
      <c r="A176" s="363" t="s">
        <v>253</v>
      </c>
      <c r="B176" s="362"/>
      <c r="C176"/>
      <c r="D176" s="374"/>
      <c r="H176" s="415"/>
      <c r="J176" s="374"/>
      <c r="T176" s="374"/>
      <c r="Z176" s="374"/>
      <c r="AJ176" s="374"/>
      <c r="AP176" s="374"/>
      <c r="AZ176" s="374"/>
      <c r="BF176" s="374"/>
      <c r="BP176" s="374"/>
      <c r="BV176" s="374"/>
      <c r="CF176" s="374"/>
      <c r="CL176" s="374"/>
    </row>
    <row r="177" spans="1:90" x14ac:dyDescent="0.25">
      <c r="A177" s="363">
        <v>4.0999999999999996</v>
      </c>
      <c r="B177" s="362" t="s">
        <v>254</v>
      </c>
      <c r="C177"/>
      <c r="D177" s="375" t="str">
        <f>IF(D139&gt;119999,"Y","N")</f>
        <v>Y</v>
      </c>
      <c r="H177" s="416"/>
      <c r="J177" s="375" t="str">
        <f>IF(J139&gt;119999,"Y","N")</f>
        <v>Y</v>
      </c>
      <c r="T177" s="375" t="str">
        <f>IF(T139&gt;119999,"Y","N")</f>
        <v>Y</v>
      </c>
      <c r="Z177" s="375" t="str">
        <f>IF(Z139&gt;119999,"Y","N")</f>
        <v>Y</v>
      </c>
      <c r="AJ177" s="375" t="str">
        <f>IF(AJ139&gt;119999,"Y","N")</f>
        <v>Y</v>
      </c>
      <c r="AP177" s="375" t="str">
        <f>IF(AP139&gt;119999,"Y","N")</f>
        <v>Y</v>
      </c>
      <c r="AZ177" s="375" t="str">
        <f>IF(AZ139&gt;119999,"Y","N")</f>
        <v>Y</v>
      </c>
      <c r="BF177" s="375" t="str">
        <f>IF(BF139&gt;119999,"Y","N")</f>
        <v>Y</v>
      </c>
      <c r="BP177" s="375" t="str">
        <f>IF(BP139&gt;119999,"Y","N")</f>
        <v>Y</v>
      </c>
      <c r="BV177" s="375" t="str">
        <f>IF(BV139&gt;119999,"Y","N")</f>
        <v>Y</v>
      </c>
      <c r="CF177" s="375" t="str">
        <f>IF(CF139&gt;119999,"Y","N")</f>
        <v>Y</v>
      </c>
      <c r="CL177" s="375" t="str">
        <f>IF(CL139&gt;119999,"Y","N")</f>
        <v>Y</v>
      </c>
    </row>
    <row r="178" spans="1:90" x14ac:dyDescent="0.25">
      <c r="A178" s="363">
        <f>+A177+0.1</f>
        <v>4.1999999999999993</v>
      </c>
      <c r="B178" s="362" t="s">
        <v>255</v>
      </c>
      <c r="C178"/>
      <c r="D178" s="375" t="s">
        <v>256</v>
      </c>
      <c r="H178" s="416"/>
      <c r="J178" s="375" t="s">
        <v>256</v>
      </c>
      <c r="T178" s="375" t="s">
        <v>256</v>
      </c>
      <c r="Z178" s="375" t="s">
        <v>256</v>
      </c>
      <c r="AJ178" s="375" t="s">
        <v>256</v>
      </c>
      <c r="AP178" s="375" t="s">
        <v>256</v>
      </c>
      <c r="AZ178" s="375" t="s">
        <v>256</v>
      </c>
      <c r="BF178" s="375" t="s">
        <v>256</v>
      </c>
      <c r="BP178" s="375" t="s">
        <v>256</v>
      </c>
      <c r="BV178" s="375" t="s">
        <v>256</v>
      </c>
      <c r="CF178" s="375" t="s">
        <v>256</v>
      </c>
      <c r="CL178" s="375" t="s">
        <v>256</v>
      </c>
    </row>
    <row r="179" spans="1:90" x14ac:dyDescent="0.25">
      <c r="A179" s="363">
        <f>+A178+0.1</f>
        <v>4.2999999999999989</v>
      </c>
      <c r="B179" s="362" t="s">
        <v>257</v>
      </c>
      <c r="C179"/>
      <c r="D179" s="376">
        <f>IF(AND(D177="Y",D178="Y"), IF(AND(D174&gt;0.03, D174&lt;=0.1),((D174-0.03)*0.5), IF(D174&gt;0.1,((D174-0.03)*0.5)+((D174-0.1)*0.5))), "N/A")</f>
        <v>3.4248072879564322E-2</v>
      </c>
      <c r="H179" s="417"/>
      <c r="J179" s="376">
        <f>IF(AND(J177="Y",J178="Y"), IF(AND(J174&gt;0.03, J174&lt;=0.1),((J174-0.03)*0.5), IF(J174&gt;0.1,((J174-0.03)*0.5)+((J174-0.1)*0.5))), "N/A")</f>
        <v>1.2306912628404186E-2</v>
      </c>
      <c r="T179" s="376">
        <f>IF(AND(T177="Y",T178="Y"), IF(AND(T174&gt;0.03, T174&lt;=0.1),((T174-0.03)*0.5), IF(T174&gt;0.1,((T174-0.03)*0.5)+((T174-0.1)*0.5))), "N/A")</f>
        <v>5.6218070643978213E-2</v>
      </c>
      <c r="Z179" s="376">
        <f>IF(AND(Z177="Y",Z178="Y"), IF(AND(Z174&gt;0.03, Z174&lt;=0.1),((Z174-0.03)*0.5), IF(Z174&gt;0.1,((Z174-0.03)*0.5)+((Z174-0.1)*0.5))), "N/A")</f>
        <v>2.1693185285855981E-2</v>
      </c>
      <c r="AJ179" s="376" t="b">
        <f>IF(AND(AJ177="Y",AJ178="Y"), IF(AND(AJ174&gt;0.03, AJ174&lt;=0.1),((AJ174-0.03)*0.5), IF(AJ174&gt;0.1,((AJ174-0.03)*0.5)+((AJ174-0.1)*0.5))), "N/A")</f>
        <v>0</v>
      </c>
      <c r="AP179" s="376" t="b">
        <f>IF(AND(AP177="Y",AP178="Y"), IF(AND(AP174&gt;0.03, AP174&lt;=0.1),((AP174-0.03)*0.5), IF(AP174&gt;0.1,((AP174-0.03)*0.5)+((AP174-0.1)*0.5))), "N/A")</f>
        <v>0</v>
      </c>
      <c r="AZ179" s="376">
        <f>IF(AND(AZ177="Y",AZ178="Y"), IF(AND(AZ174&gt;0.03, AZ174&lt;=0.1),((AZ174-0.03)*0.5), IF(AZ174&gt;0.1,((AZ174-0.03)*0.5)+((AZ174-0.1)*0.5))), "N/A")</f>
        <v>2.3192487209697549E-2</v>
      </c>
      <c r="BF179" s="376">
        <f>IF(AND(BF177="Y",BF178="Y"), IF(AND(BF174&gt;0.03, BF174&lt;=0.1),((BF174-0.03)*0.5), IF(BF174&gt;0.1,((BF174-0.03)*0.5)+((BF174-0.1)*0.5))), "N/A")</f>
        <v>1.0236200716722738E-2</v>
      </c>
      <c r="BP179" s="376">
        <f>IF(AND(BP177="Y",BP178="Y"), IF(AND(BP174&gt;0.03, BP174&lt;=0.1),((BP174-0.03)*0.5), IF(BP174&gt;0.1,((BP174-0.03)*0.5)+((BP174-0.1)*0.5))), "N/A")</f>
        <v>6.0197674455856109E-2</v>
      </c>
      <c r="BV179" s="376">
        <f>IF(AND(BV177="Y",BV178="Y"), IF(AND(BV174&gt;0.03, BV174&lt;=0.1),((BV174-0.03)*0.5), IF(BV174&gt;0.1,((BV174-0.03)*0.5)+((BV174-0.1)*0.5))), "N/A")</f>
        <v>7.1513228700027964E-2</v>
      </c>
      <c r="CF179" s="376">
        <f>IF(AND(CF177="Y",CF178="Y"), IF(AND(CF174&gt;0.03, CF174&lt;=0.1),((CF174-0.03)*0.5), IF(CF174&gt;0.1,((CF174-0.03)*0.5)+((CF174-0.1)*0.5))), "N/A")</f>
        <v>2.6951190141195791E-2</v>
      </c>
      <c r="CL179" s="376">
        <f>IF(AND(CL177="Y",CL178="Y"), IF(AND(CL174&gt;0.03, CL174&lt;=0.1),((CL174-0.03)*0.5), IF(CL174&gt;0.1,((CL174-0.03)*0.5)+((CL174-0.1)*0.5))), "N/A")</f>
        <v>3.1040041507496806E-2</v>
      </c>
    </row>
    <row r="180" spans="1:90" ht="13.8" thickBot="1" x14ac:dyDescent="0.3">
      <c r="A180" s="363">
        <f>+A179+0.1</f>
        <v>4.3999999999999986</v>
      </c>
      <c r="B180" s="362" t="s">
        <v>258</v>
      </c>
      <c r="C180"/>
      <c r="D180" s="377">
        <f>IFERROR(D179*D158, "N/A")</f>
        <v>29800696.917910054</v>
      </c>
      <c r="H180" s="418"/>
      <c r="J180" s="377">
        <f>IFERROR(J179*J158, "N/A")</f>
        <v>5192839.7347599668</v>
      </c>
      <c r="T180" s="377">
        <f>IFERROR(T179*T158, "N/A")</f>
        <v>91489844.791618243</v>
      </c>
      <c r="Z180" s="377">
        <f>IFERROR(Z179*Z158, "N/A")</f>
        <v>21786136.2196959</v>
      </c>
      <c r="AJ180" s="377">
        <f>IFERROR(AJ179*AJ158, "N/A")</f>
        <v>0</v>
      </c>
      <c r="AP180" s="377">
        <f>IFERROR(AP179*AP158, "N/A")</f>
        <v>0</v>
      </c>
      <c r="AZ180" s="377">
        <f>IFERROR(AZ179*AZ158, "N/A")</f>
        <v>22552483.489413936</v>
      </c>
      <c r="BF180" s="377">
        <f>IFERROR(BF179*BF158, "N/A")</f>
        <v>7088303.6163266357</v>
      </c>
      <c r="BP180" s="377">
        <f>IFERROR(BP179*BP158, "N/A")</f>
        <v>38858043.26338473</v>
      </c>
      <c r="BV180" s="377">
        <f>IFERROR(BV179*BV158, "N/A")</f>
        <v>19366422.312115382</v>
      </c>
      <c r="CF180" s="377">
        <f>IFERROR(CF179*CF158, "N/A")</f>
        <v>27567716.55768548</v>
      </c>
      <c r="CL180" s="377">
        <f>IFERROR(CL179*CL158, "N/A")</f>
        <v>19963895.107226498</v>
      </c>
    </row>
    <row r="181" spans="1:90" ht="13.8" thickTop="1" x14ac:dyDescent="0.25">
      <c r="C181"/>
    </row>
    <row r="182" spans="1:90" x14ac:dyDescent="0.25">
      <c r="C182"/>
    </row>
    <row r="183" spans="1:90" x14ac:dyDescent="0.25">
      <c r="C183"/>
    </row>
    <row r="184" spans="1:90" ht="13.8" x14ac:dyDescent="0.25">
      <c r="A184" s="378" t="s">
        <v>259</v>
      </c>
      <c r="B184" s="379"/>
      <c r="C184"/>
      <c r="D184" s="379"/>
      <c r="E184" s="379"/>
      <c r="F184" s="379"/>
      <c r="G184" s="380"/>
      <c r="H184" s="380"/>
      <c r="I184" s="380"/>
      <c r="J184" s="319"/>
    </row>
    <row r="185" spans="1:90" ht="13.8" x14ac:dyDescent="0.25">
      <c r="A185" s="381"/>
      <c r="B185" s="379"/>
      <c r="C185"/>
      <c r="D185" s="379"/>
      <c r="E185" s="379"/>
      <c r="F185" s="382"/>
      <c r="G185" s="379"/>
      <c r="H185" s="380"/>
      <c r="I185" s="380"/>
      <c r="J185" s="319"/>
    </row>
    <row r="186" spans="1:90" ht="13.8" x14ac:dyDescent="0.25">
      <c r="A186" s="380"/>
      <c r="B186" s="319"/>
      <c r="C186"/>
      <c r="D186" s="383" t="s">
        <v>260</v>
      </c>
      <c r="E186" s="384"/>
      <c r="F186" s="380"/>
      <c r="G186" s="380"/>
      <c r="H186" s="380"/>
      <c r="I186" s="380"/>
      <c r="J186" s="319"/>
    </row>
    <row r="187" spans="1:90" ht="26.4" x14ac:dyDescent="0.25">
      <c r="A187" s="380"/>
      <c r="B187" s="319"/>
      <c r="C187"/>
      <c r="D187" s="385" t="s">
        <v>261</v>
      </c>
      <c r="E187" s="386" t="s">
        <v>231</v>
      </c>
      <c r="F187" s="319"/>
      <c r="G187" s="387" t="s">
        <v>262</v>
      </c>
      <c r="H187" s="387"/>
      <c r="I187" s="387"/>
      <c r="J187" s="387"/>
    </row>
    <row r="188" spans="1:90" ht="13.8" x14ac:dyDescent="0.25">
      <c r="A188" s="380"/>
      <c r="B188" s="319"/>
      <c r="C188"/>
      <c r="D188" s="388" t="s">
        <v>263</v>
      </c>
      <c r="E188" s="389" t="s">
        <v>264</v>
      </c>
      <c r="F188" s="319"/>
      <c r="G188" s="387">
        <v>0</v>
      </c>
      <c r="H188" s="390" t="s">
        <v>265</v>
      </c>
      <c r="I188" s="387"/>
      <c r="J188" s="387"/>
    </row>
    <row r="189" spans="1:90" ht="13.8" x14ac:dyDescent="0.25">
      <c r="A189" s="380"/>
      <c r="B189" s="319"/>
      <c r="C189"/>
      <c r="D189" s="391">
        <v>5400</v>
      </c>
      <c r="E189" s="392">
        <v>8.4000000000000005E-2</v>
      </c>
      <c r="F189" s="319"/>
      <c r="G189" s="393">
        <f t="shared" ref="G189:H194" si="251">D189</f>
        <v>5400</v>
      </c>
      <c r="H189" s="390">
        <f t="shared" si="251"/>
        <v>8.4000000000000005E-2</v>
      </c>
      <c r="I189" s="394">
        <v>5.7000000000000002E-2</v>
      </c>
      <c r="J189" s="393">
        <v>12000</v>
      </c>
    </row>
    <row r="190" spans="1:90" ht="13.8" x14ac:dyDescent="0.25">
      <c r="A190" s="380"/>
      <c r="B190" s="319"/>
      <c r="C190"/>
      <c r="D190" s="391">
        <v>12000</v>
      </c>
      <c r="E190" s="392">
        <v>5.7000000000000002E-2</v>
      </c>
      <c r="F190" s="319"/>
      <c r="G190" s="393">
        <f t="shared" si="251"/>
        <v>12000</v>
      </c>
      <c r="H190" s="390">
        <f t="shared" si="251"/>
        <v>5.7000000000000002E-2</v>
      </c>
      <c r="I190" s="394">
        <v>0.04</v>
      </c>
      <c r="J190" s="393">
        <v>24000</v>
      </c>
    </row>
    <row r="191" spans="1:90" ht="13.8" x14ac:dyDescent="0.25">
      <c r="A191" s="380"/>
      <c r="B191" s="319"/>
      <c r="C191"/>
      <c r="D191" s="391">
        <v>24000</v>
      </c>
      <c r="E191" s="392">
        <v>0.04</v>
      </c>
      <c r="F191" s="319"/>
      <c r="G191" s="393">
        <f t="shared" si="251"/>
        <v>24000</v>
      </c>
      <c r="H191" s="390">
        <f t="shared" si="251"/>
        <v>0.04</v>
      </c>
      <c r="I191" s="394">
        <v>2.9000000000000001E-2</v>
      </c>
      <c r="J191" s="393">
        <v>48000</v>
      </c>
    </row>
    <row r="192" spans="1:90" ht="13.8" x14ac:dyDescent="0.25">
      <c r="A192" s="380"/>
      <c r="B192" s="319"/>
      <c r="C192"/>
      <c r="D192" s="391">
        <v>48000</v>
      </c>
      <c r="E192" s="392">
        <v>2.9000000000000001E-2</v>
      </c>
      <c r="F192" s="319"/>
      <c r="G192" s="393">
        <f t="shared" si="251"/>
        <v>48000</v>
      </c>
      <c r="H192" s="390">
        <f t="shared" si="251"/>
        <v>2.9000000000000001E-2</v>
      </c>
      <c r="I192" s="394">
        <v>0.02</v>
      </c>
      <c r="J192" s="393">
        <v>96000</v>
      </c>
    </row>
    <row r="193" spans="1:10" ht="13.8" x14ac:dyDescent="0.25">
      <c r="A193" s="380"/>
      <c r="B193" s="319"/>
      <c r="C193"/>
      <c r="D193" s="391">
        <v>96000</v>
      </c>
      <c r="E193" s="392">
        <v>0.02</v>
      </c>
      <c r="F193" s="319"/>
      <c r="G193" s="393">
        <f t="shared" si="251"/>
        <v>96000</v>
      </c>
      <c r="H193" s="390">
        <f t="shared" si="251"/>
        <v>0.02</v>
      </c>
      <c r="I193" s="394">
        <v>1.4999999999999999E-2</v>
      </c>
      <c r="J193" s="393">
        <v>192000</v>
      </c>
    </row>
    <row r="194" spans="1:10" ht="13.8" x14ac:dyDescent="0.25">
      <c r="A194" s="380"/>
      <c r="B194" s="319"/>
      <c r="C194"/>
      <c r="D194" s="391">
        <v>192000</v>
      </c>
      <c r="E194" s="392">
        <v>1.4999999999999999E-2</v>
      </c>
      <c r="F194" s="319"/>
      <c r="G194" s="393">
        <f t="shared" si="251"/>
        <v>192000</v>
      </c>
      <c r="H194" s="390">
        <f t="shared" si="251"/>
        <v>1.4999999999999999E-2</v>
      </c>
      <c r="I194" s="394">
        <v>0.01</v>
      </c>
      <c r="J194" s="393">
        <v>380000</v>
      </c>
    </row>
    <row r="195" spans="1:10" ht="13.8" x14ac:dyDescent="0.25">
      <c r="A195" s="380"/>
      <c r="B195" s="319"/>
      <c r="C195"/>
      <c r="D195" s="391">
        <v>380000</v>
      </c>
      <c r="E195" s="392">
        <v>0.01</v>
      </c>
      <c r="F195" s="395"/>
      <c r="G195" s="396"/>
      <c r="H195" s="397"/>
      <c r="I195" s="380"/>
      <c r="J195" s="319"/>
    </row>
    <row r="196" spans="1:10" ht="13.8" x14ac:dyDescent="0.25">
      <c r="A196" s="380"/>
      <c r="B196" s="319"/>
      <c r="C196"/>
      <c r="D196" s="398" t="s">
        <v>266</v>
      </c>
      <c r="E196" s="399" t="s">
        <v>267</v>
      </c>
      <c r="F196" s="400"/>
      <c r="G196" s="396"/>
      <c r="H196" s="382"/>
      <c r="I196" s="380"/>
      <c r="J196" s="319"/>
    </row>
    <row r="197" spans="1:10" x14ac:dyDescent="0.25">
      <c r="C197"/>
    </row>
    <row r="198" spans="1:10" x14ac:dyDescent="0.25">
      <c r="C198"/>
    </row>
  </sheetData>
  <mergeCells count="28">
    <mergeCell ref="C1:DA1"/>
    <mergeCell ref="D2:R2"/>
    <mergeCell ref="T2:AH2"/>
    <mergeCell ref="AJ2:AX2"/>
    <mergeCell ref="AZ2:BN2"/>
    <mergeCell ref="BP2:CD2"/>
    <mergeCell ref="CF2:CT2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98"/>
  <sheetViews>
    <sheetView zoomScale="90" zoomScaleNormal="90" workbookViewId="0">
      <pane xSplit="3" ySplit="5" topLeftCell="N93" activePane="bottomRight" state="frozen"/>
      <selection activeCell="H128" sqref="H128:H180"/>
      <selection pane="topRight" activeCell="H128" sqref="H128:H180"/>
      <selection pane="bottomLeft" activeCell="H128" sqref="H128:H180"/>
      <selection pane="bottomRight" activeCell="W106" sqref="W106"/>
    </sheetView>
  </sheetViews>
  <sheetFormatPr defaultColWidth="9.109375" defaultRowHeight="13.2" x14ac:dyDescent="0.25"/>
  <cols>
    <col min="1" max="1" width="3.33203125" style="1" customWidth="1"/>
    <col min="2" max="2" width="60" style="1" customWidth="1"/>
    <col min="3" max="3" width="0.21875" style="2" customWidth="1"/>
    <col min="4" max="4" width="15.109375" style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9.5546875" style="1" customWidth="1"/>
    <col min="12" max="12" width="15.5546875" style="1" customWidth="1"/>
    <col min="13" max="13" width="8.44140625" style="1" bestFit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2" bestFit="1" customWidth="1"/>
    <col min="21" max="21" width="13" style="2" customWidth="1"/>
    <col min="22" max="25" width="15" style="2" customWidth="1"/>
    <col min="26" max="26" width="15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49.44140625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7" t="s">
        <v>218</v>
      </c>
      <c r="B1" s="219"/>
      <c r="C1" s="439" t="s">
        <v>171</v>
      </c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440"/>
      <c r="AM1" s="440"/>
      <c r="AN1" s="440"/>
      <c r="AO1" s="440"/>
      <c r="AP1" s="440"/>
      <c r="AQ1" s="440"/>
      <c r="AR1" s="440"/>
      <c r="AS1" s="440"/>
      <c r="AT1" s="440"/>
      <c r="AU1" s="440"/>
      <c r="AV1" s="440"/>
      <c r="AW1" s="440"/>
      <c r="AX1" s="440"/>
      <c r="AY1" s="440"/>
      <c r="AZ1" s="440"/>
      <c r="BA1" s="440"/>
      <c r="BB1" s="440"/>
      <c r="BC1" s="440"/>
      <c r="BD1" s="440"/>
      <c r="BE1" s="440"/>
      <c r="BF1" s="440"/>
      <c r="BG1" s="440"/>
      <c r="BH1" s="440"/>
      <c r="BI1" s="440"/>
      <c r="BJ1" s="440"/>
      <c r="BK1" s="440"/>
      <c r="BL1" s="440"/>
      <c r="BM1" s="440"/>
      <c r="BN1" s="440"/>
      <c r="BO1" s="440"/>
      <c r="BP1" s="440"/>
      <c r="BQ1" s="440"/>
      <c r="BR1" s="440"/>
      <c r="BS1" s="440"/>
      <c r="BT1" s="440"/>
      <c r="BU1" s="440"/>
      <c r="BV1" s="440"/>
      <c r="BW1" s="440"/>
      <c r="BX1" s="440"/>
      <c r="BY1" s="440"/>
      <c r="BZ1" s="440"/>
      <c r="CA1" s="440"/>
      <c r="CB1" s="440"/>
      <c r="CC1" s="440"/>
      <c r="CD1" s="440"/>
      <c r="CE1" s="440"/>
      <c r="CF1" s="440"/>
      <c r="CG1" s="440"/>
      <c r="CH1" s="440"/>
      <c r="CI1" s="440"/>
      <c r="CJ1" s="440"/>
      <c r="CK1" s="440"/>
      <c r="CL1" s="440"/>
      <c r="CM1" s="440"/>
      <c r="CN1" s="440"/>
      <c r="CO1" s="440"/>
      <c r="CP1" s="440"/>
      <c r="CQ1" s="440"/>
      <c r="CR1" s="440"/>
      <c r="CS1" s="440"/>
      <c r="CT1" s="440"/>
      <c r="CU1" s="440"/>
      <c r="CV1" s="440"/>
      <c r="CW1" s="440"/>
      <c r="CX1" s="440"/>
      <c r="CY1" s="440"/>
      <c r="CZ1" s="440"/>
      <c r="DA1" s="441"/>
    </row>
    <row r="2" spans="1:119" s="26" customFormat="1" ht="21.6" thickBot="1" x14ac:dyDescent="0.45">
      <c r="A2" s="29" t="s">
        <v>14</v>
      </c>
      <c r="B2" s="28"/>
      <c r="C2" s="31"/>
      <c r="D2" s="442" t="s">
        <v>151</v>
      </c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4"/>
      <c r="S2" s="223"/>
      <c r="T2" s="445" t="s">
        <v>152</v>
      </c>
      <c r="U2" s="443"/>
      <c r="V2" s="443"/>
      <c r="W2" s="443"/>
      <c r="X2" s="443"/>
      <c r="Y2" s="443"/>
      <c r="Z2" s="443"/>
      <c r="AA2" s="443"/>
      <c r="AB2" s="443"/>
      <c r="AC2" s="443"/>
      <c r="AD2" s="443"/>
      <c r="AE2" s="443"/>
      <c r="AF2" s="443"/>
      <c r="AG2" s="443"/>
      <c r="AH2" s="444"/>
      <c r="AI2" s="224"/>
      <c r="AJ2" s="445" t="s">
        <v>208</v>
      </c>
      <c r="AK2" s="443"/>
      <c r="AL2" s="443"/>
      <c r="AM2" s="443"/>
      <c r="AN2" s="443"/>
      <c r="AO2" s="443"/>
      <c r="AP2" s="443"/>
      <c r="AQ2" s="443"/>
      <c r="AR2" s="443"/>
      <c r="AS2" s="443"/>
      <c r="AT2" s="443"/>
      <c r="AU2" s="443"/>
      <c r="AV2" s="443"/>
      <c r="AW2" s="443"/>
      <c r="AX2" s="444"/>
      <c r="AY2" s="224"/>
      <c r="AZ2" s="445" t="s">
        <v>156</v>
      </c>
      <c r="BA2" s="443"/>
      <c r="BB2" s="443"/>
      <c r="BC2" s="443"/>
      <c r="BD2" s="443"/>
      <c r="BE2" s="443"/>
      <c r="BF2" s="443"/>
      <c r="BG2" s="443"/>
      <c r="BH2" s="443"/>
      <c r="BI2" s="443"/>
      <c r="BJ2" s="443"/>
      <c r="BK2" s="443"/>
      <c r="BL2" s="443"/>
      <c r="BM2" s="443"/>
      <c r="BN2" s="444"/>
      <c r="BO2" s="224"/>
      <c r="BP2" s="445" t="s">
        <v>157</v>
      </c>
      <c r="BQ2" s="443"/>
      <c r="BR2" s="443"/>
      <c r="BS2" s="443"/>
      <c r="BT2" s="443"/>
      <c r="BU2" s="443"/>
      <c r="BV2" s="443"/>
      <c r="BW2" s="443"/>
      <c r="BX2" s="443"/>
      <c r="BY2" s="443"/>
      <c r="BZ2" s="443"/>
      <c r="CA2" s="443"/>
      <c r="CB2" s="443"/>
      <c r="CC2" s="443"/>
      <c r="CD2" s="444"/>
      <c r="CE2" s="224"/>
      <c r="CF2" s="445" t="s">
        <v>158</v>
      </c>
      <c r="CG2" s="443"/>
      <c r="CH2" s="443"/>
      <c r="CI2" s="443"/>
      <c r="CJ2" s="443"/>
      <c r="CK2" s="443"/>
      <c r="CL2" s="443"/>
      <c r="CM2" s="443"/>
      <c r="CN2" s="443"/>
      <c r="CO2" s="443"/>
      <c r="CP2" s="443"/>
      <c r="CQ2" s="443"/>
      <c r="CR2" s="443"/>
      <c r="CS2" s="443"/>
      <c r="CT2" s="446"/>
      <c r="DI2"/>
      <c r="DM2"/>
    </row>
    <row r="3" spans="1:119" s="25" customFormat="1" ht="16.2" thickBot="1" x14ac:dyDescent="0.35">
      <c r="A3" s="24" t="s">
        <v>18</v>
      </c>
      <c r="B3" s="30"/>
      <c r="C3" s="130"/>
      <c r="D3" s="438" t="s">
        <v>130</v>
      </c>
      <c r="E3" s="432"/>
      <c r="F3" s="432"/>
      <c r="G3" s="432"/>
      <c r="H3" s="432"/>
      <c r="I3" s="433"/>
      <c r="J3" s="431" t="s">
        <v>129</v>
      </c>
      <c r="K3" s="432"/>
      <c r="L3" s="432"/>
      <c r="M3" s="432"/>
      <c r="N3" s="432"/>
      <c r="O3" s="433"/>
      <c r="P3" s="434" t="s">
        <v>276</v>
      </c>
      <c r="Q3" s="435"/>
      <c r="R3" s="436"/>
      <c r="S3" s="225"/>
      <c r="T3" s="431" t="s">
        <v>128</v>
      </c>
      <c r="U3" s="432"/>
      <c r="V3" s="432"/>
      <c r="W3" s="432"/>
      <c r="X3" s="432"/>
      <c r="Y3" s="433"/>
      <c r="Z3" s="431" t="s">
        <v>127</v>
      </c>
      <c r="AA3" s="432"/>
      <c r="AB3" s="432"/>
      <c r="AC3" s="432"/>
      <c r="AD3" s="432"/>
      <c r="AE3" s="433"/>
      <c r="AF3" s="434" t="s">
        <v>277</v>
      </c>
      <c r="AG3" s="435"/>
      <c r="AH3" s="436"/>
      <c r="AI3" s="226"/>
      <c r="AJ3" s="431" t="s">
        <v>209</v>
      </c>
      <c r="AK3" s="432"/>
      <c r="AL3" s="432"/>
      <c r="AM3" s="432"/>
      <c r="AN3" s="432"/>
      <c r="AO3" s="433"/>
      <c r="AP3" s="431" t="s">
        <v>210</v>
      </c>
      <c r="AQ3" s="432"/>
      <c r="AR3" s="432"/>
      <c r="AS3" s="432"/>
      <c r="AT3" s="432"/>
      <c r="AU3" s="433"/>
      <c r="AV3" s="434" t="s">
        <v>278</v>
      </c>
      <c r="AW3" s="435"/>
      <c r="AX3" s="436"/>
      <c r="AY3" s="226"/>
      <c r="AZ3" s="431" t="s">
        <v>137</v>
      </c>
      <c r="BA3" s="432"/>
      <c r="BB3" s="432"/>
      <c r="BC3" s="432"/>
      <c r="BD3" s="432"/>
      <c r="BE3" s="433"/>
      <c r="BF3" s="431" t="s">
        <v>138</v>
      </c>
      <c r="BG3" s="432"/>
      <c r="BH3" s="432"/>
      <c r="BI3" s="432"/>
      <c r="BJ3" s="432"/>
      <c r="BK3" s="433"/>
      <c r="BL3" s="434" t="s">
        <v>279</v>
      </c>
      <c r="BM3" s="435"/>
      <c r="BN3" s="436"/>
      <c r="BO3" s="226"/>
      <c r="BP3" s="431" t="s">
        <v>135</v>
      </c>
      <c r="BQ3" s="432"/>
      <c r="BR3" s="432"/>
      <c r="BS3" s="432"/>
      <c r="BT3" s="432"/>
      <c r="BU3" s="433"/>
      <c r="BV3" s="431" t="s">
        <v>136</v>
      </c>
      <c r="BW3" s="432"/>
      <c r="BX3" s="432"/>
      <c r="BY3" s="432"/>
      <c r="BZ3" s="432"/>
      <c r="CA3" s="433"/>
      <c r="CB3" s="434" t="s">
        <v>280</v>
      </c>
      <c r="CC3" s="435"/>
      <c r="CD3" s="436"/>
      <c r="CE3" s="226"/>
      <c r="CF3" s="431" t="s">
        <v>139</v>
      </c>
      <c r="CG3" s="432"/>
      <c r="CH3" s="432"/>
      <c r="CI3" s="432"/>
      <c r="CJ3" s="432"/>
      <c r="CK3" s="433"/>
      <c r="CL3" s="431" t="s">
        <v>140</v>
      </c>
      <c r="CM3" s="432"/>
      <c r="CN3" s="432"/>
      <c r="CO3" s="432"/>
      <c r="CP3" s="432"/>
      <c r="CQ3" s="433"/>
      <c r="CR3" s="434" t="s">
        <v>281</v>
      </c>
      <c r="CS3" s="435"/>
      <c r="CT3" s="437"/>
      <c r="CU3" s="60"/>
      <c r="CV3" s="421" t="s">
        <v>141</v>
      </c>
      <c r="CW3" s="422"/>
      <c r="CX3" s="422"/>
      <c r="CY3" s="422"/>
      <c r="CZ3" s="422"/>
      <c r="DA3" s="423"/>
      <c r="DB3" s="424" t="s">
        <v>142</v>
      </c>
      <c r="DC3" s="422"/>
      <c r="DD3" s="422"/>
      <c r="DE3" s="422"/>
      <c r="DF3" s="422"/>
      <c r="DG3" s="423"/>
      <c r="DH3" s="182"/>
      <c r="DI3" s="425" t="s">
        <v>143</v>
      </c>
      <c r="DJ3" s="426"/>
      <c r="DK3" s="426"/>
      <c r="DL3" s="427"/>
      <c r="DM3"/>
    </row>
    <row r="4" spans="1:119" s="16" customFormat="1" ht="13.5" customHeight="1" thickBot="1" x14ac:dyDescent="0.3">
      <c r="D4" s="21">
        <v>1044</v>
      </c>
      <c r="E4" s="18"/>
      <c r="F4" s="18"/>
      <c r="G4" s="18"/>
      <c r="H4" s="18"/>
      <c r="I4" s="19"/>
      <c r="J4" s="17">
        <v>1044</v>
      </c>
      <c r="K4" s="18"/>
      <c r="L4" s="18"/>
      <c r="M4" s="18"/>
      <c r="N4" s="18"/>
      <c r="O4" s="19"/>
      <c r="P4" s="17"/>
      <c r="Q4" s="220"/>
      <c r="R4" s="221"/>
      <c r="S4" s="20"/>
      <c r="T4" s="21">
        <v>1045</v>
      </c>
      <c r="U4" s="18"/>
      <c r="V4" s="18"/>
      <c r="W4" s="18"/>
      <c r="X4" s="18"/>
      <c r="Y4" s="19"/>
      <c r="Z4" s="17"/>
      <c r="AA4" s="18"/>
      <c r="AB4" s="18"/>
      <c r="AC4" s="18"/>
      <c r="AD4" s="18"/>
      <c r="AE4" s="222"/>
      <c r="AF4" s="17"/>
      <c r="AG4" s="220"/>
      <c r="AH4" s="221"/>
      <c r="AI4" s="23"/>
      <c r="AJ4" s="21">
        <v>1046</v>
      </c>
      <c r="AK4" s="18"/>
      <c r="AL4" s="18"/>
      <c r="AM4" s="18"/>
      <c r="AN4" s="18"/>
      <c r="AO4" s="19"/>
      <c r="AP4" s="17"/>
      <c r="AQ4" s="18"/>
      <c r="AR4" s="18"/>
      <c r="AS4" s="18"/>
      <c r="AT4" s="18"/>
      <c r="AU4" s="19"/>
      <c r="AV4" s="17"/>
      <c r="AW4" s="220"/>
      <c r="AX4" s="221"/>
      <c r="AY4" s="23"/>
      <c r="AZ4" s="21">
        <v>1047</v>
      </c>
      <c r="BA4" s="18"/>
      <c r="BB4" s="18"/>
      <c r="BC4" s="18"/>
      <c r="BD4" s="18"/>
      <c r="BE4" s="19"/>
      <c r="BF4" s="17"/>
      <c r="BG4" s="18"/>
      <c r="BH4" s="18"/>
      <c r="BI4" s="18"/>
      <c r="BJ4" s="18"/>
      <c r="BK4" s="19"/>
      <c r="BL4" s="17"/>
      <c r="BM4" s="220"/>
      <c r="BN4" s="221"/>
      <c r="BO4" s="23"/>
      <c r="BP4" s="21">
        <v>1048</v>
      </c>
      <c r="BQ4" s="18"/>
      <c r="BR4" s="18"/>
      <c r="BS4" s="18"/>
      <c r="BT4" s="18"/>
      <c r="BU4" s="19"/>
      <c r="BV4" s="17"/>
      <c r="BW4" s="18"/>
      <c r="BX4" s="18"/>
      <c r="BY4" s="18"/>
      <c r="BZ4" s="18"/>
      <c r="CA4" s="19"/>
      <c r="CB4" s="17"/>
      <c r="CC4" s="220"/>
      <c r="CD4" s="221"/>
      <c r="CE4" s="23"/>
      <c r="CF4" s="21">
        <v>1049</v>
      </c>
      <c r="CG4" s="18"/>
      <c r="CH4" s="18"/>
      <c r="CI4" s="18"/>
      <c r="CJ4" s="18"/>
      <c r="CK4" s="19"/>
      <c r="CL4" s="17"/>
      <c r="CM4" s="18"/>
      <c r="CN4" s="18"/>
      <c r="CO4" s="18"/>
      <c r="CP4" s="18"/>
      <c r="CQ4" s="19"/>
      <c r="CR4" s="17"/>
      <c r="CS4" s="220"/>
      <c r="CT4" s="221"/>
      <c r="CU4" s="22"/>
      <c r="CV4" s="171"/>
      <c r="CW4" s="18"/>
      <c r="CX4" s="18"/>
      <c r="CY4" s="18"/>
      <c r="CZ4" s="18"/>
      <c r="DA4" s="19"/>
      <c r="DB4" s="17"/>
      <c r="DC4" s="18"/>
      <c r="DD4" s="18"/>
      <c r="DE4" s="18"/>
      <c r="DF4" s="18"/>
      <c r="DG4" s="19"/>
      <c r="DH4" s="183"/>
      <c r="DI4" s="428"/>
      <c r="DJ4" s="429"/>
      <c r="DK4" s="429"/>
      <c r="DL4" s="430"/>
      <c r="DM4"/>
    </row>
    <row r="5" spans="1:119" s="25" customFormat="1" ht="48" customHeight="1" thickBot="1" x14ac:dyDescent="0.35">
      <c r="A5" s="120"/>
      <c r="B5" s="120"/>
      <c r="C5" s="121"/>
      <c r="D5" s="122" t="s">
        <v>103</v>
      </c>
      <c r="E5" s="123" t="s">
        <v>98</v>
      </c>
      <c r="F5" s="123" t="s">
        <v>104</v>
      </c>
      <c r="G5" s="123" t="s">
        <v>98</v>
      </c>
      <c r="H5" s="123" t="s">
        <v>115</v>
      </c>
      <c r="I5" s="124" t="s">
        <v>154</v>
      </c>
      <c r="J5" s="125" t="s">
        <v>103</v>
      </c>
      <c r="K5" s="123" t="s">
        <v>98</v>
      </c>
      <c r="L5" s="123" t="s">
        <v>104</v>
      </c>
      <c r="M5" s="123" t="s">
        <v>98</v>
      </c>
      <c r="N5" s="123" t="s">
        <v>115</v>
      </c>
      <c r="O5" s="121" t="s">
        <v>154</v>
      </c>
      <c r="P5" s="131" t="s">
        <v>103</v>
      </c>
      <c r="Q5" s="131" t="s">
        <v>104</v>
      </c>
      <c r="R5" s="132" t="s">
        <v>126</v>
      </c>
      <c r="S5" s="39"/>
      <c r="T5" s="122" t="s">
        <v>105</v>
      </c>
      <c r="U5" s="123" t="s">
        <v>98</v>
      </c>
      <c r="V5" s="123" t="s">
        <v>106</v>
      </c>
      <c r="W5" s="123" t="s">
        <v>98</v>
      </c>
      <c r="X5" s="123" t="s">
        <v>116</v>
      </c>
      <c r="Y5" s="124" t="s">
        <v>154</v>
      </c>
      <c r="Z5" s="125" t="s">
        <v>105</v>
      </c>
      <c r="AA5" s="123" t="s">
        <v>98</v>
      </c>
      <c r="AB5" s="123" t="s">
        <v>106</v>
      </c>
      <c r="AC5" s="123" t="s">
        <v>98</v>
      </c>
      <c r="AD5" s="123" t="s">
        <v>116</v>
      </c>
      <c r="AE5" s="126" t="s">
        <v>154</v>
      </c>
      <c r="AF5" s="131" t="s">
        <v>105</v>
      </c>
      <c r="AG5" s="131" t="s">
        <v>106</v>
      </c>
      <c r="AH5" s="132" t="s">
        <v>132</v>
      </c>
      <c r="AI5" s="41"/>
      <c r="AJ5" s="122" t="s">
        <v>211</v>
      </c>
      <c r="AK5" s="123" t="s">
        <v>98</v>
      </c>
      <c r="AL5" s="123" t="s">
        <v>212</v>
      </c>
      <c r="AM5" s="123" t="s">
        <v>98</v>
      </c>
      <c r="AN5" s="123" t="s">
        <v>213</v>
      </c>
      <c r="AO5" s="124" t="s">
        <v>154</v>
      </c>
      <c r="AP5" s="125" t="s">
        <v>211</v>
      </c>
      <c r="AQ5" s="123" t="s">
        <v>98</v>
      </c>
      <c r="AR5" s="123" t="s">
        <v>212</v>
      </c>
      <c r="AS5" s="123" t="s">
        <v>98</v>
      </c>
      <c r="AT5" s="123" t="s">
        <v>213</v>
      </c>
      <c r="AU5" s="121" t="s">
        <v>154</v>
      </c>
      <c r="AV5" s="131" t="s">
        <v>211</v>
      </c>
      <c r="AW5" s="131" t="s">
        <v>212</v>
      </c>
      <c r="AX5" s="132" t="s">
        <v>214</v>
      </c>
      <c r="AY5" s="41"/>
      <c r="AZ5" s="122" t="s">
        <v>109</v>
      </c>
      <c r="BA5" s="123" t="s">
        <v>98</v>
      </c>
      <c r="BB5" s="123" t="s">
        <v>110</v>
      </c>
      <c r="BC5" s="123" t="s">
        <v>98</v>
      </c>
      <c r="BD5" s="123" t="s">
        <v>118</v>
      </c>
      <c r="BE5" s="124" t="s">
        <v>154</v>
      </c>
      <c r="BF5" s="125" t="s">
        <v>109</v>
      </c>
      <c r="BG5" s="123" t="s">
        <v>98</v>
      </c>
      <c r="BH5" s="123" t="s">
        <v>110</v>
      </c>
      <c r="BI5" s="123" t="s">
        <v>98</v>
      </c>
      <c r="BJ5" s="123" t="s">
        <v>118</v>
      </c>
      <c r="BK5" s="121" t="s">
        <v>154</v>
      </c>
      <c r="BL5" s="131" t="s">
        <v>109</v>
      </c>
      <c r="BM5" s="131" t="s">
        <v>110</v>
      </c>
      <c r="BN5" s="132" t="s">
        <v>145</v>
      </c>
      <c r="BO5" s="41"/>
      <c r="BP5" s="122" t="s">
        <v>111</v>
      </c>
      <c r="BQ5" s="123" t="s">
        <v>98</v>
      </c>
      <c r="BR5" s="123" t="s">
        <v>112</v>
      </c>
      <c r="BS5" s="123" t="s">
        <v>98</v>
      </c>
      <c r="BT5" s="123" t="s">
        <v>119</v>
      </c>
      <c r="BU5" s="124" t="s">
        <v>154</v>
      </c>
      <c r="BV5" s="125" t="s">
        <v>111</v>
      </c>
      <c r="BW5" s="123" t="s">
        <v>98</v>
      </c>
      <c r="BX5" s="123" t="s">
        <v>112</v>
      </c>
      <c r="BY5" s="123" t="s">
        <v>98</v>
      </c>
      <c r="BZ5" s="123" t="s">
        <v>119</v>
      </c>
      <c r="CA5" s="121" t="s">
        <v>154</v>
      </c>
      <c r="CB5" s="131" t="s">
        <v>147</v>
      </c>
      <c r="CC5" s="131" t="s">
        <v>148</v>
      </c>
      <c r="CD5" s="132" t="s">
        <v>146</v>
      </c>
      <c r="CE5" s="41"/>
      <c r="CF5" s="122" t="s">
        <v>113</v>
      </c>
      <c r="CG5" s="123" t="s">
        <v>98</v>
      </c>
      <c r="CH5" s="123" t="s">
        <v>114</v>
      </c>
      <c r="CI5" s="123" t="s">
        <v>98</v>
      </c>
      <c r="CJ5" s="123" t="s">
        <v>120</v>
      </c>
      <c r="CK5" s="124" t="s">
        <v>154</v>
      </c>
      <c r="CL5" s="125" t="s">
        <v>113</v>
      </c>
      <c r="CM5" s="123" t="s">
        <v>98</v>
      </c>
      <c r="CN5" s="123" t="s">
        <v>114</v>
      </c>
      <c r="CO5" s="123" t="s">
        <v>98</v>
      </c>
      <c r="CP5" s="123" t="s">
        <v>120</v>
      </c>
      <c r="CQ5" s="121" t="s">
        <v>154</v>
      </c>
      <c r="CR5" s="131" t="s">
        <v>113</v>
      </c>
      <c r="CS5" s="131" t="s">
        <v>114</v>
      </c>
      <c r="CT5" s="132" t="s">
        <v>149</v>
      </c>
      <c r="CU5" s="41"/>
      <c r="CV5" s="127" t="s">
        <v>121</v>
      </c>
      <c r="CW5" s="128" t="s">
        <v>123</v>
      </c>
      <c r="CX5" s="128" t="s">
        <v>122</v>
      </c>
      <c r="CY5" s="128" t="s">
        <v>124</v>
      </c>
      <c r="CZ5" s="128" t="s">
        <v>96</v>
      </c>
      <c r="DA5" s="129" t="s">
        <v>155</v>
      </c>
      <c r="DB5" s="127" t="s">
        <v>159</v>
      </c>
      <c r="DC5" s="128" t="s">
        <v>98</v>
      </c>
      <c r="DD5" s="128" t="s">
        <v>160</v>
      </c>
      <c r="DE5" s="128" t="s">
        <v>98</v>
      </c>
      <c r="DF5" s="128" t="s">
        <v>161</v>
      </c>
      <c r="DG5" s="129" t="s">
        <v>162</v>
      </c>
      <c r="DH5" s="184"/>
      <c r="DI5" s="205"/>
      <c r="DJ5" s="206" t="s">
        <v>96</v>
      </c>
      <c r="DK5" s="207" t="s">
        <v>161</v>
      </c>
      <c r="DL5" s="208" t="s">
        <v>163</v>
      </c>
      <c r="DM5"/>
    </row>
    <row r="6" spans="1:119" s="25" customFormat="1" ht="11.25" customHeight="1" x14ac:dyDescent="0.3">
      <c r="A6" s="32" t="s">
        <v>51</v>
      </c>
      <c r="B6" s="33"/>
      <c r="C6" s="34"/>
      <c r="D6" s="35"/>
      <c r="E6" s="36"/>
      <c r="F6" s="36"/>
      <c r="G6" s="36"/>
      <c r="H6" s="36"/>
      <c r="I6" s="37"/>
      <c r="J6" s="38"/>
      <c r="K6" s="36"/>
      <c r="L6" s="36"/>
      <c r="M6" s="36"/>
      <c r="N6" s="36"/>
      <c r="O6" s="37"/>
      <c r="P6" s="134"/>
      <c r="Q6" s="135"/>
      <c r="R6" s="136"/>
      <c r="S6" s="39"/>
      <c r="T6" s="35"/>
      <c r="U6" s="36"/>
      <c r="V6" s="36"/>
      <c r="W6" s="36"/>
      <c r="X6" s="36"/>
      <c r="Y6" s="37"/>
      <c r="Z6" s="38"/>
      <c r="AA6" s="36"/>
      <c r="AB6" s="36"/>
      <c r="AC6" s="36"/>
      <c r="AD6" s="36"/>
      <c r="AE6" s="40"/>
      <c r="AF6" s="134"/>
      <c r="AG6" s="135"/>
      <c r="AH6" s="136"/>
      <c r="AI6" s="41"/>
      <c r="AJ6" s="35"/>
      <c r="AK6" s="36"/>
      <c r="AL6" s="36"/>
      <c r="AM6" s="36"/>
      <c r="AN6" s="36"/>
      <c r="AO6" s="37"/>
      <c r="AP6" s="38"/>
      <c r="AQ6" s="36"/>
      <c r="AR6" s="36"/>
      <c r="AS6" s="36"/>
      <c r="AT6" s="36"/>
      <c r="AU6" s="37"/>
      <c r="AV6" s="134"/>
      <c r="AW6" s="135"/>
      <c r="AX6" s="136"/>
      <c r="AY6" s="41"/>
      <c r="AZ6" s="35"/>
      <c r="BA6" s="36"/>
      <c r="BB6" s="36"/>
      <c r="BC6" s="36"/>
      <c r="BD6" s="36"/>
      <c r="BE6" s="37"/>
      <c r="BF6" s="38"/>
      <c r="BG6" s="36"/>
      <c r="BH6" s="36"/>
      <c r="BI6" s="36"/>
      <c r="BJ6" s="36"/>
      <c r="BK6" s="37"/>
      <c r="BL6" s="134"/>
      <c r="BM6" s="135"/>
      <c r="BN6" s="136"/>
      <c r="BO6" s="41"/>
      <c r="BP6" s="35"/>
      <c r="BQ6" s="36"/>
      <c r="BR6" s="36"/>
      <c r="BS6" s="36"/>
      <c r="BT6" s="36"/>
      <c r="BU6" s="37"/>
      <c r="BV6" s="38"/>
      <c r="BW6" s="36"/>
      <c r="BX6" s="36"/>
      <c r="BY6" s="36"/>
      <c r="BZ6" s="36"/>
      <c r="CA6" s="37"/>
      <c r="CB6" s="134"/>
      <c r="CC6" s="135"/>
      <c r="CD6" s="136"/>
      <c r="CE6" s="41"/>
      <c r="CF6" s="35"/>
      <c r="CG6" s="36"/>
      <c r="CH6" s="36"/>
      <c r="CI6" s="36"/>
      <c r="CJ6" s="36"/>
      <c r="CK6" s="37"/>
      <c r="CL6" s="38"/>
      <c r="CM6" s="36"/>
      <c r="CN6" s="36"/>
      <c r="CO6" s="36"/>
      <c r="CP6" s="36"/>
      <c r="CQ6" s="37"/>
      <c r="CR6" s="134"/>
      <c r="CS6" s="135"/>
      <c r="CT6" s="136"/>
      <c r="CU6" s="41"/>
      <c r="CV6" s="133"/>
      <c r="CW6" s="36"/>
      <c r="CX6" s="36"/>
      <c r="CY6" s="36"/>
      <c r="CZ6" s="36"/>
      <c r="DA6" s="37"/>
      <c r="DB6" s="38"/>
      <c r="DC6" s="36"/>
      <c r="DD6" s="36"/>
      <c r="DE6" s="36"/>
      <c r="DF6" s="36"/>
      <c r="DG6" s="37"/>
      <c r="DH6" s="172"/>
      <c r="DI6" s="186" t="s">
        <v>51</v>
      </c>
      <c r="DJ6" s="38"/>
      <c r="DK6" s="36"/>
      <c r="DL6" s="37"/>
      <c r="DM6"/>
    </row>
    <row r="7" spans="1:119" s="25" customFormat="1" ht="13.2" customHeight="1" x14ac:dyDescent="0.3">
      <c r="A7" s="33">
        <v>1</v>
      </c>
      <c r="B7" s="33" t="s">
        <v>0</v>
      </c>
      <c r="C7" s="42"/>
      <c r="D7" s="43"/>
      <c r="E7" s="44"/>
      <c r="F7" s="44"/>
      <c r="G7" s="44"/>
      <c r="H7" s="44"/>
      <c r="I7" s="45"/>
      <c r="J7" s="46"/>
      <c r="K7" s="44"/>
      <c r="L7" s="44"/>
      <c r="M7" s="44"/>
      <c r="N7" s="44"/>
      <c r="O7" s="45"/>
      <c r="P7" s="137"/>
      <c r="Q7" s="138"/>
      <c r="R7" s="139"/>
      <c r="S7" s="39"/>
      <c r="T7" s="43"/>
      <c r="U7" s="44"/>
      <c r="V7" s="44"/>
      <c r="W7" s="44"/>
      <c r="X7" s="44"/>
      <c r="Y7" s="45"/>
      <c r="Z7" s="46"/>
      <c r="AA7" s="44"/>
      <c r="AB7" s="44"/>
      <c r="AC7" s="44"/>
      <c r="AD7" s="44"/>
      <c r="AE7" s="45"/>
      <c r="AF7" s="137"/>
      <c r="AG7" s="138"/>
      <c r="AH7" s="139"/>
      <c r="AI7" s="41"/>
      <c r="AJ7" s="43"/>
      <c r="AK7" s="44"/>
      <c r="AL7" s="44"/>
      <c r="AM7" s="44"/>
      <c r="AN7" s="44"/>
      <c r="AO7" s="45"/>
      <c r="AP7" s="46"/>
      <c r="AQ7" s="44"/>
      <c r="AR7" s="44"/>
      <c r="AS7" s="44"/>
      <c r="AT7" s="44"/>
      <c r="AU7" s="45"/>
      <c r="AV7" s="137"/>
      <c r="AW7" s="138"/>
      <c r="AX7" s="139"/>
      <c r="AY7" s="41"/>
      <c r="AZ7" s="43"/>
      <c r="BA7" s="44"/>
      <c r="BB7" s="44"/>
      <c r="BC7" s="44"/>
      <c r="BD7" s="44"/>
      <c r="BE7" s="45"/>
      <c r="BF7" s="46"/>
      <c r="BG7" s="44"/>
      <c r="BH7" s="44"/>
      <c r="BI7" s="44"/>
      <c r="BJ7" s="44"/>
      <c r="BK7" s="45"/>
      <c r="BL7" s="137"/>
      <c r="BM7" s="138"/>
      <c r="BN7" s="139"/>
      <c r="BO7" s="41"/>
      <c r="BP7" s="43"/>
      <c r="BQ7" s="44"/>
      <c r="BR7" s="44"/>
      <c r="BS7" s="44"/>
      <c r="BT7" s="44"/>
      <c r="BU7" s="45"/>
      <c r="BV7" s="46"/>
      <c r="BW7" s="44"/>
      <c r="BX7" s="44"/>
      <c r="BY7" s="44"/>
      <c r="BZ7" s="44"/>
      <c r="CA7" s="45"/>
      <c r="CB7" s="137"/>
      <c r="CC7" s="138"/>
      <c r="CD7" s="139"/>
      <c r="CE7" s="41"/>
      <c r="CF7" s="43"/>
      <c r="CG7" s="44"/>
      <c r="CH7" s="44"/>
      <c r="CI7" s="44"/>
      <c r="CJ7" s="44"/>
      <c r="CK7" s="45"/>
      <c r="CL7" s="46"/>
      <c r="CM7" s="44"/>
      <c r="CN7" s="44"/>
      <c r="CO7" s="44"/>
      <c r="CP7" s="44"/>
      <c r="CQ7" s="45"/>
      <c r="CR7" s="137"/>
      <c r="CS7" s="138"/>
      <c r="CT7" s="139"/>
      <c r="CU7" s="41"/>
      <c r="CV7" s="46"/>
      <c r="CW7" s="44"/>
      <c r="CX7" s="44"/>
      <c r="CY7" s="44"/>
      <c r="CZ7" s="44"/>
      <c r="DA7" s="45"/>
      <c r="DB7" s="46"/>
      <c r="DC7" s="44"/>
      <c r="DD7" s="44"/>
      <c r="DE7" s="44"/>
      <c r="DF7" s="44"/>
      <c r="DG7" s="45"/>
      <c r="DH7" s="185"/>
      <c r="DI7" s="187" t="s">
        <v>0</v>
      </c>
      <c r="DJ7" s="46"/>
      <c r="DK7" s="44"/>
      <c r="DL7" s="45"/>
      <c r="DM7"/>
    </row>
    <row r="8" spans="1:119" s="25" customFormat="1" ht="13.2" customHeight="1" x14ac:dyDescent="0.3">
      <c r="A8" s="33"/>
      <c r="B8" s="33" t="s">
        <v>15</v>
      </c>
      <c r="C8" s="42"/>
      <c r="D8" s="43">
        <v>218935126.11999997</v>
      </c>
      <c r="E8" s="44"/>
      <c r="F8" s="44">
        <v>51103554.529999979</v>
      </c>
      <c r="G8" s="44"/>
      <c r="H8" s="44">
        <v>270038680.64999998</v>
      </c>
      <c r="I8" s="45"/>
      <c r="J8" s="46">
        <v>102609740.69999999</v>
      </c>
      <c r="K8" s="44"/>
      <c r="L8" s="44">
        <v>168794142.19999996</v>
      </c>
      <c r="M8" s="44"/>
      <c r="N8" s="44">
        <v>271403882.89999998</v>
      </c>
      <c r="O8" s="45"/>
      <c r="P8" s="137">
        <f>+D8+J8</f>
        <v>321544866.81999993</v>
      </c>
      <c r="Q8" s="138">
        <f>+F8+L8</f>
        <v>219897696.72999993</v>
      </c>
      <c r="R8" s="139">
        <f>+P8+Q8</f>
        <v>541442563.54999983</v>
      </c>
      <c r="S8" s="39"/>
      <c r="T8" s="43">
        <v>394227858.51000023</v>
      </c>
      <c r="U8" s="44"/>
      <c r="V8" s="44">
        <v>86473436.800000027</v>
      </c>
      <c r="W8" s="44"/>
      <c r="X8" s="44">
        <v>480701295.31000024</v>
      </c>
      <c r="Y8" s="45"/>
      <c r="Z8" s="46">
        <v>219363655.69000006</v>
      </c>
      <c r="AA8" s="44"/>
      <c r="AB8" s="44">
        <v>176408101.15000004</v>
      </c>
      <c r="AC8" s="44"/>
      <c r="AD8" s="44">
        <v>395771756.84000009</v>
      </c>
      <c r="AE8" s="45"/>
      <c r="AF8" s="137">
        <f>+T8+Z8</f>
        <v>613591514.20000029</v>
      </c>
      <c r="AG8" s="138">
        <f>+V8+AB8</f>
        <v>262881537.95000005</v>
      </c>
      <c r="AH8" s="139">
        <f>+AF8+AG8</f>
        <v>876473052.15000033</v>
      </c>
      <c r="AI8" s="41"/>
      <c r="AJ8" s="43">
        <v>129211442.0048992</v>
      </c>
      <c r="AK8" s="44"/>
      <c r="AL8" s="44">
        <v>36496348.718564354</v>
      </c>
      <c r="AM8" s="44"/>
      <c r="AN8" s="44">
        <v>165707790.72346357</v>
      </c>
      <c r="AO8" s="45"/>
      <c r="AP8" s="46">
        <v>43226437.024391323</v>
      </c>
      <c r="AQ8" s="44"/>
      <c r="AR8" s="44">
        <v>87776857.412145227</v>
      </c>
      <c r="AS8" s="44"/>
      <c r="AT8" s="44">
        <v>131003294.43653655</v>
      </c>
      <c r="AU8" s="45"/>
      <c r="AV8" s="137">
        <f>+AJ8+AP8</f>
        <v>172437879.02929053</v>
      </c>
      <c r="AW8" s="138">
        <f>+AL8+AR8</f>
        <v>124273206.13070959</v>
      </c>
      <c r="AX8" s="139">
        <f>+AV8+AW8</f>
        <v>296711085.16000009</v>
      </c>
      <c r="AY8" s="41"/>
      <c r="AZ8" s="43">
        <v>238792058.10694</v>
      </c>
      <c r="BA8" s="44"/>
      <c r="BB8" s="44">
        <v>47984580.403059803</v>
      </c>
      <c r="BC8" s="44"/>
      <c r="BD8" s="44">
        <v>286776638.50999981</v>
      </c>
      <c r="BE8" s="45"/>
      <c r="BF8" s="46">
        <v>178651810.98087201</v>
      </c>
      <c r="BG8" s="44"/>
      <c r="BH8" s="44">
        <v>156835082.34912801</v>
      </c>
      <c r="BI8" s="44"/>
      <c r="BJ8" s="44">
        <v>328865699.33000004</v>
      </c>
      <c r="BK8" s="45"/>
      <c r="BL8" s="137">
        <f>+AZ8+BF8</f>
        <v>417443869.08781201</v>
      </c>
      <c r="BM8" s="138">
        <f>+BB8+BH8</f>
        <v>204819662.75218782</v>
      </c>
      <c r="BN8" s="139">
        <f>+BL8+BM8</f>
        <v>622263531.83999979</v>
      </c>
      <c r="BO8" s="41"/>
      <c r="BP8" s="43">
        <v>164825657.2899999</v>
      </c>
      <c r="BQ8" s="44"/>
      <c r="BR8" s="44">
        <v>31212690.739999939</v>
      </c>
      <c r="BS8" s="44"/>
      <c r="BT8" s="44">
        <v>196038348.02999985</v>
      </c>
      <c r="BU8" s="45"/>
      <c r="BV8" s="46">
        <v>62871418.720000073</v>
      </c>
      <c r="BW8" s="44"/>
      <c r="BX8" s="44">
        <v>86544174.839999899</v>
      </c>
      <c r="BY8" s="44"/>
      <c r="BZ8" s="44">
        <v>149415593.55999997</v>
      </c>
      <c r="CA8" s="45"/>
      <c r="CB8" s="137">
        <f>+BP8+BV8</f>
        <v>227697076.00999999</v>
      </c>
      <c r="CC8" s="138">
        <f>+BR8+BX8</f>
        <v>117756865.57999983</v>
      </c>
      <c r="CD8" s="139">
        <f>+CB8+CC8</f>
        <v>345453941.58999979</v>
      </c>
      <c r="CE8" s="41"/>
      <c r="CF8" s="43">
        <v>254756968.21958101</v>
      </c>
      <c r="CG8" s="44"/>
      <c r="CH8" s="44">
        <v>42762905.120418601</v>
      </c>
      <c r="CI8" s="44"/>
      <c r="CJ8" s="44">
        <v>297519873.33999962</v>
      </c>
      <c r="CK8" s="45"/>
      <c r="CL8" s="46">
        <v>163879998.499946</v>
      </c>
      <c r="CM8" s="44"/>
      <c r="CN8" s="44">
        <v>120004185.610054</v>
      </c>
      <c r="CO8" s="44"/>
      <c r="CP8" s="44">
        <v>283884184.11000001</v>
      </c>
      <c r="CQ8" s="45"/>
      <c r="CR8" s="137">
        <f>+CF8+CL8</f>
        <v>418636966.71952701</v>
      </c>
      <c r="CS8" s="138">
        <f>+CH8+CN8</f>
        <v>162767090.73047259</v>
      </c>
      <c r="CT8" s="139">
        <f>+CR8+CS8</f>
        <v>581404057.44999957</v>
      </c>
      <c r="CU8" s="41"/>
      <c r="CV8" s="46">
        <f t="shared" ref="CV8:CV15" si="0">+D8+T8+AJ8+AZ8+BP8+CF8</f>
        <v>1400749110.2514205</v>
      </c>
      <c r="CW8" s="44"/>
      <c r="CX8" s="44">
        <f t="shared" ref="CX8:CX15" si="1">+F8+V8+AL8+BB8+BR8+CH8</f>
        <v>296033516.31204271</v>
      </c>
      <c r="CY8" s="47"/>
      <c r="CZ8" s="44">
        <f>+CV8+CX8</f>
        <v>1696782626.5634632</v>
      </c>
      <c r="DA8" s="48"/>
      <c r="DB8" s="46">
        <f>+J8+Z8+AP8+BF8+BV8+CL8</f>
        <v>770603061.61520946</v>
      </c>
      <c r="DC8" s="47"/>
      <c r="DD8" s="44">
        <f>+L8+AB8+AR8+BH8+BX8+CN8</f>
        <v>796362543.56132722</v>
      </c>
      <c r="DE8" s="47"/>
      <c r="DF8" s="44">
        <f>+DB8+DD8</f>
        <v>1566965605.1765366</v>
      </c>
      <c r="DG8" s="48"/>
      <c r="DH8" s="176"/>
      <c r="DI8" s="187" t="s">
        <v>15</v>
      </c>
      <c r="DJ8" s="46">
        <f>+CZ8</f>
        <v>1696782626.5634632</v>
      </c>
      <c r="DK8" s="44">
        <f>+DF8</f>
        <v>1566965605.1765366</v>
      </c>
      <c r="DL8" s="45">
        <f>+DJ8+DK8</f>
        <v>3263748231.7399998</v>
      </c>
      <c r="DM8"/>
    </row>
    <row r="9" spans="1:119" s="25" customFormat="1" ht="13.2" customHeight="1" x14ac:dyDescent="0.3">
      <c r="A9" s="33"/>
      <c r="B9" s="33" t="s">
        <v>16</v>
      </c>
      <c r="C9" s="42"/>
      <c r="D9" s="43"/>
      <c r="E9" s="44"/>
      <c r="F9" s="44"/>
      <c r="G9" s="44"/>
      <c r="H9" s="44"/>
      <c r="I9" s="45"/>
      <c r="J9" s="46">
        <v>0</v>
      </c>
      <c r="K9" s="44"/>
      <c r="L9" s="44">
        <v>0</v>
      </c>
      <c r="M9" s="44"/>
      <c r="N9" s="44"/>
      <c r="O9" s="45"/>
      <c r="P9" s="140">
        <f t="shared" ref="P9:P16" si="2">+D9+J9</f>
        <v>0</v>
      </c>
      <c r="Q9" s="141">
        <f t="shared" ref="Q9:Q16" si="3">+F9+L9</f>
        <v>0</v>
      </c>
      <c r="R9" s="142">
        <f t="shared" ref="R9:R16" si="4">+P9+Q9</f>
        <v>0</v>
      </c>
      <c r="S9" s="39"/>
      <c r="T9" s="43"/>
      <c r="U9" s="44"/>
      <c r="V9" s="44"/>
      <c r="W9" s="44"/>
      <c r="X9" s="44"/>
      <c r="Y9" s="45"/>
      <c r="Z9" s="46">
        <v>0</v>
      </c>
      <c r="AA9" s="44"/>
      <c r="AB9" s="44">
        <v>0</v>
      </c>
      <c r="AC9" s="44"/>
      <c r="AD9" s="44"/>
      <c r="AE9" s="45"/>
      <c r="AF9" s="140">
        <f t="shared" ref="AF9:AF16" si="5">+T9+Z9</f>
        <v>0</v>
      </c>
      <c r="AG9" s="141">
        <f t="shared" ref="AG9:AG16" si="6">+V9+AB9</f>
        <v>0</v>
      </c>
      <c r="AH9" s="142">
        <f t="shared" ref="AH9:AH16" si="7">+AF9+AG9</f>
        <v>0</v>
      </c>
      <c r="AI9" s="41"/>
      <c r="AJ9" s="43"/>
      <c r="AK9" s="44"/>
      <c r="AL9" s="44"/>
      <c r="AM9" s="44"/>
      <c r="AN9" s="44"/>
      <c r="AO9" s="45"/>
      <c r="AP9" s="46">
        <v>0</v>
      </c>
      <c r="AQ9" s="44"/>
      <c r="AR9" s="44">
        <v>0</v>
      </c>
      <c r="AS9" s="44"/>
      <c r="AT9" s="44">
        <v>0</v>
      </c>
      <c r="AU9" s="45"/>
      <c r="AV9" s="140">
        <f t="shared" ref="AV9:AV16" si="8">+AJ9+AP9</f>
        <v>0</v>
      </c>
      <c r="AW9" s="141">
        <f t="shared" ref="AW9:AW16" si="9">+AL9+AR9</f>
        <v>0</v>
      </c>
      <c r="AX9" s="142">
        <f t="shared" ref="AX9:AX16" si="10">+AV9+AW9</f>
        <v>0</v>
      </c>
      <c r="AY9" s="41"/>
      <c r="AZ9" s="43"/>
      <c r="BA9" s="44"/>
      <c r="BB9" s="44"/>
      <c r="BC9" s="44"/>
      <c r="BD9" s="44"/>
      <c r="BE9" s="45"/>
      <c r="BF9" s="46">
        <v>0</v>
      </c>
      <c r="BG9" s="44"/>
      <c r="BH9" s="44"/>
      <c r="BI9" s="44"/>
      <c r="BJ9" s="44"/>
      <c r="BK9" s="45"/>
      <c r="BL9" s="140">
        <f t="shared" ref="BL9:BL16" si="11">+AZ9+BF9</f>
        <v>0</v>
      </c>
      <c r="BM9" s="141">
        <f t="shared" ref="BM9:BM16" si="12">+BB9+BH9</f>
        <v>0</v>
      </c>
      <c r="BN9" s="142">
        <f t="shared" ref="BN9:BN16" si="13">+BL9+BM9</f>
        <v>0</v>
      </c>
      <c r="BO9" s="41"/>
      <c r="BP9" s="43"/>
      <c r="BQ9" s="44"/>
      <c r="BR9" s="44"/>
      <c r="BS9" s="44"/>
      <c r="BT9" s="44"/>
      <c r="BU9" s="45"/>
      <c r="BV9" s="46">
        <v>0</v>
      </c>
      <c r="BW9" s="44"/>
      <c r="BX9" s="44">
        <v>0</v>
      </c>
      <c r="BY9" s="44"/>
      <c r="BZ9" s="44">
        <v>0</v>
      </c>
      <c r="CA9" s="45"/>
      <c r="CB9" s="140">
        <f t="shared" ref="CB9:CB16" si="14">+BP9+BV9</f>
        <v>0</v>
      </c>
      <c r="CC9" s="141">
        <f t="shared" ref="CC9:CC16" si="15">+BR9+BX9</f>
        <v>0</v>
      </c>
      <c r="CD9" s="142">
        <f t="shared" ref="CD9:CD16" si="16">+CB9+CC9</f>
        <v>0</v>
      </c>
      <c r="CE9" s="41"/>
      <c r="CF9" s="43"/>
      <c r="CG9" s="44"/>
      <c r="CH9" s="44"/>
      <c r="CI9" s="44"/>
      <c r="CJ9" s="44"/>
      <c r="CK9" s="45"/>
      <c r="CL9" s="46">
        <v>0</v>
      </c>
      <c r="CM9" s="44"/>
      <c r="CN9" s="44">
        <v>0</v>
      </c>
      <c r="CO9" s="44"/>
      <c r="CP9" s="44">
        <v>0</v>
      </c>
      <c r="CQ9" s="45"/>
      <c r="CR9" s="140">
        <f t="shared" ref="CR9:CR16" si="17">+CF9+CL9</f>
        <v>0</v>
      </c>
      <c r="CS9" s="141">
        <f t="shared" ref="CS9:CS16" si="18">+CH9+CN9</f>
        <v>0</v>
      </c>
      <c r="CT9" s="142">
        <f t="shared" ref="CT9:CT16" si="19">+CR9+CS9</f>
        <v>0</v>
      </c>
      <c r="CU9" s="41"/>
      <c r="CV9" s="46">
        <f t="shared" si="0"/>
        <v>0</v>
      </c>
      <c r="CW9" s="44"/>
      <c r="CX9" s="44">
        <f t="shared" si="1"/>
        <v>0</v>
      </c>
      <c r="CY9" s="47"/>
      <c r="CZ9" s="44">
        <f t="shared" ref="CZ9:CZ16" si="20">+CV9+CX9</f>
        <v>0</v>
      </c>
      <c r="DA9" s="48"/>
      <c r="DB9" s="46"/>
      <c r="DC9" s="47"/>
      <c r="DD9" s="44">
        <v>0</v>
      </c>
      <c r="DE9" s="47"/>
      <c r="DF9" s="44">
        <v>0</v>
      </c>
      <c r="DG9" s="48"/>
      <c r="DH9" s="176"/>
      <c r="DI9" s="187" t="s">
        <v>16</v>
      </c>
      <c r="DJ9" s="46">
        <f>+CZ9</f>
        <v>0</v>
      </c>
      <c r="DK9" s="44">
        <f>+DF9</f>
        <v>0</v>
      </c>
      <c r="DL9" s="45">
        <f>+DJ9+DK9</f>
        <v>0</v>
      </c>
      <c r="DM9"/>
    </row>
    <row r="10" spans="1:119" s="25" customFormat="1" ht="13.2" customHeight="1" x14ac:dyDescent="0.3">
      <c r="A10" s="33"/>
      <c r="B10" s="49" t="s">
        <v>17</v>
      </c>
      <c r="C10" s="50"/>
      <c r="D10" s="51">
        <v>218935126.11999997</v>
      </c>
      <c r="E10" s="52"/>
      <c r="F10" s="52">
        <v>51103554.529999979</v>
      </c>
      <c r="G10" s="52"/>
      <c r="H10" s="52">
        <v>270038680.64999998</v>
      </c>
      <c r="I10" s="53"/>
      <c r="J10" s="54">
        <v>102609740.69999999</v>
      </c>
      <c r="K10" s="52"/>
      <c r="L10" s="52">
        <v>168794142.19999996</v>
      </c>
      <c r="M10" s="52"/>
      <c r="N10" s="52">
        <v>271403882.89999998</v>
      </c>
      <c r="O10" s="53"/>
      <c r="P10" s="143">
        <f t="shared" si="2"/>
        <v>321544866.81999993</v>
      </c>
      <c r="Q10" s="144">
        <f t="shared" si="3"/>
        <v>219897696.72999993</v>
      </c>
      <c r="R10" s="145">
        <f t="shared" si="4"/>
        <v>541442563.54999983</v>
      </c>
      <c r="S10" s="39"/>
      <c r="T10" s="51">
        <v>394227858.51000023</v>
      </c>
      <c r="U10" s="52"/>
      <c r="V10" s="52">
        <v>86473436.800000027</v>
      </c>
      <c r="W10" s="52"/>
      <c r="X10" s="52">
        <v>480701295.31000024</v>
      </c>
      <c r="Y10" s="53"/>
      <c r="Z10" s="54">
        <v>219363655.69000006</v>
      </c>
      <c r="AA10" s="52"/>
      <c r="AB10" s="52">
        <v>176408101.15000004</v>
      </c>
      <c r="AC10" s="52"/>
      <c r="AD10" s="52">
        <v>395771756.84000009</v>
      </c>
      <c r="AE10" s="53"/>
      <c r="AF10" s="143">
        <f t="shared" si="5"/>
        <v>613591514.20000029</v>
      </c>
      <c r="AG10" s="144">
        <f t="shared" si="6"/>
        <v>262881537.95000005</v>
      </c>
      <c r="AH10" s="145">
        <f t="shared" si="7"/>
        <v>876473052.15000033</v>
      </c>
      <c r="AI10" s="41"/>
      <c r="AJ10" s="51">
        <v>129211442.0048992</v>
      </c>
      <c r="AK10" s="52"/>
      <c r="AL10" s="52">
        <v>36496348.718564354</v>
      </c>
      <c r="AM10" s="52"/>
      <c r="AN10" s="52">
        <v>165707790.72346357</v>
      </c>
      <c r="AO10" s="53"/>
      <c r="AP10" s="54">
        <v>43226437.024391323</v>
      </c>
      <c r="AQ10" s="52"/>
      <c r="AR10" s="52">
        <v>87776857.412145227</v>
      </c>
      <c r="AS10" s="52"/>
      <c r="AT10" s="52">
        <v>131003294.43653655</v>
      </c>
      <c r="AU10" s="53"/>
      <c r="AV10" s="143">
        <f t="shared" si="8"/>
        <v>172437879.02929053</v>
      </c>
      <c r="AW10" s="144">
        <f t="shared" si="9"/>
        <v>124273206.13070959</v>
      </c>
      <c r="AX10" s="145">
        <f t="shared" si="10"/>
        <v>296711085.16000009</v>
      </c>
      <c r="AY10" s="41"/>
      <c r="AZ10" s="51">
        <v>238792058.10694</v>
      </c>
      <c r="BA10" s="52"/>
      <c r="BB10" s="52">
        <v>47984580.403059803</v>
      </c>
      <c r="BC10" s="52"/>
      <c r="BD10" s="52">
        <v>286776638.50999981</v>
      </c>
      <c r="BE10" s="53"/>
      <c r="BF10" s="54">
        <f>+BF8+BF9</f>
        <v>178651810.98087201</v>
      </c>
      <c r="BG10" s="52"/>
      <c r="BH10" s="52">
        <v>156835082.34912801</v>
      </c>
      <c r="BI10" s="52"/>
      <c r="BJ10" s="52">
        <v>328865699.33000004</v>
      </c>
      <c r="BK10" s="53"/>
      <c r="BL10" s="143">
        <f t="shared" si="11"/>
        <v>417443869.08781201</v>
      </c>
      <c r="BM10" s="144">
        <f t="shared" si="12"/>
        <v>204819662.75218782</v>
      </c>
      <c r="BN10" s="145">
        <f t="shared" si="13"/>
        <v>622263531.83999979</v>
      </c>
      <c r="BO10" s="41"/>
      <c r="BP10" s="51">
        <v>164825657.2899999</v>
      </c>
      <c r="BQ10" s="52"/>
      <c r="BR10" s="52">
        <v>31212690.739999939</v>
      </c>
      <c r="BS10" s="52"/>
      <c r="BT10" s="52">
        <v>196038348.02999985</v>
      </c>
      <c r="BU10" s="53"/>
      <c r="BV10" s="54">
        <v>62871418.720000073</v>
      </c>
      <c r="BW10" s="52"/>
      <c r="BX10" s="52">
        <v>86544174.839999899</v>
      </c>
      <c r="BY10" s="52"/>
      <c r="BZ10" s="52">
        <v>149415593.55999997</v>
      </c>
      <c r="CA10" s="53"/>
      <c r="CB10" s="143">
        <f t="shared" si="14"/>
        <v>227697076.00999999</v>
      </c>
      <c r="CC10" s="144">
        <f t="shared" si="15"/>
        <v>117756865.57999983</v>
      </c>
      <c r="CD10" s="145">
        <f t="shared" si="16"/>
        <v>345453941.58999979</v>
      </c>
      <c r="CE10" s="41"/>
      <c r="CF10" s="51">
        <v>254756968.21958101</v>
      </c>
      <c r="CG10" s="52"/>
      <c r="CH10" s="52">
        <v>42762905.120418601</v>
      </c>
      <c r="CI10" s="52"/>
      <c r="CJ10" s="52">
        <v>297519873.33999962</v>
      </c>
      <c r="CK10" s="53"/>
      <c r="CL10" s="54">
        <v>163879998.499946</v>
      </c>
      <c r="CM10" s="52"/>
      <c r="CN10" s="52">
        <v>120004185.610054</v>
      </c>
      <c r="CO10" s="52"/>
      <c r="CP10" s="52">
        <v>283884184.11000001</v>
      </c>
      <c r="CQ10" s="53"/>
      <c r="CR10" s="143">
        <f t="shared" si="17"/>
        <v>418636966.71952701</v>
      </c>
      <c r="CS10" s="144">
        <f t="shared" si="18"/>
        <v>162767090.73047259</v>
      </c>
      <c r="CT10" s="145">
        <f t="shared" si="19"/>
        <v>581404057.44999957</v>
      </c>
      <c r="CU10" s="41"/>
      <c r="CV10" s="46">
        <f t="shared" si="0"/>
        <v>1400749110.2514205</v>
      </c>
      <c r="CW10" s="44"/>
      <c r="CX10" s="44">
        <f t="shared" si="1"/>
        <v>296033516.31204271</v>
      </c>
      <c r="CY10" s="55"/>
      <c r="CZ10" s="44">
        <f t="shared" si="20"/>
        <v>1696782626.5634632</v>
      </c>
      <c r="DA10" s="56"/>
      <c r="DB10" s="54">
        <f>+DB8+DB9</f>
        <v>770603061.61520946</v>
      </c>
      <c r="DC10" s="55"/>
      <c r="DD10" s="52">
        <f>+DD8+DD9</f>
        <v>796362543.56132722</v>
      </c>
      <c r="DE10" s="55"/>
      <c r="DF10" s="52">
        <f>+DF8+DF9</f>
        <v>1566965605.1765366</v>
      </c>
      <c r="DG10" s="56"/>
      <c r="DH10" s="175"/>
      <c r="DI10" s="188" t="s">
        <v>17</v>
      </c>
      <c r="DJ10" s="54">
        <f>+DJ8</f>
        <v>1696782626.5634632</v>
      </c>
      <c r="DK10" s="52">
        <f>+DK8</f>
        <v>1566965605.1765366</v>
      </c>
      <c r="DL10" s="53">
        <f>+DL8</f>
        <v>3263748231.7399998</v>
      </c>
      <c r="DM10"/>
    </row>
    <row r="11" spans="1:119" s="25" customFormat="1" ht="15.6" x14ac:dyDescent="0.3">
      <c r="A11" s="33">
        <v>2</v>
      </c>
      <c r="B11" s="33" t="s">
        <v>1</v>
      </c>
      <c r="C11" s="42"/>
      <c r="D11" s="43">
        <v>-12293090.259999998</v>
      </c>
      <c r="E11" s="44"/>
      <c r="F11" s="44">
        <v>-4030528.1500000022</v>
      </c>
      <c r="G11" s="44"/>
      <c r="H11" s="44">
        <v>-16323618.41</v>
      </c>
      <c r="I11" s="45">
        <v>-126.84449770766959</v>
      </c>
      <c r="J11" s="46">
        <v>-1508783.2800000012</v>
      </c>
      <c r="K11" s="44"/>
      <c r="L11" s="44">
        <v>-10768439.029999997</v>
      </c>
      <c r="M11" s="44"/>
      <c r="N11" s="44">
        <v>-12277222.309999999</v>
      </c>
      <c r="O11" s="45"/>
      <c r="P11" s="137">
        <f t="shared" si="2"/>
        <v>-13801873.539999999</v>
      </c>
      <c r="Q11" s="138">
        <f t="shared" si="3"/>
        <v>-14798967.18</v>
      </c>
      <c r="R11" s="139">
        <f t="shared" si="4"/>
        <v>-28600840.719999999</v>
      </c>
      <c r="S11" s="39"/>
      <c r="T11" s="43">
        <v>67912.056000001729</v>
      </c>
      <c r="U11" s="44"/>
      <c r="V11" s="44">
        <v>-3787672.8800000045</v>
      </c>
      <c r="W11" s="44"/>
      <c r="X11" s="44">
        <v>-3719760.8240000028</v>
      </c>
      <c r="Y11" s="45"/>
      <c r="Z11" s="46">
        <v>42958472.160999976</v>
      </c>
      <c r="AA11" s="44"/>
      <c r="AB11" s="44">
        <v>-24340936.184</v>
      </c>
      <c r="AC11" s="44"/>
      <c r="AD11" s="44">
        <v>18617535.976999976</v>
      </c>
      <c r="AE11" s="45"/>
      <c r="AF11" s="137">
        <f t="shared" si="5"/>
        <v>43026384.216999978</v>
      </c>
      <c r="AG11" s="138">
        <f t="shared" si="6"/>
        <v>-28128609.064000003</v>
      </c>
      <c r="AH11" s="139">
        <f t="shared" si="7"/>
        <v>14897775.152999975</v>
      </c>
      <c r="AI11" s="41"/>
      <c r="AJ11" s="43">
        <v>-1696989.9851938114</v>
      </c>
      <c r="AK11" s="44"/>
      <c r="AL11" s="44">
        <v>-3170850.8146432787</v>
      </c>
      <c r="AM11" s="44"/>
      <c r="AN11" s="44">
        <v>-4867840.7998370901</v>
      </c>
      <c r="AO11" s="45"/>
      <c r="AP11" s="46">
        <v>-3178003.6615158841</v>
      </c>
      <c r="AQ11" s="44"/>
      <c r="AR11" s="44">
        <v>-24998936.8845037</v>
      </c>
      <c r="AS11" s="44"/>
      <c r="AT11" s="44">
        <v>-28176940.546019584</v>
      </c>
      <c r="AU11" s="45"/>
      <c r="AV11" s="137">
        <f t="shared" si="8"/>
        <v>-4874993.6467096955</v>
      </c>
      <c r="AW11" s="138">
        <f t="shared" si="9"/>
        <v>-28169787.699146979</v>
      </c>
      <c r="AX11" s="139">
        <f t="shared" si="10"/>
        <v>-33044781.345856674</v>
      </c>
      <c r="AY11" s="41"/>
      <c r="AZ11" s="43">
        <v>-16187303</v>
      </c>
      <c r="BA11" s="44"/>
      <c r="BB11" s="44">
        <v>-4691765</v>
      </c>
      <c r="BC11" s="44"/>
      <c r="BD11" s="44">
        <v>-20879068</v>
      </c>
      <c r="BE11" s="45"/>
      <c r="BF11" s="46">
        <v>-11777264</v>
      </c>
      <c r="BG11" s="44"/>
      <c r="BH11" s="44">
        <v>-26312232</v>
      </c>
      <c r="BI11" s="44"/>
      <c r="BJ11" s="44">
        <v>-31468302</v>
      </c>
      <c r="BK11" s="45"/>
      <c r="BL11" s="137">
        <f t="shared" si="11"/>
        <v>-27964567</v>
      </c>
      <c r="BM11" s="138">
        <f t="shared" si="12"/>
        <v>-31003997</v>
      </c>
      <c r="BN11" s="139">
        <f t="shared" si="13"/>
        <v>-58968564</v>
      </c>
      <c r="BO11" s="41"/>
      <c r="BP11" s="43">
        <v>-8691604.1200000066</v>
      </c>
      <c r="BQ11" s="44"/>
      <c r="BR11" s="44">
        <v>-10990050.959999993</v>
      </c>
      <c r="BS11" s="44"/>
      <c r="BT11" s="44">
        <v>-19681655.079999998</v>
      </c>
      <c r="BU11" s="45"/>
      <c r="BV11" s="46">
        <v>-7388558.1499999929</v>
      </c>
      <c r="BW11" s="44"/>
      <c r="BX11" s="44">
        <v>-2039786.1899999864</v>
      </c>
      <c r="BY11" s="44"/>
      <c r="BZ11" s="44">
        <v>-9428344.3399999794</v>
      </c>
      <c r="CA11" s="45"/>
      <c r="CB11" s="137">
        <f t="shared" si="14"/>
        <v>-16080162.27</v>
      </c>
      <c r="CC11" s="138">
        <f t="shared" si="15"/>
        <v>-13029837.14999998</v>
      </c>
      <c r="CD11" s="139">
        <f t="shared" si="16"/>
        <v>-29109999.419999979</v>
      </c>
      <c r="CE11" s="41"/>
      <c r="CF11" s="43">
        <v>-16533681</v>
      </c>
      <c r="CG11" s="44"/>
      <c r="CH11" s="44">
        <v>626798</v>
      </c>
      <c r="CI11" s="44"/>
      <c r="CJ11" s="44">
        <v>-15906883</v>
      </c>
      <c r="CK11" s="45"/>
      <c r="CL11" s="46">
        <v>-32896196</v>
      </c>
      <c r="CM11" s="44"/>
      <c r="CN11" s="44">
        <v>1863544</v>
      </c>
      <c r="CO11" s="44"/>
      <c r="CP11" s="44">
        <v>-31032652</v>
      </c>
      <c r="CQ11" s="45"/>
      <c r="CR11" s="137">
        <f t="shared" si="17"/>
        <v>-49429877</v>
      </c>
      <c r="CS11" s="138">
        <f t="shared" si="18"/>
        <v>2490342</v>
      </c>
      <c r="CT11" s="139">
        <f t="shared" si="19"/>
        <v>-46939535</v>
      </c>
      <c r="CU11" s="41"/>
      <c r="CV11" s="46">
        <f t="shared" si="0"/>
        <v>-55334756.309193812</v>
      </c>
      <c r="CW11" s="44"/>
      <c r="CX11" s="44">
        <f t="shared" si="1"/>
        <v>-26044069.804643281</v>
      </c>
      <c r="CY11" s="47"/>
      <c r="CZ11" s="44">
        <f t="shared" si="20"/>
        <v>-81378826.113837093</v>
      </c>
      <c r="DA11" s="48"/>
      <c r="DB11" s="46">
        <f t="shared" ref="DB11:DB15" si="21">+J11+Z11+AP11+BF11+BV11+CL11</f>
        <v>-13790332.9305159</v>
      </c>
      <c r="DC11" s="47"/>
      <c r="DD11" s="44">
        <f t="shared" ref="DD11:DD15" si="22">+L11+AB11+AR11+BH11+BX11+CN11</f>
        <v>-86596786.288503692</v>
      </c>
      <c r="DE11" s="47"/>
      <c r="DF11" s="44">
        <f t="shared" ref="DF11:DF15" si="23">+DB11+DD11</f>
        <v>-100387119.21901959</v>
      </c>
      <c r="DG11" s="48"/>
      <c r="DH11" s="174"/>
      <c r="DI11" s="187" t="s">
        <v>1</v>
      </c>
      <c r="DJ11" s="46">
        <f t="shared" ref="DJ11:DJ15" si="24">+CZ11</f>
        <v>-81378826.113837093</v>
      </c>
      <c r="DK11" s="44">
        <f t="shared" ref="DK11:DK15" si="25">+DF11</f>
        <v>-100387119.21901959</v>
      </c>
      <c r="DL11" s="45">
        <f t="shared" ref="DL11:DL15" si="26">+DJ11+DK11</f>
        <v>-181765945.33285668</v>
      </c>
      <c r="DM11"/>
    </row>
    <row r="12" spans="1:119" s="25" customFormat="1" ht="15.6" x14ac:dyDescent="0.3">
      <c r="A12" s="33">
        <v>3</v>
      </c>
      <c r="B12" s="33" t="s">
        <v>2</v>
      </c>
      <c r="C12" s="42"/>
      <c r="D12" s="43">
        <v>0</v>
      </c>
      <c r="E12" s="44"/>
      <c r="F12" s="44">
        <v>0</v>
      </c>
      <c r="G12" s="44"/>
      <c r="H12" s="44">
        <v>0</v>
      </c>
      <c r="I12" s="45"/>
      <c r="J12" s="46">
        <v>0</v>
      </c>
      <c r="K12" s="44"/>
      <c r="L12" s="44">
        <v>0</v>
      </c>
      <c r="M12" s="44"/>
      <c r="N12" s="44">
        <v>0</v>
      </c>
      <c r="O12" s="45"/>
      <c r="P12" s="137">
        <f t="shared" si="2"/>
        <v>0</v>
      </c>
      <c r="Q12" s="138">
        <f t="shared" si="3"/>
        <v>0</v>
      </c>
      <c r="R12" s="139">
        <f t="shared" si="4"/>
        <v>0</v>
      </c>
      <c r="S12" s="39"/>
      <c r="T12" s="43">
        <v>0</v>
      </c>
      <c r="U12" s="44"/>
      <c r="V12" s="44">
        <v>0</v>
      </c>
      <c r="W12" s="44"/>
      <c r="X12" s="44">
        <v>0</v>
      </c>
      <c r="Y12" s="45"/>
      <c r="Z12" s="46">
        <v>0</v>
      </c>
      <c r="AA12" s="44"/>
      <c r="AB12" s="44">
        <v>0</v>
      </c>
      <c r="AC12" s="44"/>
      <c r="AD12" s="44">
        <v>0</v>
      </c>
      <c r="AE12" s="45"/>
      <c r="AF12" s="137">
        <f t="shared" si="5"/>
        <v>0</v>
      </c>
      <c r="AG12" s="138">
        <f t="shared" si="6"/>
        <v>0</v>
      </c>
      <c r="AH12" s="139">
        <f t="shared" si="7"/>
        <v>0</v>
      </c>
      <c r="AI12" s="41"/>
      <c r="AJ12" s="43">
        <v>0</v>
      </c>
      <c r="AK12" s="44"/>
      <c r="AL12" s="44">
        <v>0</v>
      </c>
      <c r="AM12" s="44"/>
      <c r="AN12" s="44">
        <v>0</v>
      </c>
      <c r="AO12" s="45"/>
      <c r="AP12" s="46">
        <v>0</v>
      </c>
      <c r="AQ12" s="44"/>
      <c r="AR12" s="44">
        <v>0</v>
      </c>
      <c r="AS12" s="44"/>
      <c r="AT12" s="44">
        <v>0</v>
      </c>
      <c r="AU12" s="45"/>
      <c r="AV12" s="137">
        <f t="shared" si="8"/>
        <v>0</v>
      </c>
      <c r="AW12" s="138">
        <f t="shared" si="9"/>
        <v>0</v>
      </c>
      <c r="AX12" s="139">
        <f t="shared" si="10"/>
        <v>0</v>
      </c>
      <c r="AY12" s="41"/>
      <c r="AZ12" s="43">
        <v>0</v>
      </c>
      <c r="BA12" s="44"/>
      <c r="BB12" s="44">
        <v>0</v>
      </c>
      <c r="BC12" s="44"/>
      <c r="BD12" s="44">
        <v>0</v>
      </c>
      <c r="BE12" s="45"/>
      <c r="BF12" s="46">
        <v>0</v>
      </c>
      <c r="BG12" s="44"/>
      <c r="BH12" s="44">
        <v>0</v>
      </c>
      <c r="BI12" s="44"/>
      <c r="BJ12" s="44">
        <v>0</v>
      </c>
      <c r="BK12" s="45"/>
      <c r="BL12" s="137">
        <f t="shared" si="11"/>
        <v>0</v>
      </c>
      <c r="BM12" s="138">
        <f t="shared" si="12"/>
        <v>0</v>
      </c>
      <c r="BN12" s="139">
        <f t="shared" si="13"/>
        <v>0</v>
      </c>
      <c r="BO12" s="41"/>
      <c r="BP12" s="43">
        <v>0</v>
      </c>
      <c r="BQ12" s="44"/>
      <c r="BR12" s="44">
        <v>0</v>
      </c>
      <c r="BS12" s="44"/>
      <c r="BT12" s="44">
        <v>0</v>
      </c>
      <c r="BU12" s="45"/>
      <c r="BV12" s="46">
        <v>0</v>
      </c>
      <c r="BW12" s="44"/>
      <c r="BX12" s="44">
        <v>0</v>
      </c>
      <c r="BY12" s="44"/>
      <c r="BZ12" s="44">
        <v>0</v>
      </c>
      <c r="CA12" s="45"/>
      <c r="CB12" s="137">
        <f t="shared" si="14"/>
        <v>0</v>
      </c>
      <c r="CC12" s="138">
        <f t="shared" si="15"/>
        <v>0</v>
      </c>
      <c r="CD12" s="139">
        <f t="shared" si="16"/>
        <v>0</v>
      </c>
      <c r="CE12" s="41"/>
      <c r="CF12" s="43">
        <v>0</v>
      </c>
      <c r="CG12" s="44"/>
      <c r="CH12" s="44">
        <v>0</v>
      </c>
      <c r="CI12" s="44"/>
      <c r="CJ12" s="44">
        <v>0</v>
      </c>
      <c r="CK12" s="45"/>
      <c r="CL12" s="46">
        <v>0</v>
      </c>
      <c r="CM12" s="44"/>
      <c r="CN12" s="44">
        <v>0</v>
      </c>
      <c r="CO12" s="44"/>
      <c r="CP12" s="44">
        <v>0</v>
      </c>
      <c r="CQ12" s="45"/>
      <c r="CR12" s="137">
        <f t="shared" si="17"/>
        <v>0</v>
      </c>
      <c r="CS12" s="138">
        <f t="shared" si="18"/>
        <v>0</v>
      </c>
      <c r="CT12" s="139">
        <f t="shared" si="19"/>
        <v>0</v>
      </c>
      <c r="CU12" s="41"/>
      <c r="CV12" s="46">
        <f t="shared" si="0"/>
        <v>0</v>
      </c>
      <c r="CW12" s="44"/>
      <c r="CX12" s="44">
        <f t="shared" si="1"/>
        <v>0</v>
      </c>
      <c r="CY12" s="47"/>
      <c r="CZ12" s="44">
        <f t="shared" si="20"/>
        <v>0</v>
      </c>
      <c r="DA12" s="48"/>
      <c r="DB12" s="46">
        <f t="shared" si="21"/>
        <v>0</v>
      </c>
      <c r="DC12" s="47"/>
      <c r="DD12" s="44">
        <f t="shared" si="22"/>
        <v>0</v>
      </c>
      <c r="DE12" s="47"/>
      <c r="DF12" s="44">
        <f t="shared" si="23"/>
        <v>0</v>
      </c>
      <c r="DG12" s="48"/>
      <c r="DH12" s="174"/>
      <c r="DI12" s="187" t="s">
        <v>2</v>
      </c>
      <c r="DJ12" s="46">
        <f t="shared" si="24"/>
        <v>0</v>
      </c>
      <c r="DK12" s="44">
        <f t="shared" si="25"/>
        <v>0</v>
      </c>
      <c r="DL12" s="45">
        <f t="shared" si="26"/>
        <v>0</v>
      </c>
      <c r="DM12"/>
    </row>
    <row r="13" spans="1:119" s="25" customFormat="1" ht="15.6" x14ac:dyDescent="0.3">
      <c r="A13" s="33">
        <v>4</v>
      </c>
      <c r="B13" s="33" t="s">
        <v>3</v>
      </c>
      <c r="C13" s="42"/>
      <c r="D13" s="43">
        <v>0</v>
      </c>
      <c r="E13" s="44"/>
      <c r="F13" s="44">
        <v>0</v>
      </c>
      <c r="G13" s="44"/>
      <c r="H13" s="44">
        <v>0</v>
      </c>
      <c r="I13" s="45"/>
      <c r="J13" s="46">
        <v>0</v>
      </c>
      <c r="K13" s="44"/>
      <c r="L13" s="44">
        <v>0</v>
      </c>
      <c r="M13" s="44"/>
      <c r="N13" s="44">
        <v>0</v>
      </c>
      <c r="O13" s="45"/>
      <c r="P13" s="137">
        <f t="shared" si="2"/>
        <v>0</v>
      </c>
      <c r="Q13" s="138">
        <f t="shared" si="3"/>
        <v>0</v>
      </c>
      <c r="R13" s="139">
        <f t="shared" si="4"/>
        <v>0</v>
      </c>
      <c r="S13" s="39"/>
      <c r="T13" s="43">
        <v>0</v>
      </c>
      <c r="U13" s="44"/>
      <c r="V13" s="44">
        <v>0</v>
      </c>
      <c r="W13" s="44"/>
      <c r="X13" s="44">
        <v>0</v>
      </c>
      <c r="Y13" s="45"/>
      <c r="Z13" s="46">
        <v>0</v>
      </c>
      <c r="AA13" s="44"/>
      <c r="AB13" s="44">
        <v>0</v>
      </c>
      <c r="AC13" s="44"/>
      <c r="AD13" s="44">
        <v>0</v>
      </c>
      <c r="AE13" s="45"/>
      <c r="AF13" s="137">
        <f t="shared" si="5"/>
        <v>0</v>
      </c>
      <c r="AG13" s="138">
        <f t="shared" si="6"/>
        <v>0</v>
      </c>
      <c r="AH13" s="139">
        <f t="shared" si="7"/>
        <v>0</v>
      </c>
      <c r="AI13" s="41"/>
      <c r="AJ13" s="43">
        <v>0</v>
      </c>
      <c r="AK13" s="44"/>
      <c r="AL13" s="44">
        <v>0</v>
      </c>
      <c r="AM13" s="44"/>
      <c r="AN13" s="44">
        <v>0</v>
      </c>
      <c r="AO13" s="45"/>
      <c r="AP13" s="46">
        <v>0</v>
      </c>
      <c r="AQ13" s="44"/>
      <c r="AR13" s="44">
        <v>0</v>
      </c>
      <c r="AS13" s="44"/>
      <c r="AT13" s="44">
        <v>0</v>
      </c>
      <c r="AU13" s="45"/>
      <c r="AV13" s="137">
        <f t="shared" si="8"/>
        <v>0</v>
      </c>
      <c r="AW13" s="138">
        <f t="shared" si="9"/>
        <v>0</v>
      </c>
      <c r="AX13" s="139">
        <f t="shared" si="10"/>
        <v>0</v>
      </c>
      <c r="AY13" s="41"/>
      <c r="AZ13" s="43">
        <v>0</v>
      </c>
      <c r="BA13" s="44"/>
      <c r="BB13" s="44">
        <v>0</v>
      </c>
      <c r="BC13" s="44"/>
      <c r="BD13" s="44">
        <v>0</v>
      </c>
      <c r="BE13" s="45"/>
      <c r="BF13" s="46">
        <v>0</v>
      </c>
      <c r="BG13" s="44"/>
      <c r="BH13" s="44">
        <v>0</v>
      </c>
      <c r="BI13" s="44"/>
      <c r="BJ13" s="44">
        <v>0</v>
      </c>
      <c r="BK13" s="45"/>
      <c r="BL13" s="137">
        <f t="shared" si="11"/>
        <v>0</v>
      </c>
      <c r="BM13" s="138">
        <f t="shared" si="12"/>
        <v>0</v>
      </c>
      <c r="BN13" s="139">
        <f t="shared" si="13"/>
        <v>0</v>
      </c>
      <c r="BO13" s="41"/>
      <c r="BP13" s="43">
        <v>0</v>
      </c>
      <c r="BQ13" s="44"/>
      <c r="BR13" s="44">
        <v>0</v>
      </c>
      <c r="BS13" s="44"/>
      <c r="BT13" s="44">
        <v>0</v>
      </c>
      <c r="BU13" s="45"/>
      <c r="BV13" s="46">
        <v>0</v>
      </c>
      <c r="BW13" s="44"/>
      <c r="BX13" s="44">
        <v>0</v>
      </c>
      <c r="BY13" s="44"/>
      <c r="BZ13" s="44">
        <v>0</v>
      </c>
      <c r="CA13" s="45"/>
      <c r="CB13" s="137">
        <f t="shared" si="14"/>
        <v>0</v>
      </c>
      <c r="CC13" s="138">
        <f t="shared" si="15"/>
        <v>0</v>
      </c>
      <c r="CD13" s="139">
        <f t="shared" si="16"/>
        <v>0</v>
      </c>
      <c r="CE13" s="41"/>
      <c r="CF13" s="43">
        <v>0</v>
      </c>
      <c r="CG13" s="44"/>
      <c r="CH13" s="44">
        <v>0</v>
      </c>
      <c r="CI13" s="44"/>
      <c r="CJ13" s="44">
        <v>0</v>
      </c>
      <c r="CK13" s="45"/>
      <c r="CL13" s="46">
        <v>0</v>
      </c>
      <c r="CM13" s="44"/>
      <c r="CN13" s="44">
        <v>0</v>
      </c>
      <c r="CO13" s="44"/>
      <c r="CP13" s="44">
        <v>0</v>
      </c>
      <c r="CQ13" s="45"/>
      <c r="CR13" s="137">
        <f t="shared" si="17"/>
        <v>0</v>
      </c>
      <c r="CS13" s="138">
        <f t="shared" si="18"/>
        <v>0</v>
      </c>
      <c r="CT13" s="139">
        <f t="shared" si="19"/>
        <v>0</v>
      </c>
      <c r="CU13" s="41"/>
      <c r="CV13" s="46">
        <f t="shared" si="0"/>
        <v>0</v>
      </c>
      <c r="CW13" s="44"/>
      <c r="CX13" s="44">
        <f t="shared" si="1"/>
        <v>0</v>
      </c>
      <c r="CY13" s="47"/>
      <c r="CZ13" s="44">
        <f t="shared" si="20"/>
        <v>0</v>
      </c>
      <c r="DA13" s="48"/>
      <c r="DB13" s="46">
        <f t="shared" si="21"/>
        <v>0</v>
      </c>
      <c r="DC13" s="47"/>
      <c r="DD13" s="44">
        <f t="shared" si="22"/>
        <v>0</v>
      </c>
      <c r="DE13" s="47"/>
      <c r="DF13" s="44">
        <f t="shared" si="23"/>
        <v>0</v>
      </c>
      <c r="DG13" s="48"/>
      <c r="DH13" s="174"/>
      <c r="DI13" s="187" t="s">
        <v>3</v>
      </c>
      <c r="DJ13" s="46">
        <f t="shared" si="24"/>
        <v>0</v>
      </c>
      <c r="DK13" s="44">
        <f t="shared" si="25"/>
        <v>0</v>
      </c>
      <c r="DL13" s="45">
        <f t="shared" si="26"/>
        <v>0</v>
      </c>
      <c r="DM13"/>
    </row>
    <row r="14" spans="1:119" s="25" customFormat="1" ht="15.6" x14ac:dyDescent="0.3">
      <c r="A14" s="33">
        <v>5</v>
      </c>
      <c r="B14" s="33" t="s">
        <v>4</v>
      </c>
      <c r="C14" s="42"/>
      <c r="D14" s="43">
        <v>0</v>
      </c>
      <c r="E14" s="44"/>
      <c r="F14" s="44">
        <v>0</v>
      </c>
      <c r="G14" s="44"/>
      <c r="H14" s="44">
        <v>0</v>
      </c>
      <c r="I14" s="45"/>
      <c r="J14" s="46">
        <v>0</v>
      </c>
      <c r="K14" s="44"/>
      <c r="L14" s="44">
        <v>0</v>
      </c>
      <c r="M14" s="44"/>
      <c r="N14" s="44">
        <v>0</v>
      </c>
      <c r="O14" s="45"/>
      <c r="P14" s="137">
        <f t="shared" si="2"/>
        <v>0</v>
      </c>
      <c r="Q14" s="138">
        <f t="shared" si="3"/>
        <v>0</v>
      </c>
      <c r="R14" s="139">
        <f t="shared" si="4"/>
        <v>0</v>
      </c>
      <c r="S14" s="39"/>
      <c r="T14" s="43">
        <v>0</v>
      </c>
      <c r="U14" s="44"/>
      <c r="V14" s="44">
        <v>0</v>
      </c>
      <c r="W14" s="44"/>
      <c r="X14" s="44">
        <v>0</v>
      </c>
      <c r="Y14" s="45"/>
      <c r="Z14" s="46">
        <v>0</v>
      </c>
      <c r="AA14" s="44"/>
      <c r="AB14" s="44">
        <v>0</v>
      </c>
      <c r="AC14" s="44"/>
      <c r="AD14" s="44">
        <v>0</v>
      </c>
      <c r="AE14" s="45"/>
      <c r="AF14" s="137">
        <f t="shared" si="5"/>
        <v>0</v>
      </c>
      <c r="AG14" s="138">
        <f t="shared" si="6"/>
        <v>0</v>
      </c>
      <c r="AH14" s="139">
        <f t="shared" si="7"/>
        <v>0</v>
      </c>
      <c r="AI14" s="41"/>
      <c r="AJ14" s="43">
        <v>5855284.6999999993</v>
      </c>
      <c r="AK14" s="44"/>
      <c r="AL14" s="44">
        <v>5258637.0600000005</v>
      </c>
      <c r="AM14" s="44"/>
      <c r="AN14" s="44">
        <v>11113921.76</v>
      </c>
      <c r="AO14" s="45"/>
      <c r="AP14" s="46">
        <v>6030135.2500000037</v>
      </c>
      <c r="AQ14" s="44"/>
      <c r="AR14" s="44">
        <v>11755753.640000001</v>
      </c>
      <c r="AS14" s="44"/>
      <c r="AT14" s="44">
        <v>17785888.890000004</v>
      </c>
      <c r="AU14" s="45"/>
      <c r="AV14" s="137">
        <f t="shared" si="8"/>
        <v>11885419.950000003</v>
      </c>
      <c r="AW14" s="138">
        <f t="shared" si="9"/>
        <v>17014390.700000003</v>
      </c>
      <c r="AX14" s="139">
        <f t="shared" si="10"/>
        <v>28899810.650000006</v>
      </c>
      <c r="AY14" s="41"/>
      <c r="AZ14" s="43">
        <v>0</v>
      </c>
      <c r="BA14" s="44"/>
      <c r="BB14" s="44">
        <v>0</v>
      </c>
      <c r="BC14" s="44"/>
      <c r="BD14" s="44">
        <v>0</v>
      </c>
      <c r="BE14" s="45"/>
      <c r="BF14" s="46">
        <v>0</v>
      </c>
      <c r="BG14" s="44"/>
      <c r="BH14" s="44">
        <v>0</v>
      </c>
      <c r="BI14" s="44"/>
      <c r="BJ14" s="44">
        <v>0</v>
      </c>
      <c r="BK14" s="45"/>
      <c r="BL14" s="137">
        <f t="shared" si="11"/>
        <v>0</v>
      </c>
      <c r="BM14" s="138">
        <f t="shared" si="12"/>
        <v>0</v>
      </c>
      <c r="BN14" s="139">
        <f t="shared" si="13"/>
        <v>0</v>
      </c>
      <c r="BO14" s="41"/>
      <c r="BP14" s="43">
        <v>-457.44</v>
      </c>
      <c r="BQ14" s="44"/>
      <c r="BR14" s="44">
        <v>0</v>
      </c>
      <c r="BS14" s="44"/>
      <c r="BT14" s="44">
        <v>-457.44</v>
      </c>
      <c r="BU14" s="45"/>
      <c r="BV14" s="46">
        <v>0</v>
      </c>
      <c r="BW14" s="44"/>
      <c r="BX14" s="44">
        <v>0</v>
      </c>
      <c r="BY14" s="44"/>
      <c r="BZ14" s="44">
        <v>0</v>
      </c>
      <c r="CA14" s="45"/>
      <c r="CB14" s="137">
        <f t="shared" si="14"/>
        <v>-457.44</v>
      </c>
      <c r="CC14" s="138">
        <f t="shared" si="15"/>
        <v>0</v>
      </c>
      <c r="CD14" s="139">
        <f t="shared" si="16"/>
        <v>-457.44</v>
      </c>
      <c r="CE14" s="41"/>
      <c r="CF14" s="43">
        <v>0</v>
      </c>
      <c r="CG14" s="44"/>
      <c r="CH14" s="44">
        <v>0</v>
      </c>
      <c r="CI14" s="44"/>
      <c r="CJ14" s="44">
        <v>0</v>
      </c>
      <c r="CK14" s="45"/>
      <c r="CL14" s="46">
        <v>0</v>
      </c>
      <c r="CM14" s="44"/>
      <c r="CN14" s="44">
        <v>0</v>
      </c>
      <c r="CO14" s="44"/>
      <c r="CP14" s="44">
        <v>0</v>
      </c>
      <c r="CQ14" s="45"/>
      <c r="CR14" s="137">
        <f t="shared" si="17"/>
        <v>0</v>
      </c>
      <c r="CS14" s="138">
        <f t="shared" si="18"/>
        <v>0</v>
      </c>
      <c r="CT14" s="139">
        <f t="shared" si="19"/>
        <v>0</v>
      </c>
      <c r="CU14" s="41"/>
      <c r="CV14" s="46">
        <f t="shared" si="0"/>
        <v>5854827.2599999988</v>
      </c>
      <c r="CW14" s="44"/>
      <c r="CX14" s="44">
        <f t="shared" si="1"/>
        <v>5258637.0600000005</v>
      </c>
      <c r="CY14" s="47"/>
      <c r="CZ14" s="44">
        <f t="shared" si="20"/>
        <v>11113464.32</v>
      </c>
      <c r="DA14" s="48"/>
      <c r="DB14" s="46">
        <f t="shared" si="21"/>
        <v>6030135.2500000037</v>
      </c>
      <c r="DC14" s="47"/>
      <c r="DD14" s="44">
        <f t="shared" si="22"/>
        <v>11755753.640000001</v>
      </c>
      <c r="DE14" s="47"/>
      <c r="DF14" s="44">
        <f t="shared" si="23"/>
        <v>17785888.890000004</v>
      </c>
      <c r="DG14" s="48"/>
      <c r="DH14" s="174"/>
      <c r="DI14" s="187" t="s">
        <v>4</v>
      </c>
      <c r="DJ14" s="46">
        <f t="shared" si="24"/>
        <v>11113464.32</v>
      </c>
      <c r="DK14" s="44">
        <f t="shared" si="25"/>
        <v>17785888.890000004</v>
      </c>
      <c r="DL14" s="45">
        <f t="shared" si="26"/>
        <v>28899353.210000005</v>
      </c>
      <c r="DM14"/>
    </row>
    <row r="15" spans="1:119" s="25" customFormat="1" ht="15.6" x14ac:dyDescent="0.3">
      <c r="A15" s="33">
        <v>6</v>
      </c>
      <c r="B15" s="33" t="s">
        <v>5</v>
      </c>
      <c r="C15" s="42"/>
      <c r="D15" s="43">
        <v>0</v>
      </c>
      <c r="E15" s="44"/>
      <c r="F15" s="44">
        <v>0</v>
      </c>
      <c r="G15" s="44"/>
      <c r="H15" s="44">
        <v>0</v>
      </c>
      <c r="I15" s="45"/>
      <c r="J15" s="46">
        <v>0</v>
      </c>
      <c r="K15" s="44"/>
      <c r="L15" s="44">
        <v>0</v>
      </c>
      <c r="M15" s="44"/>
      <c r="N15" s="44">
        <v>0</v>
      </c>
      <c r="O15" s="45"/>
      <c r="P15" s="137">
        <f t="shared" si="2"/>
        <v>0</v>
      </c>
      <c r="Q15" s="138">
        <f t="shared" si="3"/>
        <v>0</v>
      </c>
      <c r="R15" s="139">
        <f t="shared" si="4"/>
        <v>0</v>
      </c>
      <c r="S15" s="39"/>
      <c r="T15" s="43">
        <v>0</v>
      </c>
      <c r="U15" s="44"/>
      <c r="V15" s="44">
        <v>0</v>
      </c>
      <c r="W15" s="44"/>
      <c r="X15" s="44">
        <v>0</v>
      </c>
      <c r="Y15" s="45"/>
      <c r="Z15" s="46">
        <v>0</v>
      </c>
      <c r="AA15" s="44"/>
      <c r="AB15" s="44">
        <v>0</v>
      </c>
      <c r="AC15" s="44"/>
      <c r="AD15" s="44">
        <v>0</v>
      </c>
      <c r="AE15" s="45"/>
      <c r="AF15" s="137">
        <f t="shared" si="5"/>
        <v>0</v>
      </c>
      <c r="AG15" s="138">
        <f t="shared" si="6"/>
        <v>0</v>
      </c>
      <c r="AH15" s="139">
        <f t="shared" si="7"/>
        <v>0</v>
      </c>
      <c r="AI15" s="41"/>
      <c r="AJ15" s="43">
        <v>92860.52</v>
      </c>
      <c r="AK15" s="44"/>
      <c r="AL15" s="44">
        <v>62491.48</v>
      </c>
      <c r="AM15" s="44"/>
      <c r="AN15" s="44">
        <v>155352</v>
      </c>
      <c r="AO15" s="45"/>
      <c r="AP15" s="46">
        <v>159547.13</v>
      </c>
      <c r="AQ15" s="44"/>
      <c r="AR15" s="44">
        <v>345778.7</v>
      </c>
      <c r="AS15" s="44"/>
      <c r="AT15" s="44">
        <v>505325.83</v>
      </c>
      <c r="AU15" s="45"/>
      <c r="AV15" s="137">
        <f t="shared" si="8"/>
        <v>252407.65000000002</v>
      </c>
      <c r="AW15" s="138">
        <f t="shared" si="9"/>
        <v>408270.18</v>
      </c>
      <c r="AX15" s="139">
        <f t="shared" si="10"/>
        <v>660677.83000000007</v>
      </c>
      <c r="AY15" s="41"/>
      <c r="AZ15" s="43">
        <v>0</v>
      </c>
      <c r="BA15" s="44"/>
      <c r="BB15" s="44">
        <v>0</v>
      </c>
      <c r="BC15" s="44"/>
      <c r="BD15" s="44">
        <v>0</v>
      </c>
      <c r="BE15" s="45"/>
      <c r="BF15" s="46">
        <v>0</v>
      </c>
      <c r="BG15" s="44"/>
      <c r="BH15" s="44">
        <v>0</v>
      </c>
      <c r="BI15" s="44"/>
      <c r="BJ15" s="44">
        <v>0</v>
      </c>
      <c r="BK15" s="45"/>
      <c r="BL15" s="137">
        <f t="shared" si="11"/>
        <v>0</v>
      </c>
      <c r="BM15" s="138">
        <f t="shared" si="12"/>
        <v>0</v>
      </c>
      <c r="BN15" s="139">
        <f t="shared" si="13"/>
        <v>0</v>
      </c>
      <c r="BO15" s="41"/>
      <c r="BP15" s="43">
        <v>0</v>
      </c>
      <c r="BQ15" s="44"/>
      <c r="BR15" s="44">
        <v>0</v>
      </c>
      <c r="BS15" s="44"/>
      <c r="BT15" s="44">
        <v>0</v>
      </c>
      <c r="BU15" s="45"/>
      <c r="BV15" s="46">
        <v>0</v>
      </c>
      <c r="BW15" s="44"/>
      <c r="BX15" s="44">
        <v>0</v>
      </c>
      <c r="BY15" s="44"/>
      <c r="BZ15" s="44">
        <v>0</v>
      </c>
      <c r="CA15" s="45"/>
      <c r="CB15" s="137">
        <f t="shared" si="14"/>
        <v>0</v>
      </c>
      <c r="CC15" s="138">
        <f t="shared" si="15"/>
        <v>0</v>
      </c>
      <c r="CD15" s="139">
        <f t="shared" si="16"/>
        <v>0</v>
      </c>
      <c r="CE15" s="41"/>
      <c r="CF15" s="43">
        <v>0</v>
      </c>
      <c r="CG15" s="44"/>
      <c r="CH15" s="44">
        <v>0</v>
      </c>
      <c r="CI15" s="44"/>
      <c r="CJ15" s="44">
        <v>0</v>
      </c>
      <c r="CK15" s="45"/>
      <c r="CL15" s="46">
        <v>0</v>
      </c>
      <c r="CM15" s="44"/>
      <c r="CN15" s="44">
        <v>0</v>
      </c>
      <c r="CO15" s="44"/>
      <c r="CP15" s="44">
        <v>0</v>
      </c>
      <c r="CQ15" s="45"/>
      <c r="CR15" s="137">
        <f t="shared" si="17"/>
        <v>0</v>
      </c>
      <c r="CS15" s="138">
        <f t="shared" si="18"/>
        <v>0</v>
      </c>
      <c r="CT15" s="139">
        <f t="shared" si="19"/>
        <v>0</v>
      </c>
      <c r="CU15" s="41"/>
      <c r="CV15" s="46">
        <f t="shared" si="0"/>
        <v>92860.52</v>
      </c>
      <c r="CW15" s="44"/>
      <c r="CX15" s="44">
        <f t="shared" si="1"/>
        <v>62491.48</v>
      </c>
      <c r="CY15" s="47"/>
      <c r="CZ15" s="44">
        <f t="shared" si="20"/>
        <v>155352</v>
      </c>
      <c r="DA15" s="48"/>
      <c r="DB15" s="46">
        <f t="shared" si="21"/>
        <v>159547.13</v>
      </c>
      <c r="DC15" s="47"/>
      <c r="DD15" s="44">
        <f t="shared" si="22"/>
        <v>345778.7</v>
      </c>
      <c r="DE15" s="47"/>
      <c r="DF15" s="44">
        <f t="shared" si="23"/>
        <v>505325.83</v>
      </c>
      <c r="DG15" s="48"/>
      <c r="DH15" s="174"/>
      <c r="DI15" s="187" t="s">
        <v>5</v>
      </c>
      <c r="DJ15" s="46">
        <f t="shared" si="24"/>
        <v>155352</v>
      </c>
      <c r="DK15" s="44">
        <f t="shared" si="25"/>
        <v>505325.83</v>
      </c>
      <c r="DL15" s="45">
        <f t="shared" si="26"/>
        <v>660677.83000000007</v>
      </c>
      <c r="DM15"/>
    </row>
    <row r="16" spans="1:119" s="25" customFormat="1" ht="15.6" x14ac:dyDescent="0.3">
      <c r="A16" s="33">
        <v>7</v>
      </c>
      <c r="B16" s="33" t="s">
        <v>92</v>
      </c>
      <c r="C16" s="50"/>
      <c r="D16" s="51">
        <v>206642035.85999998</v>
      </c>
      <c r="E16" s="55">
        <v>1956.9857172891884</v>
      </c>
      <c r="F16" s="52">
        <v>47073026.37999998</v>
      </c>
      <c r="G16" s="55">
        <v>2037.9697973850541</v>
      </c>
      <c r="H16" s="52">
        <v>253715062.23999998</v>
      </c>
      <c r="I16" s="56">
        <v>1971.5211923226357</v>
      </c>
      <c r="J16" s="54">
        <v>101100957.41999999</v>
      </c>
      <c r="K16" s="55">
        <v>330.70545714444592</v>
      </c>
      <c r="L16" s="52">
        <v>158025703.16999996</v>
      </c>
      <c r="M16" s="55">
        <v>600.25564896833578</v>
      </c>
      <c r="N16" s="52">
        <v>259126660.58999994</v>
      </c>
      <c r="O16" s="56">
        <v>455.42554547899113</v>
      </c>
      <c r="P16" s="143">
        <f t="shared" si="2"/>
        <v>307742993.27999997</v>
      </c>
      <c r="Q16" s="144">
        <f t="shared" si="3"/>
        <v>205098729.54999995</v>
      </c>
      <c r="R16" s="145">
        <f t="shared" si="4"/>
        <v>512841722.82999992</v>
      </c>
      <c r="S16" s="39"/>
      <c r="T16" s="51">
        <v>394295770.56600022</v>
      </c>
      <c r="U16" s="55">
        <v>2081.1667461878305</v>
      </c>
      <c r="V16" s="52">
        <v>82685763.920000017</v>
      </c>
      <c r="W16" s="55">
        <v>1802.4144723705726</v>
      </c>
      <c r="X16" s="52">
        <v>476981534.48600024</v>
      </c>
      <c r="Y16" s="56">
        <v>2026.8279742238701</v>
      </c>
      <c r="Z16" s="54">
        <v>262322127.85100004</v>
      </c>
      <c r="AA16" s="55">
        <v>276.8892724759603</v>
      </c>
      <c r="AB16" s="52">
        <v>152067164.96600002</v>
      </c>
      <c r="AC16" s="55">
        <v>421.95870228977986</v>
      </c>
      <c r="AD16" s="52">
        <v>414389292.81700003</v>
      </c>
      <c r="AE16" s="56">
        <v>316.86613498739081</v>
      </c>
      <c r="AF16" s="143">
        <f t="shared" si="5"/>
        <v>656617898.41700029</v>
      </c>
      <c r="AG16" s="144">
        <f t="shared" si="6"/>
        <v>234752928.88600004</v>
      </c>
      <c r="AH16" s="145">
        <f t="shared" si="7"/>
        <v>891370827.30300033</v>
      </c>
      <c r="AI16" s="41"/>
      <c r="AJ16" s="51">
        <v>133462597.23970538</v>
      </c>
      <c r="AK16" s="55">
        <v>2117.1097277872045</v>
      </c>
      <c r="AL16" s="52">
        <v>38646626.443921074</v>
      </c>
      <c r="AM16" s="55">
        <v>2225.4190051779956</v>
      </c>
      <c r="AN16" s="52">
        <v>172109223.68362647</v>
      </c>
      <c r="AO16" s="56">
        <v>2140.5022471410898</v>
      </c>
      <c r="AP16" s="54">
        <v>46238115.742875442</v>
      </c>
      <c r="AQ16" s="55">
        <v>326.9143776274795</v>
      </c>
      <c r="AR16" s="52">
        <v>74879452.867641523</v>
      </c>
      <c r="AS16" s="55">
        <v>543.55398099319484</v>
      </c>
      <c r="AT16" s="52">
        <v>121117568.61051697</v>
      </c>
      <c r="AU16" s="56">
        <v>336.07920609826454</v>
      </c>
      <c r="AV16" s="143">
        <f t="shared" si="8"/>
        <v>179700712.98258084</v>
      </c>
      <c r="AW16" s="144">
        <f t="shared" si="9"/>
        <v>113526079.3115626</v>
      </c>
      <c r="AX16" s="145">
        <f t="shared" si="10"/>
        <v>293226792.29414344</v>
      </c>
      <c r="AY16" s="41"/>
      <c r="AZ16" s="51">
        <v>222604755.10694</v>
      </c>
      <c r="BA16" s="55">
        <v>2028.548107338886</v>
      </c>
      <c r="BB16" s="52">
        <v>43292815.403059803</v>
      </c>
      <c r="BC16" s="55">
        <v>1642.8040603749023</v>
      </c>
      <c r="BD16" s="52">
        <v>265897570.50999981</v>
      </c>
      <c r="BE16" s="56">
        <v>1953.8505721255929</v>
      </c>
      <c r="BF16" s="54">
        <v>166874546.98087201</v>
      </c>
      <c r="BG16" s="55">
        <v>287.6978711262995</v>
      </c>
      <c r="BH16" s="52">
        <v>130522850.34912801</v>
      </c>
      <c r="BI16" s="55">
        <v>489.57757545536998</v>
      </c>
      <c r="BJ16" s="52">
        <v>297397397.33000004</v>
      </c>
      <c r="BK16" s="56">
        <v>351.26907674717739</v>
      </c>
      <c r="BL16" s="143">
        <f t="shared" si="11"/>
        <v>389479302.08781201</v>
      </c>
      <c r="BM16" s="144">
        <f t="shared" si="12"/>
        <v>173815665.75218782</v>
      </c>
      <c r="BN16" s="145">
        <f t="shared" si="13"/>
        <v>563294967.83999979</v>
      </c>
      <c r="BO16" s="41"/>
      <c r="BP16" s="51">
        <v>156133595.7299999</v>
      </c>
      <c r="BQ16" s="55">
        <v>1800.1844270857341</v>
      </c>
      <c r="BR16" s="52">
        <v>20222639.779999945</v>
      </c>
      <c r="BS16" s="55">
        <v>1253.2622570649446</v>
      </c>
      <c r="BT16" s="52">
        <v>176356235.50999987</v>
      </c>
      <c r="BU16" s="56">
        <v>1714.3935481393619</v>
      </c>
      <c r="BV16" s="54">
        <v>55482860.570000082</v>
      </c>
      <c r="BW16" s="55">
        <v>206.75173024538421</v>
      </c>
      <c r="BX16" s="54">
        <v>84504388.649999917</v>
      </c>
      <c r="BY16" s="55">
        <v>496.40718930635791</v>
      </c>
      <c r="BZ16" s="54">
        <v>139987249.22</v>
      </c>
      <c r="CA16" s="56">
        <v>319.17783522995438</v>
      </c>
      <c r="CB16" s="143">
        <f t="shared" si="14"/>
        <v>211616456.29999998</v>
      </c>
      <c r="CC16" s="144">
        <f t="shared" si="15"/>
        <v>104727028.42999986</v>
      </c>
      <c r="CD16" s="145">
        <f t="shared" si="16"/>
        <v>316343484.72999984</v>
      </c>
      <c r="CE16" s="41"/>
      <c r="CF16" s="51">
        <v>238223287.21958101</v>
      </c>
      <c r="CG16" s="55">
        <v>1902.1645764031764</v>
      </c>
      <c r="CH16" s="52">
        <v>43389703.120418601</v>
      </c>
      <c r="CI16" s="55">
        <v>2008.1317684277597</v>
      </c>
      <c r="CJ16" s="52">
        <v>281612990.33999962</v>
      </c>
      <c r="CK16" s="56">
        <v>1917.7567526303219</v>
      </c>
      <c r="CL16" s="54">
        <v>130983802.499946</v>
      </c>
      <c r="CM16" s="55">
        <v>244.08087063781187</v>
      </c>
      <c r="CN16" s="52">
        <v>121867729.610054</v>
      </c>
      <c r="CO16" s="55">
        <v>379.39849760144824</v>
      </c>
      <c r="CP16" s="52">
        <v>252851532.11000001</v>
      </c>
      <c r="CQ16" s="56">
        <v>294.7489107820212</v>
      </c>
      <c r="CR16" s="143">
        <f t="shared" si="17"/>
        <v>369207089.71952701</v>
      </c>
      <c r="CS16" s="144">
        <f t="shared" si="18"/>
        <v>165257432.73047259</v>
      </c>
      <c r="CT16" s="145">
        <f t="shared" si="19"/>
        <v>534464522.44999957</v>
      </c>
      <c r="CU16" s="41"/>
      <c r="CV16" s="54">
        <f>SUM(CV10:CV15)</f>
        <v>1351362041.7222266</v>
      </c>
      <c r="CW16" s="55">
        <f>+CV16/$CV$111</f>
        <v>1987.8905639804627</v>
      </c>
      <c r="CX16" s="52">
        <f>SUM(CX10:CX15)</f>
        <v>275310575.04739946</v>
      </c>
      <c r="CY16" s="55">
        <f>+CX16/$CX$111</f>
        <v>1830.0965536437627</v>
      </c>
      <c r="CZ16" s="52">
        <f t="shared" si="20"/>
        <v>1626672616.7696261</v>
      </c>
      <c r="DA16" s="56">
        <f>+CZ16/$CZ$111</f>
        <v>1959.2988667861828</v>
      </c>
      <c r="DB16" s="54">
        <f>SUM(DB10:DB15)</f>
        <v>763002411.06469357</v>
      </c>
      <c r="DC16" s="55">
        <f>+DB16/$DB$111</f>
        <v>274.50365940092684</v>
      </c>
      <c r="DD16" s="52">
        <f>SUM(DD10:DD15)</f>
        <v>721867289.61282361</v>
      </c>
      <c r="DE16" s="55">
        <f>+DD16/$DD$111</f>
        <v>475.08303280638359</v>
      </c>
      <c r="DF16" s="52">
        <f>SUM(DF10:DF15)</f>
        <v>1484869700.6775169</v>
      </c>
      <c r="DG16" s="56">
        <f>+DF16/$DF$111</f>
        <v>345.3967714262526</v>
      </c>
      <c r="DH16" s="175"/>
      <c r="DI16" s="187" t="s">
        <v>92</v>
      </c>
      <c r="DJ16" s="54">
        <f>SUM(DJ10:DJ15)</f>
        <v>1626672616.7696261</v>
      </c>
      <c r="DK16" s="52">
        <f>SUM(DK10:DK15)</f>
        <v>1484869700.6775169</v>
      </c>
      <c r="DL16" s="53">
        <f>SUM(DL10:DL15)</f>
        <v>3111542317.4471431</v>
      </c>
      <c r="DM16"/>
      <c r="DO16" s="57"/>
    </row>
    <row r="17" spans="1:117" s="25" customFormat="1" ht="15.6" x14ac:dyDescent="0.3">
      <c r="A17" s="33"/>
      <c r="B17" s="33"/>
      <c r="C17" s="42"/>
      <c r="D17" s="43"/>
      <c r="E17" s="44"/>
      <c r="F17" s="44"/>
      <c r="G17" s="44"/>
      <c r="H17" s="44"/>
      <c r="I17" s="45"/>
      <c r="J17" s="46"/>
      <c r="K17" s="44"/>
      <c r="L17" s="44"/>
      <c r="M17" s="44"/>
      <c r="N17" s="44"/>
      <c r="O17" s="45"/>
      <c r="P17" s="146"/>
      <c r="Q17" s="147"/>
      <c r="R17" s="148"/>
      <c r="S17" s="39"/>
      <c r="T17" s="43"/>
      <c r="U17" s="44"/>
      <c r="V17" s="44"/>
      <c r="W17" s="44"/>
      <c r="X17" s="44"/>
      <c r="Y17" s="45"/>
      <c r="Z17" s="46"/>
      <c r="AA17" s="44"/>
      <c r="AB17" s="44"/>
      <c r="AC17" s="44"/>
      <c r="AD17" s="44"/>
      <c r="AE17" s="45"/>
      <c r="AF17" s="146"/>
      <c r="AG17" s="147"/>
      <c r="AH17" s="148"/>
      <c r="AI17" s="41"/>
      <c r="AJ17" s="43"/>
      <c r="AK17" s="44"/>
      <c r="AL17" s="44"/>
      <c r="AM17" s="44"/>
      <c r="AN17" s="44"/>
      <c r="AO17" s="45"/>
      <c r="AP17" s="46"/>
      <c r="AQ17" s="44"/>
      <c r="AR17" s="44"/>
      <c r="AS17" s="44"/>
      <c r="AT17" s="44"/>
      <c r="AU17" s="45"/>
      <c r="AV17" s="146"/>
      <c r="AW17" s="147"/>
      <c r="AX17" s="148"/>
      <c r="AY17" s="41"/>
      <c r="AZ17" s="43"/>
      <c r="BA17" s="44"/>
      <c r="BB17" s="44"/>
      <c r="BC17" s="44"/>
      <c r="BD17" s="44"/>
      <c r="BE17" s="45"/>
      <c r="BF17" s="46"/>
      <c r="BG17" s="44"/>
      <c r="BH17" s="44"/>
      <c r="BI17" s="44"/>
      <c r="BJ17" s="44"/>
      <c r="BK17" s="45"/>
      <c r="BL17" s="146"/>
      <c r="BM17" s="147"/>
      <c r="BN17" s="148"/>
      <c r="BO17" s="41"/>
      <c r="BP17" s="43"/>
      <c r="BQ17" s="44"/>
      <c r="BR17" s="44"/>
      <c r="BS17" s="44"/>
      <c r="BT17" s="44"/>
      <c r="BU17" s="45"/>
      <c r="BV17" s="46"/>
      <c r="BW17" s="44"/>
      <c r="BX17" s="44"/>
      <c r="BY17" s="44"/>
      <c r="BZ17" s="44"/>
      <c r="CA17" s="45"/>
      <c r="CB17" s="146"/>
      <c r="CC17" s="147"/>
      <c r="CD17" s="148"/>
      <c r="CE17" s="41"/>
      <c r="CF17" s="43"/>
      <c r="CG17" s="44"/>
      <c r="CH17" s="44"/>
      <c r="CI17" s="44"/>
      <c r="CJ17" s="44"/>
      <c r="CK17" s="45"/>
      <c r="CL17" s="46"/>
      <c r="CM17" s="44"/>
      <c r="CN17" s="44"/>
      <c r="CO17" s="44"/>
      <c r="CP17" s="44"/>
      <c r="CQ17" s="45"/>
      <c r="CR17" s="146"/>
      <c r="CS17" s="147"/>
      <c r="CT17" s="148"/>
      <c r="CU17" s="41"/>
      <c r="CV17" s="46"/>
      <c r="CW17" s="44"/>
      <c r="CX17" s="47"/>
      <c r="CY17" s="47"/>
      <c r="CZ17" s="44"/>
      <c r="DA17" s="48"/>
      <c r="DB17" s="58"/>
      <c r="DC17" s="47"/>
      <c r="DD17" s="47"/>
      <c r="DE17" s="47"/>
      <c r="DF17" s="47"/>
      <c r="DG17" s="48"/>
      <c r="DH17" s="174"/>
      <c r="DI17" s="187"/>
      <c r="DJ17" s="46"/>
      <c r="DK17" s="44"/>
      <c r="DL17" s="45"/>
      <c r="DM17"/>
    </row>
    <row r="18" spans="1:117" s="25" customFormat="1" ht="15.6" x14ac:dyDescent="0.3">
      <c r="A18" s="32" t="s">
        <v>52</v>
      </c>
      <c r="B18" s="33"/>
      <c r="C18" s="42"/>
      <c r="D18" s="43"/>
      <c r="E18" s="44"/>
      <c r="F18" s="44"/>
      <c r="G18" s="44"/>
      <c r="H18" s="44"/>
      <c r="I18" s="45"/>
      <c r="J18" s="46"/>
      <c r="K18" s="44"/>
      <c r="L18" s="44"/>
      <c r="M18" s="44"/>
      <c r="N18" s="44"/>
      <c r="O18" s="45"/>
      <c r="P18" s="146"/>
      <c r="Q18" s="147"/>
      <c r="R18" s="148"/>
      <c r="S18" s="39"/>
      <c r="T18" s="43"/>
      <c r="U18" s="44"/>
      <c r="V18" s="44"/>
      <c r="W18" s="44"/>
      <c r="X18" s="44"/>
      <c r="Y18" s="45"/>
      <c r="Z18" s="46"/>
      <c r="AA18" s="44"/>
      <c r="AB18" s="44"/>
      <c r="AC18" s="44"/>
      <c r="AD18" s="44"/>
      <c r="AE18" s="45"/>
      <c r="AF18" s="146"/>
      <c r="AG18" s="147"/>
      <c r="AH18" s="148"/>
      <c r="AI18" s="41"/>
      <c r="AJ18" s="43"/>
      <c r="AK18" s="44"/>
      <c r="AL18" s="44"/>
      <c r="AM18" s="44"/>
      <c r="AN18" s="44"/>
      <c r="AO18" s="45"/>
      <c r="AP18" s="46"/>
      <c r="AQ18" s="44"/>
      <c r="AR18" s="44"/>
      <c r="AS18" s="44"/>
      <c r="AT18" s="44"/>
      <c r="AU18" s="45"/>
      <c r="AV18" s="146"/>
      <c r="AW18" s="147"/>
      <c r="AX18" s="148"/>
      <c r="AY18" s="41"/>
      <c r="AZ18" s="43"/>
      <c r="BA18" s="44"/>
      <c r="BB18" s="44"/>
      <c r="BC18" s="44"/>
      <c r="BD18" s="44"/>
      <c r="BE18" s="45"/>
      <c r="BF18" s="46"/>
      <c r="BG18" s="44"/>
      <c r="BH18" s="44"/>
      <c r="BI18" s="44"/>
      <c r="BJ18" s="44"/>
      <c r="BK18" s="45"/>
      <c r="BL18" s="146"/>
      <c r="BM18" s="147"/>
      <c r="BN18" s="148"/>
      <c r="BO18" s="41"/>
      <c r="BP18" s="43"/>
      <c r="BQ18" s="44"/>
      <c r="BR18" s="44"/>
      <c r="BS18" s="44"/>
      <c r="BT18" s="44"/>
      <c r="BU18" s="45"/>
      <c r="BV18" s="46"/>
      <c r="BW18" s="44"/>
      <c r="BX18" s="44"/>
      <c r="BY18" s="44"/>
      <c r="BZ18" s="44"/>
      <c r="CA18" s="45"/>
      <c r="CB18" s="146"/>
      <c r="CC18" s="147"/>
      <c r="CD18" s="148"/>
      <c r="CE18" s="41"/>
      <c r="CF18" s="43"/>
      <c r="CG18" s="44"/>
      <c r="CH18" s="44"/>
      <c r="CI18" s="44"/>
      <c r="CJ18" s="44"/>
      <c r="CK18" s="45"/>
      <c r="CL18" s="46"/>
      <c r="CM18" s="44"/>
      <c r="CN18" s="44"/>
      <c r="CO18" s="44"/>
      <c r="CP18" s="44"/>
      <c r="CQ18" s="45"/>
      <c r="CR18" s="146"/>
      <c r="CS18" s="147"/>
      <c r="CT18" s="148"/>
      <c r="CU18" s="41"/>
      <c r="CV18" s="46"/>
      <c r="CW18" s="44"/>
      <c r="CX18" s="47"/>
      <c r="CY18" s="47"/>
      <c r="CZ18" s="44"/>
      <c r="DA18" s="48"/>
      <c r="DB18" s="58"/>
      <c r="DC18" s="47"/>
      <c r="DD18" s="47"/>
      <c r="DE18" s="47"/>
      <c r="DF18" s="47"/>
      <c r="DG18" s="48"/>
      <c r="DH18" s="174"/>
      <c r="DI18" s="186" t="s">
        <v>52</v>
      </c>
      <c r="DJ18" s="46"/>
      <c r="DK18" s="44"/>
      <c r="DL18" s="45"/>
      <c r="DM18"/>
    </row>
    <row r="19" spans="1:117" s="25" customFormat="1" ht="15.6" x14ac:dyDescent="0.3">
      <c r="A19" s="32"/>
      <c r="B19" s="59" t="s">
        <v>63</v>
      </c>
      <c r="C19" s="42"/>
      <c r="D19" s="43"/>
      <c r="E19" s="44"/>
      <c r="F19" s="44"/>
      <c r="G19" s="44"/>
      <c r="H19" s="44"/>
      <c r="I19" s="45"/>
      <c r="J19" s="46"/>
      <c r="K19" s="44"/>
      <c r="L19" s="44"/>
      <c r="M19" s="44"/>
      <c r="N19" s="44"/>
      <c r="O19" s="45"/>
      <c r="P19" s="146"/>
      <c r="Q19" s="147"/>
      <c r="R19" s="148"/>
      <c r="S19" s="39"/>
      <c r="T19" s="43"/>
      <c r="U19" s="44"/>
      <c r="V19" s="44"/>
      <c r="W19" s="44"/>
      <c r="X19" s="44"/>
      <c r="Y19" s="45"/>
      <c r="Z19" s="46"/>
      <c r="AA19" s="44"/>
      <c r="AB19" s="44"/>
      <c r="AC19" s="44"/>
      <c r="AD19" s="44"/>
      <c r="AE19" s="45"/>
      <c r="AF19" s="146"/>
      <c r="AG19" s="147"/>
      <c r="AH19" s="148"/>
      <c r="AI19" s="41"/>
      <c r="AJ19" s="43"/>
      <c r="AK19" s="44"/>
      <c r="AL19" s="44"/>
      <c r="AM19" s="44"/>
      <c r="AN19" s="44"/>
      <c r="AO19" s="45"/>
      <c r="AP19" s="46"/>
      <c r="AQ19" s="44"/>
      <c r="AR19" s="44"/>
      <c r="AS19" s="44"/>
      <c r="AT19" s="44"/>
      <c r="AU19" s="45"/>
      <c r="AV19" s="146"/>
      <c r="AW19" s="147"/>
      <c r="AX19" s="148"/>
      <c r="AY19" s="41"/>
      <c r="AZ19" s="43"/>
      <c r="BA19" s="44"/>
      <c r="BB19" s="44"/>
      <c r="BC19" s="44"/>
      <c r="BD19" s="44"/>
      <c r="BE19" s="45"/>
      <c r="BF19" s="46"/>
      <c r="BG19" s="44"/>
      <c r="BH19" s="44"/>
      <c r="BI19" s="44"/>
      <c r="BJ19" s="44"/>
      <c r="BK19" s="45"/>
      <c r="BL19" s="146"/>
      <c r="BM19" s="147"/>
      <c r="BN19" s="148"/>
      <c r="BO19" s="41"/>
      <c r="BP19" s="43"/>
      <c r="BQ19" s="44"/>
      <c r="BR19" s="44"/>
      <c r="BS19" s="44"/>
      <c r="BT19" s="44"/>
      <c r="BU19" s="45"/>
      <c r="BV19" s="46"/>
      <c r="BW19" s="44"/>
      <c r="BX19" s="44"/>
      <c r="BY19" s="44"/>
      <c r="BZ19" s="44"/>
      <c r="CA19" s="45"/>
      <c r="CB19" s="146"/>
      <c r="CC19" s="147"/>
      <c r="CD19" s="148"/>
      <c r="CE19" s="41"/>
      <c r="CF19" s="43"/>
      <c r="CG19" s="44"/>
      <c r="CH19" s="44"/>
      <c r="CI19" s="44"/>
      <c r="CJ19" s="44"/>
      <c r="CK19" s="45"/>
      <c r="CL19" s="46"/>
      <c r="CM19" s="44"/>
      <c r="CN19" s="44"/>
      <c r="CO19" s="44"/>
      <c r="CP19" s="44"/>
      <c r="CQ19" s="45"/>
      <c r="CR19" s="146"/>
      <c r="CS19" s="147"/>
      <c r="CT19" s="148"/>
      <c r="CU19" s="41"/>
      <c r="CV19" s="46"/>
      <c r="CW19" s="44"/>
      <c r="CX19" s="47"/>
      <c r="CY19" s="47"/>
      <c r="CZ19" s="44"/>
      <c r="DA19" s="48"/>
      <c r="DB19" s="58"/>
      <c r="DC19" s="47"/>
      <c r="DD19" s="47"/>
      <c r="DE19" s="47"/>
      <c r="DF19" s="47"/>
      <c r="DG19" s="48"/>
      <c r="DH19" s="174"/>
      <c r="DI19" s="189" t="s">
        <v>63</v>
      </c>
      <c r="DJ19" s="46"/>
      <c r="DK19" s="44"/>
      <c r="DL19" s="45"/>
      <c r="DM19"/>
    </row>
    <row r="20" spans="1:117" s="25" customFormat="1" ht="15.6" x14ac:dyDescent="0.3">
      <c r="A20" s="33">
        <v>8</v>
      </c>
      <c r="B20" s="33" t="s">
        <v>19</v>
      </c>
      <c r="C20" s="42"/>
      <c r="D20" s="43">
        <v>0</v>
      </c>
      <c r="E20" s="47">
        <v>0</v>
      </c>
      <c r="F20" s="44">
        <v>0</v>
      </c>
      <c r="G20" s="47">
        <v>0</v>
      </c>
      <c r="H20" s="44">
        <v>0</v>
      </c>
      <c r="I20" s="48">
        <v>0</v>
      </c>
      <c r="J20" s="46">
        <v>0</v>
      </c>
      <c r="K20" s="47">
        <v>0</v>
      </c>
      <c r="L20" s="44">
        <v>0</v>
      </c>
      <c r="M20" s="47">
        <v>0</v>
      </c>
      <c r="N20" s="44">
        <v>0</v>
      </c>
      <c r="O20" s="48">
        <v>0</v>
      </c>
      <c r="P20" s="137">
        <f t="shared" ref="P20:P63" si="27">+D20+J20</f>
        <v>0</v>
      </c>
      <c r="Q20" s="138">
        <f t="shared" ref="Q20:Q63" si="28">+F20+L20</f>
        <v>0</v>
      </c>
      <c r="R20" s="139">
        <f t="shared" ref="R20:R63" si="29">+P20+Q20</f>
        <v>0</v>
      </c>
      <c r="S20" s="39"/>
      <c r="T20" s="43">
        <v>789347.90834600478</v>
      </c>
      <c r="U20" s="47">
        <v>4.1663257398487525</v>
      </c>
      <c r="V20" s="44">
        <v>18221.796606487605</v>
      </c>
      <c r="W20" s="47">
        <v>0.39720537561825842</v>
      </c>
      <c r="X20" s="44">
        <v>807569.70495249238</v>
      </c>
      <c r="Y20" s="48">
        <v>3.4315895916123145</v>
      </c>
      <c r="Z20" s="46">
        <v>0</v>
      </c>
      <c r="AA20" s="47">
        <v>0</v>
      </c>
      <c r="AB20" s="44">
        <v>0</v>
      </c>
      <c r="AC20" s="47">
        <v>0</v>
      </c>
      <c r="AD20" s="44">
        <v>0</v>
      </c>
      <c r="AE20" s="48">
        <v>0</v>
      </c>
      <c r="AF20" s="137">
        <f t="shared" ref="AF20:AF63" si="30">+T20+Z20</f>
        <v>789347.90834600478</v>
      </c>
      <c r="AG20" s="138">
        <f t="shared" ref="AG20:AG63" si="31">+V20+AB20</f>
        <v>18221.796606487605</v>
      </c>
      <c r="AH20" s="139">
        <f t="shared" ref="AH20:AH63" si="32">+AF20+AG20</f>
        <v>807569.70495249238</v>
      </c>
      <c r="AI20" s="41"/>
      <c r="AJ20" s="43">
        <v>62271.367008384535</v>
      </c>
      <c r="AK20" s="47">
        <v>0.98780721777259728</v>
      </c>
      <c r="AL20" s="44">
        <v>3970.8583572729913</v>
      </c>
      <c r="AM20" s="47">
        <v>0.22865705155320692</v>
      </c>
      <c r="AN20" s="44">
        <v>66242.225365657534</v>
      </c>
      <c r="AO20" s="48">
        <v>0.82384679458818411</v>
      </c>
      <c r="AP20" s="46">
        <v>0</v>
      </c>
      <c r="AQ20" s="47">
        <v>0</v>
      </c>
      <c r="AR20" s="44">
        <v>0</v>
      </c>
      <c r="AS20" s="47">
        <v>0</v>
      </c>
      <c r="AT20" s="44">
        <v>0</v>
      </c>
      <c r="AU20" s="48">
        <v>0</v>
      </c>
      <c r="AV20" s="137">
        <f t="shared" ref="AV20:AV63" si="33">+AJ20+AP20</f>
        <v>62271.367008384535</v>
      </c>
      <c r="AW20" s="138">
        <f t="shared" ref="AW20:AW63" si="34">+AL20+AR20</f>
        <v>3970.8583572729913</v>
      </c>
      <c r="AX20" s="139">
        <f t="shared" ref="AX20:AX63" si="35">+AV20+AW20</f>
        <v>66242.225365657534</v>
      </c>
      <c r="AY20" s="41"/>
      <c r="AZ20" s="43">
        <v>62023.135392876844</v>
      </c>
      <c r="BA20" s="47">
        <v>0.45882222927457272</v>
      </c>
      <c r="BB20" s="44">
        <v>3530.5647269495271</v>
      </c>
      <c r="BC20" s="47">
        <v>3.0617107304273264E-2</v>
      </c>
      <c r="BD20" s="44">
        <f>+AZ20+BB20</f>
        <v>65553.700119826375</v>
      </c>
      <c r="BE20" s="48">
        <v>0.37590230496560356</v>
      </c>
      <c r="BF20" s="46">
        <v>0</v>
      </c>
      <c r="BG20" s="47">
        <v>0</v>
      </c>
      <c r="BH20" s="44">
        <v>0</v>
      </c>
      <c r="BI20" s="47">
        <v>0</v>
      </c>
      <c r="BJ20" s="44">
        <v>0</v>
      </c>
      <c r="BK20" s="48">
        <v>0</v>
      </c>
      <c r="BL20" s="137">
        <f t="shared" ref="BL20:BL63" si="36">+AZ20+BF20</f>
        <v>62023.135392876844</v>
      </c>
      <c r="BM20" s="138">
        <f t="shared" ref="BM20:BM63" si="37">+BB20+BH20</f>
        <v>3530.5647269495271</v>
      </c>
      <c r="BN20" s="139">
        <f t="shared" ref="BN20:BN63" si="38">+BL20+BM20</f>
        <v>65553.700119826375</v>
      </c>
      <c r="BO20" s="41"/>
      <c r="BP20" s="43">
        <v>65155.609792417628</v>
      </c>
      <c r="BQ20" s="47">
        <v>0.7512291863720153</v>
      </c>
      <c r="BR20" s="44">
        <v>2102.9468617650114</v>
      </c>
      <c r="BS20" s="47">
        <v>0.13032640442272009</v>
      </c>
      <c r="BT20" s="44">
        <v>67258.556654182641</v>
      </c>
      <c r="BU20" s="48">
        <v>0.65383361836705911</v>
      </c>
      <c r="BV20" s="46">
        <v>0</v>
      </c>
      <c r="BW20" s="47">
        <v>0</v>
      </c>
      <c r="BX20" s="44">
        <v>0</v>
      </c>
      <c r="BY20" s="47">
        <v>0</v>
      </c>
      <c r="BZ20" s="44">
        <v>0</v>
      </c>
      <c r="CA20" s="48">
        <v>0</v>
      </c>
      <c r="CB20" s="137">
        <f t="shared" ref="CB20:CB63" si="39">+BP20+BV20</f>
        <v>65155.609792417628</v>
      </c>
      <c r="CC20" s="138">
        <f t="shared" ref="CC20:CC63" si="40">+BR20+BX20</f>
        <v>2102.9468617650114</v>
      </c>
      <c r="CD20" s="139">
        <f t="shared" ref="CD20:CD63" si="41">+CB20+CC20</f>
        <v>67258.556654182641</v>
      </c>
      <c r="CE20" s="41"/>
      <c r="CF20" s="43">
        <v>182214.60154218422</v>
      </c>
      <c r="CG20" s="47">
        <f>+CF20/$CF$111</f>
        <v>1.4549465940224551</v>
      </c>
      <c r="CH20" s="44">
        <v>4397.0632948872226</v>
      </c>
      <c r="CI20" s="47">
        <f>+CH20/$CH$111</f>
        <v>0.20350179547772584</v>
      </c>
      <c r="CJ20" s="44">
        <v>185492.02710561093</v>
      </c>
      <c r="CK20" s="48">
        <v>1.2631824516027848</v>
      </c>
      <c r="CL20" s="46">
        <v>0</v>
      </c>
      <c r="CM20" s="47">
        <v>0</v>
      </c>
      <c r="CN20" s="44">
        <v>0</v>
      </c>
      <c r="CO20" s="47">
        <v>0</v>
      </c>
      <c r="CP20" s="44">
        <v>0</v>
      </c>
      <c r="CQ20" s="48">
        <v>0</v>
      </c>
      <c r="CR20" s="137">
        <f t="shared" ref="CR20:CR63" si="42">+CF20+CL20</f>
        <v>182214.60154218422</v>
      </c>
      <c r="CS20" s="138">
        <f t="shared" ref="CS20:CS63" si="43">+CH20+CN20</f>
        <v>4397.0632948872226</v>
      </c>
      <c r="CT20" s="139">
        <f t="shared" ref="CT20:CT63" si="44">+CR20+CS20</f>
        <v>186611.66483707144</v>
      </c>
      <c r="CU20" s="41"/>
      <c r="CV20" s="46">
        <f t="shared" ref="CV20:CV60" si="45">+D20+T20+AJ20+AZ20+BP20+CF20</f>
        <v>1161012.6220818679</v>
      </c>
      <c r="CW20" s="47">
        <f t="shared" ref="CW20:CW63" si="46">+CV20/$CV$111</f>
        <v>1.7078813558781045</v>
      </c>
      <c r="CX20" s="47">
        <f t="shared" ref="CX20:CX60" si="47">+F20+V20+AL20+BB20+BR20+CH20</f>
        <v>32223.22984736236</v>
      </c>
      <c r="CY20" s="47">
        <f t="shared" ref="CY20:CY63" si="48">+CX20/$CX$111</f>
        <v>0.21420035129698781</v>
      </c>
      <c r="CZ20" s="44">
        <f t="shared" ref="CZ20:CZ63" si="49">+CV20+CX20</f>
        <v>1193235.8519292301</v>
      </c>
      <c r="DA20" s="48">
        <f t="shared" ref="DA20:DA63" si="50">+CZ20/$CZ$111</f>
        <v>1.4372318242722879</v>
      </c>
      <c r="DB20" s="46">
        <f t="shared" ref="DB20:DB60" si="51">+J20+Z20+AP20+BF20+BV20+CL20</f>
        <v>0</v>
      </c>
      <c r="DC20" s="47">
        <f t="shared" ref="DC20:DC63" si="52">+DB20/$DB$111</f>
        <v>0</v>
      </c>
      <c r="DD20" s="44">
        <f t="shared" ref="DD20:DD60" si="53">+L20+AB20+AR20+BH20+BX20+CN20</f>
        <v>0</v>
      </c>
      <c r="DE20" s="47">
        <f t="shared" ref="DE20:DE63" si="54">+DD20/$DD$111</f>
        <v>0</v>
      </c>
      <c r="DF20" s="44">
        <f t="shared" ref="DF20:DF60" si="55">+DB20+DD20</f>
        <v>0</v>
      </c>
      <c r="DG20" s="48">
        <f t="shared" ref="DG20:DG63" si="56">+DF20/$DF$111</f>
        <v>0</v>
      </c>
      <c r="DH20" s="174"/>
      <c r="DI20" s="187" t="s">
        <v>19</v>
      </c>
      <c r="DJ20" s="46">
        <f t="shared" ref="DJ20:DJ60" si="57">+CZ20</f>
        <v>1193235.8519292301</v>
      </c>
      <c r="DK20" s="44">
        <f t="shared" ref="DK20:DK60" si="58">+DF20</f>
        <v>0</v>
      </c>
      <c r="DL20" s="45">
        <f t="shared" ref="DL20:DL62" si="59">+DJ20+DK20</f>
        <v>1193235.8519292301</v>
      </c>
      <c r="DM20"/>
    </row>
    <row r="21" spans="1:117" s="25" customFormat="1" ht="15.6" x14ac:dyDescent="0.3">
      <c r="A21" s="33">
        <v>9</v>
      </c>
      <c r="B21" s="33" t="s">
        <v>20</v>
      </c>
      <c r="C21" s="42"/>
      <c r="D21" s="43">
        <v>1223626.0899999999</v>
      </c>
      <c r="E21" s="47">
        <v>11.588246173952571</v>
      </c>
      <c r="F21" s="44">
        <v>1535085.11</v>
      </c>
      <c r="G21" s="47">
        <v>66.459654948480392</v>
      </c>
      <c r="H21" s="44">
        <v>2758711.2</v>
      </c>
      <c r="I21" s="48">
        <v>21.436873105913438</v>
      </c>
      <c r="J21" s="46">
        <v>1427156.01</v>
      </c>
      <c r="K21" s="47">
        <v>4.6682869554124293</v>
      </c>
      <c r="L21" s="44">
        <v>5622252.7300000004</v>
      </c>
      <c r="M21" s="47">
        <v>21.355949655099067</v>
      </c>
      <c r="N21" s="44">
        <v>7049408.7400000002</v>
      </c>
      <c r="O21" s="48">
        <v>12.389619861611278</v>
      </c>
      <c r="P21" s="137">
        <f t="shared" si="27"/>
        <v>2650782.0999999996</v>
      </c>
      <c r="Q21" s="138">
        <f t="shared" si="28"/>
        <v>7157337.8400000008</v>
      </c>
      <c r="R21" s="139">
        <f t="shared" si="29"/>
        <v>9808119.9400000013</v>
      </c>
      <c r="S21" s="39"/>
      <c r="T21" s="43">
        <v>1359899.274285858</v>
      </c>
      <c r="U21" s="47">
        <v>7.1778024495318675</v>
      </c>
      <c r="V21" s="44">
        <v>3444172.587946008</v>
      </c>
      <c r="W21" s="47">
        <v>75.077331617351675</v>
      </c>
      <c r="X21" s="44">
        <v>4804071.8622318655</v>
      </c>
      <c r="Y21" s="48">
        <v>20.413845267712553</v>
      </c>
      <c r="Z21" s="46">
        <v>2557949.6594912973</v>
      </c>
      <c r="AA21" s="47">
        <v>2.6999964739877953</v>
      </c>
      <c r="AB21" s="44">
        <v>5185626.6673024055</v>
      </c>
      <c r="AC21" s="47">
        <v>14.389170072207438</v>
      </c>
      <c r="AD21" s="44">
        <v>7743576.3267937023</v>
      </c>
      <c r="AE21" s="48">
        <v>5.9211884674215138</v>
      </c>
      <c r="AF21" s="137">
        <f t="shared" si="30"/>
        <v>3917848.9337771554</v>
      </c>
      <c r="AG21" s="138">
        <f t="shared" si="31"/>
        <v>8629799.2552484125</v>
      </c>
      <c r="AH21" s="139">
        <f t="shared" si="32"/>
        <v>12547648.189025568</v>
      </c>
      <c r="AI21" s="41"/>
      <c r="AJ21" s="43">
        <v>1110716.2742838738</v>
      </c>
      <c r="AK21" s="47">
        <v>17.61923023927465</v>
      </c>
      <c r="AL21" s="44">
        <v>1137924.4228378625</v>
      </c>
      <c r="AM21" s="47">
        <v>65.525994635371561</v>
      </c>
      <c r="AN21" s="44">
        <v>2248640.6971217366</v>
      </c>
      <c r="AO21" s="48">
        <v>27.966080853689235</v>
      </c>
      <c r="AP21" s="46">
        <v>1167458.912706417</v>
      </c>
      <c r="AQ21" s="47">
        <v>8.2542097081860391</v>
      </c>
      <c r="AR21" s="44">
        <v>4377477.2249692958</v>
      </c>
      <c r="AS21" s="47">
        <v>31.776342924740277</v>
      </c>
      <c r="AT21" s="44">
        <v>5544936.1376757128</v>
      </c>
      <c r="AU21" s="48">
        <v>19.860299851630614</v>
      </c>
      <c r="AV21" s="137">
        <f t="shared" si="33"/>
        <v>2278175.1869902909</v>
      </c>
      <c r="AW21" s="138">
        <f t="shared" si="34"/>
        <v>5515401.6478071585</v>
      </c>
      <c r="AX21" s="139">
        <f t="shared" si="35"/>
        <v>7793576.8347974494</v>
      </c>
      <c r="AY21" s="41"/>
      <c r="AZ21" s="43">
        <v>5226836.3344191983</v>
      </c>
      <c r="BA21" s="47">
        <v>18.206091853643667</v>
      </c>
      <c r="BB21" s="44">
        <v>3154999.1742476737</v>
      </c>
      <c r="BC21" s="47">
        <v>63.821862051551818</v>
      </c>
      <c r="BD21" s="44">
        <f t="shared" ref="BD21:BD60" si="60">+AZ21+BB21</f>
        <v>8381835.508666872</v>
      </c>
      <c r="BE21" s="48">
        <v>27.039372956638569</v>
      </c>
      <c r="BF21" s="46">
        <v>15178441.893424265</v>
      </c>
      <c r="BG21" s="47">
        <v>9.2396135520536919</v>
      </c>
      <c r="BH21" s="44">
        <v>12130521.718545442</v>
      </c>
      <c r="BI21" s="47">
        <v>20.878173108289889</v>
      </c>
      <c r="BJ21" s="44">
        <v>27308963.611969709</v>
      </c>
      <c r="BK21" s="48">
        <v>12.904554835474142</v>
      </c>
      <c r="BL21" s="137">
        <f t="shared" si="36"/>
        <v>20405278.227843463</v>
      </c>
      <c r="BM21" s="138">
        <f t="shared" si="37"/>
        <v>15285520.892793115</v>
      </c>
      <c r="BN21" s="139">
        <f t="shared" si="38"/>
        <v>35690799.120636582</v>
      </c>
      <c r="BO21" s="41"/>
      <c r="BP21" s="43">
        <v>656486.87556932424</v>
      </c>
      <c r="BQ21" s="47">
        <v>7.569142595228108</v>
      </c>
      <c r="BR21" s="44">
        <v>933535.27281598933</v>
      </c>
      <c r="BS21" s="47">
        <v>57.854193902825315</v>
      </c>
      <c r="BT21" s="44">
        <v>1590022.1483853136</v>
      </c>
      <c r="BU21" s="48">
        <v>15.456917101385402</v>
      </c>
      <c r="BV21" s="46">
        <v>2137959.5120041715</v>
      </c>
      <c r="BW21" s="47">
        <v>7.9669076857303631</v>
      </c>
      <c r="BX21" s="44">
        <v>3396626.93809372</v>
      </c>
      <c r="BY21" s="47">
        <v>19.952928580371022</v>
      </c>
      <c r="BZ21" s="44">
        <v>5534586.4500978915</v>
      </c>
      <c r="CA21" s="48">
        <v>12.61913018420038</v>
      </c>
      <c r="CB21" s="137">
        <f t="shared" si="39"/>
        <v>2794446.3875734955</v>
      </c>
      <c r="CC21" s="138">
        <f t="shared" si="40"/>
        <v>4330162.2109097093</v>
      </c>
      <c r="CD21" s="139">
        <f t="shared" si="41"/>
        <v>7124608.5984832048</v>
      </c>
      <c r="CE21" s="41"/>
      <c r="CF21" s="43">
        <v>2130952.3848044709</v>
      </c>
      <c r="CG21" s="47">
        <f t="shared" ref="CG21:CG63" si="61">+CF21/$CF$111</f>
        <v>17.015222095565811</v>
      </c>
      <c r="CH21" s="44">
        <v>2066955.7785064187</v>
      </c>
      <c r="CI21" s="47">
        <f t="shared" ref="CI21:CI63" si="62">+CH21/$CH$111</f>
        <v>95.661395774814579</v>
      </c>
      <c r="CJ21" s="44">
        <v>6124306.7409972884</v>
      </c>
      <c r="CK21" s="48">
        <v>41.705926255557138</v>
      </c>
      <c r="CL21" s="46">
        <v>5535800.4977310831</v>
      </c>
      <c r="CM21" s="47">
        <v>10.315649564105394</v>
      </c>
      <c r="CN21" s="44">
        <v>7722867.3715241449</v>
      </c>
      <c r="CO21" s="47">
        <v>24.042823209285256</v>
      </c>
      <c r="CP21" s="44">
        <v>13258667.869255228</v>
      </c>
      <c r="CQ21" s="48">
        <v>15.455622832387828</v>
      </c>
      <c r="CR21" s="137">
        <f t="shared" si="42"/>
        <v>7666752.8825355545</v>
      </c>
      <c r="CS21" s="138">
        <f t="shared" si="43"/>
        <v>9789823.1500305645</v>
      </c>
      <c r="CT21" s="139">
        <f t="shared" si="44"/>
        <v>17456576.032566119</v>
      </c>
      <c r="CU21" s="41"/>
      <c r="CV21" s="46">
        <f t="shared" si="45"/>
        <v>11708517.233362725</v>
      </c>
      <c r="CW21" s="47">
        <f t="shared" si="46"/>
        <v>17.223549432202152</v>
      </c>
      <c r="CX21" s="47">
        <f t="shared" si="47"/>
        <v>12272672.346353952</v>
      </c>
      <c r="CY21" s="47">
        <f t="shared" si="48"/>
        <v>81.581230075141761</v>
      </c>
      <c r="CZ21" s="44">
        <f t="shared" si="49"/>
        <v>23981189.579716675</v>
      </c>
      <c r="DA21" s="48">
        <f t="shared" si="50"/>
        <v>28.884925634902864</v>
      </c>
      <c r="DB21" s="46">
        <f t="shared" si="51"/>
        <v>28004766.485357232</v>
      </c>
      <c r="DC21" s="47">
        <f t="shared" si="52"/>
        <v>10.075211781011253</v>
      </c>
      <c r="DD21" s="44">
        <f t="shared" si="53"/>
        <v>38435372.650435016</v>
      </c>
      <c r="DE21" s="47">
        <f t="shared" si="54"/>
        <v>25.295499143071044</v>
      </c>
      <c r="DF21" s="44">
        <f t="shared" si="55"/>
        <v>66440139.135792248</v>
      </c>
      <c r="DG21" s="48">
        <f t="shared" si="56"/>
        <v>15.45469581616679</v>
      </c>
      <c r="DH21" s="174"/>
      <c r="DI21" s="187" t="s">
        <v>20</v>
      </c>
      <c r="DJ21" s="46">
        <f t="shared" si="57"/>
        <v>23981189.579716675</v>
      </c>
      <c r="DK21" s="44">
        <f t="shared" si="58"/>
        <v>66440139.135792248</v>
      </c>
      <c r="DL21" s="45">
        <f t="shared" si="59"/>
        <v>90421328.715508923</v>
      </c>
      <c r="DM21"/>
    </row>
    <row r="22" spans="1:117" s="25" customFormat="1" ht="15.6" x14ac:dyDescent="0.3">
      <c r="A22" s="33">
        <v>10</v>
      </c>
      <c r="B22" s="33" t="s">
        <v>21</v>
      </c>
      <c r="C22" s="42"/>
      <c r="D22" s="43">
        <v>10.32</v>
      </c>
      <c r="E22" s="47">
        <v>9.773467686945981E-5</v>
      </c>
      <c r="F22" s="44">
        <v>0</v>
      </c>
      <c r="G22" s="47">
        <v>0</v>
      </c>
      <c r="H22" s="44">
        <v>10.32</v>
      </c>
      <c r="I22" s="48">
        <v>8.0192711166368789E-5</v>
      </c>
      <c r="J22" s="46">
        <v>2236.2399999999998</v>
      </c>
      <c r="K22" s="47">
        <v>7.3148345016404263E-3</v>
      </c>
      <c r="L22" s="44">
        <v>826.3</v>
      </c>
      <c r="M22" s="47">
        <v>3.1386744864470642E-3</v>
      </c>
      <c r="N22" s="44">
        <v>3062.54</v>
      </c>
      <c r="O22" s="48">
        <v>5.3825374312142672E-3</v>
      </c>
      <c r="P22" s="137">
        <f t="shared" si="27"/>
        <v>2246.56</v>
      </c>
      <c r="Q22" s="138">
        <f t="shared" si="28"/>
        <v>826.3</v>
      </c>
      <c r="R22" s="139">
        <f t="shared" si="29"/>
        <v>3072.8599999999997</v>
      </c>
      <c r="S22" s="39"/>
      <c r="T22" s="43">
        <v>877.48908959500704</v>
      </c>
      <c r="U22" s="47">
        <v>4.6315513625375783E-3</v>
      </c>
      <c r="V22" s="44">
        <v>685.09239611769181</v>
      </c>
      <c r="W22" s="47">
        <v>1.4933894193301184E-2</v>
      </c>
      <c r="X22" s="44">
        <v>1562.5814857126988</v>
      </c>
      <c r="Y22" s="48">
        <v>6.6398458604056314E-3</v>
      </c>
      <c r="Z22" s="46">
        <v>64029.397981275994</v>
      </c>
      <c r="AA22" s="47">
        <v>6.7585047320824571E-2</v>
      </c>
      <c r="AB22" s="44">
        <v>19318.833692736716</v>
      </c>
      <c r="AC22" s="47">
        <v>5.3606246927545939E-2</v>
      </c>
      <c r="AD22" s="44">
        <v>83348.231674012713</v>
      </c>
      <c r="AE22" s="48">
        <v>6.3732901612979551E-2</v>
      </c>
      <c r="AF22" s="137">
        <f t="shared" si="30"/>
        <v>64906.887070871002</v>
      </c>
      <c r="AG22" s="138">
        <f t="shared" si="31"/>
        <v>20003.926088854409</v>
      </c>
      <c r="AH22" s="139">
        <f t="shared" si="32"/>
        <v>84910.813159725411</v>
      </c>
      <c r="AI22" s="41"/>
      <c r="AJ22" s="43">
        <v>155.65031668525569</v>
      </c>
      <c r="AK22" s="47">
        <v>2.4690722824437768E-3</v>
      </c>
      <c r="AL22" s="44">
        <v>11.652599801569409</v>
      </c>
      <c r="AM22" s="47">
        <v>6.7100079474659725E-4</v>
      </c>
      <c r="AN22" s="44">
        <v>167.3029164868251</v>
      </c>
      <c r="AO22" s="48">
        <v>2.0807267677390379E-3</v>
      </c>
      <c r="AP22" s="46">
        <v>10679.481236564417</v>
      </c>
      <c r="AQ22" s="47">
        <v>7.5506449727544347E-2</v>
      </c>
      <c r="AR22" s="44">
        <v>280.26935465284976</v>
      </c>
      <c r="AS22" s="47">
        <v>2.0344903393088639E-3</v>
      </c>
      <c r="AT22" s="44">
        <v>10959.750591217267</v>
      </c>
      <c r="AU22" s="48">
        <v>3.9254542818215339E-2</v>
      </c>
      <c r="AV22" s="137">
        <f t="shared" si="33"/>
        <v>10835.131553249674</v>
      </c>
      <c r="AW22" s="138">
        <f t="shared" si="34"/>
        <v>291.92195445441916</v>
      </c>
      <c r="AX22" s="139">
        <f t="shared" si="35"/>
        <v>11127.053507704093</v>
      </c>
      <c r="AY22" s="41"/>
      <c r="AZ22" s="43">
        <v>54985.139257157243</v>
      </c>
      <c r="BA22" s="47">
        <v>0.51725251205265599</v>
      </c>
      <c r="BB22" s="44">
        <v>5181.9760551374375</v>
      </c>
      <c r="BC22" s="47">
        <v>0.15480298749794946</v>
      </c>
      <c r="BD22" s="44">
        <f t="shared" si="60"/>
        <v>60167.115312294678</v>
      </c>
      <c r="BE22" s="48">
        <v>0.44706585243585978</v>
      </c>
      <c r="BF22" s="46">
        <v>131979.930767424</v>
      </c>
      <c r="BG22" s="47">
        <v>0.2484082948575185</v>
      </c>
      <c r="BH22" s="44">
        <v>10906.832359786798</v>
      </c>
      <c r="BI22" s="47">
        <v>4.0351023976072688E-2</v>
      </c>
      <c r="BJ22" s="44">
        <v>142886.76312721078</v>
      </c>
      <c r="BK22" s="48">
        <v>0.18289179535559963</v>
      </c>
      <c r="BL22" s="137">
        <f t="shared" si="36"/>
        <v>186965.07002458125</v>
      </c>
      <c r="BM22" s="138">
        <f t="shared" si="37"/>
        <v>16088.808414924235</v>
      </c>
      <c r="BN22" s="139">
        <f t="shared" si="38"/>
        <v>203053.87843950547</v>
      </c>
      <c r="BO22" s="41"/>
      <c r="BP22" s="43">
        <v>-46.297730140427007</v>
      </c>
      <c r="BQ22" s="47">
        <v>-5.3380217382773378E-4</v>
      </c>
      <c r="BR22" s="44">
        <v>-0.21999999999999886</v>
      </c>
      <c r="BS22" s="47">
        <v>-1.3634110064452087E-5</v>
      </c>
      <c r="BT22" s="44">
        <v>-46.517730140427005</v>
      </c>
      <c r="BU22" s="48">
        <v>-4.5220797663439558E-4</v>
      </c>
      <c r="BV22" s="46">
        <v>14270.482270889828</v>
      </c>
      <c r="BW22" s="47">
        <v>5.3177627660709985E-2</v>
      </c>
      <c r="BX22" s="44">
        <v>4400.2772785955076</v>
      </c>
      <c r="BY22" s="47">
        <v>2.5848708107732432E-2</v>
      </c>
      <c r="BZ22" s="44">
        <v>18670.759549485338</v>
      </c>
      <c r="CA22" s="48">
        <v>4.257025299310134E-2</v>
      </c>
      <c r="CB22" s="137">
        <f t="shared" si="39"/>
        <v>14224.184540749402</v>
      </c>
      <c r="CC22" s="138">
        <f t="shared" si="40"/>
        <v>4400.0572785955073</v>
      </c>
      <c r="CD22" s="139">
        <f t="shared" si="41"/>
        <v>18624.241819344908</v>
      </c>
      <c r="CE22" s="41"/>
      <c r="CF22" s="43">
        <v>3395.7333439690588</v>
      </c>
      <c r="CG22" s="47">
        <f t="shared" si="61"/>
        <v>2.711424123643829E-2</v>
      </c>
      <c r="CH22" s="44">
        <v>42.753058306150926</v>
      </c>
      <c r="CI22" s="47">
        <f t="shared" si="62"/>
        <v>1.978667020231912E-3</v>
      </c>
      <c r="CJ22" s="44">
        <v>3415.759666065675</v>
      </c>
      <c r="CK22" s="48">
        <v>2.326098720464214E-2</v>
      </c>
      <c r="CL22" s="46">
        <v>43653.763168319128</v>
      </c>
      <c r="CM22" s="47">
        <v>8.1346306317107958E-2</v>
      </c>
      <c r="CN22" s="44">
        <v>1430.0636348721753</v>
      </c>
      <c r="CO22" s="47">
        <v>4.4520727208181964E-3</v>
      </c>
      <c r="CP22" s="44">
        <v>45083.826803191303</v>
      </c>
      <c r="CQ22" s="48">
        <v>5.2554195472879185E-2</v>
      </c>
      <c r="CR22" s="137">
        <f t="shared" si="42"/>
        <v>47049.496512288184</v>
      </c>
      <c r="CS22" s="138">
        <f t="shared" si="43"/>
        <v>1472.8166931783262</v>
      </c>
      <c r="CT22" s="139">
        <f t="shared" si="44"/>
        <v>48522.313205466511</v>
      </c>
      <c r="CU22" s="41"/>
      <c r="CV22" s="46">
        <f t="shared" si="45"/>
        <v>59378.034277266139</v>
      </c>
      <c r="CW22" s="47">
        <f t="shared" si="46"/>
        <v>8.7346714206250009E-2</v>
      </c>
      <c r="CX22" s="47">
        <f t="shared" si="47"/>
        <v>5921.2541093628488</v>
      </c>
      <c r="CY22" s="47">
        <f t="shared" si="48"/>
        <v>3.9360880841312521E-2</v>
      </c>
      <c r="CZ22" s="44">
        <f t="shared" si="49"/>
        <v>65299.288386628985</v>
      </c>
      <c r="DA22" s="48">
        <f t="shared" si="50"/>
        <v>7.8651856814274793E-2</v>
      </c>
      <c r="DB22" s="46">
        <f t="shared" si="51"/>
        <v>266849.29542447336</v>
      </c>
      <c r="DC22" s="47">
        <f t="shared" si="52"/>
        <v>9.6003770158946594E-2</v>
      </c>
      <c r="DD22" s="44">
        <f t="shared" si="53"/>
        <v>37162.576320644046</v>
      </c>
      <c r="DE22" s="47">
        <f t="shared" si="54"/>
        <v>2.4457832789154036E-2</v>
      </c>
      <c r="DF22" s="44">
        <f t="shared" si="55"/>
        <v>304011.87174511742</v>
      </c>
      <c r="DG22" s="48">
        <f t="shared" si="56"/>
        <v>7.0716453388539033E-2</v>
      </c>
      <c r="DH22" s="174"/>
      <c r="DI22" s="187" t="s">
        <v>21</v>
      </c>
      <c r="DJ22" s="46">
        <f t="shared" si="57"/>
        <v>65299.288386628985</v>
      </c>
      <c r="DK22" s="44">
        <f t="shared" si="58"/>
        <v>304011.87174511742</v>
      </c>
      <c r="DL22" s="45">
        <f t="shared" si="59"/>
        <v>369311.16013174638</v>
      </c>
      <c r="DM22"/>
    </row>
    <row r="23" spans="1:117" s="25" customFormat="1" ht="15.6" x14ac:dyDescent="0.3">
      <c r="A23" s="33">
        <v>11</v>
      </c>
      <c r="B23" s="33" t="s">
        <v>22</v>
      </c>
      <c r="C23" s="42"/>
      <c r="D23" s="43">
        <v>1404.51</v>
      </c>
      <c r="E23" s="47">
        <v>1.3301291764527616E-2</v>
      </c>
      <c r="F23" s="44">
        <v>11.62</v>
      </c>
      <c r="G23" s="47">
        <v>5.0307385920858941E-4</v>
      </c>
      <c r="H23" s="44">
        <v>1416.1299999999999</v>
      </c>
      <c r="I23" s="48">
        <v>1.1004196130235448E-2</v>
      </c>
      <c r="J23" s="46">
        <v>1763422.51</v>
      </c>
      <c r="K23" s="47">
        <v>5.7682287308684943</v>
      </c>
      <c r="L23" s="44">
        <v>4304552.1499999994</v>
      </c>
      <c r="M23" s="47">
        <v>16.35070556551598</v>
      </c>
      <c r="N23" s="44">
        <v>6067974.6599999992</v>
      </c>
      <c r="O23" s="48">
        <v>10.664709926763296</v>
      </c>
      <c r="P23" s="137">
        <f t="shared" si="27"/>
        <v>1764827.02</v>
      </c>
      <c r="Q23" s="138">
        <f t="shared" si="28"/>
        <v>4304563.7699999996</v>
      </c>
      <c r="R23" s="139">
        <f t="shared" si="29"/>
        <v>6069390.7899999991</v>
      </c>
      <c r="S23" s="39"/>
      <c r="T23" s="43">
        <v>17023270.413529467</v>
      </c>
      <c r="U23" s="47">
        <v>89.852001823769086</v>
      </c>
      <c r="V23" s="44">
        <v>3381993.5752020841</v>
      </c>
      <c r="W23" s="47">
        <v>73.721930794595835</v>
      </c>
      <c r="X23" s="44">
        <v>20405263.988731552</v>
      </c>
      <c r="Y23" s="48">
        <v>86.707675001196392</v>
      </c>
      <c r="Z23" s="46">
        <v>9984893.9582602736</v>
      </c>
      <c r="AA23" s="47">
        <v>10.539370225841811</v>
      </c>
      <c r="AB23" s="44">
        <v>2379298.3114350904</v>
      </c>
      <c r="AC23" s="47">
        <v>6.60211971517906</v>
      </c>
      <c r="AD23" s="44">
        <v>12364192.269695364</v>
      </c>
      <c r="AE23" s="48">
        <v>9.4543799385026492</v>
      </c>
      <c r="AF23" s="137">
        <f t="shared" si="30"/>
        <v>27008164.371789739</v>
      </c>
      <c r="AG23" s="138">
        <f t="shared" si="31"/>
        <v>5761291.8866371745</v>
      </c>
      <c r="AH23" s="139">
        <f t="shared" si="32"/>
        <v>32769456.258426912</v>
      </c>
      <c r="AI23" s="41"/>
      <c r="AJ23" s="43">
        <v>6283658.0469711851</v>
      </c>
      <c r="AK23" s="47">
        <v>99.677316734949002</v>
      </c>
      <c r="AL23" s="44">
        <v>2302596.6939559914</v>
      </c>
      <c r="AM23" s="47">
        <v>132.59223159944671</v>
      </c>
      <c r="AN23" s="44">
        <v>8586254.7409271766</v>
      </c>
      <c r="AO23" s="48">
        <v>106.78624407291964</v>
      </c>
      <c r="AP23" s="46">
        <v>2960841.6712873159</v>
      </c>
      <c r="AQ23" s="47">
        <v>20.933848550511996</v>
      </c>
      <c r="AR23" s="44">
        <v>3308575.6257859934</v>
      </c>
      <c r="AS23" s="47">
        <v>24.017128650657984</v>
      </c>
      <c r="AT23" s="44">
        <v>6269417.2970733093</v>
      </c>
      <c r="AU23" s="48">
        <v>22.455174292966291</v>
      </c>
      <c r="AV23" s="137">
        <f t="shared" si="33"/>
        <v>9244499.7182585001</v>
      </c>
      <c r="AW23" s="138">
        <f t="shared" si="34"/>
        <v>5611172.3197419848</v>
      </c>
      <c r="AX23" s="139">
        <f t="shared" si="35"/>
        <v>14855672.038000485</v>
      </c>
      <c r="AY23" s="41"/>
      <c r="AZ23" s="43">
        <v>13430626.796719946</v>
      </c>
      <c r="BA23" s="47">
        <v>145.20256514817339</v>
      </c>
      <c r="BB23" s="44">
        <v>2966441.030589683</v>
      </c>
      <c r="BC23" s="47">
        <v>114.25418603865818</v>
      </c>
      <c r="BD23" s="44">
        <f t="shared" si="60"/>
        <v>16397067.827309629</v>
      </c>
      <c r="BE23" s="48">
        <v>139.20955590662518</v>
      </c>
      <c r="BF23" s="46">
        <v>18702079.867259789</v>
      </c>
      <c r="BG23" s="47">
        <v>36.050155566763486</v>
      </c>
      <c r="BH23" s="44">
        <v>5095486.5063633891</v>
      </c>
      <c r="BI23" s="47">
        <v>19.85719225052512</v>
      </c>
      <c r="BJ23" s="44">
        <v>23797566.373623177</v>
      </c>
      <c r="BK23" s="48">
        <v>30.951048630734117</v>
      </c>
      <c r="BL23" s="137">
        <f t="shared" si="36"/>
        <v>32132706.663979735</v>
      </c>
      <c r="BM23" s="138">
        <f t="shared" si="37"/>
        <v>8061927.5369530721</v>
      </c>
      <c r="BN23" s="139">
        <f t="shared" si="38"/>
        <v>40194634.200932808</v>
      </c>
      <c r="BO23" s="41"/>
      <c r="BP23" s="43">
        <v>8133923.821184352</v>
      </c>
      <c r="BQ23" s="47">
        <v>93.782269764151081</v>
      </c>
      <c r="BR23" s="44">
        <v>1553274.8836084746</v>
      </c>
      <c r="BS23" s="47">
        <v>96.261457833941165</v>
      </c>
      <c r="BT23" s="44">
        <v>9687198.7047928274</v>
      </c>
      <c r="BU23" s="48">
        <v>94.171158229894885</v>
      </c>
      <c r="BV23" s="46">
        <v>6334963.3727016049</v>
      </c>
      <c r="BW23" s="47">
        <v>23.606653025662293</v>
      </c>
      <c r="BX23" s="44">
        <v>2657292.8678780459</v>
      </c>
      <c r="BY23" s="47">
        <v>15.609831687802798</v>
      </c>
      <c r="BZ23" s="44">
        <v>8992256.2405796498</v>
      </c>
      <c r="CA23" s="48">
        <v>20.50278790885195</v>
      </c>
      <c r="CB23" s="137">
        <f t="shared" si="39"/>
        <v>14468887.193885956</v>
      </c>
      <c r="CC23" s="138">
        <f t="shared" si="40"/>
        <v>4210567.7514865203</v>
      </c>
      <c r="CD23" s="139">
        <f t="shared" si="41"/>
        <v>18679454.945372477</v>
      </c>
      <c r="CE23" s="41"/>
      <c r="CF23" s="43">
        <v>17551308.026766654</v>
      </c>
      <c r="CG23" s="47">
        <f t="shared" si="61"/>
        <v>140.14363074120197</v>
      </c>
      <c r="CH23" s="44">
        <v>3155318.7812004373</v>
      </c>
      <c r="CI23" s="47">
        <f t="shared" si="62"/>
        <v>146.03224793818842</v>
      </c>
      <c r="CJ23" s="44">
        <v>20712631.706081837</v>
      </c>
      <c r="CK23" s="48">
        <v>141.05098373170239</v>
      </c>
      <c r="CL23" s="46">
        <v>11856573.472680667</v>
      </c>
      <c r="CM23" s="47">
        <v>22.094050720464271</v>
      </c>
      <c r="CN23" s="44">
        <v>5143367.2825228926</v>
      </c>
      <c r="CO23" s="47">
        <v>16.012326034509478</v>
      </c>
      <c r="CP23" s="44">
        <v>16999940.75520356</v>
      </c>
      <c r="CQ23" s="48">
        <v>19.816822857040428</v>
      </c>
      <c r="CR23" s="137">
        <f t="shared" si="42"/>
        <v>29407881.499447323</v>
      </c>
      <c r="CS23" s="138">
        <f t="shared" si="43"/>
        <v>8298686.0637233295</v>
      </c>
      <c r="CT23" s="139">
        <f t="shared" si="44"/>
        <v>37706567.563170657</v>
      </c>
      <c r="CU23" s="41"/>
      <c r="CV23" s="46">
        <f t="shared" si="45"/>
        <v>62424191.615171611</v>
      </c>
      <c r="CW23" s="47">
        <f t="shared" si="46"/>
        <v>91.827695054805488</v>
      </c>
      <c r="CX23" s="47">
        <f t="shared" si="47"/>
        <v>13359636.584556671</v>
      </c>
      <c r="CY23" s="47">
        <f t="shared" si="48"/>
        <v>88.806704454127498</v>
      </c>
      <c r="CZ23" s="44">
        <f t="shared" si="49"/>
        <v>75783828.19972828</v>
      </c>
      <c r="DA23" s="48">
        <f t="shared" si="50"/>
        <v>91.280302613881759</v>
      </c>
      <c r="DB23" s="46">
        <f t="shared" si="51"/>
        <v>51602774.852189653</v>
      </c>
      <c r="DC23" s="47">
        <f t="shared" si="52"/>
        <v>18.565014116275371</v>
      </c>
      <c r="DD23" s="44">
        <f t="shared" si="53"/>
        <v>22888572.743985407</v>
      </c>
      <c r="DE23" s="47">
        <f t="shared" si="54"/>
        <v>15.063672661569711</v>
      </c>
      <c r="DF23" s="44">
        <f t="shared" si="55"/>
        <v>74491347.59617506</v>
      </c>
      <c r="DG23" s="48">
        <f t="shared" si="56"/>
        <v>17.327494087306068</v>
      </c>
      <c r="DH23" s="174"/>
      <c r="DI23" s="187" t="s">
        <v>22</v>
      </c>
      <c r="DJ23" s="46">
        <f t="shared" si="57"/>
        <v>75783828.19972828</v>
      </c>
      <c r="DK23" s="44">
        <f t="shared" si="58"/>
        <v>74491347.59617506</v>
      </c>
      <c r="DL23" s="45">
        <f t="shared" si="59"/>
        <v>150275175.79590333</v>
      </c>
      <c r="DM23"/>
    </row>
    <row r="24" spans="1:117" s="25" customFormat="1" ht="15.6" x14ac:dyDescent="0.3">
      <c r="A24" s="33">
        <v>12</v>
      </c>
      <c r="B24" s="33" t="s">
        <v>23</v>
      </c>
      <c r="C24" s="42"/>
      <c r="D24" s="43">
        <v>11907493.82000095</v>
      </c>
      <c r="E24" s="47">
        <v>112.76890124252738</v>
      </c>
      <c r="F24" s="44">
        <v>0</v>
      </c>
      <c r="G24" s="47">
        <v>0</v>
      </c>
      <c r="H24" s="44">
        <v>11907493.82000095</v>
      </c>
      <c r="I24" s="48">
        <v>92.528508975063716</v>
      </c>
      <c r="J24" s="46">
        <v>0</v>
      </c>
      <c r="K24" s="47">
        <v>0</v>
      </c>
      <c r="L24" s="44">
        <v>0</v>
      </c>
      <c r="M24" s="47">
        <v>0</v>
      </c>
      <c r="N24" s="44">
        <v>0</v>
      </c>
      <c r="O24" s="48">
        <v>0</v>
      </c>
      <c r="P24" s="137">
        <f t="shared" si="27"/>
        <v>11907493.82000095</v>
      </c>
      <c r="Q24" s="138">
        <f t="shared" si="28"/>
        <v>0</v>
      </c>
      <c r="R24" s="139">
        <f t="shared" si="29"/>
        <v>11907493.82000095</v>
      </c>
      <c r="S24" s="39"/>
      <c r="T24" s="43">
        <v>24405087.779169176</v>
      </c>
      <c r="U24" s="47">
        <v>128.81461307812864</v>
      </c>
      <c r="V24" s="44">
        <v>1129499.2898448301</v>
      </c>
      <c r="W24" s="47">
        <v>24.621237925772864</v>
      </c>
      <c r="X24" s="44">
        <v>25534587.069014005</v>
      </c>
      <c r="Y24" s="48">
        <v>108.50360368248535</v>
      </c>
      <c r="Z24" s="46">
        <v>4379.4883141248774</v>
      </c>
      <c r="AA24" s="47">
        <v>4.6226879259068359E-3</v>
      </c>
      <c r="AB24" s="44">
        <v>663.62634317878337</v>
      </c>
      <c r="AC24" s="47">
        <v>1.8414423037060007E-3</v>
      </c>
      <c r="AD24" s="44">
        <v>5043.1146573036604</v>
      </c>
      <c r="AE24" s="48">
        <v>3.8562585410809973E-3</v>
      </c>
      <c r="AF24" s="137">
        <f t="shared" si="30"/>
        <v>24409467.267483301</v>
      </c>
      <c r="AG24" s="138">
        <f t="shared" si="31"/>
        <v>1130162.9161880089</v>
      </c>
      <c r="AH24" s="139">
        <f t="shared" si="32"/>
        <v>25539630.183671311</v>
      </c>
      <c r="AI24" s="41"/>
      <c r="AJ24" s="43">
        <v>4279381.6771138795</v>
      </c>
      <c r="AK24" s="47">
        <v>67.883592593811542</v>
      </c>
      <c r="AL24" s="44">
        <v>231040.8895217746</v>
      </c>
      <c r="AM24" s="47">
        <v>13.304208771264229</v>
      </c>
      <c r="AN24" s="44">
        <v>4510422.5666356543</v>
      </c>
      <c r="AO24" s="48">
        <v>56.095596928533375</v>
      </c>
      <c r="AP24" s="46">
        <v>4609.3438172392198</v>
      </c>
      <c r="AQ24" s="47">
        <v>3.2589147310052601E-2</v>
      </c>
      <c r="AR24" s="44">
        <v>0</v>
      </c>
      <c r="AS24" s="47">
        <v>0</v>
      </c>
      <c r="AT24" s="44">
        <v>4609.3438172392198</v>
      </c>
      <c r="AU24" s="48">
        <v>1.6509288485331935E-2</v>
      </c>
      <c r="AV24" s="137">
        <f t="shared" si="33"/>
        <v>4283991.0209311191</v>
      </c>
      <c r="AW24" s="138">
        <f t="shared" si="34"/>
        <v>231040.8895217746</v>
      </c>
      <c r="AX24" s="139">
        <f t="shared" si="35"/>
        <v>4515031.9104528939</v>
      </c>
      <c r="AY24" s="41"/>
      <c r="AZ24" s="43">
        <v>547048.14962117723</v>
      </c>
      <c r="BA24" s="47">
        <v>4.2214386828432993</v>
      </c>
      <c r="BB24" s="44">
        <v>258806.9845989992</v>
      </c>
      <c r="BC24" s="47">
        <v>8.0828108638364746</v>
      </c>
      <c r="BD24" s="44">
        <f t="shared" si="60"/>
        <v>805855.13422017638</v>
      </c>
      <c r="BE24" s="48">
        <v>4.9691753925385216</v>
      </c>
      <c r="BF24" s="46">
        <v>381.46537679207825</v>
      </c>
      <c r="BG24" s="47">
        <v>1.2313473235002529E-3</v>
      </c>
      <c r="BH24" s="44">
        <v>2802.64604944859</v>
      </c>
      <c r="BI24" s="47">
        <v>3.9028773851432813E-3</v>
      </c>
      <c r="BJ24" s="44">
        <v>3184.1114262406682</v>
      </c>
      <c r="BK24" s="48">
        <v>2.0726027009810581E-3</v>
      </c>
      <c r="BL24" s="137">
        <f t="shared" si="36"/>
        <v>547429.61499796936</v>
      </c>
      <c r="BM24" s="138">
        <f t="shared" si="37"/>
        <v>261609.63064844778</v>
      </c>
      <c r="BN24" s="139">
        <f t="shared" si="38"/>
        <v>809039.24564641714</v>
      </c>
      <c r="BO24" s="41"/>
      <c r="BP24" s="43">
        <v>7929474.7088696612</v>
      </c>
      <c r="BQ24" s="47">
        <v>91.425018549896933</v>
      </c>
      <c r="BR24" s="44">
        <v>250841.98446872918</v>
      </c>
      <c r="BS24" s="47">
        <v>15.545487386510237</v>
      </c>
      <c r="BT24" s="44">
        <v>8180316.6933383904</v>
      </c>
      <c r="BU24" s="48">
        <v>79.522462703060143</v>
      </c>
      <c r="BV24" s="46">
        <v>0</v>
      </c>
      <c r="BW24" s="47">
        <v>0</v>
      </c>
      <c r="BX24" s="44">
        <v>0</v>
      </c>
      <c r="BY24" s="47">
        <v>0</v>
      </c>
      <c r="BZ24" s="44">
        <v>0</v>
      </c>
      <c r="CA24" s="48">
        <v>0</v>
      </c>
      <c r="CB24" s="137">
        <f t="shared" si="39"/>
        <v>7929474.7088696612</v>
      </c>
      <c r="CC24" s="138">
        <f t="shared" si="40"/>
        <v>250841.98446872918</v>
      </c>
      <c r="CD24" s="139">
        <f t="shared" si="41"/>
        <v>8180316.6933383904</v>
      </c>
      <c r="CE24" s="41"/>
      <c r="CF24" s="43">
        <v>18789801.448726591</v>
      </c>
      <c r="CG24" s="47">
        <f t="shared" si="61"/>
        <v>150.03274923526877</v>
      </c>
      <c r="CH24" s="44">
        <v>1039657.1287447759</v>
      </c>
      <c r="CI24" s="47">
        <f t="shared" si="62"/>
        <v>48.116681110046557</v>
      </c>
      <c r="CJ24" s="44">
        <v>19700411.598428521</v>
      </c>
      <c r="CK24" s="48">
        <v>134.15786440415758</v>
      </c>
      <c r="CL24" s="46">
        <v>104195.9362144918</v>
      </c>
      <c r="CM24" s="47">
        <v>0.19416320447839766</v>
      </c>
      <c r="CN24" s="44">
        <v>0</v>
      </c>
      <c r="CO24" s="47">
        <v>0</v>
      </c>
      <c r="CP24" s="44">
        <v>104195.9362144918</v>
      </c>
      <c r="CQ24" s="48">
        <v>0.12146115331337477</v>
      </c>
      <c r="CR24" s="137">
        <f t="shared" si="42"/>
        <v>18893997.384941082</v>
      </c>
      <c r="CS24" s="138">
        <f t="shared" si="43"/>
        <v>1039657.1287447759</v>
      </c>
      <c r="CT24" s="139">
        <f t="shared" si="44"/>
        <v>19933654.51368586</v>
      </c>
      <c r="CU24" s="41"/>
      <c r="CV24" s="46">
        <f t="shared" si="45"/>
        <v>67858287.583501428</v>
      </c>
      <c r="CW24" s="47">
        <f t="shared" si="46"/>
        <v>99.821399011030394</v>
      </c>
      <c r="CX24" s="47">
        <f t="shared" si="47"/>
        <v>2909846.2771791089</v>
      </c>
      <c r="CY24" s="47">
        <f t="shared" si="48"/>
        <v>19.34288082679635</v>
      </c>
      <c r="CZ24" s="44">
        <f t="shared" si="49"/>
        <v>70768133.860680535</v>
      </c>
      <c r="DA24" s="48">
        <f t="shared" si="50"/>
        <v>85.23898604327529</v>
      </c>
      <c r="DB24" s="46">
        <f t="shared" si="51"/>
        <v>113566.23372264797</v>
      </c>
      <c r="DC24" s="47">
        <f t="shared" si="52"/>
        <v>4.0857468192986607E-2</v>
      </c>
      <c r="DD24" s="44">
        <f t="shared" si="53"/>
        <v>3466.2723926273734</v>
      </c>
      <c r="DE24" s="47">
        <f t="shared" si="54"/>
        <v>2.2812603154600654E-3</v>
      </c>
      <c r="DF24" s="44">
        <f t="shared" si="55"/>
        <v>117032.50611527535</v>
      </c>
      <c r="DG24" s="48">
        <f t="shared" si="56"/>
        <v>2.7223028219711943E-2</v>
      </c>
      <c r="DH24" s="174"/>
      <c r="DI24" s="187" t="s">
        <v>23</v>
      </c>
      <c r="DJ24" s="46">
        <f t="shared" si="57"/>
        <v>70768133.860680535</v>
      </c>
      <c r="DK24" s="44">
        <f t="shared" si="58"/>
        <v>117032.50611527535</v>
      </c>
      <c r="DL24" s="45">
        <f t="shared" si="59"/>
        <v>70885166.366795808</v>
      </c>
      <c r="DM24"/>
    </row>
    <row r="25" spans="1:117" s="25" customFormat="1" ht="15.6" x14ac:dyDescent="0.3">
      <c r="A25" s="33">
        <v>13</v>
      </c>
      <c r="B25" s="33" t="s">
        <v>24</v>
      </c>
      <c r="C25" s="42"/>
      <c r="D25" s="43">
        <v>2650461.8000000753</v>
      </c>
      <c r="E25" s="47">
        <v>25.100971664520753</v>
      </c>
      <c r="F25" s="44">
        <v>0</v>
      </c>
      <c r="G25" s="47">
        <v>0</v>
      </c>
      <c r="H25" s="44">
        <v>2650461.8000000753</v>
      </c>
      <c r="I25" s="48">
        <v>20.595709068304259</v>
      </c>
      <c r="J25" s="46">
        <v>0</v>
      </c>
      <c r="K25" s="47">
        <v>0</v>
      </c>
      <c r="L25" s="44">
        <v>0</v>
      </c>
      <c r="M25" s="47">
        <v>0</v>
      </c>
      <c r="N25" s="44">
        <v>0</v>
      </c>
      <c r="O25" s="48">
        <v>0</v>
      </c>
      <c r="P25" s="137">
        <f t="shared" si="27"/>
        <v>2650461.8000000753</v>
      </c>
      <c r="Q25" s="138">
        <f t="shared" si="28"/>
        <v>0</v>
      </c>
      <c r="R25" s="139">
        <f t="shared" si="29"/>
        <v>2650461.8000000753</v>
      </c>
      <c r="S25" s="39"/>
      <c r="T25" s="43">
        <v>7987224.1479635499</v>
      </c>
      <c r="U25" s="47">
        <v>42.158061364007779</v>
      </c>
      <c r="V25" s="44">
        <v>352208.6292734493</v>
      </c>
      <c r="W25" s="47">
        <v>7.6775723002386771</v>
      </c>
      <c r="X25" s="44">
        <v>8339432.777236999</v>
      </c>
      <c r="Y25" s="48">
        <v>35.436582802472223</v>
      </c>
      <c r="Z25" s="46">
        <v>63.089189263783815</v>
      </c>
      <c r="AA25" s="47">
        <v>6.6592627390814568E-5</v>
      </c>
      <c r="AB25" s="44">
        <v>5.6833937976934408</v>
      </c>
      <c r="AC25" s="47">
        <v>1.5770383251458001E-5</v>
      </c>
      <c r="AD25" s="44">
        <v>68.772583061477263</v>
      </c>
      <c r="AE25" s="48">
        <v>5.2587513638807061E-5</v>
      </c>
      <c r="AF25" s="137">
        <f t="shared" si="30"/>
        <v>7987287.2371528139</v>
      </c>
      <c r="AG25" s="138">
        <f t="shared" si="31"/>
        <v>352214.31266724702</v>
      </c>
      <c r="AH25" s="139">
        <f t="shared" si="32"/>
        <v>8339501.5498200608</v>
      </c>
      <c r="AI25" s="41"/>
      <c r="AJ25" s="43">
        <v>2788533.3427781193</v>
      </c>
      <c r="AK25" s="47">
        <v>44.234348711581838</v>
      </c>
      <c r="AL25" s="44">
        <v>147652.97416375988</v>
      </c>
      <c r="AM25" s="47">
        <v>8.5024170311965843</v>
      </c>
      <c r="AN25" s="44">
        <v>2936186.3169418792</v>
      </c>
      <c r="AO25" s="48">
        <v>36.51700516058353</v>
      </c>
      <c r="AP25" s="46">
        <v>346.7394336601335</v>
      </c>
      <c r="AQ25" s="47">
        <v>2.4515295299716729E-3</v>
      </c>
      <c r="AR25" s="44">
        <v>0</v>
      </c>
      <c r="AS25" s="47">
        <v>0</v>
      </c>
      <c r="AT25" s="44">
        <v>346.7394336601335</v>
      </c>
      <c r="AU25" s="48">
        <v>1.2419167600659516E-3</v>
      </c>
      <c r="AV25" s="137">
        <f t="shared" si="33"/>
        <v>2788880.0822117794</v>
      </c>
      <c r="AW25" s="138">
        <f t="shared" si="34"/>
        <v>147652.97416375988</v>
      </c>
      <c r="AX25" s="139">
        <f t="shared" si="35"/>
        <v>2936533.0563755394</v>
      </c>
      <c r="AY25" s="41"/>
      <c r="AZ25" s="43">
        <v>2813540.6168955518</v>
      </c>
      <c r="BA25" s="47">
        <v>24.378619976708283</v>
      </c>
      <c r="BB25" s="44">
        <v>123499.9041039552</v>
      </c>
      <c r="BC25" s="47">
        <v>3.9438670292409395</v>
      </c>
      <c r="BD25" s="44">
        <f t="shared" si="60"/>
        <v>2937040.520999507</v>
      </c>
      <c r="BE25" s="48">
        <v>20.42152539577517</v>
      </c>
      <c r="BF25" s="46">
        <v>0</v>
      </c>
      <c r="BG25" s="47">
        <v>0</v>
      </c>
      <c r="BH25" s="44">
        <v>0</v>
      </c>
      <c r="BI25" s="47">
        <v>0</v>
      </c>
      <c r="BJ25" s="44">
        <v>0</v>
      </c>
      <c r="BK25" s="48">
        <v>0</v>
      </c>
      <c r="BL25" s="137">
        <f t="shared" si="36"/>
        <v>2813540.6168955518</v>
      </c>
      <c r="BM25" s="138">
        <f t="shared" si="37"/>
        <v>123499.9041039552</v>
      </c>
      <c r="BN25" s="139">
        <f t="shared" si="38"/>
        <v>2937040.520999507</v>
      </c>
      <c r="BO25" s="41"/>
      <c r="BP25" s="43">
        <v>1904562.0050701564</v>
      </c>
      <c r="BQ25" s="47">
        <v>21.959161613593096</v>
      </c>
      <c r="BR25" s="44">
        <v>70828.327427786193</v>
      </c>
      <c r="BS25" s="47">
        <v>4.3894600537795112</v>
      </c>
      <c r="BT25" s="44">
        <v>1975390.3324979427</v>
      </c>
      <c r="BU25" s="48">
        <v>19.203156788291235</v>
      </c>
      <c r="BV25" s="46">
        <v>48623.29585441151</v>
      </c>
      <c r="BW25" s="47">
        <v>0.18119019900658273</v>
      </c>
      <c r="BX25" s="44">
        <v>3598.7116689730292</v>
      </c>
      <c r="BY25" s="47">
        <v>2.1140042230444505E-2</v>
      </c>
      <c r="BZ25" s="44">
        <v>52222.007523384542</v>
      </c>
      <c r="CA25" s="48">
        <v>0.11906875380114901</v>
      </c>
      <c r="CB25" s="137">
        <f t="shared" si="39"/>
        <v>1953185.300924568</v>
      </c>
      <c r="CC25" s="138">
        <f t="shared" si="40"/>
        <v>74427.039096759225</v>
      </c>
      <c r="CD25" s="139">
        <f t="shared" si="41"/>
        <v>2027612.3400213271</v>
      </c>
      <c r="CE25" s="41"/>
      <c r="CF25" s="43">
        <v>4725525.467333083</v>
      </c>
      <c r="CG25" s="47">
        <f t="shared" si="61"/>
        <v>37.732361322706232</v>
      </c>
      <c r="CH25" s="44">
        <v>275535.02428106871</v>
      </c>
      <c r="CI25" s="47">
        <f t="shared" si="62"/>
        <v>12.752118493130407</v>
      </c>
      <c r="CJ25" s="44">
        <v>4968527.7565454086</v>
      </c>
      <c r="CK25" s="48">
        <v>33.835185103649486</v>
      </c>
      <c r="CL25" s="46">
        <v>0</v>
      </c>
      <c r="CM25" s="47">
        <v>0</v>
      </c>
      <c r="CN25" s="44">
        <v>0</v>
      </c>
      <c r="CO25" s="47">
        <v>0</v>
      </c>
      <c r="CP25" s="44">
        <v>0</v>
      </c>
      <c r="CQ25" s="48">
        <v>0</v>
      </c>
      <c r="CR25" s="137">
        <f t="shared" si="42"/>
        <v>4725525.467333083</v>
      </c>
      <c r="CS25" s="138">
        <f t="shared" si="43"/>
        <v>275535.02428106871</v>
      </c>
      <c r="CT25" s="139">
        <f t="shared" si="44"/>
        <v>5001060.4916141517</v>
      </c>
      <c r="CU25" s="41"/>
      <c r="CV25" s="46">
        <f t="shared" si="45"/>
        <v>22869847.380040538</v>
      </c>
      <c r="CW25" s="47">
        <f t="shared" si="46"/>
        <v>33.642171677781072</v>
      </c>
      <c r="CX25" s="47">
        <f t="shared" si="47"/>
        <v>969724.85925001919</v>
      </c>
      <c r="CY25" s="47">
        <f t="shared" si="48"/>
        <v>6.4461385930801951</v>
      </c>
      <c r="CZ25" s="44">
        <f t="shared" si="49"/>
        <v>23839572.239290558</v>
      </c>
      <c r="DA25" s="48">
        <f t="shared" si="50"/>
        <v>28.714350012153901</v>
      </c>
      <c r="DB25" s="46">
        <f t="shared" si="51"/>
        <v>49033.124477335426</v>
      </c>
      <c r="DC25" s="47">
        <f t="shared" si="52"/>
        <v>1.7640536786912596E-2</v>
      </c>
      <c r="DD25" s="44">
        <f t="shared" si="53"/>
        <v>3604.3950627707227</v>
      </c>
      <c r="DE25" s="47">
        <f t="shared" si="54"/>
        <v>2.3721630866137679E-3</v>
      </c>
      <c r="DF25" s="44">
        <f t="shared" si="55"/>
        <v>52637.51954010615</v>
      </c>
      <c r="DG25" s="48">
        <f t="shared" si="56"/>
        <v>1.2244057035269418E-2</v>
      </c>
      <c r="DH25" s="174"/>
      <c r="DI25" s="187" t="s">
        <v>24</v>
      </c>
      <c r="DJ25" s="46">
        <f t="shared" si="57"/>
        <v>23839572.239290558</v>
      </c>
      <c r="DK25" s="44">
        <f t="shared" si="58"/>
        <v>52637.51954010615</v>
      </c>
      <c r="DL25" s="45">
        <f t="shared" si="59"/>
        <v>23892209.758830663</v>
      </c>
      <c r="DM25"/>
    </row>
    <row r="26" spans="1:117" s="25" customFormat="1" ht="15.6" x14ac:dyDescent="0.3">
      <c r="A26" s="33">
        <v>14</v>
      </c>
      <c r="B26" s="33" t="s">
        <v>25</v>
      </c>
      <c r="C26" s="42"/>
      <c r="D26" s="43">
        <v>264064.74</v>
      </c>
      <c r="E26" s="47">
        <v>2.500802522918403</v>
      </c>
      <c r="F26" s="44">
        <v>6870.12</v>
      </c>
      <c r="G26" s="47">
        <v>0.29743354402978611</v>
      </c>
      <c r="H26" s="44">
        <v>270934.86</v>
      </c>
      <c r="I26" s="48">
        <v>2.1053295516357138</v>
      </c>
      <c r="J26" s="46">
        <v>302757.76000000001</v>
      </c>
      <c r="K26" s="47">
        <v>0.99033328644840102</v>
      </c>
      <c r="L26" s="44">
        <v>1103027.28</v>
      </c>
      <c r="M26" s="47">
        <v>4.1898143308617968</v>
      </c>
      <c r="N26" s="44">
        <v>1405785.04</v>
      </c>
      <c r="O26" s="48">
        <v>2.4707238429672906</v>
      </c>
      <c r="P26" s="137">
        <f t="shared" si="27"/>
        <v>566822.5</v>
      </c>
      <c r="Q26" s="138">
        <f t="shared" si="28"/>
        <v>1109897.4000000001</v>
      </c>
      <c r="R26" s="139">
        <f t="shared" si="29"/>
        <v>1676719.9000000001</v>
      </c>
      <c r="S26" s="39"/>
      <c r="T26" s="43">
        <v>6135241.4430680471</v>
      </c>
      <c r="U26" s="47">
        <v>32.382950628199488</v>
      </c>
      <c r="V26" s="44">
        <v>1218961.2644842786</v>
      </c>
      <c r="W26" s="47">
        <v>26.571362713553757</v>
      </c>
      <c r="X26" s="44">
        <v>7354202.7075523259</v>
      </c>
      <c r="Y26" s="48">
        <v>31.250064621144102</v>
      </c>
      <c r="Z26" s="46">
        <v>1355940.4361474779</v>
      </c>
      <c r="AA26" s="47">
        <v>1.431237859959972</v>
      </c>
      <c r="AB26" s="44">
        <v>1355523.7296531759</v>
      </c>
      <c r="AC26" s="47">
        <v>3.7613316064341813</v>
      </c>
      <c r="AD26" s="44">
        <v>2711464.1658006539</v>
      </c>
      <c r="AE26" s="48">
        <v>2.0733430744154981</v>
      </c>
      <c r="AF26" s="137">
        <f t="shared" si="30"/>
        <v>7491181.8792155255</v>
      </c>
      <c r="AG26" s="138">
        <f t="shared" si="31"/>
        <v>2574484.9941374548</v>
      </c>
      <c r="AH26" s="139">
        <f t="shared" si="32"/>
        <v>10065666.87335298</v>
      </c>
      <c r="AI26" s="41"/>
      <c r="AJ26" s="43">
        <v>959253.16026728251</v>
      </c>
      <c r="AK26" s="47">
        <v>15.216579318960699</v>
      </c>
      <c r="AL26" s="44">
        <v>302313.85059446609</v>
      </c>
      <c r="AM26" s="47">
        <v>17.408375595673505</v>
      </c>
      <c r="AN26" s="44">
        <v>1261567.0108617486</v>
      </c>
      <c r="AO26" s="48">
        <v>15.689961083274241</v>
      </c>
      <c r="AP26" s="46">
        <v>372061.09148260119</v>
      </c>
      <c r="AQ26" s="47">
        <v>2.6305596196397092</v>
      </c>
      <c r="AR26" s="44">
        <v>442568.68169810169</v>
      </c>
      <c r="AS26" s="47">
        <v>3.2126298949477108</v>
      </c>
      <c r="AT26" s="44">
        <v>814629.77318070293</v>
      </c>
      <c r="AU26" s="48">
        <v>2.9177597652578751</v>
      </c>
      <c r="AV26" s="137">
        <f t="shared" si="33"/>
        <v>1331314.2517498836</v>
      </c>
      <c r="AW26" s="138">
        <f t="shared" si="34"/>
        <v>744882.53229256778</v>
      </c>
      <c r="AX26" s="139">
        <f t="shared" si="35"/>
        <v>2076196.7840424515</v>
      </c>
      <c r="AY26" s="41"/>
      <c r="AZ26" s="43">
        <v>5467215.9688219773</v>
      </c>
      <c r="BA26" s="47">
        <v>52.924985709783236</v>
      </c>
      <c r="BB26" s="44">
        <v>856204.78970317566</v>
      </c>
      <c r="BC26" s="47">
        <v>31.206276983110566</v>
      </c>
      <c r="BD26" s="44">
        <f t="shared" si="60"/>
        <v>6323420.7585251527</v>
      </c>
      <c r="BE26" s="48">
        <v>48.719259081811806</v>
      </c>
      <c r="BF26" s="46">
        <v>1858337.2313436347</v>
      </c>
      <c r="BG26" s="47">
        <v>3.2713033019004039</v>
      </c>
      <c r="BH26" s="44">
        <v>1766116.9237439255</v>
      </c>
      <c r="BI26" s="47">
        <v>6.4972180218874405</v>
      </c>
      <c r="BJ26" s="44">
        <v>3624454.1550875604</v>
      </c>
      <c r="BK26" s="48">
        <v>4.287132449566645</v>
      </c>
      <c r="BL26" s="137">
        <f t="shared" si="36"/>
        <v>7325553.2001656117</v>
      </c>
      <c r="BM26" s="138">
        <f t="shared" si="37"/>
        <v>2622321.7134471014</v>
      </c>
      <c r="BN26" s="139">
        <f t="shared" si="38"/>
        <v>9947874.9136127122</v>
      </c>
      <c r="BO26" s="41"/>
      <c r="BP26" s="43">
        <v>1243735.7463379898</v>
      </c>
      <c r="BQ26" s="47">
        <v>14.339986929137917</v>
      </c>
      <c r="BR26" s="44">
        <v>424298.10298863443</v>
      </c>
      <c r="BS26" s="47">
        <v>26.295122892205903</v>
      </c>
      <c r="BT26" s="44">
        <v>1668033.8493266243</v>
      </c>
      <c r="BU26" s="48">
        <v>16.215284144015868</v>
      </c>
      <c r="BV26" s="46">
        <v>515703.78684005077</v>
      </c>
      <c r="BW26" s="47">
        <v>1.9217222963613525</v>
      </c>
      <c r="BX26" s="44">
        <v>568121.32408645144</v>
      </c>
      <c r="BY26" s="47">
        <v>3.3373356600783133</v>
      </c>
      <c r="BZ26" s="44">
        <v>1083825.1109265022</v>
      </c>
      <c r="CA26" s="48">
        <v>2.4711747291335633</v>
      </c>
      <c r="CB26" s="137">
        <f t="shared" si="39"/>
        <v>1759439.5331780405</v>
      </c>
      <c r="CC26" s="138">
        <f t="shared" si="40"/>
        <v>992419.42707508593</v>
      </c>
      <c r="CD26" s="139">
        <f t="shared" si="41"/>
        <v>2751858.9602531265</v>
      </c>
      <c r="CE26" s="41"/>
      <c r="CF26" s="43">
        <v>5024606.2039781194</v>
      </c>
      <c r="CG26" s="47">
        <f t="shared" si="61"/>
        <v>40.120460275460481</v>
      </c>
      <c r="CH26" s="44">
        <v>615663.47373899363</v>
      </c>
      <c r="CI26" s="47">
        <f t="shared" si="62"/>
        <v>28.493704528115593</v>
      </c>
      <c r="CJ26" s="44">
        <v>5633563.3966084234</v>
      </c>
      <c r="CK26" s="48">
        <v>38.364012370924605</v>
      </c>
      <c r="CL26" s="46">
        <v>894342.52082969586</v>
      </c>
      <c r="CM26" s="47">
        <v>1.666556451761412</v>
      </c>
      <c r="CN26" s="44">
        <v>1511644.134831205</v>
      </c>
      <c r="CO26" s="47">
        <v>4.706049054151622</v>
      </c>
      <c r="CP26" s="44">
        <v>2405986.6556609008</v>
      </c>
      <c r="CQ26" s="48">
        <v>2.8046575007645833</v>
      </c>
      <c r="CR26" s="137">
        <f t="shared" si="42"/>
        <v>5918948.7248078156</v>
      </c>
      <c r="CS26" s="138">
        <f t="shared" si="43"/>
        <v>2127307.6085701985</v>
      </c>
      <c r="CT26" s="139">
        <f t="shared" si="44"/>
        <v>8046256.3333780142</v>
      </c>
      <c r="CU26" s="41"/>
      <c r="CV26" s="46">
        <f t="shared" si="45"/>
        <v>19094117.262473416</v>
      </c>
      <c r="CW26" s="47">
        <f t="shared" si="46"/>
        <v>28.087969294470874</v>
      </c>
      <c r="CX26" s="47">
        <f t="shared" si="47"/>
        <v>3424311.6015095483</v>
      </c>
      <c r="CY26" s="47">
        <f t="shared" si="48"/>
        <v>22.762732087011322</v>
      </c>
      <c r="CZ26" s="44">
        <f t="shared" si="49"/>
        <v>22518428.863982964</v>
      </c>
      <c r="DA26" s="48">
        <f t="shared" si="50"/>
        <v>27.123055801249489</v>
      </c>
      <c r="DB26" s="46">
        <f t="shared" si="51"/>
        <v>5299142.8266434604</v>
      </c>
      <c r="DC26" s="47">
        <f t="shared" si="52"/>
        <v>1.906460682833236</v>
      </c>
      <c r="DD26" s="44">
        <f t="shared" si="53"/>
        <v>6747002.0740128607</v>
      </c>
      <c r="DE26" s="47">
        <f t="shared" si="54"/>
        <v>4.4404092743864485</v>
      </c>
      <c r="DF26" s="44">
        <f t="shared" si="55"/>
        <v>12046144.90065632</v>
      </c>
      <c r="DG26" s="48">
        <f t="shared" si="56"/>
        <v>2.8020637466850213</v>
      </c>
      <c r="DH26" s="174"/>
      <c r="DI26" s="187" t="s">
        <v>25</v>
      </c>
      <c r="DJ26" s="46">
        <f t="shared" si="57"/>
        <v>22518428.863982964</v>
      </c>
      <c r="DK26" s="44">
        <f t="shared" si="58"/>
        <v>12046144.90065632</v>
      </c>
      <c r="DL26" s="45">
        <f t="shared" si="59"/>
        <v>34564573.764639288</v>
      </c>
      <c r="DM26"/>
    </row>
    <row r="27" spans="1:117" s="25" customFormat="1" ht="15.6" x14ac:dyDescent="0.3">
      <c r="A27" s="33">
        <v>15</v>
      </c>
      <c r="B27" s="33" t="s">
        <v>26</v>
      </c>
      <c r="C27" s="42"/>
      <c r="D27" s="43">
        <v>0</v>
      </c>
      <c r="E27" s="47">
        <v>0</v>
      </c>
      <c r="F27" s="44">
        <v>0</v>
      </c>
      <c r="G27" s="47">
        <v>0</v>
      </c>
      <c r="H27" s="44">
        <v>0</v>
      </c>
      <c r="I27" s="48">
        <v>0</v>
      </c>
      <c r="J27" s="46">
        <v>0</v>
      </c>
      <c r="K27" s="47">
        <v>0</v>
      </c>
      <c r="L27" s="44">
        <v>0</v>
      </c>
      <c r="M27" s="47">
        <v>0</v>
      </c>
      <c r="N27" s="44">
        <v>0</v>
      </c>
      <c r="O27" s="48">
        <v>0</v>
      </c>
      <c r="P27" s="137">
        <f t="shared" si="27"/>
        <v>0</v>
      </c>
      <c r="Q27" s="138">
        <f t="shared" si="28"/>
        <v>0</v>
      </c>
      <c r="R27" s="139">
        <f t="shared" si="29"/>
        <v>0</v>
      </c>
      <c r="S27" s="39"/>
      <c r="T27" s="43">
        <v>263571.60358634952</v>
      </c>
      <c r="U27" s="47">
        <v>1.3911801687243652</v>
      </c>
      <c r="V27" s="44">
        <v>0</v>
      </c>
      <c r="W27" s="47">
        <v>0</v>
      </c>
      <c r="X27" s="44">
        <v>263571.60358634952</v>
      </c>
      <c r="Y27" s="48">
        <v>1.1199894770256296</v>
      </c>
      <c r="Z27" s="46">
        <v>1161635.068884549</v>
      </c>
      <c r="AA27" s="47">
        <v>1.226142421689641</v>
      </c>
      <c r="AB27" s="44">
        <v>5.6190005015214481</v>
      </c>
      <c r="AC27" s="47">
        <v>1.5591703575967435E-5</v>
      </c>
      <c r="AD27" s="44">
        <v>1161640.6878850504</v>
      </c>
      <c r="AE27" s="48">
        <v>0.88825797720787414</v>
      </c>
      <c r="AF27" s="137">
        <f t="shared" si="30"/>
        <v>1425206.6724708984</v>
      </c>
      <c r="AG27" s="138">
        <f t="shared" si="31"/>
        <v>5.6190005015214481</v>
      </c>
      <c r="AH27" s="139">
        <f t="shared" si="32"/>
        <v>1425212.2914713998</v>
      </c>
      <c r="AI27" s="41"/>
      <c r="AJ27" s="43">
        <v>45991.358291820899</v>
      </c>
      <c r="AK27" s="47">
        <v>0.72955834853776802</v>
      </c>
      <c r="AL27" s="44">
        <v>0</v>
      </c>
      <c r="AM27" s="47">
        <v>0</v>
      </c>
      <c r="AN27" s="44">
        <v>45991.358291820899</v>
      </c>
      <c r="AO27" s="48">
        <v>0.57198913379375793</v>
      </c>
      <c r="AP27" s="46">
        <v>524716.93950054422</v>
      </c>
      <c r="AQ27" s="47">
        <v>3.7098724494163111</v>
      </c>
      <c r="AR27" s="44">
        <v>0</v>
      </c>
      <c r="AS27" s="47">
        <v>0</v>
      </c>
      <c r="AT27" s="44">
        <v>524716.93950054422</v>
      </c>
      <c r="AU27" s="48">
        <v>1.8793788597318173</v>
      </c>
      <c r="AV27" s="137">
        <f t="shared" si="33"/>
        <v>570708.29779236508</v>
      </c>
      <c r="AW27" s="138">
        <f t="shared" si="34"/>
        <v>0</v>
      </c>
      <c r="AX27" s="139">
        <f t="shared" si="35"/>
        <v>570708.29779236508</v>
      </c>
      <c r="AY27" s="41"/>
      <c r="AZ27" s="43">
        <v>205570.72932270946</v>
      </c>
      <c r="BA27" s="47">
        <v>2.07717087346147</v>
      </c>
      <c r="BB27" s="44">
        <v>0</v>
      </c>
      <c r="BC27" s="47">
        <v>0</v>
      </c>
      <c r="BD27" s="44">
        <f t="shared" si="60"/>
        <v>205570.72932270946</v>
      </c>
      <c r="BE27" s="48">
        <v>1.6749364237386408</v>
      </c>
      <c r="BF27" s="46">
        <v>1239979.1829767555</v>
      </c>
      <c r="BG27" s="47">
        <v>2.096215673379402</v>
      </c>
      <c r="BH27" s="44">
        <v>65.438964925254922</v>
      </c>
      <c r="BI27" s="47">
        <v>3.9544147378434955E-4</v>
      </c>
      <c r="BJ27" s="44">
        <v>1240044.6219416808</v>
      </c>
      <c r="BK27" s="48">
        <v>1.4362492872106742</v>
      </c>
      <c r="BL27" s="137">
        <f t="shared" si="36"/>
        <v>1445549.9122994649</v>
      </c>
      <c r="BM27" s="138">
        <f t="shared" si="37"/>
        <v>65.438964925254922</v>
      </c>
      <c r="BN27" s="139">
        <f t="shared" si="38"/>
        <v>1445615.3512643902</v>
      </c>
      <c r="BO27" s="41"/>
      <c r="BP27" s="43">
        <v>68108.538828531513</v>
      </c>
      <c r="BQ27" s="47">
        <v>0.78527577858842768</v>
      </c>
      <c r="BR27" s="44">
        <v>0</v>
      </c>
      <c r="BS27" s="47">
        <v>0</v>
      </c>
      <c r="BT27" s="44">
        <v>68108.538828531513</v>
      </c>
      <c r="BU27" s="48">
        <v>0.66209646176198145</v>
      </c>
      <c r="BV27" s="46">
        <v>666696.21125049551</v>
      </c>
      <c r="BW27" s="47">
        <v>2.4843815514914778</v>
      </c>
      <c r="BX27" s="44">
        <v>0</v>
      </c>
      <c r="BY27" s="47">
        <v>0</v>
      </c>
      <c r="BZ27" s="44">
        <v>666696.21125049551</v>
      </c>
      <c r="CA27" s="48">
        <v>1.5201002566206832</v>
      </c>
      <c r="CB27" s="137">
        <f t="shared" si="39"/>
        <v>734804.75007902703</v>
      </c>
      <c r="CC27" s="138">
        <f t="shared" si="40"/>
        <v>0</v>
      </c>
      <c r="CD27" s="139">
        <f t="shared" si="41"/>
        <v>734804.75007902703</v>
      </c>
      <c r="CE27" s="41"/>
      <c r="CF27" s="43">
        <v>127483.27263017317</v>
      </c>
      <c r="CG27" s="47">
        <f t="shared" si="61"/>
        <v>1.0179280460417219</v>
      </c>
      <c r="CH27" s="44">
        <v>0</v>
      </c>
      <c r="CI27" s="47">
        <f t="shared" si="62"/>
        <v>0</v>
      </c>
      <c r="CJ27" s="44">
        <v>126553.83204330731</v>
      </c>
      <c r="CK27" s="48">
        <v>0.86181914292830741</v>
      </c>
      <c r="CL27" s="46">
        <v>1193368.8225682019</v>
      </c>
      <c r="CM27" s="47">
        <v>2.2237749679361101</v>
      </c>
      <c r="CN27" s="44">
        <v>355.95603612753212</v>
      </c>
      <c r="CO27" s="47">
        <v>1.108161986368958E-3</v>
      </c>
      <c r="CP27" s="44">
        <v>1193724.7786043296</v>
      </c>
      <c r="CQ27" s="48">
        <v>1.3915244069554138</v>
      </c>
      <c r="CR27" s="137">
        <f t="shared" si="42"/>
        <v>1320852.0951983752</v>
      </c>
      <c r="CS27" s="138">
        <f t="shared" si="43"/>
        <v>355.95603612753212</v>
      </c>
      <c r="CT27" s="139">
        <f t="shared" si="44"/>
        <v>1321208.0512345028</v>
      </c>
      <c r="CU27" s="41"/>
      <c r="CV27" s="46">
        <f t="shared" si="45"/>
        <v>710725.50265958451</v>
      </c>
      <c r="CW27" s="47">
        <f t="shared" si="46"/>
        <v>1.0454966742418466</v>
      </c>
      <c r="CX27" s="47">
        <f t="shared" si="47"/>
        <v>0</v>
      </c>
      <c r="CY27" s="47">
        <f t="shared" si="48"/>
        <v>0</v>
      </c>
      <c r="CZ27" s="44">
        <f t="shared" si="49"/>
        <v>710725.50265958451</v>
      </c>
      <c r="DA27" s="48">
        <f t="shared" si="50"/>
        <v>0.85605650307333914</v>
      </c>
      <c r="DB27" s="46">
        <f t="shared" si="51"/>
        <v>4786396.2251805458</v>
      </c>
      <c r="DC27" s="47">
        <f t="shared" si="52"/>
        <v>1.7219909925598396</v>
      </c>
      <c r="DD27" s="44">
        <f t="shared" si="53"/>
        <v>427.01400155430849</v>
      </c>
      <c r="DE27" s="47">
        <f t="shared" si="54"/>
        <v>2.810310285953243E-4</v>
      </c>
      <c r="DF27" s="44">
        <f t="shared" si="55"/>
        <v>4786823.2391820997</v>
      </c>
      <c r="DG27" s="48">
        <f t="shared" si="56"/>
        <v>1.1134669199912026</v>
      </c>
      <c r="DH27" s="174"/>
      <c r="DI27" s="187" t="s">
        <v>26</v>
      </c>
      <c r="DJ27" s="46">
        <f t="shared" si="57"/>
        <v>710725.50265958451</v>
      </c>
      <c r="DK27" s="44">
        <f t="shared" si="58"/>
        <v>4786823.2391820997</v>
      </c>
      <c r="DL27" s="45">
        <f t="shared" si="59"/>
        <v>5497548.7418416841</v>
      </c>
      <c r="DM27"/>
    </row>
    <row r="28" spans="1:117" s="25" customFormat="1" ht="15.6" x14ac:dyDescent="0.3">
      <c r="A28" s="33">
        <v>16</v>
      </c>
      <c r="B28" s="33" t="s">
        <v>27</v>
      </c>
      <c r="C28" s="42"/>
      <c r="D28" s="43">
        <v>38090.03</v>
      </c>
      <c r="E28" s="47">
        <v>0.3607283695734525</v>
      </c>
      <c r="F28" s="44">
        <v>2677.9399999999996</v>
      </c>
      <c r="G28" s="47">
        <v>0.11593817646549483</v>
      </c>
      <c r="H28" s="44">
        <v>40767.97</v>
      </c>
      <c r="I28" s="48">
        <v>0.31679205843499886</v>
      </c>
      <c r="J28" s="46">
        <v>4982.55</v>
      </c>
      <c r="K28" s="47">
        <v>1.6298129291197953E-2</v>
      </c>
      <c r="L28" s="44">
        <v>10767.02</v>
      </c>
      <c r="M28" s="47">
        <v>4.0898185851464694E-2</v>
      </c>
      <c r="N28" s="44">
        <v>15749.57</v>
      </c>
      <c r="O28" s="48">
        <v>2.7680503781347926E-2</v>
      </c>
      <c r="P28" s="137">
        <f t="shared" si="27"/>
        <v>43072.58</v>
      </c>
      <c r="Q28" s="138">
        <f t="shared" si="28"/>
        <v>13444.96</v>
      </c>
      <c r="R28" s="139">
        <f t="shared" si="29"/>
        <v>56517.54</v>
      </c>
      <c r="S28" s="39"/>
      <c r="T28" s="43">
        <v>249317.05783527801</v>
      </c>
      <c r="U28" s="47">
        <v>1.3159420129699724</v>
      </c>
      <c r="V28" s="44">
        <v>165809.18878585496</v>
      </c>
      <c r="W28" s="47">
        <v>3.6143692378388002</v>
      </c>
      <c r="X28" s="44">
        <v>415126.24662113294</v>
      </c>
      <c r="Y28" s="48">
        <v>1.7639875522497086</v>
      </c>
      <c r="Z28" s="46">
        <v>764615.05057515914</v>
      </c>
      <c r="AA28" s="47">
        <v>0.80707528111459814</v>
      </c>
      <c r="AB28" s="44">
        <v>643441.75554225629</v>
      </c>
      <c r="AC28" s="47">
        <v>1.7854337471759465</v>
      </c>
      <c r="AD28" s="44">
        <v>1408056.8061174154</v>
      </c>
      <c r="AE28" s="48">
        <v>1.0766820613633665</v>
      </c>
      <c r="AF28" s="137">
        <f t="shared" si="30"/>
        <v>1013932.1084104371</v>
      </c>
      <c r="AG28" s="138">
        <f t="shared" si="31"/>
        <v>809250.94432811125</v>
      </c>
      <c r="AH28" s="139">
        <f t="shared" si="32"/>
        <v>1823183.0527385483</v>
      </c>
      <c r="AI28" s="41"/>
      <c r="AJ28" s="43">
        <v>38505.081626216575</v>
      </c>
      <c r="AK28" s="47">
        <v>0.61080395980673496</v>
      </c>
      <c r="AL28" s="44">
        <v>41424.16256839798</v>
      </c>
      <c r="AM28" s="47">
        <v>2.3853600465506148</v>
      </c>
      <c r="AN28" s="44">
        <v>79929.244194614555</v>
      </c>
      <c r="AO28" s="48">
        <v>0.99407064391481426</v>
      </c>
      <c r="AP28" s="46">
        <v>112231.7291073395</v>
      </c>
      <c r="AQ28" s="47">
        <v>0.79350478023826343</v>
      </c>
      <c r="AR28" s="44">
        <v>135436.86316937796</v>
      </c>
      <c r="AS28" s="47">
        <v>0.98314348368802007</v>
      </c>
      <c r="AT28" s="44">
        <v>247668.59227671748</v>
      </c>
      <c r="AU28" s="48">
        <v>0.88707469018906893</v>
      </c>
      <c r="AV28" s="137">
        <f t="shared" si="33"/>
        <v>150736.81073355608</v>
      </c>
      <c r="AW28" s="138">
        <f t="shared" si="34"/>
        <v>176861.02573777596</v>
      </c>
      <c r="AX28" s="139">
        <f t="shared" si="35"/>
        <v>327597.836471332</v>
      </c>
      <c r="AY28" s="41"/>
      <c r="AZ28" s="43">
        <v>13414.299910801263</v>
      </c>
      <c r="BA28" s="47">
        <v>0.40044071508460205</v>
      </c>
      <c r="BB28" s="44">
        <v>3916.3797724605938</v>
      </c>
      <c r="BC28" s="47">
        <v>0.88546019021076439</v>
      </c>
      <c r="BD28" s="44">
        <f t="shared" si="60"/>
        <v>17330.679683261857</v>
      </c>
      <c r="BE28" s="48">
        <v>0.49436247384541115</v>
      </c>
      <c r="BF28" s="46">
        <v>100255.46437161627</v>
      </c>
      <c r="BG28" s="47">
        <v>0.28422226918150717</v>
      </c>
      <c r="BH28" s="44">
        <v>33803.250793137842</v>
      </c>
      <c r="BI28" s="47">
        <v>0.49546715339363268</v>
      </c>
      <c r="BJ28" s="44">
        <v>134058.7151647541</v>
      </c>
      <c r="BK28" s="48">
        <v>0.3507425368589242</v>
      </c>
      <c r="BL28" s="137">
        <f t="shared" si="36"/>
        <v>113669.76428241753</v>
      </c>
      <c r="BM28" s="138">
        <f t="shared" si="37"/>
        <v>37719.630565598432</v>
      </c>
      <c r="BN28" s="139">
        <f t="shared" si="38"/>
        <v>151389.39484801597</v>
      </c>
      <c r="BO28" s="41"/>
      <c r="BP28" s="43">
        <v>35442.878867981781</v>
      </c>
      <c r="BQ28" s="47">
        <v>0.40864823672902484</v>
      </c>
      <c r="BR28" s="44">
        <v>28770.226697651306</v>
      </c>
      <c r="BS28" s="47">
        <v>1.7829838062500809</v>
      </c>
      <c r="BT28" s="44">
        <v>64213.105565633086</v>
      </c>
      <c r="BU28" s="48">
        <v>0.62422819113459083</v>
      </c>
      <c r="BV28" s="46">
        <v>165387.09296954324</v>
      </c>
      <c r="BW28" s="47">
        <v>0.61629965146743393</v>
      </c>
      <c r="BX28" s="44">
        <v>102854.7493238785</v>
      </c>
      <c r="BY28" s="47">
        <v>0.6042033772961517</v>
      </c>
      <c r="BZ28" s="44">
        <v>268241.84229342174</v>
      </c>
      <c r="CA28" s="48">
        <v>0.6116046355533149</v>
      </c>
      <c r="CB28" s="137">
        <f t="shared" si="39"/>
        <v>200829.97183752502</v>
      </c>
      <c r="CC28" s="138">
        <f t="shared" si="40"/>
        <v>131624.97602152982</v>
      </c>
      <c r="CD28" s="139">
        <f t="shared" si="41"/>
        <v>332454.94785905484</v>
      </c>
      <c r="CE28" s="41"/>
      <c r="CF28" s="43">
        <v>188430.87167984515</v>
      </c>
      <c r="CG28" s="47">
        <f t="shared" si="61"/>
        <v>1.5045822488369756</v>
      </c>
      <c r="CH28" s="44">
        <v>58587.807224538745</v>
      </c>
      <c r="CI28" s="47">
        <f t="shared" si="62"/>
        <v>2.7115197493654253</v>
      </c>
      <c r="CJ28" s="44">
        <v>236962.56596004835</v>
      </c>
      <c r="CK28" s="48">
        <v>1.6136917563420501</v>
      </c>
      <c r="CL28" s="46">
        <v>669896.5229231522</v>
      </c>
      <c r="CM28" s="47">
        <v>1.2483140925183729</v>
      </c>
      <c r="CN28" s="44">
        <v>264916.09480388783</v>
      </c>
      <c r="CO28" s="47">
        <v>0.82473652935556108</v>
      </c>
      <c r="CP28" s="44">
        <v>934812.61772704008</v>
      </c>
      <c r="CQ28" s="48">
        <v>1.0897106241004182</v>
      </c>
      <c r="CR28" s="137">
        <f t="shared" si="42"/>
        <v>858327.39460299734</v>
      </c>
      <c r="CS28" s="138">
        <f t="shared" si="43"/>
        <v>323503.90202842659</v>
      </c>
      <c r="CT28" s="139">
        <f t="shared" si="44"/>
        <v>1181831.296631424</v>
      </c>
      <c r="CU28" s="41"/>
      <c r="CV28" s="46">
        <f t="shared" si="45"/>
        <v>563200.21992012276</v>
      </c>
      <c r="CW28" s="47">
        <f t="shared" si="46"/>
        <v>0.82848294405553824</v>
      </c>
      <c r="CX28" s="47">
        <f t="shared" si="47"/>
        <v>301185.70504890359</v>
      </c>
      <c r="CY28" s="47">
        <f t="shared" si="48"/>
        <v>2.0020986143444253</v>
      </c>
      <c r="CZ28" s="44">
        <f t="shared" si="49"/>
        <v>864385.92496902635</v>
      </c>
      <c r="DA28" s="48">
        <f t="shared" si="50"/>
        <v>1.0411378084306873</v>
      </c>
      <c r="DB28" s="46">
        <f t="shared" si="51"/>
        <v>1817368.4099468105</v>
      </c>
      <c r="DC28" s="47">
        <f t="shared" si="52"/>
        <v>0.65383054073697355</v>
      </c>
      <c r="DD28" s="44">
        <f t="shared" si="53"/>
        <v>1191219.7336325385</v>
      </c>
      <c r="DE28" s="47">
        <f t="shared" si="54"/>
        <v>0.78397829065851798</v>
      </c>
      <c r="DF28" s="44">
        <f t="shared" si="55"/>
        <v>3008588.1435793489</v>
      </c>
      <c r="DG28" s="48">
        <f t="shared" si="56"/>
        <v>0.69983018097107319</v>
      </c>
      <c r="DH28" s="174"/>
      <c r="DI28" s="187" t="s">
        <v>27</v>
      </c>
      <c r="DJ28" s="46">
        <f t="shared" si="57"/>
        <v>864385.92496902635</v>
      </c>
      <c r="DK28" s="44">
        <f t="shared" si="58"/>
        <v>3008588.1435793489</v>
      </c>
      <c r="DL28" s="45">
        <f t="shared" si="59"/>
        <v>3872974.0685483753</v>
      </c>
      <c r="DM28"/>
    </row>
    <row r="29" spans="1:117" s="25" customFormat="1" ht="15.6" x14ac:dyDescent="0.3">
      <c r="A29" s="33">
        <v>17</v>
      </c>
      <c r="B29" s="33" t="s">
        <v>28</v>
      </c>
      <c r="C29" s="42"/>
      <c r="D29" s="43">
        <v>82446.34</v>
      </c>
      <c r="E29" s="47">
        <v>0.78080100765209481</v>
      </c>
      <c r="F29" s="44">
        <v>526.17000000000007</v>
      </c>
      <c r="G29" s="47">
        <v>2.2779894363148329E-2</v>
      </c>
      <c r="H29" s="44">
        <v>82972.509999999995</v>
      </c>
      <c r="I29" s="48">
        <v>0.64474714430025637</v>
      </c>
      <c r="J29" s="46">
        <v>21906186.259999998</v>
      </c>
      <c r="K29" s="47">
        <v>71.656050805821138</v>
      </c>
      <c r="L29" s="44">
        <v>1073293.53</v>
      </c>
      <c r="M29" s="47">
        <v>4.0768716193630725</v>
      </c>
      <c r="N29" s="44">
        <v>22979479.789999999</v>
      </c>
      <c r="O29" s="48">
        <v>40.387361510219215</v>
      </c>
      <c r="P29" s="137">
        <f t="shared" si="27"/>
        <v>21988632.599999998</v>
      </c>
      <c r="Q29" s="138">
        <f t="shared" si="28"/>
        <v>1073819.7</v>
      </c>
      <c r="R29" s="139">
        <f t="shared" si="29"/>
        <v>23062452.299999997</v>
      </c>
      <c r="S29" s="39"/>
      <c r="T29" s="43">
        <v>2419362.2433324545</v>
      </c>
      <c r="U29" s="47">
        <v>12.769845947315538</v>
      </c>
      <c r="V29" s="44">
        <v>794194.50562594249</v>
      </c>
      <c r="W29" s="47">
        <v>17.312141812009646</v>
      </c>
      <c r="X29" s="44">
        <v>3213556.7489583967</v>
      </c>
      <c r="Y29" s="48">
        <v>13.655301609450385</v>
      </c>
      <c r="Z29" s="46">
        <v>144769.88884762136</v>
      </c>
      <c r="AA29" s="47">
        <v>0.15280917979672717</v>
      </c>
      <c r="AB29" s="44">
        <v>312556.2775749896</v>
      </c>
      <c r="AC29" s="47">
        <v>0.8672867762580736</v>
      </c>
      <c r="AD29" s="44">
        <v>457326.16642261099</v>
      </c>
      <c r="AE29" s="48">
        <v>0.3496981637672954</v>
      </c>
      <c r="AF29" s="137">
        <f t="shared" si="30"/>
        <v>2564132.1321800756</v>
      </c>
      <c r="AG29" s="138">
        <f t="shared" si="31"/>
        <v>1106750.7832009322</v>
      </c>
      <c r="AH29" s="139">
        <f t="shared" si="32"/>
        <v>3670882.9153810078</v>
      </c>
      <c r="AI29" s="41"/>
      <c r="AJ29" s="43">
        <v>141237.86241615756</v>
      </c>
      <c r="AK29" s="47">
        <v>2.2404483251294027</v>
      </c>
      <c r="AL29" s="44">
        <v>213972.16231030697</v>
      </c>
      <c r="AM29" s="47">
        <v>12.32132686342894</v>
      </c>
      <c r="AN29" s="44">
        <v>355210.02472646453</v>
      </c>
      <c r="AO29" s="48">
        <v>4.4177054539022524</v>
      </c>
      <c r="AP29" s="46">
        <v>25500.745575626752</v>
      </c>
      <c r="AQ29" s="47">
        <v>0.18029628229773295</v>
      </c>
      <c r="AR29" s="44">
        <v>100453.76881878197</v>
      </c>
      <c r="AS29" s="47">
        <v>0.72919931778527702</v>
      </c>
      <c r="AT29" s="44">
        <v>125954.51439440873</v>
      </c>
      <c r="AU29" s="48">
        <v>0.45113133162035673</v>
      </c>
      <c r="AV29" s="137">
        <f t="shared" si="33"/>
        <v>166738.60799178432</v>
      </c>
      <c r="AW29" s="138">
        <f t="shared" si="34"/>
        <v>314425.93112908897</v>
      </c>
      <c r="AX29" s="139">
        <f t="shared" si="35"/>
        <v>481164.53912087332</v>
      </c>
      <c r="AY29" s="41"/>
      <c r="AZ29" s="43">
        <v>270111.27213023126</v>
      </c>
      <c r="BA29" s="47">
        <v>2.3925324352793877</v>
      </c>
      <c r="BB29" s="44">
        <v>112900.99950493082</v>
      </c>
      <c r="BC29" s="47">
        <v>4.2219225212716127</v>
      </c>
      <c r="BD29" s="44">
        <f t="shared" si="60"/>
        <v>383012.27163516206</v>
      </c>
      <c r="BE29" s="48">
        <v>2.7467852913967308</v>
      </c>
      <c r="BF29" s="46">
        <v>44673.081428411264</v>
      </c>
      <c r="BG29" s="47">
        <v>9.0725603915314493E-2</v>
      </c>
      <c r="BH29" s="44">
        <v>150417.87152927893</v>
      </c>
      <c r="BI29" s="47">
        <v>0.6123717122970801</v>
      </c>
      <c r="BJ29" s="44">
        <v>195090.9529576902</v>
      </c>
      <c r="BK29" s="48">
        <v>0.25499012038802221</v>
      </c>
      <c r="BL29" s="137">
        <f t="shared" si="36"/>
        <v>314784.3535586425</v>
      </c>
      <c r="BM29" s="138">
        <f t="shared" si="37"/>
        <v>263318.87103420973</v>
      </c>
      <c r="BN29" s="139">
        <f t="shared" si="38"/>
        <v>578103.22459285217</v>
      </c>
      <c r="BO29" s="41"/>
      <c r="BP29" s="43">
        <v>326666.54699063429</v>
      </c>
      <c r="BQ29" s="47">
        <v>3.7663901096554246</v>
      </c>
      <c r="BR29" s="44">
        <v>408235.6773695288</v>
      </c>
      <c r="BS29" s="47">
        <v>25.299682534056075</v>
      </c>
      <c r="BT29" s="44">
        <v>734902.22436016309</v>
      </c>
      <c r="BU29" s="48">
        <v>7.1441286343679575</v>
      </c>
      <c r="BV29" s="46">
        <v>20712.894657646102</v>
      </c>
      <c r="BW29" s="47">
        <v>7.718467946431444E-2</v>
      </c>
      <c r="BX29" s="44">
        <v>156789.55944647279</v>
      </c>
      <c r="BY29" s="47">
        <v>0.92103458483994072</v>
      </c>
      <c r="BZ29" s="44">
        <v>177502.45410411889</v>
      </c>
      <c r="CA29" s="48">
        <v>0.40471435337599815</v>
      </c>
      <c r="CB29" s="137">
        <f t="shared" si="39"/>
        <v>347379.44164828036</v>
      </c>
      <c r="CC29" s="138">
        <f t="shared" si="40"/>
        <v>565025.23681600159</v>
      </c>
      <c r="CD29" s="139">
        <f t="shared" si="41"/>
        <v>912404.67846428195</v>
      </c>
      <c r="CE29" s="41"/>
      <c r="CF29" s="43">
        <v>251397.2567129657</v>
      </c>
      <c r="CG29" s="47">
        <f t="shared" si="61"/>
        <v>2.0073560477887358</v>
      </c>
      <c r="CH29" s="44">
        <v>83496.966305696682</v>
      </c>
      <c r="CI29" s="47">
        <f t="shared" si="62"/>
        <v>3.8643479569443553</v>
      </c>
      <c r="CJ29" s="44">
        <v>337026.92560043349</v>
      </c>
      <c r="CK29" s="48">
        <v>2.2951201988520786</v>
      </c>
      <c r="CL29" s="46">
        <v>11919.603284853156</v>
      </c>
      <c r="CM29" s="47">
        <v>2.2211503192736216E-2</v>
      </c>
      <c r="CN29" s="44">
        <v>79788.132541519517</v>
      </c>
      <c r="CO29" s="47">
        <v>0.24839633682796</v>
      </c>
      <c r="CP29" s="44">
        <v>91707.735826372678</v>
      </c>
      <c r="CQ29" s="48">
        <v>0.10690366405748843</v>
      </c>
      <c r="CR29" s="137">
        <f t="shared" si="42"/>
        <v>263316.85999781883</v>
      </c>
      <c r="CS29" s="138">
        <f t="shared" si="43"/>
        <v>163285.0988472162</v>
      </c>
      <c r="CT29" s="139">
        <f t="shared" si="44"/>
        <v>426601.95884503506</v>
      </c>
      <c r="CU29" s="41"/>
      <c r="CV29" s="46">
        <f t="shared" si="45"/>
        <v>3491221.5215824433</v>
      </c>
      <c r="CW29" s="47">
        <f t="shared" si="46"/>
        <v>5.1356824487051922</v>
      </c>
      <c r="CX29" s="47">
        <f t="shared" si="47"/>
        <v>1613326.4811164059</v>
      </c>
      <c r="CY29" s="47">
        <f t="shared" si="48"/>
        <v>10.724409087754884</v>
      </c>
      <c r="CZ29" s="44">
        <f t="shared" si="49"/>
        <v>5104548.002698849</v>
      </c>
      <c r="DA29" s="48">
        <f t="shared" si="50"/>
        <v>6.1483392626384541</v>
      </c>
      <c r="DB29" s="46">
        <f t="shared" si="51"/>
        <v>22153762.473794159</v>
      </c>
      <c r="DC29" s="47">
        <f t="shared" si="52"/>
        <v>7.9702092422874458</v>
      </c>
      <c r="DD29" s="44">
        <f t="shared" si="53"/>
        <v>1873299.139911043</v>
      </c>
      <c r="DE29" s="47">
        <f t="shared" si="54"/>
        <v>1.2328756955033502</v>
      </c>
      <c r="DF29" s="44">
        <f t="shared" si="55"/>
        <v>24027061.613705203</v>
      </c>
      <c r="DG29" s="48">
        <f t="shared" si="56"/>
        <v>5.5889547106031001</v>
      </c>
      <c r="DH29" s="174"/>
      <c r="DI29" s="187" t="s">
        <v>28</v>
      </c>
      <c r="DJ29" s="46">
        <f t="shared" si="57"/>
        <v>5104548.002698849</v>
      </c>
      <c r="DK29" s="44">
        <f t="shared" si="58"/>
        <v>24027061.613705203</v>
      </c>
      <c r="DL29" s="45">
        <f t="shared" si="59"/>
        <v>29131609.616404053</v>
      </c>
      <c r="DM29"/>
    </row>
    <row r="30" spans="1:117" s="25" customFormat="1" ht="15.6" x14ac:dyDescent="0.3">
      <c r="A30" s="33">
        <v>18</v>
      </c>
      <c r="B30" s="33" t="s">
        <v>29</v>
      </c>
      <c r="C30" s="42"/>
      <c r="D30" s="43">
        <v>-1702.81</v>
      </c>
      <c r="E30" s="47">
        <v>-1.612631638760512E-2</v>
      </c>
      <c r="F30" s="44">
        <v>131.54000000000002</v>
      </c>
      <c r="G30" s="47">
        <v>5.6948653563079063E-3</v>
      </c>
      <c r="H30" s="44">
        <v>-1571.27</v>
      </c>
      <c r="I30" s="48">
        <v>-1.2209728805657004E-2</v>
      </c>
      <c r="J30" s="46">
        <v>2470.65</v>
      </c>
      <c r="K30" s="47">
        <v>8.0815994085956435E-3</v>
      </c>
      <c r="L30" s="44">
        <v>10863.15</v>
      </c>
      <c r="M30" s="47">
        <v>4.1263332624285887E-2</v>
      </c>
      <c r="N30" s="44">
        <v>13333.8</v>
      </c>
      <c r="O30" s="48">
        <v>2.3434690681697151E-2</v>
      </c>
      <c r="P30" s="137">
        <f t="shared" si="27"/>
        <v>767.84000000000015</v>
      </c>
      <c r="Q30" s="138">
        <f t="shared" si="28"/>
        <v>10994.69</v>
      </c>
      <c r="R30" s="139">
        <f t="shared" si="29"/>
        <v>11762.53</v>
      </c>
      <c r="S30" s="39"/>
      <c r="T30" s="43">
        <v>769739.12881998811</v>
      </c>
      <c r="U30" s="47">
        <v>4.0628269378598434</v>
      </c>
      <c r="V30" s="44">
        <v>272218.7469224488</v>
      </c>
      <c r="W30" s="47">
        <v>5.933923638636486</v>
      </c>
      <c r="X30" s="44">
        <v>1041957.8757424369</v>
      </c>
      <c r="Y30" s="48">
        <v>4.4275704987058262</v>
      </c>
      <c r="Z30" s="46">
        <v>7262.2150577861357</v>
      </c>
      <c r="AA30" s="47">
        <v>7.6654968469016304E-3</v>
      </c>
      <c r="AB30" s="44">
        <v>12274.820443976334</v>
      </c>
      <c r="AC30" s="47">
        <v>3.4060392370294838E-2</v>
      </c>
      <c r="AD30" s="44">
        <v>19537.035501762468</v>
      </c>
      <c r="AE30" s="48">
        <v>1.4939152714278207E-2</v>
      </c>
      <c r="AF30" s="137">
        <f t="shared" si="30"/>
        <v>777001.3438777742</v>
      </c>
      <c r="AG30" s="138">
        <f t="shared" si="31"/>
        <v>284493.56736642512</v>
      </c>
      <c r="AH30" s="139">
        <f t="shared" si="32"/>
        <v>1061494.9112441994</v>
      </c>
      <c r="AI30" s="41"/>
      <c r="AJ30" s="43">
        <v>119246.03171945282</v>
      </c>
      <c r="AK30" s="47">
        <v>1.8915931427578176</v>
      </c>
      <c r="AL30" s="44">
        <v>108731.15262035507</v>
      </c>
      <c r="AM30" s="47">
        <v>6.2611512507402436</v>
      </c>
      <c r="AN30" s="44">
        <v>227977.18433980789</v>
      </c>
      <c r="AO30" s="48">
        <v>2.8353255271970736</v>
      </c>
      <c r="AP30" s="46">
        <v>4818.4331653599838</v>
      </c>
      <c r="AQ30" s="47">
        <v>3.4067458288154412E-2</v>
      </c>
      <c r="AR30" s="44">
        <v>1548.28202569526</v>
      </c>
      <c r="AS30" s="47">
        <v>1.1239062607127375E-2</v>
      </c>
      <c r="AT30" s="44">
        <v>6366.7151910552438</v>
      </c>
      <c r="AU30" s="48">
        <v>2.2803666196467884E-2</v>
      </c>
      <c r="AV30" s="137">
        <f t="shared" si="33"/>
        <v>124064.4648848128</v>
      </c>
      <c r="AW30" s="138">
        <f t="shared" si="34"/>
        <v>110279.43464605033</v>
      </c>
      <c r="AX30" s="139">
        <f t="shared" si="35"/>
        <v>234343.89953086313</v>
      </c>
      <c r="AY30" s="41"/>
      <c r="AZ30" s="43">
        <v>379441.38957173994</v>
      </c>
      <c r="BA30" s="47">
        <v>3.7294959699532777</v>
      </c>
      <c r="BB30" s="44">
        <v>96338.292157008051</v>
      </c>
      <c r="BC30" s="47">
        <v>2.8074657608489568</v>
      </c>
      <c r="BD30" s="44">
        <f t="shared" si="60"/>
        <v>475779.68172874802</v>
      </c>
      <c r="BE30" s="48">
        <v>3.5509491211960222</v>
      </c>
      <c r="BF30" s="46">
        <v>1563.0742923053374</v>
      </c>
      <c r="BG30" s="47">
        <v>4.155683375717768E-3</v>
      </c>
      <c r="BH30" s="44">
        <v>12163.141478674748</v>
      </c>
      <c r="BI30" s="47">
        <v>2.4312461624126418E-2</v>
      </c>
      <c r="BJ30" s="44">
        <v>13726.215770980085</v>
      </c>
      <c r="BK30" s="48">
        <v>1.0502981629113841E-2</v>
      </c>
      <c r="BL30" s="137">
        <f t="shared" si="36"/>
        <v>381004.46386404528</v>
      </c>
      <c r="BM30" s="138">
        <f t="shared" si="37"/>
        <v>108501.4336356828</v>
      </c>
      <c r="BN30" s="139">
        <f t="shared" si="38"/>
        <v>489505.89749972807</v>
      </c>
      <c r="BO30" s="41"/>
      <c r="BP30" s="43">
        <v>329915.51760869316</v>
      </c>
      <c r="BQ30" s="47">
        <v>3.8038499931823684</v>
      </c>
      <c r="BR30" s="44">
        <v>66341.732874783236</v>
      </c>
      <c r="BS30" s="47">
        <v>4.1114113085512667</v>
      </c>
      <c r="BT30" s="44">
        <v>396257.25048347638</v>
      </c>
      <c r="BU30" s="48">
        <v>3.8520944363988447</v>
      </c>
      <c r="BV30" s="46">
        <v>20457.569764970194</v>
      </c>
      <c r="BW30" s="47">
        <v>7.6233234949861908E-2</v>
      </c>
      <c r="BX30" s="44">
        <v>14004.459523736805</v>
      </c>
      <c r="BY30" s="47">
        <v>8.2266903541853495E-2</v>
      </c>
      <c r="BZ30" s="44">
        <v>34462.029288706995</v>
      </c>
      <c r="CA30" s="48">
        <v>7.8575127144003346E-2</v>
      </c>
      <c r="CB30" s="137">
        <f t="shared" si="39"/>
        <v>350373.08737366338</v>
      </c>
      <c r="CC30" s="138">
        <f t="shared" si="40"/>
        <v>80346.192398520041</v>
      </c>
      <c r="CD30" s="139">
        <f t="shared" si="41"/>
        <v>430719.27977218339</v>
      </c>
      <c r="CE30" s="41"/>
      <c r="CF30" s="43">
        <v>598954.56227288069</v>
      </c>
      <c r="CG30" s="47">
        <f t="shared" si="61"/>
        <v>4.782530559996812</v>
      </c>
      <c r="CH30" s="44">
        <v>92505.923209806686</v>
      </c>
      <c r="CI30" s="47">
        <f t="shared" si="62"/>
        <v>4.2812941736384822</v>
      </c>
      <c r="CJ30" s="44">
        <v>697873.79982045572</v>
      </c>
      <c r="CK30" s="48">
        <v>4.7524519038472928</v>
      </c>
      <c r="CL30" s="46">
        <v>3756.1166818705283</v>
      </c>
      <c r="CM30" s="47">
        <v>6.9993099332151818E-3</v>
      </c>
      <c r="CN30" s="44">
        <v>4883.4444038507781</v>
      </c>
      <c r="CO30" s="47">
        <v>1.5203134380771569E-2</v>
      </c>
      <c r="CP30" s="44">
        <v>8639.5610857213069</v>
      </c>
      <c r="CQ30" s="48">
        <v>1.0071132250617596E-2</v>
      </c>
      <c r="CR30" s="137">
        <f t="shared" si="42"/>
        <v>602710.67895475123</v>
      </c>
      <c r="CS30" s="138">
        <f t="shared" si="43"/>
        <v>97389.367613657465</v>
      </c>
      <c r="CT30" s="139">
        <f t="shared" si="44"/>
        <v>700100.04656840872</v>
      </c>
      <c r="CU30" s="41"/>
      <c r="CV30" s="46">
        <f t="shared" si="45"/>
        <v>2195593.8199927546</v>
      </c>
      <c r="CW30" s="47">
        <f t="shared" si="46"/>
        <v>3.2297786250788905</v>
      </c>
      <c r="CX30" s="47">
        <f t="shared" si="47"/>
        <v>636267.38778440177</v>
      </c>
      <c r="CY30" s="47">
        <f t="shared" si="48"/>
        <v>4.2295169859700321</v>
      </c>
      <c r="CZ30" s="44">
        <f t="shared" si="49"/>
        <v>2831861.2077771565</v>
      </c>
      <c r="DA30" s="48">
        <f t="shared" si="50"/>
        <v>3.4109275573299471</v>
      </c>
      <c r="DB30" s="46">
        <f t="shared" si="51"/>
        <v>40328.058962292183</v>
      </c>
      <c r="DC30" s="47">
        <f t="shared" si="52"/>
        <v>1.450873496747958E-2</v>
      </c>
      <c r="DD30" s="44">
        <f t="shared" si="53"/>
        <v>55737.297875933924</v>
      </c>
      <c r="DE30" s="47">
        <f t="shared" si="54"/>
        <v>3.6682427499290154E-2</v>
      </c>
      <c r="DF30" s="44">
        <f t="shared" si="55"/>
        <v>96065.356838226115</v>
      </c>
      <c r="DG30" s="48">
        <f t="shared" si="56"/>
        <v>2.2345842253158301E-2</v>
      </c>
      <c r="DH30" s="174"/>
      <c r="DI30" s="187" t="s">
        <v>29</v>
      </c>
      <c r="DJ30" s="46">
        <f t="shared" si="57"/>
        <v>2831861.2077771565</v>
      </c>
      <c r="DK30" s="44">
        <f t="shared" si="58"/>
        <v>96065.356838226115</v>
      </c>
      <c r="DL30" s="45">
        <f t="shared" si="59"/>
        <v>2927926.5646153828</v>
      </c>
      <c r="DM30"/>
    </row>
    <row r="31" spans="1:117" s="25" customFormat="1" ht="15.6" x14ac:dyDescent="0.3">
      <c r="A31" s="33">
        <v>19</v>
      </c>
      <c r="B31" s="33" t="s">
        <v>59</v>
      </c>
      <c r="C31" s="42"/>
      <c r="D31" s="43">
        <v>206773.59999999998</v>
      </c>
      <c r="E31" s="47">
        <v>1.9582316842185012</v>
      </c>
      <c r="F31" s="44">
        <v>43816.15</v>
      </c>
      <c r="G31" s="47">
        <v>1.8969672698934974</v>
      </c>
      <c r="H31" s="44">
        <v>250589.74999999997</v>
      </c>
      <c r="I31" s="48">
        <v>1.9472356049421087</v>
      </c>
      <c r="J31" s="46">
        <v>3886989.74</v>
      </c>
      <c r="K31" s="47">
        <v>12.714505892781792</v>
      </c>
      <c r="L31" s="44">
        <v>1550006.9100000001</v>
      </c>
      <c r="M31" s="47">
        <v>5.8876523565698315</v>
      </c>
      <c r="N31" s="44">
        <v>5436996.6500000004</v>
      </c>
      <c r="O31" s="48">
        <v>9.5557406538401377</v>
      </c>
      <c r="P31" s="137">
        <f t="shared" si="27"/>
        <v>4093763.3400000003</v>
      </c>
      <c r="Q31" s="138">
        <f t="shared" si="28"/>
        <v>1593823.06</v>
      </c>
      <c r="R31" s="139">
        <f t="shared" si="29"/>
        <v>5687586.4000000004</v>
      </c>
      <c r="S31" s="39"/>
      <c r="T31" s="43">
        <v>144939.63411239558</v>
      </c>
      <c r="U31" s="47">
        <v>0.7650184689689884</v>
      </c>
      <c r="V31" s="44">
        <v>98570.576796274865</v>
      </c>
      <c r="W31" s="47">
        <v>2.1486774233520407</v>
      </c>
      <c r="X31" s="44">
        <v>243510.21090867044</v>
      </c>
      <c r="Y31" s="48">
        <v>1.0347430074220914</v>
      </c>
      <c r="Z31" s="46">
        <v>4311425.2684748368</v>
      </c>
      <c r="AA31" s="47">
        <v>4.5508452363597218</v>
      </c>
      <c r="AB31" s="44">
        <v>2148200.2344567734</v>
      </c>
      <c r="AC31" s="47">
        <v>5.9608646178986122</v>
      </c>
      <c r="AD31" s="44">
        <v>6459625.5029316097</v>
      </c>
      <c r="AE31" s="48">
        <v>4.9394050523497253</v>
      </c>
      <c r="AF31" s="137">
        <f t="shared" si="30"/>
        <v>4456364.9025872322</v>
      </c>
      <c r="AG31" s="138">
        <f t="shared" si="31"/>
        <v>2246770.8112530485</v>
      </c>
      <c r="AH31" s="139">
        <f t="shared" si="32"/>
        <v>6703135.7138402807</v>
      </c>
      <c r="AI31" s="41"/>
      <c r="AJ31" s="43">
        <v>41532.046537644521</v>
      </c>
      <c r="AK31" s="47">
        <v>0.65882053517837125</v>
      </c>
      <c r="AL31" s="44">
        <v>455.25850171244383</v>
      </c>
      <c r="AM31" s="47">
        <v>2.6215507411749616E-2</v>
      </c>
      <c r="AN31" s="44">
        <v>41987.305039356965</v>
      </c>
      <c r="AO31" s="48">
        <v>0.52219119268906511</v>
      </c>
      <c r="AP31" s="46">
        <v>1538684.105652906</v>
      </c>
      <c r="AQ31" s="47">
        <v>10.878859328136045</v>
      </c>
      <c r="AR31" s="44">
        <v>525754.98916337918</v>
      </c>
      <c r="AS31" s="47">
        <v>3.8164837808301395</v>
      </c>
      <c r="AT31" s="44">
        <v>2064439.0948162852</v>
      </c>
      <c r="AU31" s="48">
        <v>7.3942022830341489</v>
      </c>
      <c r="AV31" s="137">
        <f t="shared" si="33"/>
        <v>1580216.1521905505</v>
      </c>
      <c r="AW31" s="138">
        <f t="shared" si="34"/>
        <v>526210.24766509165</v>
      </c>
      <c r="AX31" s="139">
        <f t="shared" si="35"/>
        <v>2106426.3998556421</v>
      </c>
      <c r="AY31" s="41"/>
      <c r="AZ31" s="43">
        <v>159462.08391475424</v>
      </c>
      <c r="BA31" s="47">
        <v>1.5187297438923475</v>
      </c>
      <c r="BB31" s="44">
        <v>40813.965877246257</v>
      </c>
      <c r="BC31" s="47">
        <v>1.5186981223793652</v>
      </c>
      <c r="BD31" s="44">
        <f t="shared" si="60"/>
        <v>200276.0497920005</v>
      </c>
      <c r="BE31" s="48">
        <v>1.5187236205338717</v>
      </c>
      <c r="BF31" s="46">
        <v>5486456.9322257955</v>
      </c>
      <c r="BG31" s="47">
        <v>10.21446855519495</v>
      </c>
      <c r="BH31" s="44">
        <v>1518038.2374622438</v>
      </c>
      <c r="BI31" s="47">
        <v>5.4434343300894676</v>
      </c>
      <c r="BJ31" s="44">
        <v>7004495.1696880395</v>
      </c>
      <c r="BK31" s="48">
        <v>8.712086734514072</v>
      </c>
      <c r="BL31" s="137">
        <f t="shared" si="36"/>
        <v>5645919.0161405494</v>
      </c>
      <c r="BM31" s="138">
        <f t="shared" si="37"/>
        <v>1558852.2033394901</v>
      </c>
      <c r="BN31" s="139">
        <f t="shared" si="38"/>
        <v>7204771.2194800396</v>
      </c>
      <c r="BO31" s="41"/>
      <c r="BP31" s="43">
        <v>60032.168785655929</v>
      </c>
      <c r="BQ31" s="47">
        <v>0.69215709064308362</v>
      </c>
      <c r="BR31" s="44">
        <v>16971.223655638634</v>
      </c>
      <c r="BS31" s="47">
        <v>1.0517615056791418</v>
      </c>
      <c r="BT31" s="44">
        <v>77003.392441294563</v>
      </c>
      <c r="BU31" s="48">
        <v>0.74856507797657734</v>
      </c>
      <c r="BV31" s="46">
        <v>2818160.5302863792</v>
      </c>
      <c r="BW31" s="47">
        <v>10.501613647170275</v>
      </c>
      <c r="BX31" s="44">
        <v>604468.06264062761</v>
      </c>
      <c r="BY31" s="47">
        <v>3.5508486221193878</v>
      </c>
      <c r="BZ31" s="44">
        <v>3422628.592927007</v>
      </c>
      <c r="CA31" s="48">
        <v>7.8037620652846691</v>
      </c>
      <c r="CB31" s="137">
        <f t="shared" si="39"/>
        <v>2878192.699072035</v>
      </c>
      <c r="CC31" s="138">
        <f t="shared" si="40"/>
        <v>621439.28629626625</v>
      </c>
      <c r="CD31" s="139">
        <f t="shared" si="41"/>
        <v>3499631.9853683012</v>
      </c>
      <c r="CE31" s="41"/>
      <c r="CF31" s="43">
        <v>119632.56505028145</v>
      </c>
      <c r="CG31" s="47">
        <f t="shared" si="61"/>
        <v>0.95524174012904595</v>
      </c>
      <c r="CH31" s="44">
        <v>14841.407219907444</v>
      </c>
      <c r="CI31" s="47">
        <f t="shared" si="62"/>
        <v>0.68687958624091472</v>
      </c>
      <c r="CJ31" s="44">
        <v>134306.63875406852</v>
      </c>
      <c r="CK31" s="48">
        <v>0.91461499372854727</v>
      </c>
      <c r="CL31" s="46">
        <v>3347366.2767737452</v>
      </c>
      <c r="CM31" s="47">
        <v>6.2376267873191669</v>
      </c>
      <c r="CN31" s="44">
        <v>1273890.2638301076</v>
      </c>
      <c r="CO31" s="47">
        <v>3.9658739335895734</v>
      </c>
      <c r="CP31" s="44">
        <v>4621256.5406038528</v>
      </c>
      <c r="CQ31" s="48">
        <v>5.3869965525647174</v>
      </c>
      <c r="CR31" s="137">
        <f t="shared" si="42"/>
        <v>3466998.8418240268</v>
      </c>
      <c r="CS31" s="138">
        <f t="shared" si="43"/>
        <v>1288731.6710500151</v>
      </c>
      <c r="CT31" s="139">
        <f t="shared" si="44"/>
        <v>4755730.5128740417</v>
      </c>
      <c r="CU31" s="41"/>
      <c r="CV31" s="46">
        <f t="shared" si="45"/>
        <v>732372.09840073169</v>
      </c>
      <c r="CW31" s="47">
        <f t="shared" si="46"/>
        <v>1.077339409265901</v>
      </c>
      <c r="CX31" s="47">
        <f t="shared" si="47"/>
        <v>215468.58205077963</v>
      </c>
      <c r="CY31" s="47">
        <f t="shared" si="48"/>
        <v>1.4323035334249319</v>
      </c>
      <c r="CZ31" s="44">
        <f t="shared" si="49"/>
        <v>947840.68045151129</v>
      </c>
      <c r="DA31" s="48">
        <f t="shared" si="50"/>
        <v>1.1416576095013338</v>
      </c>
      <c r="DB31" s="46">
        <f t="shared" si="51"/>
        <v>21389082.853413664</v>
      </c>
      <c r="DC31" s="47">
        <f t="shared" si="52"/>
        <v>7.6951021770674917</v>
      </c>
      <c r="DD31" s="44">
        <f t="shared" si="53"/>
        <v>7620358.6975531317</v>
      </c>
      <c r="DE31" s="47">
        <f t="shared" si="54"/>
        <v>5.0151920902910136</v>
      </c>
      <c r="DF31" s="44">
        <f t="shared" si="55"/>
        <v>29009441.550966796</v>
      </c>
      <c r="DG31" s="48">
        <f t="shared" si="56"/>
        <v>6.7479102361713545</v>
      </c>
      <c r="DH31" s="174"/>
      <c r="DI31" s="187" t="s">
        <v>59</v>
      </c>
      <c r="DJ31" s="46">
        <f t="shared" si="57"/>
        <v>947840.68045151129</v>
      </c>
      <c r="DK31" s="44">
        <f t="shared" si="58"/>
        <v>29009441.550966796</v>
      </c>
      <c r="DL31" s="45">
        <f t="shared" si="59"/>
        <v>29957282.231418308</v>
      </c>
      <c r="DM31"/>
    </row>
    <row r="32" spans="1:117" s="25" customFormat="1" ht="15.6" x14ac:dyDescent="0.3">
      <c r="A32" s="33">
        <v>20</v>
      </c>
      <c r="B32" s="33" t="s">
        <v>30</v>
      </c>
      <c r="C32" s="42"/>
      <c r="D32" s="43">
        <v>107734296.94</v>
      </c>
      <c r="E32" s="47">
        <v>1020.2884398439276</v>
      </c>
      <c r="F32" s="44">
        <v>19465189.329999998</v>
      </c>
      <c r="G32" s="47">
        <v>842.72185167546968</v>
      </c>
      <c r="H32" s="44">
        <v>127199486.27</v>
      </c>
      <c r="I32" s="48">
        <v>988.41779679850799</v>
      </c>
      <c r="J32" s="46">
        <v>8316467.5899999999</v>
      </c>
      <c r="K32" s="47">
        <v>27.203513066176445</v>
      </c>
      <c r="L32" s="44">
        <v>13638932.939999999</v>
      </c>
      <c r="M32" s="47">
        <v>51.807056566792269</v>
      </c>
      <c r="N32" s="44">
        <v>21955400.530000001</v>
      </c>
      <c r="O32" s="48">
        <v>38.587500953465607</v>
      </c>
      <c r="P32" s="137">
        <f t="shared" si="27"/>
        <v>116050764.53</v>
      </c>
      <c r="Q32" s="138">
        <f t="shared" si="28"/>
        <v>33104122.269999996</v>
      </c>
      <c r="R32" s="139">
        <f t="shared" si="29"/>
        <v>149154886.80000001</v>
      </c>
      <c r="S32" s="39"/>
      <c r="T32" s="43">
        <v>21109257.136852413</v>
      </c>
      <c r="U32" s="47">
        <v>111.41860316402183</v>
      </c>
      <c r="V32" s="44">
        <v>10990924.553533625</v>
      </c>
      <c r="W32" s="47">
        <v>239.58418645304906</v>
      </c>
      <c r="X32" s="44">
        <v>32100181.690386038</v>
      </c>
      <c r="Y32" s="48">
        <v>136.40265193463773</v>
      </c>
      <c r="Z32" s="46">
        <v>18448679.276121259</v>
      </c>
      <c r="AA32" s="47">
        <v>19.473162347207865</v>
      </c>
      <c r="AB32" s="44">
        <v>18748363.463692762</v>
      </c>
      <c r="AC32" s="47">
        <v>52.023295883537457</v>
      </c>
      <c r="AD32" s="44">
        <v>37197042.739814021</v>
      </c>
      <c r="AE32" s="48">
        <v>28.443020537045406</v>
      </c>
      <c r="AF32" s="137">
        <f t="shared" si="30"/>
        <v>39557936.412973672</v>
      </c>
      <c r="AG32" s="138">
        <f t="shared" si="31"/>
        <v>29739288.017226387</v>
      </c>
      <c r="AH32" s="139">
        <f t="shared" si="32"/>
        <v>69297224.430200055</v>
      </c>
      <c r="AI32" s="41"/>
      <c r="AJ32" s="43">
        <v>7574959.4759589564</v>
      </c>
      <c r="AK32" s="47">
        <v>120.16115919985654</v>
      </c>
      <c r="AL32" s="44">
        <v>5215068.0550902579</v>
      </c>
      <c r="AM32" s="47">
        <v>300.30335454855799</v>
      </c>
      <c r="AN32" s="44">
        <v>12790027.531049214</v>
      </c>
      <c r="AO32" s="48">
        <v>159.06807366426901</v>
      </c>
      <c r="AP32" s="46">
        <v>5798431.7414067099</v>
      </c>
      <c r="AQ32" s="47">
        <v>40.996279227694892</v>
      </c>
      <c r="AR32" s="44">
        <v>8832775.0570926182</v>
      </c>
      <c r="AS32" s="47">
        <v>64.117589827834252</v>
      </c>
      <c r="AT32" s="44">
        <v>14631206.798499327</v>
      </c>
      <c r="AU32" s="48">
        <v>52.404598897908386</v>
      </c>
      <c r="AV32" s="137">
        <f t="shared" si="33"/>
        <v>13373391.217365667</v>
      </c>
      <c r="AW32" s="138">
        <f t="shared" si="34"/>
        <v>14047843.112182876</v>
      </c>
      <c r="AX32" s="139">
        <f t="shared" si="35"/>
        <v>27421234.329548545</v>
      </c>
      <c r="AY32" s="41"/>
      <c r="AZ32" s="43">
        <v>19582440.599757884</v>
      </c>
      <c r="BA32" s="47">
        <v>181.13120310039332</v>
      </c>
      <c r="BB32" s="44">
        <v>7010000.0146313924</v>
      </c>
      <c r="BC32" s="47">
        <v>245.43538809204833</v>
      </c>
      <c r="BD32" s="44">
        <f t="shared" si="60"/>
        <v>26592440.614389278</v>
      </c>
      <c r="BE32" s="48">
        <v>193.58340854745433</v>
      </c>
      <c r="BF32" s="46">
        <v>22683275.808544658</v>
      </c>
      <c r="BG32" s="47">
        <v>36.050467619802909</v>
      </c>
      <c r="BH32" s="44">
        <v>20034359.497301366</v>
      </c>
      <c r="BI32" s="47">
        <v>72.12660941101062</v>
      </c>
      <c r="BJ32" s="44">
        <v>42717635.305846021</v>
      </c>
      <c r="BK32" s="48">
        <v>47.410717207242804</v>
      </c>
      <c r="BL32" s="137">
        <f t="shared" si="36"/>
        <v>42265716.408302546</v>
      </c>
      <c r="BM32" s="138">
        <f t="shared" si="37"/>
        <v>27044359.51193276</v>
      </c>
      <c r="BN32" s="139">
        <f t="shared" si="38"/>
        <v>69310075.920235306</v>
      </c>
      <c r="BO32" s="41"/>
      <c r="BP32" s="43">
        <v>6889474.5985750854</v>
      </c>
      <c r="BQ32" s="47">
        <v>79.43405661780065</v>
      </c>
      <c r="BR32" s="44">
        <v>3471262.8691352345</v>
      </c>
      <c r="BS32" s="47">
        <v>215.12536372925351</v>
      </c>
      <c r="BT32" s="44">
        <v>10360737.46771032</v>
      </c>
      <c r="BU32" s="48">
        <v>100.7187606224513</v>
      </c>
      <c r="BV32" s="46">
        <v>7363891.4962386983</v>
      </c>
      <c r="BW32" s="47">
        <v>27.44085817755845</v>
      </c>
      <c r="BX32" s="44">
        <v>10294839.83200781</v>
      </c>
      <c r="BY32" s="47">
        <v>60.47535029846216</v>
      </c>
      <c r="BZ32" s="44">
        <v>17658731.328246508</v>
      </c>
      <c r="CA32" s="48">
        <v>40.262778714933432</v>
      </c>
      <c r="CB32" s="137">
        <f t="shared" si="39"/>
        <v>14253366.094813783</v>
      </c>
      <c r="CC32" s="138">
        <f t="shared" si="40"/>
        <v>13766102.701143045</v>
      </c>
      <c r="CD32" s="139">
        <f t="shared" si="41"/>
        <v>28019468.795956828</v>
      </c>
      <c r="CE32" s="41"/>
      <c r="CF32" s="43">
        <v>20591738.574343942</v>
      </c>
      <c r="CG32" s="47">
        <f t="shared" si="61"/>
        <v>164.42085129388798</v>
      </c>
      <c r="CH32" s="44">
        <v>6139128.7344001206</v>
      </c>
      <c r="CI32" s="47">
        <f t="shared" si="62"/>
        <v>284.12684474476424</v>
      </c>
      <c r="CJ32" s="44">
        <v>26874769.423141927</v>
      </c>
      <c r="CK32" s="48">
        <v>183.0145352115627</v>
      </c>
      <c r="CL32" s="46">
        <v>15446325.315196574</v>
      </c>
      <c r="CM32" s="47">
        <v>28.783349231975517</v>
      </c>
      <c r="CN32" s="44">
        <v>17204854.160267729</v>
      </c>
      <c r="CO32" s="47">
        <v>53.562135281784144</v>
      </c>
      <c r="CP32" s="44">
        <v>32651179.475464303</v>
      </c>
      <c r="CQ32" s="48">
        <v>38.061464393083561</v>
      </c>
      <c r="CR32" s="137">
        <f t="shared" si="42"/>
        <v>36038063.889540516</v>
      </c>
      <c r="CS32" s="138">
        <f t="shared" si="43"/>
        <v>23343982.894667849</v>
      </c>
      <c r="CT32" s="139">
        <f t="shared" si="44"/>
        <v>59382046.784208365</v>
      </c>
      <c r="CU32" s="41"/>
      <c r="CV32" s="46">
        <f t="shared" si="45"/>
        <v>183482167.32548827</v>
      </c>
      <c r="CW32" s="47">
        <f t="shared" si="46"/>
        <v>269.90729192021774</v>
      </c>
      <c r="CX32" s="47">
        <f t="shared" si="47"/>
        <v>52291573.556790635</v>
      </c>
      <c r="CY32" s="47">
        <f t="shared" si="48"/>
        <v>347.60244329305436</v>
      </c>
      <c r="CZ32" s="44">
        <f t="shared" si="49"/>
        <v>235773740.88227892</v>
      </c>
      <c r="DA32" s="48">
        <f t="shared" si="50"/>
        <v>283.98536900803498</v>
      </c>
      <c r="DB32" s="46">
        <f t="shared" si="51"/>
        <v>78057071.227507889</v>
      </c>
      <c r="DC32" s="47">
        <f t="shared" si="52"/>
        <v>28.082416756941228</v>
      </c>
      <c r="DD32" s="44">
        <f t="shared" si="53"/>
        <v>88754124.95036228</v>
      </c>
      <c r="DE32" s="47">
        <f t="shared" si="54"/>
        <v>58.41181538799259</v>
      </c>
      <c r="DF32" s="44">
        <f t="shared" si="55"/>
        <v>166811196.17787015</v>
      </c>
      <c r="DG32" s="48">
        <f t="shared" si="56"/>
        <v>38.802090561413252</v>
      </c>
      <c r="DH32" s="174"/>
      <c r="DI32" s="187" t="s">
        <v>30</v>
      </c>
      <c r="DJ32" s="46">
        <f t="shared" si="57"/>
        <v>235773740.88227892</v>
      </c>
      <c r="DK32" s="44">
        <f t="shared" si="58"/>
        <v>166811196.17787015</v>
      </c>
      <c r="DL32" s="45">
        <f t="shared" si="59"/>
        <v>402584937.06014907</v>
      </c>
      <c r="DM32"/>
    </row>
    <row r="33" spans="1:117" s="25" customFormat="1" ht="15.6" x14ac:dyDescent="0.3">
      <c r="A33" s="33">
        <v>21</v>
      </c>
      <c r="B33" s="33" t="s">
        <v>31</v>
      </c>
      <c r="C33" s="42"/>
      <c r="D33" s="43">
        <v>51010.590000000004</v>
      </c>
      <c r="E33" s="47">
        <v>0.48309142738086225</v>
      </c>
      <c r="F33" s="44">
        <v>0</v>
      </c>
      <c r="G33" s="47">
        <v>0</v>
      </c>
      <c r="H33" s="44">
        <v>51010.590000000004</v>
      </c>
      <c r="I33" s="48">
        <v>0.39638347967985083</v>
      </c>
      <c r="J33" s="46">
        <v>1066674.58</v>
      </c>
      <c r="K33" s="47">
        <v>3.4891371318851343</v>
      </c>
      <c r="L33" s="44">
        <v>2221300.54</v>
      </c>
      <c r="M33" s="47">
        <v>8.437540035857543</v>
      </c>
      <c r="N33" s="44">
        <v>3287975.12</v>
      </c>
      <c r="O33" s="48">
        <v>5.7787487367679189</v>
      </c>
      <c r="P33" s="137">
        <f t="shared" si="27"/>
        <v>1117685.1700000002</v>
      </c>
      <c r="Q33" s="138">
        <f t="shared" si="28"/>
        <v>2221300.54</v>
      </c>
      <c r="R33" s="139">
        <f t="shared" si="29"/>
        <v>3338985.71</v>
      </c>
      <c r="S33" s="39"/>
      <c r="T33" s="43">
        <v>1885770.5448075724</v>
      </c>
      <c r="U33" s="47">
        <v>9.9534492676915445</v>
      </c>
      <c r="V33" s="44">
        <v>2143256.4705520789</v>
      </c>
      <c r="W33" s="47">
        <v>46.71948709650308</v>
      </c>
      <c r="X33" s="44">
        <v>4029027.0153596513</v>
      </c>
      <c r="Y33" s="48">
        <v>17.120462896817507</v>
      </c>
      <c r="Z33" s="46">
        <v>1710982.0615371836</v>
      </c>
      <c r="AA33" s="47">
        <v>1.8059954839476706</v>
      </c>
      <c r="AB33" s="44">
        <v>2195227.0775874527</v>
      </c>
      <c r="AC33" s="47">
        <v>6.0913555473812728</v>
      </c>
      <c r="AD33" s="44">
        <v>3906209.1391246365</v>
      </c>
      <c r="AE33" s="48">
        <v>2.9869145120828495</v>
      </c>
      <c r="AF33" s="137">
        <f t="shared" si="30"/>
        <v>3596752.6063447557</v>
      </c>
      <c r="AG33" s="138">
        <f t="shared" si="31"/>
        <v>4338483.5481395312</v>
      </c>
      <c r="AH33" s="139">
        <f t="shared" si="32"/>
        <v>7935236.1544842869</v>
      </c>
      <c r="AI33" s="41"/>
      <c r="AJ33" s="43">
        <v>1229320.5083943179</v>
      </c>
      <c r="AK33" s="47">
        <v>19.500642582397177</v>
      </c>
      <c r="AL33" s="44">
        <v>1096699.5116054916</v>
      </c>
      <c r="AM33" s="47">
        <v>63.152108234797396</v>
      </c>
      <c r="AN33" s="44">
        <v>2326020.0199998096</v>
      </c>
      <c r="AO33" s="48">
        <v>28.928438424990791</v>
      </c>
      <c r="AP33" s="46">
        <v>228367.84771382937</v>
      </c>
      <c r="AQ33" s="47">
        <v>1.61461451458469</v>
      </c>
      <c r="AR33" s="44">
        <v>1787072.0213622744</v>
      </c>
      <c r="AS33" s="47">
        <v>12.972452045690478</v>
      </c>
      <c r="AT33" s="44">
        <v>2015439.8690761039</v>
      </c>
      <c r="AU33" s="48">
        <v>7.2187017377554339</v>
      </c>
      <c r="AV33" s="137">
        <f t="shared" si="33"/>
        <v>1457688.3561081472</v>
      </c>
      <c r="AW33" s="138">
        <f t="shared" si="34"/>
        <v>2883771.5329677658</v>
      </c>
      <c r="AX33" s="139">
        <f t="shared" si="35"/>
        <v>4341459.8890759125</v>
      </c>
      <c r="AY33" s="41"/>
      <c r="AZ33" s="43">
        <v>1743849.2096109355</v>
      </c>
      <c r="BA33" s="47">
        <v>16.422336128314122</v>
      </c>
      <c r="BB33" s="44">
        <v>1035488.1670787254</v>
      </c>
      <c r="BC33" s="47">
        <v>35.951617788255788</v>
      </c>
      <c r="BD33" s="44">
        <f t="shared" si="60"/>
        <v>2779337.3766896608</v>
      </c>
      <c r="BE33" s="48">
        <v>20.204090418406949</v>
      </c>
      <c r="BF33" s="46">
        <v>2404906.4313209658</v>
      </c>
      <c r="BG33" s="47">
        <v>4.225680241841002</v>
      </c>
      <c r="BH33" s="44">
        <v>2287032.0253228941</v>
      </c>
      <c r="BI33" s="47">
        <v>8.7114070330241464</v>
      </c>
      <c r="BJ33" s="44">
        <v>4691938.4566438599</v>
      </c>
      <c r="BK33" s="48">
        <v>5.6382197596152075</v>
      </c>
      <c r="BL33" s="137">
        <f t="shared" si="36"/>
        <v>4148755.6409319015</v>
      </c>
      <c r="BM33" s="138">
        <f t="shared" si="37"/>
        <v>3322520.1924016196</v>
      </c>
      <c r="BN33" s="139">
        <f t="shared" si="38"/>
        <v>7471275.8333335212</v>
      </c>
      <c r="BO33" s="41"/>
      <c r="BP33" s="43">
        <v>1441506.9918213126</v>
      </c>
      <c r="BQ33" s="47">
        <v>16.620243875631978</v>
      </c>
      <c r="BR33" s="44">
        <v>830165.76560642291</v>
      </c>
      <c r="BS33" s="47">
        <v>51.448051909173458</v>
      </c>
      <c r="BT33" s="44">
        <v>2271672.7574277353</v>
      </c>
      <c r="BU33" s="48">
        <v>22.083376340822561</v>
      </c>
      <c r="BV33" s="46">
        <v>1289695.895981129</v>
      </c>
      <c r="BW33" s="47">
        <v>4.8059320526210767</v>
      </c>
      <c r="BX33" s="44">
        <v>1888701.2077020323</v>
      </c>
      <c r="BY33" s="47">
        <v>11.094865875405519</v>
      </c>
      <c r="BZ33" s="44">
        <v>3178397.1036831615</v>
      </c>
      <c r="CA33" s="48">
        <v>7.246902219361635</v>
      </c>
      <c r="CB33" s="137">
        <f t="shared" si="39"/>
        <v>2731202.8878024416</v>
      </c>
      <c r="CC33" s="138">
        <f t="shared" si="40"/>
        <v>2718866.9733084552</v>
      </c>
      <c r="CD33" s="139">
        <f t="shared" si="41"/>
        <v>5450069.8611108968</v>
      </c>
      <c r="CE33" s="41"/>
      <c r="CF33" s="43">
        <v>1034044.8628810297</v>
      </c>
      <c r="CG33" s="47">
        <f t="shared" si="61"/>
        <v>8.2566382637939739</v>
      </c>
      <c r="CH33" s="44">
        <v>662891.07828484674</v>
      </c>
      <c r="CI33" s="47">
        <f t="shared" si="62"/>
        <v>30.679459355063024</v>
      </c>
      <c r="CJ33" s="44">
        <v>1720880.0458690673</v>
      </c>
      <c r="CK33" s="48">
        <v>11.719023772474836</v>
      </c>
      <c r="CL33" s="46">
        <v>1691304.678530063</v>
      </c>
      <c r="CM33" s="47">
        <v>3.1516501320809684</v>
      </c>
      <c r="CN33" s="44">
        <v>2228909.6209266265</v>
      </c>
      <c r="CO33" s="47">
        <v>6.9390392696641374</v>
      </c>
      <c r="CP33" s="44">
        <v>3920214.2994566895</v>
      </c>
      <c r="CQ33" s="48">
        <v>4.569791945315508</v>
      </c>
      <c r="CR33" s="137">
        <f t="shared" si="42"/>
        <v>2725349.5414110925</v>
      </c>
      <c r="CS33" s="138">
        <f t="shared" si="43"/>
        <v>2891800.6992114731</v>
      </c>
      <c r="CT33" s="139">
        <f t="shared" si="44"/>
        <v>5617150.2406225652</v>
      </c>
      <c r="CU33" s="41"/>
      <c r="CV33" s="46">
        <f t="shared" si="45"/>
        <v>7385502.707515168</v>
      </c>
      <c r="CW33" s="47">
        <f t="shared" si="46"/>
        <v>10.864276699537021</v>
      </c>
      <c r="CX33" s="47">
        <f t="shared" si="47"/>
        <v>5768500.9931275649</v>
      </c>
      <c r="CY33" s="47">
        <f t="shared" si="48"/>
        <v>38.345471420397942</v>
      </c>
      <c r="CZ33" s="44">
        <f t="shared" si="49"/>
        <v>13154003.700642733</v>
      </c>
      <c r="DA33" s="48">
        <f t="shared" si="50"/>
        <v>15.843768610030368</v>
      </c>
      <c r="DB33" s="46">
        <f t="shared" si="51"/>
        <v>8391931.4950831719</v>
      </c>
      <c r="DC33" s="47">
        <f t="shared" si="52"/>
        <v>3.0191462981457109</v>
      </c>
      <c r="DD33" s="44">
        <f t="shared" si="53"/>
        <v>12608242.492901281</v>
      </c>
      <c r="DE33" s="47">
        <f t="shared" si="54"/>
        <v>8.297871600607639</v>
      </c>
      <c r="DF33" s="44">
        <f t="shared" si="55"/>
        <v>21000173.987984452</v>
      </c>
      <c r="DG33" s="48">
        <f t="shared" si="56"/>
        <v>4.8848678719283045</v>
      </c>
      <c r="DH33" s="174"/>
      <c r="DI33" s="187" t="s">
        <v>31</v>
      </c>
      <c r="DJ33" s="46">
        <f t="shared" si="57"/>
        <v>13154003.700642733</v>
      </c>
      <c r="DK33" s="44">
        <f t="shared" si="58"/>
        <v>21000173.987984452</v>
      </c>
      <c r="DL33" s="45">
        <f t="shared" si="59"/>
        <v>34154177.688627183</v>
      </c>
      <c r="DM33"/>
    </row>
    <row r="34" spans="1:117" s="25" customFormat="1" ht="15.6" x14ac:dyDescent="0.3">
      <c r="A34" s="33">
        <v>22</v>
      </c>
      <c r="B34" s="33" t="s">
        <v>32</v>
      </c>
      <c r="C34" s="42"/>
      <c r="D34" s="43">
        <v>156618.6</v>
      </c>
      <c r="E34" s="47">
        <v>1.4832430487158119</v>
      </c>
      <c r="F34" s="44">
        <v>6194.84</v>
      </c>
      <c r="G34" s="47">
        <v>0.2681981123906832</v>
      </c>
      <c r="H34" s="44">
        <v>162813.44</v>
      </c>
      <c r="I34" s="48">
        <v>1.2651599968917553</v>
      </c>
      <c r="J34" s="46">
        <v>1086778.1800000002</v>
      </c>
      <c r="K34" s="47">
        <v>3.5548968476970235</v>
      </c>
      <c r="L34" s="44">
        <v>3019529.88</v>
      </c>
      <c r="M34" s="47">
        <v>11.469589005712896</v>
      </c>
      <c r="N34" s="44">
        <v>4106308.06</v>
      </c>
      <c r="O34" s="48">
        <v>7.2170018471748421</v>
      </c>
      <c r="P34" s="137">
        <f t="shared" si="27"/>
        <v>1243396.7800000003</v>
      </c>
      <c r="Q34" s="138">
        <f t="shared" si="28"/>
        <v>3025724.7199999997</v>
      </c>
      <c r="R34" s="139">
        <f t="shared" si="29"/>
        <v>4269121.5</v>
      </c>
      <c r="S34" s="39"/>
      <c r="T34" s="43">
        <v>1139588.144409013</v>
      </c>
      <c r="U34" s="47">
        <v>6.01495914371454</v>
      </c>
      <c r="V34" s="44">
        <v>819901.45272013801</v>
      </c>
      <c r="W34" s="47">
        <v>17.872511230956686</v>
      </c>
      <c r="X34" s="44">
        <v>1959489.597129151</v>
      </c>
      <c r="Y34" s="48">
        <v>8.3264194597004728</v>
      </c>
      <c r="Z34" s="46">
        <v>3175203.9987661848</v>
      </c>
      <c r="AA34" s="47">
        <v>3.3515278805625823</v>
      </c>
      <c r="AB34" s="44">
        <v>3854332.4080547085</v>
      </c>
      <c r="AC34" s="47">
        <v>10.695070835704994</v>
      </c>
      <c r="AD34" s="44">
        <v>7029536.4068208933</v>
      </c>
      <c r="AE34" s="48">
        <v>5.3751920491009102</v>
      </c>
      <c r="AF34" s="137">
        <f t="shared" si="30"/>
        <v>4314792.1431751978</v>
      </c>
      <c r="AG34" s="138">
        <f t="shared" si="31"/>
        <v>4674233.8607748467</v>
      </c>
      <c r="AH34" s="139">
        <f t="shared" si="32"/>
        <v>8989026.0039500445</v>
      </c>
      <c r="AI34" s="41"/>
      <c r="AJ34" s="43">
        <v>365756.01354827301</v>
      </c>
      <c r="AK34" s="47">
        <v>5.8019672199916403</v>
      </c>
      <c r="AL34" s="44">
        <v>414352.25864388619</v>
      </c>
      <c r="AM34" s="47">
        <v>23.85997113001763</v>
      </c>
      <c r="AN34" s="44">
        <v>780108.2721921592</v>
      </c>
      <c r="AO34" s="48">
        <v>9.7021151679247719</v>
      </c>
      <c r="AP34" s="46">
        <v>738310.44179235178</v>
      </c>
      <c r="AQ34" s="47">
        <v>5.2200288592340938</v>
      </c>
      <c r="AR34" s="44">
        <v>1297670.5670919544</v>
      </c>
      <c r="AS34" s="47">
        <v>9.4198605324657869</v>
      </c>
      <c r="AT34" s="44">
        <v>2035981.0088843061</v>
      </c>
      <c r="AU34" s="48">
        <v>7.292273945938911</v>
      </c>
      <c r="AV34" s="137">
        <f t="shared" si="33"/>
        <v>1104066.4553406248</v>
      </c>
      <c r="AW34" s="138">
        <f t="shared" si="34"/>
        <v>1712022.8257358405</v>
      </c>
      <c r="AX34" s="139">
        <f t="shared" si="35"/>
        <v>2816089.2810764653</v>
      </c>
      <c r="AY34" s="41"/>
      <c r="AZ34" s="43">
        <v>1162569.8470524484</v>
      </c>
      <c r="BA34" s="47">
        <v>10.800112228376912</v>
      </c>
      <c r="BB34" s="44">
        <v>577706.52986291959</v>
      </c>
      <c r="BC34" s="47">
        <v>20.734369845784464</v>
      </c>
      <c r="BD34" s="44">
        <f t="shared" si="60"/>
        <v>1740276.376915368</v>
      </c>
      <c r="BE34" s="48">
        <v>12.723834873054596</v>
      </c>
      <c r="BF34" s="46">
        <v>3188999.1986778569</v>
      </c>
      <c r="BG34" s="47">
        <v>5.2556509525451522</v>
      </c>
      <c r="BH34" s="44">
        <v>3438111.5785213551</v>
      </c>
      <c r="BI34" s="47">
        <v>12.79884561229891</v>
      </c>
      <c r="BJ34" s="44">
        <v>6627110.7771992125</v>
      </c>
      <c r="BK34" s="48">
        <v>7.6309762996234536</v>
      </c>
      <c r="BL34" s="137">
        <f t="shared" si="36"/>
        <v>4351569.0457303058</v>
      </c>
      <c r="BM34" s="138">
        <f t="shared" si="37"/>
        <v>4015818.1083842749</v>
      </c>
      <c r="BN34" s="139">
        <f t="shared" si="38"/>
        <v>8367387.1541145807</v>
      </c>
      <c r="BO34" s="41"/>
      <c r="BP34" s="43">
        <v>517995.44639851729</v>
      </c>
      <c r="BQ34" s="47">
        <v>5.9723682885038656</v>
      </c>
      <c r="BR34" s="44">
        <v>369024.16526375152</v>
      </c>
      <c r="BS34" s="47">
        <v>22.869618571129866</v>
      </c>
      <c r="BT34" s="44">
        <v>887019.61166226887</v>
      </c>
      <c r="BU34" s="48">
        <v>8.6228915859379871</v>
      </c>
      <c r="BV34" s="46">
        <v>1583685.7352611297</v>
      </c>
      <c r="BW34" s="47">
        <v>5.9014579018879081</v>
      </c>
      <c r="BX34" s="44">
        <v>1902819.5286136072</v>
      </c>
      <c r="BY34" s="47">
        <v>11.177801639019734</v>
      </c>
      <c r="BZ34" s="44">
        <v>3486505.2638747366</v>
      </c>
      <c r="CA34" s="48">
        <v>7.9494040267375379</v>
      </c>
      <c r="CB34" s="137">
        <f t="shared" si="39"/>
        <v>2101681.1816596468</v>
      </c>
      <c r="CC34" s="138">
        <f t="shared" si="40"/>
        <v>2271843.6938773589</v>
      </c>
      <c r="CD34" s="139">
        <f t="shared" si="41"/>
        <v>4373524.8755370062</v>
      </c>
      <c r="CE34" s="41"/>
      <c r="CF34" s="43">
        <v>1956484.4975431827</v>
      </c>
      <c r="CG34" s="47">
        <f t="shared" si="61"/>
        <v>15.622131442079741</v>
      </c>
      <c r="CH34" s="44">
        <v>636050.44456031045</v>
      </c>
      <c r="CI34" s="47">
        <f t="shared" si="62"/>
        <v>29.437239994460612</v>
      </c>
      <c r="CJ34" s="44">
        <v>2534479.7643822082</v>
      </c>
      <c r="CK34" s="48">
        <v>17.259557794832702</v>
      </c>
      <c r="CL34" s="46">
        <v>1962060.0174646478</v>
      </c>
      <c r="CM34" s="47">
        <v>3.6561873160355765</v>
      </c>
      <c r="CN34" s="44">
        <v>2696216.9011289864</v>
      </c>
      <c r="CO34" s="47">
        <v>8.3938598410680338</v>
      </c>
      <c r="CP34" s="44">
        <v>4658276.9185936339</v>
      </c>
      <c r="CQ34" s="48">
        <v>5.430151189588944</v>
      </c>
      <c r="CR34" s="137">
        <f t="shared" si="42"/>
        <v>3918544.5150078302</v>
      </c>
      <c r="CS34" s="138">
        <f t="shared" si="43"/>
        <v>3332267.3456892967</v>
      </c>
      <c r="CT34" s="139">
        <f t="shared" si="44"/>
        <v>7250811.8606971269</v>
      </c>
      <c r="CU34" s="41"/>
      <c r="CV34" s="46">
        <f t="shared" si="45"/>
        <v>5299012.548951434</v>
      </c>
      <c r="CW34" s="47">
        <f t="shared" si="46"/>
        <v>7.79499254770385</v>
      </c>
      <c r="CX34" s="47">
        <f t="shared" si="47"/>
        <v>2823229.6910510059</v>
      </c>
      <c r="CY34" s="47">
        <f t="shared" si="48"/>
        <v>18.767106664346766</v>
      </c>
      <c r="CZ34" s="44">
        <f t="shared" si="49"/>
        <v>8122242.2400024403</v>
      </c>
      <c r="DA34" s="48">
        <f t="shared" si="50"/>
        <v>9.7830994709941805</v>
      </c>
      <c r="DB34" s="46">
        <f t="shared" si="51"/>
        <v>11735037.57196217</v>
      </c>
      <c r="DC34" s="47">
        <f t="shared" si="52"/>
        <v>4.2218880438607869</v>
      </c>
      <c r="DD34" s="44">
        <f t="shared" si="53"/>
        <v>16208680.863410611</v>
      </c>
      <c r="DE34" s="47">
        <f t="shared" si="54"/>
        <v>10.667430666528862</v>
      </c>
      <c r="DF34" s="44">
        <f t="shared" si="55"/>
        <v>27943718.435372781</v>
      </c>
      <c r="DG34" s="48">
        <f t="shared" si="56"/>
        <v>6.5000114992030245</v>
      </c>
      <c r="DH34" s="174"/>
      <c r="DI34" s="187" t="s">
        <v>32</v>
      </c>
      <c r="DJ34" s="46">
        <f t="shared" si="57"/>
        <v>8122242.2400024403</v>
      </c>
      <c r="DK34" s="44">
        <f t="shared" si="58"/>
        <v>27943718.435372781</v>
      </c>
      <c r="DL34" s="45">
        <f t="shared" si="59"/>
        <v>36065960.675375223</v>
      </c>
      <c r="DM34"/>
    </row>
    <row r="35" spans="1:117" s="25" customFormat="1" ht="15.6" x14ac:dyDescent="0.3">
      <c r="A35" s="33">
        <v>23</v>
      </c>
      <c r="B35" s="33" t="s">
        <v>33</v>
      </c>
      <c r="C35" s="42"/>
      <c r="D35" s="43">
        <v>476769.02</v>
      </c>
      <c r="E35" s="47">
        <v>4.5152002045609514</v>
      </c>
      <c r="F35" s="44">
        <v>17363.04</v>
      </c>
      <c r="G35" s="47">
        <v>0.75171183652264273</v>
      </c>
      <c r="H35" s="44">
        <v>494132.06</v>
      </c>
      <c r="I35" s="48">
        <v>3.8397082912425207</v>
      </c>
      <c r="J35" s="46">
        <v>0</v>
      </c>
      <c r="K35" s="47">
        <v>0</v>
      </c>
      <c r="L35" s="44">
        <v>0</v>
      </c>
      <c r="M35" s="47">
        <v>0</v>
      </c>
      <c r="N35" s="44">
        <v>0</v>
      </c>
      <c r="O35" s="48">
        <v>0</v>
      </c>
      <c r="P35" s="137">
        <f t="shared" si="27"/>
        <v>476769.02</v>
      </c>
      <c r="Q35" s="138">
        <f t="shared" si="28"/>
        <v>17363.04</v>
      </c>
      <c r="R35" s="139">
        <f t="shared" si="29"/>
        <v>494132.06</v>
      </c>
      <c r="S35" s="39"/>
      <c r="T35" s="43">
        <v>174243.96255826997</v>
      </c>
      <c r="U35" s="47">
        <v>0.91969218964667798</v>
      </c>
      <c r="V35" s="44">
        <v>10387.87851071437</v>
      </c>
      <c r="W35" s="47">
        <v>0.22643876862592632</v>
      </c>
      <c r="X35" s="44">
        <v>184631.84106898433</v>
      </c>
      <c r="Y35" s="48">
        <v>0.78455234292105824</v>
      </c>
      <c r="Z35" s="46">
        <v>-7.5515026679680659</v>
      </c>
      <c r="AA35" s="47">
        <v>-7.9708490357382554E-6</v>
      </c>
      <c r="AB35" s="44">
        <v>-65.79799752819531</v>
      </c>
      <c r="AC35" s="47">
        <v>-1.8257746605896853E-4</v>
      </c>
      <c r="AD35" s="44">
        <v>-73.349500196163376</v>
      </c>
      <c r="AE35" s="48">
        <v>-5.6087290461626682E-5</v>
      </c>
      <c r="AF35" s="137">
        <f t="shared" si="30"/>
        <v>174236.41105560199</v>
      </c>
      <c r="AG35" s="138">
        <f t="shared" si="31"/>
        <v>10322.080513186174</v>
      </c>
      <c r="AH35" s="139">
        <f t="shared" si="32"/>
        <v>184558.49156878816</v>
      </c>
      <c r="AI35" s="41"/>
      <c r="AJ35" s="43">
        <v>807667.31231638603</v>
      </c>
      <c r="AK35" s="47">
        <v>12.811981477100032</v>
      </c>
      <c r="AL35" s="44">
        <v>19435.079330819906</v>
      </c>
      <c r="AM35" s="47">
        <v>1.1191454181054881</v>
      </c>
      <c r="AN35" s="44">
        <v>827102.39164720592</v>
      </c>
      <c r="AO35" s="48">
        <v>10.286575524801705</v>
      </c>
      <c r="AP35" s="46">
        <v>0</v>
      </c>
      <c r="AQ35" s="47">
        <v>0</v>
      </c>
      <c r="AR35" s="44">
        <v>0</v>
      </c>
      <c r="AS35" s="47">
        <v>0</v>
      </c>
      <c r="AT35" s="44">
        <v>0</v>
      </c>
      <c r="AU35" s="48">
        <v>0</v>
      </c>
      <c r="AV35" s="137">
        <f t="shared" si="33"/>
        <v>807667.31231638603</v>
      </c>
      <c r="AW35" s="138">
        <f t="shared" si="34"/>
        <v>19435.079330819906</v>
      </c>
      <c r="AX35" s="139">
        <f t="shared" si="35"/>
        <v>827102.39164720592</v>
      </c>
      <c r="AY35" s="41"/>
      <c r="AZ35" s="43">
        <v>656780.361299754</v>
      </c>
      <c r="BA35" s="47">
        <v>6.669279781582194</v>
      </c>
      <c r="BB35" s="44">
        <v>16401.812236330199</v>
      </c>
      <c r="BC35" s="47">
        <v>0.79529202591957437</v>
      </c>
      <c r="BD35" s="44">
        <f t="shared" si="60"/>
        <v>673182.17353608424</v>
      </c>
      <c r="BE35" s="48">
        <v>5.5318094546272087</v>
      </c>
      <c r="BF35" s="46">
        <v>0</v>
      </c>
      <c r="BG35" s="47">
        <v>0</v>
      </c>
      <c r="BH35" s="44">
        <v>0</v>
      </c>
      <c r="BI35" s="47">
        <v>0</v>
      </c>
      <c r="BJ35" s="44">
        <v>0</v>
      </c>
      <c r="BK35" s="48">
        <v>0</v>
      </c>
      <c r="BL35" s="137">
        <f t="shared" si="36"/>
        <v>656780.361299754</v>
      </c>
      <c r="BM35" s="138">
        <f t="shared" si="37"/>
        <v>16401.812236330199</v>
      </c>
      <c r="BN35" s="139">
        <f t="shared" si="38"/>
        <v>673182.17353608424</v>
      </c>
      <c r="BO35" s="41"/>
      <c r="BP35" s="43">
        <v>1046900.4664114527</v>
      </c>
      <c r="BQ35" s="47">
        <v>12.070521450115907</v>
      </c>
      <c r="BR35" s="44">
        <v>20846.549241107812</v>
      </c>
      <c r="BS35" s="47">
        <v>1.2919279400785704</v>
      </c>
      <c r="BT35" s="44">
        <v>1067747.0156525606</v>
      </c>
      <c r="BU35" s="48">
        <v>10.379778120042779</v>
      </c>
      <c r="BV35" s="46">
        <v>0</v>
      </c>
      <c r="BW35" s="47">
        <v>0</v>
      </c>
      <c r="BX35" s="44">
        <v>5.5350691562173324</v>
      </c>
      <c r="BY35" s="47">
        <v>3.2514857113922955E-5</v>
      </c>
      <c r="BZ35" s="44">
        <v>5.5350691562173324</v>
      </c>
      <c r="CA35" s="48">
        <v>1.2620230777969554E-5</v>
      </c>
      <c r="CB35" s="137">
        <f t="shared" si="39"/>
        <v>1046900.4664114527</v>
      </c>
      <c r="CC35" s="138">
        <f t="shared" si="40"/>
        <v>20852.084310264028</v>
      </c>
      <c r="CD35" s="139">
        <f t="shared" si="41"/>
        <v>1067752.5507217168</v>
      </c>
      <c r="CE35" s="41"/>
      <c r="CF35" s="43">
        <v>535076.40840738337</v>
      </c>
      <c r="CG35" s="47">
        <f t="shared" si="61"/>
        <v>4.2724764720562716</v>
      </c>
      <c r="CH35" s="44">
        <v>11972.408216094938</v>
      </c>
      <c r="CI35" s="47">
        <f t="shared" si="62"/>
        <v>0.55409858916531396</v>
      </c>
      <c r="CJ35" s="44">
        <v>543879.70279861614</v>
      </c>
      <c r="CK35" s="48">
        <v>3.7037672566217177</v>
      </c>
      <c r="CL35" s="46">
        <v>0</v>
      </c>
      <c r="CM35" s="47">
        <v>0</v>
      </c>
      <c r="CN35" s="44">
        <v>0</v>
      </c>
      <c r="CO35" s="47">
        <v>0</v>
      </c>
      <c r="CP35" s="44">
        <v>0</v>
      </c>
      <c r="CQ35" s="48">
        <v>0</v>
      </c>
      <c r="CR35" s="137">
        <f t="shared" si="42"/>
        <v>535076.40840738337</v>
      </c>
      <c r="CS35" s="138">
        <f t="shared" si="43"/>
        <v>11972.408216094938</v>
      </c>
      <c r="CT35" s="139">
        <f t="shared" si="44"/>
        <v>547048.81662347831</v>
      </c>
      <c r="CU35" s="41"/>
      <c r="CV35" s="46">
        <f t="shared" si="45"/>
        <v>3697437.5309932465</v>
      </c>
      <c r="CW35" s="47">
        <f t="shared" si="46"/>
        <v>5.4390318447907928</v>
      </c>
      <c r="CX35" s="47">
        <f t="shared" si="47"/>
        <v>96406.767535067222</v>
      </c>
      <c r="CY35" s="47">
        <f t="shared" si="48"/>
        <v>0.6408533089710986</v>
      </c>
      <c r="CZ35" s="44">
        <f t="shared" si="49"/>
        <v>3793844.2985283136</v>
      </c>
      <c r="DA35" s="48">
        <f t="shared" si="50"/>
        <v>4.5696194539939601</v>
      </c>
      <c r="DB35" s="46">
        <f t="shared" si="51"/>
        <v>-7.5515026679680659</v>
      </c>
      <c r="DC35" s="47">
        <f t="shared" si="52"/>
        <v>-2.7167871113808806E-6</v>
      </c>
      <c r="DD35" s="44">
        <f t="shared" si="53"/>
        <v>-60.262928371977978</v>
      </c>
      <c r="DE35" s="47">
        <f t="shared" si="54"/>
        <v>-3.9660883916916247E-5</v>
      </c>
      <c r="DF35" s="44">
        <f t="shared" si="55"/>
        <v>-67.814431039946044</v>
      </c>
      <c r="DG35" s="48">
        <f t="shared" si="56"/>
        <v>-1.5774370994719746E-5</v>
      </c>
      <c r="DH35" s="174"/>
      <c r="DI35" s="187" t="s">
        <v>33</v>
      </c>
      <c r="DJ35" s="46">
        <f t="shared" si="57"/>
        <v>3793844.2985283136</v>
      </c>
      <c r="DK35" s="44">
        <f t="shared" si="58"/>
        <v>-67.814431039946044</v>
      </c>
      <c r="DL35" s="45">
        <f t="shared" si="59"/>
        <v>3793776.4840972736</v>
      </c>
      <c r="DM35"/>
    </row>
    <row r="36" spans="1:117" s="25" customFormat="1" ht="15.6" x14ac:dyDescent="0.3">
      <c r="A36" s="33">
        <v>24</v>
      </c>
      <c r="B36" s="33" t="s">
        <v>34</v>
      </c>
      <c r="C36" s="42"/>
      <c r="D36" s="43">
        <v>184559.43</v>
      </c>
      <c r="E36" s="47">
        <v>1.7478542882036516</v>
      </c>
      <c r="F36" s="44">
        <v>0</v>
      </c>
      <c r="G36" s="47">
        <v>0</v>
      </c>
      <c r="H36" s="44">
        <v>184559.43</v>
      </c>
      <c r="I36" s="48">
        <v>1.4341396378895019</v>
      </c>
      <c r="J36" s="46">
        <v>0</v>
      </c>
      <c r="K36" s="47">
        <v>0</v>
      </c>
      <c r="L36" s="44">
        <v>0</v>
      </c>
      <c r="M36" s="47">
        <v>0</v>
      </c>
      <c r="N36" s="44">
        <v>0</v>
      </c>
      <c r="O36" s="48">
        <v>0</v>
      </c>
      <c r="P36" s="137">
        <f t="shared" si="27"/>
        <v>184559.43</v>
      </c>
      <c r="Q36" s="138">
        <f t="shared" si="28"/>
        <v>0</v>
      </c>
      <c r="R36" s="139">
        <f t="shared" si="29"/>
        <v>184559.43</v>
      </c>
      <c r="S36" s="39"/>
      <c r="T36" s="43">
        <v>99609.070285857015</v>
      </c>
      <c r="U36" s="47">
        <v>0.52575528365428414</v>
      </c>
      <c r="V36" s="44">
        <v>1464.4100028551256</v>
      </c>
      <c r="W36" s="47">
        <v>3.192174393144688E-2</v>
      </c>
      <c r="X36" s="44">
        <v>101073.48028871213</v>
      </c>
      <c r="Y36" s="48">
        <v>0.42948949275800408</v>
      </c>
      <c r="Z36" s="46">
        <v>0</v>
      </c>
      <c r="AA36" s="47">
        <v>0</v>
      </c>
      <c r="AB36" s="44">
        <v>0</v>
      </c>
      <c r="AC36" s="47">
        <v>0</v>
      </c>
      <c r="AD36" s="44">
        <v>0</v>
      </c>
      <c r="AE36" s="48">
        <v>0</v>
      </c>
      <c r="AF36" s="137">
        <f t="shared" si="30"/>
        <v>99609.070285857015</v>
      </c>
      <c r="AG36" s="138">
        <f t="shared" si="31"/>
        <v>1464.4100028551256</v>
      </c>
      <c r="AH36" s="139">
        <f t="shared" si="32"/>
        <v>101073.48028871213</v>
      </c>
      <c r="AI36" s="41"/>
      <c r="AJ36" s="43">
        <v>298722.04149286047</v>
      </c>
      <c r="AK36" s="47">
        <v>4.738611064290299</v>
      </c>
      <c r="AL36" s="44">
        <v>-148.84323854674517</v>
      </c>
      <c r="AM36" s="47">
        <v>-8.5709569588129208E-3</v>
      </c>
      <c r="AN36" s="44">
        <v>298573.19825431373</v>
      </c>
      <c r="AO36" s="48">
        <v>3.7133198797889926</v>
      </c>
      <c r="AP36" s="46">
        <v>0</v>
      </c>
      <c r="AQ36" s="47">
        <v>0</v>
      </c>
      <c r="AR36" s="44">
        <v>0</v>
      </c>
      <c r="AS36" s="47">
        <v>0</v>
      </c>
      <c r="AT36" s="44">
        <v>0</v>
      </c>
      <c r="AU36" s="48">
        <v>0</v>
      </c>
      <c r="AV36" s="137">
        <f t="shared" si="33"/>
        <v>298722.04149286047</v>
      </c>
      <c r="AW36" s="138">
        <f t="shared" si="34"/>
        <v>-148.84323854674517</v>
      </c>
      <c r="AX36" s="139">
        <f t="shared" si="35"/>
        <v>298573.19825431373</v>
      </c>
      <c r="AY36" s="41"/>
      <c r="AZ36" s="43">
        <v>212598.24177184937</v>
      </c>
      <c r="BA36" s="47">
        <v>2.2011845472115281</v>
      </c>
      <c r="BB36" s="44">
        <v>983.10578628648636</v>
      </c>
      <c r="BC36" s="47">
        <v>2.922867373320524E-2</v>
      </c>
      <c r="BD36" s="44">
        <f t="shared" si="60"/>
        <v>213581.34755813587</v>
      </c>
      <c r="BE36" s="48">
        <v>1.7805954244038489</v>
      </c>
      <c r="BF36" s="46">
        <v>0</v>
      </c>
      <c r="BG36" s="47">
        <v>0</v>
      </c>
      <c r="BH36" s="44">
        <v>0</v>
      </c>
      <c r="BI36" s="47">
        <v>0</v>
      </c>
      <c r="BJ36" s="44">
        <v>0</v>
      </c>
      <c r="BK36" s="48">
        <v>0</v>
      </c>
      <c r="BL36" s="137">
        <f t="shared" si="36"/>
        <v>212598.24177184937</v>
      </c>
      <c r="BM36" s="138">
        <f t="shared" si="37"/>
        <v>983.10578628648636</v>
      </c>
      <c r="BN36" s="139">
        <f t="shared" si="38"/>
        <v>213581.34755813587</v>
      </c>
      <c r="BO36" s="41"/>
      <c r="BP36" s="43">
        <v>317439.59039397317</v>
      </c>
      <c r="BQ36" s="47">
        <v>3.660005423534257</v>
      </c>
      <c r="BR36" s="44">
        <v>107.17492958399575</v>
      </c>
      <c r="BS36" s="47">
        <v>6.6419763004459441E-3</v>
      </c>
      <c r="BT36" s="44">
        <v>317546.76532355713</v>
      </c>
      <c r="BU36" s="48">
        <v>3.0869343753505185</v>
      </c>
      <c r="BV36" s="46">
        <v>0</v>
      </c>
      <c r="BW36" s="47">
        <v>0</v>
      </c>
      <c r="BX36" s="44">
        <v>0.35783998305086584</v>
      </c>
      <c r="BY36" s="47">
        <v>2.1020723662464511E-6</v>
      </c>
      <c r="BZ36" s="44">
        <v>0.35783998305086584</v>
      </c>
      <c r="CA36" s="48">
        <v>8.1589281727653994E-7</v>
      </c>
      <c r="CB36" s="137">
        <f t="shared" si="39"/>
        <v>317439.59039397317</v>
      </c>
      <c r="CC36" s="138">
        <f t="shared" si="40"/>
        <v>107.53276956704661</v>
      </c>
      <c r="CD36" s="139">
        <f t="shared" si="41"/>
        <v>317547.12316354021</v>
      </c>
      <c r="CE36" s="41"/>
      <c r="CF36" s="43">
        <v>233372.46778131378</v>
      </c>
      <c r="CG36" s="47">
        <f t="shared" si="61"/>
        <v>1.8634317681639261</v>
      </c>
      <c r="CH36" s="44">
        <v>1789.4513165906174</v>
      </c>
      <c r="CI36" s="47">
        <f t="shared" si="62"/>
        <v>8.2818129152155195E-2</v>
      </c>
      <c r="CJ36" s="44">
        <v>238556.93124094076</v>
      </c>
      <c r="CK36" s="48">
        <v>1.6245492270144761</v>
      </c>
      <c r="CL36" s="46">
        <v>0</v>
      </c>
      <c r="CM36" s="47">
        <v>0</v>
      </c>
      <c r="CN36" s="44">
        <v>0</v>
      </c>
      <c r="CO36" s="47">
        <v>0</v>
      </c>
      <c r="CP36" s="44">
        <v>0</v>
      </c>
      <c r="CQ36" s="48">
        <v>0</v>
      </c>
      <c r="CR36" s="137">
        <f t="shared" si="42"/>
        <v>233372.46778131378</v>
      </c>
      <c r="CS36" s="138">
        <f t="shared" si="43"/>
        <v>1789.4513165906174</v>
      </c>
      <c r="CT36" s="139">
        <f t="shared" si="44"/>
        <v>235161.91909790441</v>
      </c>
      <c r="CU36" s="41"/>
      <c r="CV36" s="46">
        <f t="shared" si="45"/>
        <v>1346300.8417258537</v>
      </c>
      <c r="CW36" s="47">
        <f t="shared" si="46"/>
        <v>1.9804454002089649</v>
      </c>
      <c r="CX36" s="47">
        <f t="shared" si="47"/>
        <v>4195.2987967694808</v>
      </c>
      <c r="CY36" s="47">
        <f t="shared" si="48"/>
        <v>2.7887784071323037E-2</v>
      </c>
      <c r="CZ36" s="44">
        <f t="shared" si="49"/>
        <v>1350496.1405226232</v>
      </c>
      <c r="DA36" s="48">
        <f t="shared" si="50"/>
        <v>1.6266491059398134</v>
      </c>
      <c r="DB36" s="46">
        <f t="shared" si="51"/>
        <v>0</v>
      </c>
      <c r="DC36" s="47">
        <f t="shared" si="52"/>
        <v>0</v>
      </c>
      <c r="DD36" s="44">
        <f t="shared" si="53"/>
        <v>0.35783998305086584</v>
      </c>
      <c r="DE36" s="47">
        <f t="shared" si="54"/>
        <v>2.3550548259136719E-7</v>
      </c>
      <c r="DF36" s="44">
        <f t="shared" si="55"/>
        <v>0.35783998305086584</v>
      </c>
      <c r="DG36" s="48">
        <f t="shared" si="56"/>
        <v>8.3237454960929721E-8</v>
      </c>
      <c r="DH36" s="174"/>
      <c r="DI36" s="187" t="s">
        <v>34</v>
      </c>
      <c r="DJ36" s="46">
        <f t="shared" si="57"/>
        <v>1350496.1405226232</v>
      </c>
      <c r="DK36" s="44">
        <f t="shared" si="58"/>
        <v>0.35783998305086584</v>
      </c>
      <c r="DL36" s="45">
        <f t="shared" si="59"/>
        <v>1350496.4983626062</v>
      </c>
      <c r="DM36"/>
    </row>
    <row r="37" spans="1:117" s="25" customFormat="1" ht="15.6" x14ac:dyDescent="0.3">
      <c r="A37" s="33">
        <v>25</v>
      </c>
      <c r="B37" s="33" t="s">
        <v>35</v>
      </c>
      <c r="C37" s="42"/>
      <c r="D37" s="43">
        <v>74658.559999999998</v>
      </c>
      <c r="E37" s="47">
        <v>0.70704750359875745</v>
      </c>
      <c r="F37" s="44">
        <v>3016.44</v>
      </c>
      <c r="G37" s="47">
        <v>0.13059312494588277</v>
      </c>
      <c r="H37" s="44">
        <v>77675</v>
      </c>
      <c r="I37" s="48">
        <v>0.60358225192322634</v>
      </c>
      <c r="J37" s="46">
        <v>0</v>
      </c>
      <c r="K37" s="47">
        <v>0</v>
      </c>
      <c r="L37" s="44">
        <v>0</v>
      </c>
      <c r="M37" s="47">
        <v>0</v>
      </c>
      <c r="N37" s="44">
        <v>0</v>
      </c>
      <c r="O37" s="48">
        <v>0</v>
      </c>
      <c r="P37" s="137">
        <f t="shared" si="27"/>
        <v>74658.559999999998</v>
      </c>
      <c r="Q37" s="138">
        <f t="shared" si="28"/>
        <v>3016.44</v>
      </c>
      <c r="R37" s="139">
        <f t="shared" si="29"/>
        <v>77675</v>
      </c>
      <c r="S37" s="39"/>
      <c r="T37" s="43">
        <v>323418.71125730826</v>
      </c>
      <c r="U37" s="47">
        <v>1.707064384681162</v>
      </c>
      <c r="V37" s="44">
        <v>14945.3484488088</v>
      </c>
      <c r="W37" s="47">
        <v>0.32578416237185392</v>
      </c>
      <c r="X37" s="44">
        <v>338364.05970611703</v>
      </c>
      <c r="Y37" s="48">
        <v>1.4378035460499419</v>
      </c>
      <c r="Z37" s="46">
        <v>1440.5380965635036</v>
      </c>
      <c r="AA37" s="47">
        <v>1.5205333564461347E-3</v>
      </c>
      <c r="AB37" s="44">
        <v>3953.2924425870233</v>
      </c>
      <c r="AC37" s="47">
        <v>1.0969666918029168E-2</v>
      </c>
      <c r="AD37" s="44">
        <v>5393.8305391505273</v>
      </c>
      <c r="AE37" s="48">
        <v>4.1244362857424353E-3</v>
      </c>
      <c r="AF37" s="137">
        <f t="shared" si="30"/>
        <v>324859.24935387174</v>
      </c>
      <c r="AG37" s="138">
        <f t="shared" si="31"/>
        <v>18898.640891395822</v>
      </c>
      <c r="AH37" s="139">
        <f t="shared" si="32"/>
        <v>343757.89024526754</v>
      </c>
      <c r="AI37" s="41"/>
      <c r="AJ37" s="43">
        <v>967646.28912434354</v>
      </c>
      <c r="AK37" s="47">
        <v>15.349719053368394</v>
      </c>
      <c r="AL37" s="44">
        <v>23529.986722572241</v>
      </c>
      <c r="AM37" s="47">
        <v>1.3549456825159645</v>
      </c>
      <c r="AN37" s="44">
        <v>991176.27584691579</v>
      </c>
      <c r="AO37" s="48">
        <v>12.327143196364895</v>
      </c>
      <c r="AP37" s="46">
        <v>0</v>
      </c>
      <c r="AQ37" s="47">
        <v>0</v>
      </c>
      <c r="AR37" s="44">
        <v>0</v>
      </c>
      <c r="AS37" s="47">
        <v>0</v>
      </c>
      <c r="AT37" s="44">
        <v>0</v>
      </c>
      <c r="AU37" s="48">
        <v>0</v>
      </c>
      <c r="AV37" s="137">
        <f t="shared" si="33"/>
        <v>967646.28912434354</v>
      </c>
      <c r="AW37" s="138">
        <f t="shared" si="34"/>
        <v>23529.986722572241</v>
      </c>
      <c r="AX37" s="139">
        <f t="shared" si="35"/>
        <v>991176.27584691579</v>
      </c>
      <c r="AY37" s="41"/>
      <c r="AZ37" s="43">
        <v>939969.79148895713</v>
      </c>
      <c r="BA37" s="47">
        <v>9.847997544519739</v>
      </c>
      <c r="BB37" s="44">
        <v>30465.372752293417</v>
      </c>
      <c r="BC37" s="47">
        <v>0.92974454137869733</v>
      </c>
      <c r="BD37" s="44">
        <f t="shared" si="60"/>
        <v>970435.16424125049</v>
      </c>
      <c r="BE37" s="48">
        <v>8.1210194537719502</v>
      </c>
      <c r="BF37" s="46">
        <v>0</v>
      </c>
      <c r="BG37" s="47">
        <v>0</v>
      </c>
      <c r="BH37" s="44">
        <v>0</v>
      </c>
      <c r="BI37" s="47">
        <v>0</v>
      </c>
      <c r="BJ37" s="44">
        <v>0</v>
      </c>
      <c r="BK37" s="48">
        <v>0</v>
      </c>
      <c r="BL37" s="137">
        <f t="shared" si="36"/>
        <v>939969.79148895713</v>
      </c>
      <c r="BM37" s="138">
        <f t="shared" si="37"/>
        <v>30465.372752293417</v>
      </c>
      <c r="BN37" s="139">
        <f t="shared" si="38"/>
        <v>970435.16424125049</v>
      </c>
      <c r="BO37" s="41"/>
      <c r="BP37" s="43">
        <v>1010942.381939976</v>
      </c>
      <c r="BQ37" s="47">
        <v>11.655933011345017</v>
      </c>
      <c r="BR37" s="44">
        <v>27614.886596891738</v>
      </c>
      <c r="BS37" s="47">
        <v>1.7113836512699392</v>
      </c>
      <c r="BT37" s="44">
        <v>1038557.2685368678</v>
      </c>
      <c r="BU37" s="48">
        <v>10.096018864339424</v>
      </c>
      <c r="BV37" s="46">
        <v>34.830799062460869</v>
      </c>
      <c r="BW37" s="47">
        <v>1.2979373986868464E-4</v>
      </c>
      <c r="BX37" s="44">
        <v>3950.4192047391607</v>
      </c>
      <c r="BY37" s="47">
        <v>2.3206090539611594E-2</v>
      </c>
      <c r="BZ37" s="44">
        <v>3985.2500038016215</v>
      </c>
      <c r="CA37" s="48">
        <v>9.0865666419698288E-3</v>
      </c>
      <c r="CB37" s="137">
        <f t="shared" si="39"/>
        <v>1010977.2127390385</v>
      </c>
      <c r="CC37" s="138">
        <f t="shared" si="40"/>
        <v>31565.305801630901</v>
      </c>
      <c r="CD37" s="139">
        <f t="shared" si="41"/>
        <v>1042542.5185406695</v>
      </c>
      <c r="CE37" s="41"/>
      <c r="CF37" s="43">
        <v>597169.03382482938</v>
      </c>
      <c r="CG37" s="47">
        <f t="shared" si="61"/>
        <v>4.7682734778967193</v>
      </c>
      <c r="CH37" s="44">
        <v>23089.694407620878</v>
      </c>
      <c r="CI37" s="47">
        <f t="shared" si="62"/>
        <v>1.068621021318132</v>
      </c>
      <c r="CJ37" s="44">
        <v>633382.71819774935</v>
      </c>
      <c r="CK37" s="48">
        <v>4.3132739841176022</v>
      </c>
      <c r="CL37" s="46">
        <v>0</v>
      </c>
      <c r="CM37" s="47">
        <v>0</v>
      </c>
      <c r="CN37" s="44">
        <v>0</v>
      </c>
      <c r="CO37" s="47">
        <v>0</v>
      </c>
      <c r="CP37" s="44">
        <v>0</v>
      </c>
      <c r="CQ37" s="48">
        <v>0</v>
      </c>
      <c r="CR37" s="137">
        <f t="shared" si="42"/>
        <v>597169.03382482938</v>
      </c>
      <c r="CS37" s="138">
        <f t="shared" si="43"/>
        <v>23089.694407620878</v>
      </c>
      <c r="CT37" s="139">
        <f t="shared" si="44"/>
        <v>620258.72823245032</v>
      </c>
      <c r="CU37" s="41"/>
      <c r="CV37" s="46">
        <f t="shared" si="45"/>
        <v>3913804.7676354144</v>
      </c>
      <c r="CW37" s="47">
        <f t="shared" si="46"/>
        <v>5.7573139740766939</v>
      </c>
      <c r="CX37" s="47">
        <f t="shared" si="47"/>
        <v>122661.72892818708</v>
      </c>
      <c r="CY37" s="47">
        <f t="shared" si="48"/>
        <v>0.81538025677659509</v>
      </c>
      <c r="CZ37" s="44">
        <f t="shared" si="49"/>
        <v>4036466.4965636013</v>
      </c>
      <c r="DA37" s="48">
        <f t="shared" si="50"/>
        <v>4.8618536704964415</v>
      </c>
      <c r="DB37" s="46">
        <f t="shared" si="51"/>
        <v>1475.3688956259643</v>
      </c>
      <c r="DC37" s="47">
        <f t="shared" si="52"/>
        <v>5.3079014553899303E-4</v>
      </c>
      <c r="DD37" s="44">
        <f t="shared" si="53"/>
        <v>7903.711647326184</v>
      </c>
      <c r="DE37" s="47">
        <f t="shared" si="54"/>
        <v>5.201675368685604E-3</v>
      </c>
      <c r="DF37" s="44">
        <f t="shared" si="55"/>
        <v>9379.0805429521479</v>
      </c>
      <c r="DG37" s="48">
        <f t="shared" si="56"/>
        <v>2.1816756965303647E-3</v>
      </c>
      <c r="DH37" s="174"/>
      <c r="DI37" s="187" t="s">
        <v>35</v>
      </c>
      <c r="DJ37" s="46">
        <f t="shared" si="57"/>
        <v>4036466.4965636013</v>
      </c>
      <c r="DK37" s="44">
        <f t="shared" si="58"/>
        <v>9379.0805429521479</v>
      </c>
      <c r="DL37" s="45">
        <f t="shared" si="59"/>
        <v>4045845.5771065536</v>
      </c>
      <c r="DM37"/>
    </row>
    <row r="38" spans="1:117" s="25" customFormat="1" ht="15.6" x14ac:dyDescent="0.3">
      <c r="A38" s="33">
        <v>26</v>
      </c>
      <c r="B38" s="33" t="s">
        <v>36</v>
      </c>
      <c r="C38" s="42"/>
      <c r="D38" s="43">
        <v>343428.1</v>
      </c>
      <c r="E38" s="47">
        <v>3.2524064323054773</v>
      </c>
      <c r="F38" s="44">
        <v>11358.48</v>
      </c>
      <c r="G38" s="47">
        <v>0.49175166681097926</v>
      </c>
      <c r="H38" s="44">
        <v>354786.57999999996</v>
      </c>
      <c r="I38" s="48">
        <v>2.7569086953143209</v>
      </c>
      <c r="J38" s="46">
        <v>0</v>
      </c>
      <c r="K38" s="47">
        <v>0</v>
      </c>
      <c r="L38" s="44">
        <v>0</v>
      </c>
      <c r="M38" s="47">
        <v>0</v>
      </c>
      <c r="N38" s="44">
        <v>0</v>
      </c>
      <c r="O38" s="48">
        <v>0</v>
      </c>
      <c r="P38" s="137">
        <f t="shared" si="27"/>
        <v>343428.1</v>
      </c>
      <c r="Q38" s="138">
        <f t="shared" si="28"/>
        <v>11358.48</v>
      </c>
      <c r="R38" s="139">
        <f t="shared" si="29"/>
        <v>354786.57999999996</v>
      </c>
      <c r="S38" s="39"/>
      <c r="T38" s="43">
        <v>40832.075363543583</v>
      </c>
      <c r="U38" s="47">
        <v>0.21551932272176874</v>
      </c>
      <c r="V38" s="44">
        <v>2058.2385799387757</v>
      </c>
      <c r="W38" s="47">
        <v>4.4866236074959688E-2</v>
      </c>
      <c r="X38" s="44">
        <v>42890.313943482361</v>
      </c>
      <c r="Y38" s="48">
        <v>0.1822529423860656</v>
      </c>
      <c r="Z38" s="46">
        <v>556.85710829843924</v>
      </c>
      <c r="AA38" s="47">
        <v>5.8778022598764948E-4</v>
      </c>
      <c r="AB38" s="44">
        <v>793.3186390192551</v>
      </c>
      <c r="AC38" s="47">
        <v>2.2013148170264359E-3</v>
      </c>
      <c r="AD38" s="44">
        <v>1350.1757473176945</v>
      </c>
      <c r="AE38" s="48">
        <v>1.0324228401219894E-3</v>
      </c>
      <c r="AF38" s="137">
        <f t="shared" si="30"/>
        <v>41388.932471842025</v>
      </c>
      <c r="AG38" s="138">
        <f t="shared" si="31"/>
        <v>2851.5572189580307</v>
      </c>
      <c r="AH38" s="139">
        <f t="shared" si="32"/>
        <v>44240.489690800052</v>
      </c>
      <c r="AI38" s="41"/>
      <c r="AJ38" s="43">
        <v>108343.61661863892</v>
      </c>
      <c r="AK38" s="47">
        <v>1.7186487407779016</v>
      </c>
      <c r="AL38" s="44">
        <v>2154.9933623266252</v>
      </c>
      <c r="AM38" s="47">
        <v>0.12409267317324803</v>
      </c>
      <c r="AN38" s="44">
        <v>110498.60998096554</v>
      </c>
      <c r="AO38" s="48">
        <v>1.3742582640719043</v>
      </c>
      <c r="AP38" s="46">
        <v>0</v>
      </c>
      <c r="AQ38" s="47">
        <v>0</v>
      </c>
      <c r="AR38" s="44">
        <v>0</v>
      </c>
      <c r="AS38" s="47">
        <v>0</v>
      </c>
      <c r="AT38" s="44">
        <v>0</v>
      </c>
      <c r="AU38" s="48">
        <v>0</v>
      </c>
      <c r="AV38" s="137">
        <f t="shared" si="33"/>
        <v>108343.61661863892</v>
      </c>
      <c r="AW38" s="138">
        <f t="shared" si="34"/>
        <v>2154.9933623266252</v>
      </c>
      <c r="AX38" s="139">
        <f t="shared" si="35"/>
        <v>110498.60998096554</v>
      </c>
      <c r="AY38" s="41"/>
      <c r="AZ38" s="43">
        <v>628014.39926803624</v>
      </c>
      <c r="BA38" s="47">
        <v>8.7460372797914872</v>
      </c>
      <c r="BB38" s="44">
        <v>16441.199113576266</v>
      </c>
      <c r="BC38" s="47">
        <v>0.81105911651782614</v>
      </c>
      <c r="BD38" s="44">
        <f t="shared" si="60"/>
        <v>644455.59838161245</v>
      </c>
      <c r="BE38" s="48">
        <v>7.2094657748443502</v>
      </c>
      <c r="BF38" s="46">
        <v>0</v>
      </c>
      <c r="BG38" s="47">
        <v>0</v>
      </c>
      <c r="BH38" s="44">
        <v>0</v>
      </c>
      <c r="BI38" s="47">
        <v>0</v>
      </c>
      <c r="BJ38" s="44">
        <v>0</v>
      </c>
      <c r="BK38" s="48">
        <v>0</v>
      </c>
      <c r="BL38" s="137">
        <f t="shared" si="36"/>
        <v>628014.39926803624</v>
      </c>
      <c r="BM38" s="138">
        <f t="shared" si="37"/>
        <v>16441.199113576266</v>
      </c>
      <c r="BN38" s="139">
        <f t="shared" si="38"/>
        <v>644455.59838161245</v>
      </c>
      <c r="BO38" s="41"/>
      <c r="BP38" s="43">
        <v>198533.1554289147</v>
      </c>
      <c r="BQ38" s="47">
        <v>2.2890415928251939</v>
      </c>
      <c r="BR38" s="44">
        <v>3002.6745556125406</v>
      </c>
      <c r="BS38" s="47">
        <v>0.18608543354068793</v>
      </c>
      <c r="BT38" s="44">
        <v>201535.82998452726</v>
      </c>
      <c r="BU38" s="48">
        <v>1.959169323643186</v>
      </c>
      <c r="BV38" s="46">
        <v>80.262346688463282</v>
      </c>
      <c r="BW38" s="47">
        <v>2.990901853457669E-4</v>
      </c>
      <c r="BX38" s="44">
        <v>1549.1843960616943</v>
      </c>
      <c r="BY38" s="47">
        <v>9.1004299782749092E-3</v>
      </c>
      <c r="BZ38" s="44">
        <v>1629.4467427501577</v>
      </c>
      <c r="CA38" s="48">
        <v>3.7152189708088879E-3</v>
      </c>
      <c r="CB38" s="137">
        <f t="shared" si="39"/>
        <v>198613.41777560316</v>
      </c>
      <c r="CC38" s="138">
        <f t="shared" si="40"/>
        <v>4551.858951674235</v>
      </c>
      <c r="CD38" s="139">
        <f t="shared" si="41"/>
        <v>203165.27672727738</v>
      </c>
      <c r="CE38" s="41"/>
      <c r="CF38" s="43">
        <v>2.673085296307038</v>
      </c>
      <c r="CG38" s="47">
        <f t="shared" si="61"/>
        <v>2.1344043311990273E-5</v>
      </c>
      <c r="CH38" s="44">
        <v>0</v>
      </c>
      <c r="CI38" s="47">
        <f t="shared" si="62"/>
        <v>0</v>
      </c>
      <c r="CJ38" s="44">
        <v>2.6535966691696613</v>
      </c>
      <c r="CK38" s="48">
        <v>1.8070732194965176E-5</v>
      </c>
      <c r="CL38" s="46">
        <v>0</v>
      </c>
      <c r="CM38" s="47">
        <v>0</v>
      </c>
      <c r="CN38" s="44">
        <v>0</v>
      </c>
      <c r="CO38" s="47">
        <v>0</v>
      </c>
      <c r="CP38" s="44">
        <v>0</v>
      </c>
      <c r="CQ38" s="48">
        <v>0</v>
      </c>
      <c r="CR38" s="137">
        <f t="shared" si="42"/>
        <v>2.673085296307038</v>
      </c>
      <c r="CS38" s="138">
        <f t="shared" si="43"/>
        <v>0</v>
      </c>
      <c r="CT38" s="139">
        <f t="shared" si="44"/>
        <v>2.673085296307038</v>
      </c>
      <c r="CU38" s="41"/>
      <c r="CV38" s="46">
        <f t="shared" si="45"/>
        <v>1319154.0197644297</v>
      </c>
      <c r="CW38" s="47">
        <f t="shared" si="46"/>
        <v>1.9405116818174097</v>
      </c>
      <c r="CX38" s="47">
        <f t="shared" si="47"/>
        <v>35015.585611454204</v>
      </c>
      <c r="CY38" s="47">
        <f t="shared" si="48"/>
        <v>0.23276222695153523</v>
      </c>
      <c r="CZ38" s="44">
        <f t="shared" si="49"/>
        <v>1354169.6053758839</v>
      </c>
      <c r="DA38" s="48">
        <f t="shared" si="50"/>
        <v>1.6310737304462894</v>
      </c>
      <c r="DB38" s="46">
        <f t="shared" si="51"/>
        <v>637.1194549869025</v>
      </c>
      <c r="DC38" s="47">
        <f t="shared" si="52"/>
        <v>2.2921503173939522E-4</v>
      </c>
      <c r="DD38" s="44">
        <f t="shared" si="53"/>
        <v>2342.5030350809493</v>
      </c>
      <c r="DE38" s="47">
        <f t="shared" si="54"/>
        <v>1.5416731887952914E-3</v>
      </c>
      <c r="DF38" s="44">
        <f t="shared" si="55"/>
        <v>2979.6224900678517</v>
      </c>
      <c r="DG38" s="48">
        <f t="shared" si="56"/>
        <v>6.9309245630704529E-4</v>
      </c>
      <c r="DH38" s="174"/>
      <c r="DI38" s="187" t="s">
        <v>36</v>
      </c>
      <c r="DJ38" s="46">
        <f t="shared" si="57"/>
        <v>1354169.6053758839</v>
      </c>
      <c r="DK38" s="44">
        <f t="shared" si="58"/>
        <v>2979.6224900678517</v>
      </c>
      <c r="DL38" s="45">
        <f t="shared" si="59"/>
        <v>1357149.2278659518</v>
      </c>
      <c r="DM38"/>
    </row>
    <row r="39" spans="1:117" s="60" customFormat="1" ht="15.6" x14ac:dyDescent="0.3">
      <c r="A39" s="33">
        <v>27</v>
      </c>
      <c r="B39" s="33" t="s">
        <v>37</v>
      </c>
      <c r="C39" s="42"/>
      <c r="D39" s="43">
        <v>537283.84000000008</v>
      </c>
      <c r="E39" s="47">
        <v>5.088300628835519</v>
      </c>
      <c r="F39" s="44">
        <v>16635.62</v>
      </c>
      <c r="G39" s="47">
        <v>0.72021906658585155</v>
      </c>
      <c r="H39" s="44">
        <v>553919.46000000008</v>
      </c>
      <c r="I39" s="48">
        <v>4.3042929520553272</v>
      </c>
      <c r="J39" s="46">
        <v>0</v>
      </c>
      <c r="K39" s="47">
        <v>0</v>
      </c>
      <c r="L39" s="44">
        <v>0</v>
      </c>
      <c r="M39" s="47">
        <v>0</v>
      </c>
      <c r="N39" s="44">
        <v>0</v>
      </c>
      <c r="O39" s="48">
        <v>0</v>
      </c>
      <c r="P39" s="137">
        <f t="shared" si="27"/>
        <v>537283.84000000008</v>
      </c>
      <c r="Q39" s="138">
        <f t="shared" si="28"/>
        <v>16635.62</v>
      </c>
      <c r="R39" s="139">
        <f t="shared" si="29"/>
        <v>553919.46000000008</v>
      </c>
      <c r="S39" s="39"/>
      <c r="T39" s="43">
        <v>88928.385921278736</v>
      </c>
      <c r="U39" s="47">
        <v>0.4693806360282633</v>
      </c>
      <c r="V39" s="44">
        <v>17577.822980718127</v>
      </c>
      <c r="W39" s="47">
        <v>0.3831678033944006</v>
      </c>
      <c r="X39" s="44">
        <v>106506.20890199687</v>
      </c>
      <c r="Y39" s="48">
        <v>0.45257467642583254</v>
      </c>
      <c r="Z39" s="46">
        <v>6605.727279319357</v>
      </c>
      <c r="AA39" s="47">
        <v>6.9725533089006189E-3</v>
      </c>
      <c r="AB39" s="44">
        <v>944.92629199856356</v>
      </c>
      <c r="AC39" s="47">
        <v>2.6219984571972219E-3</v>
      </c>
      <c r="AD39" s="44">
        <v>7550.6535713179201</v>
      </c>
      <c r="AE39" s="48">
        <v>5.7736685171275162E-3</v>
      </c>
      <c r="AF39" s="137">
        <f t="shared" si="30"/>
        <v>95534.113200598091</v>
      </c>
      <c r="AG39" s="138">
        <f t="shared" si="31"/>
        <v>18522.74927271669</v>
      </c>
      <c r="AH39" s="139">
        <f t="shared" si="32"/>
        <v>114056.86247331477</v>
      </c>
      <c r="AI39" s="41"/>
      <c r="AJ39" s="43">
        <v>290394.9605377611</v>
      </c>
      <c r="AK39" s="47">
        <v>4.6065190440634689</v>
      </c>
      <c r="AL39" s="44">
        <v>4587.368745755839</v>
      </c>
      <c r="AM39" s="47">
        <v>0.26415805284785437</v>
      </c>
      <c r="AN39" s="44">
        <v>294982.32928351691</v>
      </c>
      <c r="AO39" s="48">
        <v>3.6686606631783314</v>
      </c>
      <c r="AP39" s="46">
        <v>0</v>
      </c>
      <c r="AQ39" s="47">
        <v>0</v>
      </c>
      <c r="AR39" s="44">
        <v>0</v>
      </c>
      <c r="AS39" s="47">
        <v>0</v>
      </c>
      <c r="AT39" s="44">
        <v>0</v>
      </c>
      <c r="AU39" s="48">
        <v>0</v>
      </c>
      <c r="AV39" s="137">
        <f t="shared" si="33"/>
        <v>290394.9605377611</v>
      </c>
      <c r="AW39" s="138">
        <f t="shared" si="34"/>
        <v>4587.368745755839</v>
      </c>
      <c r="AX39" s="139">
        <f t="shared" si="35"/>
        <v>294982.32928351691</v>
      </c>
      <c r="AY39" s="41"/>
      <c r="AZ39" s="43">
        <v>1247174.753617666</v>
      </c>
      <c r="BA39" s="47">
        <v>10.265280442574113</v>
      </c>
      <c r="BB39" s="44">
        <v>39166.122591042367</v>
      </c>
      <c r="BC39" s="47">
        <v>0.81834729935461603</v>
      </c>
      <c r="BD39" s="44">
        <f t="shared" si="60"/>
        <v>1286340.8762087084</v>
      </c>
      <c r="BE39" s="48">
        <v>8.4359259089728429</v>
      </c>
      <c r="BF39" s="46">
        <v>0</v>
      </c>
      <c r="BG39" s="47">
        <v>0</v>
      </c>
      <c r="BH39" s="44">
        <v>0</v>
      </c>
      <c r="BI39" s="47">
        <v>0</v>
      </c>
      <c r="BJ39" s="44">
        <v>0</v>
      </c>
      <c r="BK39" s="48">
        <v>0</v>
      </c>
      <c r="BL39" s="137">
        <f t="shared" si="36"/>
        <v>1247174.753617666</v>
      </c>
      <c r="BM39" s="138">
        <f t="shared" si="37"/>
        <v>39166.122591042367</v>
      </c>
      <c r="BN39" s="139">
        <f t="shared" si="38"/>
        <v>1286340.8762087084</v>
      </c>
      <c r="BO39" s="41"/>
      <c r="BP39" s="43">
        <v>798789.85168867139</v>
      </c>
      <c r="BQ39" s="47">
        <v>9.2098631611016852</v>
      </c>
      <c r="BR39" s="44">
        <v>7242.0649340818181</v>
      </c>
      <c r="BS39" s="47">
        <v>0.44881413820536803</v>
      </c>
      <c r="BT39" s="44">
        <v>806031.91662275326</v>
      </c>
      <c r="BU39" s="48">
        <v>7.83559432109843</v>
      </c>
      <c r="BV39" s="46">
        <v>66.322810296980734</v>
      </c>
      <c r="BW39" s="47">
        <v>2.4714579678776521E-4</v>
      </c>
      <c r="BX39" s="44">
        <v>135.6690941687782</v>
      </c>
      <c r="BY39" s="47">
        <v>7.9696587109813781E-4</v>
      </c>
      <c r="BZ39" s="44">
        <v>201.99190446575892</v>
      </c>
      <c r="CA39" s="48">
        <v>4.6055150851657462E-4</v>
      </c>
      <c r="CB39" s="137">
        <f t="shared" si="39"/>
        <v>798856.17449896841</v>
      </c>
      <c r="CC39" s="138">
        <f t="shared" si="40"/>
        <v>7377.7340282505966</v>
      </c>
      <c r="CD39" s="139">
        <f t="shared" si="41"/>
        <v>806233.90852721897</v>
      </c>
      <c r="CE39" s="41"/>
      <c r="CF39" s="43">
        <v>0</v>
      </c>
      <c r="CG39" s="47">
        <f t="shared" si="61"/>
        <v>0</v>
      </c>
      <c r="CH39" s="44">
        <v>0</v>
      </c>
      <c r="CI39" s="47">
        <f t="shared" si="62"/>
        <v>0</v>
      </c>
      <c r="CJ39" s="44">
        <v>0</v>
      </c>
      <c r="CK39" s="48">
        <v>0</v>
      </c>
      <c r="CL39" s="46">
        <v>0</v>
      </c>
      <c r="CM39" s="47">
        <v>0</v>
      </c>
      <c r="CN39" s="44">
        <v>0</v>
      </c>
      <c r="CO39" s="47">
        <v>0</v>
      </c>
      <c r="CP39" s="44">
        <v>0</v>
      </c>
      <c r="CQ39" s="48">
        <v>0</v>
      </c>
      <c r="CR39" s="137">
        <f t="shared" si="42"/>
        <v>0</v>
      </c>
      <c r="CS39" s="138">
        <f t="shared" si="43"/>
        <v>0</v>
      </c>
      <c r="CT39" s="139">
        <f t="shared" si="44"/>
        <v>0</v>
      </c>
      <c r="CU39" s="41"/>
      <c r="CV39" s="46">
        <f t="shared" si="45"/>
        <v>2962571.7917653774</v>
      </c>
      <c r="CW39" s="47">
        <f t="shared" si="46"/>
        <v>4.3580242215917062</v>
      </c>
      <c r="CX39" s="47">
        <f t="shared" si="47"/>
        <v>85208.999251598158</v>
      </c>
      <c r="CY39" s="47">
        <f t="shared" si="48"/>
        <v>0.56641738459532798</v>
      </c>
      <c r="CZ39" s="44">
        <f t="shared" si="49"/>
        <v>3047780.7910169754</v>
      </c>
      <c r="DA39" s="48">
        <f t="shared" si="50"/>
        <v>3.670998938871274</v>
      </c>
      <c r="DB39" s="46">
        <f t="shared" si="51"/>
        <v>6672.0500896163376</v>
      </c>
      <c r="DC39" s="47">
        <f t="shared" si="52"/>
        <v>2.4003884375021676E-3</v>
      </c>
      <c r="DD39" s="44">
        <f t="shared" si="53"/>
        <v>1080.5953861673418</v>
      </c>
      <c r="DE39" s="47">
        <f t="shared" si="54"/>
        <v>7.1117301016966063E-4</v>
      </c>
      <c r="DF39" s="44">
        <f t="shared" si="55"/>
        <v>7752.6454757836791</v>
      </c>
      <c r="DG39" s="48">
        <f t="shared" si="56"/>
        <v>1.8033492879046739E-3</v>
      </c>
      <c r="DH39" s="174"/>
      <c r="DI39" s="187" t="s">
        <v>37</v>
      </c>
      <c r="DJ39" s="46">
        <f t="shared" si="57"/>
        <v>3047780.7910169754</v>
      </c>
      <c r="DK39" s="44">
        <f t="shared" si="58"/>
        <v>7752.6454757836791</v>
      </c>
      <c r="DL39" s="45">
        <f t="shared" si="59"/>
        <v>3055533.4364927593</v>
      </c>
      <c r="DM39"/>
    </row>
    <row r="40" spans="1:117" s="60" customFormat="1" ht="15.6" x14ac:dyDescent="0.3">
      <c r="A40" s="33">
        <v>28</v>
      </c>
      <c r="B40" s="33" t="s">
        <v>38</v>
      </c>
      <c r="C40" s="42"/>
      <c r="D40" s="43">
        <v>128084.81999999999</v>
      </c>
      <c r="E40" s="47">
        <v>1.2130163269944692</v>
      </c>
      <c r="F40" s="44">
        <v>155.07</v>
      </c>
      <c r="G40" s="47">
        <v>6.7135682743094637E-3</v>
      </c>
      <c r="H40" s="44">
        <v>128239.89</v>
      </c>
      <c r="I40" s="48">
        <v>0.99650237003652187</v>
      </c>
      <c r="J40" s="46">
        <v>0</v>
      </c>
      <c r="K40" s="47">
        <v>0</v>
      </c>
      <c r="L40" s="44">
        <v>0</v>
      </c>
      <c r="M40" s="47">
        <v>0</v>
      </c>
      <c r="N40" s="44">
        <v>0</v>
      </c>
      <c r="O40" s="48">
        <v>0</v>
      </c>
      <c r="P40" s="137">
        <f t="shared" si="27"/>
        <v>128084.81999999999</v>
      </c>
      <c r="Q40" s="138">
        <f t="shared" si="28"/>
        <v>155.07</v>
      </c>
      <c r="R40" s="139">
        <f t="shared" si="29"/>
        <v>128239.89</v>
      </c>
      <c r="S40" s="39"/>
      <c r="T40" s="43">
        <v>65308714.922940381</v>
      </c>
      <c r="U40" s="47">
        <v>344.71159946447716</v>
      </c>
      <c r="V40" s="44">
        <v>4040162.3690512641</v>
      </c>
      <c r="W40" s="47">
        <v>88.068934475231913</v>
      </c>
      <c r="X40" s="44">
        <v>69348877.291991651</v>
      </c>
      <c r="Y40" s="48">
        <v>294.68277975979521</v>
      </c>
      <c r="Z40" s="46">
        <v>575.04171544275027</v>
      </c>
      <c r="AA40" s="47">
        <v>6.0697465187805472E-4</v>
      </c>
      <c r="AB40" s="44">
        <v>53142.584308128826</v>
      </c>
      <c r="AC40" s="47">
        <v>0.14746099801358781</v>
      </c>
      <c r="AD40" s="44">
        <v>53717.626023571574</v>
      </c>
      <c r="AE40" s="48">
        <v>4.1075618588205284E-2</v>
      </c>
      <c r="AF40" s="137">
        <f t="shared" si="30"/>
        <v>65309289.964655824</v>
      </c>
      <c r="AG40" s="138">
        <f t="shared" si="31"/>
        <v>4093304.9533593929</v>
      </c>
      <c r="AH40" s="139">
        <f t="shared" si="32"/>
        <v>69402594.918015212</v>
      </c>
      <c r="AI40" s="41"/>
      <c r="AJ40" s="43">
        <v>42169175.079781264</v>
      </c>
      <c r="AK40" s="47">
        <v>668.92726966658097</v>
      </c>
      <c r="AL40" s="44">
        <v>2297868.1526712291</v>
      </c>
      <c r="AM40" s="47">
        <v>132.3199442975486</v>
      </c>
      <c r="AN40" s="44">
        <v>44467043.232452497</v>
      </c>
      <c r="AO40" s="48">
        <v>553.03140602010421</v>
      </c>
      <c r="AP40" s="46">
        <v>877.65680750768774</v>
      </c>
      <c r="AQ40" s="47">
        <v>6.2052405117980153E-3</v>
      </c>
      <c r="AR40" s="44">
        <v>469.87200446944115</v>
      </c>
      <c r="AS40" s="47">
        <v>3.4108261853631424E-3</v>
      </c>
      <c r="AT40" s="44">
        <v>1347.528811977129</v>
      </c>
      <c r="AU40" s="48">
        <v>4.8264444531177951E-3</v>
      </c>
      <c r="AV40" s="137">
        <f t="shared" si="33"/>
        <v>42170052.736588769</v>
      </c>
      <c r="AW40" s="138">
        <f t="shared" si="34"/>
        <v>2298338.0246756985</v>
      </c>
      <c r="AX40" s="139">
        <f t="shared" si="35"/>
        <v>44468390.761264466</v>
      </c>
      <c r="AY40" s="41"/>
      <c r="AZ40" s="43">
        <v>37388939.054288618</v>
      </c>
      <c r="BA40" s="47">
        <v>338.40757081466649</v>
      </c>
      <c r="BB40" s="44">
        <v>2328118.5682828012</v>
      </c>
      <c r="BC40" s="47">
        <v>74.855636784723885</v>
      </c>
      <c r="BD40" s="44">
        <f t="shared" si="60"/>
        <v>39717057.622571416</v>
      </c>
      <c r="BE40" s="48">
        <v>287.37196824949905</v>
      </c>
      <c r="BF40" s="46">
        <v>216093.81176270012</v>
      </c>
      <c r="BG40" s="47">
        <v>0.40346818036548454</v>
      </c>
      <c r="BH40" s="44">
        <v>338866.97043608356</v>
      </c>
      <c r="BI40" s="47">
        <v>1.2760109073120485</v>
      </c>
      <c r="BJ40" s="44">
        <v>554960.78219878371</v>
      </c>
      <c r="BK40" s="48">
        <v>0.67822880225200122</v>
      </c>
      <c r="BL40" s="137">
        <f t="shared" si="36"/>
        <v>37605032.866051316</v>
      </c>
      <c r="BM40" s="138">
        <f t="shared" si="37"/>
        <v>2666985.5387188848</v>
      </c>
      <c r="BN40" s="139">
        <f t="shared" si="38"/>
        <v>40272018.404770203</v>
      </c>
      <c r="BO40" s="41"/>
      <c r="BP40" s="43">
        <v>51871494.508863986</v>
      </c>
      <c r="BQ40" s="47">
        <v>598.06639428197184</v>
      </c>
      <c r="BR40" s="44">
        <v>2174859.112857841</v>
      </c>
      <c r="BS40" s="47">
        <v>134.78303872445719</v>
      </c>
      <c r="BT40" s="44">
        <v>54046353.621721826</v>
      </c>
      <c r="BU40" s="48">
        <v>525.39520182876913</v>
      </c>
      <c r="BV40" s="46">
        <v>97467.041607445295</v>
      </c>
      <c r="BW40" s="47">
        <v>0.36320188409921667</v>
      </c>
      <c r="BX40" s="44">
        <v>493800.55020531639</v>
      </c>
      <c r="BY40" s="47">
        <v>2.9007504476556489</v>
      </c>
      <c r="BZ40" s="44">
        <v>591267.59181276173</v>
      </c>
      <c r="CA40" s="48">
        <v>1.3481192826343729</v>
      </c>
      <c r="CB40" s="137">
        <f t="shared" si="39"/>
        <v>51968961.550471433</v>
      </c>
      <c r="CC40" s="138">
        <f t="shared" si="40"/>
        <v>2668659.6630631573</v>
      </c>
      <c r="CD40" s="139">
        <f t="shared" si="41"/>
        <v>54637621.213534594</v>
      </c>
      <c r="CE40" s="41"/>
      <c r="CF40" s="43">
        <v>38582260.104943193</v>
      </c>
      <c r="CG40" s="47">
        <f t="shared" si="61"/>
        <v>308.07151267940395</v>
      </c>
      <c r="CH40" s="44">
        <v>2397183.0887779221</v>
      </c>
      <c r="CI40" s="47">
        <f t="shared" si="62"/>
        <v>110.9447442392707</v>
      </c>
      <c r="CJ40" s="44">
        <v>41361520.209448554</v>
      </c>
      <c r="CK40" s="48">
        <v>281.66788252544217</v>
      </c>
      <c r="CL40" s="46">
        <v>0</v>
      </c>
      <c r="CM40" s="47">
        <v>0</v>
      </c>
      <c r="CN40" s="44">
        <v>0</v>
      </c>
      <c r="CO40" s="47">
        <v>0</v>
      </c>
      <c r="CP40" s="44">
        <v>0</v>
      </c>
      <c r="CQ40" s="48">
        <v>0</v>
      </c>
      <c r="CR40" s="137">
        <f t="shared" si="42"/>
        <v>38582260.104943193</v>
      </c>
      <c r="CS40" s="138">
        <f t="shared" si="43"/>
        <v>2397183.0887779221</v>
      </c>
      <c r="CT40" s="139">
        <f t="shared" si="44"/>
        <v>40979443.193721116</v>
      </c>
      <c r="CU40" s="41"/>
      <c r="CV40" s="46">
        <f t="shared" si="45"/>
        <v>235448668.49081743</v>
      </c>
      <c r="CW40" s="47">
        <f t="shared" si="46"/>
        <v>346.35143798930773</v>
      </c>
      <c r="CX40" s="47">
        <f t="shared" si="47"/>
        <v>13238346.361641057</v>
      </c>
      <c r="CY40" s="47">
        <f t="shared" si="48"/>
        <v>88.000441131658576</v>
      </c>
      <c r="CZ40" s="44">
        <f t="shared" si="49"/>
        <v>248687014.85245848</v>
      </c>
      <c r="DA40" s="48">
        <f t="shared" si="50"/>
        <v>299.5391828458292</v>
      </c>
      <c r="DB40" s="46">
        <f t="shared" si="51"/>
        <v>315013.55189309584</v>
      </c>
      <c r="DC40" s="47">
        <f t="shared" si="52"/>
        <v>0.11333171625876649</v>
      </c>
      <c r="DD40" s="44">
        <f t="shared" si="53"/>
        <v>886279.97695399821</v>
      </c>
      <c r="DE40" s="47">
        <f t="shared" si="54"/>
        <v>0.58328807167964714</v>
      </c>
      <c r="DF40" s="44">
        <f t="shared" si="55"/>
        <v>1201293.5288470942</v>
      </c>
      <c r="DG40" s="48">
        <f t="shared" si="56"/>
        <v>0.27943388312773504</v>
      </c>
      <c r="DH40" s="174"/>
      <c r="DI40" s="187" t="s">
        <v>38</v>
      </c>
      <c r="DJ40" s="46">
        <f t="shared" si="57"/>
        <v>248687014.85245848</v>
      </c>
      <c r="DK40" s="44">
        <f t="shared" si="58"/>
        <v>1201293.5288470942</v>
      </c>
      <c r="DL40" s="45">
        <f t="shared" si="59"/>
        <v>249888308.38130558</v>
      </c>
      <c r="DM40"/>
    </row>
    <row r="41" spans="1:117" s="60" customFormat="1" ht="15.6" x14ac:dyDescent="0.3">
      <c r="A41" s="33">
        <v>29</v>
      </c>
      <c r="B41" s="33" t="s">
        <v>39</v>
      </c>
      <c r="C41" s="42"/>
      <c r="D41" s="43">
        <v>15167.39</v>
      </c>
      <c r="E41" s="47">
        <v>0.14364146905068564</v>
      </c>
      <c r="F41" s="44">
        <v>590.41000000000008</v>
      </c>
      <c r="G41" s="47">
        <v>2.556108754004676E-2</v>
      </c>
      <c r="H41" s="44">
        <v>15757.8</v>
      </c>
      <c r="I41" s="48">
        <v>0.12244774263734555</v>
      </c>
      <c r="J41" s="46">
        <v>26443.239999999998</v>
      </c>
      <c r="K41" s="47">
        <v>8.6496943211443411E-2</v>
      </c>
      <c r="L41" s="44">
        <v>146374.20000000001</v>
      </c>
      <c r="M41" s="47">
        <v>0.55599778169442082</v>
      </c>
      <c r="N41" s="44">
        <v>172817.44</v>
      </c>
      <c r="O41" s="48">
        <v>0.30373361313374708</v>
      </c>
      <c r="P41" s="137">
        <f t="shared" si="27"/>
        <v>41610.629999999997</v>
      </c>
      <c r="Q41" s="138">
        <f t="shared" si="28"/>
        <v>146964.61000000002</v>
      </c>
      <c r="R41" s="139">
        <f t="shared" si="29"/>
        <v>188575.24000000002</v>
      </c>
      <c r="S41" s="39"/>
      <c r="T41" s="43">
        <v>1985357.5998202176</v>
      </c>
      <c r="U41" s="47">
        <v>10.479088350620543</v>
      </c>
      <c r="V41" s="44">
        <v>151503.42195320799</v>
      </c>
      <c r="W41" s="47">
        <v>3.3025269090617546</v>
      </c>
      <c r="X41" s="44">
        <v>2136861.0217734254</v>
      </c>
      <c r="Y41" s="48">
        <v>9.0801202621526222</v>
      </c>
      <c r="Z41" s="46">
        <v>264190.95835591131</v>
      </c>
      <c r="AA41" s="47">
        <v>0.27886188196615047</v>
      </c>
      <c r="AB41" s="44">
        <v>141215.18385405757</v>
      </c>
      <c r="AC41" s="47">
        <v>0.39184643006919723</v>
      </c>
      <c r="AD41" s="44">
        <v>405406.14220996888</v>
      </c>
      <c r="AE41" s="48">
        <v>0.30999709598903852</v>
      </c>
      <c r="AF41" s="137">
        <f t="shared" si="30"/>
        <v>2249548.5581761291</v>
      </c>
      <c r="AG41" s="138">
        <f t="shared" si="31"/>
        <v>292718.60580726556</v>
      </c>
      <c r="AH41" s="139">
        <f t="shared" si="32"/>
        <v>2542267.1639833949</v>
      </c>
      <c r="AI41" s="41"/>
      <c r="AJ41" s="43">
        <v>1058448.5301293309</v>
      </c>
      <c r="AK41" s="47">
        <v>16.790109932254616</v>
      </c>
      <c r="AL41" s="44">
        <v>83138.374188721296</v>
      </c>
      <c r="AM41" s="47">
        <v>4.7874222151745531</v>
      </c>
      <c r="AN41" s="44">
        <v>1141586.9043180523</v>
      </c>
      <c r="AO41" s="48">
        <v>14.19778255749636</v>
      </c>
      <c r="AP41" s="46">
        <v>69990.103260270131</v>
      </c>
      <c r="AQ41" s="47">
        <v>0.49484652823336112</v>
      </c>
      <c r="AR41" s="44">
        <v>55789.335443717137</v>
      </c>
      <c r="AS41" s="47">
        <v>0.40497779051617055</v>
      </c>
      <c r="AT41" s="44">
        <v>125779.43870398727</v>
      </c>
      <c r="AU41" s="48">
        <v>0.45050426295406926</v>
      </c>
      <c r="AV41" s="137">
        <f t="shared" si="33"/>
        <v>1128438.633389601</v>
      </c>
      <c r="AW41" s="138">
        <f t="shared" si="34"/>
        <v>138927.70963243843</v>
      </c>
      <c r="AX41" s="139">
        <f t="shared" si="35"/>
        <v>1267366.3430220394</v>
      </c>
      <c r="AY41" s="41"/>
      <c r="AZ41" s="43">
        <v>1436615.2468881025</v>
      </c>
      <c r="BA41" s="47">
        <v>10.901352165030643</v>
      </c>
      <c r="BB41" s="44">
        <v>110901.04276517441</v>
      </c>
      <c r="BC41" s="47">
        <v>2.8261323794589539</v>
      </c>
      <c r="BD41" s="44">
        <f t="shared" si="60"/>
        <v>1547516.289653277</v>
      </c>
      <c r="BE41" s="48">
        <v>9.3376235241473164</v>
      </c>
      <c r="BF41" s="46">
        <v>523163.46428722737</v>
      </c>
      <c r="BG41" s="47">
        <v>0.86322815539634656</v>
      </c>
      <c r="BH41" s="44">
        <v>114116.78437071761</v>
      </c>
      <c r="BI41" s="47">
        <v>0.35889044554987037</v>
      </c>
      <c r="BJ41" s="44">
        <v>637280.24865794496</v>
      </c>
      <c r="BK41" s="48">
        <v>0.70441399246914149</v>
      </c>
      <c r="BL41" s="137">
        <f t="shared" si="36"/>
        <v>1959778.71117533</v>
      </c>
      <c r="BM41" s="138">
        <f t="shared" si="37"/>
        <v>225017.827135892</v>
      </c>
      <c r="BN41" s="139">
        <f t="shared" si="38"/>
        <v>2184796.5383112221</v>
      </c>
      <c r="BO41" s="41"/>
      <c r="BP41" s="43">
        <v>849572.55643934349</v>
      </c>
      <c r="BQ41" s="47">
        <v>9.7953760600394713</v>
      </c>
      <c r="BR41" s="44">
        <v>67573.258633762103</v>
      </c>
      <c r="BS41" s="47">
        <v>4.1877329346654752</v>
      </c>
      <c r="BT41" s="44">
        <v>917145.81507310562</v>
      </c>
      <c r="BU41" s="48">
        <v>8.9157543169217401</v>
      </c>
      <c r="BV41" s="46">
        <v>133293.19599830284</v>
      </c>
      <c r="BW41" s="47">
        <v>0.49670472321478204</v>
      </c>
      <c r="BX41" s="44">
        <v>81655.352099340118</v>
      </c>
      <c r="BY41" s="47">
        <v>0.47967099076166714</v>
      </c>
      <c r="BZ41" s="44">
        <v>214948.54809764295</v>
      </c>
      <c r="CA41" s="48">
        <v>0.49009329528153583</v>
      </c>
      <c r="CB41" s="137">
        <f t="shared" si="39"/>
        <v>982865.75243764627</v>
      </c>
      <c r="CC41" s="138">
        <f t="shared" si="40"/>
        <v>149228.61073310222</v>
      </c>
      <c r="CD41" s="139">
        <f t="shared" si="41"/>
        <v>1132094.3631707486</v>
      </c>
      <c r="CE41" s="41"/>
      <c r="CF41" s="43">
        <v>1701011.7933007514</v>
      </c>
      <c r="CG41" s="47">
        <f t="shared" si="61"/>
        <v>13.582233773301645</v>
      </c>
      <c r="CH41" s="44">
        <v>99456.617041400139</v>
      </c>
      <c r="CI41" s="47">
        <f t="shared" si="62"/>
        <v>4.6029813042717702</v>
      </c>
      <c r="CJ41" s="44">
        <v>1792790.0339191915</v>
      </c>
      <c r="CK41" s="48">
        <v>12.208723714932013</v>
      </c>
      <c r="CL41" s="46">
        <v>440848.5025221039</v>
      </c>
      <c r="CM41" s="47">
        <v>0.82149612594286292</v>
      </c>
      <c r="CN41" s="44">
        <v>133553.83083274111</v>
      </c>
      <c r="CO41" s="47">
        <v>0.41577965659154864</v>
      </c>
      <c r="CP41" s="44">
        <v>574402.33335484494</v>
      </c>
      <c r="CQ41" s="48">
        <v>0.66958052693680392</v>
      </c>
      <c r="CR41" s="137">
        <f t="shared" si="42"/>
        <v>2141860.2958228551</v>
      </c>
      <c r="CS41" s="138">
        <f t="shared" si="43"/>
        <v>233010.44787414125</v>
      </c>
      <c r="CT41" s="139">
        <f t="shared" si="44"/>
        <v>2374870.7436969965</v>
      </c>
      <c r="CU41" s="41"/>
      <c r="CV41" s="46">
        <f t="shared" si="45"/>
        <v>7046173.1165777463</v>
      </c>
      <c r="CW41" s="47">
        <f t="shared" si="46"/>
        <v>10.365113580344936</v>
      </c>
      <c r="CX41" s="47">
        <f t="shared" si="47"/>
        <v>513163.12458226597</v>
      </c>
      <c r="CY41" s="47">
        <f t="shared" si="48"/>
        <v>3.4111950316233988</v>
      </c>
      <c r="CZ41" s="44">
        <f t="shared" si="49"/>
        <v>7559336.2411600128</v>
      </c>
      <c r="DA41" s="48">
        <f t="shared" si="50"/>
        <v>9.1050889885718842</v>
      </c>
      <c r="DB41" s="46">
        <f t="shared" si="51"/>
        <v>1457929.4644238157</v>
      </c>
      <c r="DC41" s="47">
        <f t="shared" si="52"/>
        <v>0.52451600064319848</v>
      </c>
      <c r="DD41" s="44">
        <f t="shared" si="53"/>
        <v>672704.68660057348</v>
      </c>
      <c r="DE41" s="47">
        <f t="shared" si="54"/>
        <v>0.44272761391457693</v>
      </c>
      <c r="DF41" s="44">
        <f t="shared" si="55"/>
        <v>2130634.1510243891</v>
      </c>
      <c r="DG41" s="48">
        <f t="shared" si="56"/>
        <v>0.49560857529691354</v>
      </c>
      <c r="DH41" s="174"/>
      <c r="DI41" s="187" t="s">
        <v>39</v>
      </c>
      <c r="DJ41" s="46">
        <f t="shared" si="57"/>
        <v>7559336.2411600128</v>
      </c>
      <c r="DK41" s="44">
        <f t="shared" si="58"/>
        <v>2130634.1510243891</v>
      </c>
      <c r="DL41" s="45">
        <f t="shared" si="59"/>
        <v>9689970.3921844028</v>
      </c>
      <c r="DM41"/>
    </row>
    <row r="42" spans="1:117" s="60" customFormat="1" ht="15.6" x14ac:dyDescent="0.3">
      <c r="A42" s="33">
        <v>30</v>
      </c>
      <c r="B42" s="33" t="s">
        <v>55</v>
      </c>
      <c r="C42" s="42"/>
      <c r="D42" s="43">
        <v>37818.79</v>
      </c>
      <c r="E42" s="47">
        <v>0.3581596143647246</v>
      </c>
      <c r="F42" s="44">
        <v>1391.22</v>
      </c>
      <c r="G42" s="47">
        <v>6.0231188847519268E-2</v>
      </c>
      <c r="H42" s="44">
        <v>39210.01</v>
      </c>
      <c r="I42" s="48">
        <v>0.30468575646903412</v>
      </c>
      <c r="J42" s="46">
        <v>3206671.6300000004</v>
      </c>
      <c r="K42" s="47">
        <v>10.489156921687989</v>
      </c>
      <c r="L42" s="44">
        <v>3828056.0700000003</v>
      </c>
      <c r="M42" s="47">
        <v>14.540750235505046</v>
      </c>
      <c r="N42" s="44">
        <v>7034727.7000000011</v>
      </c>
      <c r="O42" s="48">
        <v>12.363817342353032</v>
      </c>
      <c r="P42" s="137">
        <f t="shared" si="27"/>
        <v>3244490.4200000004</v>
      </c>
      <c r="Q42" s="138">
        <f t="shared" si="28"/>
        <v>3829447.2900000005</v>
      </c>
      <c r="R42" s="139">
        <f t="shared" si="29"/>
        <v>7073937.7100000009</v>
      </c>
      <c r="S42" s="39"/>
      <c r="T42" s="43">
        <v>1911158.2209053154</v>
      </c>
      <c r="U42" s="47">
        <v>10.087450165499213</v>
      </c>
      <c r="V42" s="44">
        <v>1479191.8328426904</v>
      </c>
      <c r="W42" s="47">
        <v>32.243963658696252</v>
      </c>
      <c r="X42" s="44">
        <v>3390350.053748006</v>
      </c>
      <c r="Y42" s="48">
        <v>14.40654581891272</v>
      </c>
      <c r="Z42" s="46">
        <v>5535571.9738460425</v>
      </c>
      <c r="AA42" s="47">
        <v>5.8429706602835605</v>
      </c>
      <c r="AB42" s="44">
        <v>5588177.1903776377</v>
      </c>
      <c r="AC42" s="47">
        <v>15.506174498250859</v>
      </c>
      <c r="AD42" s="44">
        <v>11123749.16422368</v>
      </c>
      <c r="AE42" s="48">
        <v>8.5058650533071312</v>
      </c>
      <c r="AF42" s="137">
        <f t="shared" si="30"/>
        <v>7446730.1947513577</v>
      </c>
      <c r="AG42" s="138">
        <f t="shared" si="31"/>
        <v>7067369.0232203286</v>
      </c>
      <c r="AH42" s="139">
        <f t="shared" si="32"/>
        <v>14514099.217971686</v>
      </c>
      <c r="AI42" s="41"/>
      <c r="AJ42" s="43">
        <v>1307823.4549245602</v>
      </c>
      <c r="AK42" s="47">
        <v>20.745930439793149</v>
      </c>
      <c r="AL42" s="44">
        <v>1182070.1635632608</v>
      </c>
      <c r="AM42" s="47">
        <v>68.068073451759801</v>
      </c>
      <c r="AN42" s="44">
        <v>2489893.618487821</v>
      </c>
      <c r="AO42" s="48">
        <v>30.966515166627129</v>
      </c>
      <c r="AP42" s="46">
        <v>2678263.6542054904</v>
      </c>
      <c r="AQ42" s="47">
        <v>18.935955359984519</v>
      </c>
      <c r="AR42" s="44">
        <v>3846476.4388503134</v>
      </c>
      <c r="AS42" s="47">
        <v>27.921779621297436</v>
      </c>
      <c r="AT42" s="44">
        <v>6524740.0930558033</v>
      </c>
      <c r="AU42" s="48">
        <v>23.36966404744966</v>
      </c>
      <c r="AV42" s="137">
        <f t="shared" si="33"/>
        <v>3986087.1091300505</v>
      </c>
      <c r="AW42" s="138">
        <f t="shared" si="34"/>
        <v>5028546.6024135742</v>
      </c>
      <c r="AX42" s="139">
        <f t="shared" si="35"/>
        <v>9014633.7115436252</v>
      </c>
      <c r="AY42" s="41"/>
      <c r="AZ42" s="43">
        <v>1609470.5479943221</v>
      </c>
      <c r="BA42" s="47">
        <v>14.592086679729826</v>
      </c>
      <c r="BB42" s="44">
        <v>661268.35831549577</v>
      </c>
      <c r="BC42" s="47">
        <v>22.978823010336647</v>
      </c>
      <c r="BD42" s="44">
        <f t="shared" si="60"/>
        <v>2270738.9063098179</v>
      </c>
      <c r="BE42" s="48">
        <v>16.216139046346388</v>
      </c>
      <c r="BF42" s="46">
        <v>5454524.6118021375</v>
      </c>
      <c r="BG42" s="47">
        <v>8.7622168287708586</v>
      </c>
      <c r="BH42" s="44">
        <v>3845066.6527433498</v>
      </c>
      <c r="BI42" s="47">
        <v>14.229564295744087</v>
      </c>
      <c r="BJ42" s="44">
        <v>9299591.2645454872</v>
      </c>
      <c r="BK42" s="48">
        <v>10.483865229133073</v>
      </c>
      <c r="BL42" s="137">
        <f t="shared" si="36"/>
        <v>7063995.1597964596</v>
      </c>
      <c r="BM42" s="138">
        <f t="shared" si="37"/>
        <v>4506335.0110588456</v>
      </c>
      <c r="BN42" s="139">
        <f t="shared" si="38"/>
        <v>11570330.170855306</v>
      </c>
      <c r="BO42" s="41"/>
      <c r="BP42" s="43">
        <v>1158088.9135237844</v>
      </c>
      <c r="BQ42" s="47">
        <v>13.352498657056039</v>
      </c>
      <c r="BR42" s="44">
        <v>796146.28668174334</v>
      </c>
      <c r="BS42" s="47">
        <v>49.339755000108042</v>
      </c>
      <c r="BT42" s="44">
        <v>1954235.2002055277</v>
      </c>
      <c r="BU42" s="48">
        <v>18.997503598840531</v>
      </c>
      <c r="BV42" s="46">
        <v>3316710.3677596161</v>
      </c>
      <c r="BW42" s="47">
        <v>12.35941334336836</v>
      </c>
      <c r="BX42" s="44">
        <v>3450695.4525743718</v>
      </c>
      <c r="BY42" s="47">
        <v>20.27054521226545</v>
      </c>
      <c r="BZ42" s="44">
        <v>6767405.8203339875</v>
      </c>
      <c r="CA42" s="48">
        <v>15.43001917597646</v>
      </c>
      <c r="CB42" s="137">
        <f t="shared" si="39"/>
        <v>4474799.281283401</v>
      </c>
      <c r="CC42" s="138">
        <f t="shared" si="40"/>
        <v>4246841.7392561156</v>
      </c>
      <c r="CD42" s="139">
        <f t="shared" si="41"/>
        <v>8721641.0205395166</v>
      </c>
      <c r="CE42" s="41"/>
      <c r="CF42" s="43">
        <v>2594219.6980833258</v>
      </c>
      <c r="CG42" s="47">
        <f t="shared" si="61"/>
        <v>20.714317524100718</v>
      </c>
      <c r="CH42" s="44">
        <v>969618.00106895901</v>
      </c>
      <c r="CI42" s="47">
        <f t="shared" si="62"/>
        <v>44.875179389501504</v>
      </c>
      <c r="CJ42" s="44">
        <v>3327678.3036126839</v>
      </c>
      <c r="CK42" s="48">
        <v>22.661161793814458</v>
      </c>
      <c r="CL42" s="46">
        <v>6016042.1006525084</v>
      </c>
      <c r="CM42" s="47">
        <v>11.210552493477964</v>
      </c>
      <c r="CN42" s="44">
        <v>5025108.696263711</v>
      </c>
      <c r="CO42" s="47">
        <v>15.644163518486833</v>
      </c>
      <c r="CP42" s="44">
        <v>11041150.79691622</v>
      </c>
      <c r="CQ42" s="48">
        <v>12.870664235308363</v>
      </c>
      <c r="CR42" s="137">
        <f t="shared" si="42"/>
        <v>8610261.7987358347</v>
      </c>
      <c r="CS42" s="138">
        <f t="shared" si="43"/>
        <v>5994726.69733267</v>
      </c>
      <c r="CT42" s="139">
        <f t="shared" si="44"/>
        <v>14604988.496068504</v>
      </c>
      <c r="CU42" s="41"/>
      <c r="CV42" s="46">
        <f t="shared" si="45"/>
        <v>8618579.6254313085</v>
      </c>
      <c r="CW42" s="47">
        <f t="shared" si="46"/>
        <v>12.678166607724524</v>
      </c>
      <c r="CX42" s="47">
        <f t="shared" si="47"/>
        <v>5089685.8624721495</v>
      </c>
      <c r="CY42" s="47">
        <f t="shared" si="48"/>
        <v>33.83312302637119</v>
      </c>
      <c r="CZ42" s="44">
        <f t="shared" si="49"/>
        <v>13708265.487903457</v>
      </c>
      <c r="DA42" s="48">
        <f t="shared" si="50"/>
        <v>16.511367289990577</v>
      </c>
      <c r="DB42" s="46">
        <f t="shared" si="51"/>
        <v>26207784.338265795</v>
      </c>
      <c r="DC42" s="47">
        <f t="shared" si="52"/>
        <v>9.4287155601586701</v>
      </c>
      <c r="DD42" s="44">
        <f t="shared" si="53"/>
        <v>25583580.500809386</v>
      </c>
      <c r="DE42" s="47">
        <f t="shared" si="54"/>
        <v>16.837340033636657</v>
      </c>
      <c r="DF42" s="44">
        <f t="shared" si="55"/>
        <v>51791364.839075178</v>
      </c>
      <c r="DG42" s="48">
        <f t="shared" si="56"/>
        <v>12.047232289145304</v>
      </c>
      <c r="DH42" s="174"/>
      <c r="DI42" s="187" t="s">
        <v>55</v>
      </c>
      <c r="DJ42" s="46">
        <f t="shared" si="57"/>
        <v>13708265.487903457</v>
      </c>
      <c r="DK42" s="44">
        <f t="shared" si="58"/>
        <v>51791364.839075178</v>
      </c>
      <c r="DL42" s="45">
        <f t="shared" si="59"/>
        <v>65499630.326978639</v>
      </c>
      <c r="DM42"/>
    </row>
    <row r="43" spans="1:117" s="60" customFormat="1" ht="15.6" x14ac:dyDescent="0.3">
      <c r="A43" s="33">
        <v>31</v>
      </c>
      <c r="B43" s="33" t="s">
        <v>56</v>
      </c>
      <c r="C43" s="42"/>
      <c r="D43" s="43">
        <v>0</v>
      </c>
      <c r="E43" s="47">
        <v>0</v>
      </c>
      <c r="F43" s="44">
        <v>0</v>
      </c>
      <c r="G43" s="47">
        <v>0</v>
      </c>
      <c r="H43" s="44">
        <v>0</v>
      </c>
      <c r="I43" s="48">
        <v>0</v>
      </c>
      <c r="J43" s="46">
        <v>2733.15</v>
      </c>
      <c r="K43" s="47">
        <v>8.9402478795471575E-3</v>
      </c>
      <c r="L43" s="44">
        <v>1148.0900000000001</v>
      </c>
      <c r="M43" s="47">
        <v>4.3609836513917597E-3</v>
      </c>
      <c r="N43" s="44">
        <v>3881.2400000000002</v>
      </c>
      <c r="O43" s="48">
        <v>6.8214356643590164E-3</v>
      </c>
      <c r="P43" s="137">
        <f t="shared" si="27"/>
        <v>2733.15</v>
      </c>
      <c r="Q43" s="138">
        <f t="shared" si="28"/>
        <v>1148.0900000000001</v>
      </c>
      <c r="R43" s="139">
        <f t="shared" si="29"/>
        <v>3881.2400000000002</v>
      </c>
      <c r="S43" s="39"/>
      <c r="T43" s="43">
        <v>33351.027771704408</v>
      </c>
      <c r="U43" s="47">
        <v>0.17603295579362505</v>
      </c>
      <c r="V43" s="44">
        <v>38740.814676833004</v>
      </c>
      <c r="W43" s="47">
        <v>0.84448642347319902</v>
      </c>
      <c r="X43" s="44">
        <v>72091.842448537413</v>
      </c>
      <c r="Y43" s="48">
        <v>0.30633840604645912</v>
      </c>
      <c r="Z43" s="46">
        <v>688752.24692434142</v>
      </c>
      <c r="AA43" s="47">
        <v>0.72699970120472179</v>
      </c>
      <c r="AB43" s="44">
        <v>558670.43577109161</v>
      </c>
      <c r="AC43" s="47">
        <v>1.5502087655697578</v>
      </c>
      <c r="AD43" s="44">
        <v>1247422.682695433</v>
      </c>
      <c r="AE43" s="48">
        <v>0.95385187554992912</v>
      </c>
      <c r="AF43" s="137">
        <f t="shared" si="30"/>
        <v>722103.27469604579</v>
      </c>
      <c r="AG43" s="138">
        <f t="shared" si="31"/>
        <v>597411.2504479246</v>
      </c>
      <c r="AH43" s="139">
        <f t="shared" si="32"/>
        <v>1319514.5251439703</v>
      </c>
      <c r="AI43" s="41"/>
      <c r="AJ43" s="43">
        <v>10457.610696069914</v>
      </c>
      <c r="AK43" s="47">
        <v>0.16588849454425625</v>
      </c>
      <c r="AL43" s="44">
        <v>7321.3620873680575</v>
      </c>
      <c r="AM43" s="47">
        <v>0.42159173599954264</v>
      </c>
      <c r="AN43" s="44">
        <v>17778.972783437974</v>
      </c>
      <c r="AO43" s="48">
        <v>0.22111500116207713</v>
      </c>
      <c r="AP43" s="46">
        <v>205105.20302606741</v>
      </c>
      <c r="AQ43" s="47">
        <v>1.4501421331330153</v>
      </c>
      <c r="AR43" s="44">
        <v>45947.950951531209</v>
      </c>
      <c r="AS43" s="47">
        <v>0.33353865048041298</v>
      </c>
      <c r="AT43" s="44">
        <v>251053.15397759862</v>
      </c>
      <c r="AU43" s="48">
        <v>0.89919717610718819</v>
      </c>
      <c r="AV43" s="137">
        <f t="shared" si="33"/>
        <v>215562.81372213733</v>
      </c>
      <c r="AW43" s="138">
        <f t="shared" si="34"/>
        <v>53269.313038899265</v>
      </c>
      <c r="AX43" s="139">
        <f t="shared" si="35"/>
        <v>268832.12676103658</v>
      </c>
      <c r="AY43" s="41"/>
      <c r="AZ43" s="43">
        <v>53238.475049538065</v>
      </c>
      <c r="BA43" s="47">
        <v>0.47296676693149475</v>
      </c>
      <c r="BB43" s="44">
        <v>18663.312605312374</v>
      </c>
      <c r="BC43" s="47">
        <v>0.73967993350315331</v>
      </c>
      <c r="BD43" s="44">
        <f t="shared" si="60"/>
        <v>71901.787654850443</v>
      </c>
      <c r="BE43" s="48">
        <v>0.52461452743133619</v>
      </c>
      <c r="BF43" s="46">
        <v>838922.44200070645</v>
      </c>
      <c r="BG43" s="47">
        <v>1.6025108476963474</v>
      </c>
      <c r="BH43" s="44">
        <v>362618.9447220086</v>
      </c>
      <c r="BI43" s="47">
        <v>1.4538376671986915</v>
      </c>
      <c r="BJ43" s="44">
        <v>1201541.3867227151</v>
      </c>
      <c r="BK43" s="48">
        <v>1.5556941884430706</v>
      </c>
      <c r="BL43" s="137">
        <f t="shared" si="36"/>
        <v>892160.91705024452</v>
      </c>
      <c r="BM43" s="138">
        <f t="shared" si="37"/>
        <v>381282.25732732099</v>
      </c>
      <c r="BN43" s="139">
        <f t="shared" si="38"/>
        <v>1273443.1743775655</v>
      </c>
      <c r="BO43" s="41"/>
      <c r="BP43" s="43">
        <v>14839.64336158544</v>
      </c>
      <c r="BQ43" s="47">
        <v>0.17109767284953006</v>
      </c>
      <c r="BR43" s="44">
        <v>25007.250274501268</v>
      </c>
      <c r="BS43" s="47">
        <v>1.5497800120538714</v>
      </c>
      <c r="BT43" s="44">
        <v>39846.893636086708</v>
      </c>
      <c r="BU43" s="48">
        <v>0.38735946685156419</v>
      </c>
      <c r="BV43" s="46">
        <v>388030.69225526886</v>
      </c>
      <c r="BW43" s="47">
        <v>1.4459603594316068</v>
      </c>
      <c r="BX43" s="44">
        <v>133465.75804671872</v>
      </c>
      <c r="BY43" s="47">
        <v>0.78402273395553557</v>
      </c>
      <c r="BZ43" s="44">
        <v>521496.45030198758</v>
      </c>
      <c r="CA43" s="48">
        <v>1.1890376374630065</v>
      </c>
      <c r="CB43" s="137">
        <f t="shared" si="39"/>
        <v>402870.33561685431</v>
      </c>
      <c r="CC43" s="138">
        <f t="shared" si="40"/>
        <v>158473.00832122</v>
      </c>
      <c r="CD43" s="139">
        <f t="shared" si="41"/>
        <v>561343.34393807431</v>
      </c>
      <c r="CE43" s="41"/>
      <c r="CF43" s="43">
        <v>18229.989352533088</v>
      </c>
      <c r="CG43" s="47">
        <f t="shared" si="61"/>
        <v>0.1455627633189055</v>
      </c>
      <c r="CH43" s="44">
        <v>5331.2505838681982</v>
      </c>
      <c r="CI43" s="47">
        <f t="shared" si="62"/>
        <v>0.24673719553238294</v>
      </c>
      <c r="CJ43" s="44">
        <v>21792.263208769713</v>
      </c>
      <c r="CK43" s="48">
        <v>0.14840316802594378</v>
      </c>
      <c r="CL43" s="46">
        <v>396455.34828577912</v>
      </c>
      <c r="CM43" s="47">
        <v>0.73877200639865226</v>
      </c>
      <c r="CN43" s="44">
        <v>203691.28261418483</v>
      </c>
      <c r="CO43" s="47">
        <v>0.63413150343910374</v>
      </c>
      <c r="CP43" s="44">
        <v>600146.6308999639</v>
      </c>
      <c r="CQ43" s="48">
        <v>0.69959064234702395</v>
      </c>
      <c r="CR43" s="137">
        <f t="shared" si="42"/>
        <v>414685.33763831219</v>
      </c>
      <c r="CS43" s="138">
        <f t="shared" si="43"/>
        <v>209022.53319805305</v>
      </c>
      <c r="CT43" s="139">
        <f t="shared" si="44"/>
        <v>623707.87083636527</v>
      </c>
      <c r="CU43" s="41"/>
      <c r="CV43" s="46">
        <f t="shared" si="45"/>
        <v>130116.74623143092</v>
      </c>
      <c r="CW43" s="47">
        <f t="shared" si="46"/>
        <v>0.19140529633321554</v>
      </c>
      <c r="CX43" s="47">
        <f t="shared" si="47"/>
        <v>95063.99022788291</v>
      </c>
      <c r="CY43" s="47">
        <f t="shared" si="48"/>
        <v>0.63192734555045638</v>
      </c>
      <c r="CZ43" s="44">
        <f t="shared" si="49"/>
        <v>225180.73645931383</v>
      </c>
      <c r="DA43" s="48">
        <f t="shared" si="50"/>
        <v>0.27122627947286282</v>
      </c>
      <c r="DB43" s="46">
        <f t="shared" si="51"/>
        <v>2519999.0824921634</v>
      </c>
      <c r="DC43" s="47">
        <f t="shared" si="52"/>
        <v>0.9066143957078856</v>
      </c>
      <c r="DD43" s="44">
        <f t="shared" si="53"/>
        <v>1305542.462105535</v>
      </c>
      <c r="DE43" s="47">
        <f t="shared" si="54"/>
        <v>0.85921758927084713</v>
      </c>
      <c r="DF43" s="44">
        <f t="shared" si="55"/>
        <v>3825541.5445976984</v>
      </c>
      <c r="DG43" s="48">
        <f t="shared" si="56"/>
        <v>0.88986238850327926</v>
      </c>
      <c r="DH43" s="174"/>
      <c r="DI43" s="187" t="s">
        <v>56</v>
      </c>
      <c r="DJ43" s="46">
        <f t="shared" si="57"/>
        <v>225180.73645931383</v>
      </c>
      <c r="DK43" s="44">
        <f t="shared" si="58"/>
        <v>3825541.5445976984</v>
      </c>
      <c r="DL43" s="45">
        <f t="shared" si="59"/>
        <v>4050722.2810570123</v>
      </c>
      <c r="DM43"/>
    </row>
    <row r="44" spans="1:117" s="60" customFormat="1" ht="15.6" x14ac:dyDescent="0.3">
      <c r="A44" s="33">
        <v>32</v>
      </c>
      <c r="B44" s="33" t="s">
        <v>60</v>
      </c>
      <c r="C44" s="42"/>
      <c r="D44" s="43">
        <v>452809.88</v>
      </c>
      <c r="E44" s="47">
        <v>4.2882972194863251</v>
      </c>
      <c r="F44" s="44">
        <v>13477.94</v>
      </c>
      <c r="G44" s="47">
        <v>0.58351112650445924</v>
      </c>
      <c r="H44" s="44">
        <v>466287.82</v>
      </c>
      <c r="I44" s="48">
        <v>3.6233415183774964</v>
      </c>
      <c r="J44" s="46">
        <v>2962255.5</v>
      </c>
      <c r="K44" s="47">
        <v>9.6896615453055652</v>
      </c>
      <c r="L44" s="44">
        <v>16151101.800000001</v>
      </c>
      <c r="M44" s="47">
        <v>61.349450741461048</v>
      </c>
      <c r="N44" s="44">
        <v>19113357.300000001</v>
      </c>
      <c r="O44" s="48">
        <v>33.592495478727614</v>
      </c>
      <c r="P44" s="137">
        <f t="shared" si="27"/>
        <v>3415065.38</v>
      </c>
      <c r="Q44" s="138">
        <f t="shared" si="28"/>
        <v>16164579.74</v>
      </c>
      <c r="R44" s="139">
        <f t="shared" si="29"/>
        <v>19579645.120000001</v>
      </c>
      <c r="S44" s="39"/>
      <c r="T44" s="43">
        <v>13289105.327521682</v>
      </c>
      <c r="U44" s="47">
        <v>70.142380818655653</v>
      </c>
      <c r="V44" s="44">
        <v>8138164.4173023943</v>
      </c>
      <c r="W44" s="47">
        <v>177.39867939623747</v>
      </c>
      <c r="X44" s="44">
        <v>21427269.744824074</v>
      </c>
      <c r="Y44" s="48">
        <v>91.050463361962457</v>
      </c>
      <c r="Z44" s="46">
        <v>11179619.262219628</v>
      </c>
      <c r="AA44" s="47">
        <v>11.800440433421958</v>
      </c>
      <c r="AB44" s="44">
        <v>20443917.203826018</v>
      </c>
      <c r="AC44" s="47">
        <v>56.728148874051058</v>
      </c>
      <c r="AD44" s="44">
        <v>31623536.466045648</v>
      </c>
      <c r="AE44" s="48">
        <v>24.181193742990491</v>
      </c>
      <c r="AF44" s="137">
        <f t="shared" si="30"/>
        <v>24468724.589741312</v>
      </c>
      <c r="AG44" s="138">
        <f t="shared" si="31"/>
        <v>28582081.62112841</v>
      </c>
      <c r="AH44" s="139">
        <f t="shared" si="32"/>
        <v>53050806.210869722</v>
      </c>
      <c r="AI44" s="41"/>
      <c r="AJ44" s="43">
        <v>2822543.442679747</v>
      </c>
      <c r="AK44" s="47">
        <v>44.773849027280249</v>
      </c>
      <c r="AL44" s="44">
        <v>2776323.5332982298</v>
      </c>
      <c r="AM44" s="47">
        <v>159.87121578361337</v>
      </c>
      <c r="AN44" s="44">
        <v>5598866.9759779768</v>
      </c>
      <c r="AO44" s="48">
        <v>69.632452503270613</v>
      </c>
      <c r="AP44" s="46">
        <v>2028707.8288184332</v>
      </c>
      <c r="AQ44" s="47">
        <v>14.343442560121277</v>
      </c>
      <c r="AR44" s="44">
        <v>5680419.2607685309</v>
      </c>
      <c r="AS44" s="47">
        <v>41.234469332446743</v>
      </c>
      <c r="AT44" s="44">
        <v>7709127.0895869639</v>
      </c>
      <c r="AU44" s="48">
        <v>27.611783398772065</v>
      </c>
      <c r="AV44" s="137">
        <f t="shared" si="33"/>
        <v>4851251.27149818</v>
      </c>
      <c r="AW44" s="138">
        <f t="shared" si="34"/>
        <v>8456742.7940667607</v>
      </c>
      <c r="AX44" s="139">
        <f t="shared" si="35"/>
        <v>13307994.065564942</v>
      </c>
      <c r="AY44" s="41"/>
      <c r="AZ44" s="43">
        <v>11631511.674731659</v>
      </c>
      <c r="BA44" s="47">
        <v>111.09973175651469</v>
      </c>
      <c r="BB44" s="44">
        <v>4560064.3815633403</v>
      </c>
      <c r="BC44" s="47">
        <v>164.95517669301509</v>
      </c>
      <c r="BD44" s="44">
        <f t="shared" si="60"/>
        <v>16191576.056295</v>
      </c>
      <c r="BE44" s="48">
        <v>121.52858743486925</v>
      </c>
      <c r="BF44" s="46">
        <v>13912484.387327135</v>
      </c>
      <c r="BG44" s="47">
        <v>27.004553106290903</v>
      </c>
      <c r="BH44" s="44">
        <v>16222889.215254232</v>
      </c>
      <c r="BI44" s="47">
        <v>62.851351447315253</v>
      </c>
      <c r="BJ44" s="44">
        <v>30135373.602581367</v>
      </c>
      <c r="BK44" s="48">
        <v>38.292583251574086</v>
      </c>
      <c r="BL44" s="137">
        <f t="shared" si="36"/>
        <v>25543996.062058792</v>
      </c>
      <c r="BM44" s="138">
        <f t="shared" si="37"/>
        <v>20782953.596817572</v>
      </c>
      <c r="BN44" s="139">
        <f t="shared" si="38"/>
        <v>46326949.658876359</v>
      </c>
      <c r="BO44" s="41"/>
      <c r="BP44" s="43">
        <v>3867992.1585154631</v>
      </c>
      <c r="BQ44" s="47">
        <v>44.597059430377058</v>
      </c>
      <c r="BR44" s="44">
        <v>2943566.953261679</v>
      </c>
      <c r="BS44" s="47">
        <v>182.4223446493356</v>
      </c>
      <c r="BT44" s="44">
        <v>6811559.1117771417</v>
      </c>
      <c r="BU44" s="48">
        <v>66.216501844860815</v>
      </c>
      <c r="BV44" s="46">
        <v>4192155.2776387795</v>
      </c>
      <c r="BW44" s="47">
        <v>15.621677545187454</v>
      </c>
      <c r="BX44" s="44">
        <v>8159374.0069676898</v>
      </c>
      <c r="BY44" s="47">
        <v>47.930906098546039</v>
      </c>
      <c r="BZ44" s="44">
        <v>12351529.28460647</v>
      </c>
      <c r="CA44" s="48">
        <v>28.162096196664447</v>
      </c>
      <c r="CB44" s="137">
        <f t="shared" si="39"/>
        <v>8060147.4361542426</v>
      </c>
      <c r="CC44" s="138">
        <f t="shared" si="40"/>
        <v>11102940.960229369</v>
      </c>
      <c r="CD44" s="139">
        <f t="shared" si="41"/>
        <v>19163088.396383613</v>
      </c>
      <c r="CE44" s="41"/>
      <c r="CF44" s="43">
        <v>13664361.599286886</v>
      </c>
      <c r="CG44" s="47">
        <f t="shared" si="61"/>
        <v>109.10715277541071</v>
      </c>
      <c r="CH44" s="44">
        <v>2862111.5114770783</v>
      </c>
      <c r="CI44" s="47">
        <f t="shared" si="62"/>
        <v>132.46223499222836</v>
      </c>
      <c r="CJ44" s="44">
        <v>16095353.071701095</v>
      </c>
      <c r="CK44" s="48">
        <v>109.60777058599949</v>
      </c>
      <c r="CL44" s="46">
        <v>8615235.7225995995</v>
      </c>
      <c r="CM44" s="47">
        <v>16.054002065812337</v>
      </c>
      <c r="CN44" s="44">
        <v>11194868.167390198</v>
      </c>
      <c r="CO44" s="47">
        <v>34.851852718881858</v>
      </c>
      <c r="CP44" s="44">
        <v>19810103.889989797</v>
      </c>
      <c r="CQ44" s="48">
        <v>23.092628687387126</v>
      </c>
      <c r="CR44" s="137">
        <f t="shared" si="42"/>
        <v>22279597.321886487</v>
      </c>
      <c r="CS44" s="138">
        <f t="shared" si="43"/>
        <v>14056979.678867277</v>
      </c>
      <c r="CT44" s="139">
        <f t="shared" si="44"/>
        <v>36336577.00075376</v>
      </c>
      <c r="CU44" s="41"/>
      <c r="CV44" s="46">
        <f t="shared" si="45"/>
        <v>45728324.082735442</v>
      </c>
      <c r="CW44" s="47">
        <f t="shared" si="46"/>
        <v>67.267616777854926</v>
      </c>
      <c r="CX44" s="47">
        <f t="shared" si="47"/>
        <v>21293708.736902725</v>
      </c>
      <c r="CY44" s="47">
        <f t="shared" si="48"/>
        <v>141.54757029217086</v>
      </c>
      <c r="CZ44" s="44">
        <f t="shared" si="49"/>
        <v>67022032.819638163</v>
      </c>
      <c r="DA44" s="48">
        <f t="shared" si="50"/>
        <v>80.726872512307594</v>
      </c>
      <c r="DB44" s="46">
        <f t="shared" si="51"/>
        <v>42890457.978603572</v>
      </c>
      <c r="DC44" s="47">
        <f t="shared" si="52"/>
        <v>15.43060349190705</v>
      </c>
      <c r="DD44" s="44">
        <f t="shared" si="53"/>
        <v>77852569.654206678</v>
      </c>
      <c r="DE44" s="47">
        <f t="shared" si="54"/>
        <v>51.237167046215042</v>
      </c>
      <c r="DF44" s="44">
        <f t="shared" si="55"/>
        <v>120743027.63281025</v>
      </c>
      <c r="DG44" s="48">
        <f t="shared" si="56"/>
        <v>28.08613570441543</v>
      </c>
      <c r="DH44" s="174"/>
      <c r="DI44" s="187" t="s">
        <v>60</v>
      </c>
      <c r="DJ44" s="46">
        <f t="shared" si="57"/>
        <v>67022032.819638163</v>
      </c>
      <c r="DK44" s="44">
        <f t="shared" si="58"/>
        <v>120743027.63281025</v>
      </c>
      <c r="DL44" s="45">
        <f t="shared" si="59"/>
        <v>187765060.45244843</v>
      </c>
      <c r="DM44"/>
    </row>
    <row r="45" spans="1:117" s="60" customFormat="1" ht="15.6" x14ac:dyDescent="0.3">
      <c r="A45" s="33">
        <v>33</v>
      </c>
      <c r="B45" s="33" t="s">
        <v>61</v>
      </c>
      <c r="C45" s="42"/>
      <c r="D45" s="43">
        <v>6423.2000000000007</v>
      </c>
      <c r="E45" s="47">
        <v>6.0830365936813402E-2</v>
      </c>
      <c r="F45" s="44">
        <v>538.01</v>
      </c>
      <c r="G45" s="47">
        <v>2.3292492856524374E-2</v>
      </c>
      <c r="H45" s="44">
        <v>6961.2100000000009</v>
      </c>
      <c r="I45" s="48">
        <v>5.4092858807988198E-2</v>
      </c>
      <c r="J45" s="46">
        <v>237293.82</v>
      </c>
      <c r="K45" s="47">
        <v>0.77619800270188055</v>
      </c>
      <c r="L45" s="44">
        <v>314714.23</v>
      </c>
      <c r="M45" s="47">
        <v>1.1954320757870427</v>
      </c>
      <c r="N45" s="44">
        <v>552008.05000000005</v>
      </c>
      <c r="O45" s="48">
        <v>0.97017638674322515</v>
      </c>
      <c r="P45" s="137">
        <f t="shared" si="27"/>
        <v>243717.02000000002</v>
      </c>
      <c r="Q45" s="138">
        <f t="shared" si="28"/>
        <v>315252.24</v>
      </c>
      <c r="R45" s="139">
        <f t="shared" si="29"/>
        <v>558969.26</v>
      </c>
      <c r="S45" s="39"/>
      <c r="T45" s="43">
        <v>385036.43300370843</v>
      </c>
      <c r="U45" s="47">
        <v>2.0322942325448166</v>
      </c>
      <c r="V45" s="44">
        <v>208877.30173939193</v>
      </c>
      <c r="W45" s="47">
        <v>4.5531836891420587</v>
      </c>
      <c r="X45" s="44">
        <v>593913.73474310036</v>
      </c>
      <c r="Y45" s="48">
        <v>2.523705604558204</v>
      </c>
      <c r="Z45" s="46">
        <v>665058.96059946343</v>
      </c>
      <c r="AA45" s="47">
        <v>0.70199069084480881</v>
      </c>
      <c r="AB45" s="44">
        <v>199334.64146957721</v>
      </c>
      <c r="AC45" s="47">
        <v>0.55311734558020675</v>
      </c>
      <c r="AD45" s="44">
        <v>864393.60206904064</v>
      </c>
      <c r="AE45" s="48">
        <v>0.66096558126177818</v>
      </c>
      <c r="AF45" s="137">
        <f t="shared" si="30"/>
        <v>1050095.3936031719</v>
      </c>
      <c r="AG45" s="138">
        <f t="shared" si="31"/>
        <v>408211.94320896914</v>
      </c>
      <c r="AH45" s="139">
        <f t="shared" si="32"/>
        <v>1458307.3368121411</v>
      </c>
      <c r="AI45" s="41"/>
      <c r="AJ45" s="43">
        <v>40443.584574773122</v>
      </c>
      <c r="AK45" s="47">
        <v>0.64155432383840616</v>
      </c>
      <c r="AL45" s="44">
        <v>50192.51137538984</v>
      </c>
      <c r="AM45" s="47">
        <v>2.8902747538517701</v>
      </c>
      <c r="AN45" s="44">
        <v>90636.09595016297</v>
      </c>
      <c r="AO45" s="48">
        <v>1.1272305045663629</v>
      </c>
      <c r="AP45" s="46">
        <v>101836.60960976247</v>
      </c>
      <c r="AQ45" s="47">
        <v>0.72000883503558077</v>
      </c>
      <c r="AR45" s="44">
        <v>62807.613489459472</v>
      </c>
      <c r="AS45" s="47">
        <v>0.45592384881902071</v>
      </c>
      <c r="AT45" s="44">
        <v>164644.22309922194</v>
      </c>
      <c r="AU45" s="48">
        <v>0.58970627585261282</v>
      </c>
      <c r="AV45" s="137">
        <f t="shared" si="33"/>
        <v>142280.19418453559</v>
      </c>
      <c r="AW45" s="138">
        <f t="shared" si="34"/>
        <v>113000.12486484932</v>
      </c>
      <c r="AX45" s="139">
        <f t="shared" si="35"/>
        <v>255280.31904938491</v>
      </c>
      <c r="AY45" s="41"/>
      <c r="AZ45" s="43">
        <v>321597.40025010839</v>
      </c>
      <c r="BA45" s="47">
        <v>2.8699133681474795</v>
      </c>
      <c r="BB45" s="44">
        <v>178655.32508890226</v>
      </c>
      <c r="BC45" s="47">
        <v>7.341968137097818</v>
      </c>
      <c r="BD45" s="44">
        <f t="shared" si="60"/>
        <v>500252.72533901065</v>
      </c>
      <c r="BE45" s="48">
        <v>3.735905912189601</v>
      </c>
      <c r="BF45" s="46">
        <v>708197.95576648333</v>
      </c>
      <c r="BG45" s="47">
        <v>1.4264870508772185</v>
      </c>
      <c r="BH45" s="44">
        <v>585512.62119862926</v>
      </c>
      <c r="BI45" s="47">
        <v>2.2365788409284053</v>
      </c>
      <c r="BJ45" s="44">
        <v>1293710.5769651127</v>
      </c>
      <c r="BK45" s="48">
        <v>1.6815820933842391</v>
      </c>
      <c r="BL45" s="137">
        <f t="shared" si="36"/>
        <v>1029795.3560165917</v>
      </c>
      <c r="BM45" s="138">
        <f t="shared" si="37"/>
        <v>764167.94628753152</v>
      </c>
      <c r="BN45" s="139">
        <f t="shared" si="38"/>
        <v>1793963.3023041231</v>
      </c>
      <c r="BO45" s="41"/>
      <c r="BP45" s="43">
        <v>50813.613577196869</v>
      </c>
      <c r="BQ45" s="47">
        <v>0.58586927059443883</v>
      </c>
      <c r="BR45" s="44">
        <v>29130.791644785022</v>
      </c>
      <c r="BS45" s="47">
        <v>1.8053291797710103</v>
      </c>
      <c r="BT45" s="44">
        <v>79944.405221981899</v>
      </c>
      <c r="BU45" s="48">
        <v>0.77715523993838609</v>
      </c>
      <c r="BV45" s="46">
        <v>133772.07281164089</v>
      </c>
      <c r="BW45" s="47">
        <v>0.49848921321250167</v>
      </c>
      <c r="BX45" s="44">
        <v>68860.294863854739</v>
      </c>
      <c r="BY45" s="47">
        <v>0.40450852286206318</v>
      </c>
      <c r="BZ45" s="44">
        <v>202632.36767549563</v>
      </c>
      <c r="CA45" s="48">
        <v>0.46201179623540056</v>
      </c>
      <c r="CB45" s="137">
        <f t="shared" si="39"/>
        <v>184585.68638883776</v>
      </c>
      <c r="CC45" s="138">
        <f t="shared" si="40"/>
        <v>97991.086508639768</v>
      </c>
      <c r="CD45" s="139">
        <f t="shared" si="41"/>
        <v>282576.77289747749</v>
      </c>
      <c r="CE45" s="41"/>
      <c r="CF45" s="43">
        <v>703420.46287690499</v>
      </c>
      <c r="CG45" s="47">
        <f t="shared" si="61"/>
        <v>5.6166695641650692</v>
      </c>
      <c r="CH45" s="44">
        <v>65118.95307256926</v>
      </c>
      <c r="CI45" s="47">
        <f t="shared" si="62"/>
        <v>3.0137896548604277</v>
      </c>
      <c r="CJ45" s="44">
        <v>693004.17340620141</v>
      </c>
      <c r="CK45" s="48">
        <v>4.7192902271524497</v>
      </c>
      <c r="CL45" s="46">
        <v>313207.36048662383</v>
      </c>
      <c r="CM45" s="47">
        <v>0.58364411307862019</v>
      </c>
      <c r="CN45" s="44">
        <v>75179.609530829315</v>
      </c>
      <c r="CO45" s="47">
        <v>0.23404908746168218</v>
      </c>
      <c r="CP45" s="44">
        <v>388386.97001745313</v>
      </c>
      <c r="CQ45" s="48">
        <v>0.45274250632095103</v>
      </c>
      <c r="CR45" s="137">
        <f t="shared" si="42"/>
        <v>1016627.8233635288</v>
      </c>
      <c r="CS45" s="138">
        <f t="shared" si="43"/>
        <v>140298.56260339858</v>
      </c>
      <c r="CT45" s="139">
        <f t="shared" si="44"/>
        <v>1156926.3859669273</v>
      </c>
      <c r="CU45" s="41"/>
      <c r="CV45" s="46">
        <f t="shared" si="45"/>
        <v>1507734.6942826917</v>
      </c>
      <c r="CW45" s="47">
        <f t="shared" si="46"/>
        <v>2.2179190174165107</v>
      </c>
      <c r="CX45" s="47">
        <f t="shared" si="47"/>
        <v>532512.89292103832</v>
      </c>
      <c r="CY45" s="47">
        <f t="shared" si="48"/>
        <v>3.5398204734339638</v>
      </c>
      <c r="CZ45" s="44">
        <f t="shared" si="49"/>
        <v>2040247.5872037299</v>
      </c>
      <c r="DA45" s="48">
        <f t="shared" si="50"/>
        <v>2.4574427234841947</v>
      </c>
      <c r="DB45" s="46">
        <f t="shared" si="51"/>
        <v>2159366.7792739738</v>
      </c>
      <c r="DC45" s="47">
        <f t="shared" si="52"/>
        <v>0.77687052400315504</v>
      </c>
      <c r="DD45" s="44">
        <f t="shared" si="53"/>
        <v>1306409.0105523502</v>
      </c>
      <c r="DE45" s="47">
        <f t="shared" si="54"/>
        <v>0.85978789141656065</v>
      </c>
      <c r="DF45" s="44">
        <f t="shared" si="55"/>
        <v>3465775.7898263242</v>
      </c>
      <c r="DG45" s="48">
        <f t="shared" si="56"/>
        <v>0.80617697818676237</v>
      </c>
      <c r="DH45" s="174"/>
      <c r="DI45" s="187" t="s">
        <v>61</v>
      </c>
      <c r="DJ45" s="46">
        <f t="shared" si="57"/>
        <v>2040247.5872037299</v>
      </c>
      <c r="DK45" s="44">
        <f t="shared" si="58"/>
        <v>3465775.7898263242</v>
      </c>
      <c r="DL45" s="45">
        <f t="shared" si="59"/>
        <v>5506023.3770300541</v>
      </c>
      <c r="DM45"/>
    </row>
    <row r="46" spans="1:117" s="60" customFormat="1" ht="15.6" x14ac:dyDescent="0.3">
      <c r="A46" s="33">
        <v>34</v>
      </c>
      <c r="B46" s="33" t="s">
        <v>47</v>
      </c>
      <c r="C46" s="42"/>
      <c r="D46" s="43">
        <v>0</v>
      </c>
      <c r="E46" s="47">
        <v>0</v>
      </c>
      <c r="F46" s="44">
        <v>0</v>
      </c>
      <c r="G46" s="47">
        <v>0</v>
      </c>
      <c r="H46" s="44">
        <v>0</v>
      </c>
      <c r="I46" s="48">
        <v>0</v>
      </c>
      <c r="J46" s="46">
        <v>0</v>
      </c>
      <c r="K46" s="47">
        <v>0</v>
      </c>
      <c r="L46" s="44">
        <v>0</v>
      </c>
      <c r="M46" s="47">
        <v>0</v>
      </c>
      <c r="N46" s="44">
        <v>0</v>
      </c>
      <c r="O46" s="48">
        <v>0</v>
      </c>
      <c r="P46" s="137">
        <f t="shared" si="27"/>
        <v>0</v>
      </c>
      <c r="Q46" s="138">
        <f t="shared" si="28"/>
        <v>0</v>
      </c>
      <c r="R46" s="139">
        <f t="shared" si="29"/>
        <v>0</v>
      </c>
      <c r="S46" s="39"/>
      <c r="T46" s="43">
        <v>51440963.893880464</v>
      </c>
      <c r="U46" s="47">
        <v>271.51501852052667</v>
      </c>
      <c r="V46" s="44">
        <v>2264280.2970791981</v>
      </c>
      <c r="W46" s="47">
        <v>49.357608655677339</v>
      </c>
      <c r="X46" s="44">
        <v>53705244.190959662</v>
      </c>
      <c r="Y46" s="48">
        <v>228.20860645278481</v>
      </c>
      <c r="Z46" s="46">
        <v>0</v>
      </c>
      <c r="AA46" s="47">
        <v>0</v>
      </c>
      <c r="AB46" s="44">
        <v>0</v>
      </c>
      <c r="AC46" s="47">
        <v>0</v>
      </c>
      <c r="AD46" s="44">
        <v>0</v>
      </c>
      <c r="AE46" s="48">
        <v>0</v>
      </c>
      <c r="AF46" s="137">
        <f t="shared" si="30"/>
        <v>51440963.893880464</v>
      </c>
      <c r="AG46" s="138">
        <f t="shared" si="31"/>
        <v>2264280.2970791981</v>
      </c>
      <c r="AH46" s="139">
        <f t="shared" si="32"/>
        <v>53705244.190959662</v>
      </c>
      <c r="AI46" s="41"/>
      <c r="AJ46" s="43">
        <v>7175816.2153896987</v>
      </c>
      <c r="AK46" s="47">
        <v>113.82957194463354</v>
      </c>
      <c r="AL46" s="44">
        <v>370809.72181486152</v>
      </c>
      <c r="AM46" s="47">
        <v>21.352627076751212</v>
      </c>
      <c r="AN46" s="44">
        <v>7546625.9372045603</v>
      </c>
      <c r="AO46" s="48">
        <v>93.856502465046887</v>
      </c>
      <c r="AP46" s="46">
        <v>0</v>
      </c>
      <c r="AQ46" s="47">
        <v>0</v>
      </c>
      <c r="AR46" s="44">
        <v>0</v>
      </c>
      <c r="AS46" s="47">
        <v>0</v>
      </c>
      <c r="AT46" s="44">
        <v>0</v>
      </c>
      <c r="AU46" s="48">
        <v>0</v>
      </c>
      <c r="AV46" s="137">
        <f t="shared" si="33"/>
        <v>7175816.2153896987</v>
      </c>
      <c r="AW46" s="138">
        <f t="shared" si="34"/>
        <v>370809.72181486152</v>
      </c>
      <c r="AX46" s="139">
        <f t="shared" si="35"/>
        <v>7546625.9372045603</v>
      </c>
      <c r="AY46" s="41"/>
      <c r="AZ46" s="43">
        <v>14619259.937040456</v>
      </c>
      <c r="BA46" s="47">
        <v>129.58139988671493</v>
      </c>
      <c r="BB46" s="44">
        <v>0</v>
      </c>
      <c r="BC46" s="47">
        <v>0</v>
      </c>
      <c r="BD46" s="44">
        <f t="shared" si="60"/>
        <v>14619259.937040456</v>
      </c>
      <c r="BE46" s="48">
        <v>104.48856629094601</v>
      </c>
      <c r="BF46" s="46">
        <v>0</v>
      </c>
      <c r="BG46" s="47">
        <v>0</v>
      </c>
      <c r="BH46" s="44">
        <v>0</v>
      </c>
      <c r="BI46" s="47">
        <v>0</v>
      </c>
      <c r="BJ46" s="44">
        <v>0</v>
      </c>
      <c r="BK46" s="48">
        <v>0</v>
      </c>
      <c r="BL46" s="137">
        <f t="shared" si="36"/>
        <v>14619259.937040456</v>
      </c>
      <c r="BM46" s="138">
        <f t="shared" si="37"/>
        <v>0</v>
      </c>
      <c r="BN46" s="139">
        <f t="shared" si="38"/>
        <v>14619259.937040456</v>
      </c>
      <c r="BO46" s="41"/>
      <c r="BP46" s="43">
        <v>15777684.882092368</v>
      </c>
      <c r="BQ46" s="47">
        <v>181.91307570553391</v>
      </c>
      <c r="BR46" s="44">
        <v>0</v>
      </c>
      <c r="BS46" s="47">
        <v>0</v>
      </c>
      <c r="BT46" s="44">
        <v>15777684.882092368</v>
      </c>
      <c r="BU46" s="48">
        <v>153.37796867920412</v>
      </c>
      <c r="BV46" s="46">
        <v>0</v>
      </c>
      <c r="BW46" s="47">
        <v>0</v>
      </c>
      <c r="BX46" s="44">
        <v>0</v>
      </c>
      <c r="BY46" s="47">
        <v>0</v>
      </c>
      <c r="BZ46" s="44">
        <v>0</v>
      </c>
      <c r="CA46" s="48">
        <v>0</v>
      </c>
      <c r="CB46" s="137">
        <f t="shared" si="39"/>
        <v>15777684.882092368</v>
      </c>
      <c r="CC46" s="138">
        <f t="shared" si="40"/>
        <v>0</v>
      </c>
      <c r="CD46" s="139">
        <f t="shared" si="41"/>
        <v>15777684.882092368</v>
      </c>
      <c r="CE46" s="41"/>
      <c r="CF46" s="43">
        <v>14369822.006648785</v>
      </c>
      <c r="CG46" s="47">
        <f t="shared" si="61"/>
        <v>114.74011088207081</v>
      </c>
      <c r="CH46" s="44">
        <v>721918.01976946858</v>
      </c>
      <c r="CI46" s="47">
        <f t="shared" si="62"/>
        <v>33.411302807861738</v>
      </c>
      <c r="CJ46" s="44">
        <v>15022639.011490934</v>
      </c>
      <c r="CK46" s="48">
        <v>102.30269339433372</v>
      </c>
      <c r="CL46" s="46">
        <v>0</v>
      </c>
      <c r="CM46" s="47">
        <v>0</v>
      </c>
      <c r="CN46" s="44">
        <v>0</v>
      </c>
      <c r="CO46" s="47">
        <v>0</v>
      </c>
      <c r="CP46" s="44">
        <v>0</v>
      </c>
      <c r="CQ46" s="48">
        <v>0</v>
      </c>
      <c r="CR46" s="137">
        <f t="shared" si="42"/>
        <v>14369822.006648785</v>
      </c>
      <c r="CS46" s="138">
        <f t="shared" si="43"/>
        <v>721918.01976946858</v>
      </c>
      <c r="CT46" s="139">
        <f t="shared" si="44"/>
        <v>15091740.026418254</v>
      </c>
      <c r="CU46" s="41"/>
      <c r="CV46" s="46">
        <f t="shared" si="45"/>
        <v>103383546.93505177</v>
      </c>
      <c r="CW46" s="47">
        <f t="shared" si="46"/>
        <v>152.08002820702617</v>
      </c>
      <c r="CX46" s="47">
        <f t="shared" si="47"/>
        <v>3357008.0386635279</v>
      </c>
      <c r="CY46" s="47">
        <f t="shared" si="48"/>
        <v>22.315339107677922</v>
      </c>
      <c r="CZ46" s="44">
        <f t="shared" si="49"/>
        <v>106740554.97371529</v>
      </c>
      <c r="DA46" s="48">
        <f t="shared" si="50"/>
        <v>128.56714144204909</v>
      </c>
      <c r="DB46" s="46">
        <f t="shared" si="51"/>
        <v>0</v>
      </c>
      <c r="DC46" s="47">
        <f t="shared" si="52"/>
        <v>0</v>
      </c>
      <c r="DD46" s="44">
        <f t="shared" si="53"/>
        <v>0</v>
      </c>
      <c r="DE46" s="47">
        <f t="shared" si="54"/>
        <v>0</v>
      </c>
      <c r="DF46" s="44">
        <f t="shared" si="55"/>
        <v>0</v>
      </c>
      <c r="DG46" s="48">
        <f t="shared" si="56"/>
        <v>0</v>
      </c>
      <c r="DH46" s="174"/>
      <c r="DI46" s="187" t="s">
        <v>47</v>
      </c>
      <c r="DJ46" s="46">
        <f t="shared" si="57"/>
        <v>106740554.97371529</v>
      </c>
      <c r="DK46" s="44">
        <f t="shared" si="58"/>
        <v>0</v>
      </c>
      <c r="DL46" s="45">
        <f t="shared" si="59"/>
        <v>106740554.97371529</v>
      </c>
      <c r="DM46"/>
    </row>
    <row r="47" spans="1:117" s="60" customFormat="1" ht="15.6" x14ac:dyDescent="0.3">
      <c r="A47" s="33">
        <v>35</v>
      </c>
      <c r="B47" s="33" t="s">
        <v>40</v>
      </c>
      <c r="C47" s="42"/>
      <c r="D47" s="43">
        <v>0</v>
      </c>
      <c r="E47" s="47">
        <v>0</v>
      </c>
      <c r="F47" s="44">
        <v>0</v>
      </c>
      <c r="G47" s="47">
        <v>0</v>
      </c>
      <c r="H47" s="44">
        <v>0</v>
      </c>
      <c r="I47" s="48">
        <v>0</v>
      </c>
      <c r="J47" s="46">
        <v>0</v>
      </c>
      <c r="K47" s="47">
        <v>0</v>
      </c>
      <c r="L47" s="44">
        <v>0</v>
      </c>
      <c r="M47" s="47">
        <v>0</v>
      </c>
      <c r="N47" s="44">
        <v>0</v>
      </c>
      <c r="O47" s="48">
        <v>0</v>
      </c>
      <c r="P47" s="137">
        <f t="shared" si="27"/>
        <v>0</v>
      </c>
      <c r="Q47" s="138">
        <f t="shared" si="28"/>
        <v>0</v>
      </c>
      <c r="R47" s="139">
        <f t="shared" si="29"/>
        <v>0</v>
      </c>
      <c r="S47" s="39"/>
      <c r="T47" s="43">
        <v>5413716.6373339677</v>
      </c>
      <c r="U47" s="47">
        <v>28.574607895818978</v>
      </c>
      <c r="V47" s="44">
        <v>0</v>
      </c>
      <c r="W47" s="47">
        <v>0</v>
      </c>
      <c r="X47" s="44">
        <v>5413716.6373339677</v>
      </c>
      <c r="Y47" s="48">
        <v>23.004396463468805</v>
      </c>
      <c r="Z47" s="46">
        <v>0</v>
      </c>
      <c r="AA47" s="47">
        <v>0</v>
      </c>
      <c r="AB47" s="44">
        <v>0</v>
      </c>
      <c r="AC47" s="47">
        <v>0</v>
      </c>
      <c r="AD47" s="44">
        <v>0</v>
      </c>
      <c r="AE47" s="48">
        <v>0</v>
      </c>
      <c r="AF47" s="137">
        <f t="shared" si="30"/>
        <v>5413716.6373339677</v>
      </c>
      <c r="AG47" s="138">
        <f t="shared" si="31"/>
        <v>0</v>
      </c>
      <c r="AH47" s="139">
        <f t="shared" si="32"/>
        <v>5413716.6373339677</v>
      </c>
      <c r="AI47" s="41"/>
      <c r="AJ47" s="43">
        <v>1274615.754974565</v>
      </c>
      <c r="AK47" s="47">
        <v>20.219158549723428</v>
      </c>
      <c r="AL47" s="44">
        <v>84109.666259177786</v>
      </c>
      <c r="AM47" s="47">
        <v>4.8433528883552794</v>
      </c>
      <c r="AN47" s="44">
        <v>1358725.4212337427</v>
      </c>
      <c r="AO47" s="48">
        <v>16.898308848018093</v>
      </c>
      <c r="AP47" s="46">
        <v>0</v>
      </c>
      <c r="AQ47" s="47">
        <v>0</v>
      </c>
      <c r="AR47" s="44">
        <v>0</v>
      </c>
      <c r="AS47" s="47">
        <v>0</v>
      </c>
      <c r="AT47" s="44">
        <v>0</v>
      </c>
      <c r="AU47" s="48">
        <v>0</v>
      </c>
      <c r="AV47" s="137">
        <f t="shared" si="33"/>
        <v>1274615.754974565</v>
      </c>
      <c r="AW47" s="138">
        <f t="shared" si="34"/>
        <v>84109.666259177786</v>
      </c>
      <c r="AX47" s="139">
        <f t="shared" si="35"/>
        <v>1358725.4212337427</v>
      </c>
      <c r="AY47" s="41"/>
      <c r="AZ47" s="43">
        <v>1636471.2520135806</v>
      </c>
      <c r="BA47" s="47">
        <v>14.098704255100705</v>
      </c>
      <c r="BB47" s="44">
        <v>0</v>
      </c>
      <c r="BC47" s="47">
        <v>0</v>
      </c>
      <c r="BD47" s="44">
        <f t="shared" si="60"/>
        <v>1636471.2520135806</v>
      </c>
      <c r="BE47" s="48">
        <v>11.368555946018642</v>
      </c>
      <c r="BF47" s="46">
        <v>0</v>
      </c>
      <c r="BG47" s="47">
        <v>0</v>
      </c>
      <c r="BH47" s="44">
        <v>0</v>
      </c>
      <c r="BI47" s="47">
        <v>0</v>
      </c>
      <c r="BJ47" s="44">
        <v>0</v>
      </c>
      <c r="BK47" s="48">
        <v>0</v>
      </c>
      <c r="BL47" s="137">
        <f t="shared" si="36"/>
        <v>1636471.2520135806</v>
      </c>
      <c r="BM47" s="138">
        <f t="shared" si="37"/>
        <v>0</v>
      </c>
      <c r="BN47" s="139">
        <f t="shared" si="38"/>
        <v>1636471.2520135806</v>
      </c>
      <c r="BO47" s="41"/>
      <c r="BP47" s="43">
        <v>2175103.3796151252</v>
      </c>
      <c r="BQ47" s="47">
        <v>25.078441401272023</v>
      </c>
      <c r="BR47" s="44">
        <v>0</v>
      </c>
      <c r="BS47" s="47">
        <v>0</v>
      </c>
      <c r="BT47" s="44">
        <v>2175103.3796151252</v>
      </c>
      <c r="BU47" s="48">
        <v>21.144606482240594</v>
      </c>
      <c r="BV47" s="46">
        <v>0</v>
      </c>
      <c r="BW47" s="47">
        <v>0</v>
      </c>
      <c r="BX47" s="44">
        <v>0</v>
      </c>
      <c r="BY47" s="47">
        <v>0</v>
      </c>
      <c r="BZ47" s="44">
        <v>0</v>
      </c>
      <c r="CA47" s="48">
        <v>0</v>
      </c>
      <c r="CB47" s="137">
        <f t="shared" si="39"/>
        <v>2175103.3796151252</v>
      </c>
      <c r="CC47" s="138">
        <f t="shared" si="40"/>
        <v>0</v>
      </c>
      <c r="CD47" s="139">
        <f t="shared" si="41"/>
        <v>2175103.3796151252</v>
      </c>
      <c r="CE47" s="41"/>
      <c r="CF47" s="43">
        <v>2042846.6092642082</v>
      </c>
      <c r="CG47" s="47">
        <f t="shared" si="61"/>
        <v>16.311715368052894</v>
      </c>
      <c r="CH47" s="44">
        <v>103596.29982513172</v>
      </c>
      <c r="CI47" s="47">
        <f t="shared" si="62"/>
        <v>4.7945711956834227</v>
      </c>
      <c r="CJ47" s="44">
        <v>2136451.3558588135</v>
      </c>
      <c r="CK47" s="48">
        <v>14.549023500008945</v>
      </c>
      <c r="CL47" s="46">
        <v>0</v>
      </c>
      <c r="CM47" s="47">
        <v>0</v>
      </c>
      <c r="CN47" s="44">
        <v>0</v>
      </c>
      <c r="CO47" s="47">
        <v>0</v>
      </c>
      <c r="CP47" s="44">
        <v>0</v>
      </c>
      <c r="CQ47" s="48">
        <v>0</v>
      </c>
      <c r="CR47" s="137">
        <f t="shared" si="42"/>
        <v>2042846.6092642082</v>
      </c>
      <c r="CS47" s="138">
        <f t="shared" si="43"/>
        <v>103596.29982513172</v>
      </c>
      <c r="CT47" s="139">
        <f t="shared" si="44"/>
        <v>2146442.9090893399</v>
      </c>
      <c r="CU47" s="41"/>
      <c r="CV47" s="46">
        <f t="shared" si="45"/>
        <v>12542753.633201448</v>
      </c>
      <c r="CW47" s="47">
        <f t="shared" si="46"/>
        <v>18.450734017951607</v>
      </c>
      <c r="CX47" s="47">
        <f t="shared" si="47"/>
        <v>187705.9660843095</v>
      </c>
      <c r="CY47" s="47">
        <f t="shared" si="48"/>
        <v>1.2477546188341111</v>
      </c>
      <c r="CZ47" s="44">
        <f t="shared" si="49"/>
        <v>12730459.599285757</v>
      </c>
      <c r="DA47" s="48">
        <f t="shared" si="50"/>
        <v>15.333617108574177</v>
      </c>
      <c r="DB47" s="46">
        <f t="shared" si="51"/>
        <v>0</v>
      </c>
      <c r="DC47" s="47">
        <f t="shared" si="52"/>
        <v>0</v>
      </c>
      <c r="DD47" s="44">
        <f t="shared" si="53"/>
        <v>0</v>
      </c>
      <c r="DE47" s="47">
        <f t="shared" si="54"/>
        <v>0</v>
      </c>
      <c r="DF47" s="44">
        <f t="shared" si="55"/>
        <v>0</v>
      </c>
      <c r="DG47" s="48">
        <f t="shared" si="56"/>
        <v>0</v>
      </c>
      <c r="DH47" s="174"/>
      <c r="DI47" s="187" t="s">
        <v>40</v>
      </c>
      <c r="DJ47" s="46">
        <f t="shared" si="57"/>
        <v>12730459.599285757</v>
      </c>
      <c r="DK47" s="44">
        <f t="shared" si="58"/>
        <v>0</v>
      </c>
      <c r="DL47" s="45">
        <f t="shared" si="59"/>
        <v>12730459.599285757</v>
      </c>
      <c r="DM47"/>
    </row>
    <row r="48" spans="1:117" s="60" customFormat="1" ht="15.6" x14ac:dyDescent="0.3">
      <c r="A48" s="33">
        <v>36</v>
      </c>
      <c r="B48" s="33" t="s">
        <v>53</v>
      </c>
      <c r="C48" s="42"/>
      <c r="D48" s="43">
        <v>18713242.710000001</v>
      </c>
      <c r="E48" s="47">
        <v>177.22216370558377</v>
      </c>
      <c r="F48" s="44">
        <v>9779239.4500000011</v>
      </c>
      <c r="G48" s="47">
        <v>423.38035544202967</v>
      </c>
      <c r="H48" s="44">
        <v>28492482.160000004</v>
      </c>
      <c r="I48" s="48">
        <v>221.40401087885618</v>
      </c>
      <c r="J48" s="46">
        <v>14172277.390000001</v>
      </c>
      <c r="K48" s="47">
        <v>46.358111660282688</v>
      </c>
      <c r="L48" s="44">
        <v>36142620.079999998</v>
      </c>
      <c r="M48" s="47">
        <v>137.28660234593411</v>
      </c>
      <c r="N48" s="44">
        <v>50314897.469999999</v>
      </c>
      <c r="O48" s="48">
        <v>88.430459350729464</v>
      </c>
      <c r="P48" s="137">
        <f t="shared" si="27"/>
        <v>32885520.100000001</v>
      </c>
      <c r="Q48" s="138">
        <f t="shared" si="28"/>
        <v>45921859.530000001</v>
      </c>
      <c r="R48" s="139">
        <f t="shared" si="29"/>
        <v>78807379.629999995</v>
      </c>
      <c r="S48" s="39"/>
      <c r="T48" s="43">
        <v>39791332.989999987</v>
      </c>
      <c r="U48" s="47">
        <v>210.02609002475464</v>
      </c>
      <c r="V48" s="44">
        <v>19368143.509999994</v>
      </c>
      <c r="W48" s="47">
        <v>422.19386397820153</v>
      </c>
      <c r="X48" s="44">
        <v>59159476.499999985</v>
      </c>
      <c r="Y48" s="48">
        <v>251.3851653394749</v>
      </c>
      <c r="Z48" s="46">
        <v>38900500.330000006</v>
      </c>
      <c r="AA48" s="47">
        <v>41.060703965631902</v>
      </c>
      <c r="AB48" s="44">
        <v>42086305.050000004</v>
      </c>
      <c r="AC48" s="47">
        <v>116.78183562533299</v>
      </c>
      <c r="AD48" s="44">
        <v>80986805.38000001</v>
      </c>
      <c r="AE48" s="48">
        <v>61.927217837332755</v>
      </c>
      <c r="AF48" s="137">
        <f t="shared" si="30"/>
        <v>78691833.319999993</v>
      </c>
      <c r="AG48" s="138">
        <f t="shared" si="31"/>
        <v>61454448.560000002</v>
      </c>
      <c r="AH48" s="139">
        <f t="shared" si="32"/>
        <v>140146281.88</v>
      </c>
      <c r="AI48" s="41"/>
      <c r="AJ48" s="43">
        <v>10699978.396201368</v>
      </c>
      <c r="AK48" s="47">
        <v>169.73315983821968</v>
      </c>
      <c r="AL48" s="44">
        <v>6552369.3753031325</v>
      </c>
      <c r="AM48" s="47">
        <v>377.31022545797146</v>
      </c>
      <c r="AN48" s="44">
        <v>17252347.771504499</v>
      </c>
      <c r="AO48" s="48">
        <v>214.56542759874262</v>
      </c>
      <c r="AP48" s="46">
        <v>4912607.2631417383</v>
      </c>
      <c r="AQ48" s="47">
        <v>34.73329135834598</v>
      </c>
      <c r="AR48" s="44">
        <v>16023483.801569626</v>
      </c>
      <c r="AS48" s="47">
        <v>116.31533185904098</v>
      </c>
      <c r="AT48" s="44">
        <v>20936091.064711362</v>
      </c>
      <c r="AU48" s="48">
        <v>74.986805247589913</v>
      </c>
      <c r="AV48" s="137">
        <f t="shared" si="33"/>
        <v>15612585.659343107</v>
      </c>
      <c r="AW48" s="138">
        <f t="shared" si="34"/>
        <v>22575853.17687276</v>
      </c>
      <c r="AX48" s="139">
        <f t="shared" si="35"/>
        <v>38188438.836215869</v>
      </c>
      <c r="AY48" s="41"/>
      <c r="AZ48" s="43">
        <v>29423712.855627235</v>
      </c>
      <c r="BA48" s="47">
        <v>275.50234976974622</v>
      </c>
      <c r="BB48" s="44">
        <v>9597459.5543727633</v>
      </c>
      <c r="BC48" s="47">
        <v>333.49700435119792</v>
      </c>
      <c r="BD48" s="44">
        <f t="shared" si="60"/>
        <v>39021172.409999996</v>
      </c>
      <c r="BE48" s="48">
        <v>286.73274408659029</v>
      </c>
      <c r="BF48" s="46">
        <v>25929892.966384929</v>
      </c>
      <c r="BG48" s="47">
        <v>45.669282329788423</v>
      </c>
      <c r="BH48" s="44">
        <v>36659233.803615049</v>
      </c>
      <c r="BI48" s="47">
        <v>135.40504144035694</v>
      </c>
      <c r="BJ48" s="44">
        <v>62589126.769999981</v>
      </c>
      <c r="BK48" s="48">
        <v>73.926755823333949</v>
      </c>
      <c r="BL48" s="137">
        <f t="shared" si="36"/>
        <v>55353605.822012164</v>
      </c>
      <c r="BM48" s="138">
        <f t="shared" si="37"/>
        <v>46256693.357987814</v>
      </c>
      <c r="BN48" s="139">
        <f t="shared" si="38"/>
        <v>101610299.17999998</v>
      </c>
      <c r="BO48" s="41"/>
      <c r="BP48" s="43">
        <v>10205120.609999999</v>
      </c>
      <c r="BQ48" s="47">
        <v>117.66269208596596</v>
      </c>
      <c r="BR48" s="44">
        <v>6113235.1099999901</v>
      </c>
      <c r="BS48" s="47">
        <v>378.85691063460524</v>
      </c>
      <c r="BT48" s="44">
        <v>16318355.719999989</v>
      </c>
      <c r="BU48" s="48">
        <v>158.63393591787522</v>
      </c>
      <c r="BV48" s="46">
        <v>7509946.8800000045</v>
      </c>
      <c r="BW48" s="47">
        <v>27.985120008943394</v>
      </c>
      <c r="BX48" s="44">
        <v>20221203.280000024</v>
      </c>
      <c r="BY48" s="47">
        <v>118.78614643545293</v>
      </c>
      <c r="BZ48" s="44">
        <v>27731150.160000026</v>
      </c>
      <c r="CA48" s="48">
        <v>63.228390627173233</v>
      </c>
      <c r="CB48" s="137">
        <f t="shared" si="39"/>
        <v>17715067.490000002</v>
      </c>
      <c r="CC48" s="138">
        <f t="shared" si="40"/>
        <v>26334438.390000015</v>
      </c>
      <c r="CD48" s="139">
        <f t="shared" si="41"/>
        <v>44049505.880000018</v>
      </c>
      <c r="CE48" s="41"/>
      <c r="CF48" s="43">
        <v>38668462.517754316</v>
      </c>
      <c r="CG48" s="47">
        <f t="shared" si="61"/>
        <v>308.75982144200896</v>
      </c>
      <c r="CH48" s="44">
        <v>10710521.672245653</v>
      </c>
      <c r="CI48" s="47">
        <f t="shared" si="62"/>
        <v>495.69684233098781</v>
      </c>
      <c r="CJ48" s="44">
        <v>49378984.189999968</v>
      </c>
      <c r="CK48" s="48">
        <v>336.26602328986326</v>
      </c>
      <c r="CL48" s="46">
        <v>33744855.361558937</v>
      </c>
      <c r="CM48" s="47">
        <v>62.881619856773774</v>
      </c>
      <c r="CN48" s="44">
        <v>35008285.078441061</v>
      </c>
      <c r="CO48" s="47">
        <v>108.98775914561696</v>
      </c>
      <c r="CP48" s="44">
        <v>68753140.439999998</v>
      </c>
      <c r="CQ48" s="48">
        <v>80.145503127571828</v>
      </c>
      <c r="CR48" s="137">
        <f t="shared" si="42"/>
        <v>72413317.87931326</v>
      </c>
      <c r="CS48" s="138">
        <f t="shared" si="43"/>
        <v>45718806.750686713</v>
      </c>
      <c r="CT48" s="139">
        <f t="shared" si="44"/>
        <v>118132124.62999997</v>
      </c>
      <c r="CU48" s="41"/>
      <c r="CV48" s="46">
        <f t="shared" si="45"/>
        <v>147501850.07958293</v>
      </c>
      <c r="CW48" s="47">
        <f t="shared" si="46"/>
        <v>216.97926010203477</v>
      </c>
      <c r="CX48" s="61">
        <f t="shared" si="47"/>
        <v>62120968.671921536</v>
      </c>
      <c r="CY48" s="61">
        <f t="shared" si="48"/>
        <v>412.94225859621457</v>
      </c>
      <c r="CZ48" s="44">
        <f t="shared" si="49"/>
        <v>209622818.75150448</v>
      </c>
      <c r="DA48" s="62">
        <f t="shared" si="50"/>
        <v>252.48703826340648</v>
      </c>
      <c r="DB48" s="63">
        <f t="shared" si="51"/>
        <v>125170080.19108561</v>
      </c>
      <c r="DC48" s="61">
        <f t="shared" si="52"/>
        <v>45.032157908931126</v>
      </c>
      <c r="DD48" s="64">
        <f t="shared" si="53"/>
        <v>186141131.09362575</v>
      </c>
      <c r="DE48" s="61">
        <f t="shared" si="54"/>
        <v>122.50519501638794</v>
      </c>
      <c r="DF48" s="64">
        <f t="shared" si="55"/>
        <v>311311211.28471136</v>
      </c>
      <c r="DG48" s="62">
        <f t="shared" si="56"/>
        <v>72.41435880702079</v>
      </c>
      <c r="DH48" s="176"/>
      <c r="DI48" s="187" t="s">
        <v>53</v>
      </c>
      <c r="DJ48" s="63">
        <f t="shared" si="57"/>
        <v>209622818.75150448</v>
      </c>
      <c r="DK48" s="64">
        <f t="shared" si="58"/>
        <v>311311211.28471136</v>
      </c>
      <c r="DL48" s="65">
        <f t="shared" si="59"/>
        <v>520934030.03621584</v>
      </c>
      <c r="DM48"/>
    </row>
    <row r="49" spans="1:119" s="60" customFormat="1" ht="15.6" x14ac:dyDescent="0.3">
      <c r="A49" s="33">
        <v>37</v>
      </c>
      <c r="B49" s="33" t="s">
        <v>41</v>
      </c>
      <c r="C49" s="42"/>
      <c r="D49" s="43">
        <v>143.70000000000002</v>
      </c>
      <c r="E49" s="47">
        <v>1.360898552920676E-3</v>
      </c>
      <c r="F49" s="44">
        <v>0</v>
      </c>
      <c r="G49" s="47">
        <v>0</v>
      </c>
      <c r="H49" s="44">
        <v>143.70000000000002</v>
      </c>
      <c r="I49" s="48">
        <v>1.1166368793224027E-3</v>
      </c>
      <c r="J49" s="46">
        <v>1114.75</v>
      </c>
      <c r="K49" s="47">
        <v>3.6463938399740933E-3</v>
      </c>
      <c r="L49" s="44">
        <v>1713.31</v>
      </c>
      <c r="M49" s="47">
        <v>6.507953992950042E-3</v>
      </c>
      <c r="N49" s="44">
        <v>2828.06</v>
      </c>
      <c r="O49" s="48">
        <v>4.9704293846675697E-3</v>
      </c>
      <c r="P49" s="137">
        <f t="shared" si="27"/>
        <v>1258.45</v>
      </c>
      <c r="Q49" s="138">
        <f t="shared" si="28"/>
        <v>1713.31</v>
      </c>
      <c r="R49" s="139">
        <f t="shared" si="29"/>
        <v>2971.76</v>
      </c>
      <c r="S49" s="39"/>
      <c r="T49" s="43">
        <v>52592.030384291516</v>
      </c>
      <c r="U49" s="47">
        <v>0.2775905625190227</v>
      </c>
      <c r="V49" s="44">
        <v>19776.541554449053</v>
      </c>
      <c r="W49" s="47">
        <v>0.43109627366646436</v>
      </c>
      <c r="X49" s="44">
        <v>72368.57193874057</v>
      </c>
      <c r="Y49" s="48">
        <v>0.30751430706459998</v>
      </c>
      <c r="Z49" s="46">
        <v>6080.2307822902821</v>
      </c>
      <c r="AA49" s="47">
        <v>6.4178751963713801E-3</v>
      </c>
      <c r="AB49" s="44">
        <v>3504.3635936927749</v>
      </c>
      <c r="AC49" s="47">
        <v>9.7239710799946026E-3</v>
      </c>
      <c r="AD49" s="44">
        <v>9584.594375983057</v>
      </c>
      <c r="AE49" s="48">
        <v>7.3289378562221433E-3</v>
      </c>
      <c r="AF49" s="137">
        <f t="shared" si="30"/>
        <v>58672.261166581797</v>
      </c>
      <c r="AG49" s="138">
        <f t="shared" si="31"/>
        <v>23280.905148141828</v>
      </c>
      <c r="AH49" s="139">
        <f t="shared" si="32"/>
        <v>81953.166314723625</v>
      </c>
      <c r="AI49" s="41"/>
      <c r="AJ49" s="43">
        <v>3286.9668397236537</v>
      </c>
      <c r="AK49" s="47">
        <v>5.2140971442316844E-2</v>
      </c>
      <c r="AL49" s="44">
        <v>1500.7474184828752</v>
      </c>
      <c r="AM49" s="47">
        <v>8.6418715794245954E-2</v>
      </c>
      <c r="AN49" s="44">
        <v>4787.7142582065289</v>
      </c>
      <c r="AO49" s="48">
        <v>5.9544241203473978E-2</v>
      </c>
      <c r="AP49" s="46">
        <v>25761.675185389438</v>
      </c>
      <c r="AQ49" s="47">
        <v>0.18214111614551562</v>
      </c>
      <c r="AR49" s="44">
        <v>15629.349090977405</v>
      </c>
      <c r="AS49" s="47">
        <v>0.11345428676875852</v>
      </c>
      <c r="AT49" s="44">
        <v>41391.024276366843</v>
      </c>
      <c r="AU49" s="48">
        <v>0.14825024723176411</v>
      </c>
      <c r="AV49" s="137">
        <f t="shared" si="33"/>
        <v>29048.642025113091</v>
      </c>
      <c r="AW49" s="138">
        <f t="shared" si="34"/>
        <v>17130.09650946028</v>
      </c>
      <c r="AX49" s="139">
        <f t="shared" si="35"/>
        <v>46178.738534573371</v>
      </c>
      <c r="AY49" s="41"/>
      <c r="AZ49" s="43">
        <v>48780.585951284796</v>
      </c>
      <c r="BA49" s="47">
        <v>0.48621344217785617</v>
      </c>
      <c r="BB49" s="44">
        <v>4390.0014603601276</v>
      </c>
      <c r="BC49" s="47">
        <v>0.23081117702544221</v>
      </c>
      <c r="BD49" s="44">
        <f t="shared" si="60"/>
        <v>53170.587411644927</v>
      </c>
      <c r="BE49" s="48">
        <v>0.43675598497292728</v>
      </c>
      <c r="BF49" s="46">
        <v>31718.922875813525</v>
      </c>
      <c r="BG49" s="47">
        <v>6.8310275847893884E-2</v>
      </c>
      <c r="BH49" s="44">
        <v>15345.002439229596</v>
      </c>
      <c r="BI49" s="47">
        <v>9.0587078842905955E-2</v>
      </c>
      <c r="BJ49" s="44">
        <v>47063.925315043118</v>
      </c>
      <c r="BK49" s="48">
        <v>7.5325162403618709E-2</v>
      </c>
      <c r="BL49" s="137">
        <f t="shared" si="36"/>
        <v>80499.508827098325</v>
      </c>
      <c r="BM49" s="138">
        <f t="shared" si="37"/>
        <v>19735.003899589723</v>
      </c>
      <c r="BN49" s="139">
        <f t="shared" si="38"/>
        <v>100234.51272668804</v>
      </c>
      <c r="BO49" s="41"/>
      <c r="BP49" s="43">
        <v>136505.04153244727</v>
      </c>
      <c r="BQ49" s="47">
        <v>1.5738717143896979</v>
      </c>
      <c r="BR49" s="44">
        <v>18690.057580905384</v>
      </c>
      <c r="BS49" s="47">
        <v>1.1582831916773293</v>
      </c>
      <c r="BT49" s="44">
        <v>155195.09911335265</v>
      </c>
      <c r="BU49" s="48">
        <v>1.5086819916140359</v>
      </c>
      <c r="BV49" s="46">
        <v>17582.364471898622</v>
      </c>
      <c r="BW49" s="47">
        <v>6.5519049288810055E-2</v>
      </c>
      <c r="BX49" s="44">
        <v>5503.7179110224197</v>
      </c>
      <c r="BY49" s="47">
        <v>3.2330689359359108E-2</v>
      </c>
      <c r="BZ49" s="44">
        <v>23086.082382921042</v>
      </c>
      <c r="CA49" s="48">
        <v>5.2637406906545434E-2</v>
      </c>
      <c r="CB49" s="137">
        <f t="shared" si="39"/>
        <v>154087.40600434589</v>
      </c>
      <c r="CC49" s="138">
        <f t="shared" si="40"/>
        <v>24193.775491927805</v>
      </c>
      <c r="CD49" s="139">
        <f t="shared" si="41"/>
        <v>178281.1814962737</v>
      </c>
      <c r="CE49" s="41"/>
      <c r="CF49" s="43">
        <v>2677.1360486406711</v>
      </c>
      <c r="CG49" s="47">
        <f t="shared" si="61"/>
        <v>2.1376387746855356E-2</v>
      </c>
      <c r="CH49" s="44">
        <v>1218.9439577560354</v>
      </c>
      <c r="CI49" s="47">
        <f t="shared" si="62"/>
        <v>5.641430822215187E-2</v>
      </c>
      <c r="CJ49" s="44">
        <v>3934.453732476537</v>
      </c>
      <c r="CK49" s="48">
        <v>2.6793242755807394E-2</v>
      </c>
      <c r="CL49" s="46">
        <v>28597.992427294968</v>
      </c>
      <c r="CM49" s="47">
        <v>5.3290733334379906E-2</v>
      </c>
      <c r="CN49" s="44">
        <v>4388.1135057243519</v>
      </c>
      <c r="CO49" s="47">
        <v>1.3661070709231419E-2</v>
      </c>
      <c r="CP49" s="44">
        <v>32986.105933019324</v>
      </c>
      <c r="CQ49" s="48">
        <v>3.84518880054407E-2</v>
      </c>
      <c r="CR49" s="137">
        <f t="shared" si="42"/>
        <v>31275.128475935639</v>
      </c>
      <c r="CS49" s="138">
        <f t="shared" si="43"/>
        <v>5607.057463480387</v>
      </c>
      <c r="CT49" s="139">
        <f t="shared" si="44"/>
        <v>36882.185939416027</v>
      </c>
      <c r="CU49" s="41"/>
      <c r="CV49" s="46">
        <f t="shared" si="45"/>
        <v>243985.46075638791</v>
      </c>
      <c r="CW49" s="47">
        <f t="shared" si="46"/>
        <v>0.35890929315132003</v>
      </c>
      <c r="CX49" s="47">
        <f t="shared" si="47"/>
        <v>45576.291971953477</v>
      </c>
      <c r="CY49" s="47">
        <f t="shared" si="48"/>
        <v>0.30296335275669545</v>
      </c>
      <c r="CZ49" s="44">
        <f t="shared" si="49"/>
        <v>289561.75272834138</v>
      </c>
      <c r="DA49" s="48">
        <f t="shared" si="50"/>
        <v>0.3487720934971687</v>
      </c>
      <c r="DB49" s="46">
        <f t="shared" si="51"/>
        <v>110855.93574268684</v>
      </c>
      <c r="DC49" s="47">
        <f t="shared" si="52"/>
        <v>3.9882390391426173E-2</v>
      </c>
      <c r="DD49" s="44">
        <f t="shared" si="53"/>
        <v>46083.856540646542</v>
      </c>
      <c r="DE49" s="47">
        <f t="shared" si="54"/>
        <v>3.0329201286412918E-2</v>
      </c>
      <c r="DF49" s="44">
        <f t="shared" si="55"/>
        <v>156939.79228333337</v>
      </c>
      <c r="DG49" s="48">
        <f t="shared" si="56"/>
        <v>3.6505895122135423E-2</v>
      </c>
      <c r="DH49" s="174"/>
      <c r="DI49" s="187" t="s">
        <v>41</v>
      </c>
      <c r="DJ49" s="46">
        <f t="shared" si="57"/>
        <v>289561.75272834138</v>
      </c>
      <c r="DK49" s="44">
        <f t="shared" si="58"/>
        <v>156939.79228333337</v>
      </c>
      <c r="DL49" s="45">
        <f t="shared" si="59"/>
        <v>446501.54501167475</v>
      </c>
      <c r="DM49"/>
    </row>
    <row r="50" spans="1:119" s="60" customFormat="1" ht="15.6" x14ac:dyDescent="0.3">
      <c r="A50" s="33">
        <v>38</v>
      </c>
      <c r="B50" s="33" t="s">
        <v>42</v>
      </c>
      <c r="C50" s="42"/>
      <c r="D50" s="43">
        <v>43.1</v>
      </c>
      <c r="E50" s="47">
        <v>4.0817486173194939E-4</v>
      </c>
      <c r="F50" s="44">
        <v>0</v>
      </c>
      <c r="G50" s="47">
        <v>0</v>
      </c>
      <c r="H50" s="44">
        <v>43.1</v>
      </c>
      <c r="I50" s="48">
        <v>3.3491335768124952E-4</v>
      </c>
      <c r="J50" s="46">
        <v>0</v>
      </c>
      <c r="K50" s="47">
        <v>0</v>
      </c>
      <c r="L50" s="44">
        <v>2163.3100000000004</v>
      </c>
      <c r="M50" s="47">
        <v>8.2172647988331127E-3</v>
      </c>
      <c r="N50" s="44">
        <v>2163.3100000000004</v>
      </c>
      <c r="O50" s="48">
        <v>3.8021044787399146E-3</v>
      </c>
      <c r="P50" s="137">
        <f t="shared" si="27"/>
        <v>43.1</v>
      </c>
      <c r="Q50" s="138">
        <f t="shared" si="28"/>
        <v>2163.3100000000004</v>
      </c>
      <c r="R50" s="139">
        <f t="shared" si="29"/>
        <v>2206.4100000000003</v>
      </c>
      <c r="S50" s="39"/>
      <c r="T50" s="43">
        <v>628.60967343296238</v>
      </c>
      <c r="U50" s="47">
        <v>3.3179193040867015E-3</v>
      </c>
      <c r="V50" s="44">
        <v>1664.7176545240297</v>
      </c>
      <c r="W50" s="47">
        <v>3.6288123259379391E-2</v>
      </c>
      <c r="X50" s="44">
        <v>2293.3273279569921</v>
      </c>
      <c r="Y50" s="48">
        <v>9.7449893681193205E-3</v>
      </c>
      <c r="Z50" s="46">
        <v>9.8968970677912012</v>
      </c>
      <c r="AA50" s="47">
        <v>1.0446486734915083E-5</v>
      </c>
      <c r="AB50" s="44">
        <v>297.99857470760321</v>
      </c>
      <c r="AC50" s="47">
        <v>8.2689180071147223E-4</v>
      </c>
      <c r="AD50" s="44">
        <v>307.89547177539441</v>
      </c>
      <c r="AE50" s="48">
        <v>2.3543477066786342E-4</v>
      </c>
      <c r="AF50" s="137">
        <f t="shared" si="30"/>
        <v>638.50657050075358</v>
      </c>
      <c r="AG50" s="138">
        <f t="shared" si="31"/>
        <v>1962.716229231633</v>
      </c>
      <c r="AH50" s="139">
        <f t="shared" si="32"/>
        <v>2601.2227997323866</v>
      </c>
      <c r="AI50" s="41"/>
      <c r="AJ50" s="43">
        <v>0</v>
      </c>
      <c r="AK50" s="47">
        <v>0</v>
      </c>
      <c r="AL50" s="44">
        <v>315.07449820677004</v>
      </c>
      <c r="AM50" s="47">
        <v>1.8143181976665326E-2</v>
      </c>
      <c r="AN50" s="44">
        <v>315.07449820677004</v>
      </c>
      <c r="AO50" s="48">
        <v>3.9185446136702487E-3</v>
      </c>
      <c r="AP50" s="46">
        <v>-24.80209207331734</v>
      </c>
      <c r="AQ50" s="47">
        <v>-1.753566373486428E-4</v>
      </c>
      <c r="AR50" s="44">
        <v>0</v>
      </c>
      <c r="AS50" s="47">
        <v>0</v>
      </c>
      <c r="AT50" s="44">
        <v>-24.80209207331734</v>
      </c>
      <c r="AU50" s="48">
        <v>-8.8833662515418646E-5</v>
      </c>
      <c r="AV50" s="137">
        <f t="shared" si="33"/>
        <v>-24.80209207331734</v>
      </c>
      <c r="AW50" s="138">
        <f t="shared" si="34"/>
        <v>315.07449820677004</v>
      </c>
      <c r="AX50" s="139">
        <f t="shared" si="35"/>
        <v>290.27240613345271</v>
      </c>
      <c r="AY50" s="41"/>
      <c r="AZ50" s="43">
        <v>297.58290386301246</v>
      </c>
      <c r="BA50" s="47">
        <v>5.0420943312936275E-3</v>
      </c>
      <c r="BB50" s="44">
        <v>1046.3488178036112</v>
      </c>
      <c r="BC50" s="47">
        <v>2.2863230647290705E-2</v>
      </c>
      <c r="BD50" s="44">
        <f t="shared" si="60"/>
        <v>1343.9317216666236</v>
      </c>
      <c r="BE50" s="48">
        <v>8.4930742439645341E-3</v>
      </c>
      <c r="BF50" s="46">
        <v>118.01848920284475</v>
      </c>
      <c r="BG50" s="47">
        <v>3.0649525734861166E-4</v>
      </c>
      <c r="BH50" s="44">
        <v>150.80154414247272</v>
      </c>
      <c r="BI50" s="47">
        <v>0</v>
      </c>
      <c r="BJ50" s="44">
        <v>268.82003334531748</v>
      </c>
      <c r="BK50" s="48">
        <v>2.0998098370487542E-4</v>
      </c>
      <c r="BL50" s="137">
        <f t="shared" si="36"/>
        <v>415.60139306585722</v>
      </c>
      <c r="BM50" s="138">
        <f t="shared" si="37"/>
        <v>1197.1503619460839</v>
      </c>
      <c r="BN50" s="139">
        <f t="shared" si="38"/>
        <v>1612.751755011941</v>
      </c>
      <c r="BO50" s="41"/>
      <c r="BP50" s="43">
        <v>-52.149999999999977</v>
      </c>
      <c r="BQ50" s="47">
        <v>-6.0127749850112969E-4</v>
      </c>
      <c r="BR50" s="44">
        <v>346.66000000000008</v>
      </c>
      <c r="BS50" s="47">
        <v>2.1483639067922663E-2</v>
      </c>
      <c r="BT50" s="44">
        <v>294.5100000000001</v>
      </c>
      <c r="BU50" s="48">
        <v>2.862989462223433E-3</v>
      </c>
      <c r="BV50" s="46">
        <v>0</v>
      </c>
      <c r="BW50" s="47">
        <v>0</v>
      </c>
      <c r="BX50" s="44">
        <v>468.07999999999993</v>
      </c>
      <c r="BY50" s="47">
        <v>2.7496592885003991E-3</v>
      </c>
      <c r="BZ50" s="44">
        <v>468.07999999999993</v>
      </c>
      <c r="CA50" s="48">
        <v>1.0672454951925158E-3</v>
      </c>
      <c r="CB50" s="137">
        <f t="shared" si="39"/>
        <v>-52.149999999999977</v>
      </c>
      <c r="CC50" s="138">
        <f t="shared" si="40"/>
        <v>814.74</v>
      </c>
      <c r="CD50" s="139">
        <f t="shared" si="41"/>
        <v>762.59</v>
      </c>
      <c r="CE50" s="41"/>
      <c r="CF50" s="43">
        <v>20541.169743012015</v>
      </c>
      <c r="CG50" s="47">
        <f t="shared" si="61"/>
        <v>0.16401706944387498</v>
      </c>
      <c r="CH50" s="44">
        <v>11734.948702926415</v>
      </c>
      <c r="CI50" s="47">
        <f t="shared" si="62"/>
        <v>0.54310865473811332</v>
      </c>
      <c r="CJ50" s="44">
        <v>4078.3039449393063</v>
      </c>
      <c r="CK50" s="48">
        <v>2.7772848547375165E-2</v>
      </c>
      <c r="CL50" s="46">
        <v>0</v>
      </c>
      <c r="CM50" s="47">
        <v>0</v>
      </c>
      <c r="CN50" s="44">
        <v>105.77609213134771</v>
      </c>
      <c r="CO50" s="47">
        <v>3.2930202741279996E-4</v>
      </c>
      <c r="CP50" s="44">
        <v>105.77609213134771</v>
      </c>
      <c r="CQ50" s="48">
        <v>1.233031403144914E-4</v>
      </c>
      <c r="CR50" s="137">
        <f t="shared" si="42"/>
        <v>20541.169743012015</v>
      </c>
      <c r="CS50" s="138">
        <f t="shared" si="43"/>
        <v>11840.724795057762</v>
      </c>
      <c r="CT50" s="139">
        <f t="shared" si="44"/>
        <v>32381.894538069777</v>
      </c>
      <c r="CU50" s="41"/>
      <c r="CV50" s="46">
        <f t="shared" si="45"/>
        <v>21458.312320307989</v>
      </c>
      <c r="CW50" s="47">
        <f t="shared" si="46"/>
        <v>3.1565764956756191E-2</v>
      </c>
      <c r="CX50" s="47">
        <f t="shared" si="47"/>
        <v>15107.749673460825</v>
      </c>
      <c r="CY50" s="47">
        <f t="shared" si="48"/>
        <v>0.10042709258790058</v>
      </c>
      <c r="CZ50" s="44">
        <f t="shared" si="49"/>
        <v>36566.061993768817</v>
      </c>
      <c r="DA50" s="48">
        <f t="shared" si="50"/>
        <v>4.404318551172301E-2</v>
      </c>
      <c r="DB50" s="46">
        <f t="shared" si="51"/>
        <v>103.11329419731861</v>
      </c>
      <c r="DC50" s="47">
        <f t="shared" si="52"/>
        <v>3.7096837676504258E-5</v>
      </c>
      <c r="DD50" s="44">
        <f t="shared" si="53"/>
        <v>3185.9662109814244</v>
      </c>
      <c r="DE50" s="47">
        <f t="shared" si="54"/>
        <v>2.0967822087402553E-3</v>
      </c>
      <c r="DF50" s="44">
        <f t="shared" si="55"/>
        <v>3289.0795051787431</v>
      </c>
      <c r="DG50" s="48">
        <f t="shared" si="56"/>
        <v>7.6507550900570113E-4</v>
      </c>
      <c r="DH50" s="174"/>
      <c r="DI50" s="187" t="s">
        <v>42</v>
      </c>
      <c r="DJ50" s="46">
        <f t="shared" si="57"/>
        <v>36566.061993768817</v>
      </c>
      <c r="DK50" s="44">
        <f t="shared" si="58"/>
        <v>3289.0795051787431</v>
      </c>
      <c r="DL50" s="45">
        <f t="shared" si="59"/>
        <v>39855.14149894756</v>
      </c>
      <c r="DM50"/>
    </row>
    <row r="51" spans="1:119" s="60" customFormat="1" ht="15.6" x14ac:dyDescent="0.3">
      <c r="A51" s="33">
        <v>39</v>
      </c>
      <c r="B51" s="33" t="s">
        <v>62</v>
      </c>
      <c r="C51" s="42"/>
      <c r="D51" s="43">
        <v>2296.09</v>
      </c>
      <c r="E51" s="47">
        <v>2.1744923857868022E-2</v>
      </c>
      <c r="F51" s="44">
        <v>0</v>
      </c>
      <c r="G51" s="47">
        <v>0</v>
      </c>
      <c r="H51" s="44">
        <v>2296.09</v>
      </c>
      <c r="I51" s="48">
        <v>1.7842023467246875E-2</v>
      </c>
      <c r="J51" s="46">
        <v>1104521.3400000001</v>
      </c>
      <c r="K51" s="47">
        <v>3.6129354656164443</v>
      </c>
      <c r="L51" s="44">
        <v>385866.29</v>
      </c>
      <c r="M51" s="47">
        <v>1.4657009313844658</v>
      </c>
      <c r="N51" s="44">
        <v>1490387.6300000001</v>
      </c>
      <c r="O51" s="48">
        <v>2.6194163032952127</v>
      </c>
      <c r="P51" s="137">
        <f t="shared" si="27"/>
        <v>1106817.4300000002</v>
      </c>
      <c r="Q51" s="138">
        <f t="shared" si="28"/>
        <v>385866.29</v>
      </c>
      <c r="R51" s="139">
        <f t="shared" si="29"/>
        <v>1492683.7200000002</v>
      </c>
      <c r="S51" s="39"/>
      <c r="T51" s="43">
        <v>45550.362389510454</v>
      </c>
      <c r="U51" s="47">
        <v>0.24042332319663068</v>
      </c>
      <c r="V51" s="44">
        <v>40261.550810032524</v>
      </c>
      <c r="W51" s="47">
        <v>0.87763598495983708</v>
      </c>
      <c r="X51" s="44">
        <v>85811.913199542978</v>
      </c>
      <c r="Y51" s="48">
        <v>0.36463882481725113</v>
      </c>
      <c r="Z51" s="46">
        <v>1798784.4870837331</v>
      </c>
      <c r="AA51" s="47">
        <v>1.8986737110205227</v>
      </c>
      <c r="AB51" s="44">
        <v>919838.47963480093</v>
      </c>
      <c r="AC51" s="47">
        <v>2.5523843445735683</v>
      </c>
      <c r="AD51" s="44">
        <v>2718622.966718534</v>
      </c>
      <c r="AE51" s="48">
        <v>2.0788171096217956</v>
      </c>
      <c r="AF51" s="137">
        <f t="shared" si="30"/>
        <v>1844334.8494732436</v>
      </c>
      <c r="AG51" s="138">
        <f t="shared" si="31"/>
        <v>960100.03044483345</v>
      </c>
      <c r="AH51" s="139">
        <f t="shared" si="32"/>
        <v>2804434.879918077</v>
      </c>
      <c r="AI51" s="41"/>
      <c r="AJ51" s="43">
        <v>19324.040339920764</v>
      </c>
      <c r="AK51" s="47">
        <v>0.30653617290483448</v>
      </c>
      <c r="AL51" s="44">
        <v>-521.25847960387182</v>
      </c>
      <c r="AM51" s="47">
        <v>-3.0016035909470908E-2</v>
      </c>
      <c r="AN51" s="44">
        <v>18802.781860316893</v>
      </c>
      <c r="AO51" s="48">
        <v>0.2338479946809553</v>
      </c>
      <c r="AP51" s="46">
        <v>550677.62294239178</v>
      </c>
      <c r="AQ51" s="47">
        <v>3.8934206008455421</v>
      </c>
      <c r="AR51" s="44">
        <v>174509.16261368612</v>
      </c>
      <c r="AS51" s="47">
        <v>1.2667714095898353</v>
      </c>
      <c r="AT51" s="44">
        <v>725186.78555607796</v>
      </c>
      <c r="AU51" s="48">
        <v>2.5974017828131317</v>
      </c>
      <c r="AV51" s="137">
        <f t="shared" si="33"/>
        <v>570001.66328231257</v>
      </c>
      <c r="AW51" s="138">
        <f t="shared" si="34"/>
        <v>173987.90413408226</v>
      </c>
      <c r="AX51" s="139">
        <f t="shared" si="35"/>
        <v>743989.56741639483</v>
      </c>
      <c r="AY51" s="41"/>
      <c r="AZ51" s="43">
        <v>49022.823192418866</v>
      </c>
      <c r="BA51" s="47">
        <v>0.48709344903094742</v>
      </c>
      <c r="BB51" s="44">
        <v>18328.419055530212</v>
      </c>
      <c r="BC51" s="47">
        <v>0.5178270754013482</v>
      </c>
      <c r="BD51" s="44">
        <f t="shared" si="60"/>
        <v>67351.242247949078</v>
      </c>
      <c r="BE51" s="48">
        <v>0.49304487240637945</v>
      </c>
      <c r="BF51" s="46">
        <v>1996749.4812777739</v>
      </c>
      <c r="BG51" s="47">
        <v>3.7921537341507023</v>
      </c>
      <c r="BH51" s="44">
        <v>577550.3159424609</v>
      </c>
      <c r="BI51" s="47">
        <v>2.0743951511141732</v>
      </c>
      <c r="BJ51" s="44">
        <v>2574299.7972202348</v>
      </c>
      <c r="BK51" s="48">
        <v>3.2512376254603335</v>
      </c>
      <c r="BL51" s="137">
        <f t="shared" si="36"/>
        <v>2045772.3044701926</v>
      </c>
      <c r="BM51" s="138">
        <f t="shared" si="37"/>
        <v>595878.73499799112</v>
      </c>
      <c r="BN51" s="139">
        <f t="shared" si="38"/>
        <v>2641651.0394681836</v>
      </c>
      <c r="BO51" s="41"/>
      <c r="BP51" s="43">
        <v>14835.521743571291</v>
      </c>
      <c r="BQ51" s="47">
        <v>0.1710501515423522</v>
      </c>
      <c r="BR51" s="44">
        <v>5596.4031097236002</v>
      </c>
      <c r="BS51" s="47">
        <v>0.34682716346824494</v>
      </c>
      <c r="BT51" s="44">
        <v>20431.924853294891</v>
      </c>
      <c r="BU51" s="48">
        <v>0.19862274811695466</v>
      </c>
      <c r="BV51" s="46">
        <v>875368.92622565106</v>
      </c>
      <c r="BW51" s="47">
        <v>3.2619810557867415</v>
      </c>
      <c r="BX51" s="44">
        <v>208808.08239918962</v>
      </c>
      <c r="BY51" s="47">
        <v>1.2266088772921051</v>
      </c>
      <c r="BZ51" s="44">
        <v>1084177.0086248408</v>
      </c>
      <c r="CA51" s="48">
        <v>2.4719770732485022</v>
      </c>
      <c r="CB51" s="137">
        <f t="shared" si="39"/>
        <v>890204.44796922232</v>
      </c>
      <c r="CC51" s="138">
        <f t="shared" si="40"/>
        <v>214404.48550891323</v>
      </c>
      <c r="CD51" s="139">
        <f t="shared" si="41"/>
        <v>1104608.9334781356</v>
      </c>
      <c r="CE51" s="41"/>
      <c r="CF51" s="43">
        <v>38768.506572443381</v>
      </c>
      <c r="CG51" s="47">
        <f t="shared" si="61"/>
        <v>0.30955865290441703</v>
      </c>
      <c r="CH51" s="44">
        <v>11827.453540827277</v>
      </c>
      <c r="CI51" s="47">
        <f t="shared" si="62"/>
        <v>0.54738989868224541</v>
      </c>
      <c r="CJ51" s="44">
        <v>51766.901601026031</v>
      </c>
      <c r="CK51" s="48">
        <v>0.35252750588052728</v>
      </c>
      <c r="CL51" s="46">
        <v>1140619.8647917707</v>
      </c>
      <c r="CM51" s="47">
        <v>2.1254802834516386</v>
      </c>
      <c r="CN51" s="44">
        <v>411812.32782433496</v>
      </c>
      <c r="CO51" s="47">
        <v>1.2820537394947744</v>
      </c>
      <c r="CP51" s="44">
        <v>1552432.1926161055</v>
      </c>
      <c r="CQ51" s="48">
        <v>1.8096694689493849</v>
      </c>
      <c r="CR51" s="137">
        <f t="shared" si="42"/>
        <v>1179388.371364214</v>
      </c>
      <c r="CS51" s="138">
        <f t="shared" si="43"/>
        <v>423639.78136516223</v>
      </c>
      <c r="CT51" s="139">
        <f t="shared" si="44"/>
        <v>1603028.1527293762</v>
      </c>
      <c r="CU51" s="41"/>
      <c r="CV51" s="46">
        <f t="shared" si="45"/>
        <v>169797.34423786477</v>
      </c>
      <c r="CW51" s="47">
        <f t="shared" si="46"/>
        <v>0.24977654246468398</v>
      </c>
      <c r="CX51" s="47">
        <f t="shared" si="47"/>
        <v>75492.568036509736</v>
      </c>
      <c r="CY51" s="47">
        <f t="shared" si="48"/>
        <v>0.50182848430557869</v>
      </c>
      <c r="CZ51" s="44">
        <f t="shared" si="49"/>
        <v>245289.91227437451</v>
      </c>
      <c r="DA51" s="48">
        <f t="shared" si="50"/>
        <v>0.29544743189177786</v>
      </c>
      <c r="DB51" s="46">
        <f t="shared" si="51"/>
        <v>7466721.7223213203</v>
      </c>
      <c r="DC51" s="47">
        <f t="shared" si="52"/>
        <v>2.6862856614640607</v>
      </c>
      <c r="DD51" s="44">
        <f t="shared" si="53"/>
        <v>2678384.6584144728</v>
      </c>
      <c r="DE51" s="47">
        <f t="shared" si="54"/>
        <v>1.7627272004860117</v>
      </c>
      <c r="DF51" s="44">
        <f t="shared" si="55"/>
        <v>10145106.380735792</v>
      </c>
      <c r="DG51" s="48">
        <f t="shared" si="56"/>
        <v>2.3598616013803575</v>
      </c>
      <c r="DH51" s="174"/>
      <c r="DI51" s="187" t="s">
        <v>62</v>
      </c>
      <c r="DJ51" s="46">
        <f t="shared" si="57"/>
        <v>245289.91227437451</v>
      </c>
      <c r="DK51" s="44">
        <f t="shared" si="58"/>
        <v>10145106.380735792</v>
      </c>
      <c r="DL51" s="45">
        <f t="shared" si="59"/>
        <v>10390396.293010166</v>
      </c>
      <c r="DM51"/>
    </row>
    <row r="52" spans="1:119" s="60" customFormat="1" ht="15.6" x14ac:dyDescent="0.3">
      <c r="A52" s="33">
        <v>40</v>
      </c>
      <c r="B52" s="33" t="s">
        <v>43</v>
      </c>
      <c r="C52" s="42"/>
      <c r="D52" s="43">
        <v>174.09</v>
      </c>
      <c r="E52" s="47">
        <v>1.6487044473066142E-3</v>
      </c>
      <c r="F52" s="44">
        <v>0</v>
      </c>
      <c r="G52" s="47">
        <v>0</v>
      </c>
      <c r="H52" s="44">
        <v>174.09</v>
      </c>
      <c r="I52" s="48">
        <v>1.3527857642396458E-3</v>
      </c>
      <c r="J52" s="46">
        <v>10175.41</v>
      </c>
      <c r="K52" s="47">
        <v>3.328419138211329E-2</v>
      </c>
      <c r="L52" s="44">
        <v>38591.040000000001</v>
      </c>
      <c r="M52" s="47">
        <v>0.1465868481828127</v>
      </c>
      <c r="N52" s="44">
        <v>48766.45</v>
      </c>
      <c r="O52" s="48">
        <v>8.5709000539564859E-2</v>
      </c>
      <c r="P52" s="137">
        <f t="shared" si="27"/>
        <v>10349.5</v>
      </c>
      <c r="Q52" s="138">
        <f t="shared" si="28"/>
        <v>38591.040000000001</v>
      </c>
      <c r="R52" s="139">
        <f t="shared" si="29"/>
        <v>48940.54</v>
      </c>
      <c r="S52" s="39"/>
      <c r="T52" s="43">
        <v>11167.471339414282</v>
      </c>
      <c r="U52" s="47">
        <v>5.8944000229148689E-2</v>
      </c>
      <c r="V52" s="44">
        <v>46215.192636323452</v>
      </c>
      <c r="W52" s="47">
        <v>1.0074156432986039</v>
      </c>
      <c r="X52" s="44">
        <v>57382.663975737734</v>
      </c>
      <c r="Y52" s="48">
        <v>0.24383499186576413</v>
      </c>
      <c r="Z52" s="46">
        <v>13140.461490451597</v>
      </c>
      <c r="AA52" s="47">
        <v>1.387017119713275E-2</v>
      </c>
      <c r="AB52" s="44">
        <v>87758.716755135334</v>
      </c>
      <c r="AC52" s="47">
        <v>0.24351446444663286</v>
      </c>
      <c r="AD52" s="44">
        <v>100899.17824558693</v>
      </c>
      <c r="AE52" s="48">
        <v>7.7153375312238148E-2</v>
      </c>
      <c r="AF52" s="137">
        <f t="shared" si="30"/>
        <v>24307.93282986588</v>
      </c>
      <c r="AG52" s="138">
        <f t="shared" si="31"/>
        <v>133973.90939145879</v>
      </c>
      <c r="AH52" s="139">
        <f t="shared" si="32"/>
        <v>158281.84222132468</v>
      </c>
      <c r="AI52" s="41"/>
      <c r="AJ52" s="43">
        <v>1999.737095075493</v>
      </c>
      <c r="AK52" s="47">
        <v>3.1721717878735615E-2</v>
      </c>
      <c r="AL52" s="44">
        <v>6382.5651731387752</v>
      </c>
      <c r="AM52" s="47">
        <v>0.36753225688925345</v>
      </c>
      <c r="AN52" s="44">
        <v>8382.3022682142691</v>
      </c>
      <c r="AO52" s="48">
        <v>0.10424971106900317</v>
      </c>
      <c r="AP52" s="46">
        <v>1680.6602448878839</v>
      </c>
      <c r="AQ52" s="47">
        <v>1.1882664099378413E-2</v>
      </c>
      <c r="AR52" s="44">
        <v>3289.1305406854244</v>
      </c>
      <c r="AS52" s="47">
        <v>2.3875975730699443E-2</v>
      </c>
      <c r="AT52" s="44">
        <v>4969.7907855733083</v>
      </c>
      <c r="AU52" s="48">
        <v>1.7800301527499608E-2</v>
      </c>
      <c r="AV52" s="137">
        <f t="shared" si="33"/>
        <v>3680.3973399633769</v>
      </c>
      <c r="AW52" s="138">
        <f t="shared" si="34"/>
        <v>9671.6957138241996</v>
      </c>
      <c r="AX52" s="139">
        <f t="shared" si="35"/>
        <v>13352.093053787576</v>
      </c>
      <c r="AY52" s="41"/>
      <c r="AZ52" s="43">
        <v>6180.6484498786522</v>
      </c>
      <c r="BA52" s="47">
        <v>3.9763156802176701E-2</v>
      </c>
      <c r="BB52" s="44">
        <v>11309.380706099308</v>
      </c>
      <c r="BC52" s="47">
        <v>0.39419257271473918</v>
      </c>
      <c r="BD52" s="44">
        <f t="shared" si="60"/>
        <v>17490.029155977958</v>
      </c>
      <c r="BE52" s="48">
        <v>0.10839675979392298</v>
      </c>
      <c r="BF52" s="46">
        <v>8101.4069216437447</v>
      </c>
      <c r="BG52" s="47">
        <v>1.0318388769430715E-2</v>
      </c>
      <c r="BH52" s="44">
        <v>25819.452953945063</v>
      </c>
      <c r="BI52" s="47">
        <v>0.10438001688805029</v>
      </c>
      <c r="BJ52" s="44">
        <v>33920.859875588809</v>
      </c>
      <c r="BK52" s="48">
        <v>3.993806312964452E-2</v>
      </c>
      <c r="BL52" s="137">
        <f t="shared" si="36"/>
        <v>14282.055371522398</v>
      </c>
      <c r="BM52" s="138">
        <f t="shared" si="37"/>
        <v>37128.833660044373</v>
      </c>
      <c r="BN52" s="139">
        <f t="shared" si="38"/>
        <v>51410.889031566767</v>
      </c>
      <c r="BO52" s="41"/>
      <c r="BP52" s="43">
        <v>351.25</v>
      </c>
      <c r="BQ52" s="47">
        <v>4.0498316653599592E-3</v>
      </c>
      <c r="BR52" s="44">
        <v>233.40000000000003</v>
      </c>
      <c r="BS52" s="47">
        <v>1.4464551313832426E-2</v>
      </c>
      <c r="BT52" s="44">
        <v>584.65000000000009</v>
      </c>
      <c r="BU52" s="48">
        <v>5.6834972975074866E-3</v>
      </c>
      <c r="BV52" s="46">
        <v>186.17028867447038</v>
      </c>
      <c r="BW52" s="47">
        <v>6.9374630125941528E-4</v>
      </c>
      <c r="BX52" s="44">
        <v>295.75999999999988</v>
      </c>
      <c r="BY52" s="47">
        <v>1.7373936745147792E-3</v>
      </c>
      <c r="BZ52" s="44">
        <v>481.93028867447026</v>
      </c>
      <c r="CA52" s="48">
        <v>1.0988248367472594E-3</v>
      </c>
      <c r="CB52" s="137">
        <f t="shared" si="39"/>
        <v>537.42028867447038</v>
      </c>
      <c r="CC52" s="138">
        <f t="shared" si="40"/>
        <v>529.15999999999985</v>
      </c>
      <c r="CD52" s="139">
        <f t="shared" si="41"/>
        <v>1066.5802886744702</v>
      </c>
      <c r="CE52" s="41"/>
      <c r="CF52" s="43">
        <v>981682.25766106648</v>
      </c>
      <c r="CG52" s="47">
        <f t="shared" si="61"/>
        <v>7.8385334935168753</v>
      </c>
      <c r="CH52" s="44">
        <v>346963.55535021139</v>
      </c>
      <c r="CI52" s="47">
        <f t="shared" si="62"/>
        <v>16.057923605785689</v>
      </c>
      <c r="CJ52" s="44">
        <v>37216.842618863797</v>
      </c>
      <c r="CK52" s="48">
        <v>0.25344303598259249</v>
      </c>
      <c r="CL52" s="46">
        <v>16043.420478120543</v>
      </c>
      <c r="CM52" s="47">
        <v>2.989600212827671E-2</v>
      </c>
      <c r="CN52" s="44">
        <v>10259.897119510251</v>
      </c>
      <c r="CO52" s="47">
        <v>3.1941101759612005E-2</v>
      </c>
      <c r="CP52" s="44">
        <v>26303.317597630794</v>
      </c>
      <c r="CQ52" s="48">
        <v>3.0661764819690521E-2</v>
      </c>
      <c r="CR52" s="137">
        <f t="shared" si="42"/>
        <v>997725.67813918705</v>
      </c>
      <c r="CS52" s="138">
        <f t="shared" si="43"/>
        <v>357223.45246972167</v>
      </c>
      <c r="CT52" s="139">
        <f t="shared" si="44"/>
        <v>1354949.1306089088</v>
      </c>
      <c r="CU52" s="41"/>
      <c r="CV52" s="46">
        <f t="shared" si="45"/>
        <v>1001555.4545454349</v>
      </c>
      <c r="CW52" s="47">
        <f t="shared" si="46"/>
        <v>1.4733154964576702</v>
      </c>
      <c r="CX52" s="47">
        <f t="shared" si="47"/>
        <v>411104.09386577294</v>
      </c>
      <c r="CY52" s="47">
        <f t="shared" si="48"/>
        <v>2.7327689292104425</v>
      </c>
      <c r="CZ52" s="44">
        <f t="shared" si="49"/>
        <v>1412659.5484112077</v>
      </c>
      <c r="DA52" s="48">
        <f t="shared" si="50"/>
        <v>1.7015238492508211</v>
      </c>
      <c r="DB52" s="46">
        <f t="shared" si="51"/>
        <v>49327.529423778229</v>
      </c>
      <c r="DC52" s="47">
        <f t="shared" si="52"/>
        <v>1.7746454191592237E-2</v>
      </c>
      <c r="DD52" s="44">
        <f t="shared" si="53"/>
        <v>166013.9973692761</v>
      </c>
      <c r="DE52" s="47">
        <f t="shared" si="54"/>
        <v>0.10925891018113475</v>
      </c>
      <c r="DF52" s="44">
        <f t="shared" si="55"/>
        <v>215341.52679305433</v>
      </c>
      <c r="DG52" s="48">
        <f t="shared" si="56"/>
        <v>5.0090770977671298E-2</v>
      </c>
      <c r="DH52" s="174"/>
      <c r="DI52" s="187" t="s">
        <v>43</v>
      </c>
      <c r="DJ52" s="46">
        <f t="shared" si="57"/>
        <v>1412659.5484112077</v>
      </c>
      <c r="DK52" s="44">
        <f t="shared" si="58"/>
        <v>215341.52679305433</v>
      </c>
      <c r="DL52" s="45">
        <f t="shared" si="59"/>
        <v>1628001.075204262</v>
      </c>
      <c r="DM52"/>
    </row>
    <row r="53" spans="1:119" s="60" customFormat="1" ht="15.6" x14ac:dyDescent="0.3">
      <c r="A53" s="33">
        <v>41</v>
      </c>
      <c r="B53" s="33" t="s">
        <v>44</v>
      </c>
      <c r="C53" s="42"/>
      <c r="D53" s="43">
        <v>30495.65</v>
      </c>
      <c r="E53" s="47">
        <v>0.28880644366997499</v>
      </c>
      <c r="F53" s="44">
        <v>1417.87</v>
      </c>
      <c r="G53" s="47">
        <v>6.1384968395532077E-2</v>
      </c>
      <c r="H53" s="44">
        <v>31913.52</v>
      </c>
      <c r="I53" s="48">
        <v>0.24798756702152461</v>
      </c>
      <c r="J53" s="46">
        <v>487566.27</v>
      </c>
      <c r="K53" s="47">
        <v>1.5948496465639341</v>
      </c>
      <c r="L53" s="44">
        <v>2324785.2200000002</v>
      </c>
      <c r="M53" s="47">
        <v>8.8306233286738802</v>
      </c>
      <c r="N53" s="44">
        <v>2812351.49</v>
      </c>
      <c r="O53" s="48">
        <v>4.9428210454904153</v>
      </c>
      <c r="P53" s="137">
        <f t="shared" si="27"/>
        <v>518061.92000000004</v>
      </c>
      <c r="Q53" s="138">
        <f t="shared" si="28"/>
        <v>2326203.0900000003</v>
      </c>
      <c r="R53" s="139">
        <f t="shared" si="29"/>
        <v>2844265.0100000002</v>
      </c>
      <c r="S53" s="39"/>
      <c r="T53" s="43">
        <v>2078156.1519450666</v>
      </c>
      <c r="U53" s="47">
        <v>10.968896446962491</v>
      </c>
      <c r="V53" s="44">
        <v>1499358.8770132742</v>
      </c>
      <c r="W53" s="47">
        <v>32.683572250970556</v>
      </c>
      <c r="X53" s="44">
        <v>3577515.0289583411</v>
      </c>
      <c r="Y53" s="48">
        <v>15.201862157437263</v>
      </c>
      <c r="Z53" s="46">
        <v>2929095.7390206414</v>
      </c>
      <c r="AA53" s="47">
        <v>3.0917528568178274</v>
      </c>
      <c r="AB53" s="44">
        <v>5121466.1730341613</v>
      </c>
      <c r="AC53" s="47">
        <v>14.211136379623294</v>
      </c>
      <c r="AD53" s="44">
        <v>8050561.9120548032</v>
      </c>
      <c r="AE53" s="48">
        <v>6.1559274859836659</v>
      </c>
      <c r="AF53" s="137">
        <f t="shared" si="30"/>
        <v>5007251.8909657076</v>
      </c>
      <c r="AG53" s="138">
        <f t="shared" si="31"/>
        <v>6620825.0500474358</v>
      </c>
      <c r="AH53" s="139">
        <f t="shared" si="32"/>
        <v>11628076.941013142</v>
      </c>
      <c r="AI53" s="41"/>
      <c r="AJ53" s="43">
        <v>384081.21586305881</v>
      </c>
      <c r="AK53" s="47">
        <v>6.0926588810764404</v>
      </c>
      <c r="AL53" s="44">
        <v>456760.09679844731</v>
      </c>
      <c r="AM53" s="47">
        <v>26.301974939447618</v>
      </c>
      <c r="AN53" s="44">
        <v>840841.31266150612</v>
      </c>
      <c r="AO53" s="48">
        <v>10.457444875525534</v>
      </c>
      <c r="AP53" s="46">
        <v>548870.23367763695</v>
      </c>
      <c r="AQ53" s="47">
        <v>3.8806419327029293</v>
      </c>
      <c r="AR53" s="44">
        <v>1163518.5016556759</v>
      </c>
      <c r="AS53" s="47">
        <v>8.4460434647150162</v>
      </c>
      <c r="AT53" s="44">
        <v>1712388.7353333128</v>
      </c>
      <c r="AU53" s="48">
        <v>6.1332633779493078</v>
      </c>
      <c r="AV53" s="137">
        <f t="shared" si="33"/>
        <v>932951.44954069576</v>
      </c>
      <c r="AW53" s="138">
        <f t="shared" si="34"/>
        <v>1620278.5984541234</v>
      </c>
      <c r="AX53" s="139">
        <f t="shared" si="35"/>
        <v>2553230.047994819</v>
      </c>
      <c r="AY53" s="41"/>
      <c r="AZ53" s="43">
        <v>1496129.5848182247</v>
      </c>
      <c r="BA53" s="47">
        <v>13.842074897303727</v>
      </c>
      <c r="BB53" s="44">
        <v>753892.98264850921</v>
      </c>
      <c r="BC53" s="47">
        <v>27.107344050650433</v>
      </c>
      <c r="BD53" s="44">
        <f t="shared" si="60"/>
        <v>2250022.567466734</v>
      </c>
      <c r="BE53" s="48">
        <v>16.410832386874123</v>
      </c>
      <c r="BF53" s="46">
        <v>2657034.903076937</v>
      </c>
      <c r="BG53" s="47">
        <v>4.7784668447320824</v>
      </c>
      <c r="BH53" s="44">
        <v>3341074.0029043807</v>
      </c>
      <c r="BI53" s="47">
        <v>12.61931860750793</v>
      </c>
      <c r="BJ53" s="44">
        <v>5998108.9059813172</v>
      </c>
      <c r="BK53" s="48">
        <v>7.2475233618832702</v>
      </c>
      <c r="BL53" s="137">
        <f t="shared" si="36"/>
        <v>4153164.4878951618</v>
      </c>
      <c r="BM53" s="138">
        <f t="shared" si="37"/>
        <v>4094966.9855528898</v>
      </c>
      <c r="BN53" s="139">
        <f t="shared" si="38"/>
        <v>8248131.4734480511</v>
      </c>
      <c r="BO53" s="41"/>
      <c r="BP53" s="43">
        <v>645310.60073595145</v>
      </c>
      <c r="BQ53" s="47">
        <v>7.44028271844246</v>
      </c>
      <c r="BR53" s="44">
        <v>562366.98155573173</v>
      </c>
      <c r="BS53" s="47">
        <v>34.851696923384466</v>
      </c>
      <c r="BT53" s="44">
        <v>1207677.5822916832</v>
      </c>
      <c r="BU53" s="48">
        <v>11.740070598161559</v>
      </c>
      <c r="BV53" s="46">
        <v>1460961.4239474165</v>
      </c>
      <c r="BW53" s="47">
        <v>5.4441371464940715</v>
      </c>
      <c r="BX53" s="44">
        <v>2018882.9421003768</v>
      </c>
      <c r="BY53" s="47">
        <v>11.859597150361722</v>
      </c>
      <c r="BZ53" s="44">
        <v>3479844.3660477931</v>
      </c>
      <c r="CA53" s="48">
        <v>7.9342168510416249</v>
      </c>
      <c r="CB53" s="137">
        <f t="shared" si="39"/>
        <v>2106272.0246833679</v>
      </c>
      <c r="CC53" s="138">
        <f t="shared" si="40"/>
        <v>2581249.9236561088</v>
      </c>
      <c r="CD53" s="139">
        <f t="shared" si="41"/>
        <v>4687521.9483394772</v>
      </c>
      <c r="CE53" s="41"/>
      <c r="CF53" s="43">
        <v>2491755.6710576797</v>
      </c>
      <c r="CG53" s="47">
        <f t="shared" si="61"/>
        <v>19.896163073968602</v>
      </c>
      <c r="CH53" s="44">
        <v>925272.23665902123</v>
      </c>
      <c r="CI53" s="47">
        <f t="shared" si="62"/>
        <v>42.822799863887688</v>
      </c>
      <c r="CJ53" s="44">
        <v>3448899.1220595511</v>
      </c>
      <c r="CK53" s="48">
        <v>23.486663638935958</v>
      </c>
      <c r="CL53" s="46">
        <v>2905782.3651189334</v>
      </c>
      <c r="CM53" s="47">
        <v>5.4147602682592897</v>
      </c>
      <c r="CN53" s="44">
        <v>3598904.786509864</v>
      </c>
      <c r="CO53" s="47">
        <v>11.204106890162802</v>
      </c>
      <c r="CP53" s="44">
        <v>6504687.1516287979</v>
      </c>
      <c r="CQ53" s="48">
        <v>7.5825107205058178</v>
      </c>
      <c r="CR53" s="137">
        <f t="shared" si="42"/>
        <v>5397538.0361766126</v>
      </c>
      <c r="CS53" s="138">
        <f t="shared" si="43"/>
        <v>4524177.0231688851</v>
      </c>
      <c r="CT53" s="139">
        <f t="shared" si="44"/>
        <v>9921715.0593454987</v>
      </c>
      <c r="CU53" s="41"/>
      <c r="CV53" s="46">
        <f t="shared" si="45"/>
        <v>7125928.8744199807</v>
      </c>
      <c r="CW53" s="47">
        <f t="shared" si="46"/>
        <v>10.482436483862065</v>
      </c>
      <c r="CX53" s="47">
        <f t="shared" si="47"/>
        <v>4199069.0446749832</v>
      </c>
      <c r="CY53" s="47">
        <f t="shared" si="48"/>
        <v>27.912846376674199</v>
      </c>
      <c r="CZ53" s="44">
        <f t="shared" si="49"/>
        <v>11324997.919094965</v>
      </c>
      <c r="DA53" s="48">
        <f t="shared" si="50"/>
        <v>13.640762966369598</v>
      </c>
      <c r="DB53" s="46">
        <f t="shared" si="51"/>
        <v>10989310.934841566</v>
      </c>
      <c r="DC53" s="47">
        <f t="shared" si="52"/>
        <v>3.953599650752424</v>
      </c>
      <c r="DD53" s="44">
        <f t="shared" si="53"/>
        <v>17568631.626204457</v>
      </c>
      <c r="DE53" s="47">
        <f t="shared" si="54"/>
        <v>11.562456029434539</v>
      </c>
      <c r="DF53" s="44">
        <f t="shared" si="55"/>
        <v>28557942.561046023</v>
      </c>
      <c r="DG53" s="48">
        <f t="shared" si="56"/>
        <v>6.6428866820172807</v>
      </c>
      <c r="DH53" s="174"/>
      <c r="DI53" s="187" t="s">
        <v>44</v>
      </c>
      <c r="DJ53" s="46">
        <f t="shared" si="57"/>
        <v>11324997.919094965</v>
      </c>
      <c r="DK53" s="44">
        <f t="shared" si="58"/>
        <v>28557942.561046023</v>
      </c>
      <c r="DL53" s="45">
        <f t="shared" si="59"/>
        <v>39882940.480140984</v>
      </c>
      <c r="DM53"/>
    </row>
    <row r="54" spans="1:119" s="60" customFormat="1" ht="15.6" x14ac:dyDescent="0.3">
      <c r="A54" s="33">
        <v>42</v>
      </c>
      <c r="B54" s="33" t="s">
        <v>45</v>
      </c>
      <c r="C54" s="42"/>
      <c r="D54" s="43">
        <v>51525.18</v>
      </c>
      <c r="E54" s="47">
        <v>0.48796480793999547</v>
      </c>
      <c r="F54" s="44">
        <v>4145.92</v>
      </c>
      <c r="G54" s="47">
        <v>0.17949259676162438</v>
      </c>
      <c r="H54" s="44">
        <v>55671.1</v>
      </c>
      <c r="I54" s="48">
        <v>0.43259849250135984</v>
      </c>
      <c r="J54" s="46">
        <v>2292420.52</v>
      </c>
      <c r="K54" s="47">
        <v>7.4986033305747553</v>
      </c>
      <c r="L54" s="44">
        <v>8874369.8399999999</v>
      </c>
      <c r="M54" s="47">
        <v>33.709013917588429</v>
      </c>
      <c r="N54" s="44">
        <v>11166790.359999999</v>
      </c>
      <c r="O54" s="48">
        <v>19.626083936609035</v>
      </c>
      <c r="P54" s="137">
        <f t="shared" si="27"/>
        <v>2343945.7000000002</v>
      </c>
      <c r="Q54" s="138">
        <f t="shared" si="28"/>
        <v>8878515.7599999998</v>
      </c>
      <c r="R54" s="139">
        <f t="shared" si="29"/>
        <v>11222461.460000001</v>
      </c>
      <c r="S54" s="39"/>
      <c r="T54" s="43">
        <v>6760973.8833162356</v>
      </c>
      <c r="U54" s="47">
        <v>35.685683357962596</v>
      </c>
      <c r="V54" s="44">
        <v>4638844.2239488028</v>
      </c>
      <c r="W54" s="47">
        <v>101.11922014057336</v>
      </c>
      <c r="X54" s="44">
        <v>11399818.107265038</v>
      </c>
      <c r="Y54" s="48">
        <v>48.4410162036299</v>
      </c>
      <c r="Z54" s="46">
        <v>15968818.268296158</v>
      </c>
      <c r="AA54" s="47">
        <v>16.855590905853088</v>
      </c>
      <c r="AB54" s="44">
        <v>13775179.911403557</v>
      </c>
      <c r="AC54" s="47">
        <v>38.223616784883781</v>
      </c>
      <c r="AD54" s="44">
        <v>29743998.179699715</v>
      </c>
      <c r="AE54" s="48">
        <v>22.743989542306021</v>
      </c>
      <c r="AF54" s="137">
        <f t="shared" si="30"/>
        <v>22729792.151612394</v>
      </c>
      <c r="AG54" s="138">
        <f t="shared" si="31"/>
        <v>18414024.135352358</v>
      </c>
      <c r="AH54" s="139">
        <f t="shared" si="32"/>
        <v>41143816.286964752</v>
      </c>
      <c r="AI54" s="41"/>
      <c r="AJ54" s="43">
        <v>2453449.545855307</v>
      </c>
      <c r="AK54" s="47">
        <v>38.918933151258045</v>
      </c>
      <c r="AL54" s="44">
        <v>1360101.4054814917</v>
      </c>
      <c r="AM54" s="47">
        <v>78.319786103967047</v>
      </c>
      <c r="AN54" s="44">
        <v>3813550.9513367987</v>
      </c>
      <c r="AO54" s="48">
        <v>47.428686308693365</v>
      </c>
      <c r="AP54" s="46">
        <v>3702790.1089626211</v>
      </c>
      <c r="AQ54" s="47">
        <v>26.179598898192996</v>
      </c>
      <c r="AR54" s="44">
        <v>3683776.1742470302</v>
      </c>
      <c r="AS54" s="47">
        <v>26.740729638332379</v>
      </c>
      <c r="AT54" s="44">
        <v>7386566.2832096517</v>
      </c>
      <c r="AU54" s="48">
        <v>26.456467237146715</v>
      </c>
      <c r="AV54" s="137">
        <f t="shared" si="33"/>
        <v>6156239.6548179276</v>
      </c>
      <c r="AW54" s="138">
        <f t="shared" si="34"/>
        <v>5043877.5797285214</v>
      </c>
      <c r="AX54" s="139">
        <f t="shared" si="35"/>
        <v>11200117.234546449</v>
      </c>
      <c r="AY54" s="41"/>
      <c r="AZ54" s="43">
        <v>2553364.3859320865</v>
      </c>
      <c r="BA54" s="47">
        <v>47.218256684101597</v>
      </c>
      <c r="BB54" s="44">
        <v>976572.86546164495</v>
      </c>
      <c r="BC54" s="47">
        <v>74.286732590039279</v>
      </c>
      <c r="BD54" s="44">
        <f t="shared" si="60"/>
        <v>3529937.2513937317</v>
      </c>
      <c r="BE54" s="48">
        <v>52.459940769877633</v>
      </c>
      <c r="BF54" s="46">
        <v>6860738.0561213056</v>
      </c>
      <c r="BG54" s="47">
        <v>25.527938040343912</v>
      </c>
      <c r="BH54" s="44">
        <v>3521573.566994146</v>
      </c>
      <c r="BI54" s="47">
        <v>34.237062481740828</v>
      </c>
      <c r="BJ54" s="44">
        <v>10382311.623115452</v>
      </c>
      <c r="BK54" s="48">
        <v>28.270410556250663</v>
      </c>
      <c r="BL54" s="137">
        <f t="shared" si="36"/>
        <v>9414102.4420533925</v>
      </c>
      <c r="BM54" s="138">
        <f t="shared" si="37"/>
        <v>4498146.4324557912</v>
      </c>
      <c r="BN54" s="139">
        <f t="shared" si="38"/>
        <v>13912248.874509184</v>
      </c>
      <c r="BO54" s="41"/>
      <c r="BP54" s="43">
        <v>2101911.1429156815</v>
      </c>
      <c r="BQ54" s="47">
        <v>24.234551756164755</v>
      </c>
      <c r="BR54" s="44">
        <v>1525294.9059029114</v>
      </c>
      <c r="BS54" s="47">
        <v>94.527448308311321</v>
      </c>
      <c r="BT54" s="44">
        <v>3627206.0488185929</v>
      </c>
      <c r="BU54" s="48">
        <v>35.260781281045546</v>
      </c>
      <c r="BV54" s="46">
        <v>7164928.885109337</v>
      </c>
      <c r="BW54" s="47">
        <v>26.699442473996523</v>
      </c>
      <c r="BX54" s="44">
        <v>5259181.021139089</v>
      </c>
      <c r="BY54" s="47">
        <v>30.894197454879748</v>
      </c>
      <c r="BZ54" s="44">
        <v>12424109.906248426</v>
      </c>
      <c r="CA54" s="48">
        <v>28.32758359515541</v>
      </c>
      <c r="CB54" s="137">
        <f t="shared" si="39"/>
        <v>9266840.0280250181</v>
      </c>
      <c r="CC54" s="138">
        <f t="shared" si="40"/>
        <v>6784475.927042</v>
      </c>
      <c r="CD54" s="139">
        <f t="shared" si="41"/>
        <v>16051315.955067018</v>
      </c>
      <c r="CE54" s="41"/>
      <c r="CF54" s="43">
        <v>5024833.2003247421</v>
      </c>
      <c r="CG54" s="47">
        <f t="shared" si="61"/>
        <v>40.122272795195883</v>
      </c>
      <c r="CH54" s="44">
        <v>1516401.3379133164</v>
      </c>
      <c r="CI54" s="47">
        <f t="shared" si="62"/>
        <v>70.181021794479406</v>
      </c>
      <c r="CJ54" s="44">
        <v>6922684.8078953512</v>
      </c>
      <c r="CK54" s="48">
        <v>47.142802328273696</v>
      </c>
      <c r="CL54" s="46">
        <v>10890337.392027883</v>
      </c>
      <c r="CM54" s="47">
        <v>20.293524706513075</v>
      </c>
      <c r="CN54" s="44">
        <v>6893805.8562319828</v>
      </c>
      <c r="CO54" s="47">
        <v>21.461789704127739</v>
      </c>
      <c r="CP54" s="44">
        <v>17784143.248259865</v>
      </c>
      <c r="CQ54" s="48">
        <v>20.730967330408046</v>
      </c>
      <c r="CR54" s="137">
        <f t="shared" si="42"/>
        <v>15915170.592352625</v>
      </c>
      <c r="CS54" s="138">
        <f t="shared" si="43"/>
        <v>8410207.1941452995</v>
      </c>
      <c r="CT54" s="139">
        <f t="shared" si="44"/>
        <v>24325377.786497924</v>
      </c>
      <c r="CU54" s="41"/>
      <c r="CV54" s="46">
        <f t="shared" si="45"/>
        <v>18946057.338344052</v>
      </c>
      <c r="CW54" s="47">
        <f t="shared" si="46"/>
        <v>27.870169092161415</v>
      </c>
      <c r="CX54" s="47">
        <f t="shared" si="47"/>
        <v>10021360.658708166</v>
      </c>
      <c r="CY54" s="47">
        <f t="shared" si="48"/>
        <v>66.615884991578866</v>
      </c>
      <c r="CZ54" s="44">
        <f t="shared" si="49"/>
        <v>28967417.997052219</v>
      </c>
      <c r="DA54" s="48">
        <f t="shared" si="50"/>
        <v>34.89075101544173</v>
      </c>
      <c r="DB54" s="46">
        <f t="shared" si="51"/>
        <v>46880033.230517305</v>
      </c>
      <c r="DC54" s="47">
        <f t="shared" si="52"/>
        <v>16.865923997090668</v>
      </c>
      <c r="DD54" s="44">
        <f t="shared" si="53"/>
        <v>42007886.3700158</v>
      </c>
      <c r="DE54" s="47">
        <f t="shared" si="54"/>
        <v>27.646680138612727</v>
      </c>
      <c r="DF54" s="44">
        <f t="shared" si="55"/>
        <v>88887919.600533098</v>
      </c>
      <c r="DG54" s="48">
        <f t="shared" si="56"/>
        <v>20.676292630129034</v>
      </c>
      <c r="DH54" s="174"/>
      <c r="DI54" s="187" t="s">
        <v>45</v>
      </c>
      <c r="DJ54" s="46">
        <f t="shared" si="57"/>
        <v>28967417.997052219</v>
      </c>
      <c r="DK54" s="44">
        <f t="shared" si="58"/>
        <v>88887919.600533098</v>
      </c>
      <c r="DL54" s="45">
        <f t="shared" si="59"/>
        <v>117855337.59758532</v>
      </c>
      <c r="DM54"/>
    </row>
    <row r="55" spans="1:119" s="60" customFormat="1" ht="15.6" x14ac:dyDescent="0.3">
      <c r="A55" s="33">
        <v>43</v>
      </c>
      <c r="B55" s="33" t="s">
        <v>180</v>
      </c>
      <c r="C55" s="42"/>
      <c r="D55" s="43">
        <v>0</v>
      </c>
      <c r="E55" s="47">
        <v>0</v>
      </c>
      <c r="F55" s="44">
        <v>0</v>
      </c>
      <c r="G55" s="47">
        <v>0</v>
      </c>
      <c r="H55" s="44">
        <v>0</v>
      </c>
      <c r="I55" s="48">
        <v>0</v>
      </c>
      <c r="J55" s="46">
        <v>438071.13000000006</v>
      </c>
      <c r="K55" s="47">
        <v>1.432948975019054</v>
      </c>
      <c r="L55" s="44">
        <v>0</v>
      </c>
      <c r="M55" s="47">
        <v>0</v>
      </c>
      <c r="N55" s="44">
        <v>438071.13000000006</v>
      </c>
      <c r="O55" s="48">
        <v>0.76992765964177823</v>
      </c>
      <c r="P55" s="137">
        <f t="shared" ref="P55" si="63">+D55+J55</f>
        <v>438071.13000000006</v>
      </c>
      <c r="Q55" s="138">
        <f t="shared" ref="Q55" si="64">+F55+L55</f>
        <v>0</v>
      </c>
      <c r="R55" s="139">
        <f t="shared" ref="R55" si="65">+P55+Q55</f>
        <v>438071.13000000006</v>
      </c>
      <c r="S55" s="39"/>
      <c r="T55" s="43">
        <v>23368370.044475503</v>
      </c>
      <c r="U55" s="47">
        <v>123.34262317691692</v>
      </c>
      <c r="V55" s="44">
        <v>217504.64417859164</v>
      </c>
      <c r="W55" s="47">
        <v>4.7412456496695725</v>
      </c>
      <c r="X55" s="44">
        <v>23585874.688654095</v>
      </c>
      <c r="Y55" s="48">
        <v>100.22297963173233</v>
      </c>
      <c r="Z55" s="46">
        <v>1376415.2204029206</v>
      </c>
      <c r="AA55" s="47">
        <v>1.4528496399612838</v>
      </c>
      <c r="AB55" s="44">
        <v>17124.05960289609</v>
      </c>
      <c r="AC55" s="47">
        <v>4.7516148338705627E-2</v>
      </c>
      <c r="AD55" s="44">
        <v>1393539.2800058166</v>
      </c>
      <c r="AE55" s="48">
        <v>1.0655811172311245</v>
      </c>
      <c r="AF55" s="137">
        <f t="shared" ref="AF55" si="66">+T55+Z55</f>
        <v>24744785.264878422</v>
      </c>
      <c r="AG55" s="138">
        <f t="shared" ref="AG55" si="67">+V55+AB55</f>
        <v>234628.70378148774</v>
      </c>
      <c r="AH55" s="139">
        <f t="shared" ref="AH55" si="68">+AF55+AG55</f>
        <v>24979413.968659911</v>
      </c>
      <c r="AI55" s="41"/>
      <c r="AJ55" s="43">
        <v>0</v>
      </c>
      <c r="AK55" s="47">
        <v>0</v>
      </c>
      <c r="AL55" s="44">
        <v>0</v>
      </c>
      <c r="AM55" s="47">
        <v>0</v>
      </c>
      <c r="AN55" s="44">
        <v>0</v>
      </c>
      <c r="AO55" s="48">
        <v>0</v>
      </c>
      <c r="AP55" s="46">
        <v>0</v>
      </c>
      <c r="AQ55" s="47">
        <v>0</v>
      </c>
      <c r="AR55" s="44">
        <v>0</v>
      </c>
      <c r="AS55" s="47">
        <v>0</v>
      </c>
      <c r="AT55" s="44">
        <v>0</v>
      </c>
      <c r="AU55" s="48">
        <v>0</v>
      </c>
      <c r="AV55" s="137">
        <f t="shared" ref="AV55" si="69">+AJ55+AP55</f>
        <v>0</v>
      </c>
      <c r="AW55" s="138">
        <f t="shared" ref="AW55" si="70">+AL55+AR55</f>
        <v>0</v>
      </c>
      <c r="AX55" s="139">
        <f t="shared" ref="AX55" si="71">+AV55+AW55</f>
        <v>0</v>
      </c>
      <c r="AY55" s="41"/>
      <c r="AZ55" s="43">
        <v>8011393.2259395504</v>
      </c>
      <c r="BA55" s="47">
        <v>73.883414353392865</v>
      </c>
      <c r="BB55" s="44">
        <v>106515.30142390728</v>
      </c>
      <c r="BC55" s="47">
        <v>3.9106696700296184</v>
      </c>
      <c r="BD55" s="44">
        <f t="shared" si="60"/>
        <v>8117908.5273634577</v>
      </c>
      <c r="BE55" s="48">
        <v>60.333518765647547</v>
      </c>
      <c r="BF55" s="46">
        <v>922861.84451850376</v>
      </c>
      <c r="BG55" s="47">
        <v>1.70714726370306</v>
      </c>
      <c r="BH55" s="44">
        <v>7112.3030951852998</v>
      </c>
      <c r="BI55" s="47">
        <v>3.1156097747375829E-2</v>
      </c>
      <c r="BJ55" s="44">
        <v>929974.14761368907</v>
      </c>
      <c r="BK55" s="48">
        <v>1.1793835670806785</v>
      </c>
      <c r="BL55" s="137">
        <f t="shared" ref="BL55" si="72">+AZ55+BF55</f>
        <v>8934255.0704580545</v>
      </c>
      <c r="BM55" s="138">
        <f t="shared" ref="BM55" si="73">+BB55+BH55</f>
        <v>113627.60451909258</v>
      </c>
      <c r="BN55" s="139">
        <f t="shared" ref="BN55" si="74">+BL55+BM55</f>
        <v>9047882.674977148</v>
      </c>
      <c r="BO55" s="41"/>
      <c r="BP55" s="43">
        <v>2012403.0980823254</v>
      </c>
      <c r="BQ55" s="47">
        <v>23.202544598099035</v>
      </c>
      <c r="BR55" s="44">
        <v>7690.9559307291138</v>
      </c>
      <c r="BS55" s="47">
        <v>0.47663336209278095</v>
      </c>
      <c r="BT55" s="44">
        <v>2020094.0540130546</v>
      </c>
      <c r="BU55" s="48">
        <v>19.637730431359167</v>
      </c>
      <c r="BV55" s="46">
        <v>779194.37769045343</v>
      </c>
      <c r="BW55" s="47">
        <v>2.9035955271578819</v>
      </c>
      <c r="BX55" s="44">
        <v>12820.094992492011</v>
      </c>
      <c r="BY55" s="47">
        <v>7.5309548101955046E-2</v>
      </c>
      <c r="BZ55" s="44">
        <v>792014.47268294543</v>
      </c>
      <c r="CA55" s="48">
        <v>1.8058320759232385</v>
      </c>
      <c r="CB55" s="137">
        <f t="shared" ref="CB55" si="75">+BP55+BV55</f>
        <v>2791597.475772779</v>
      </c>
      <c r="CC55" s="138">
        <f t="shared" ref="CC55" si="76">+BR55+BX55</f>
        <v>20511.050923221126</v>
      </c>
      <c r="CD55" s="139">
        <f t="shared" ref="CD55" si="77">+CB55+CC55</f>
        <v>2812108.5266960002</v>
      </c>
      <c r="CE55" s="41"/>
      <c r="CF55" s="43">
        <v>2206136.2295576814</v>
      </c>
      <c r="CG55" s="47">
        <f t="shared" si="61"/>
        <v>17.61554982958592</v>
      </c>
      <c r="CH55" s="44">
        <v>25943.255652301239</v>
      </c>
      <c r="CI55" s="47">
        <f t="shared" si="62"/>
        <v>1.2006875388670912</v>
      </c>
      <c r="CJ55" s="44">
        <v>2217227.3727719323</v>
      </c>
      <c r="CK55" s="48">
        <v>15.099100226578585</v>
      </c>
      <c r="CL55" s="46">
        <v>858545.45682180708</v>
      </c>
      <c r="CM55" s="47">
        <v>1.599850657742899</v>
      </c>
      <c r="CN55" s="44">
        <v>13610.257407242958</v>
      </c>
      <c r="CO55" s="47">
        <v>4.2371440157288026E-2</v>
      </c>
      <c r="CP55" s="44">
        <v>872155.71422905009</v>
      </c>
      <c r="CQ55" s="48">
        <v>1.0166715014781653</v>
      </c>
      <c r="CR55" s="137">
        <f t="shared" ref="CR55" si="78">+CF55+CL55</f>
        <v>3064681.6863794886</v>
      </c>
      <c r="CS55" s="138">
        <f t="shared" ref="CS55" si="79">+CH55+CN55</f>
        <v>39553.513059544195</v>
      </c>
      <c r="CT55" s="139">
        <f t="shared" ref="CT55" si="80">+CR55+CS55</f>
        <v>3104235.1994390329</v>
      </c>
      <c r="CU55" s="41"/>
      <c r="CV55" s="46">
        <f t="shared" ref="CV55" si="81">+D55+T55+AJ55+AZ55+BP55+CF55</f>
        <v>35598302.598055057</v>
      </c>
      <c r="CW55" s="47">
        <f t="shared" si="46"/>
        <v>52.366077811545296</v>
      </c>
      <c r="CX55" s="47">
        <f t="shared" ref="CX55" si="82">+F55+V55+AL55+BB55+BR55+CH55</f>
        <v>357654.1571855293</v>
      </c>
      <c r="CY55" s="47">
        <f t="shared" si="48"/>
        <v>2.3774663953569934</v>
      </c>
      <c r="CZ55" s="44">
        <f t="shared" ref="CZ55" si="83">+CV55+CX55</f>
        <v>35955956.755240589</v>
      </c>
      <c r="DA55" s="48">
        <f t="shared" si="50"/>
        <v>43.30832436625014</v>
      </c>
      <c r="DB55" s="46">
        <f t="shared" ref="DB55" si="84">+J55+Z55+AP55+BF55+BV55+CL55</f>
        <v>4375088.0294336854</v>
      </c>
      <c r="DC55" s="47">
        <f t="shared" si="52"/>
        <v>1.574015569105335</v>
      </c>
      <c r="DD55" s="44">
        <f t="shared" ref="DD55" si="85">+L55+AB55+AR55+BH55+BX55+CN55</f>
        <v>50666.715097816355</v>
      </c>
      <c r="DE55" s="47">
        <f t="shared" si="54"/>
        <v>3.3345321248616347E-2</v>
      </c>
      <c r="DF55" s="44">
        <f t="shared" ref="DF55" si="86">+DB55+DD55</f>
        <v>4425754.744531502</v>
      </c>
      <c r="DG55" s="48">
        <f t="shared" si="56"/>
        <v>1.0294784782719393</v>
      </c>
      <c r="DH55" s="174"/>
      <c r="DI55" s="187" t="s">
        <v>180</v>
      </c>
      <c r="DJ55" s="46">
        <f t="shared" ref="DJ55" si="87">+CZ55</f>
        <v>35955956.755240589</v>
      </c>
      <c r="DK55" s="44">
        <f t="shared" ref="DK55" si="88">+DF55</f>
        <v>4425754.744531502</v>
      </c>
      <c r="DL55" s="45">
        <f t="shared" ref="DL55" si="89">+DJ55+DK55</f>
        <v>40381711.499772094</v>
      </c>
      <c r="DM55"/>
    </row>
    <row r="56" spans="1:119" s="60" customFormat="1" ht="15.6" x14ac:dyDescent="0.3">
      <c r="A56" s="33">
        <v>44</v>
      </c>
      <c r="B56" s="33" t="s">
        <v>46</v>
      </c>
      <c r="C56" s="42"/>
      <c r="D56" s="43">
        <v>150200.64000000001</v>
      </c>
      <c r="E56" s="47">
        <v>1.4224623077505874</v>
      </c>
      <c r="F56" s="44">
        <v>10201.380000000001</v>
      </c>
      <c r="G56" s="47">
        <v>0.44165642046930476</v>
      </c>
      <c r="H56" s="44">
        <v>160402.02000000002</v>
      </c>
      <c r="I56" s="48">
        <v>1.2464217887947784</v>
      </c>
      <c r="J56" s="46">
        <v>1538357.94</v>
      </c>
      <c r="K56" s="47">
        <v>5.0320331160271232</v>
      </c>
      <c r="L56" s="44">
        <v>6354780.9200000009</v>
      </c>
      <c r="M56" s="47">
        <v>24.138434879056767</v>
      </c>
      <c r="N56" s="44">
        <v>7893138.8600000013</v>
      </c>
      <c r="O56" s="48">
        <v>13.872509539049911</v>
      </c>
      <c r="P56" s="137">
        <f t="shared" si="27"/>
        <v>1688558.58</v>
      </c>
      <c r="Q56" s="138">
        <f t="shared" si="28"/>
        <v>6364982.3000000007</v>
      </c>
      <c r="R56" s="139">
        <f t="shared" si="29"/>
        <v>8053540.8800000008</v>
      </c>
      <c r="S56" s="39"/>
      <c r="T56" s="43">
        <v>8220615.988328713</v>
      </c>
      <c r="U56" s="47">
        <v>43.389947103746529</v>
      </c>
      <c r="V56" s="44">
        <v>4865087.1675772425</v>
      </c>
      <c r="W56" s="47">
        <v>106.05094643220147</v>
      </c>
      <c r="X56" s="44">
        <v>13085703.155905955</v>
      </c>
      <c r="Y56" s="48">
        <v>55.604813396729561</v>
      </c>
      <c r="Z56" s="46">
        <v>9160047.5513964687</v>
      </c>
      <c r="AA56" s="47">
        <v>9.6687188501002428</v>
      </c>
      <c r="AB56" s="44">
        <v>8847055.5835628193</v>
      </c>
      <c r="AC56" s="47">
        <v>24.548968832031441</v>
      </c>
      <c r="AD56" s="44">
        <v>18007103.134959288</v>
      </c>
      <c r="AE56" s="48">
        <v>13.769277516573419</v>
      </c>
      <c r="AF56" s="137">
        <f t="shared" si="30"/>
        <v>17380663.539725181</v>
      </c>
      <c r="AG56" s="138">
        <f t="shared" si="31"/>
        <v>13712142.751140062</v>
      </c>
      <c r="AH56" s="139">
        <f t="shared" si="32"/>
        <v>31092806.290865242</v>
      </c>
      <c r="AI56" s="41"/>
      <c r="AJ56" s="43">
        <v>950078.91181083536</v>
      </c>
      <c r="AK56" s="47">
        <v>15.07104872796376</v>
      </c>
      <c r="AL56" s="44">
        <v>549042.88563018036</v>
      </c>
      <c r="AM56" s="47">
        <v>31.615967155947274</v>
      </c>
      <c r="AN56" s="44">
        <v>1499121.7974410157</v>
      </c>
      <c r="AO56" s="48">
        <v>18.64440212721707</v>
      </c>
      <c r="AP56" s="46">
        <v>851896.26560751931</v>
      </c>
      <c r="AQ56" s="47">
        <v>6.0231074082461529</v>
      </c>
      <c r="AR56" s="44">
        <v>1032593.2078473964</v>
      </c>
      <c r="AS56" s="47">
        <v>7.4956497059894192</v>
      </c>
      <c r="AT56" s="44">
        <v>1884489.4734549157</v>
      </c>
      <c r="AU56" s="48">
        <v>6.7496766564644881</v>
      </c>
      <c r="AV56" s="137">
        <f t="shared" si="33"/>
        <v>1801975.1774183547</v>
      </c>
      <c r="AW56" s="138">
        <f t="shared" si="34"/>
        <v>1581636.0934775767</v>
      </c>
      <c r="AX56" s="139">
        <f t="shared" si="35"/>
        <v>3383611.2708959314</v>
      </c>
      <c r="AY56" s="41"/>
      <c r="AZ56" s="43">
        <v>17127844.011916071</v>
      </c>
      <c r="BA56" s="47">
        <v>152.62554763255821</v>
      </c>
      <c r="BB56" s="44">
        <v>2917747.5592037542</v>
      </c>
      <c r="BC56" s="47">
        <v>98.995477927052917</v>
      </c>
      <c r="BD56" s="44">
        <f t="shared" si="60"/>
        <v>20045591.571119826</v>
      </c>
      <c r="BE56" s="48">
        <v>142.24033481631898</v>
      </c>
      <c r="BF56" s="46">
        <v>6891973.2763635274</v>
      </c>
      <c r="BG56" s="47">
        <v>11.60832025728395</v>
      </c>
      <c r="BH56" s="44">
        <v>6576554.9352390105</v>
      </c>
      <c r="BI56" s="47">
        <v>25.484620101781523</v>
      </c>
      <c r="BJ56" s="44">
        <v>13468528.211602539</v>
      </c>
      <c r="BK56" s="48">
        <v>15.977918051193955</v>
      </c>
      <c r="BL56" s="137">
        <f t="shared" si="36"/>
        <v>24019817.2882796</v>
      </c>
      <c r="BM56" s="138">
        <f t="shared" si="37"/>
        <v>9494302.4944427647</v>
      </c>
      <c r="BN56" s="139">
        <f t="shared" si="38"/>
        <v>33514119.782722365</v>
      </c>
      <c r="BO56" s="41"/>
      <c r="BP56" s="43">
        <v>1548668.0107405758</v>
      </c>
      <c r="BQ56" s="47">
        <v>17.855785762355023</v>
      </c>
      <c r="BR56" s="44">
        <v>944795.2712680127</v>
      </c>
      <c r="BS56" s="47">
        <v>58.552012349281895</v>
      </c>
      <c r="BT56" s="44">
        <v>2493463.2820085883</v>
      </c>
      <c r="BU56" s="48">
        <v>24.239445522500567</v>
      </c>
      <c r="BV56" s="46">
        <v>3302093.4026471106</v>
      </c>
      <c r="BW56" s="47">
        <v>12.304944579557343</v>
      </c>
      <c r="BX56" s="44">
        <v>3083120.9213323435</v>
      </c>
      <c r="BY56" s="47">
        <v>18.111288837188916</v>
      </c>
      <c r="BZ56" s="44">
        <v>6385214.3239794541</v>
      </c>
      <c r="CA56" s="48">
        <v>14.558603706857372</v>
      </c>
      <c r="CB56" s="137">
        <f t="shared" si="39"/>
        <v>4850761.413387686</v>
      </c>
      <c r="CC56" s="138">
        <f t="shared" si="40"/>
        <v>4027916.1926003564</v>
      </c>
      <c r="CD56" s="139">
        <f t="shared" si="41"/>
        <v>8878677.6059880424</v>
      </c>
      <c r="CE56" s="41"/>
      <c r="CF56" s="43">
        <v>3106741.6100268066</v>
      </c>
      <c r="CG56" s="47">
        <f t="shared" si="61"/>
        <v>24.806700921659612</v>
      </c>
      <c r="CH56" s="44">
        <v>671916.23367867188</v>
      </c>
      <c r="CI56" s="47">
        <f t="shared" si="62"/>
        <v>31.097155258882395</v>
      </c>
      <c r="CJ56" s="44">
        <v>3260407.4695138829</v>
      </c>
      <c r="CK56" s="48">
        <v>22.203054033258763</v>
      </c>
      <c r="CL56" s="46">
        <v>2161461.0447003995</v>
      </c>
      <c r="CM56" s="47">
        <v>4.0277597960282563</v>
      </c>
      <c r="CN56" s="44">
        <v>2398439.2903084168</v>
      </c>
      <c r="CO56" s="47">
        <v>7.4668188719274031</v>
      </c>
      <c r="CP56" s="44">
        <v>4559900.3350088168</v>
      </c>
      <c r="CQ56" s="48">
        <v>5.3154736528696223</v>
      </c>
      <c r="CR56" s="137">
        <f t="shared" si="42"/>
        <v>5268202.6547272056</v>
      </c>
      <c r="CS56" s="138">
        <f t="shared" si="43"/>
        <v>3070355.5239870888</v>
      </c>
      <c r="CT56" s="139">
        <f t="shared" si="44"/>
        <v>8338558.178714294</v>
      </c>
      <c r="CU56" s="41"/>
      <c r="CV56" s="46">
        <f t="shared" si="45"/>
        <v>31104149.172823001</v>
      </c>
      <c r="CW56" s="47">
        <f t="shared" si="46"/>
        <v>45.755055072062689</v>
      </c>
      <c r="CX56" s="47">
        <f t="shared" si="47"/>
        <v>9958790.4973578621</v>
      </c>
      <c r="CY56" s="47">
        <f t="shared" si="48"/>
        <v>66.19995677440663</v>
      </c>
      <c r="CZ56" s="44">
        <f t="shared" si="49"/>
        <v>41062939.670180865</v>
      </c>
      <c r="DA56" s="48">
        <f t="shared" si="50"/>
        <v>49.459596438321896</v>
      </c>
      <c r="DB56" s="46">
        <f t="shared" si="51"/>
        <v>23905829.480715025</v>
      </c>
      <c r="DC56" s="47">
        <f t="shared" si="52"/>
        <v>8.6005464442948298</v>
      </c>
      <c r="DD56" s="44">
        <f t="shared" si="53"/>
        <v>28292544.858289987</v>
      </c>
      <c r="DE56" s="47">
        <f t="shared" si="54"/>
        <v>18.620192673221641</v>
      </c>
      <c r="DF56" s="44">
        <f t="shared" si="55"/>
        <v>52198374.339005008</v>
      </c>
      <c r="DG56" s="48">
        <f t="shared" si="56"/>
        <v>12.141907106168935</v>
      </c>
      <c r="DH56" s="174"/>
      <c r="DI56" s="187" t="s">
        <v>46</v>
      </c>
      <c r="DJ56" s="46">
        <f t="shared" si="57"/>
        <v>41062939.670180865</v>
      </c>
      <c r="DK56" s="44">
        <f t="shared" si="58"/>
        <v>52198374.339005008</v>
      </c>
      <c r="DL56" s="45">
        <f t="shared" si="59"/>
        <v>93261314.00918588</v>
      </c>
      <c r="DM56"/>
    </row>
    <row r="57" spans="1:119" s="60" customFormat="1" ht="15.6" x14ac:dyDescent="0.3">
      <c r="A57" s="33">
        <v>45</v>
      </c>
      <c r="B57" s="33" t="s">
        <v>57</v>
      </c>
      <c r="C57" s="42"/>
      <c r="D57" s="43">
        <v>2012.1</v>
      </c>
      <c r="E57" s="47">
        <v>1.9055420865217061E-2</v>
      </c>
      <c r="F57" s="44">
        <v>93.22</v>
      </c>
      <c r="G57" s="47">
        <v>4.0358472595029872E-3</v>
      </c>
      <c r="H57" s="44">
        <v>2105.3199999999997</v>
      </c>
      <c r="I57" s="48">
        <v>1.6359623902401116E-2</v>
      </c>
      <c r="J57" s="46">
        <v>97649.73000000001</v>
      </c>
      <c r="K57" s="47">
        <v>0.3194163480126786</v>
      </c>
      <c r="L57" s="44">
        <v>416502.9</v>
      </c>
      <c r="M57" s="47">
        <v>1.5820731281147442</v>
      </c>
      <c r="N57" s="44">
        <v>514152.63</v>
      </c>
      <c r="O57" s="48">
        <v>0.90364396100369615</v>
      </c>
      <c r="P57" s="137">
        <f t="shared" si="27"/>
        <v>99661.830000000016</v>
      </c>
      <c r="Q57" s="138">
        <f t="shared" si="28"/>
        <v>416596.12</v>
      </c>
      <c r="R57" s="139">
        <f t="shared" si="29"/>
        <v>516257.95</v>
      </c>
      <c r="S57" s="39"/>
      <c r="T57" s="43">
        <v>414582.82761326141</v>
      </c>
      <c r="U57" s="47">
        <v>2.1882456236613801</v>
      </c>
      <c r="V57" s="44">
        <v>268593.70122855343</v>
      </c>
      <c r="W57" s="47">
        <v>5.8549035690147884</v>
      </c>
      <c r="X57" s="44">
        <v>683176.52884181484</v>
      </c>
      <c r="Y57" s="48">
        <v>2.9030081876898994</v>
      </c>
      <c r="Z57" s="46">
        <v>320255.93841753062</v>
      </c>
      <c r="AA57" s="47">
        <v>0.33804023519092519</v>
      </c>
      <c r="AB57" s="44">
        <v>474126.02901434869</v>
      </c>
      <c r="AC57" s="47">
        <v>1.315613426274054</v>
      </c>
      <c r="AD57" s="44">
        <v>794381.96743187937</v>
      </c>
      <c r="AE57" s="48">
        <v>0.60743061678231813</v>
      </c>
      <c r="AF57" s="137">
        <f t="shared" si="30"/>
        <v>734838.76603079203</v>
      </c>
      <c r="AG57" s="138">
        <f t="shared" si="31"/>
        <v>742719.73024290218</v>
      </c>
      <c r="AH57" s="139">
        <f t="shared" si="32"/>
        <v>1477558.4962736941</v>
      </c>
      <c r="AI57" s="41"/>
      <c r="AJ57" s="43">
        <v>197570.93793495273</v>
      </c>
      <c r="AK57" s="47">
        <v>3.134056756582372</v>
      </c>
      <c r="AL57" s="44">
        <v>141721.22413311171</v>
      </c>
      <c r="AM57" s="47">
        <v>8.1608444162796108</v>
      </c>
      <c r="AN57" s="44">
        <v>339292.16206806444</v>
      </c>
      <c r="AO57" s="48">
        <v>4.2197368612798103</v>
      </c>
      <c r="AP57" s="46">
        <v>109004.79412821302</v>
      </c>
      <c r="AQ57" s="47">
        <v>0.77068958927737252</v>
      </c>
      <c r="AR57" s="44">
        <v>286123.46606439992</v>
      </c>
      <c r="AS57" s="47">
        <v>2.0769856493180114</v>
      </c>
      <c r="AT57" s="44">
        <v>395128.26019261294</v>
      </c>
      <c r="AU57" s="48">
        <v>1.4152310382726638</v>
      </c>
      <c r="AV57" s="137">
        <f t="shared" si="33"/>
        <v>306575.73206316575</v>
      </c>
      <c r="AW57" s="138">
        <f t="shared" si="34"/>
        <v>427844.69019751163</v>
      </c>
      <c r="AX57" s="139">
        <f t="shared" si="35"/>
        <v>734420.42226067744</v>
      </c>
      <c r="AY57" s="41"/>
      <c r="AZ57" s="43">
        <v>697306.77305759222</v>
      </c>
      <c r="BA57" s="47">
        <v>6.4861961269021169</v>
      </c>
      <c r="BB57" s="44">
        <v>208380.59694240772</v>
      </c>
      <c r="BC57" s="47">
        <v>7.3584848714859534</v>
      </c>
      <c r="BD57" s="44">
        <f t="shared" si="60"/>
        <v>905687.36999999988</v>
      </c>
      <c r="BE57" s="48">
        <v>6.655110773097018</v>
      </c>
      <c r="BF57" s="46">
        <v>532964.80539547116</v>
      </c>
      <c r="BG57" s="47">
        <v>0.91163621310081855</v>
      </c>
      <c r="BH57" s="44">
        <v>587758.09460452851</v>
      </c>
      <c r="BI57" s="47">
        <v>2.2203159783283737</v>
      </c>
      <c r="BJ57" s="44">
        <v>1120722.8999999997</v>
      </c>
      <c r="BK57" s="48">
        <v>1.3237348474021331</v>
      </c>
      <c r="BL57" s="137">
        <f t="shared" si="36"/>
        <v>1230271.5784530635</v>
      </c>
      <c r="BM57" s="138">
        <f t="shared" si="37"/>
        <v>796138.69154693629</v>
      </c>
      <c r="BN57" s="139">
        <f t="shared" si="38"/>
        <v>2026410.2699999998</v>
      </c>
      <c r="BO57" s="41"/>
      <c r="BP57" s="43">
        <v>216247.29077489034</v>
      </c>
      <c r="BQ57" s="47">
        <v>2.4932814967358108</v>
      </c>
      <c r="BR57" s="44">
        <v>114164.74531579221</v>
      </c>
      <c r="BS57" s="47">
        <v>7.0751577414348175</v>
      </c>
      <c r="BT57" s="44">
        <v>330412.03609068255</v>
      </c>
      <c r="BU57" s="48">
        <v>3.2120001953054649</v>
      </c>
      <c r="BV57" s="46">
        <v>163967.59786104882</v>
      </c>
      <c r="BW57" s="47">
        <v>0.61101003469675919</v>
      </c>
      <c r="BX57" s="44">
        <v>288152.39930076047</v>
      </c>
      <c r="BY57" s="47">
        <v>1.6927040703320202</v>
      </c>
      <c r="BZ57" s="44">
        <v>452119.9971618093</v>
      </c>
      <c r="CA57" s="48">
        <v>1.0308559012506282</v>
      </c>
      <c r="CB57" s="137">
        <f t="shared" si="39"/>
        <v>380214.88863593916</v>
      </c>
      <c r="CC57" s="138">
        <f t="shared" si="40"/>
        <v>402317.14461655269</v>
      </c>
      <c r="CD57" s="139">
        <f t="shared" si="41"/>
        <v>782532.03325249185</v>
      </c>
      <c r="CE57" s="41"/>
      <c r="CF57" s="43">
        <v>468398.48556472786</v>
      </c>
      <c r="CG57" s="47">
        <f t="shared" si="61"/>
        <v>3.7400667973356958</v>
      </c>
      <c r="CH57" s="44">
        <v>153392.91180837841</v>
      </c>
      <c r="CI57" s="47">
        <f t="shared" si="62"/>
        <v>7.0992230207052538</v>
      </c>
      <c r="CJ57" s="44">
        <v>625676.01837980247</v>
      </c>
      <c r="CK57" s="48">
        <v>4.260792116720368</v>
      </c>
      <c r="CL57" s="46">
        <v>346261.93339310773</v>
      </c>
      <c r="CM57" s="47">
        <v>0.64523943081707835</v>
      </c>
      <c r="CN57" s="44">
        <v>394412.24924193526</v>
      </c>
      <c r="CO57" s="47">
        <v>1.2278838317313909</v>
      </c>
      <c r="CP57" s="44">
        <v>740674.18263504305</v>
      </c>
      <c r="CQ57" s="48">
        <v>0.86340354260170504</v>
      </c>
      <c r="CR57" s="137">
        <f t="shared" si="42"/>
        <v>814660.41895783553</v>
      </c>
      <c r="CS57" s="138">
        <f t="shared" si="43"/>
        <v>547805.16105031362</v>
      </c>
      <c r="CT57" s="139">
        <f t="shared" si="44"/>
        <v>1362465.5800081491</v>
      </c>
      <c r="CU57" s="41"/>
      <c r="CV57" s="46">
        <f t="shared" si="45"/>
        <v>1996118.4149454245</v>
      </c>
      <c r="CW57" s="47">
        <f t="shared" si="46"/>
        <v>2.9363448425712741</v>
      </c>
      <c r="CX57" s="47">
        <f t="shared" si="47"/>
        <v>886346.3994282434</v>
      </c>
      <c r="CY57" s="47">
        <f t="shared" si="48"/>
        <v>5.8918895165901777</v>
      </c>
      <c r="CZ57" s="44">
        <f t="shared" si="49"/>
        <v>2882464.8143736678</v>
      </c>
      <c r="DA57" s="48">
        <f t="shared" si="50"/>
        <v>3.4718787210968354</v>
      </c>
      <c r="DB57" s="46">
        <f t="shared" si="51"/>
        <v>1570104.7991953713</v>
      </c>
      <c r="DC57" s="47">
        <f t="shared" si="52"/>
        <v>0.5648730682523927</v>
      </c>
      <c r="DD57" s="44">
        <f t="shared" si="53"/>
        <v>2447075.1382259727</v>
      </c>
      <c r="DE57" s="47">
        <f t="shared" si="54"/>
        <v>1.610495301424506</v>
      </c>
      <c r="DF57" s="44">
        <f t="shared" si="55"/>
        <v>4017179.9374213442</v>
      </c>
      <c r="DG57" s="48">
        <f t="shared" si="56"/>
        <v>0.93443955384809119</v>
      </c>
      <c r="DH57" s="174"/>
      <c r="DI57" s="187" t="s">
        <v>57</v>
      </c>
      <c r="DJ57" s="46">
        <f t="shared" si="57"/>
        <v>2882464.8143736678</v>
      </c>
      <c r="DK57" s="44">
        <f t="shared" si="58"/>
        <v>4017179.9374213442</v>
      </c>
      <c r="DL57" s="45">
        <f t="shared" si="59"/>
        <v>6899644.7517950125</v>
      </c>
      <c r="DM57"/>
    </row>
    <row r="58" spans="1:119" s="60" customFormat="1" ht="15.6" x14ac:dyDescent="0.3">
      <c r="A58" s="33">
        <v>46</v>
      </c>
      <c r="B58" s="33" t="s">
        <v>58</v>
      </c>
      <c r="C58" s="42"/>
      <c r="D58" s="43">
        <v>1756108.8099999984</v>
      </c>
      <c r="E58" s="47">
        <v>16.631078206682311</v>
      </c>
      <c r="F58" s="44">
        <v>387283.51000000205</v>
      </c>
      <c r="G58" s="47">
        <v>16.766971599272754</v>
      </c>
      <c r="H58" s="44">
        <v>2143392.3200000003</v>
      </c>
      <c r="I58" s="48">
        <v>16.655469111819102</v>
      </c>
      <c r="J58" s="46">
        <v>183056.84</v>
      </c>
      <c r="K58" s="47">
        <v>0.59878657433606031</v>
      </c>
      <c r="L58" s="44">
        <v>668037.71000000741</v>
      </c>
      <c r="M58" s="47">
        <v>2.5375201698675376</v>
      </c>
      <c r="N58" s="44">
        <v>851094.55000000738</v>
      </c>
      <c r="O58" s="48">
        <v>1.4958329598560354</v>
      </c>
      <c r="P58" s="137">
        <f t="shared" si="27"/>
        <v>1939165.6499999985</v>
      </c>
      <c r="Q58" s="138">
        <f t="shared" si="28"/>
        <v>1055321.2200000095</v>
      </c>
      <c r="R58" s="139">
        <f t="shared" si="29"/>
        <v>2994486.870000008</v>
      </c>
      <c r="S58" s="39"/>
      <c r="T58" s="43">
        <v>6764324.9727636427</v>
      </c>
      <c r="U58" s="47">
        <v>35.703371034174374</v>
      </c>
      <c r="V58" s="44">
        <v>1855762.369540575</v>
      </c>
      <c r="W58" s="47">
        <v>40.452585712056127</v>
      </c>
      <c r="X58" s="44">
        <v>8620087.3423042186</v>
      </c>
      <c r="Y58" s="48">
        <v>36.629162561738717</v>
      </c>
      <c r="Z58" s="46">
        <v>2648070.2039219798</v>
      </c>
      <c r="AA58" s="47">
        <v>2.7951215485934831</v>
      </c>
      <c r="AB58" s="44">
        <v>1613279.1976674958</v>
      </c>
      <c r="AC58" s="47">
        <v>4.4765561114463903</v>
      </c>
      <c r="AD58" s="44">
        <v>4261349.4015894756</v>
      </c>
      <c r="AE58" s="48">
        <v>3.2584753952819643</v>
      </c>
      <c r="AF58" s="137">
        <f t="shared" si="30"/>
        <v>9412395.176685622</v>
      </c>
      <c r="AG58" s="138">
        <f t="shared" si="31"/>
        <v>3469041.5672080708</v>
      </c>
      <c r="AH58" s="139">
        <f t="shared" si="32"/>
        <v>12881436.743893692</v>
      </c>
      <c r="AI58" s="41"/>
      <c r="AJ58" s="43">
        <v>2341099.5884570321</v>
      </c>
      <c r="AK58" s="47">
        <v>37.136732050397086</v>
      </c>
      <c r="AL58" s="44">
        <v>578014.53277970036</v>
      </c>
      <c r="AM58" s="47">
        <v>33.284264239300953</v>
      </c>
      <c r="AN58" s="44">
        <v>2919114.1212367322</v>
      </c>
      <c r="AO58" s="48">
        <v>36.304680263123799</v>
      </c>
      <c r="AP58" s="46">
        <v>254424.36253138797</v>
      </c>
      <c r="AQ58" s="47">
        <v>1.7988402164297288</v>
      </c>
      <c r="AR58" s="44">
        <v>788235.87742092786</v>
      </c>
      <c r="AS58" s="47">
        <v>5.7218466845790683</v>
      </c>
      <c r="AT58" s="44">
        <v>1042660.2399523158</v>
      </c>
      <c r="AU58" s="48">
        <v>3.7344965739327995</v>
      </c>
      <c r="AV58" s="137">
        <f t="shared" si="33"/>
        <v>2595523.9509884203</v>
      </c>
      <c r="AW58" s="138">
        <f t="shared" si="34"/>
        <v>1366250.4102006282</v>
      </c>
      <c r="AX58" s="139">
        <f t="shared" si="35"/>
        <v>3961774.3611890487</v>
      </c>
      <c r="AY58" s="41"/>
      <c r="AZ58" s="43">
        <v>3521379.0995512623</v>
      </c>
      <c r="BA58" s="47">
        <v>33.042806962404683</v>
      </c>
      <c r="BB58" s="44">
        <v>592600.74636873673</v>
      </c>
      <c r="BC58" s="47">
        <v>18.517624375727962</v>
      </c>
      <c r="BD58" s="44">
        <f t="shared" si="60"/>
        <v>4113979.8459199993</v>
      </c>
      <c r="BE58" s="48">
        <v>30.230073113918095</v>
      </c>
      <c r="BF58" s="46">
        <v>690551.90713362209</v>
      </c>
      <c r="BG58" s="47">
        <v>1.2745409907502663</v>
      </c>
      <c r="BH58" s="44">
        <v>571762.2253663782</v>
      </c>
      <c r="BI58" s="47">
        <v>1.9618586098849562</v>
      </c>
      <c r="BJ58" s="44">
        <v>1262314.1325000003</v>
      </c>
      <c r="BK58" s="48">
        <v>1.4909748806158944</v>
      </c>
      <c r="BL58" s="137">
        <f t="shared" si="36"/>
        <v>4211931.0066848844</v>
      </c>
      <c r="BM58" s="138">
        <f t="shared" si="37"/>
        <v>1164362.9717351149</v>
      </c>
      <c r="BN58" s="139">
        <f t="shared" si="38"/>
        <v>5376293.9784199996</v>
      </c>
      <c r="BO58" s="41"/>
      <c r="BP58" s="43">
        <v>2963982.474652681</v>
      </c>
      <c r="BQ58" s="47">
        <v>34.174035818990468</v>
      </c>
      <c r="BR58" s="44">
        <v>534146.92695017578</v>
      </c>
      <c r="BS58" s="47">
        <v>33.102809057398105</v>
      </c>
      <c r="BT58" s="44">
        <v>3498129.4016028568</v>
      </c>
      <c r="BU58" s="48">
        <v>34.006001882051336</v>
      </c>
      <c r="BV58" s="46">
        <v>523942.561650171</v>
      </c>
      <c r="BW58" s="47">
        <v>1.9524233260053698</v>
      </c>
      <c r="BX58" s="44">
        <v>1013878.2421992269</v>
      </c>
      <c r="BY58" s="47">
        <v>5.9558616605528156</v>
      </c>
      <c r="BZ58" s="44">
        <v>1537820.8038493979</v>
      </c>
      <c r="CA58" s="48">
        <v>3.5063073092667998</v>
      </c>
      <c r="CB58" s="137">
        <f t="shared" si="39"/>
        <v>3487925.036302852</v>
      </c>
      <c r="CC58" s="138">
        <f t="shared" si="40"/>
        <v>1548025.1691494025</v>
      </c>
      <c r="CD58" s="139">
        <f t="shared" si="41"/>
        <v>5035950.205452254</v>
      </c>
      <c r="CE58" s="41"/>
      <c r="CF58" s="43">
        <v>5320196.5337406686</v>
      </c>
      <c r="CG58" s="47">
        <f t="shared" si="61"/>
        <v>42.480689037997003</v>
      </c>
      <c r="CH58" s="44">
        <v>864026.8884387383</v>
      </c>
      <c r="CI58" s="47">
        <f t="shared" si="62"/>
        <v>39.988285668474951</v>
      </c>
      <c r="CJ58" s="44">
        <v>6184287.2698058132</v>
      </c>
      <c r="CK58" s="48">
        <v>42.114387754474535</v>
      </c>
      <c r="CL58" s="46">
        <v>1521257.3115288208</v>
      </c>
      <c r="CM58" s="47">
        <v>2.8347765294280922</v>
      </c>
      <c r="CN58" s="44">
        <v>643771.82638998074</v>
      </c>
      <c r="CO58" s="47">
        <v>2.0041898254117383</v>
      </c>
      <c r="CP58" s="44">
        <v>2165029.1379188015</v>
      </c>
      <c r="CQ58" s="48">
        <v>2.5237734368771392</v>
      </c>
      <c r="CR58" s="137">
        <f t="shared" si="42"/>
        <v>6841453.8452694891</v>
      </c>
      <c r="CS58" s="138">
        <f t="shared" si="43"/>
        <v>1507798.7148287189</v>
      </c>
      <c r="CT58" s="139">
        <f t="shared" si="44"/>
        <v>8349252.5600982085</v>
      </c>
      <c r="CU58" s="41"/>
      <c r="CV58" s="46">
        <f t="shared" si="45"/>
        <v>22667091.479165286</v>
      </c>
      <c r="CW58" s="47">
        <f t="shared" si="46"/>
        <v>33.343912196089839</v>
      </c>
      <c r="CX58" s="47">
        <f t="shared" si="47"/>
        <v>4811834.9740779288</v>
      </c>
      <c r="CY58" s="47">
        <f t="shared" si="48"/>
        <v>31.986140021124928</v>
      </c>
      <c r="CZ58" s="44">
        <f t="shared" si="49"/>
        <v>27478926.453243215</v>
      </c>
      <c r="DA58" s="48">
        <f t="shared" si="50"/>
        <v>33.097888847024947</v>
      </c>
      <c r="DB58" s="46">
        <f t="shared" si="51"/>
        <v>5821303.1867659818</v>
      </c>
      <c r="DC58" s="47">
        <f t="shared" si="52"/>
        <v>2.0943171398629437</v>
      </c>
      <c r="DD58" s="44">
        <f t="shared" si="53"/>
        <v>5298965.079044017</v>
      </c>
      <c r="DE58" s="47">
        <f t="shared" si="54"/>
        <v>3.4874116568401283</v>
      </c>
      <c r="DF58" s="44">
        <f t="shared" si="55"/>
        <v>11120268.265809998</v>
      </c>
      <c r="DG58" s="48">
        <f t="shared" si="56"/>
        <v>2.5866948154791336</v>
      </c>
      <c r="DH58" s="174"/>
      <c r="DI58" s="187" t="s">
        <v>58</v>
      </c>
      <c r="DJ58" s="46">
        <f t="shared" si="57"/>
        <v>27478926.453243215</v>
      </c>
      <c r="DK58" s="44">
        <f t="shared" si="58"/>
        <v>11120268.265809998</v>
      </c>
      <c r="DL58" s="45">
        <f t="shared" si="59"/>
        <v>38599194.719053209</v>
      </c>
      <c r="DM58"/>
    </row>
    <row r="59" spans="1:119" s="60" customFormat="1" ht="15.6" x14ac:dyDescent="0.3">
      <c r="A59" s="33">
        <v>47</v>
      </c>
      <c r="B59" s="33" t="s">
        <v>6</v>
      </c>
      <c r="C59" s="42"/>
      <c r="D59" s="43">
        <v>34743384.329999</v>
      </c>
      <c r="E59" s="47">
        <v>329.03424814378928</v>
      </c>
      <c r="F59" s="44">
        <v>9074264.5999999978</v>
      </c>
      <c r="G59" s="47">
        <v>392.85932115334651</v>
      </c>
      <c r="H59" s="44">
        <v>43817648.929998994</v>
      </c>
      <c r="I59" s="48">
        <v>340.48992874348431</v>
      </c>
      <c r="J59" s="46">
        <v>21549895.269999988</v>
      </c>
      <c r="K59" s="47">
        <v>70.490608086669482</v>
      </c>
      <c r="L59" s="44">
        <v>30597973.559999958</v>
      </c>
      <c r="M59" s="47">
        <v>116.22543743162741</v>
      </c>
      <c r="N59" s="44">
        <v>52147868.829999946</v>
      </c>
      <c r="O59" s="48">
        <v>91.651980361244739</v>
      </c>
      <c r="P59" s="137">
        <f t="shared" si="27"/>
        <v>56293279.599998988</v>
      </c>
      <c r="Q59" s="138">
        <f t="shared" si="28"/>
        <v>39672238.159999952</v>
      </c>
      <c r="R59" s="139">
        <f t="shared" si="29"/>
        <v>95965517.759998947</v>
      </c>
      <c r="S59" s="39"/>
      <c r="T59" s="43">
        <v>0</v>
      </c>
      <c r="U59" s="47">
        <v>0</v>
      </c>
      <c r="V59" s="44">
        <v>0</v>
      </c>
      <c r="W59" s="47">
        <v>0</v>
      </c>
      <c r="X59" s="44">
        <v>0</v>
      </c>
      <c r="Y59" s="48">
        <v>0</v>
      </c>
      <c r="Z59" s="46">
        <v>67724507.680000007</v>
      </c>
      <c r="AA59" s="47">
        <v>71.485352051425508</v>
      </c>
      <c r="AB59" s="44">
        <v>0</v>
      </c>
      <c r="AC59" s="47">
        <v>0</v>
      </c>
      <c r="AD59" s="44">
        <v>67724507.680000007</v>
      </c>
      <c r="AE59" s="48">
        <v>51.786094294579954</v>
      </c>
      <c r="AF59" s="137">
        <f t="shared" si="30"/>
        <v>67724507.680000007</v>
      </c>
      <c r="AG59" s="138">
        <f t="shared" si="31"/>
        <v>0</v>
      </c>
      <c r="AH59" s="139">
        <f t="shared" si="32"/>
        <v>67724507.680000007</v>
      </c>
      <c r="AI59" s="41"/>
      <c r="AJ59" s="43">
        <v>5915004.5590000004</v>
      </c>
      <c r="AK59" s="47">
        <v>93.82938703997462</v>
      </c>
      <c r="AL59" s="44">
        <v>5286238.8432999998</v>
      </c>
      <c r="AM59" s="47">
        <v>304.40163787285502</v>
      </c>
      <c r="AN59" s="44">
        <v>11201243.4023</v>
      </c>
      <c r="AO59" s="48">
        <v>139.30855162923166</v>
      </c>
      <c r="AP59" s="46">
        <v>6123995.9000000022</v>
      </c>
      <c r="AQ59" s="47">
        <v>43.29809457147303</v>
      </c>
      <c r="AR59" s="44">
        <v>11917149.972199999</v>
      </c>
      <c r="AS59" s="47">
        <v>86.507233445364719</v>
      </c>
      <c r="AT59" s="44">
        <v>18041145.872200001</v>
      </c>
      <c r="AU59" s="48">
        <v>64.617978961808333</v>
      </c>
      <c r="AV59" s="137">
        <f t="shared" si="33"/>
        <v>12039000.459000003</v>
      </c>
      <c r="AW59" s="138">
        <f t="shared" si="34"/>
        <v>17203388.815499999</v>
      </c>
      <c r="AX59" s="139">
        <f t="shared" si="35"/>
        <v>29242389.274500001</v>
      </c>
      <c r="AY59" s="41"/>
      <c r="AZ59" s="43">
        <v>-108488.06375712981</v>
      </c>
      <c r="BA59" s="47">
        <v>-1.0052988311682185</v>
      </c>
      <c r="BB59" s="44">
        <v>-22926.846242870106</v>
      </c>
      <c r="BC59" s="47">
        <v>-0.80057061673905461</v>
      </c>
      <c r="BD59" s="44">
        <f t="shared" si="60"/>
        <v>-131414.90999999992</v>
      </c>
      <c r="BE59" s="48">
        <v>-0.96565416749333099</v>
      </c>
      <c r="BF59" s="46">
        <v>119911.00602970499</v>
      </c>
      <c r="BG59" s="47">
        <v>0.20882666729895211</v>
      </c>
      <c r="BH59" s="44">
        <v>103044.26397029468</v>
      </c>
      <c r="BI59" s="47">
        <v>0.38194882600690711</v>
      </c>
      <c r="BJ59" s="44">
        <v>222955.26999999967</v>
      </c>
      <c r="BK59" s="48">
        <v>0.26334222340861529</v>
      </c>
      <c r="BL59" s="137">
        <f t="shared" si="36"/>
        <v>11422.942272575179</v>
      </c>
      <c r="BM59" s="138">
        <f t="shared" si="37"/>
        <v>80117.417727424574</v>
      </c>
      <c r="BN59" s="139">
        <f t="shared" si="38"/>
        <v>91540.359999999753</v>
      </c>
      <c r="BO59" s="41"/>
      <c r="BP59" s="43">
        <v>0</v>
      </c>
      <c r="BQ59" s="47">
        <v>0</v>
      </c>
      <c r="BR59" s="44">
        <v>0</v>
      </c>
      <c r="BS59" s="47">
        <v>0</v>
      </c>
      <c r="BT59" s="44">
        <v>0</v>
      </c>
      <c r="BU59" s="48">
        <v>0</v>
      </c>
      <c r="BV59" s="46">
        <v>-644.73000000000047</v>
      </c>
      <c r="BW59" s="47">
        <v>-2.4025265040711016E-3</v>
      </c>
      <c r="BX59" s="44">
        <v>0</v>
      </c>
      <c r="BY59" s="47">
        <v>0</v>
      </c>
      <c r="BZ59" s="44">
        <v>-644.73000000000047</v>
      </c>
      <c r="CA59" s="48">
        <v>-1.4700162111508104E-3</v>
      </c>
      <c r="CB59" s="137">
        <f t="shared" si="39"/>
        <v>-644.73000000000047</v>
      </c>
      <c r="CC59" s="138">
        <f t="shared" si="40"/>
        <v>0</v>
      </c>
      <c r="CD59" s="139">
        <f t="shared" si="41"/>
        <v>-644.73000000000047</v>
      </c>
      <c r="CE59" s="41"/>
      <c r="CF59" s="43">
        <v>189005.2676678031</v>
      </c>
      <c r="CG59" s="47">
        <f t="shared" si="61"/>
        <v>1.5091686841677694</v>
      </c>
      <c r="CH59" s="44">
        <v>30658.752332194581</v>
      </c>
      <c r="CI59" s="47">
        <f t="shared" si="62"/>
        <v>1.418926844642689</v>
      </c>
      <c r="CJ59" s="44">
        <v>219664.01999999769</v>
      </c>
      <c r="CK59" s="48">
        <v>1.4958903605842739</v>
      </c>
      <c r="CL59" s="46">
        <v>1076358.0227754889</v>
      </c>
      <c r="CM59" s="47">
        <v>2.0057319935962568</v>
      </c>
      <c r="CN59" s="44">
        <v>453144.50722450996</v>
      </c>
      <c r="CO59" s="47">
        <v>1.4107290403081754</v>
      </c>
      <c r="CP59" s="44">
        <v>1529502.5299999989</v>
      </c>
      <c r="CQ59" s="48">
        <v>1.7829403721379149</v>
      </c>
      <c r="CR59" s="137">
        <f t="shared" si="42"/>
        <v>1265363.2904432919</v>
      </c>
      <c r="CS59" s="138">
        <f t="shared" si="43"/>
        <v>483803.25955670455</v>
      </c>
      <c r="CT59" s="139">
        <f t="shared" si="44"/>
        <v>1749166.5499999966</v>
      </c>
      <c r="CU59" s="41"/>
      <c r="CV59" s="46">
        <f t="shared" si="45"/>
        <v>40738906.092909671</v>
      </c>
      <c r="CW59" s="47">
        <f t="shared" si="46"/>
        <v>59.928046303395973</v>
      </c>
      <c r="CX59" s="47">
        <f t="shared" si="47"/>
        <v>14368235.349389322</v>
      </c>
      <c r="CY59" s="47">
        <f t="shared" si="48"/>
        <v>95.511253028811922</v>
      </c>
      <c r="CZ59" s="44">
        <f t="shared" si="49"/>
        <v>55107141.442298993</v>
      </c>
      <c r="DA59" s="48">
        <f t="shared" si="50"/>
        <v>66.375593138181856</v>
      </c>
      <c r="DB59" s="46">
        <f t="shared" si="51"/>
        <v>96594023.148805186</v>
      </c>
      <c r="DC59" s="47">
        <f t="shared" si="52"/>
        <v>34.751414210612062</v>
      </c>
      <c r="DD59" s="44">
        <f t="shared" si="53"/>
        <v>43071312.303394757</v>
      </c>
      <c r="DE59" s="47">
        <f t="shared" si="54"/>
        <v>28.346553404605437</v>
      </c>
      <c r="DF59" s="44">
        <f t="shared" si="55"/>
        <v>139665335.45219994</v>
      </c>
      <c r="DG59" s="48">
        <f t="shared" si="56"/>
        <v>32.487669405162919</v>
      </c>
      <c r="DH59" s="174"/>
      <c r="DI59" s="187" t="s">
        <v>6</v>
      </c>
      <c r="DJ59" s="46">
        <f t="shared" si="57"/>
        <v>55107141.442298993</v>
      </c>
      <c r="DK59" s="44">
        <f t="shared" si="58"/>
        <v>139665335.45219994</v>
      </c>
      <c r="DL59" s="45">
        <f t="shared" si="59"/>
        <v>194772476.89449894</v>
      </c>
      <c r="DM59"/>
    </row>
    <row r="60" spans="1:119" s="60" customFormat="1" ht="15.6" x14ac:dyDescent="0.3">
      <c r="A60" s="33">
        <v>48</v>
      </c>
      <c r="B60" s="33" t="s">
        <v>7</v>
      </c>
      <c r="C60" s="42"/>
      <c r="D60" s="43">
        <v>227380</v>
      </c>
      <c r="E60" s="47">
        <v>2.15338283203273</v>
      </c>
      <c r="F60" s="44">
        <v>0</v>
      </c>
      <c r="G60" s="47">
        <v>0</v>
      </c>
      <c r="H60" s="44">
        <v>227380</v>
      </c>
      <c r="I60" s="48">
        <v>1.7668816535861371</v>
      </c>
      <c r="J60" s="46">
        <v>568977</v>
      </c>
      <c r="K60" s="47">
        <v>1.8611475468822065</v>
      </c>
      <c r="L60" s="44">
        <v>0</v>
      </c>
      <c r="M60" s="47">
        <v>0</v>
      </c>
      <c r="N60" s="44">
        <v>568977</v>
      </c>
      <c r="O60" s="48">
        <v>1</v>
      </c>
      <c r="P60" s="137">
        <f t="shared" si="27"/>
        <v>796357</v>
      </c>
      <c r="Q60" s="138">
        <f t="shared" si="28"/>
        <v>0</v>
      </c>
      <c r="R60" s="139">
        <f t="shared" si="29"/>
        <v>796357</v>
      </c>
      <c r="S60" s="39"/>
      <c r="T60" s="43">
        <v>386184.17</v>
      </c>
      <c r="U60" s="47">
        <v>2.0383522028512764</v>
      </c>
      <c r="V60" s="44">
        <v>149523.39000000001</v>
      </c>
      <c r="W60" s="47">
        <v>3.2593654495912809</v>
      </c>
      <c r="X60" s="44">
        <v>535707.56000000006</v>
      </c>
      <c r="Y60" s="48">
        <v>2.2763712850671816</v>
      </c>
      <c r="Z60" s="46">
        <v>6703676.0800000019</v>
      </c>
      <c r="AA60" s="47">
        <v>7.0759413546691459</v>
      </c>
      <c r="AB60" s="44">
        <v>1608563.8699999996</v>
      </c>
      <c r="AC60" s="47">
        <v>4.4634719354910306</v>
      </c>
      <c r="AD60" s="44">
        <v>8312239.9500000011</v>
      </c>
      <c r="AE60" s="48">
        <v>6.3560217208783794</v>
      </c>
      <c r="AF60" s="137">
        <f t="shared" si="30"/>
        <v>7089860.2500000019</v>
      </c>
      <c r="AG60" s="138">
        <f t="shared" si="31"/>
        <v>1758087.2599999998</v>
      </c>
      <c r="AH60" s="139">
        <f t="shared" si="32"/>
        <v>8847947.5100000016</v>
      </c>
      <c r="AI60" s="41"/>
      <c r="AJ60" s="43">
        <v>96953.725828208786</v>
      </c>
      <c r="AK60" s="47">
        <v>1.5379715391530582</v>
      </c>
      <c r="AL60" s="44">
        <v>56128.012511396664</v>
      </c>
      <c r="AM60" s="47">
        <v>3.2320633716110021</v>
      </c>
      <c r="AN60" s="44">
        <v>153081.73833960545</v>
      </c>
      <c r="AO60" s="48">
        <v>1.9038596415641302</v>
      </c>
      <c r="AP60" s="46">
        <v>110308.03479137608</v>
      </c>
      <c r="AQ60" s="47">
        <v>0.77990380796798653</v>
      </c>
      <c r="AR60" s="44">
        <v>194126.08908129536</v>
      </c>
      <c r="AS60" s="47">
        <v>1.4091717352862272</v>
      </c>
      <c r="AT60" s="44">
        <v>304434.12387267145</v>
      </c>
      <c r="AU60" s="48">
        <v>1.0903918160749273</v>
      </c>
      <c r="AV60" s="137">
        <f t="shared" si="33"/>
        <v>207261.76061958488</v>
      </c>
      <c r="AW60" s="138">
        <f t="shared" si="34"/>
        <v>250254.10159269202</v>
      </c>
      <c r="AX60" s="139">
        <f t="shared" si="35"/>
        <v>457515.8622122769</v>
      </c>
      <c r="AY60" s="41"/>
      <c r="AZ60" s="43">
        <v>341668.00896054244</v>
      </c>
      <c r="BA60" s="47">
        <v>3.1660483020928871</v>
      </c>
      <c r="BB60" s="44">
        <v>72204.901039457574</v>
      </c>
      <c r="BC60" s="47">
        <v>2.5212853762962473</v>
      </c>
      <c r="BD60" s="44">
        <f t="shared" si="60"/>
        <v>413872.91000000003</v>
      </c>
      <c r="BE60" s="48">
        <v>3.0411929693068513</v>
      </c>
      <c r="BF60" s="46">
        <v>1236328.9275338782</v>
      </c>
      <c r="BG60" s="47">
        <v>2.1530838425142553</v>
      </c>
      <c r="BH60" s="44">
        <v>1062426.2824661222</v>
      </c>
      <c r="BI60" s="47">
        <v>3.938040368979673</v>
      </c>
      <c r="BJ60" s="44">
        <v>2298755.2100000004</v>
      </c>
      <c r="BK60" s="48">
        <v>2.7151603461696117</v>
      </c>
      <c r="BL60" s="137">
        <f t="shared" si="36"/>
        <v>1577996.9364944207</v>
      </c>
      <c r="BM60" s="138">
        <f t="shared" si="37"/>
        <v>1134631.1835055798</v>
      </c>
      <c r="BN60" s="139">
        <f t="shared" si="38"/>
        <v>2712628.1200000006</v>
      </c>
      <c r="BO60" s="41"/>
      <c r="BP60" s="43">
        <v>-103589.72000000125</v>
      </c>
      <c r="BQ60" s="47">
        <v>-1.1943656320619984</v>
      </c>
      <c r="BR60" s="44">
        <v>0</v>
      </c>
      <c r="BS60" s="47">
        <v>0</v>
      </c>
      <c r="BT60" s="44">
        <v>-103589.72000000125</v>
      </c>
      <c r="BU60" s="48">
        <v>-1.0070159816463939</v>
      </c>
      <c r="BV60" s="46">
        <v>-68517.600000000093</v>
      </c>
      <c r="BW60" s="47">
        <v>-0.25532447690559185</v>
      </c>
      <c r="BX60" s="44">
        <v>0</v>
      </c>
      <c r="BY60" s="47">
        <v>0</v>
      </c>
      <c r="BZ60" s="44">
        <v>-68517.600000000093</v>
      </c>
      <c r="CA60" s="48">
        <v>-0.15622350867672799</v>
      </c>
      <c r="CB60" s="137">
        <f t="shared" si="39"/>
        <v>-172107.32000000135</v>
      </c>
      <c r="CC60" s="138">
        <f t="shared" si="40"/>
        <v>0</v>
      </c>
      <c r="CD60" s="139">
        <f t="shared" si="41"/>
        <v>-172107.32000000135</v>
      </c>
      <c r="CE60" s="41"/>
      <c r="CF60" s="43">
        <v>240832.5303841182</v>
      </c>
      <c r="CG60" s="47">
        <f t="shared" si="61"/>
        <v>1.9229988532563456</v>
      </c>
      <c r="CH60" s="44">
        <v>39065.709615881788</v>
      </c>
      <c r="CI60" s="47">
        <f t="shared" si="62"/>
        <v>1.8080117376721334</v>
      </c>
      <c r="CJ60" s="44">
        <v>279898.23999999999</v>
      </c>
      <c r="CK60" s="48">
        <v>1.906079471551636</v>
      </c>
      <c r="CL60" s="46">
        <v>1541931.6965321004</v>
      </c>
      <c r="CM60" s="47">
        <v>2.8733020707178549</v>
      </c>
      <c r="CN60" s="44">
        <v>649150.06346789934</v>
      </c>
      <c r="CO60" s="47">
        <v>2.0209333478654332</v>
      </c>
      <c r="CP60" s="44">
        <v>2191081.7599999998</v>
      </c>
      <c r="CQ60" s="48">
        <v>2.5541429660524981</v>
      </c>
      <c r="CR60" s="137">
        <f t="shared" si="42"/>
        <v>1782764.2269162186</v>
      </c>
      <c r="CS60" s="138">
        <f t="shared" si="43"/>
        <v>688215.77308378113</v>
      </c>
      <c r="CT60" s="139">
        <f t="shared" si="44"/>
        <v>2470980</v>
      </c>
      <c r="CU60" s="41"/>
      <c r="CV60" s="46">
        <f t="shared" si="45"/>
        <v>1189428.7151728682</v>
      </c>
      <c r="CW60" s="47">
        <f t="shared" si="46"/>
        <v>1.7496822068542053</v>
      </c>
      <c r="CX60" s="47">
        <f t="shared" si="47"/>
        <v>316922.01316673605</v>
      </c>
      <c r="CY60" s="47">
        <f t="shared" si="48"/>
        <v>2.1067039795708182</v>
      </c>
      <c r="CZ60" s="44">
        <f t="shared" si="49"/>
        <v>1506350.7283396043</v>
      </c>
      <c r="DA60" s="48">
        <f t="shared" si="50"/>
        <v>1.8143732454778958</v>
      </c>
      <c r="DB60" s="46">
        <f t="shared" si="51"/>
        <v>10092704.138857357</v>
      </c>
      <c r="DC60" s="47">
        <f t="shared" si="52"/>
        <v>3.6310294426216698</v>
      </c>
      <c r="DD60" s="44">
        <f t="shared" si="53"/>
        <v>3514266.3050153162</v>
      </c>
      <c r="DE60" s="47">
        <f t="shared" si="54"/>
        <v>2.3128465831599594</v>
      </c>
      <c r="DF60" s="44">
        <f t="shared" si="55"/>
        <v>13606970.443872673</v>
      </c>
      <c r="DG60" s="48">
        <f t="shared" si="56"/>
        <v>3.1651286695806617</v>
      </c>
      <c r="DH60" s="174"/>
      <c r="DI60" s="187" t="s">
        <v>7</v>
      </c>
      <c r="DJ60" s="46">
        <f t="shared" si="57"/>
        <v>1506350.7283396043</v>
      </c>
      <c r="DK60" s="44">
        <f t="shared" si="58"/>
        <v>13606970.443872673</v>
      </c>
      <c r="DL60" s="45">
        <f t="shared" si="59"/>
        <v>15113321.172212278</v>
      </c>
      <c r="DM60"/>
    </row>
    <row r="61" spans="1:119" s="60" customFormat="1" ht="15.6" x14ac:dyDescent="0.3">
      <c r="A61" s="33">
        <v>49</v>
      </c>
      <c r="B61" s="33" t="s">
        <v>173</v>
      </c>
      <c r="C61" s="50"/>
      <c r="D61" s="51">
        <v>182248604</v>
      </c>
      <c r="E61" s="55">
        <v>1725.9698083188121</v>
      </c>
      <c r="F61" s="52">
        <v>40381675</v>
      </c>
      <c r="G61" s="55">
        <v>1748.2758247467314</v>
      </c>
      <c r="H61" s="52">
        <v>222630279.00000003</v>
      </c>
      <c r="I61" s="56">
        <v>1729.9734167378974</v>
      </c>
      <c r="J61" s="54">
        <v>88645603</v>
      </c>
      <c r="K61" s="55">
        <v>289.9634722762853</v>
      </c>
      <c r="L61" s="52">
        <v>138804151</v>
      </c>
      <c r="M61" s="55">
        <v>527.24318934605571</v>
      </c>
      <c r="N61" s="52">
        <v>227449753.99999997</v>
      </c>
      <c r="O61" s="56">
        <v>399.75210597264913</v>
      </c>
      <c r="P61" s="143">
        <f t="shared" si="27"/>
        <v>270894207</v>
      </c>
      <c r="Q61" s="144">
        <f t="shared" si="28"/>
        <v>179185826</v>
      </c>
      <c r="R61" s="145">
        <f t="shared" si="29"/>
        <v>450080033</v>
      </c>
      <c r="S61" s="39"/>
      <c r="T61" s="51">
        <v>314071409.71999985</v>
      </c>
      <c r="U61" s="55">
        <v>1657.7275807430624</v>
      </c>
      <c r="V61" s="52">
        <v>74168707.770000011</v>
      </c>
      <c r="W61" s="55">
        <v>1616.7565726430521</v>
      </c>
      <c r="X61" s="44">
        <v>388240117.48999989</v>
      </c>
      <c r="Y61" s="56">
        <v>1649.7408682553303</v>
      </c>
      <c r="Z61" s="54">
        <v>209583594.95999989</v>
      </c>
      <c r="AA61" s="55">
        <v>221.22208906574895</v>
      </c>
      <c r="AB61" s="52">
        <v>138399420.92000005</v>
      </c>
      <c r="AC61" s="55">
        <v>384.03320047504894</v>
      </c>
      <c r="AD61" s="52">
        <v>347983015.87999988</v>
      </c>
      <c r="AE61" s="56">
        <v>266.08803652618866</v>
      </c>
      <c r="AF61" s="143">
        <f t="shared" si="30"/>
        <v>523655004.67999971</v>
      </c>
      <c r="AG61" s="144">
        <f t="shared" si="31"/>
        <v>212568128.69000006</v>
      </c>
      <c r="AH61" s="145">
        <f t="shared" si="32"/>
        <v>736223133.36999977</v>
      </c>
      <c r="AI61" s="41"/>
      <c r="AJ61" s="51">
        <v>106435443.41569774</v>
      </c>
      <c r="AK61" s="55">
        <v>1688.3794958073879</v>
      </c>
      <c r="AL61" s="52">
        <v>33105659.478100184</v>
      </c>
      <c r="AM61" s="55">
        <v>1906.3491580156733</v>
      </c>
      <c r="AN61" s="52">
        <v>139541102.89379787</v>
      </c>
      <c r="AO61" s="56">
        <v>1735.4563452204795</v>
      </c>
      <c r="AP61" s="54">
        <v>35763832.398727089</v>
      </c>
      <c r="AQ61" s="55">
        <v>252.85872536890432</v>
      </c>
      <c r="AR61" s="52">
        <v>65783958.554371826</v>
      </c>
      <c r="AS61" s="55">
        <v>477.52929793604648</v>
      </c>
      <c r="AT61" s="52">
        <v>101547790.95309889</v>
      </c>
      <c r="AU61" s="56">
        <v>363.71376108303059</v>
      </c>
      <c r="AV61" s="143">
        <f t="shared" si="33"/>
        <v>142199275.81442481</v>
      </c>
      <c r="AW61" s="144">
        <f t="shared" si="34"/>
        <v>98889618.032472014</v>
      </c>
      <c r="AX61" s="145">
        <f t="shared" si="35"/>
        <v>241088893.84689683</v>
      </c>
      <c r="AY61" s="41"/>
      <c r="AZ61" s="51">
        <v>186669368.23064488</v>
      </c>
      <c r="BA61" s="55">
        <v>1729.9148106354262</v>
      </c>
      <c r="BB61" s="52">
        <v>39444479.185268916</v>
      </c>
      <c r="BC61" s="55">
        <v>1376.6901806285689</v>
      </c>
      <c r="BD61" s="52">
        <f>SUM(BD20:BD60)</f>
        <v>226113847.41591379</v>
      </c>
      <c r="BE61" s="56">
        <v>1661.5145088140396</v>
      </c>
      <c r="BF61" s="54">
        <v>140553661.75707892</v>
      </c>
      <c r="BG61" s="55">
        <v>244.80509417507281</v>
      </c>
      <c r="BH61" s="52">
        <v>120998301.9082958</v>
      </c>
      <c r="BI61" s="55">
        <v>448.44463880050336</v>
      </c>
      <c r="BJ61" s="52">
        <v>261551963.6653747</v>
      </c>
      <c r="BK61" s="56">
        <v>308.9304672874855</v>
      </c>
      <c r="BL61" s="143">
        <f t="shared" si="36"/>
        <v>327223029.98772383</v>
      </c>
      <c r="BM61" s="144">
        <f t="shared" si="37"/>
        <v>160442781.09356472</v>
      </c>
      <c r="BN61" s="145">
        <f t="shared" si="38"/>
        <v>487665811.08128858</v>
      </c>
      <c r="BO61" s="41"/>
      <c r="BP61" s="51">
        <v>128482323.43000013</v>
      </c>
      <c r="BQ61" s="55">
        <v>1481.3716209703468</v>
      </c>
      <c r="BR61" s="52">
        <v>24347311.379999951</v>
      </c>
      <c r="BS61" s="55">
        <v>1508.8814687654904</v>
      </c>
      <c r="BT61" s="44">
        <v>152829634.81000009</v>
      </c>
      <c r="BU61" s="56">
        <v>1485.6868492631343</v>
      </c>
      <c r="BV61" s="54">
        <v>52970828.199999996</v>
      </c>
      <c r="BW61" s="55">
        <v>197.39087477408654</v>
      </c>
      <c r="BX61" s="52">
        <v>66100324.639999874</v>
      </c>
      <c r="BY61" s="55">
        <v>388.29552986512448</v>
      </c>
      <c r="BZ61" s="52">
        <v>119071152.83999985</v>
      </c>
      <c r="CA61" s="56">
        <v>271.48810347775895</v>
      </c>
      <c r="CB61" s="143">
        <f t="shared" si="39"/>
        <v>181453151.63000011</v>
      </c>
      <c r="CC61" s="144">
        <f t="shared" si="40"/>
        <v>90447636.019999832</v>
      </c>
      <c r="CD61" s="145">
        <f t="shared" si="41"/>
        <v>271900787.64999998</v>
      </c>
      <c r="CE61" s="41"/>
      <c r="CF61" s="51">
        <f>SUM(CF20:CF60)</f>
        <v>207077794.29256856</v>
      </c>
      <c r="CG61" s="55">
        <f t="shared" si="61"/>
        <v>1653.4741395787905</v>
      </c>
      <c r="CH61" s="52">
        <f>SUM(CH20:CH60)</f>
        <v>37415201.559482701</v>
      </c>
      <c r="CI61" s="55">
        <f t="shared" si="62"/>
        <v>1731.6240829121443</v>
      </c>
      <c r="CJ61" s="52">
        <f>SUM(CJ20:CJ60)</f>
        <v>244492977.42180854</v>
      </c>
      <c r="CK61" s="56">
        <v>1664.9731173809701</v>
      </c>
      <c r="CL61" s="54">
        <v>114774404.44074863</v>
      </c>
      <c r="CM61" s="55">
        <v>213.87557872161955</v>
      </c>
      <c r="CN61" s="52">
        <v>105245615.04284823</v>
      </c>
      <c r="CO61" s="55">
        <v>327.65054665548479</v>
      </c>
      <c r="CP61" s="52">
        <v>220020019.48359683</v>
      </c>
      <c r="CQ61" s="56">
        <v>256.47723212061356</v>
      </c>
      <c r="CR61" s="143">
        <f t="shared" si="42"/>
        <v>321852198.7333172</v>
      </c>
      <c r="CS61" s="144">
        <f t="shared" si="43"/>
        <v>142660816.60233092</v>
      </c>
      <c r="CT61" s="145">
        <f t="shared" si="44"/>
        <v>464513015.33564812</v>
      </c>
      <c r="CU61" s="41"/>
      <c r="CV61" s="54">
        <f>SUM(CV20:CV60)</f>
        <v>1124984943.0889111</v>
      </c>
      <c r="CW61" s="55">
        <f t="shared" si="46"/>
        <v>1654.8836536332333</v>
      </c>
      <c r="CX61" s="55">
        <f>SUM(CX20:CX60)</f>
        <v>248863034.3728517</v>
      </c>
      <c r="CY61" s="55">
        <f t="shared" si="48"/>
        <v>1654.2894563954644</v>
      </c>
      <c r="CZ61" s="52">
        <f t="shared" si="49"/>
        <v>1373847977.4617627</v>
      </c>
      <c r="DA61" s="56">
        <f t="shared" si="50"/>
        <v>1654.775987268333</v>
      </c>
      <c r="DB61" s="54">
        <f>SUM(DB20:DB60)</f>
        <v>642291924.7565546</v>
      </c>
      <c r="DC61" s="55">
        <f t="shared" si="52"/>
        <v>231.07591954174029</v>
      </c>
      <c r="DD61" s="52">
        <f>SUM(DD20:DD60)</f>
        <v>635331772.0655154</v>
      </c>
      <c r="DE61" s="55">
        <f t="shared" si="54"/>
        <v>418.13135108674845</v>
      </c>
      <c r="DF61" s="52">
        <f>SUM(DF20:DF60)</f>
        <v>1277623696.8220704</v>
      </c>
      <c r="DG61" s="56">
        <f t="shared" si="56"/>
        <v>297.18910674698651</v>
      </c>
      <c r="DH61" s="175"/>
      <c r="DI61" s="187" t="s">
        <v>173</v>
      </c>
      <c r="DJ61" s="54">
        <f>SUM(DJ20:DJ60)</f>
        <v>1373847977.4617629</v>
      </c>
      <c r="DK61" s="52">
        <f>SUM(DK20:DK60)</f>
        <v>1277623696.8220704</v>
      </c>
      <c r="DL61" s="53">
        <f t="shared" si="59"/>
        <v>2651471674.2838335</v>
      </c>
      <c r="DM61"/>
      <c r="DN61" s="66"/>
      <c r="DO61" s="57"/>
    </row>
    <row r="62" spans="1:119" s="60" customFormat="1" ht="15.6" x14ac:dyDescent="0.3">
      <c r="A62" s="33">
        <v>50</v>
      </c>
      <c r="B62" s="33" t="s">
        <v>8</v>
      </c>
      <c r="C62" s="42"/>
      <c r="D62" s="43">
        <v>0</v>
      </c>
      <c r="E62" s="47">
        <v>0</v>
      </c>
      <c r="F62" s="44">
        <v>0</v>
      </c>
      <c r="G62" s="47">
        <v>0</v>
      </c>
      <c r="H62" s="44">
        <v>0</v>
      </c>
      <c r="I62" s="48">
        <v>0</v>
      </c>
      <c r="J62" s="46">
        <v>0</v>
      </c>
      <c r="K62" s="47">
        <v>0</v>
      </c>
      <c r="L62" s="44">
        <v>0</v>
      </c>
      <c r="M62" s="47">
        <v>0</v>
      </c>
      <c r="N62" s="44">
        <v>0</v>
      </c>
      <c r="O62" s="48">
        <v>0</v>
      </c>
      <c r="P62" s="137">
        <f t="shared" si="27"/>
        <v>0</v>
      </c>
      <c r="Q62" s="138">
        <f t="shared" si="28"/>
        <v>0</v>
      </c>
      <c r="R62" s="139">
        <f t="shared" si="29"/>
        <v>0</v>
      </c>
      <c r="S62" s="39"/>
      <c r="T62" s="43">
        <v>277287.94999999995</v>
      </c>
      <c r="U62" s="47">
        <v>1.4635776078201614</v>
      </c>
      <c r="V62" s="44">
        <v>34515.44000000001</v>
      </c>
      <c r="W62" s="47">
        <v>0.75238016348773862</v>
      </c>
      <c r="X62" s="44">
        <v>311803.38999999996</v>
      </c>
      <c r="Y62" s="48">
        <v>1.3249398301987811</v>
      </c>
      <c r="Z62" s="46">
        <v>1753590.78</v>
      </c>
      <c r="AA62" s="47">
        <v>1.8509703290091726</v>
      </c>
      <c r="AB62" s="44">
        <v>513586.18000000005</v>
      </c>
      <c r="AC62" s="47">
        <v>1.4251081624045463</v>
      </c>
      <c r="AD62" s="44">
        <v>2267176.96</v>
      </c>
      <c r="AE62" s="48">
        <v>1.7336152576821378</v>
      </c>
      <c r="AF62" s="137">
        <f t="shared" si="30"/>
        <v>2030878.73</v>
      </c>
      <c r="AG62" s="138">
        <f t="shared" si="31"/>
        <v>548101.62000000011</v>
      </c>
      <c r="AH62" s="139">
        <f t="shared" si="32"/>
        <v>2578980.35</v>
      </c>
      <c r="AI62" s="41"/>
      <c r="AJ62" s="43">
        <v>0</v>
      </c>
      <c r="AK62" s="47">
        <v>0</v>
      </c>
      <c r="AL62" s="44">
        <v>0</v>
      </c>
      <c r="AM62" s="47">
        <v>0</v>
      </c>
      <c r="AN62" s="44">
        <v>0</v>
      </c>
      <c r="AO62" s="48">
        <v>0</v>
      </c>
      <c r="AP62" s="46">
        <v>0</v>
      </c>
      <c r="AQ62" s="47">
        <v>0</v>
      </c>
      <c r="AR62" s="44">
        <v>0</v>
      </c>
      <c r="AS62" s="47">
        <v>0</v>
      </c>
      <c r="AT62" s="44">
        <v>0</v>
      </c>
      <c r="AU62" s="48">
        <v>0</v>
      </c>
      <c r="AV62" s="137">
        <f t="shared" si="33"/>
        <v>0</v>
      </c>
      <c r="AW62" s="138">
        <f t="shared" si="34"/>
        <v>0</v>
      </c>
      <c r="AX62" s="139">
        <f t="shared" si="35"/>
        <v>0</v>
      </c>
      <c r="AY62" s="41"/>
      <c r="AZ62" s="43">
        <v>0</v>
      </c>
      <c r="BA62" s="47">
        <v>0</v>
      </c>
      <c r="BB62" s="44">
        <v>0</v>
      </c>
      <c r="BC62" s="47">
        <v>0</v>
      </c>
      <c r="BD62" s="44">
        <v>0</v>
      </c>
      <c r="BE62" s="48">
        <v>0</v>
      </c>
      <c r="BF62" s="46">
        <v>411924.65</v>
      </c>
      <c r="BG62" s="47">
        <v>0.71017388635838585</v>
      </c>
      <c r="BH62" s="44">
        <v>0</v>
      </c>
      <c r="BI62" s="47">
        <v>0</v>
      </c>
      <c r="BJ62" s="44">
        <v>411924.65</v>
      </c>
      <c r="BK62" s="48">
        <v>0.48654263869875758</v>
      </c>
      <c r="BL62" s="137">
        <f t="shared" si="36"/>
        <v>411924.65</v>
      </c>
      <c r="BM62" s="138">
        <f t="shared" si="37"/>
        <v>0</v>
      </c>
      <c r="BN62" s="139">
        <f t="shared" si="38"/>
        <v>411924.65</v>
      </c>
      <c r="BO62" s="41"/>
      <c r="BP62" s="43">
        <v>0</v>
      </c>
      <c r="BQ62" s="47">
        <v>0</v>
      </c>
      <c r="BR62" s="44">
        <v>0</v>
      </c>
      <c r="BS62" s="47">
        <v>0</v>
      </c>
      <c r="BT62" s="44">
        <v>0</v>
      </c>
      <c r="BU62" s="48">
        <v>0</v>
      </c>
      <c r="BV62" s="46">
        <v>0</v>
      </c>
      <c r="BW62" s="47">
        <v>0</v>
      </c>
      <c r="BX62" s="44">
        <v>0</v>
      </c>
      <c r="BY62" s="47">
        <v>0</v>
      </c>
      <c r="BZ62" s="44">
        <v>0</v>
      </c>
      <c r="CA62" s="48">
        <v>0</v>
      </c>
      <c r="CB62" s="137">
        <f t="shared" si="39"/>
        <v>0</v>
      </c>
      <c r="CC62" s="138">
        <f t="shared" si="40"/>
        <v>0</v>
      </c>
      <c r="CD62" s="139">
        <f t="shared" si="41"/>
        <v>0</v>
      </c>
      <c r="CE62" s="41"/>
      <c r="CF62" s="43">
        <v>0</v>
      </c>
      <c r="CG62" s="47">
        <f t="shared" si="61"/>
        <v>0</v>
      </c>
      <c r="CH62" s="44">
        <v>141787</v>
      </c>
      <c r="CI62" s="47">
        <f t="shared" si="62"/>
        <v>6.5620863609015601</v>
      </c>
      <c r="CJ62" s="44">
        <f>+CF62+CH62</f>
        <v>141787</v>
      </c>
      <c r="CK62" s="48">
        <v>0.96555551772276893</v>
      </c>
      <c r="CL62" s="46">
        <v>63307</v>
      </c>
      <c r="CM62" s="47">
        <v>0.11796899603272952</v>
      </c>
      <c r="CN62" s="44">
        <v>0</v>
      </c>
      <c r="CO62" s="47">
        <v>0</v>
      </c>
      <c r="CP62" s="44">
        <v>63307</v>
      </c>
      <c r="CQ62" s="48">
        <v>7.3796939805607947E-2</v>
      </c>
      <c r="CR62" s="137">
        <f t="shared" si="42"/>
        <v>63307</v>
      </c>
      <c r="CS62" s="138">
        <f t="shared" si="43"/>
        <v>141787</v>
      </c>
      <c r="CT62" s="139">
        <f t="shared" si="44"/>
        <v>205094</v>
      </c>
      <c r="CU62" s="41"/>
      <c r="CV62" s="46">
        <f>+D62+T62+AJ62+AZ62+BP62+CF62</f>
        <v>277287.94999999995</v>
      </c>
      <c r="CW62" s="47">
        <f t="shared" si="46"/>
        <v>0.40789816665857592</v>
      </c>
      <c r="CX62" s="47">
        <f>+F62+V62+AL62+BB62+BR62+CH62</f>
        <v>176302.44</v>
      </c>
      <c r="CY62" s="47">
        <f t="shared" si="48"/>
        <v>1.1719509422674246</v>
      </c>
      <c r="CZ62" s="44">
        <f t="shared" si="49"/>
        <v>453590.38999999996</v>
      </c>
      <c r="DA62" s="48">
        <f t="shared" si="50"/>
        <v>0.5463417333950028</v>
      </c>
      <c r="DB62" s="46">
        <f t="shared" ref="DB62" si="90">+J62+Z62+AP62+BF62+BV62+CL62</f>
        <v>2228822.4300000002</v>
      </c>
      <c r="DC62" s="47">
        <f t="shared" si="52"/>
        <v>0.80185842707381827</v>
      </c>
      <c r="DD62" s="44">
        <f>+L62+AB62+AR62+BH62+BX62+CN62</f>
        <v>513586.18000000005</v>
      </c>
      <c r="DE62" s="47">
        <f t="shared" si="54"/>
        <v>0.33800683797809083</v>
      </c>
      <c r="DF62" s="44">
        <f>+DB62+DD62</f>
        <v>2742408.6100000003</v>
      </c>
      <c r="DG62" s="48">
        <f t="shared" si="56"/>
        <v>0.63791393911085914</v>
      </c>
      <c r="DH62" s="174"/>
      <c r="DI62" s="187" t="s">
        <v>8</v>
      </c>
      <c r="DJ62" s="46">
        <f t="shared" ref="DJ62" si="91">+CZ62</f>
        <v>453590.38999999996</v>
      </c>
      <c r="DK62" s="44">
        <f t="shared" ref="DK62" si="92">+DF62</f>
        <v>2742408.6100000003</v>
      </c>
      <c r="DL62" s="45">
        <f t="shared" si="59"/>
        <v>3195999.0000000005</v>
      </c>
      <c r="DM62"/>
    </row>
    <row r="63" spans="1:119" s="60" customFormat="1" ht="15.6" x14ac:dyDescent="0.3">
      <c r="A63" s="33">
        <v>51</v>
      </c>
      <c r="B63" s="33" t="s">
        <v>174</v>
      </c>
      <c r="C63" s="50"/>
      <c r="D63" s="51">
        <v>182248604</v>
      </c>
      <c r="E63" s="55">
        <v>1725.9698083188121</v>
      </c>
      <c r="F63" s="52">
        <v>40381675</v>
      </c>
      <c r="G63" s="55">
        <v>1748.2758247467314</v>
      </c>
      <c r="H63" s="52">
        <v>222630279.00000003</v>
      </c>
      <c r="I63" s="56">
        <v>1729.9734167378974</v>
      </c>
      <c r="J63" s="54">
        <v>88645603</v>
      </c>
      <c r="K63" s="55">
        <v>289.9634722762853</v>
      </c>
      <c r="L63" s="52">
        <v>138804151</v>
      </c>
      <c r="M63" s="55">
        <v>527.24318934605571</v>
      </c>
      <c r="N63" s="52">
        <v>227449754</v>
      </c>
      <c r="O63" s="56">
        <v>399.75210597264913</v>
      </c>
      <c r="P63" s="143">
        <f t="shared" si="27"/>
        <v>270894207</v>
      </c>
      <c r="Q63" s="144">
        <f t="shared" si="28"/>
        <v>179185826</v>
      </c>
      <c r="R63" s="145">
        <f t="shared" si="29"/>
        <v>450080033</v>
      </c>
      <c r="S63" s="39"/>
      <c r="T63" s="51">
        <v>313794121.76999986</v>
      </c>
      <c r="U63" s="55">
        <v>1656.2640031352423</v>
      </c>
      <c r="V63" s="52">
        <v>74134192.330000013</v>
      </c>
      <c r="W63" s="55">
        <v>1616.0041924795644</v>
      </c>
      <c r="X63" s="44">
        <v>387928314.0999999</v>
      </c>
      <c r="Y63" s="56">
        <v>1648.4159284251316</v>
      </c>
      <c r="Z63" s="54">
        <v>207830004.17999989</v>
      </c>
      <c r="AA63" s="55">
        <v>219.37111873673976</v>
      </c>
      <c r="AB63" s="52">
        <v>137885834.74000004</v>
      </c>
      <c r="AC63" s="55">
        <v>382.60809231264437</v>
      </c>
      <c r="AD63" s="52">
        <v>345715838.91999996</v>
      </c>
      <c r="AE63" s="56">
        <v>264.3544212685066</v>
      </c>
      <c r="AF63" s="143">
        <f t="shared" si="30"/>
        <v>521624125.94999975</v>
      </c>
      <c r="AG63" s="144">
        <f t="shared" si="31"/>
        <v>212020027.07000005</v>
      </c>
      <c r="AH63" s="145">
        <f t="shared" si="32"/>
        <v>733644153.01999974</v>
      </c>
      <c r="AI63" s="41"/>
      <c r="AJ63" s="51">
        <v>106435443.41569774</v>
      </c>
      <c r="AK63" s="55">
        <v>1688.3794958073879</v>
      </c>
      <c r="AL63" s="52">
        <v>33105659.478100184</v>
      </c>
      <c r="AM63" s="55">
        <v>1906.3491580156733</v>
      </c>
      <c r="AN63" s="52">
        <v>139541102.89379793</v>
      </c>
      <c r="AO63" s="56">
        <v>1735.4563452204802</v>
      </c>
      <c r="AP63" s="54">
        <v>35763832.398727089</v>
      </c>
      <c r="AQ63" s="55">
        <v>252.85872536890432</v>
      </c>
      <c r="AR63" s="52">
        <v>65783958.554371826</v>
      </c>
      <c r="AS63" s="55">
        <v>477.52929793604648</v>
      </c>
      <c r="AT63" s="52">
        <v>101547790.95309892</v>
      </c>
      <c r="AU63" s="56">
        <v>363.7137610830307</v>
      </c>
      <c r="AV63" s="143">
        <f t="shared" si="33"/>
        <v>142199275.81442481</v>
      </c>
      <c r="AW63" s="144">
        <f t="shared" si="34"/>
        <v>98889618.032472014</v>
      </c>
      <c r="AX63" s="145">
        <f t="shared" si="35"/>
        <v>241088893.84689683</v>
      </c>
      <c r="AY63" s="41"/>
      <c r="AZ63" s="51">
        <v>186669368.23064488</v>
      </c>
      <c r="BA63" s="55">
        <v>1729.9148106354262</v>
      </c>
      <c r="BB63" s="52">
        <v>39444479.185268916</v>
      </c>
      <c r="BC63" s="55">
        <v>1376.6901806285689</v>
      </c>
      <c r="BD63" s="52">
        <f>+BD61-BD62</f>
        <v>226113847.41591379</v>
      </c>
      <c r="BE63" s="56">
        <v>1661.5145088140396</v>
      </c>
      <c r="BF63" s="54">
        <v>140141737.10707891</v>
      </c>
      <c r="BG63" s="55">
        <v>244.09492028871443</v>
      </c>
      <c r="BH63" s="52">
        <v>120998301.9082958</v>
      </c>
      <c r="BI63" s="55">
        <v>448.44463880050336</v>
      </c>
      <c r="BJ63" s="52">
        <v>261140039.01537472</v>
      </c>
      <c r="BK63" s="56">
        <v>308.44392464878661</v>
      </c>
      <c r="BL63" s="143">
        <f t="shared" si="36"/>
        <v>326811105.33772379</v>
      </c>
      <c r="BM63" s="144">
        <f t="shared" si="37"/>
        <v>160442781.09356472</v>
      </c>
      <c r="BN63" s="145">
        <f t="shared" si="38"/>
        <v>487253886.43128848</v>
      </c>
      <c r="BO63" s="41"/>
      <c r="BP63" s="51">
        <v>128482323.43000013</v>
      </c>
      <c r="BQ63" s="55">
        <v>1481.3716209703468</v>
      </c>
      <c r="BR63" s="52">
        <v>24347311.379999951</v>
      </c>
      <c r="BS63" s="55">
        <v>1508.8814687654904</v>
      </c>
      <c r="BT63" s="44">
        <v>152829634.81000009</v>
      </c>
      <c r="BU63" s="56">
        <v>1485.6868492631343</v>
      </c>
      <c r="BV63" s="54">
        <v>52970828.199999996</v>
      </c>
      <c r="BW63" s="55">
        <v>197.39087477408654</v>
      </c>
      <c r="BX63" s="52">
        <v>66100324.639999874</v>
      </c>
      <c r="BY63" s="55">
        <v>388.29552986512448</v>
      </c>
      <c r="BZ63" s="52">
        <v>119071152.83999987</v>
      </c>
      <c r="CA63" s="56">
        <v>271.48810347775895</v>
      </c>
      <c r="CB63" s="143">
        <f t="shared" si="39"/>
        <v>181453151.63000011</v>
      </c>
      <c r="CC63" s="144">
        <f t="shared" si="40"/>
        <v>90447636.019999832</v>
      </c>
      <c r="CD63" s="145">
        <f t="shared" si="41"/>
        <v>271900787.64999998</v>
      </c>
      <c r="CE63" s="41"/>
      <c r="CF63" s="51">
        <f>+CF61-CF62</f>
        <v>207077794.29256856</v>
      </c>
      <c r="CG63" s="55">
        <f t="shared" si="61"/>
        <v>1653.4741395787905</v>
      </c>
      <c r="CH63" s="52">
        <f>+CH61-CH62</f>
        <v>37273414.559482701</v>
      </c>
      <c r="CI63" s="55">
        <f t="shared" si="62"/>
        <v>1725.0619965512426</v>
      </c>
      <c r="CJ63" s="52">
        <f>+CJ61-CJ62</f>
        <v>244351190.42180854</v>
      </c>
      <c r="CK63" s="56">
        <v>1664.0075618632472</v>
      </c>
      <c r="CL63" s="54">
        <v>114711097.44074863</v>
      </c>
      <c r="CM63" s="55">
        <v>213.7576097255868</v>
      </c>
      <c r="CN63" s="52">
        <v>105245615.04284823</v>
      </c>
      <c r="CO63" s="55">
        <v>327.65054665548479</v>
      </c>
      <c r="CP63" s="52">
        <v>219956712.48359686</v>
      </c>
      <c r="CQ63" s="56">
        <v>256.403435180808</v>
      </c>
      <c r="CR63" s="143">
        <f t="shared" si="42"/>
        <v>321788891.7333172</v>
      </c>
      <c r="CS63" s="144">
        <f t="shared" si="43"/>
        <v>142519029.60233092</v>
      </c>
      <c r="CT63" s="145">
        <f t="shared" si="44"/>
        <v>464307921.33564812</v>
      </c>
      <c r="CU63" s="41"/>
      <c r="CV63" s="54">
        <f>+CV61-CV62</f>
        <v>1124707655.138911</v>
      </c>
      <c r="CW63" s="55">
        <f t="shared" si="46"/>
        <v>1654.4757554665746</v>
      </c>
      <c r="CX63" s="55">
        <f>+CX61-CX62</f>
        <v>248686731.9328517</v>
      </c>
      <c r="CY63" s="55">
        <f t="shared" si="48"/>
        <v>1653.1175054531971</v>
      </c>
      <c r="CZ63" s="52">
        <f t="shared" si="49"/>
        <v>1373394387.0717628</v>
      </c>
      <c r="DA63" s="56">
        <f t="shared" si="50"/>
        <v>1654.2296455349383</v>
      </c>
      <c r="DB63" s="54">
        <f>+DB61-DB62</f>
        <v>640063102.32655466</v>
      </c>
      <c r="DC63" s="55">
        <f t="shared" si="52"/>
        <v>230.27406111466649</v>
      </c>
      <c r="DD63" s="52">
        <f>+DD61-DD62</f>
        <v>634818185.88551545</v>
      </c>
      <c r="DE63" s="55">
        <f t="shared" si="54"/>
        <v>417.79334424877044</v>
      </c>
      <c r="DF63" s="52">
        <f>+DF61-DF62</f>
        <v>1274881288.2120705</v>
      </c>
      <c r="DG63" s="56">
        <f t="shared" si="56"/>
        <v>296.55119280787568</v>
      </c>
      <c r="DH63" s="175"/>
      <c r="DI63" s="187" t="s">
        <v>174</v>
      </c>
      <c r="DJ63" s="54">
        <f>+DJ61-DJ62</f>
        <v>1373394387.0717628</v>
      </c>
      <c r="DK63" s="52">
        <f t="shared" ref="DK63:DL63" si="93">+DK61-DK62</f>
        <v>1274881288.2120705</v>
      </c>
      <c r="DL63" s="53">
        <f t="shared" si="93"/>
        <v>2648275675.2838335</v>
      </c>
      <c r="DM63"/>
      <c r="DO63" s="57"/>
    </row>
    <row r="64" spans="1:119" s="60" customFormat="1" ht="15.6" x14ac:dyDescent="0.3">
      <c r="A64" s="33"/>
      <c r="B64" s="59" t="s">
        <v>64</v>
      </c>
      <c r="C64" s="42"/>
      <c r="D64" s="43"/>
      <c r="E64" s="47"/>
      <c r="F64" s="47"/>
      <c r="G64" s="47"/>
      <c r="H64" s="47"/>
      <c r="I64" s="48"/>
      <c r="J64" s="46"/>
      <c r="K64" s="47"/>
      <c r="L64" s="47"/>
      <c r="M64" s="47"/>
      <c r="N64" s="47"/>
      <c r="O64" s="48"/>
      <c r="P64" s="146"/>
      <c r="Q64" s="147"/>
      <c r="R64" s="148"/>
      <c r="S64" s="39"/>
      <c r="T64" s="43"/>
      <c r="U64" s="47"/>
      <c r="V64" s="47"/>
      <c r="W64" s="47"/>
      <c r="X64" s="47"/>
      <c r="Y64" s="48"/>
      <c r="Z64" s="46"/>
      <c r="AA64" s="47"/>
      <c r="AB64" s="47"/>
      <c r="AC64" s="47"/>
      <c r="AD64" s="47"/>
      <c r="AE64" s="48"/>
      <c r="AF64" s="146"/>
      <c r="AG64" s="147"/>
      <c r="AH64" s="148"/>
      <c r="AI64" s="41"/>
      <c r="AJ64" s="43"/>
      <c r="AK64" s="47"/>
      <c r="AL64" s="47"/>
      <c r="AM64" s="47"/>
      <c r="AN64" s="47"/>
      <c r="AO64" s="48"/>
      <c r="AP64" s="46"/>
      <c r="AQ64" s="47"/>
      <c r="AR64" s="47"/>
      <c r="AS64" s="47"/>
      <c r="AT64" s="47"/>
      <c r="AU64" s="48"/>
      <c r="AV64" s="146"/>
      <c r="AW64" s="147"/>
      <c r="AX64" s="148"/>
      <c r="AY64" s="41"/>
      <c r="AZ64" s="43"/>
      <c r="BA64" s="47"/>
      <c r="BB64" s="47"/>
      <c r="BC64" s="47"/>
      <c r="BD64" s="47"/>
      <c r="BE64" s="48"/>
      <c r="BF64" s="46"/>
      <c r="BG64" s="47"/>
      <c r="BH64" s="47"/>
      <c r="BI64" s="47"/>
      <c r="BJ64" s="47">
        <v>0</v>
      </c>
      <c r="BK64" s="48"/>
      <c r="BL64" s="146"/>
      <c r="BM64" s="147"/>
      <c r="BN64" s="148"/>
      <c r="BO64" s="41"/>
      <c r="BP64" s="43"/>
      <c r="BQ64" s="47"/>
      <c r="BR64" s="47"/>
      <c r="BS64" s="47"/>
      <c r="BT64" s="47"/>
      <c r="BU64" s="48"/>
      <c r="BV64" s="46"/>
      <c r="BW64" s="47"/>
      <c r="BX64" s="47"/>
      <c r="BY64" s="47"/>
      <c r="BZ64" s="47"/>
      <c r="CA64" s="48"/>
      <c r="CB64" s="146"/>
      <c r="CC64" s="147"/>
      <c r="CD64" s="148"/>
      <c r="CE64" s="41"/>
      <c r="CF64" s="43"/>
      <c r="CG64" s="47"/>
      <c r="CH64" s="47"/>
      <c r="CI64" s="47"/>
      <c r="CJ64" s="47"/>
      <c r="CK64" s="48"/>
      <c r="CL64" s="46"/>
      <c r="CM64" s="47"/>
      <c r="CN64" s="47"/>
      <c r="CO64" s="47"/>
      <c r="CP64" s="47"/>
      <c r="CQ64" s="48"/>
      <c r="CR64" s="146"/>
      <c r="CS64" s="147"/>
      <c r="CT64" s="148"/>
      <c r="CU64" s="41"/>
      <c r="CV64" s="46"/>
      <c r="CW64" s="47"/>
      <c r="CX64" s="47"/>
      <c r="CY64" s="47"/>
      <c r="CZ64" s="44"/>
      <c r="DA64" s="48"/>
      <c r="DB64" s="58"/>
      <c r="DC64" s="47"/>
      <c r="DD64" s="47"/>
      <c r="DE64" s="47"/>
      <c r="DF64" s="47"/>
      <c r="DG64" s="48"/>
      <c r="DH64" s="174"/>
      <c r="DI64" s="189" t="s">
        <v>64</v>
      </c>
      <c r="DJ64" s="46"/>
      <c r="DK64" s="44"/>
      <c r="DL64" s="45"/>
      <c r="DM64"/>
    </row>
    <row r="65" spans="1:119" s="60" customFormat="1" ht="15.6" x14ac:dyDescent="0.3">
      <c r="A65" s="33"/>
      <c r="B65" s="32" t="s">
        <v>65</v>
      </c>
      <c r="C65" s="42"/>
      <c r="D65" s="43"/>
      <c r="E65" s="47"/>
      <c r="F65" s="47"/>
      <c r="G65" s="47"/>
      <c r="H65" s="47"/>
      <c r="I65" s="48"/>
      <c r="J65" s="46"/>
      <c r="K65" s="47"/>
      <c r="L65" s="47"/>
      <c r="M65" s="47"/>
      <c r="N65" s="47"/>
      <c r="O65" s="48"/>
      <c r="P65" s="146"/>
      <c r="Q65" s="147"/>
      <c r="R65" s="148"/>
      <c r="S65" s="39"/>
      <c r="T65" s="43"/>
      <c r="U65" s="47"/>
      <c r="V65" s="47"/>
      <c r="W65" s="47"/>
      <c r="X65" s="47"/>
      <c r="Y65" s="48"/>
      <c r="Z65" s="46"/>
      <c r="AA65" s="47"/>
      <c r="AB65" s="47"/>
      <c r="AC65" s="47"/>
      <c r="AD65" s="47"/>
      <c r="AE65" s="48"/>
      <c r="AF65" s="146"/>
      <c r="AG65" s="147"/>
      <c r="AH65" s="148"/>
      <c r="AI65" s="41"/>
      <c r="AJ65" s="43"/>
      <c r="AK65" s="47"/>
      <c r="AL65" s="47"/>
      <c r="AM65" s="47"/>
      <c r="AN65" s="47"/>
      <c r="AO65" s="48"/>
      <c r="AP65" s="46"/>
      <c r="AQ65" s="47"/>
      <c r="AR65" s="47"/>
      <c r="AS65" s="47"/>
      <c r="AT65" s="47"/>
      <c r="AU65" s="48"/>
      <c r="AV65" s="146"/>
      <c r="AW65" s="147"/>
      <c r="AX65" s="148"/>
      <c r="AY65" s="41"/>
      <c r="AZ65" s="43"/>
      <c r="BA65" s="47"/>
      <c r="BB65" s="47"/>
      <c r="BC65" s="47"/>
      <c r="BD65" s="47"/>
      <c r="BE65" s="48"/>
      <c r="BF65" s="46"/>
      <c r="BG65" s="47"/>
      <c r="BH65" s="47"/>
      <c r="BI65" s="47"/>
      <c r="BJ65" s="47">
        <v>0</v>
      </c>
      <c r="BK65" s="48"/>
      <c r="BL65" s="146"/>
      <c r="BM65" s="147"/>
      <c r="BN65" s="148"/>
      <c r="BO65" s="41"/>
      <c r="BP65" s="43"/>
      <c r="BQ65" s="47"/>
      <c r="BR65" s="47"/>
      <c r="BS65" s="47"/>
      <c r="BT65" s="47"/>
      <c r="BU65" s="48"/>
      <c r="BV65" s="46"/>
      <c r="BW65" s="47"/>
      <c r="BX65" s="47"/>
      <c r="BY65" s="47"/>
      <c r="BZ65" s="47"/>
      <c r="CA65" s="48"/>
      <c r="CB65" s="146"/>
      <c r="CC65" s="147"/>
      <c r="CD65" s="148"/>
      <c r="CE65" s="41"/>
      <c r="CF65" s="43"/>
      <c r="CG65" s="47"/>
      <c r="CH65" s="47"/>
      <c r="CI65" s="47"/>
      <c r="CJ65" s="47"/>
      <c r="CK65" s="48"/>
      <c r="CL65" s="46"/>
      <c r="CM65" s="47"/>
      <c r="CN65" s="47"/>
      <c r="CO65" s="47"/>
      <c r="CP65" s="47"/>
      <c r="CQ65" s="48"/>
      <c r="CR65" s="146"/>
      <c r="CS65" s="147"/>
      <c r="CT65" s="148"/>
      <c r="CU65" s="41"/>
      <c r="CV65" s="46"/>
      <c r="CW65" s="47"/>
      <c r="CX65" s="47"/>
      <c r="CY65" s="47"/>
      <c r="CZ65" s="44"/>
      <c r="DA65" s="48"/>
      <c r="DB65" s="58"/>
      <c r="DC65" s="47"/>
      <c r="DD65" s="47"/>
      <c r="DE65" s="47"/>
      <c r="DF65" s="47"/>
      <c r="DG65" s="48"/>
      <c r="DH65" s="174"/>
      <c r="DI65" s="186" t="s">
        <v>65</v>
      </c>
      <c r="DJ65" s="46"/>
      <c r="DK65" s="44"/>
      <c r="DL65" s="45"/>
      <c r="DM65"/>
      <c r="DO65" s="67"/>
    </row>
    <row r="66" spans="1:119" s="60" customFormat="1" ht="15.6" x14ac:dyDescent="0.3">
      <c r="A66" s="33">
        <v>52</v>
      </c>
      <c r="B66" s="33" t="s">
        <v>66</v>
      </c>
      <c r="C66" s="42"/>
      <c r="D66" s="43">
        <v>2486264.3040690427</v>
      </c>
      <c r="E66" s="47">
        <v>23.545953330451574</v>
      </c>
      <c r="F66" s="44">
        <v>0</v>
      </c>
      <c r="G66" s="47">
        <v>0</v>
      </c>
      <c r="H66" s="44">
        <v>2486264.3040690427</v>
      </c>
      <c r="I66" s="48">
        <v>19.31979411041295</v>
      </c>
      <c r="J66" s="46">
        <v>885388.55139906157</v>
      </c>
      <c r="K66" s="47">
        <v>2.8961429556448746</v>
      </c>
      <c r="L66" s="44">
        <v>0</v>
      </c>
      <c r="M66" s="47">
        <v>0</v>
      </c>
      <c r="N66" s="44">
        <v>885388.55139906157</v>
      </c>
      <c r="O66" s="48">
        <v>1.5561060489247571</v>
      </c>
      <c r="P66" s="137">
        <f t="shared" ref="P66:P73" si="94">+D66+J66</f>
        <v>3371652.8554681041</v>
      </c>
      <c r="Q66" s="138">
        <f t="shared" ref="Q66:Q73" si="95">+F66+L66</f>
        <v>0</v>
      </c>
      <c r="R66" s="139">
        <f t="shared" ref="R66:R73" si="96">+P66+Q66</f>
        <v>3371652.8554681041</v>
      </c>
      <c r="S66" s="39"/>
      <c r="T66" s="43">
        <v>3617320.487019951</v>
      </c>
      <c r="U66" s="47">
        <v>19.092893380731191</v>
      </c>
      <c r="V66" s="44">
        <v>940741.32312810654</v>
      </c>
      <c r="W66" s="47">
        <v>20.506622847479161</v>
      </c>
      <c r="X66" s="44">
        <v>4558061.8101480575</v>
      </c>
      <c r="Y66" s="48">
        <v>19.368479735814024</v>
      </c>
      <c r="Z66" s="46">
        <v>2469201.4454440922</v>
      </c>
      <c r="AA66" s="47">
        <v>2.6063199373479686</v>
      </c>
      <c r="AB66" s="44">
        <v>1096249.7063598968</v>
      </c>
      <c r="AC66" s="47">
        <v>3.0418933869425304</v>
      </c>
      <c r="AD66" s="44">
        <v>3565451.151803989</v>
      </c>
      <c r="AE66" s="48">
        <v>2.7263511522663619</v>
      </c>
      <c r="AF66" s="137">
        <f t="shared" ref="AF66:AF73" si="97">+T66+Z66</f>
        <v>6086521.9324640427</v>
      </c>
      <c r="AG66" s="138">
        <f t="shared" ref="AG66:AG73" si="98">+V66+AB66</f>
        <v>2036991.0294880033</v>
      </c>
      <c r="AH66" s="139">
        <f t="shared" ref="AH66:AH73" si="99">+AF66+AG66</f>
        <v>8123512.9619520456</v>
      </c>
      <c r="AI66" s="41"/>
      <c r="AJ66" s="43">
        <v>2584402.9708328694</v>
      </c>
      <c r="AK66" s="47">
        <v>40.996240019556936</v>
      </c>
      <c r="AL66" s="44">
        <v>687922.89680090663</v>
      </c>
      <c r="AM66" s="47">
        <v>39.613203777548463</v>
      </c>
      <c r="AN66" s="44">
        <v>3272325.8676337758</v>
      </c>
      <c r="AO66" s="48">
        <v>40.69753336360192</v>
      </c>
      <c r="AP66" s="46">
        <v>311767.92621002096</v>
      </c>
      <c r="AQ66" s="47">
        <v>2.2042727287576249</v>
      </c>
      <c r="AR66" s="44">
        <v>492912.28125593765</v>
      </c>
      <c r="AS66" s="47">
        <v>3.5780767953885966</v>
      </c>
      <c r="AT66" s="44">
        <v>804680.20746595855</v>
      </c>
      <c r="AU66" s="48">
        <v>2.8821234019919935</v>
      </c>
      <c r="AV66" s="137">
        <f t="shared" ref="AV66:AV73" si="100">+AJ66+AP66</f>
        <v>2896170.8970428905</v>
      </c>
      <c r="AW66" s="138">
        <f t="shared" ref="AW66:AW73" si="101">+AL66+AR66</f>
        <v>1180835.1780568443</v>
      </c>
      <c r="AX66" s="139">
        <f t="shared" ref="AX66:AX73" si="102">+AV66+AW66</f>
        <v>4077006.0750997346</v>
      </c>
      <c r="AY66" s="41"/>
      <c r="AZ66" s="43">
        <v>1050152.3786684743</v>
      </c>
      <c r="BA66" s="47">
        <v>9.5698073437019229</v>
      </c>
      <c r="BB66" s="44">
        <v>204236.66625152482</v>
      </c>
      <c r="BC66" s="47">
        <v>7.750034768395432</v>
      </c>
      <c r="BD66" s="44">
        <v>1254389.0449199991</v>
      </c>
      <c r="BE66" s="48">
        <v>9.2174168736635522</v>
      </c>
      <c r="BF66" s="46">
        <v>1033906.1431245727</v>
      </c>
      <c r="BG66" s="47">
        <v>1.7824923075622683</v>
      </c>
      <c r="BH66" s="44">
        <v>808681.60684542637</v>
      </c>
      <c r="BI66" s="47">
        <v>3.03328022132319</v>
      </c>
      <c r="BJ66" s="44">
        <v>1842587.7499699991</v>
      </c>
      <c r="BK66" s="48">
        <v>2.1763610023776412</v>
      </c>
      <c r="BL66" s="137">
        <f t="shared" ref="BL66:BL73" si="103">+AZ66+BF66</f>
        <v>2084058.521793047</v>
      </c>
      <c r="BM66" s="138">
        <f t="shared" ref="BM66:BM73" si="104">+BB66+BH66</f>
        <v>1012918.2730969512</v>
      </c>
      <c r="BN66" s="139">
        <f t="shared" ref="BN66:BN73" si="105">+BL66+BM66</f>
        <v>3096976.7948899982</v>
      </c>
      <c r="BO66" s="41"/>
      <c r="BP66" s="43">
        <v>2616512.5200000005</v>
      </c>
      <c r="BQ66" s="47">
        <v>30.167787206567361</v>
      </c>
      <c r="BR66" s="44">
        <v>319200.16000000003</v>
      </c>
      <c r="BS66" s="47">
        <v>19.781864154685177</v>
      </c>
      <c r="BT66" s="44">
        <v>2935712.6800000006</v>
      </c>
      <c r="BU66" s="48">
        <v>28.538638643698725</v>
      </c>
      <c r="BV66" s="46">
        <v>279155.19000000018</v>
      </c>
      <c r="BW66" s="47">
        <v>1.0402459056101068</v>
      </c>
      <c r="BX66" s="44">
        <v>302490.0999999998</v>
      </c>
      <c r="BY66" s="47">
        <v>1.776928544574462</v>
      </c>
      <c r="BZ66" s="44">
        <v>581645.29</v>
      </c>
      <c r="CA66" s="48">
        <v>1.3261799597343287</v>
      </c>
      <c r="CB66" s="137">
        <f t="shared" ref="CB66:CB73" si="106">+BP66+BV66</f>
        <v>2895667.7100000009</v>
      </c>
      <c r="CC66" s="138">
        <f t="shared" ref="CC66:CC73" si="107">+BR66+BX66</f>
        <v>621690.25999999978</v>
      </c>
      <c r="CD66" s="139">
        <f t="shared" ref="CD66:CD73" si="108">+CB66+CC66</f>
        <v>3517357.9700000007</v>
      </c>
      <c r="CE66" s="41"/>
      <c r="CF66" s="43">
        <v>1252460.9375060732</v>
      </c>
      <c r="CG66" s="47">
        <f t="shared" ref="CG66:CG73" si="109">+CF66/$CF$111</f>
        <v>10.000646269551359</v>
      </c>
      <c r="CH66" s="44">
        <v>285532.26302509662</v>
      </c>
      <c r="CI66" s="47">
        <f t="shared" ref="CI66:CI73" si="110">+CH66/$CH$111</f>
        <v>13.214803675896544</v>
      </c>
      <c r="CJ66" s="44">
        <v>1537993.2005311698</v>
      </c>
      <c r="CK66" s="48">
        <v>10.473582352352274</v>
      </c>
      <c r="CL66" s="46">
        <v>742560.2465988067</v>
      </c>
      <c r="CM66" s="47">
        <v>1.3837188112701166</v>
      </c>
      <c r="CN66" s="44">
        <v>1001369.1241039266</v>
      </c>
      <c r="CO66" s="47">
        <v>3.1174613857593765</v>
      </c>
      <c r="CP66" s="44">
        <v>1743929.3707027333</v>
      </c>
      <c r="CQ66" s="48">
        <v>2.032897638412519</v>
      </c>
      <c r="CR66" s="137">
        <f t="shared" ref="CR66:CR73" si="111">+CF66+CL66</f>
        <v>1995021.1841048799</v>
      </c>
      <c r="CS66" s="138">
        <f t="shared" ref="CS66:CS73" si="112">+CH66+CN66</f>
        <v>1286901.3871290232</v>
      </c>
      <c r="CT66" s="139">
        <f t="shared" ref="CT66:CT73" si="113">+CR66+CS66</f>
        <v>3281922.5712339031</v>
      </c>
      <c r="CU66" s="41"/>
      <c r="CV66" s="46">
        <f t="shared" ref="CV66:CV72" si="114">+D66+T66+AJ66+AZ66+BP66+CF66</f>
        <v>13607113.598096412</v>
      </c>
      <c r="CW66" s="47">
        <f>+CV66/$CV$111</f>
        <v>20.016436668735537</v>
      </c>
      <c r="CX66" s="47">
        <f t="shared" ref="CX66:CX72" si="115">+F66+V66+AL66+BB66+BR66+CH66</f>
        <v>2437633.3092056345</v>
      </c>
      <c r="CY66" s="47">
        <f t="shared" ref="CY66:CY73" si="116">+CX66/$CX$111</f>
        <v>16.203897425503602</v>
      </c>
      <c r="CZ66" s="44">
        <f t="shared" ref="CZ66:CZ73" si="117">+CV66+CX66</f>
        <v>16044746.907302046</v>
      </c>
      <c r="DA66" s="48">
        <f t="shared" ref="DA66:DA73" si="118">+CZ66/$CZ$111</f>
        <v>19.325618510611548</v>
      </c>
      <c r="DB66" s="46">
        <f t="shared" ref="DB66:DB72" si="119">+J66+Z66+AP66+BF66+BV66+CL66</f>
        <v>5721979.5027765539</v>
      </c>
      <c r="DC66" s="47">
        <f t="shared" ref="DC66:DC102" si="120">+DB66/$DB$111</f>
        <v>2.0585836817179897</v>
      </c>
      <c r="DD66" s="44">
        <f t="shared" ref="DD66:DD72" si="121">+L66+AB66+AR66+BH66+BX66+CN66</f>
        <v>3701702.818565187</v>
      </c>
      <c r="DE66" s="47">
        <f t="shared" ref="DE66:DE73" si="122">+DD66/$DD$111</f>
        <v>2.4362043091537342</v>
      </c>
      <c r="DF66" s="44">
        <f t="shared" ref="DF66:DF72" si="123">+DB66+DD66</f>
        <v>9423682.3213417418</v>
      </c>
      <c r="DG66" s="48">
        <f t="shared" ref="DG66:DG73" si="124">+DF66/$DF$111</f>
        <v>2.1920505531582601</v>
      </c>
      <c r="DH66" s="174"/>
      <c r="DI66" s="187" t="s">
        <v>66</v>
      </c>
      <c r="DJ66" s="46">
        <f t="shared" ref="DJ66:DJ72" si="125">+CZ66</f>
        <v>16044746.907302046</v>
      </c>
      <c r="DK66" s="44">
        <f t="shared" ref="DK66:DK72" si="126">+DF66</f>
        <v>9423682.3213417418</v>
      </c>
      <c r="DL66" s="45">
        <f t="shared" ref="DL66:DL72" si="127">+DJ66+DK66</f>
        <v>25468429.22864379</v>
      </c>
      <c r="DM66"/>
    </row>
    <row r="67" spans="1:119" s="60" customFormat="1" ht="15.6" x14ac:dyDescent="0.3">
      <c r="A67" s="33">
        <v>53</v>
      </c>
      <c r="B67" s="33" t="s">
        <v>67</v>
      </c>
      <c r="C67" s="42"/>
      <c r="D67" s="43">
        <v>1804281.6076920191</v>
      </c>
      <c r="E67" s="47">
        <v>17.087294564853579</v>
      </c>
      <c r="F67" s="44">
        <v>0</v>
      </c>
      <c r="G67" s="47">
        <v>0</v>
      </c>
      <c r="H67" s="44">
        <v>1804281.6076920191</v>
      </c>
      <c r="I67" s="48">
        <v>14.020371495003644</v>
      </c>
      <c r="J67" s="46">
        <v>642526.33009931387</v>
      </c>
      <c r="K67" s="47">
        <v>2.1017304795651932</v>
      </c>
      <c r="L67" s="44">
        <v>0</v>
      </c>
      <c r="M67" s="47">
        <v>0</v>
      </c>
      <c r="N67" s="44">
        <v>642526.33009931387</v>
      </c>
      <c r="O67" s="48">
        <v>1.1292659107473833</v>
      </c>
      <c r="P67" s="137">
        <f t="shared" si="94"/>
        <v>2446807.9377913331</v>
      </c>
      <c r="Q67" s="138">
        <f t="shared" si="95"/>
        <v>0</v>
      </c>
      <c r="R67" s="139">
        <f t="shared" si="96"/>
        <v>2446807.9377913331</v>
      </c>
      <c r="S67" s="39"/>
      <c r="T67" s="43">
        <v>4332676.9095863765</v>
      </c>
      <c r="U67" s="47">
        <v>22.868678234269034</v>
      </c>
      <c r="V67" s="44">
        <v>978227.30979679362</v>
      </c>
      <c r="W67" s="47">
        <v>21.323756071864711</v>
      </c>
      <c r="X67" s="44">
        <v>5310904.2193831699</v>
      </c>
      <c r="Y67" s="48">
        <v>22.567517738121861</v>
      </c>
      <c r="Z67" s="46">
        <v>889432.69359043101</v>
      </c>
      <c r="AA67" s="47">
        <v>0.9388242366822861</v>
      </c>
      <c r="AB67" s="44">
        <v>389366.94472953421</v>
      </c>
      <c r="AC67" s="47">
        <v>1.0804223959152854</v>
      </c>
      <c r="AD67" s="44">
        <v>1278799.6383199652</v>
      </c>
      <c r="AE67" s="48">
        <v>0.97784451925177074</v>
      </c>
      <c r="AF67" s="137">
        <f t="shared" si="97"/>
        <v>5222109.603176808</v>
      </c>
      <c r="AG67" s="138">
        <f t="shared" si="98"/>
        <v>1367594.2545263278</v>
      </c>
      <c r="AH67" s="139">
        <f t="shared" si="99"/>
        <v>6589703.8577031363</v>
      </c>
      <c r="AI67" s="41"/>
      <c r="AJ67" s="43">
        <v>627907.4092911887</v>
      </c>
      <c r="AK67" s="47">
        <v>9.960460172766318</v>
      </c>
      <c r="AL67" s="44">
        <v>165243.21405238938</v>
      </c>
      <c r="AM67" s="47">
        <v>9.5153296125987197</v>
      </c>
      <c r="AN67" s="44">
        <v>793150.62334357807</v>
      </c>
      <c r="AO67" s="48">
        <v>9.8643213608882174</v>
      </c>
      <c r="AP67" s="46">
        <v>56510.024965990466</v>
      </c>
      <c r="AQ67" s="47">
        <v>0.39953919714638547</v>
      </c>
      <c r="AR67" s="44">
        <v>89653.985719138873</v>
      </c>
      <c r="AS67" s="47">
        <v>0.65080311064350693</v>
      </c>
      <c r="AT67" s="44">
        <v>146164.01068512932</v>
      </c>
      <c r="AU67" s="48">
        <v>0.52351569209242699</v>
      </c>
      <c r="AV67" s="137">
        <f t="shared" si="100"/>
        <v>684417.43425717915</v>
      </c>
      <c r="AW67" s="138">
        <f t="shared" si="101"/>
        <v>254897.19977152825</v>
      </c>
      <c r="AX67" s="139">
        <f t="shared" si="102"/>
        <v>939314.6340287074</v>
      </c>
      <c r="AY67" s="41"/>
      <c r="AZ67" s="43">
        <v>487543.8680067485</v>
      </c>
      <c r="BA67" s="47">
        <v>4.4428798936242302</v>
      </c>
      <c r="BB67" s="44">
        <v>94818.93892325004</v>
      </c>
      <c r="BC67" s="47">
        <v>3.5980320617481896</v>
      </c>
      <c r="BD67" s="44">
        <v>582362.80692999857</v>
      </c>
      <c r="BE67" s="48">
        <v>4.279279052164382</v>
      </c>
      <c r="BF67" s="46">
        <v>350056.84996077494</v>
      </c>
      <c r="BG67" s="47">
        <v>0.60351091480977825</v>
      </c>
      <c r="BH67" s="44">
        <v>273801.000019225</v>
      </c>
      <c r="BI67" s="47">
        <v>1.026998946070468</v>
      </c>
      <c r="BJ67" s="44">
        <v>623857.84997999994</v>
      </c>
      <c r="BK67" s="48">
        <v>0.73686579960478926</v>
      </c>
      <c r="BL67" s="137">
        <f t="shared" si="103"/>
        <v>837600.71796752349</v>
      </c>
      <c r="BM67" s="138">
        <f t="shared" si="104"/>
        <v>368619.93894247501</v>
      </c>
      <c r="BN67" s="139">
        <f t="shared" si="105"/>
        <v>1206220.6569099985</v>
      </c>
      <c r="BO67" s="41"/>
      <c r="BP67" s="43">
        <v>1597877.3300000003</v>
      </c>
      <c r="BQ67" s="47">
        <v>18.423157888668545</v>
      </c>
      <c r="BR67" s="44">
        <v>196866.02000000002</v>
      </c>
      <c r="BS67" s="47">
        <v>12.200422657412</v>
      </c>
      <c r="BT67" s="44">
        <v>1794743.3500000003</v>
      </c>
      <c r="BU67" s="48">
        <v>17.447052047283901</v>
      </c>
      <c r="BV67" s="46">
        <v>103956.96999999997</v>
      </c>
      <c r="BW67" s="47">
        <v>0.38738599988820765</v>
      </c>
      <c r="BX67" s="44">
        <v>135382.13000000018</v>
      </c>
      <c r="BY67" s="47">
        <v>0.79528014709337946</v>
      </c>
      <c r="BZ67" s="44">
        <v>239339.10000000015</v>
      </c>
      <c r="CA67" s="48">
        <v>0.545704957055271</v>
      </c>
      <c r="CB67" s="137">
        <f t="shared" si="106"/>
        <v>1701834.3000000003</v>
      </c>
      <c r="CC67" s="138">
        <f t="shared" si="107"/>
        <v>332248.1500000002</v>
      </c>
      <c r="CD67" s="139">
        <f t="shared" si="108"/>
        <v>2034082.4500000004</v>
      </c>
      <c r="CE67" s="41"/>
      <c r="CF67" s="43">
        <v>849803.19514255319</v>
      </c>
      <c r="CG67" s="47">
        <f t="shared" si="109"/>
        <v>6.7855059577967802</v>
      </c>
      <c r="CH67" s="44">
        <v>193312.4826981962</v>
      </c>
      <c r="CI67" s="47">
        <f t="shared" si="110"/>
        <v>8.9467525662144762</v>
      </c>
      <c r="CJ67" s="44">
        <v>1043115.6778407494</v>
      </c>
      <c r="CK67" s="48">
        <v>7.1035151203020153</v>
      </c>
      <c r="CL67" s="46">
        <v>498550.72748124646</v>
      </c>
      <c r="CM67" s="47">
        <v>0.92902094227099019</v>
      </c>
      <c r="CN67" s="44">
        <v>673244.24034137779</v>
      </c>
      <c r="CO67" s="47">
        <v>2.0959433159348402</v>
      </c>
      <c r="CP67" s="44">
        <v>1171794.9678226244</v>
      </c>
      <c r="CQ67" s="48">
        <v>1.365960836952004</v>
      </c>
      <c r="CR67" s="137">
        <f t="shared" si="111"/>
        <v>1348353.9226237996</v>
      </c>
      <c r="CS67" s="138">
        <f t="shared" si="112"/>
        <v>866556.72303957399</v>
      </c>
      <c r="CT67" s="139">
        <f t="shared" si="113"/>
        <v>2214910.6456633736</v>
      </c>
      <c r="CU67" s="41"/>
      <c r="CV67" s="46">
        <f t="shared" si="114"/>
        <v>9700090.3197188862</v>
      </c>
      <c r="CW67" s="47">
        <f t="shared" ref="CW67:CW102" si="128">+CV67/$CV$111</f>
        <v>14.269098451035951</v>
      </c>
      <c r="CX67" s="47">
        <f t="shared" si="115"/>
        <v>1628467.9654706293</v>
      </c>
      <c r="CY67" s="47">
        <f t="shared" si="116"/>
        <v>10.825060427896629</v>
      </c>
      <c r="CZ67" s="44">
        <f t="shared" si="117"/>
        <v>11328558.285189515</v>
      </c>
      <c r="DA67" s="48">
        <f t="shared" si="118"/>
        <v>13.645051365388849</v>
      </c>
      <c r="DB67" s="46">
        <f t="shared" si="119"/>
        <v>2541033.5960977571</v>
      </c>
      <c r="DC67" s="47">
        <f t="shared" si="120"/>
        <v>0.914181935305037</v>
      </c>
      <c r="DD67" s="44">
        <f t="shared" si="121"/>
        <v>1561448.3008092758</v>
      </c>
      <c r="DE67" s="47">
        <f t="shared" si="122"/>
        <v>1.0276370809331477</v>
      </c>
      <c r="DF67" s="44">
        <f t="shared" si="123"/>
        <v>4102481.8969070329</v>
      </c>
      <c r="DG67" s="48">
        <f t="shared" si="124"/>
        <v>0.95428171332460721</v>
      </c>
      <c r="DH67" s="174"/>
      <c r="DI67" s="187" t="s">
        <v>67</v>
      </c>
      <c r="DJ67" s="46">
        <f t="shared" si="125"/>
        <v>11328558.285189515</v>
      </c>
      <c r="DK67" s="44">
        <f t="shared" si="126"/>
        <v>4102481.8969070329</v>
      </c>
      <c r="DL67" s="45">
        <f t="shared" si="127"/>
        <v>15431040.182096548</v>
      </c>
      <c r="DM67"/>
    </row>
    <row r="68" spans="1:119" s="60" customFormat="1" ht="15.6" x14ac:dyDescent="0.3">
      <c r="A68" s="33">
        <v>54</v>
      </c>
      <c r="B68" s="33" t="s">
        <v>68</v>
      </c>
      <c r="C68" s="42"/>
      <c r="D68" s="43">
        <v>191188.16607893689</v>
      </c>
      <c r="E68" s="47">
        <v>1.810631165987356</v>
      </c>
      <c r="F68" s="44">
        <v>0</v>
      </c>
      <c r="G68" s="47">
        <v>0</v>
      </c>
      <c r="H68" s="44">
        <v>191188.16607893689</v>
      </c>
      <c r="I68" s="48">
        <v>1.4856489710073579</v>
      </c>
      <c r="J68" s="46">
        <v>68084.400010181867</v>
      </c>
      <c r="K68" s="47">
        <v>0.22270691795959566</v>
      </c>
      <c r="L68" s="44">
        <v>0</v>
      </c>
      <c r="M68" s="47">
        <v>0</v>
      </c>
      <c r="N68" s="44">
        <v>68084.400010181867</v>
      </c>
      <c r="O68" s="48">
        <v>0.11966107594890807</v>
      </c>
      <c r="P68" s="137">
        <f t="shared" si="94"/>
        <v>259272.56608911877</v>
      </c>
      <c r="Q68" s="138">
        <f t="shared" si="95"/>
        <v>0</v>
      </c>
      <c r="R68" s="139">
        <f t="shared" si="96"/>
        <v>259272.56608911877</v>
      </c>
      <c r="S68" s="39"/>
      <c r="T68" s="43">
        <v>2204209.0155078848</v>
      </c>
      <c r="U68" s="47">
        <v>11.634227012218394</v>
      </c>
      <c r="V68" s="44">
        <v>636007.00972530001</v>
      </c>
      <c r="W68" s="47">
        <v>13.86391301853515</v>
      </c>
      <c r="X68" s="44">
        <v>2840216.0252331849</v>
      </c>
      <c r="Y68" s="48">
        <v>12.06887243336358</v>
      </c>
      <c r="Z68" s="46">
        <v>1617357.213675275</v>
      </c>
      <c r="AA68" s="47">
        <v>1.7071715066395834</v>
      </c>
      <c r="AB68" s="44">
        <v>733605.01740655734</v>
      </c>
      <c r="AC68" s="47">
        <v>2.0356203866058351</v>
      </c>
      <c r="AD68" s="44">
        <v>2350962.2310818322</v>
      </c>
      <c r="AE68" s="48">
        <v>1.7976823450243178</v>
      </c>
      <c r="AF68" s="137">
        <f t="shared" si="97"/>
        <v>3821566.2291831598</v>
      </c>
      <c r="AG68" s="138">
        <f t="shared" si="98"/>
        <v>1369612.0271318574</v>
      </c>
      <c r="AH68" s="139">
        <f t="shared" si="99"/>
        <v>5191178.2563150171</v>
      </c>
      <c r="AI68" s="41"/>
      <c r="AJ68" s="43">
        <v>79071.441317753663</v>
      </c>
      <c r="AK68" s="47">
        <v>1.2543058584669045</v>
      </c>
      <c r="AL68" s="44">
        <v>21400.459896593995</v>
      </c>
      <c r="AM68" s="47">
        <v>1.2323194688813772</v>
      </c>
      <c r="AN68" s="44">
        <v>100471.90121434766</v>
      </c>
      <c r="AO68" s="48">
        <v>1.2495572620743185</v>
      </c>
      <c r="AP68" s="46">
        <v>62929.916831327682</v>
      </c>
      <c r="AQ68" s="47">
        <v>0.44492934594188044</v>
      </c>
      <c r="AR68" s="44">
        <v>98631.880925478908</v>
      </c>
      <c r="AS68" s="47">
        <v>0.71597413545016231</v>
      </c>
      <c r="AT68" s="44">
        <v>161561.7977568066</v>
      </c>
      <c r="AU68" s="48">
        <v>0.57866595184334568</v>
      </c>
      <c r="AV68" s="137">
        <f t="shared" si="100"/>
        <v>142001.35814908135</v>
      </c>
      <c r="AW68" s="138">
        <f t="shared" si="101"/>
        <v>120032.3408220729</v>
      </c>
      <c r="AX68" s="139">
        <f t="shared" si="102"/>
        <v>262033.69897115426</v>
      </c>
      <c r="AY68" s="41"/>
      <c r="AZ68" s="43">
        <v>690237.52118704561</v>
      </c>
      <c r="BA68" s="47">
        <v>6.2899825142801413</v>
      </c>
      <c r="BB68" s="44">
        <v>134239.38574295412</v>
      </c>
      <c r="BC68" s="47">
        <v>5.0938938922685892</v>
      </c>
      <c r="BD68" s="44">
        <v>824476.90692999971</v>
      </c>
      <c r="BE68" s="48">
        <v>6.0583655323354551</v>
      </c>
      <c r="BF68" s="46">
        <v>611447.63477668329</v>
      </c>
      <c r="BG68" s="47">
        <v>1.0541582644753296</v>
      </c>
      <c r="BH68" s="44">
        <v>478250.81520331645</v>
      </c>
      <c r="BI68" s="47">
        <v>1.7938688431987504</v>
      </c>
      <c r="BJ68" s="44">
        <v>1089698.4499799998</v>
      </c>
      <c r="BK68" s="48">
        <v>1.2870905122029863</v>
      </c>
      <c r="BL68" s="137">
        <f t="shared" si="103"/>
        <v>1301685.1559637289</v>
      </c>
      <c r="BM68" s="138">
        <f t="shared" si="104"/>
        <v>612490.2009462706</v>
      </c>
      <c r="BN68" s="139">
        <f t="shared" si="105"/>
        <v>1914175.3569099996</v>
      </c>
      <c r="BO68" s="41"/>
      <c r="BP68" s="43">
        <v>1352092.3199999989</v>
      </c>
      <c r="BQ68" s="47">
        <v>15.58931328690678</v>
      </c>
      <c r="BR68" s="44">
        <v>176301.52000000011</v>
      </c>
      <c r="BS68" s="47">
        <v>10.925974219137339</v>
      </c>
      <c r="BT68" s="44">
        <v>1528393.8399999989</v>
      </c>
      <c r="BU68" s="48">
        <v>14.857816230508991</v>
      </c>
      <c r="BV68" s="46">
        <v>208015.25999999995</v>
      </c>
      <c r="BW68" s="47">
        <v>0.7751495593523503</v>
      </c>
      <c r="BX68" s="44">
        <v>228173.1999999999</v>
      </c>
      <c r="BY68" s="47">
        <v>1.3403660886319839</v>
      </c>
      <c r="BZ68" s="44">
        <v>436188.45999999985</v>
      </c>
      <c r="CA68" s="48">
        <v>0.99453121045539394</v>
      </c>
      <c r="CB68" s="137">
        <f t="shared" si="106"/>
        <v>1560107.5799999989</v>
      </c>
      <c r="CC68" s="138">
        <f t="shared" si="107"/>
        <v>404474.72</v>
      </c>
      <c r="CD68" s="139">
        <f t="shared" si="108"/>
        <v>1964582.2999999989</v>
      </c>
      <c r="CE68" s="41"/>
      <c r="CF68" s="43">
        <v>902756.3559573621</v>
      </c>
      <c r="CG68" s="47">
        <f t="shared" si="109"/>
        <v>7.2083261945844077</v>
      </c>
      <c r="CH68" s="44">
        <v>205527.69298156787</v>
      </c>
      <c r="CI68" s="47">
        <f t="shared" si="110"/>
        <v>9.5120883501442997</v>
      </c>
      <c r="CJ68" s="44">
        <v>1108284.04893893</v>
      </c>
      <c r="CK68" s="48">
        <v>7.5473053147123164</v>
      </c>
      <c r="CL68" s="46">
        <v>552111.09367067763</v>
      </c>
      <c r="CM68" s="47">
        <v>1.0288276402113845</v>
      </c>
      <c r="CN68" s="44">
        <v>744277.63549413695</v>
      </c>
      <c r="CO68" s="47">
        <v>2.3170844128168442</v>
      </c>
      <c r="CP68" s="44">
        <v>1296388.7291648146</v>
      </c>
      <c r="CQ68" s="48">
        <v>1.5111997253201763</v>
      </c>
      <c r="CR68" s="137">
        <f t="shared" si="111"/>
        <v>1454867.4496280397</v>
      </c>
      <c r="CS68" s="138">
        <f t="shared" si="112"/>
        <v>949805.32847570488</v>
      </c>
      <c r="CT68" s="139">
        <f t="shared" si="113"/>
        <v>2404672.7781037446</v>
      </c>
      <c r="CU68" s="41"/>
      <c r="CV68" s="46">
        <f t="shared" si="114"/>
        <v>5419554.8200489813</v>
      </c>
      <c r="CW68" s="47">
        <f t="shared" si="128"/>
        <v>7.9723135289637659</v>
      </c>
      <c r="CX68" s="47">
        <f t="shared" si="115"/>
        <v>1173476.0683464161</v>
      </c>
      <c r="CY68" s="47">
        <f t="shared" si="116"/>
        <v>7.8005521876319746</v>
      </c>
      <c r="CZ68" s="44">
        <f t="shared" si="117"/>
        <v>6593030.888395397</v>
      </c>
      <c r="DA68" s="48">
        <f t="shared" si="118"/>
        <v>7.9411910025094157</v>
      </c>
      <c r="DB68" s="46">
        <f t="shared" si="119"/>
        <v>3119945.5189641453</v>
      </c>
      <c r="DC68" s="47">
        <f t="shared" si="120"/>
        <v>1.1224557742774497</v>
      </c>
      <c r="DD68" s="44">
        <f t="shared" si="121"/>
        <v>2282938.5490294895</v>
      </c>
      <c r="DE68" s="47">
        <f t="shared" si="122"/>
        <v>1.502471971219608</v>
      </c>
      <c r="DF68" s="44">
        <f t="shared" si="123"/>
        <v>5402884.0679936353</v>
      </c>
      <c r="DG68" s="48">
        <f t="shared" si="124"/>
        <v>1.2567693398443358</v>
      </c>
      <c r="DH68" s="174"/>
      <c r="DI68" s="187" t="s">
        <v>68</v>
      </c>
      <c r="DJ68" s="46">
        <f t="shared" si="125"/>
        <v>6593030.888395397</v>
      </c>
      <c r="DK68" s="44">
        <f t="shared" si="126"/>
        <v>5402884.0679936353</v>
      </c>
      <c r="DL68" s="45">
        <f t="shared" si="127"/>
        <v>11995914.956389032</v>
      </c>
      <c r="DM68"/>
    </row>
    <row r="69" spans="1:119" s="60" customFormat="1" ht="15.6" x14ac:dyDescent="0.3">
      <c r="A69" s="33">
        <v>55</v>
      </c>
      <c r="B69" s="33" t="s">
        <v>69</v>
      </c>
      <c r="C69" s="42"/>
      <c r="D69" s="43">
        <v>561586.74677156552</v>
      </c>
      <c r="E69" s="47">
        <v>5.3184592277025295</v>
      </c>
      <c r="F69" s="44">
        <v>0</v>
      </c>
      <c r="G69" s="47">
        <v>0</v>
      </c>
      <c r="H69" s="44">
        <v>561586.74677156552</v>
      </c>
      <c r="I69" s="48">
        <v>4.3638724591776015</v>
      </c>
      <c r="J69" s="46">
        <v>199987.77901256483</v>
      </c>
      <c r="K69" s="47">
        <v>0.65416838345953499</v>
      </c>
      <c r="L69" s="44">
        <v>0</v>
      </c>
      <c r="M69" s="47">
        <v>0</v>
      </c>
      <c r="N69" s="44">
        <v>199987.77901256483</v>
      </c>
      <c r="O69" s="48">
        <v>0.35148657856567989</v>
      </c>
      <c r="P69" s="137">
        <f t="shared" si="94"/>
        <v>761574.52578413032</v>
      </c>
      <c r="Q69" s="138">
        <f t="shared" si="95"/>
        <v>0</v>
      </c>
      <c r="R69" s="139">
        <f t="shared" si="96"/>
        <v>761574.52578413032</v>
      </c>
      <c r="S69" s="39"/>
      <c r="T69" s="43">
        <v>1861339.0015339707</v>
      </c>
      <c r="U69" s="47">
        <v>9.8244950175709285</v>
      </c>
      <c r="V69" s="44">
        <v>445489.96823504311</v>
      </c>
      <c r="W69" s="47">
        <v>9.7109529860499855</v>
      </c>
      <c r="X69" s="44">
        <v>2306828.969769014</v>
      </c>
      <c r="Y69" s="48">
        <v>9.802361621223513</v>
      </c>
      <c r="Z69" s="46">
        <v>716127.59240650747</v>
      </c>
      <c r="AA69" s="47">
        <v>0.75589524103748984</v>
      </c>
      <c r="AB69" s="44">
        <v>316346.51860507659</v>
      </c>
      <c r="AC69" s="47">
        <v>0.87780400518634727</v>
      </c>
      <c r="AD69" s="44">
        <v>1032474.1110115841</v>
      </c>
      <c r="AE69" s="48">
        <v>0.78948970618133107</v>
      </c>
      <c r="AF69" s="137">
        <f t="shared" si="97"/>
        <v>2577466.5939404783</v>
      </c>
      <c r="AG69" s="138">
        <f t="shared" si="98"/>
        <v>761836.4868401197</v>
      </c>
      <c r="AH69" s="139">
        <f t="shared" si="99"/>
        <v>3339303.0807805979</v>
      </c>
      <c r="AI69" s="41"/>
      <c r="AJ69" s="43">
        <v>49135.441515726503</v>
      </c>
      <c r="AK69" s="47">
        <v>0.7794327651606362</v>
      </c>
      <c r="AL69" s="44">
        <v>15677.674247153496</v>
      </c>
      <c r="AM69" s="47">
        <v>0.90277981384046391</v>
      </c>
      <c r="AN69" s="44">
        <v>64813.115762879999</v>
      </c>
      <c r="AO69" s="48">
        <v>0.80607312592194613</v>
      </c>
      <c r="AP69" s="46">
        <v>31084.882411632636</v>
      </c>
      <c r="AQ69" s="47">
        <v>0.21977744603029339</v>
      </c>
      <c r="AR69" s="44">
        <v>49991.416999853245</v>
      </c>
      <c r="AS69" s="47">
        <v>0.3628903882857254</v>
      </c>
      <c r="AT69" s="44">
        <v>81076.299411485874</v>
      </c>
      <c r="AU69" s="48">
        <v>0.29039101212221435</v>
      </c>
      <c r="AV69" s="137">
        <f t="shared" si="100"/>
        <v>80220.323927359132</v>
      </c>
      <c r="AW69" s="138">
        <f t="shared" si="101"/>
        <v>65669.091247006741</v>
      </c>
      <c r="AX69" s="139">
        <f t="shared" si="102"/>
        <v>145889.41517436586</v>
      </c>
      <c r="AY69" s="41"/>
      <c r="AZ69" s="43">
        <v>489186.92209449073</v>
      </c>
      <c r="BA69" s="47">
        <v>4.4578526836634351</v>
      </c>
      <c r="BB69" s="44">
        <v>95138.48482550928</v>
      </c>
      <c r="BC69" s="47">
        <v>3.6101576604374941</v>
      </c>
      <c r="BD69" s="44">
        <v>584325.40691999998</v>
      </c>
      <c r="BE69" s="48">
        <v>4.2937004968807173</v>
      </c>
      <c r="BF69" s="46">
        <v>369640.76504201844</v>
      </c>
      <c r="BG69" s="47">
        <v>0.63727430640620797</v>
      </c>
      <c r="BH69" s="44">
        <v>289118.78492798161</v>
      </c>
      <c r="BI69" s="47">
        <v>1.0844543569576548</v>
      </c>
      <c r="BJ69" s="44">
        <v>658759.54997000005</v>
      </c>
      <c r="BK69" s="48">
        <v>0.77808972436829482</v>
      </c>
      <c r="BL69" s="137">
        <f t="shared" si="103"/>
        <v>858827.68713650922</v>
      </c>
      <c r="BM69" s="138">
        <f t="shared" si="104"/>
        <v>384257.26975349092</v>
      </c>
      <c r="BN69" s="139">
        <f t="shared" si="105"/>
        <v>1243084.95689</v>
      </c>
      <c r="BO69" s="41"/>
      <c r="BP69" s="43">
        <v>966625.16999999969</v>
      </c>
      <c r="BQ69" s="47">
        <v>11.144965756583495</v>
      </c>
      <c r="BR69" s="44">
        <v>117735.95999999996</v>
      </c>
      <c r="BS69" s="47">
        <v>7.2964774417451634</v>
      </c>
      <c r="BT69" s="44">
        <v>1084361.1299999997</v>
      </c>
      <c r="BU69" s="48">
        <v>10.541287183575063</v>
      </c>
      <c r="BV69" s="46">
        <v>175356.52000000031</v>
      </c>
      <c r="BW69" s="47">
        <v>0.65344979597920783</v>
      </c>
      <c r="BX69" s="44">
        <v>246442.23999999987</v>
      </c>
      <c r="BY69" s="47">
        <v>1.4476845716434035</v>
      </c>
      <c r="BZ69" s="44">
        <v>421798.76000000018</v>
      </c>
      <c r="CA69" s="48">
        <v>0.96172198446374424</v>
      </c>
      <c r="CB69" s="137">
        <f t="shared" si="106"/>
        <v>1141981.69</v>
      </c>
      <c r="CC69" s="138">
        <f t="shared" si="107"/>
        <v>364178.19999999984</v>
      </c>
      <c r="CD69" s="139">
        <f t="shared" si="108"/>
        <v>1506159.8899999997</v>
      </c>
      <c r="CE69" s="41"/>
      <c r="CF69" s="43">
        <v>849803.19514255319</v>
      </c>
      <c r="CG69" s="47">
        <f t="shared" si="109"/>
        <v>6.7855059577967802</v>
      </c>
      <c r="CH69" s="44">
        <v>193312.4826981962</v>
      </c>
      <c r="CI69" s="47">
        <f t="shared" si="110"/>
        <v>8.9467525662144762</v>
      </c>
      <c r="CJ69" s="44">
        <v>1043115.6778407494</v>
      </c>
      <c r="CK69" s="48">
        <v>7.1035151203020153</v>
      </c>
      <c r="CL69" s="46">
        <v>498550.72748124646</v>
      </c>
      <c r="CM69" s="47">
        <v>0.92902094227099019</v>
      </c>
      <c r="CN69" s="44">
        <v>673244.24034137779</v>
      </c>
      <c r="CO69" s="47">
        <v>2.0959433159348402</v>
      </c>
      <c r="CP69" s="44">
        <v>1171794.9678226244</v>
      </c>
      <c r="CQ69" s="48">
        <v>1.365960836952004</v>
      </c>
      <c r="CR69" s="137">
        <f t="shared" si="111"/>
        <v>1348353.9226237996</v>
      </c>
      <c r="CS69" s="138">
        <f t="shared" si="112"/>
        <v>866556.72303957399</v>
      </c>
      <c r="CT69" s="139">
        <f t="shared" si="113"/>
        <v>2214910.6456633736</v>
      </c>
      <c r="CU69" s="41"/>
      <c r="CV69" s="46">
        <f t="shared" si="114"/>
        <v>4777676.4770583063</v>
      </c>
      <c r="CW69" s="47">
        <f t="shared" si="128"/>
        <v>7.0280929116461328</v>
      </c>
      <c r="CX69" s="47">
        <f t="shared" si="115"/>
        <v>867354.57000590209</v>
      </c>
      <c r="CY69" s="47">
        <f t="shared" si="116"/>
        <v>5.7656434340805136</v>
      </c>
      <c r="CZ69" s="44">
        <f t="shared" si="117"/>
        <v>5645031.0470642084</v>
      </c>
      <c r="DA69" s="48">
        <f t="shared" si="118"/>
        <v>6.7993416864975194</v>
      </c>
      <c r="DB69" s="46">
        <f t="shared" si="119"/>
        <v>1990748.2663539702</v>
      </c>
      <c r="DC69" s="47">
        <f t="shared" si="120"/>
        <v>0.71620702128276992</v>
      </c>
      <c r="DD69" s="44">
        <f t="shared" si="121"/>
        <v>1575143.200874289</v>
      </c>
      <c r="DE69" s="47">
        <f t="shared" si="122"/>
        <v>1.036650115254673</v>
      </c>
      <c r="DF69" s="44">
        <f t="shared" si="123"/>
        <v>3565891.467228259</v>
      </c>
      <c r="DG69" s="48">
        <f t="shared" si="124"/>
        <v>0.82946496886230947</v>
      </c>
      <c r="DH69" s="174"/>
      <c r="DI69" s="187" t="s">
        <v>69</v>
      </c>
      <c r="DJ69" s="46">
        <f t="shared" si="125"/>
        <v>5645031.0470642084</v>
      </c>
      <c r="DK69" s="44">
        <f t="shared" si="126"/>
        <v>3565891.467228259</v>
      </c>
      <c r="DL69" s="45">
        <f t="shared" si="127"/>
        <v>9210922.5142924674</v>
      </c>
      <c r="DM69"/>
    </row>
    <row r="70" spans="1:119" s="60" customFormat="1" ht="15.6" x14ac:dyDescent="0.3">
      <c r="A70" s="33">
        <v>56</v>
      </c>
      <c r="B70" s="33" t="s">
        <v>70</v>
      </c>
      <c r="C70" s="42"/>
      <c r="D70" s="43">
        <v>-167611.4460603316</v>
      </c>
      <c r="E70" s="47">
        <v>-1.587349856621066</v>
      </c>
      <c r="F70" s="44">
        <v>0</v>
      </c>
      <c r="G70" s="47">
        <v>0</v>
      </c>
      <c r="H70" s="44">
        <v>-167611.4460603316</v>
      </c>
      <c r="I70" s="48">
        <v>-1.3024434381873617</v>
      </c>
      <c r="J70" s="46">
        <v>-59688.447114164046</v>
      </c>
      <c r="K70" s="47">
        <v>-0.19524340513541802</v>
      </c>
      <c r="L70" s="44">
        <v>0</v>
      </c>
      <c r="M70" s="47">
        <v>0</v>
      </c>
      <c r="N70" s="44">
        <v>-59688.447114164046</v>
      </c>
      <c r="O70" s="48">
        <v>-0.10490485048457854</v>
      </c>
      <c r="P70" s="137">
        <f t="shared" si="94"/>
        <v>-227299.89317449564</v>
      </c>
      <c r="Q70" s="138">
        <f t="shared" si="95"/>
        <v>0</v>
      </c>
      <c r="R70" s="139">
        <f t="shared" si="96"/>
        <v>-227299.89317449564</v>
      </c>
      <c r="S70" s="39"/>
      <c r="T70" s="43">
        <v>-1678583.5077570598</v>
      </c>
      <c r="U70" s="47">
        <v>-8.859877375881112</v>
      </c>
      <c r="V70" s="44">
        <v>-258398.73302596883</v>
      </c>
      <c r="W70" s="47">
        <v>-5.6326699297213914</v>
      </c>
      <c r="X70" s="44">
        <v>-1936982.2407830285</v>
      </c>
      <c r="Y70" s="48">
        <v>-8.2307794062185167</v>
      </c>
      <c r="Z70" s="46">
        <v>868829.21551777958</v>
      </c>
      <c r="AA70" s="47">
        <v>0.91707661630139603</v>
      </c>
      <c r="AB70" s="44">
        <v>335747.94211900147</v>
      </c>
      <c r="AC70" s="47">
        <v>0.93163942383402554</v>
      </c>
      <c r="AD70" s="44">
        <v>1204577.157636781</v>
      </c>
      <c r="AE70" s="48">
        <v>0.92108969717763234</v>
      </c>
      <c r="AF70" s="137">
        <f t="shared" si="97"/>
        <v>-809754.29223928018</v>
      </c>
      <c r="AG70" s="138">
        <f t="shared" si="98"/>
        <v>77349.209093032638</v>
      </c>
      <c r="AH70" s="139">
        <f t="shared" si="99"/>
        <v>-732405.08314624755</v>
      </c>
      <c r="AI70" s="41"/>
      <c r="AJ70" s="43">
        <v>35613.991462294827</v>
      </c>
      <c r="AK70" s="47">
        <v>0.56494275796787474</v>
      </c>
      <c r="AL70" s="44">
        <v>13323.738183031353</v>
      </c>
      <c r="AM70" s="47">
        <v>0.76723126701781375</v>
      </c>
      <c r="AN70" s="44">
        <v>48937.729645326181</v>
      </c>
      <c r="AO70" s="48">
        <v>0.60863280906059469</v>
      </c>
      <c r="AP70" s="46">
        <v>51222.82798600864</v>
      </c>
      <c r="AQ70" s="47">
        <v>0.36215746819107059</v>
      </c>
      <c r="AR70" s="44">
        <v>80641.507727956487</v>
      </c>
      <c r="AS70" s="47">
        <v>0.58538104753922782</v>
      </c>
      <c r="AT70" s="44">
        <v>131864.33571396512</v>
      </c>
      <c r="AU70" s="48">
        <v>0.4722985408652855</v>
      </c>
      <c r="AV70" s="137">
        <f t="shared" si="100"/>
        <v>86836.81944830346</v>
      </c>
      <c r="AW70" s="138">
        <f t="shared" si="101"/>
        <v>93965.24591098784</v>
      </c>
      <c r="AX70" s="139">
        <f t="shared" si="102"/>
        <v>180802.0653592913</v>
      </c>
      <c r="AY70" s="41"/>
      <c r="AZ70" s="43">
        <v>304512.70420011273</v>
      </c>
      <c r="BA70" s="47">
        <v>2.7749572082098193</v>
      </c>
      <c r="BB70" s="44">
        <v>59222.509799886466</v>
      </c>
      <c r="BC70" s="47">
        <v>2.247277721697206</v>
      </c>
      <c r="BD70" s="44">
        <v>363735.21399999922</v>
      </c>
      <c r="BE70" s="48">
        <v>2.6727745372513518</v>
      </c>
      <c r="BF70" s="46">
        <v>257387.10731802945</v>
      </c>
      <c r="BG70" s="47">
        <v>0.443744862056413</v>
      </c>
      <c r="BH70" s="44">
        <v>201318.29268197046</v>
      </c>
      <c r="BI70" s="47">
        <v>0.75512388338454728</v>
      </c>
      <c r="BJ70" s="44">
        <v>458705.39999999991</v>
      </c>
      <c r="BK70" s="48">
        <v>0.54179701572220429</v>
      </c>
      <c r="BL70" s="137">
        <f t="shared" si="103"/>
        <v>561899.81151814223</v>
      </c>
      <c r="BM70" s="138">
        <f t="shared" si="104"/>
        <v>260540.80248185692</v>
      </c>
      <c r="BN70" s="139">
        <f t="shared" si="105"/>
        <v>822440.61399999913</v>
      </c>
      <c r="BO70" s="41"/>
      <c r="BP70" s="43">
        <v>114219.47000000003</v>
      </c>
      <c r="BQ70" s="47">
        <v>1.3169242032929027</v>
      </c>
      <c r="BR70" s="44">
        <v>14747.309999999998</v>
      </c>
      <c r="BS70" s="47">
        <v>0.9139383986117996</v>
      </c>
      <c r="BT70" s="44">
        <v>128966.78000000003</v>
      </c>
      <c r="BU70" s="48">
        <v>1.2537113582455188</v>
      </c>
      <c r="BV70" s="46">
        <v>80009.26999999996</v>
      </c>
      <c r="BW70" s="47">
        <v>0.29814711855564441</v>
      </c>
      <c r="BX70" s="44">
        <v>102030.30999999988</v>
      </c>
      <c r="BY70" s="47">
        <v>0.59936034353118028</v>
      </c>
      <c r="BZ70" s="44">
        <v>182039.57999999984</v>
      </c>
      <c r="CA70" s="48">
        <v>0.41505922428161307</v>
      </c>
      <c r="CB70" s="137">
        <f t="shared" si="106"/>
        <v>194228.74</v>
      </c>
      <c r="CC70" s="138">
        <f t="shared" si="107"/>
        <v>116777.61999999988</v>
      </c>
      <c r="CD70" s="139">
        <f t="shared" si="108"/>
        <v>311006.35999999987</v>
      </c>
      <c r="CE70" s="41"/>
      <c r="CF70" s="43">
        <v>982876.4494607579</v>
      </c>
      <c r="CG70" s="47">
        <f t="shared" si="109"/>
        <v>7.848068872552723</v>
      </c>
      <c r="CH70" s="44">
        <v>224052.25763464178</v>
      </c>
      <c r="CI70" s="47">
        <f t="shared" si="110"/>
        <v>10.36942924212717</v>
      </c>
      <c r="CJ70" s="44">
        <v>1206928.7070953997</v>
      </c>
      <c r="CK70" s="48">
        <v>8.2190657298198762</v>
      </c>
      <c r="CL70" s="46">
        <v>419620.49900893867</v>
      </c>
      <c r="CM70" s="47">
        <v>0.78193894802845598</v>
      </c>
      <c r="CN70" s="44">
        <v>570956.67966303614</v>
      </c>
      <c r="CO70" s="47">
        <v>1.777501781257409</v>
      </c>
      <c r="CP70" s="44">
        <v>990577.17867197481</v>
      </c>
      <c r="CQ70" s="48">
        <v>1.1547153462850028</v>
      </c>
      <c r="CR70" s="137">
        <f t="shared" si="111"/>
        <v>1402496.9484696966</v>
      </c>
      <c r="CS70" s="138">
        <f t="shared" si="112"/>
        <v>795008.93729767785</v>
      </c>
      <c r="CT70" s="139">
        <f t="shared" si="113"/>
        <v>2197505.8857673742</v>
      </c>
      <c r="CU70" s="41"/>
      <c r="CV70" s="46">
        <f t="shared" si="114"/>
        <v>-408972.33869422576</v>
      </c>
      <c r="CW70" s="47">
        <f t="shared" si="128"/>
        <v>-0.6016095079769781</v>
      </c>
      <c r="CX70" s="47">
        <f t="shared" si="115"/>
        <v>52947.082591590763</v>
      </c>
      <c r="CY70" s="47">
        <f t="shared" si="116"/>
        <v>0.35195986699631576</v>
      </c>
      <c r="CZ70" s="44">
        <f t="shared" si="117"/>
        <v>-356025.256102635</v>
      </c>
      <c r="DA70" s="48">
        <f t="shared" si="118"/>
        <v>-0.42882622700960094</v>
      </c>
      <c r="DB70" s="46">
        <f t="shared" si="119"/>
        <v>1617380.4727165923</v>
      </c>
      <c r="DC70" s="47">
        <f t="shared" si="120"/>
        <v>0.58188133086601934</v>
      </c>
      <c r="DD70" s="44">
        <f t="shared" si="121"/>
        <v>1290694.7321919645</v>
      </c>
      <c r="DE70" s="47">
        <f t="shared" si="122"/>
        <v>0.84944584222103614</v>
      </c>
      <c r="DF70" s="44">
        <f t="shared" si="123"/>
        <v>2908075.2049085568</v>
      </c>
      <c r="DG70" s="48">
        <f t="shared" si="124"/>
        <v>0.6764497830226095</v>
      </c>
      <c r="DH70" s="174"/>
      <c r="DI70" s="187" t="s">
        <v>70</v>
      </c>
      <c r="DJ70" s="46">
        <f t="shared" si="125"/>
        <v>-356025.256102635</v>
      </c>
      <c r="DK70" s="44">
        <f t="shared" si="126"/>
        <v>2908075.2049085568</v>
      </c>
      <c r="DL70" s="45">
        <f t="shared" si="127"/>
        <v>2552049.9488059217</v>
      </c>
      <c r="DM70"/>
    </row>
    <row r="71" spans="1:119" s="60" customFormat="1" ht="15.6" x14ac:dyDescent="0.3">
      <c r="A71" s="33">
        <v>57</v>
      </c>
      <c r="B71" s="33" t="s">
        <v>71</v>
      </c>
      <c r="C71" s="42"/>
      <c r="D71" s="43">
        <v>0</v>
      </c>
      <c r="E71" s="47">
        <v>0</v>
      </c>
      <c r="F71" s="44">
        <v>0</v>
      </c>
      <c r="G71" s="47">
        <v>0</v>
      </c>
      <c r="H71" s="44">
        <v>0</v>
      </c>
      <c r="I71" s="48">
        <v>0</v>
      </c>
      <c r="J71" s="46">
        <v>0</v>
      </c>
      <c r="K71" s="47">
        <v>0</v>
      </c>
      <c r="L71" s="44">
        <v>0</v>
      </c>
      <c r="M71" s="47">
        <v>0</v>
      </c>
      <c r="N71" s="44">
        <v>0</v>
      </c>
      <c r="O71" s="48">
        <v>0</v>
      </c>
      <c r="P71" s="137">
        <f t="shared" si="94"/>
        <v>0</v>
      </c>
      <c r="Q71" s="138">
        <f t="shared" si="95"/>
        <v>0</v>
      </c>
      <c r="R71" s="139">
        <f t="shared" si="96"/>
        <v>0</v>
      </c>
      <c r="S71" s="39"/>
      <c r="T71" s="43">
        <v>0</v>
      </c>
      <c r="U71" s="47">
        <v>0</v>
      </c>
      <c r="V71" s="44">
        <v>0</v>
      </c>
      <c r="W71" s="47">
        <v>0</v>
      </c>
      <c r="X71" s="44">
        <v>0</v>
      </c>
      <c r="Y71" s="48">
        <v>0</v>
      </c>
      <c r="Z71" s="46">
        <v>0</v>
      </c>
      <c r="AA71" s="47">
        <v>0</v>
      </c>
      <c r="AB71" s="44">
        <v>0</v>
      </c>
      <c r="AC71" s="47">
        <v>0</v>
      </c>
      <c r="AD71" s="44">
        <v>0</v>
      </c>
      <c r="AE71" s="48">
        <v>0</v>
      </c>
      <c r="AF71" s="137">
        <f t="shared" si="97"/>
        <v>0</v>
      </c>
      <c r="AG71" s="138">
        <f t="shared" si="98"/>
        <v>0</v>
      </c>
      <c r="AH71" s="139">
        <f t="shared" si="99"/>
        <v>0</v>
      </c>
      <c r="AI71" s="41"/>
      <c r="AJ71" s="43">
        <v>0</v>
      </c>
      <c r="AK71" s="47">
        <v>0</v>
      </c>
      <c r="AL71" s="44">
        <v>0</v>
      </c>
      <c r="AM71" s="47">
        <v>0</v>
      </c>
      <c r="AN71" s="44">
        <v>0</v>
      </c>
      <c r="AO71" s="48">
        <v>0</v>
      </c>
      <c r="AP71" s="46">
        <v>0</v>
      </c>
      <c r="AQ71" s="47">
        <v>0</v>
      </c>
      <c r="AR71" s="44">
        <v>0</v>
      </c>
      <c r="AS71" s="47">
        <v>0</v>
      </c>
      <c r="AT71" s="44">
        <v>0</v>
      </c>
      <c r="AU71" s="48">
        <v>0</v>
      </c>
      <c r="AV71" s="137">
        <f t="shared" si="100"/>
        <v>0</v>
      </c>
      <c r="AW71" s="138">
        <f t="shared" si="101"/>
        <v>0</v>
      </c>
      <c r="AX71" s="139">
        <f t="shared" si="102"/>
        <v>0</v>
      </c>
      <c r="AY71" s="41"/>
      <c r="AZ71" s="43">
        <v>0</v>
      </c>
      <c r="BA71" s="47">
        <v>0</v>
      </c>
      <c r="BB71" s="44">
        <v>0</v>
      </c>
      <c r="BC71" s="47">
        <v>0</v>
      </c>
      <c r="BD71" s="44">
        <v>0</v>
      </c>
      <c r="BE71" s="48">
        <v>0</v>
      </c>
      <c r="BF71" s="46">
        <v>0</v>
      </c>
      <c r="BG71" s="47">
        <v>0</v>
      </c>
      <c r="BH71" s="44">
        <v>0</v>
      </c>
      <c r="BI71" s="47">
        <v>0</v>
      </c>
      <c r="BJ71" s="44">
        <v>0</v>
      </c>
      <c r="BK71" s="48">
        <v>0</v>
      </c>
      <c r="BL71" s="137">
        <f t="shared" si="103"/>
        <v>0</v>
      </c>
      <c r="BM71" s="138">
        <f t="shared" si="104"/>
        <v>0</v>
      </c>
      <c r="BN71" s="139">
        <f t="shared" si="105"/>
        <v>0</v>
      </c>
      <c r="BO71" s="41"/>
      <c r="BP71" s="43">
        <v>0</v>
      </c>
      <c r="BQ71" s="47">
        <v>0</v>
      </c>
      <c r="BR71" s="44">
        <v>0</v>
      </c>
      <c r="BS71" s="47">
        <v>0</v>
      </c>
      <c r="BT71" s="44">
        <v>0</v>
      </c>
      <c r="BU71" s="48">
        <v>0</v>
      </c>
      <c r="BV71" s="46">
        <v>0</v>
      </c>
      <c r="BW71" s="47">
        <v>0</v>
      </c>
      <c r="BX71" s="44">
        <v>0</v>
      </c>
      <c r="BY71" s="47">
        <v>0</v>
      </c>
      <c r="BZ71" s="44">
        <v>0</v>
      </c>
      <c r="CA71" s="48">
        <v>0</v>
      </c>
      <c r="CB71" s="137">
        <f t="shared" si="106"/>
        <v>0</v>
      </c>
      <c r="CC71" s="138">
        <f t="shared" si="107"/>
        <v>0</v>
      </c>
      <c r="CD71" s="139">
        <f t="shared" si="108"/>
        <v>0</v>
      </c>
      <c r="CE71" s="41"/>
      <c r="CF71" s="43">
        <v>0</v>
      </c>
      <c r="CG71" s="47">
        <f t="shared" si="109"/>
        <v>0</v>
      </c>
      <c r="CH71" s="44">
        <v>0</v>
      </c>
      <c r="CI71" s="47">
        <f t="shared" si="110"/>
        <v>0</v>
      </c>
      <c r="CJ71" s="44">
        <v>0</v>
      </c>
      <c r="CK71" s="48">
        <v>0</v>
      </c>
      <c r="CL71" s="46">
        <v>0</v>
      </c>
      <c r="CM71" s="47">
        <v>0</v>
      </c>
      <c r="CN71" s="44">
        <v>0</v>
      </c>
      <c r="CO71" s="47">
        <v>0</v>
      </c>
      <c r="CP71" s="44">
        <v>0</v>
      </c>
      <c r="CQ71" s="48">
        <v>0</v>
      </c>
      <c r="CR71" s="137">
        <f t="shared" si="111"/>
        <v>0</v>
      </c>
      <c r="CS71" s="138">
        <f t="shared" si="112"/>
        <v>0</v>
      </c>
      <c r="CT71" s="139">
        <f t="shared" si="113"/>
        <v>0</v>
      </c>
      <c r="CU71" s="41"/>
      <c r="CV71" s="46">
        <f t="shared" si="114"/>
        <v>0</v>
      </c>
      <c r="CW71" s="47">
        <f t="shared" si="128"/>
        <v>0</v>
      </c>
      <c r="CX71" s="47">
        <f t="shared" si="115"/>
        <v>0</v>
      </c>
      <c r="CY71" s="47">
        <f t="shared" si="116"/>
        <v>0</v>
      </c>
      <c r="CZ71" s="44">
        <f t="shared" si="117"/>
        <v>0</v>
      </c>
      <c r="DA71" s="48">
        <f t="shared" si="118"/>
        <v>0</v>
      </c>
      <c r="DB71" s="46">
        <f t="shared" si="119"/>
        <v>0</v>
      </c>
      <c r="DC71" s="47">
        <f t="shared" si="120"/>
        <v>0</v>
      </c>
      <c r="DD71" s="44">
        <f t="shared" si="121"/>
        <v>0</v>
      </c>
      <c r="DE71" s="47">
        <f t="shared" si="122"/>
        <v>0</v>
      </c>
      <c r="DF71" s="44">
        <f t="shared" si="123"/>
        <v>0</v>
      </c>
      <c r="DG71" s="48">
        <f t="shared" si="124"/>
        <v>0</v>
      </c>
      <c r="DH71" s="174"/>
      <c r="DI71" s="187" t="s">
        <v>71</v>
      </c>
      <c r="DJ71" s="46">
        <f t="shared" si="125"/>
        <v>0</v>
      </c>
      <c r="DK71" s="44">
        <f t="shared" si="126"/>
        <v>0</v>
      </c>
      <c r="DL71" s="45">
        <f t="shared" si="127"/>
        <v>0</v>
      </c>
      <c r="DM71"/>
    </row>
    <row r="72" spans="1:119" s="60" customFormat="1" ht="15.6" x14ac:dyDescent="0.3">
      <c r="A72" s="33">
        <v>58</v>
      </c>
      <c r="B72" s="33" t="s">
        <v>72</v>
      </c>
      <c r="C72" s="42"/>
      <c r="D72" s="43">
        <v>0</v>
      </c>
      <c r="E72" s="47">
        <v>0</v>
      </c>
      <c r="F72" s="44">
        <v>0</v>
      </c>
      <c r="G72" s="47">
        <v>0</v>
      </c>
      <c r="H72" s="44">
        <v>0</v>
      </c>
      <c r="I72" s="48">
        <v>0</v>
      </c>
      <c r="J72" s="46">
        <v>0</v>
      </c>
      <c r="K72" s="47">
        <v>0</v>
      </c>
      <c r="L72" s="44">
        <v>0</v>
      </c>
      <c r="M72" s="47">
        <v>0</v>
      </c>
      <c r="N72" s="44">
        <v>0</v>
      </c>
      <c r="O72" s="48">
        <v>0</v>
      </c>
      <c r="P72" s="137">
        <f t="shared" si="94"/>
        <v>0</v>
      </c>
      <c r="Q72" s="138">
        <f t="shared" si="95"/>
        <v>0</v>
      </c>
      <c r="R72" s="139">
        <f t="shared" si="96"/>
        <v>0</v>
      </c>
      <c r="S72" s="39"/>
      <c r="T72" s="43">
        <v>0</v>
      </c>
      <c r="U72" s="47">
        <v>0</v>
      </c>
      <c r="V72" s="44">
        <v>0</v>
      </c>
      <c r="W72" s="47">
        <v>0</v>
      </c>
      <c r="X72" s="44">
        <v>0</v>
      </c>
      <c r="Y72" s="48">
        <v>0</v>
      </c>
      <c r="Z72" s="46">
        <v>0</v>
      </c>
      <c r="AA72" s="47">
        <v>0</v>
      </c>
      <c r="AB72" s="44">
        <v>0</v>
      </c>
      <c r="AC72" s="47">
        <v>0</v>
      </c>
      <c r="AD72" s="44">
        <v>0</v>
      </c>
      <c r="AE72" s="48">
        <v>0</v>
      </c>
      <c r="AF72" s="137">
        <f t="shared" si="97"/>
        <v>0</v>
      </c>
      <c r="AG72" s="138">
        <f t="shared" si="98"/>
        <v>0</v>
      </c>
      <c r="AH72" s="139">
        <f t="shared" si="99"/>
        <v>0</v>
      </c>
      <c r="AI72" s="41"/>
      <c r="AJ72" s="43">
        <v>0</v>
      </c>
      <c r="AK72" s="47">
        <v>0</v>
      </c>
      <c r="AL72" s="44">
        <v>0</v>
      </c>
      <c r="AM72" s="47">
        <v>0</v>
      </c>
      <c r="AN72" s="44">
        <v>0</v>
      </c>
      <c r="AO72" s="48">
        <v>0</v>
      </c>
      <c r="AP72" s="46">
        <v>0</v>
      </c>
      <c r="AQ72" s="47">
        <v>0</v>
      </c>
      <c r="AR72" s="44">
        <v>0</v>
      </c>
      <c r="AS72" s="47">
        <v>0</v>
      </c>
      <c r="AT72" s="44">
        <v>0</v>
      </c>
      <c r="AU72" s="48">
        <v>0</v>
      </c>
      <c r="AV72" s="137">
        <f t="shared" si="100"/>
        <v>0</v>
      </c>
      <c r="AW72" s="138">
        <f t="shared" si="101"/>
        <v>0</v>
      </c>
      <c r="AX72" s="139">
        <f t="shared" si="102"/>
        <v>0</v>
      </c>
      <c r="AY72" s="41"/>
      <c r="AZ72" s="43">
        <v>2255030.4735379391</v>
      </c>
      <c r="BA72" s="47">
        <v>20.549596062713597</v>
      </c>
      <c r="BB72" s="44">
        <v>438564.83646206197</v>
      </c>
      <c r="BC72" s="47">
        <v>16.641932093578035</v>
      </c>
      <c r="BD72" s="44">
        <v>2693595.310000001</v>
      </c>
      <c r="BE72" s="48">
        <v>19.792895164194029</v>
      </c>
      <c r="BF72" s="46">
        <v>0</v>
      </c>
      <c r="BG72" s="47">
        <v>0</v>
      </c>
      <c r="BH72" s="44">
        <v>0</v>
      </c>
      <c r="BI72" s="47">
        <v>0</v>
      </c>
      <c r="BJ72" s="44">
        <v>0</v>
      </c>
      <c r="BK72" s="48">
        <v>0</v>
      </c>
      <c r="BL72" s="137">
        <f t="shared" si="103"/>
        <v>2255030.4735379391</v>
      </c>
      <c r="BM72" s="138">
        <f t="shared" si="104"/>
        <v>438564.83646206197</v>
      </c>
      <c r="BN72" s="139">
        <f t="shared" si="105"/>
        <v>2693595.310000001</v>
      </c>
      <c r="BO72" s="41"/>
      <c r="BP72" s="43">
        <v>0</v>
      </c>
      <c r="BQ72" s="47">
        <v>0</v>
      </c>
      <c r="BR72" s="44">
        <v>0</v>
      </c>
      <c r="BS72" s="47">
        <v>0</v>
      </c>
      <c r="BT72" s="44">
        <v>0</v>
      </c>
      <c r="BU72" s="48">
        <v>0</v>
      </c>
      <c r="BV72" s="46">
        <v>0</v>
      </c>
      <c r="BW72" s="47">
        <v>0</v>
      </c>
      <c r="BX72" s="44">
        <v>0</v>
      </c>
      <c r="BY72" s="47">
        <v>0</v>
      </c>
      <c r="BZ72" s="44">
        <v>0</v>
      </c>
      <c r="CA72" s="48">
        <v>0</v>
      </c>
      <c r="CB72" s="137">
        <f t="shared" si="106"/>
        <v>0</v>
      </c>
      <c r="CC72" s="138">
        <f t="shared" si="107"/>
        <v>0</v>
      </c>
      <c r="CD72" s="139">
        <f t="shared" si="108"/>
        <v>0</v>
      </c>
      <c r="CE72" s="41"/>
      <c r="CF72" s="43">
        <v>0</v>
      </c>
      <c r="CG72" s="47">
        <f t="shared" si="109"/>
        <v>0</v>
      </c>
      <c r="CH72" s="44">
        <v>0</v>
      </c>
      <c r="CI72" s="47">
        <f t="shared" si="110"/>
        <v>0</v>
      </c>
      <c r="CJ72" s="44">
        <v>0</v>
      </c>
      <c r="CK72" s="48">
        <v>0</v>
      </c>
      <c r="CL72" s="46">
        <v>0</v>
      </c>
      <c r="CM72" s="47">
        <v>0</v>
      </c>
      <c r="CN72" s="44">
        <v>0</v>
      </c>
      <c r="CO72" s="47">
        <v>0</v>
      </c>
      <c r="CP72" s="44">
        <v>0</v>
      </c>
      <c r="CQ72" s="48">
        <v>0</v>
      </c>
      <c r="CR72" s="137">
        <f t="shared" si="111"/>
        <v>0</v>
      </c>
      <c r="CS72" s="138">
        <f t="shared" si="112"/>
        <v>0</v>
      </c>
      <c r="CT72" s="139">
        <f t="shared" si="113"/>
        <v>0</v>
      </c>
      <c r="CU72" s="41"/>
      <c r="CV72" s="46">
        <f t="shared" si="114"/>
        <v>2255030.4735379391</v>
      </c>
      <c r="CW72" s="47">
        <f t="shared" si="128"/>
        <v>3.3172115698332578</v>
      </c>
      <c r="CX72" s="47">
        <f t="shared" si="115"/>
        <v>438564.83646206197</v>
      </c>
      <c r="CY72" s="47">
        <f t="shared" si="116"/>
        <v>2.91531117400912</v>
      </c>
      <c r="CZ72" s="44">
        <f t="shared" si="117"/>
        <v>2693595.310000001</v>
      </c>
      <c r="DA72" s="48">
        <f t="shared" si="118"/>
        <v>3.2443886889447779</v>
      </c>
      <c r="DB72" s="46">
        <f t="shared" si="119"/>
        <v>0</v>
      </c>
      <c r="DC72" s="47">
        <f t="shared" si="120"/>
        <v>0</v>
      </c>
      <c r="DD72" s="44">
        <f t="shared" si="121"/>
        <v>0</v>
      </c>
      <c r="DE72" s="47">
        <f t="shared" si="122"/>
        <v>0</v>
      </c>
      <c r="DF72" s="44">
        <f t="shared" si="123"/>
        <v>0</v>
      </c>
      <c r="DG72" s="48">
        <f t="shared" si="124"/>
        <v>0</v>
      </c>
      <c r="DH72" s="174"/>
      <c r="DI72" s="187" t="s">
        <v>72</v>
      </c>
      <c r="DJ72" s="46">
        <f t="shared" si="125"/>
        <v>2693595.310000001</v>
      </c>
      <c r="DK72" s="44">
        <f t="shared" si="126"/>
        <v>0</v>
      </c>
      <c r="DL72" s="45">
        <f t="shared" si="127"/>
        <v>2693595.310000001</v>
      </c>
      <c r="DM72"/>
    </row>
    <row r="73" spans="1:119" s="60" customFormat="1" ht="15.6" x14ac:dyDescent="0.3">
      <c r="A73" s="33">
        <v>59</v>
      </c>
      <c r="B73" s="33" t="s">
        <v>175</v>
      </c>
      <c r="C73" s="50"/>
      <c r="D73" s="51">
        <v>4875709.3785512336</v>
      </c>
      <c r="E73" s="55">
        <v>46.174988432373979</v>
      </c>
      <c r="F73" s="52">
        <v>0</v>
      </c>
      <c r="G73" s="55">
        <v>0</v>
      </c>
      <c r="H73" s="52">
        <v>4875709.3785512336</v>
      </c>
      <c r="I73" s="56">
        <v>37.887243597414198</v>
      </c>
      <c r="J73" s="54">
        <v>1736298.6134069581</v>
      </c>
      <c r="K73" s="55">
        <v>5.6795053314937807</v>
      </c>
      <c r="L73" s="52">
        <v>0</v>
      </c>
      <c r="M73" s="55">
        <v>0</v>
      </c>
      <c r="N73" s="52">
        <v>1736298.6134069581</v>
      </c>
      <c r="O73" s="56">
        <v>3.0516147637021498</v>
      </c>
      <c r="P73" s="143">
        <f t="shared" si="94"/>
        <v>6612007.9919581916</v>
      </c>
      <c r="Q73" s="144">
        <f t="shared" si="95"/>
        <v>0</v>
      </c>
      <c r="R73" s="145">
        <f t="shared" si="96"/>
        <v>6612007.9919581916</v>
      </c>
      <c r="S73" s="39"/>
      <c r="T73" s="51">
        <v>10336961.905891122</v>
      </c>
      <c r="U73" s="55">
        <v>54.560416268908433</v>
      </c>
      <c r="V73" s="52">
        <v>2742066.8778592739</v>
      </c>
      <c r="W73" s="55">
        <v>59.772574994207609</v>
      </c>
      <c r="X73" s="44">
        <v>13079028.783750396</v>
      </c>
      <c r="Y73" s="56">
        <v>55.576452122304453</v>
      </c>
      <c r="Z73" s="54">
        <v>6560948.1606340855</v>
      </c>
      <c r="AA73" s="55">
        <v>6.9252875380087247</v>
      </c>
      <c r="AB73" s="52">
        <v>2871316.1292200666</v>
      </c>
      <c r="AC73" s="55">
        <v>7.9673795984840243</v>
      </c>
      <c r="AD73" s="52">
        <v>9432264.2898541521</v>
      </c>
      <c r="AE73" s="56">
        <v>7.2124574199014146</v>
      </c>
      <c r="AF73" s="143">
        <f t="shared" si="97"/>
        <v>16897910.066525206</v>
      </c>
      <c r="AG73" s="144">
        <f t="shared" si="98"/>
        <v>5613383.0070793405</v>
      </c>
      <c r="AH73" s="145">
        <f t="shared" si="99"/>
        <v>22511293.073604546</v>
      </c>
      <c r="AI73" s="41"/>
      <c r="AJ73" s="51">
        <v>3376131.2544198334</v>
      </c>
      <c r="AK73" s="55">
        <v>53.55538157391868</v>
      </c>
      <c r="AL73" s="52">
        <v>903567.98318007484</v>
      </c>
      <c r="AM73" s="55">
        <v>52.030863939886835</v>
      </c>
      <c r="AN73" s="44">
        <v>4279699.2375999074</v>
      </c>
      <c r="AO73" s="56">
        <v>53.226117921546994</v>
      </c>
      <c r="AP73" s="54">
        <v>513515.57840498036</v>
      </c>
      <c r="AQ73" s="55">
        <v>3.6306761860672547</v>
      </c>
      <c r="AR73" s="52">
        <v>811831.07262836513</v>
      </c>
      <c r="AS73" s="55">
        <v>5.893125477307219</v>
      </c>
      <c r="AT73" s="52">
        <v>1325346.6510333456</v>
      </c>
      <c r="AU73" s="56">
        <v>4.7469945989152666</v>
      </c>
      <c r="AV73" s="143">
        <f t="shared" si="100"/>
        <v>3889646.8328248137</v>
      </c>
      <c r="AW73" s="144">
        <f t="shared" si="101"/>
        <v>1715399.0558084399</v>
      </c>
      <c r="AX73" s="145">
        <f t="shared" si="102"/>
        <v>5605045.8886332531</v>
      </c>
      <c r="AY73" s="41"/>
      <c r="AZ73" s="51">
        <v>5276663.867694811</v>
      </c>
      <c r="BA73" s="55">
        <v>48.085075706193145</v>
      </c>
      <c r="BB73" s="52">
        <v>1026220.8220051867</v>
      </c>
      <c r="BC73" s="55">
        <v>38.941328198124943</v>
      </c>
      <c r="BD73" s="52">
        <v>6302884.6896999981</v>
      </c>
      <c r="BE73" s="56">
        <v>46.314431656489489</v>
      </c>
      <c r="BF73" s="54">
        <v>2622438.5002220785</v>
      </c>
      <c r="BG73" s="55">
        <v>4.5211806553099967</v>
      </c>
      <c r="BH73" s="52">
        <v>2051170.49967792</v>
      </c>
      <c r="BI73" s="55">
        <v>7.6937262509346107</v>
      </c>
      <c r="BJ73" s="52">
        <v>4673608.9998999983</v>
      </c>
      <c r="BK73" s="56">
        <v>5.5202040542759159</v>
      </c>
      <c r="BL73" s="143">
        <f t="shared" si="103"/>
        <v>7899102.3679168895</v>
      </c>
      <c r="BM73" s="144">
        <f t="shared" si="104"/>
        <v>3077391.3216831069</v>
      </c>
      <c r="BN73" s="145">
        <f t="shared" si="105"/>
        <v>10976493.689599996</v>
      </c>
      <c r="BO73" s="41"/>
      <c r="BP73" s="51">
        <v>6647326.8099999996</v>
      </c>
      <c r="BQ73" s="55">
        <v>76.642148342019084</v>
      </c>
      <c r="BR73" s="52">
        <v>824850.9700000002</v>
      </c>
      <c r="BS73" s="55">
        <v>51.118676871591482</v>
      </c>
      <c r="BT73" s="44">
        <v>7472177.7800000003</v>
      </c>
      <c r="BU73" s="56">
        <v>72.638505463312214</v>
      </c>
      <c r="BV73" s="54">
        <v>846493.21000000043</v>
      </c>
      <c r="BW73" s="55">
        <v>3.1543783793855171</v>
      </c>
      <c r="BX73" s="52">
        <v>1014517.9799999997</v>
      </c>
      <c r="BY73" s="55">
        <v>5.9596196954744096</v>
      </c>
      <c r="BZ73" s="52">
        <v>1861011.1900000002</v>
      </c>
      <c r="CA73" s="56">
        <v>4.2431973359903514</v>
      </c>
      <c r="CB73" s="143">
        <f t="shared" si="106"/>
        <v>7493820.0199999996</v>
      </c>
      <c r="CC73" s="144">
        <f t="shared" si="107"/>
        <v>1839368.95</v>
      </c>
      <c r="CD73" s="145">
        <f t="shared" si="108"/>
        <v>9333188.9699999988</v>
      </c>
      <c r="CE73" s="41"/>
      <c r="CF73" s="51">
        <v>4837700.1332092993</v>
      </c>
      <c r="CG73" s="55">
        <f t="shared" si="109"/>
        <v>38.628053252282051</v>
      </c>
      <c r="CH73" s="52">
        <v>1101737.1790376985</v>
      </c>
      <c r="CI73" s="55">
        <f t="shared" si="110"/>
        <v>50.989826400596961</v>
      </c>
      <c r="CJ73" s="52">
        <v>5939437.3122469978</v>
      </c>
      <c r="CK73" s="56">
        <v>40.446983637488493</v>
      </c>
      <c r="CL73" s="54">
        <v>2711393.2942409161</v>
      </c>
      <c r="CM73" s="55">
        <v>5.052527284051938</v>
      </c>
      <c r="CN73" s="52">
        <v>3663091.9199438556</v>
      </c>
      <c r="CO73" s="55">
        <v>11.40393421170331</v>
      </c>
      <c r="CP73" s="52">
        <v>6374485.2141847722</v>
      </c>
      <c r="CQ73" s="56">
        <v>7.430734383921707</v>
      </c>
      <c r="CR73" s="143">
        <f t="shared" si="111"/>
        <v>7549093.4274502154</v>
      </c>
      <c r="CS73" s="144">
        <f t="shared" si="112"/>
        <v>4764829.0989815537</v>
      </c>
      <c r="CT73" s="145">
        <f t="shared" si="113"/>
        <v>12313922.526431769</v>
      </c>
      <c r="CU73" s="41"/>
      <c r="CV73" s="54">
        <f>SUM(CV66:CV72)</f>
        <v>35350493.349766299</v>
      </c>
      <c r="CW73" s="55">
        <f t="shared" si="128"/>
        <v>52.001543622237669</v>
      </c>
      <c r="CX73" s="55">
        <f>SUM(CX66:CX72)</f>
        <v>6598443.8320822343</v>
      </c>
      <c r="CY73" s="55">
        <f t="shared" si="116"/>
        <v>43.862424516118153</v>
      </c>
      <c r="CZ73" s="52">
        <f t="shared" si="117"/>
        <v>41948937.181848533</v>
      </c>
      <c r="DA73" s="56">
        <f t="shared" si="118"/>
        <v>50.526765026942506</v>
      </c>
      <c r="DB73" s="54">
        <f>SUM(DB66:DB72)</f>
        <v>14991087.35690902</v>
      </c>
      <c r="DC73" s="55">
        <f t="shared" si="120"/>
        <v>5.3933097434492661</v>
      </c>
      <c r="DD73" s="52">
        <f>SUM(DD66:DD72)</f>
        <v>10411927.601470208</v>
      </c>
      <c r="DE73" s="55">
        <f t="shared" si="122"/>
        <v>6.8524093187822004</v>
      </c>
      <c r="DF73" s="52">
        <f>SUM(DF66:DF72)</f>
        <v>25403014.958379228</v>
      </c>
      <c r="DG73" s="56">
        <f t="shared" si="124"/>
        <v>5.9090163582121225</v>
      </c>
      <c r="DH73" s="175"/>
      <c r="DI73" s="187" t="s">
        <v>175</v>
      </c>
      <c r="DJ73" s="54">
        <f t="shared" ref="DJ73:DK73" si="129">SUM(DJ66:DJ72)</f>
        <v>41948937.181848533</v>
      </c>
      <c r="DK73" s="52">
        <f t="shared" si="129"/>
        <v>25403014.958379228</v>
      </c>
      <c r="DL73" s="53">
        <f>SUM(DL66:DL72)</f>
        <v>67351952.14022775</v>
      </c>
      <c r="DM73"/>
      <c r="DO73" s="57"/>
    </row>
    <row r="74" spans="1:119" s="60" customFormat="1" ht="15.6" x14ac:dyDescent="0.3">
      <c r="A74" s="33"/>
      <c r="B74" s="32" t="s">
        <v>73</v>
      </c>
      <c r="C74" s="42"/>
      <c r="D74" s="43"/>
      <c r="E74" s="47"/>
      <c r="F74" s="47"/>
      <c r="G74" s="47"/>
      <c r="H74" s="47"/>
      <c r="I74" s="48"/>
      <c r="J74" s="46"/>
      <c r="K74" s="47"/>
      <c r="L74" s="44"/>
      <c r="M74" s="47"/>
      <c r="N74" s="44"/>
      <c r="O74" s="48"/>
      <c r="P74" s="146"/>
      <c r="Q74" s="147"/>
      <c r="R74" s="148"/>
      <c r="S74" s="39"/>
      <c r="T74" s="43"/>
      <c r="U74" s="47"/>
      <c r="V74" s="47"/>
      <c r="W74" s="47"/>
      <c r="X74" s="47"/>
      <c r="Y74" s="48"/>
      <c r="Z74" s="46"/>
      <c r="AA74" s="47"/>
      <c r="AB74" s="44"/>
      <c r="AC74" s="47"/>
      <c r="AD74" s="44"/>
      <c r="AE74" s="48"/>
      <c r="AF74" s="146"/>
      <c r="AG74" s="147"/>
      <c r="AH74" s="148"/>
      <c r="AI74" s="41"/>
      <c r="AJ74" s="43"/>
      <c r="AK74" s="47"/>
      <c r="AL74" s="47"/>
      <c r="AM74" s="47"/>
      <c r="AN74" s="47"/>
      <c r="AO74" s="48"/>
      <c r="AP74" s="46"/>
      <c r="AQ74" s="47"/>
      <c r="AR74" s="44"/>
      <c r="AS74" s="47"/>
      <c r="AT74" s="44"/>
      <c r="AU74" s="48"/>
      <c r="AV74" s="146"/>
      <c r="AW74" s="147"/>
      <c r="AX74" s="148"/>
      <c r="AY74" s="41"/>
      <c r="AZ74" s="43"/>
      <c r="BA74" s="47"/>
      <c r="BB74" s="47"/>
      <c r="BC74" s="47"/>
      <c r="BD74" s="47"/>
      <c r="BE74" s="48"/>
      <c r="BF74" s="46"/>
      <c r="BG74" s="47"/>
      <c r="BH74" s="44"/>
      <c r="BI74" s="47"/>
      <c r="BJ74" s="44">
        <v>0</v>
      </c>
      <c r="BK74" s="48"/>
      <c r="BL74" s="146"/>
      <c r="BM74" s="147"/>
      <c r="BN74" s="148"/>
      <c r="BO74" s="41"/>
      <c r="BP74" s="43"/>
      <c r="BQ74" s="47"/>
      <c r="BR74" s="47"/>
      <c r="BS74" s="47"/>
      <c r="BT74" s="47"/>
      <c r="BU74" s="48"/>
      <c r="BV74" s="46"/>
      <c r="BW74" s="47"/>
      <c r="BX74" s="44"/>
      <c r="BY74" s="47"/>
      <c r="BZ74" s="44"/>
      <c r="CA74" s="48"/>
      <c r="CB74" s="146"/>
      <c r="CC74" s="147"/>
      <c r="CD74" s="148"/>
      <c r="CE74" s="41"/>
      <c r="CF74" s="43"/>
      <c r="CG74" s="47"/>
      <c r="CH74" s="47"/>
      <c r="CI74" s="47"/>
      <c r="CJ74" s="47"/>
      <c r="CK74" s="48"/>
      <c r="CL74" s="46"/>
      <c r="CM74" s="47"/>
      <c r="CN74" s="44"/>
      <c r="CO74" s="47"/>
      <c r="CP74" s="44"/>
      <c r="CQ74" s="48"/>
      <c r="CR74" s="146"/>
      <c r="CS74" s="147"/>
      <c r="CT74" s="148"/>
      <c r="CU74" s="41"/>
      <c r="CV74" s="46"/>
      <c r="CW74" s="47"/>
      <c r="CX74" s="47"/>
      <c r="CY74" s="47"/>
      <c r="CZ74" s="44"/>
      <c r="DA74" s="48"/>
      <c r="DB74" s="58"/>
      <c r="DC74" s="47"/>
      <c r="DD74" s="44"/>
      <c r="DE74" s="47"/>
      <c r="DF74" s="44"/>
      <c r="DG74" s="48"/>
      <c r="DH74" s="174"/>
      <c r="DI74" s="186" t="s">
        <v>73</v>
      </c>
      <c r="DJ74" s="46"/>
      <c r="DK74" s="44"/>
      <c r="DL74" s="45"/>
      <c r="DM74"/>
    </row>
    <row r="75" spans="1:119" s="60" customFormat="1" ht="15.6" x14ac:dyDescent="0.3">
      <c r="A75" s="33">
        <v>60</v>
      </c>
      <c r="B75" s="33" t="s">
        <v>74</v>
      </c>
      <c r="C75" s="42"/>
      <c r="D75" s="43">
        <v>1309355.2434519159</v>
      </c>
      <c r="E75" s="47">
        <v>12.400136785475375</v>
      </c>
      <c r="F75" s="47">
        <v>298270.93824008427</v>
      </c>
      <c r="G75" s="47">
        <v>12.913279861463515</v>
      </c>
      <c r="H75" s="44">
        <v>1607626.1816920002</v>
      </c>
      <c r="I75" s="48">
        <v>12.492238570922373</v>
      </c>
      <c r="J75" s="46">
        <v>1141204.2876729383</v>
      </c>
      <c r="K75" s="47">
        <v>3.7329269205854456</v>
      </c>
      <c r="L75" s="44">
        <v>1783757.6875850619</v>
      </c>
      <c r="M75" s="47">
        <v>6.7755473121469771</v>
      </c>
      <c r="N75" s="44">
        <v>2924961.9752580002</v>
      </c>
      <c r="O75" s="48">
        <v>5.1407385100944332</v>
      </c>
      <c r="P75" s="137">
        <f t="shared" ref="P75:P96" si="130">+D75+J75</f>
        <v>2450559.5311248545</v>
      </c>
      <c r="Q75" s="138">
        <f t="shared" ref="Q75:Q96" si="131">+F75+L75</f>
        <v>2082028.6258251462</v>
      </c>
      <c r="R75" s="139">
        <f t="shared" ref="R75:R96" si="132">+P75+Q75</f>
        <v>4532588.1569500007</v>
      </c>
      <c r="S75" s="39"/>
      <c r="T75" s="43">
        <v>350744.74632770522</v>
      </c>
      <c r="U75" s="47">
        <v>1.8512963033041725</v>
      </c>
      <c r="V75" s="47">
        <v>72186.442345244985</v>
      </c>
      <c r="W75" s="47">
        <v>1.5735464271443049</v>
      </c>
      <c r="X75" s="44">
        <v>422931.1886729502</v>
      </c>
      <c r="Y75" s="48">
        <v>1.7971529344376511</v>
      </c>
      <c r="Z75" s="46">
        <v>161978.31211272767</v>
      </c>
      <c r="AA75" s="47">
        <v>0.17097321284025341</v>
      </c>
      <c r="AB75" s="44">
        <v>341422.66400068335</v>
      </c>
      <c r="AC75" s="47">
        <v>0.94738574409708354</v>
      </c>
      <c r="AD75" s="44">
        <v>503400.97611341102</v>
      </c>
      <c r="AE75" s="48">
        <v>0.38492964083504566</v>
      </c>
      <c r="AF75" s="137">
        <f t="shared" ref="AF75:AF96" si="133">+T75+Z75</f>
        <v>512723.05844043288</v>
      </c>
      <c r="AG75" s="138">
        <f t="shared" ref="AG75:AG96" si="134">+V75+AB75</f>
        <v>413609.10634592833</v>
      </c>
      <c r="AH75" s="139">
        <f t="shared" ref="AH75:AH96" si="135">+AF75+AG75</f>
        <v>926332.16478636116</v>
      </c>
      <c r="AI75" s="41"/>
      <c r="AJ75" s="43">
        <v>172736.65150619639</v>
      </c>
      <c r="AK75" s="47">
        <v>2.7401118576490542</v>
      </c>
      <c r="AL75" s="44">
        <v>40589.608582354456</v>
      </c>
      <c r="AM75" s="47">
        <v>2.3373032697428573</v>
      </c>
      <c r="AN75" s="44">
        <v>213326.26008855086</v>
      </c>
      <c r="AO75" s="48">
        <v>2.653113699084034</v>
      </c>
      <c r="AP75" s="46">
        <v>82700.733084943829</v>
      </c>
      <c r="AQ75" s="47">
        <v>0.58471367726455292</v>
      </c>
      <c r="AR75" s="44">
        <v>126913.54500668697</v>
      </c>
      <c r="AS75" s="47">
        <v>0.92127225812242375</v>
      </c>
      <c r="AT75" s="44">
        <v>209614.27809163078</v>
      </c>
      <c r="AU75" s="48">
        <v>0.75077553874730307</v>
      </c>
      <c r="AV75" s="137">
        <f t="shared" ref="AV75:AV96" si="136">+AJ75+AP75</f>
        <v>255437.3845911402</v>
      </c>
      <c r="AW75" s="138">
        <f t="shared" ref="AW75:AW96" si="137">+AL75+AR75</f>
        <v>167503.15358904144</v>
      </c>
      <c r="AX75" s="139">
        <f t="shared" ref="AX75:AX96" si="138">+AV75+AW75</f>
        <v>422940.53818018164</v>
      </c>
      <c r="AY75" s="41"/>
      <c r="AZ75" s="43">
        <v>3337017.5801071525</v>
      </c>
      <c r="BA75" s="47">
        <v>30.409506270568933</v>
      </c>
      <c r="BB75" s="47">
        <v>648992.81249828218</v>
      </c>
      <c r="BC75" s="47">
        <v>24.626904432067779</v>
      </c>
      <c r="BD75" s="44">
        <f>+AZ75+BB75</f>
        <v>3986010.3926054346</v>
      </c>
      <c r="BE75" s="48">
        <v>29.289732400160442</v>
      </c>
      <c r="BF75" s="46">
        <v>697492.48247712106</v>
      </c>
      <c r="BG75" s="47">
        <v>1.2025027541094506</v>
      </c>
      <c r="BH75" s="44">
        <v>545551.78460163483</v>
      </c>
      <c r="BI75" s="47">
        <v>2.0463077482310208</v>
      </c>
      <c r="BJ75" s="44">
        <v>1243044.2670787559</v>
      </c>
      <c r="BK75" s="48">
        <v>1.4682139654642496</v>
      </c>
      <c r="BL75" s="137">
        <f t="shared" ref="BL75:BL96" si="139">+AZ75+BF75</f>
        <v>4034510.0625842735</v>
      </c>
      <c r="BM75" s="138">
        <f t="shared" ref="BM75:BM96" si="140">+BB75+BH75</f>
        <v>1194544.597099917</v>
      </c>
      <c r="BN75" s="139">
        <f t="shared" ref="BN75:BN96" si="141">+BL75+BM75</f>
        <v>5229054.6596841905</v>
      </c>
      <c r="BO75" s="41"/>
      <c r="BP75" s="43">
        <v>0</v>
      </c>
      <c r="BQ75" s="47">
        <v>0</v>
      </c>
      <c r="BR75" s="47">
        <v>0</v>
      </c>
      <c r="BS75" s="47">
        <v>0</v>
      </c>
      <c r="BT75" s="44">
        <v>0</v>
      </c>
      <c r="BU75" s="48">
        <v>0</v>
      </c>
      <c r="BV75" s="46">
        <v>0</v>
      </c>
      <c r="BW75" s="47">
        <v>0</v>
      </c>
      <c r="BX75" s="44">
        <v>0</v>
      </c>
      <c r="BY75" s="47">
        <v>0</v>
      </c>
      <c r="BZ75" s="44">
        <v>0</v>
      </c>
      <c r="CA75" s="48">
        <v>0</v>
      </c>
      <c r="CB75" s="137">
        <f t="shared" ref="CB75:CB96" si="142">+BP75+BV75</f>
        <v>0</v>
      </c>
      <c r="CC75" s="138">
        <f t="shared" ref="CC75:CC96" si="143">+BR75+BX75</f>
        <v>0</v>
      </c>
      <c r="CD75" s="139">
        <f t="shared" ref="CD75:CD96" si="144">+CB75+CC75</f>
        <v>0</v>
      </c>
      <c r="CE75" s="41"/>
      <c r="CF75" s="43">
        <v>1987997.2828455698</v>
      </c>
      <c r="CG75" s="47">
        <f t="shared" ref="CG75:CG96" si="145">+CF75/$CF$111</f>
        <v>15.873754633941534</v>
      </c>
      <c r="CH75" s="47">
        <v>445017.93288803217</v>
      </c>
      <c r="CI75" s="47">
        <f t="shared" ref="CI75:CI96" si="146">+CH75/$CH$111</f>
        <v>20.596007446106917</v>
      </c>
      <c r="CJ75" s="44">
        <v>2433015.2157336017</v>
      </c>
      <c r="CK75" s="48">
        <v>16.568594202959595</v>
      </c>
      <c r="CL75" s="46">
        <v>189345.88788561244</v>
      </c>
      <c r="CM75" s="47">
        <v>0.35283529936328467</v>
      </c>
      <c r="CN75" s="44">
        <v>398633.44878690783</v>
      </c>
      <c r="CO75" s="47">
        <v>1.2410252660599286</v>
      </c>
      <c r="CP75" s="44">
        <v>587979.33667252026</v>
      </c>
      <c r="CQ75" s="48">
        <v>0.68540723325008712</v>
      </c>
      <c r="CR75" s="137">
        <f t="shared" ref="CR75:CR96" si="147">+CF75+CL75</f>
        <v>2177343.1707311822</v>
      </c>
      <c r="CS75" s="138">
        <f t="shared" ref="CS75:CS96" si="148">+CH75+CN75</f>
        <v>843651.38167494</v>
      </c>
      <c r="CT75" s="139">
        <f t="shared" ref="CT75:CT96" si="149">+CR75+CS75</f>
        <v>3020994.552406122</v>
      </c>
      <c r="CU75" s="41"/>
      <c r="CV75" s="46">
        <f t="shared" ref="CV75:CV94" si="150">+D75+T75+AJ75+AZ75+BP75+CF75</f>
        <v>7157851.5042385403</v>
      </c>
      <c r="CW75" s="47">
        <f t="shared" si="128"/>
        <v>10.529395546374197</v>
      </c>
      <c r="CX75" s="47">
        <f t="shared" ref="CX75:CX94" si="151">+F75+V75+AL75+BB75+BR75+CH75</f>
        <v>1505057.7345539981</v>
      </c>
      <c r="CY75" s="47">
        <f t="shared" ref="CY75:CY96" si="152">+CX75/$CX$111</f>
        <v>10.004704587057521</v>
      </c>
      <c r="CZ75" s="44">
        <f t="shared" ref="CZ75:CZ96" si="153">+CV75+CX75</f>
        <v>8662909.2387925386</v>
      </c>
      <c r="DA75" s="48">
        <f t="shared" ref="DA75:DA96" si="154">+CZ75/$CZ$111</f>
        <v>10.434323464757489</v>
      </c>
      <c r="DB75" s="46">
        <f t="shared" ref="DB75:DB94" si="155">+J75+Z75+AP75+BF75+BV75+CL75</f>
        <v>2272721.7032333435</v>
      </c>
      <c r="DC75" s="47">
        <f t="shared" si="120"/>
        <v>0.81765196975840648</v>
      </c>
      <c r="DD75" s="44">
        <f t="shared" ref="DD75:DD94" si="156">+L75+AB75+AR75+BH75+BX75+CN75</f>
        <v>3196279.1299809748</v>
      </c>
      <c r="DE75" s="47">
        <f t="shared" ref="DE75:DE96" si="157">+DD75/$DD$111</f>
        <v>2.1035694574574269</v>
      </c>
      <c r="DF75" s="44">
        <f t="shared" ref="DF75:DF94" si="158">+DB75+DD75</f>
        <v>5469000.8332143184</v>
      </c>
      <c r="DG75" s="48">
        <f t="shared" ref="DG75:DG96" si="159">+DF75/$DF$111</f>
        <v>1.2721488153861638</v>
      </c>
      <c r="DH75" s="174"/>
      <c r="DI75" s="187" t="s">
        <v>74</v>
      </c>
      <c r="DJ75" s="46">
        <f t="shared" ref="DJ75:DJ94" si="160">+CZ75</f>
        <v>8662909.2387925386</v>
      </c>
      <c r="DK75" s="44">
        <f t="shared" ref="DK75:DK94" si="161">+DF75</f>
        <v>5469000.8332143184</v>
      </c>
      <c r="DL75" s="45">
        <f t="shared" ref="DL75:DL94" si="162">+DJ75+DK75</f>
        <v>14131910.072006857</v>
      </c>
      <c r="DM75"/>
    </row>
    <row r="76" spans="1:119" s="60" customFormat="1" ht="15.6" x14ac:dyDescent="0.3">
      <c r="A76" s="33">
        <v>61</v>
      </c>
      <c r="B76" s="33" t="s">
        <v>75</v>
      </c>
      <c r="C76" s="42"/>
      <c r="D76" s="43">
        <v>420647.62293946103</v>
      </c>
      <c r="E76" s="47">
        <v>3.9837073162688559</v>
      </c>
      <c r="F76" s="47">
        <v>95823.468680539037</v>
      </c>
      <c r="G76" s="47">
        <v>4.1485612901783284</v>
      </c>
      <c r="H76" s="44">
        <v>516471.09162000008</v>
      </c>
      <c r="I76" s="48">
        <v>4.0132962283005682</v>
      </c>
      <c r="J76" s="46">
        <v>366584.97232408071</v>
      </c>
      <c r="K76" s="47">
        <v>1.1991147655614276</v>
      </c>
      <c r="L76" s="44">
        <v>572990.10317391925</v>
      </c>
      <c r="M76" s="47">
        <v>2.176484833376076</v>
      </c>
      <c r="N76" s="44">
        <v>939575.07549800002</v>
      </c>
      <c r="O76" s="48">
        <v>1.6513410480529089</v>
      </c>
      <c r="P76" s="137">
        <f t="shared" si="130"/>
        <v>787232.59526354168</v>
      </c>
      <c r="Q76" s="138">
        <f t="shared" si="131"/>
        <v>668813.57185445831</v>
      </c>
      <c r="R76" s="139">
        <f t="shared" si="132"/>
        <v>1456046.1671179999</v>
      </c>
      <c r="S76" s="39"/>
      <c r="T76" s="43">
        <v>299627.13109223498</v>
      </c>
      <c r="U76" s="47">
        <v>1.5814879794163117</v>
      </c>
      <c r="V76" s="47">
        <v>66234.913030202006</v>
      </c>
      <c r="W76" s="47">
        <v>1.4438128180970464</v>
      </c>
      <c r="X76" s="44">
        <v>365862.04412243702</v>
      </c>
      <c r="Y76" s="48">
        <v>1.5546501743158108</v>
      </c>
      <c r="Z76" s="46">
        <v>1464401.8721646611</v>
      </c>
      <c r="AA76" s="47">
        <v>1.545722323609771</v>
      </c>
      <c r="AB76" s="44">
        <v>547679.65572893084</v>
      </c>
      <c r="AC76" s="47">
        <v>1.5197113515831193</v>
      </c>
      <c r="AD76" s="44">
        <v>2012081.5278935919</v>
      </c>
      <c r="AE76" s="48">
        <v>1.5385544657514156</v>
      </c>
      <c r="AF76" s="137">
        <f t="shared" si="133"/>
        <v>1764029.003256896</v>
      </c>
      <c r="AG76" s="138">
        <f t="shared" si="134"/>
        <v>613914.56875913288</v>
      </c>
      <c r="AH76" s="139">
        <f t="shared" si="135"/>
        <v>2377943.5720160287</v>
      </c>
      <c r="AI76" s="41"/>
      <c r="AJ76" s="43">
        <v>208750.24788983446</v>
      </c>
      <c r="AK76" s="47">
        <v>3.3113935261712317</v>
      </c>
      <c r="AL76" s="44">
        <v>54356.805793607171</v>
      </c>
      <c r="AM76" s="47">
        <v>3.1300705858348019</v>
      </c>
      <c r="AN76" s="44">
        <v>263107.0536834416</v>
      </c>
      <c r="AO76" s="48">
        <v>3.2722315956948687</v>
      </c>
      <c r="AP76" s="46">
        <v>65243.057139241646</v>
      </c>
      <c r="AQ76" s="47">
        <v>0.46128379317610291</v>
      </c>
      <c r="AR76" s="44">
        <v>102300.63208725804</v>
      </c>
      <c r="AS76" s="47">
        <v>0.7426057977138194</v>
      </c>
      <c r="AT76" s="44">
        <v>167543.6892264997</v>
      </c>
      <c r="AU76" s="48">
        <v>0.60009129477214906</v>
      </c>
      <c r="AV76" s="137">
        <f t="shared" si="136"/>
        <v>273993.30502907612</v>
      </c>
      <c r="AW76" s="138">
        <f t="shared" si="137"/>
        <v>156657.43788086521</v>
      </c>
      <c r="AX76" s="139">
        <f t="shared" si="138"/>
        <v>430650.74290994136</v>
      </c>
      <c r="AY76" s="41"/>
      <c r="AZ76" s="43">
        <v>389775.14888539939</v>
      </c>
      <c r="BA76" s="47">
        <v>3.5519350886254228</v>
      </c>
      <c r="BB76" s="47">
        <v>75804.596183442802</v>
      </c>
      <c r="BC76" s="47">
        <v>2.8765072736858346</v>
      </c>
      <c r="BD76" s="44">
        <f t="shared" ref="BD76:BD94" si="163">+AZ76+BB76</f>
        <v>465579.7450688422</v>
      </c>
      <c r="BE76" s="48">
        <v>3.4211416431073944</v>
      </c>
      <c r="BF76" s="46">
        <v>730955.45189253124</v>
      </c>
      <c r="BG76" s="47">
        <v>1.2601941470543645</v>
      </c>
      <c r="BH76" s="44">
        <v>571725.23183050216</v>
      </c>
      <c r="BI76" s="47">
        <v>2.1444816143498091</v>
      </c>
      <c r="BJ76" s="44">
        <v>1302680.6837230334</v>
      </c>
      <c r="BK76" s="48">
        <v>1.538653146180752</v>
      </c>
      <c r="BL76" s="137">
        <f t="shared" si="139"/>
        <v>1120730.6007779306</v>
      </c>
      <c r="BM76" s="138">
        <f t="shared" si="140"/>
        <v>647529.82801394491</v>
      </c>
      <c r="BN76" s="139">
        <f t="shared" si="141"/>
        <v>1768260.4287918755</v>
      </c>
      <c r="BO76" s="41"/>
      <c r="BP76" s="43">
        <v>0</v>
      </c>
      <c r="BQ76" s="47">
        <v>0</v>
      </c>
      <c r="BR76" s="47">
        <v>0</v>
      </c>
      <c r="BS76" s="47">
        <v>0</v>
      </c>
      <c r="BT76" s="44">
        <v>0</v>
      </c>
      <c r="BU76" s="48">
        <v>0</v>
      </c>
      <c r="BV76" s="46">
        <v>0</v>
      </c>
      <c r="BW76" s="47">
        <v>0</v>
      </c>
      <c r="BX76" s="44">
        <v>0</v>
      </c>
      <c r="BY76" s="47">
        <v>0</v>
      </c>
      <c r="BZ76" s="44">
        <v>0</v>
      </c>
      <c r="CA76" s="48">
        <v>0</v>
      </c>
      <c r="CB76" s="137">
        <f t="shared" si="142"/>
        <v>0</v>
      </c>
      <c r="CC76" s="138">
        <f t="shared" si="143"/>
        <v>0</v>
      </c>
      <c r="CD76" s="139">
        <f t="shared" si="144"/>
        <v>0</v>
      </c>
      <c r="CE76" s="41"/>
      <c r="CF76" s="43">
        <v>511881.19906188687</v>
      </c>
      <c r="CG76" s="47">
        <f t="shared" si="145"/>
        <v>4.087267435298287</v>
      </c>
      <c r="CH76" s="47">
        <v>118430.85816581137</v>
      </c>
      <c r="CI76" s="47">
        <f t="shared" si="146"/>
        <v>5.4811338069056958</v>
      </c>
      <c r="CJ76" s="44">
        <v>630312.05722769827</v>
      </c>
      <c r="CK76" s="48">
        <v>4.2923630850740455</v>
      </c>
      <c r="CL76" s="46">
        <v>220823.49098420329</v>
      </c>
      <c r="CM76" s="47">
        <v>0.41149202350212394</v>
      </c>
      <c r="CN76" s="44">
        <v>303800.72888598335</v>
      </c>
      <c r="CO76" s="47">
        <v>0.94579213445901422</v>
      </c>
      <c r="CP76" s="44">
        <v>524624.21987018664</v>
      </c>
      <c r="CQ76" s="48">
        <v>0.61155420371087232</v>
      </c>
      <c r="CR76" s="137">
        <f t="shared" si="147"/>
        <v>732704.69004609017</v>
      </c>
      <c r="CS76" s="138">
        <f t="shared" si="148"/>
        <v>422231.58705179475</v>
      </c>
      <c r="CT76" s="139">
        <f t="shared" si="149"/>
        <v>1154936.277097885</v>
      </c>
      <c r="CU76" s="41"/>
      <c r="CV76" s="46">
        <f t="shared" si="150"/>
        <v>1830681.3498688168</v>
      </c>
      <c r="CW76" s="47">
        <f t="shared" si="128"/>
        <v>2.692982390138257</v>
      </c>
      <c r="CX76" s="47">
        <f t="shared" si="151"/>
        <v>410650.64185360237</v>
      </c>
      <c r="CY76" s="47">
        <f t="shared" si="152"/>
        <v>2.7297546571848463</v>
      </c>
      <c r="CZ76" s="44">
        <f t="shared" si="153"/>
        <v>2241331.9917224189</v>
      </c>
      <c r="DA76" s="48">
        <f t="shared" si="154"/>
        <v>2.6996453903516353</v>
      </c>
      <c r="DB76" s="46">
        <f t="shared" si="155"/>
        <v>2848008.8445047177</v>
      </c>
      <c r="DC76" s="47">
        <f t="shared" si="120"/>
        <v>1.0246217292181843</v>
      </c>
      <c r="DD76" s="44">
        <f t="shared" si="156"/>
        <v>2098496.3517065938</v>
      </c>
      <c r="DE76" s="47">
        <f t="shared" si="157"/>
        <v>1.381084896694271</v>
      </c>
      <c r="DF76" s="44">
        <f t="shared" si="158"/>
        <v>4946505.196211312</v>
      </c>
      <c r="DG76" s="48">
        <f t="shared" si="159"/>
        <v>1.1506106723270135</v>
      </c>
      <c r="DH76" s="174"/>
      <c r="DI76" s="187" t="s">
        <v>75</v>
      </c>
      <c r="DJ76" s="46">
        <f t="shared" si="160"/>
        <v>2241331.9917224189</v>
      </c>
      <c r="DK76" s="44">
        <f t="shared" si="161"/>
        <v>4946505.196211312</v>
      </c>
      <c r="DL76" s="45">
        <f t="shared" si="162"/>
        <v>7187837.1879337309</v>
      </c>
      <c r="DM76"/>
    </row>
    <row r="77" spans="1:119" s="60" customFormat="1" ht="15.6" x14ac:dyDescent="0.3">
      <c r="A77" s="33">
        <v>62</v>
      </c>
      <c r="B77" s="33" t="s">
        <v>76</v>
      </c>
      <c r="C77" s="42"/>
      <c r="D77" s="43">
        <v>69455.134205084323</v>
      </c>
      <c r="E77" s="47">
        <v>0.65776890488942652</v>
      </c>
      <c r="F77" s="47">
        <v>15821.869693915691</v>
      </c>
      <c r="G77" s="47">
        <v>0.68498873036261543</v>
      </c>
      <c r="H77" s="44">
        <v>85277.003899000018</v>
      </c>
      <c r="I77" s="48">
        <v>0.66265447120211374</v>
      </c>
      <c r="J77" s="46">
        <v>60575.84610245355</v>
      </c>
      <c r="K77" s="47">
        <v>0.19814612431415593</v>
      </c>
      <c r="L77" s="44">
        <v>94682.987379546466</v>
      </c>
      <c r="M77" s="47">
        <v>0.35965034102477539</v>
      </c>
      <c r="N77" s="44">
        <v>155258.83348200002</v>
      </c>
      <c r="O77" s="48">
        <v>0.27287365479096698</v>
      </c>
      <c r="P77" s="137">
        <f t="shared" si="130"/>
        <v>130030.98030753787</v>
      </c>
      <c r="Q77" s="138">
        <f t="shared" si="131"/>
        <v>110504.85707346216</v>
      </c>
      <c r="R77" s="139">
        <f t="shared" si="132"/>
        <v>240535.83738100005</v>
      </c>
      <c r="S77" s="39"/>
      <c r="T77" s="43">
        <v>237774.83294392907</v>
      </c>
      <c r="U77" s="47">
        <v>1.2550199934757866</v>
      </c>
      <c r="V77" s="47">
        <v>53962.139147396185</v>
      </c>
      <c r="W77" s="47">
        <v>1.176286411932342</v>
      </c>
      <c r="X77" s="44">
        <v>291736.97209132527</v>
      </c>
      <c r="Y77" s="48">
        <v>1.2396720069829488</v>
      </c>
      <c r="Z77" s="46">
        <v>1107093.5043443604</v>
      </c>
      <c r="AA77" s="47">
        <v>1.1685720815549672</v>
      </c>
      <c r="AB77" s="44">
        <v>413742.20427158976</v>
      </c>
      <c r="AC77" s="47">
        <v>1.1480593041633085</v>
      </c>
      <c r="AD77" s="44">
        <v>1520835.7086159503</v>
      </c>
      <c r="AE77" s="48">
        <v>1.1629193642142681</v>
      </c>
      <c r="AF77" s="137">
        <f t="shared" si="133"/>
        <v>1344868.3372882896</v>
      </c>
      <c r="AG77" s="138">
        <f t="shared" si="134"/>
        <v>467704.34341898595</v>
      </c>
      <c r="AH77" s="139">
        <f t="shared" si="135"/>
        <v>1812572.6807072754</v>
      </c>
      <c r="AI77" s="41"/>
      <c r="AJ77" s="43">
        <v>379360.52788747801</v>
      </c>
      <c r="AK77" s="47">
        <v>6.0177748713115164</v>
      </c>
      <c r="AL77" s="44">
        <v>91041.818601562714</v>
      </c>
      <c r="AM77" s="47">
        <v>5.2425324543108784</v>
      </c>
      <c r="AN77" s="44">
        <v>470402.3464890407</v>
      </c>
      <c r="AO77" s="48">
        <v>5.8503388613914469</v>
      </c>
      <c r="AP77" s="46">
        <v>118169.84963564828</v>
      </c>
      <c r="AQ77" s="47">
        <v>0.83548869211702848</v>
      </c>
      <c r="AR77" s="44">
        <v>182124.83569433389</v>
      </c>
      <c r="AS77" s="47">
        <v>1.3220539906237261</v>
      </c>
      <c r="AT77" s="44">
        <v>300294.6853299822</v>
      </c>
      <c r="AU77" s="48">
        <v>1.0755655874883405</v>
      </c>
      <c r="AV77" s="137">
        <f t="shared" si="136"/>
        <v>497530.37752312631</v>
      </c>
      <c r="AW77" s="138">
        <f t="shared" si="137"/>
        <v>273166.65429589659</v>
      </c>
      <c r="AX77" s="139">
        <f t="shared" si="138"/>
        <v>770697.03181902296</v>
      </c>
      <c r="AY77" s="41"/>
      <c r="AZ77" s="43">
        <v>-225916.51814880094</v>
      </c>
      <c r="BA77" s="47">
        <v>-2.0587274745644177</v>
      </c>
      <c r="BB77" s="47">
        <v>-43936.896640053565</v>
      </c>
      <c r="BC77" s="47">
        <v>-1.6672445884739333</v>
      </c>
      <c r="BD77" s="44">
        <f t="shared" si="163"/>
        <v>-269853.41478885448</v>
      </c>
      <c r="BE77" s="48">
        <v>-1.9829186399257432</v>
      </c>
      <c r="BF77" s="46">
        <v>169333.70744072646</v>
      </c>
      <c r="BG77" s="47">
        <v>0.29193755442047614</v>
      </c>
      <c r="BH77" s="44">
        <v>132446.31104755937</v>
      </c>
      <c r="BI77" s="47">
        <v>0.49679227558414335</v>
      </c>
      <c r="BJ77" s="44">
        <v>301780.01848828583</v>
      </c>
      <c r="BK77" s="48">
        <v>0.35644558233137202</v>
      </c>
      <c r="BL77" s="137">
        <f t="shared" si="139"/>
        <v>-56582.810708074481</v>
      </c>
      <c r="BM77" s="138">
        <f t="shared" si="140"/>
        <v>88509.414407505799</v>
      </c>
      <c r="BN77" s="139">
        <f t="shared" si="141"/>
        <v>31926.603699431318</v>
      </c>
      <c r="BO77" s="41"/>
      <c r="BP77" s="43">
        <v>0</v>
      </c>
      <c r="BQ77" s="47">
        <v>0</v>
      </c>
      <c r="BR77" s="47">
        <v>0</v>
      </c>
      <c r="BS77" s="47">
        <v>0</v>
      </c>
      <c r="BT77" s="44">
        <v>0</v>
      </c>
      <c r="BU77" s="48">
        <v>0</v>
      </c>
      <c r="BV77" s="46">
        <v>11.030000000000001</v>
      </c>
      <c r="BW77" s="47">
        <v>4.1102271245178967E-5</v>
      </c>
      <c r="BX77" s="44">
        <v>0</v>
      </c>
      <c r="BY77" s="47">
        <v>0</v>
      </c>
      <c r="BZ77" s="44">
        <v>11.030000000000001</v>
      </c>
      <c r="CA77" s="48">
        <v>2.5148944223152991E-5</v>
      </c>
      <c r="CB77" s="137">
        <f t="shared" si="142"/>
        <v>11.030000000000001</v>
      </c>
      <c r="CC77" s="138">
        <f t="shared" si="143"/>
        <v>0</v>
      </c>
      <c r="CD77" s="139">
        <f t="shared" si="144"/>
        <v>11.030000000000001</v>
      </c>
      <c r="CE77" s="41"/>
      <c r="CF77" s="43">
        <v>1362680.4761300678</v>
      </c>
      <c r="CG77" s="47">
        <f t="shared" si="145"/>
        <v>10.880726905013397</v>
      </c>
      <c r="CH77" s="47">
        <v>236458.7883506933</v>
      </c>
      <c r="CI77" s="47">
        <f t="shared" si="146"/>
        <v>10.943619583963221</v>
      </c>
      <c r="CJ77" s="44">
        <v>-316981.79700964753</v>
      </c>
      <c r="CK77" s="48">
        <v>-2.1586148456511802</v>
      </c>
      <c r="CL77" s="46">
        <v>-190638.43136683165</v>
      </c>
      <c r="CM77" s="47">
        <v>-0.35524388067037677</v>
      </c>
      <c r="CN77" s="44">
        <v>-305690.12176561274</v>
      </c>
      <c r="CO77" s="47">
        <v>-0.9516741905390278</v>
      </c>
      <c r="CP77" s="44">
        <v>-496328.55313244439</v>
      </c>
      <c r="CQ77" s="48">
        <v>-0.57856995844566139</v>
      </c>
      <c r="CR77" s="137">
        <f t="shared" si="147"/>
        <v>1172042.0447632363</v>
      </c>
      <c r="CS77" s="138">
        <f t="shared" si="148"/>
        <v>-69231.333414919442</v>
      </c>
      <c r="CT77" s="139">
        <f t="shared" si="149"/>
        <v>1102810.7113483169</v>
      </c>
      <c r="CU77" s="41"/>
      <c r="CV77" s="46">
        <f t="shared" si="150"/>
        <v>1823354.4530177582</v>
      </c>
      <c r="CW77" s="47">
        <f t="shared" si="128"/>
        <v>2.6822043242582096</v>
      </c>
      <c r="CX77" s="47">
        <f t="shared" si="151"/>
        <v>353347.71915351436</v>
      </c>
      <c r="CY77" s="47">
        <f t="shared" si="152"/>
        <v>2.3488398255293941</v>
      </c>
      <c r="CZ77" s="44">
        <f t="shared" si="153"/>
        <v>2176702.1721712723</v>
      </c>
      <c r="DA77" s="48">
        <f t="shared" si="154"/>
        <v>2.621799897102584</v>
      </c>
      <c r="DB77" s="46">
        <f t="shared" si="155"/>
        <v>1264545.506156357</v>
      </c>
      <c r="DC77" s="47">
        <f t="shared" si="120"/>
        <v>0.45494268941371063</v>
      </c>
      <c r="DD77" s="44">
        <f t="shared" si="156"/>
        <v>517306.21662741678</v>
      </c>
      <c r="DE77" s="47">
        <f t="shared" si="157"/>
        <v>0.34045510832990566</v>
      </c>
      <c r="DF77" s="44">
        <f t="shared" si="158"/>
        <v>1781851.7227837737</v>
      </c>
      <c r="DG77" s="48">
        <f t="shared" si="159"/>
        <v>0.4144780056654167</v>
      </c>
      <c r="DH77" s="174"/>
      <c r="DI77" s="187" t="s">
        <v>76</v>
      </c>
      <c r="DJ77" s="46">
        <f t="shared" si="160"/>
        <v>2176702.1721712723</v>
      </c>
      <c r="DK77" s="44">
        <f t="shared" si="161"/>
        <v>1781851.7227837737</v>
      </c>
      <c r="DL77" s="45">
        <f t="shared" si="162"/>
        <v>3958553.894955046</v>
      </c>
      <c r="DM77"/>
    </row>
    <row r="78" spans="1:119" s="60" customFormat="1" ht="15.6" x14ac:dyDescent="0.3">
      <c r="A78" s="33">
        <v>63</v>
      </c>
      <c r="B78" s="33" t="s">
        <v>77</v>
      </c>
      <c r="C78" s="42"/>
      <c r="D78" s="43">
        <v>84759.925870394669</v>
      </c>
      <c r="E78" s="47">
        <v>0.80271162465333235</v>
      </c>
      <c r="F78" s="47">
        <v>19308.299058605353</v>
      </c>
      <c r="G78" s="47">
        <v>0.83592947695061703</v>
      </c>
      <c r="H78" s="44">
        <v>104068.22492900002</v>
      </c>
      <c r="I78" s="48">
        <v>0.80867375032248057</v>
      </c>
      <c r="J78" s="46">
        <v>73912.004588434487</v>
      </c>
      <c r="K78" s="47">
        <v>0.24176925609455432</v>
      </c>
      <c r="L78" s="44">
        <v>115528.05033556549</v>
      </c>
      <c r="M78" s="47">
        <v>0.43882965515818911</v>
      </c>
      <c r="N78" s="44">
        <v>189440.054924</v>
      </c>
      <c r="O78" s="48">
        <v>0.33294852854157547</v>
      </c>
      <c r="P78" s="137">
        <f t="shared" si="130"/>
        <v>158671.93045882916</v>
      </c>
      <c r="Q78" s="138">
        <f t="shared" si="131"/>
        <v>134836.34939417086</v>
      </c>
      <c r="R78" s="139">
        <f t="shared" si="132"/>
        <v>293508.27985300001</v>
      </c>
      <c r="S78" s="39"/>
      <c r="T78" s="43">
        <v>1346915.7439934683</v>
      </c>
      <c r="U78" s="47">
        <v>7.1092729508414401</v>
      </c>
      <c r="V78" s="47">
        <v>283429.17299057182</v>
      </c>
      <c r="W78" s="47">
        <v>6.1782925992495219</v>
      </c>
      <c r="X78" s="44">
        <v>1630344.9169840403</v>
      </c>
      <c r="Y78" s="48">
        <v>6.9277916364997845</v>
      </c>
      <c r="Z78" s="46">
        <v>987497.30761076405</v>
      </c>
      <c r="AA78" s="47">
        <v>1.0423345270804674</v>
      </c>
      <c r="AB78" s="44">
        <v>547267.42462707718</v>
      </c>
      <c r="AC78" s="47">
        <v>1.5185674853131026</v>
      </c>
      <c r="AD78" s="44">
        <v>1534764.7322378412</v>
      </c>
      <c r="AE78" s="48">
        <v>1.1735703051428161</v>
      </c>
      <c r="AF78" s="137">
        <f t="shared" si="133"/>
        <v>2334413.0516042323</v>
      </c>
      <c r="AG78" s="138">
        <f t="shared" si="134"/>
        <v>830696.59761764901</v>
      </c>
      <c r="AH78" s="139">
        <f t="shared" si="135"/>
        <v>3165109.6492218813</v>
      </c>
      <c r="AI78" s="41"/>
      <c r="AJ78" s="43">
        <v>0</v>
      </c>
      <c r="AK78" s="47">
        <v>0</v>
      </c>
      <c r="AL78" s="44">
        <v>0</v>
      </c>
      <c r="AM78" s="47">
        <v>0</v>
      </c>
      <c r="AN78" s="44">
        <v>0</v>
      </c>
      <c r="AO78" s="48">
        <v>0</v>
      </c>
      <c r="AP78" s="46">
        <v>0</v>
      </c>
      <c r="AQ78" s="47">
        <v>0</v>
      </c>
      <c r="AR78" s="44">
        <v>0</v>
      </c>
      <c r="AS78" s="47">
        <v>0</v>
      </c>
      <c r="AT78" s="44">
        <v>0</v>
      </c>
      <c r="AU78" s="48">
        <v>0</v>
      </c>
      <c r="AV78" s="137">
        <f t="shared" si="136"/>
        <v>0</v>
      </c>
      <c r="AW78" s="138">
        <f t="shared" si="137"/>
        <v>0</v>
      </c>
      <c r="AX78" s="139">
        <f t="shared" si="138"/>
        <v>0</v>
      </c>
      <c r="AY78" s="41"/>
      <c r="AZ78" s="43">
        <v>219295.71575668707</v>
      </c>
      <c r="BA78" s="47">
        <v>1.9983935605151188</v>
      </c>
      <c r="BB78" s="47">
        <v>42649.263877472971</v>
      </c>
      <c r="BC78" s="47">
        <v>1.6183836328870707</v>
      </c>
      <c r="BD78" s="44">
        <f t="shared" si="163"/>
        <v>261944.97963416006</v>
      </c>
      <c r="BE78" s="48">
        <v>1.9248064107617813</v>
      </c>
      <c r="BF78" s="46">
        <v>281617.85201752768</v>
      </c>
      <c r="BG78" s="47">
        <v>0.48551955922847229</v>
      </c>
      <c r="BH78" s="44">
        <v>220270.64893689507</v>
      </c>
      <c r="BI78" s="47">
        <v>0.82621219167411875</v>
      </c>
      <c r="BJ78" s="44">
        <v>501888.50095442275</v>
      </c>
      <c r="BK78" s="48">
        <v>0.59280246546562787</v>
      </c>
      <c r="BL78" s="137">
        <f t="shared" si="139"/>
        <v>500913.56777421478</v>
      </c>
      <c r="BM78" s="138">
        <f t="shared" si="140"/>
        <v>262919.91281436803</v>
      </c>
      <c r="BN78" s="139">
        <f t="shared" si="141"/>
        <v>763833.48058858281</v>
      </c>
      <c r="BO78" s="41"/>
      <c r="BP78" s="43">
        <v>10572.380000000003</v>
      </c>
      <c r="BQ78" s="47">
        <v>0.1218971083337177</v>
      </c>
      <c r="BR78" s="47">
        <v>0</v>
      </c>
      <c r="BS78" s="47">
        <v>0</v>
      </c>
      <c r="BT78" s="44">
        <v>10572.380000000003</v>
      </c>
      <c r="BU78" s="48">
        <v>0.10277617918108647</v>
      </c>
      <c r="BV78" s="46">
        <v>32546.26999999999</v>
      </c>
      <c r="BW78" s="47">
        <v>0.12128065435710156</v>
      </c>
      <c r="BX78" s="44">
        <v>12709.410000000003</v>
      </c>
      <c r="BY78" s="47">
        <v>7.465934724376147E-2</v>
      </c>
      <c r="BZ78" s="44">
        <v>45255.679999999993</v>
      </c>
      <c r="CA78" s="48">
        <v>0.10318518332736719</v>
      </c>
      <c r="CB78" s="137">
        <f t="shared" si="142"/>
        <v>43118.649999999994</v>
      </c>
      <c r="CC78" s="138">
        <f t="shared" si="143"/>
        <v>12709.410000000003</v>
      </c>
      <c r="CD78" s="139">
        <f t="shared" si="144"/>
        <v>55828.06</v>
      </c>
      <c r="CE78" s="41"/>
      <c r="CF78" s="43">
        <v>775307.39503932209</v>
      </c>
      <c r="CG78" s="47">
        <f t="shared" si="145"/>
        <v>6.1906721205969601</v>
      </c>
      <c r="CH78" s="47">
        <v>179819.26253288175</v>
      </c>
      <c r="CI78" s="47">
        <f t="shared" si="146"/>
        <v>8.3222688264396609</v>
      </c>
      <c r="CJ78" s="44">
        <v>955126.65757220378</v>
      </c>
      <c r="CK78" s="48">
        <v>6.5043185506636503</v>
      </c>
      <c r="CL78" s="46">
        <v>350715.81948200811</v>
      </c>
      <c r="CM78" s="47">
        <v>0.65353899437800711</v>
      </c>
      <c r="CN78" s="44">
        <v>486641.09527440614</v>
      </c>
      <c r="CO78" s="47">
        <v>1.5150105857309826</v>
      </c>
      <c r="CP78" s="44">
        <v>837356.91475641425</v>
      </c>
      <c r="CQ78" s="48">
        <v>0.97610655747529795</v>
      </c>
      <c r="CR78" s="137">
        <f t="shared" si="147"/>
        <v>1126023.2145213303</v>
      </c>
      <c r="CS78" s="138">
        <f t="shared" si="148"/>
        <v>666460.35780728795</v>
      </c>
      <c r="CT78" s="139">
        <f t="shared" si="149"/>
        <v>1792483.5723286183</v>
      </c>
      <c r="CU78" s="41"/>
      <c r="CV78" s="46">
        <f t="shared" si="150"/>
        <v>2436851.160659872</v>
      </c>
      <c r="CW78" s="47">
        <f t="shared" si="128"/>
        <v>3.5846747788823312</v>
      </c>
      <c r="CX78" s="47">
        <f t="shared" si="151"/>
        <v>525205.99845953193</v>
      </c>
      <c r="CY78" s="47">
        <f t="shared" si="152"/>
        <v>3.4912487018282441</v>
      </c>
      <c r="CZ78" s="44">
        <f t="shared" si="153"/>
        <v>2962057.1591194039</v>
      </c>
      <c r="DA78" s="48">
        <f t="shared" si="154"/>
        <v>3.5677463156315392</v>
      </c>
      <c r="DB78" s="46">
        <f t="shared" si="155"/>
        <v>1726289.2536987346</v>
      </c>
      <c r="DC78" s="47">
        <f t="shared" si="120"/>
        <v>0.62106319777358976</v>
      </c>
      <c r="DD78" s="44">
        <f t="shared" si="156"/>
        <v>1382416.6291739438</v>
      </c>
      <c r="DE78" s="47">
        <f t="shared" si="157"/>
        <v>0.90981083952729347</v>
      </c>
      <c r="DF78" s="44">
        <f t="shared" si="158"/>
        <v>3108705.8828726783</v>
      </c>
      <c r="DG78" s="48">
        <f t="shared" si="159"/>
        <v>0.72311865126488617</v>
      </c>
      <c r="DH78" s="174"/>
      <c r="DI78" s="187" t="s">
        <v>77</v>
      </c>
      <c r="DJ78" s="46">
        <f t="shared" si="160"/>
        <v>2962057.1591194039</v>
      </c>
      <c r="DK78" s="44">
        <f t="shared" si="161"/>
        <v>3108705.8828726783</v>
      </c>
      <c r="DL78" s="45">
        <f t="shared" si="162"/>
        <v>6070763.0419920823</v>
      </c>
      <c r="DM78"/>
    </row>
    <row r="79" spans="1:119" s="60" customFormat="1" ht="15.6" x14ac:dyDescent="0.3">
      <c r="A79" s="33">
        <v>64</v>
      </c>
      <c r="B79" s="33" t="s">
        <v>78</v>
      </c>
      <c r="C79" s="42"/>
      <c r="D79" s="43">
        <v>1105425.8173425193</v>
      </c>
      <c r="E79" s="47">
        <v>10.468840606698606</v>
      </c>
      <c r="F79" s="47">
        <v>251815.84397548076</v>
      </c>
      <c r="G79" s="47">
        <v>10.902062688348808</v>
      </c>
      <c r="H79" s="44">
        <v>1357241.6613179999</v>
      </c>
      <c r="I79" s="48">
        <v>10.54659772568187</v>
      </c>
      <c r="J79" s="46">
        <v>964183.48692210577</v>
      </c>
      <c r="K79" s="47">
        <v>3.1538844829042461</v>
      </c>
      <c r="L79" s="44">
        <v>1507065.5846788937</v>
      </c>
      <c r="M79" s="47">
        <v>5.7245410868135931</v>
      </c>
      <c r="N79" s="44">
        <v>2471249.0716009997</v>
      </c>
      <c r="O79" s="48">
        <v>4.3433198030869429</v>
      </c>
      <c r="P79" s="137">
        <f t="shared" si="130"/>
        <v>2069609.3042646251</v>
      </c>
      <c r="Q79" s="138">
        <f t="shared" si="131"/>
        <v>1758881.4286543746</v>
      </c>
      <c r="R79" s="139">
        <f t="shared" si="132"/>
        <v>3828490.7329189996</v>
      </c>
      <c r="S79" s="39"/>
      <c r="T79" s="43">
        <v>902820.87517360551</v>
      </c>
      <c r="U79" s="47">
        <v>4.7652572597427705</v>
      </c>
      <c r="V79" s="47">
        <v>217550.51367838235</v>
      </c>
      <c r="W79" s="47">
        <v>4.742245529774002</v>
      </c>
      <c r="X79" s="44">
        <v>1120371.3888519879</v>
      </c>
      <c r="Y79" s="48">
        <v>4.7607714518598581</v>
      </c>
      <c r="Z79" s="46">
        <v>3310547.8294735234</v>
      </c>
      <c r="AA79" s="47">
        <v>3.4943875589498763</v>
      </c>
      <c r="AB79" s="44">
        <v>1266668.297225351</v>
      </c>
      <c r="AC79" s="47">
        <v>3.5147739556288595</v>
      </c>
      <c r="AD79" s="44">
        <v>4577216.1266988739</v>
      </c>
      <c r="AE79" s="48">
        <v>3.5000054494881181</v>
      </c>
      <c r="AF79" s="137">
        <f t="shared" si="133"/>
        <v>4213368.7046471294</v>
      </c>
      <c r="AG79" s="138">
        <f t="shared" si="134"/>
        <v>1484218.8109037334</v>
      </c>
      <c r="AH79" s="139">
        <f t="shared" si="135"/>
        <v>5697587.515550863</v>
      </c>
      <c r="AI79" s="41"/>
      <c r="AJ79" s="43">
        <v>2213019.4580426109</v>
      </c>
      <c r="AK79" s="47">
        <v>35.105004093315529</v>
      </c>
      <c r="AL79" s="44">
        <v>519574.40391688503</v>
      </c>
      <c r="AM79" s="47">
        <v>29.919060458187552</v>
      </c>
      <c r="AN79" s="44">
        <v>2732593.861959496</v>
      </c>
      <c r="AO79" s="48">
        <v>33.984949654994601</v>
      </c>
      <c r="AP79" s="46">
        <v>221658.38651732734</v>
      </c>
      <c r="AQ79" s="47">
        <v>1.5671770423600966</v>
      </c>
      <c r="AR79" s="44">
        <v>345177.20419943141</v>
      </c>
      <c r="AS79" s="47">
        <v>2.5056599147745802</v>
      </c>
      <c r="AT79" s="44">
        <v>566835.59071675874</v>
      </c>
      <c r="AU79" s="48">
        <v>2.0302352486479394</v>
      </c>
      <c r="AV79" s="137">
        <f t="shared" si="136"/>
        <v>2434677.8445599382</v>
      </c>
      <c r="AW79" s="138">
        <f t="shared" si="137"/>
        <v>864751.60811631638</v>
      </c>
      <c r="AX79" s="139">
        <f t="shared" si="138"/>
        <v>3299429.4526762543</v>
      </c>
      <c r="AY79" s="41"/>
      <c r="AZ79" s="43">
        <v>1075010.4834617497</v>
      </c>
      <c r="BA79" s="47">
        <v>9.7963337779921797</v>
      </c>
      <c r="BB79" s="47">
        <v>209071.14223371181</v>
      </c>
      <c r="BC79" s="47">
        <v>7.9334854564456352</v>
      </c>
      <c r="BD79" s="44">
        <f t="shared" si="163"/>
        <v>1284081.6256954616</v>
      </c>
      <c r="BE79" s="48">
        <v>9.4356018906411361</v>
      </c>
      <c r="BF79" s="46">
        <v>454708.13827563578</v>
      </c>
      <c r="BG79" s="47">
        <v>0.78393359402317064</v>
      </c>
      <c r="BH79" s="44">
        <v>355655.211405518</v>
      </c>
      <c r="BI79" s="47">
        <v>1.3340255413686943</v>
      </c>
      <c r="BJ79" s="44">
        <v>810363.34968115378</v>
      </c>
      <c r="BK79" s="48">
        <v>0.95715560468199923</v>
      </c>
      <c r="BL79" s="137">
        <f t="shared" si="139"/>
        <v>1529718.6217373856</v>
      </c>
      <c r="BM79" s="138">
        <f t="shared" si="140"/>
        <v>564726.35363922978</v>
      </c>
      <c r="BN79" s="139">
        <f t="shared" si="141"/>
        <v>2094444.9753766153</v>
      </c>
      <c r="BO79" s="41"/>
      <c r="BP79" s="43">
        <v>4.5474735088646412E-13</v>
      </c>
      <c r="BQ79" s="47">
        <v>5.2431323028001671E-18</v>
      </c>
      <c r="BR79" s="47">
        <v>0</v>
      </c>
      <c r="BS79" s="47">
        <v>0</v>
      </c>
      <c r="BT79" s="44">
        <v>4.5474735088646412E-13</v>
      </c>
      <c r="BU79" s="48">
        <v>4.4206881720891248E-18</v>
      </c>
      <c r="BV79" s="46">
        <v>-1.0004441719502211E-11</v>
      </c>
      <c r="BW79" s="47">
        <v>-3.7280623500595145E-17</v>
      </c>
      <c r="BX79" s="44">
        <v>0</v>
      </c>
      <c r="BY79" s="47">
        <v>0</v>
      </c>
      <c r="BZ79" s="44">
        <v>-1.0004441719502211E-11</v>
      </c>
      <c r="CA79" s="48">
        <v>-2.2810620742297904E-17</v>
      </c>
      <c r="CB79" s="137">
        <f t="shared" si="142"/>
        <v>-9.5496943686157465E-12</v>
      </c>
      <c r="CC79" s="138">
        <f t="shared" si="143"/>
        <v>0</v>
      </c>
      <c r="CD79" s="139">
        <f t="shared" si="144"/>
        <v>-9.5496943686157465E-12</v>
      </c>
      <c r="CE79" s="41"/>
      <c r="CF79" s="43">
        <v>730958.53513820609</v>
      </c>
      <c r="CG79" s="47">
        <f t="shared" si="145"/>
        <v>5.8365554794727323</v>
      </c>
      <c r="CH79" s="47">
        <v>179518.62467279035</v>
      </c>
      <c r="CI79" s="47">
        <f t="shared" si="146"/>
        <v>8.3083549161285859</v>
      </c>
      <c r="CJ79" s="44">
        <v>910477.15981099638</v>
      </c>
      <c r="CK79" s="48">
        <v>6.2002598645578422</v>
      </c>
      <c r="CL79" s="46">
        <v>289797.33261753595</v>
      </c>
      <c r="CM79" s="47">
        <v>0.54002085680657264</v>
      </c>
      <c r="CN79" s="44">
        <v>459079.26904018945</v>
      </c>
      <c r="CO79" s="47">
        <v>1.4292051350355977</v>
      </c>
      <c r="CP79" s="44">
        <v>748876.6016577254</v>
      </c>
      <c r="CQ79" s="48">
        <v>0.87296509855724336</v>
      </c>
      <c r="CR79" s="137">
        <f t="shared" si="147"/>
        <v>1020755.867755742</v>
      </c>
      <c r="CS79" s="138">
        <f t="shared" si="148"/>
        <v>638597.89371297974</v>
      </c>
      <c r="CT79" s="139">
        <f t="shared" si="149"/>
        <v>1659353.7614687218</v>
      </c>
      <c r="CU79" s="41"/>
      <c r="CV79" s="46">
        <f t="shared" si="150"/>
        <v>6027235.1691586915</v>
      </c>
      <c r="CW79" s="47">
        <f t="shared" si="128"/>
        <v>8.8662279609334718</v>
      </c>
      <c r="CX79" s="47">
        <f t="shared" si="151"/>
        <v>1377530.5284772504</v>
      </c>
      <c r="CY79" s="47">
        <f t="shared" si="152"/>
        <v>9.1569816098464472</v>
      </c>
      <c r="CZ79" s="44">
        <f t="shared" si="153"/>
        <v>7404765.6976359421</v>
      </c>
      <c r="DA79" s="48">
        <f t="shared" si="154"/>
        <v>8.9189114580453914</v>
      </c>
      <c r="DB79" s="46">
        <f t="shared" si="155"/>
        <v>5240895.1738061281</v>
      </c>
      <c r="DC79" s="47">
        <f t="shared" si="120"/>
        <v>1.8855050559263022</v>
      </c>
      <c r="DD79" s="44">
        <f t="shared" si="156"/>
        <v>3933645.5665493831</v>
      </c>
      <c r="DE79" s="47">
        <f t="shared" si="157"/>
        <v>2.588852954874862</v>
      </c>
      <c r="DF79" s="44">
        <f t="shared" si="158"/>
        <v>9174540.7403555103</v>
      </c>
      <c r="DG79" s="48">
        <f t="shared" si="159"/>
        <v>2.134097523568248</v>
      </c>
      <c r="DH79" s="174"/>
      <c r="DI79" s="187" t="s">
        <v>78</v>
      </c>
      <c r="DJ79" s="46">
        <f t="shared" si="160"/>
        <v>7404765.6976359421</v>
      </c>
      <c r="DK79" s="44">
        <f t="shared" si="161"/>
        <v>9174540.7403555103</v>
      </c>
      <c r="DL79" s="45">
        <f t="shared" si="162"/>
        <v>16579306.437991451</v>
      </c>
      <c r="DM79"/>
    </row>
    <row r="80" spans="1:119" s="60" customFormat="1" ht="15.6" x14ac:dyDescent="0.3">
      <c r="A80" s="33">
        <v>65</v>
      </c>
      <c r="B80" s="33" t="s">
        <v>79</v>
      </c>
      <c r="C80" s="42"/>
      <c r="D80" s="43">
        <v>0</v>
      </c>
      <c r="E80" s="47">
        <v>0</v>
      </c>
      <c r="F80" s="47">
        <v>0</v>
      </c>
      <c r="G80" s="47">
        <v>0</v>
      </c>
      <c r="H80" s="44">
        <v>0</v>
      </c>
      <c r="I80" s="48">
        <v>0</v>
      </c>
      <c r="J80" s="46">
        <v>0</v>
      </c>
      <c r="K80" s="47">
        <v>0</v>
      </c>
      <c r="L80" s="44">
        <v>0</v>
      </c>
      <c r="M80" s="47">
        <v>0</v>
      </c>
      <c r="N80" s="44">
        <v>0</v>
      </c>
      <c r="O80" s="48">
        <v>0</v>
      </c>
      <c r="P80" s="137">
        <f t="shared" si="130"/>
        <v>0</v>
      </c>
      <c r="Q80" s="138">
        <f t="shared" si="131"/>
        <v>0</v>
      </c>
      <c r="R80" s="139">
        <f t="shared" si="132"/>
        <v>0</v>
      </c>
      <c r="S80" s="39"/>
      <c r="T80" s="43">
        <v>175721.28164201265</v>
      </c>
      <c r="U80" s="47">
        <v>0.92748975578891812</v>
      </c>
      <c r="V80" s="47">
        <v>41773.81325180662</v>
      </c>
      <c r="W80" s="47">
        <v>0.91060083382684731</v>
      </c>
      <c r="X80" s="44">
        <v>217495.09489381927</v>
      </c>
      <c r="Y80" s="48">
        <v>0.92419750182217308</v>
      </c>
      <c r="Z80" s="46">
        <v>499792.11754632834</v>
      </c>
      <c r="AA80" s="47">
        <v>0.52754632996583073</v>
      </c>
      <c r="AB80" s="44">
        <v>192581.14167244849</v>
      </c>
      <c r="AC80" s="47">
        <v>0.53437761296963371</v>
      </c>
      <c r="AD80" s="44">
        <v>692373.25921877683</v>
      </c>
      <c r="AE80" s="48">
        <v>0.52942883037801391</v>
      </c>
      <c r="AF80" s="137">
        <f t="shared" si="133"/>
        <v>675513.39918834099</v>
      </c>
      <c r="AG80" s="138">
        <f t="shared" si="134"/>
        <v>234354.95492425511</v>
      </c>
      <c r="AH80" s="139">
        <f t="shared" si="135"/>
        <v>909868.35411259613</v>
      </c>
      <c r="AI80" s="41"/>
      <c r="AJ80" s="43">
        <v>0</v>
      </c>
      <c r="AK80" s="47">
        <v>0</v>
      </c>
      <c r="AL80" s="44">
        <v>0</v>
      </c>
      <c r="AM80" s="47">
        <v>0</v>
      </c>
      <c r="AN80" s="44">
        <v>0</v>
      </c>
      <c r="AO80" s="48">
        <v>0</v>
      </c>
      <c r="AP80" s="46">
        <v>0</v>
      </c>
      <c r="AQ80" s="47">
        <v>0</v>
      </c>
      <c r="AR80" s="44">
        <v>0</v>
      </c>
      <c r="AS80" s="47">
        <v>0</v>
      </c>
      <c r="AT80" s="44">
        <v>0</v>
      </c>
      <c r="AU80" s="48">
        <v>0</v>
      </c>
      <c r="AV80" s="137">
        <f t="shared" si="136"/>
        <v>0</v>
      </c>
      <c r="AW80" s="138">
        <f t="shared" si="137"/>
        <v>0</v>
      </c>
      <c r="AX80" s="139">
        <f t="shared" si="138"/>
        <v>0</v>
      </c>
      <c r="AY80" s="41"/>
      <c r="AZ80" s="43">
        <v>999324.50532308011</v>
      </c>
      <c r="BA80" s="47">
        <v>9.1066241281172999</v>
      </c>
      <c r="BB80" s="47">
        <v>194351.51471010689</v>
      </c>
      <c r="BC80" s="47">
        <v>7.3749294088000186</v>
      </c>
      <c r="BD80" s="44">
        <f t="shared" si="163"/>
        <v>1193676.020033187</v>
      </c>
      <c r="BE80" s="48">
        <v>8.7712895240113973</v>
      </c>
      <c r="BF80" s="46">
        <v>1056423.4317191655</v>
      </c>
      <c r="BG80" s="47">
        <v>1.8213129432398196</v>
      </c>
      <c r="BH80" s="44">
        <v>826293.76365827548</v>
      </c>
      <c r="BI80" s="47">
        <v>3.0993415815211214</v>
      </c>
      <c r="BJ80" s="44">
        <v>1882717.1953774411</v>
      </c>
      <c r="BK80" s="48">
        <v>2.2237596459609503</v>
      </c>
      <c r="BL80" s="137">
        <f t="shared" si="139"/>
        <v>2055747.9370422456</v>
      </c>
      <c r="BM80" s="138">
        <f t="shared" si="140"/>
        <v>1020645.2783683824</v>
      </c>
      <c r="BN80" s="139">
        <f t="shared" si="141"/>
        <v>3076393.2154106279</v>
      </c>
      <c r="BO80" s="41"/>
      <c r="BP80" s="43">
        <v>0</v>
      </c>
      <c r="BQ80" s="47">
        <v>0</v>
      </c>
      <c r="BR80" s="47">
        <v>0</v>
      </c>
      <c r="BS80" s="47">
        <v>0</v>
      </c>
      <c r="BT80" s="44">
        <v>0</v>
      </c>
      <c r="BU80" s="48">
        <v>0</v>
      </c>
      <c r="BV80" s="46">
        <v>0</v>
      </c>
      <c r="BW80" s="47">
        <v>0</v>
      </c>
      <c r="BX80" s="44">
        <v>0</v>
      </c>
      <c r="BY80" s="47">
        <v>0</v>
      </c>
      <c r="BZ80" s="44">
        <v>0</v>
      </c>
      <c r="CA80" s="48">
        <v>0</v>
      </c>
      <c r="CB80" s="137">
        <f t="shared" si="142"/>
        <v>0</v>
      </c>
      <c r="CC80" s="138">
        <f t="shared" si="143"/>
        <v>0</v>
      </c>
      <c r="CD80" s="139">
        <f t="shared" si="144"/>
        <v>0</v>
      </c>
      <c r="CE80" s="41"/>
      <c r="CF80" s="43">
        <v>2186660.6289031883</v>
      </c>
      <c r="CG80" s="47">
        <f t="shared" si="145"/>
        <v>17.460041112946456</v>
      </c>
      <c r="CH80" s="47">
        <v>464234.21727035788</v>
      </c>
      <c r="CI80" s="47">
        <f t="shared" si="146"/>
        <v>21.485362024823338</v>
      </c>
      <c r="CJ80" s="44">
        <v>2650894.8461735463</v>
      </c>
      <c r="CK80" s="48">
        <v>18.052333046229332</v>
      </c>
      <c r="CL80" s="46">
        <v>952406.98228850681</v>
      </c>
      <c r="CM80" s="47">
        <v>1.7747562752165913</v>
      </c>
      <c r="CN80" s="44">
        <v>1248102.582307786</v>
      </c>
      <c r="CO80" s="47">
        <v>3.8855917484902105</v>
      </c>
      <c r="CP80" s="44">
        <v>2200509.5645962926</v>
      </c>
      <c r="CQ80" s="48">
        <v>2.5651329533886797</v>
      </c>
      <c r="CR80" s="137">
        <f t="shared" si="147"/>
        <v>3139067.6111916951</v>
      </c>
      <c r="CS80" s="138">
        <f t="shared" si="148"/>
        <v>1712336.7995781437</v>
      </c>
      <c r="CT80" s="139">
        <f t="shared" si="149"/>
        <v>4851404.4107698388</v>
      </c>
      <c r="CU80" s="41"/>
      <c r="CV80" s="46">
        <f t="shared" si="150"/>
        <v>3361706.4158682809</v>
      </c>
      <c r="CW80" s="47">
        <f t="shared" si="128"/>
        <v>4.9451621820459355</v>
      </c>
      <c r="CX80" s="47">
        <f t="shared" si="151"/>
        <v>700359.54523227143</v>
      </c>
      <c r="CY80" s="47">
        <f t="shared" si="152"/>
        <v>4.655562503621308</v>
      </c>
      <c r="CZ80" s="44">
        <f t="shared" si="153"/>
        <v>4062065.9611005522</v>
      </c>
      <c r="DA80" s="48">
        <f t="shared" si="154"/>
        <v>4.8926877801633184</v>
      </c>
      <c r="DB80" s="46">
        <f t="shared" si="155"/>
        <v>2508622.5315540005</v>
      </c>
      <c r="DC80" s="47">
        <f t="shared" si="120"/>
        <v>0.90252147959307405</v>
      </c>
      <c r="DD80" s="44">
        <f t="shared" si="156"/>
        <v>2266977.4876385098</v>
      </c>
      <c r="DE80" s="47">
        <f t="shared" si="157"/>
        <v>1.4919675065326119</v>
      </c>
      <c r="DF80" s="44">
        <f t="shared" si="158"/>
        <v>4775600.0191925103</v>
      </c>
      <c r="DG80" s="48">
        <f t="shared" si="159"/>
        <v>1.1108562774899502</v>
      </c>
      <c r="DH80" s="174"/>
      <c r="DI80" s="187" t="s">
        <v>79</v>
      </c>
      <c r="DJ80" s="46">
        <f t="shared" si="160"/>
        <v>4062065.9611005522</v>
      </c>
      <c r="DK80" s="44">
        <f t="shared" si="161"/>
        <v>4775600.0191925103</v>
      </c>
      <c r="DL80" s="45">
        <f t="shared" si="162"/>
        <v>8837665.9802930616</v>
      </c>
      <c r="DM80"/>
    </row>
    <row r="81" spans="1:119" s="60" customFormat="1" ht="15.6" x14ac:dyDescent="0.3">
      <c r="A81" s="33">
        <v>66</v>
      </c>
      <c r="B81" s="33" t="s">
        <v>80</v>
      </c>
      <c r="C81" s="42"/>
      <c r="D81" s="43">
        <v>0</v>
      </c>
      <c r="E81" s="47">
        <v>0</v>
      </c>
      <c r="F81" s="47">
        <v>0</v>
      </c>
      <c r="G81" s="47">
        <v>0</v>
      </c>
      <c r="H81" s="44">
        <v>0</v>
      </c>
      <c r="I81" s="48">
        <v>0</v>
      </c>
      <c r="J81" s="46">
        <v>0</v>
      </c>
      <c r="K81" s="47">
        <v>0</v>
      </c>
      <c r="L81" s="44">
        <v>0</v>
      </c>
      <c r="M81" s="47">
        <v>0</v>
      </c>
      <c r="N81" s="44">
        <v>0</v>
      </c>
      <c r="O81" s="48">
        <v>0</v>
      </c>
      <c r="P81" s="137">
        <f t="shared" si="130"/>
        <v>0</v>
      </c>
      <c r="Q81" s="138">
        <f t="shared" si="131"/>
        <v>0</v>
      </c>
      <c r="R81" s="139">
        <f t="shared" si="132"/>
        <v>0</v>
      </c>
      <c r="S81" s="39"/>
      <c r="T81" s="43">
        <v>923937.05497528636</v>
      </c>
      <c r="U81" s="47">
        <v>4.8767124020251682</v>
      </c>
      <c r="V81" s="47">
        <v>349996.84455813415</v>
      </c>
      <c r="W81" s="47">
        <v>7.6293590094416164</v>
      </c>
      <c r="X81" s="44">
        <v>1273933.8995334206</v>
      </c>
      <c r="Y81" s="48">
        <v>5.4133015184096669</v>
      </c>
      <c r="Z81" s="46">
        <v>1224747.0074930224</v>
      </c>
      <c r="AA81" s="47">
        <v>1.292759061730673</v>
      </c>
      <c r="AB81" s="44">
        <v>699474.03347467957</v>
      </c>
      <c r="AC81" s="47">
        <v>1.94091311899163</v>
      </c>
      <c r="AD81" s="44">
        <v>1924221.0409677019</v>
      </c>
      <c r="AE81" s="48">
        <v>1.4713712315489542</v>
      </c>
      <c r="AF81" s="137">
        <f t="shared" si="133"/>
        <v>2148684.062468309</v>
      </c>
      <c r="AG81" s="138">
        <f t="shared" si="134"/>
        <v>1049470.8780328138</v>
      </c>
      <c r="AH81" s="139">
        <f t="shared" si="135"/>
        <v>3198154.9405011227</v>
      </c>
      <c r="AI81" s="41"/>
      <c r="AJ81" s="43">
        <v>0</v>
      </c>
      <c r="AK81" s="47">
        <v>0</v>
      </c>
      <c r="AL81" s="44">
        <v>0</v>
      </c>
      <c r="AM81" s="47">
        <v>0</v>
      </c>
      <c r="AN81" s="44">
        <v>0</v>
      </c>
      <c r="AO81" s="48">
        <v>0</v>
      </c>
      <c r="AP81" s="46">
        <v>0</v>
      </c>
      <c r="AQ81" s="47">
        <v>0</v>
      </c>
      <c r="AR81" s="44">
        <v>0</v>
      </c>
      <c r="AS81" s="47">
        <v>0</v>
      </c>
      <c r="AT81" s="44">
        <v>0</v>
      </c>
      <c r="AU81" s="48">
        <v>0</v>
      </c>
      <c r="AV81" s="137">
        <f t="shared" si="136"/>
        <v>0</v>
      </c>
      <c r="AW81" s="138">
        <f t="shared" si="137"/>
        <v>0</v>
      </c>
      <c r="AX81" s="139">
        <f t="shared" si="138"/>
        <v>0</v>
      </c>
      <c r="AY81" s="41"/>
      <c r="AZ81" s="43">
        <v>620750.53483794606</v>
      </c>
      <c r="BA81" s="47">
        <v>5.6567629113321614</v>
      </c>
      <c r="BB81" s="47">
        <v>120725.35603823674</v>
      </c>
      <c r="BC81" s="47">
        <v>4.5810858740271216</v>
      </c>
      <c r="BD81" s="44">
        <f t="shared" si="163"/>
        <v>741475.89087618282</v>
      </c>
      <c r="BE81" s="48">
        <v>5.448463071050436</v>
      </c>
      <c r="BF81" s="46">
        <v>21961.627010522643</v>
      </c>
      <c r="BG81" s="47">
        <v>3.7862654621147455E-2</v>
      </c>
      <c r="BH81" s="44">
        <v>17177.539700206486</v>
      </c>
      <c r="BI81" s="47">
        <v>6.4431156814463778E-2</v>
      </c>
      <c r="BJ81" s="44">
        <v>39139.166710729129</v>
      </c>
      <c r="BK81" s="48">
        <v>4.6228982091178546E-2</v>
      </c>
      <c r="BL81" s="137">
        <f t="shared" si="139"/>
        <v>642712.16184846871</v>
      </c>
      <c r="BM81" s="138">
        <f t="shared" si="140"/>
        <v>137902.89573844324</v>
      </c>
      <c r="BN81" s="139">
        <f t="shared" si="141"/>
        <v>780615.05758691195</v>
      </c>
      <c r="BO81" s="41"/>
      <c r="BP81" s="43">
        <v>606689.56999999925</v>
      </c>
      <c r="BQ81" s="47">
        <v>6.9949911220771943</v>
      </c>
      <c r="BR81" s="47">
        <v>2076.3700000000099</v>
      </c>
      <c r="BS81" s="47">
        <v>0.12867935052057572</v>
      </c>
      <c r="BT81" s="44">
        <v>608765.93999999925</v>
      </c>
      <c r="BU81" s="48">
        <v>5.917933079286068</v>
      </c>
      <c r="BV81" s="46">
        <v>528363.17000000004</v>
      </c>
      <c r="BW81" s="47">
        <v>1.9688963127200911</v>
      </c>
      <c r="BX81" s="44">
        <v>-35824.59999999986</v>
      </c>
      <c r="BY81" s="47">
        <v>-0.21044574463085589</v>
      </c>
      <c r="BZ81" s="44">
        <v>492538.57000000018</v>
      </c>
      <c r="CA81" s="48">
        <v>1.1230122415849084</v>
      </c>
      <c r="CB81" s="137">
        <f t="shared" si="142"/>
        <v>1135052.7399999993</v>
      </c>
      <c r="CC81" s="138">
        <f t="shared" si="143"/>
        <v>-33748.22999999985</v>
      </c>
      <c r="CD81" s="139">
        <f t="shared" si="144"/>
        <v>1101304.5099999995</v>
      </c>
      <c r="CE81" s="41"/>
      <c r="CF81" s="43">
        <v>1556388.4408350792</v>
      </c>
      <c r="CG81" s="47">
        <f t="shared" si="145"/>
        <v>12.427445670124715</v>
      </c>
      <c r="CH81" s="47">
        <v>394183.48384394636</v>
      </c>
      <c r="CI81" s="47">
        <f t="shared" si="146"/>
        <v>18.243323175079666</v>
      </c>
      <c r="CJ81" s="44">
        <v>1950571.9246790255</v>
      </c>
      <c r="CK81" s="48">
        <v>13.283202864782767</v>
      </c>
      <c r="CL81" s="46">
        <v>499554.54643695801</v>
      </c>
      <c r="CM81" s="47">
        <v>0.93089150183634495</v>
      </c>
      <c r="CN81" s="44">
        <v>699343.97168631479</v>
      </c>
      <c r="CO81" s="47">
        <v>2.1771969742392581</v>
      </c>
      <c r="CP81" s="44">
        <v>1198898.5181232728</v>
      </c>
      <c r="CQ81" s="48">
        <v>1.3975554326531936</v>
      </c>
      <c r="CR81" s="137">
        <f t="shared" si="147"/>
        <v>2055942.9872720372</v>
      </c>
      <c r="CS81" s="138">
        <f t="shared" si="148"/>
        <v>1093527.4555302612</v>
      </c>
      <c r="CT81" s="139">
        <f t="shared" si="149"/>
        <v>3149470.4428022983</v>
      </c>
      <c r="CU81" s="41"/>
      <c r="CV81" s="46">
        <f t="shared" si="150"/>
        <v>3707765.600648311</v>
      </c>
      <c r="CW81" s="47">
        <f t="shared" si="128"/>
        <v>5.4542247180383425</v>
      </c>
      <c r="CX81" s="47">
        <f t="shared" si="151"/>
        <v>866982.05444031721</v>
      </c>
      <c r="CY81" s="47">
        <f t="shared" si="152"/>
        <v>5.7631671781189029</v>
      </c>
      <c r="CZ81" s="44">
        <f t="shared" si="153"/>
        <v>4574747.6550886277</v>
      </c>
      <c r="DA81" s="48">
        <f t="shared" si="154"/>
        <v>5.5102039611682372</v>
      </c>
      <c r="DB81" s="46">
        <f t="shared" si="155"/>
        <v>2274626.3509405032</v>
      </c>
      <c r="DC81" s="47">
        <f t="shared" si="120"/>
        <v>0.81833720057537773</v>
      </c>
      <c r="DD81" s="44">
        <f t="shared" si="156"/>
        <v>1380170.9448612011</v>
      </c>
      <c r="DE81" s="47">
        <f t="shared" si="157"/>
        <v>0.90833288571310178</v>
      </c>
      <c r="DF81" s="44">
        <f t="shared" si="158"/>
        <v>3654797.2958017043</v>
      </c>
      <c r="DG81" s="48">
        <f t="shared" si="159"/>
        <v>0.85014542731346687</v>
      </c>
      <c r="DH81" s="174"/>
      <c r="DI81" s="187" t="s">
        <v>80</v>
      </c>
      <c r="DJ81" s="46">
        <f t="shared" si="160"/>
        <v>4574747.6550886277</v>
      </c>
      <c r="DK81" s="44">
        <f t="shared" si="161"/>
        <v>3654797.2958017043</v>
      </c>
      <c r="DL81" s="45">
        <f t="shared" si="162"/>
        <v>8229544.9508903325</v>
      </c>
      <c r="DM81"/>
    </row>
    <row r="82" spans="1:119" s="60" customFormat="1" ht="15.6" x14ac:dyDescent="0.3">
      <c r="A82" s="33">
        <v>67</v>
      </c>
      <c r="B82" s="33" t="s">
        <v>81</v>
      </c>
      <c r="C82" s="42"/>
      <c r="D82" s="43">
        <v>0</v>
      </c>
      <c r="E82" s="47">
        <v>0</v>
      </c>
      <c r="F82" s="47">
        <v>0</v>
      </c>
      <c r="G82" s="47">
        <v>0</v>
      </c>
      <c r="H82" s="44">
        <v>0</v>
      </c>
      <c r="I82" s="48">
        <v>0</v>
      </c>
      <c r="J82" s="46">
        <v>0</v>
      </c>
      <c r="K82" s="47">
        <v>0</v>
      </c>
      <c r="L82" s="44">
        <v>0</v>
      </c>
      <c r="M82" s="47">
        <v>0</v>
      </c>
      <c r="N82" s="44">
        <v>0</v>
      </c>
      <c r="O82" s="48">
        <v>0</v>
      </c>
      <c r="P82" s="137">
        <f t="shared" si="130"/>
        <v>0</v>
      </c>
      <c r="Q82" s="138">
        <f t="shared" si="131"/>
        <v>0</v>
      </c>
      <c r="R82" s="139">
        <f t="shared" si="132"/>
        <v>0</v>
      </c>
      <c r="S82" s="39"/>
      <c r="T82" s="43">
        <v>1300679.8188009418</v>
      </c>
      <c r="U82" s="47">
        <v>6.8652310990818162</v>
      </c>
      <c r="V82" s="47">
        <v>299569.08751194418</v>
      </c>
      <c r="W82" s="47">
        <v>6.5301163490342056</v>
      </c>
      <c r="X82" s="44">
        <v>1600248.9063128859</v>
      </c>
      <c r="Y82" s="48">
        <v>6.7999052678868583</v>
      </c>
      <c r="Z82" s="46">
        <v>4322955.0414470546</v>
      </c>
      <c r="AA82" s="47">
        <v>4.5630152750684037</v>
      </c>
      <c r="AB82" s="44">
        <v>1640902.5991306046</v>
      </c>
      <c r="AC82" s="47">
        <v>4.5532060222723665</v>
      </c>
      <c r="AD82" s="44">
        <v>5963857.640577659</v>
      </c>
      <c r="AE82" s="48">
        <v>4.5603121338837287</v>
      </c>
      <c r="AF82" s="137">
        <f t="shared" si="133"/>
        <v>5623634.8602479966</v>
      </c>
      <c r="AG82" s="138">
        <f t="shared" si="134"/>
        <v>1940471.6866425488</v>
      </c>
      <c r="AH82" s="139">
        <f t="shared" si="135"/>
        <v>7564106.5468905456</v>
      </c>
      <c r="AI82" s="41"/>
      <c r="AJ82" s="43">
        <v>0</v>
      </c>
      <c r="AK82" s="47">
        <v>0</v>
      </c>
      <c r="AL82" s="44">
        <v>0</v>
      </c>
      <c r="AM82" s="47">
        <v>0</v>
      </c>
      <c r="AN82" s="44">
        <v>0</v>
      </c>
      <c r="AO82" s="48">
        <v>0</v>
      </c>
      <c r="AP82" s="46">
        <v>0</v>
      </c>
      <c r="AQ82" s="47">
        <v>0</v>
      </c>
      <c r="AR82" s="44">
        <v>0</v>
      </c>
      <c r="AS82" s="47">
        <v>0</v>
      </c>
      <c r="AT82" s="44">
        <v>0</v>
      </c>
      <c r="AU82" s="48">
        <v>0</v>
      </c>
      <c r="AV82" s="137">
        <f t="shared" si="136"/>
        <v>0</v>
      </c>
      <c r="AW82" s="138">
        <f t="shared" si="137"/>
        <v>0</v>
      </c>
      <c r="AX82" s="139">
        <f t="shared" si="138"/>
        <v>0</v>
      </c>
      <c r="AY82" s="41"/>
      <c r="AZ82" s="43">
        <v>197958.58503862596</v>
      </c>
      <c r="BA82" s="47">
        <v>1.8039529875211959</v>
      </c>
      <c r="BB82" s="47">
        <v>38499.557098009922</v>
      </c>
      <c r="BC82" s="47">
        <v>1.4609174324748575</v>
      </c>
      <c r="BD82" s="44">
        <f t="shared" si="163"/>
        <v>236458.14213663587</v>
      </c>
      <c r="BE82" s="48">
        <v>1.7375257525342671</v>
      </c>
      <c r="BF82" s="46">
        <v>1096815.8997008358</v>
      </c>
      <c r="BG82" s="47">
        <v>1.8909510471814339</v>
      </c>
      <c r="BH82" s="44">
        <v>857887.1980614739</v>
      </c>
      <c r="BI82" s="47">
        <v>3.2178452532847488</v>
      </c>
      <c r="BJ82" s="44">
        <v>1954703.0977623097</v>
      </c>
      <c r="BK82" s="48">
        <v>2.3087853445600768</v>
      </c>
      <c r="BL82" s="137">
        <f t="shared" si="139"/>
        <v>1294774.4847394617</v>
      </c>
      <c r="BM82" s="138">
        <f t="shared" si="140"/>
        <v>896386.75515948387</v>
      </c>
      <c r="BN82" s="139">
        <f t="shared" si="141"/>
        <v>2191161.2398989457</v>
      </c>
      <c r="BO82" s="41"/>
      <c r="BP82" s="43">
        <v>0</v>
      </c>
      <c r="BQ82" s="47">
        <v>0</v>
      </c>
      <c r="BR82" s="47">
        <v>0</v>
      </c>
      <c r="BS82" s="47">
        <v>0</v>
      </c>
      <c r="BT82" s="44">
        <v>0</v>
      </c>
      <c r="BU82" s="48">
        <v>0</v>
      </c>
      <c r="BV82" s="46">
        <v>0</v>
      </c>
      <c r="BW82" s="47">
        <v>0</v>
      </c>
      <c r="BX82" s="44">
        <v>0</v>
      </c>
      <c r="BY82" s="47">
        <v>0</v>
      </c>
      <c r="BZ82" s="44">
        <v>0</v>
      </c>
      <c r="CA82" s="48">
        <v>0</v>
      </c>
      <c r="CB82" s="137">
        <f t="shared" si="142"/>
        <v>0</v>
      </c>
      <c r="CC82" s="138">
        <f t="shared" si="143"/>
        <v>0</v>
      </c>
      <c r="CD82" s="139">
        <f t="shared" si="144"/>
        <v>0</v>
      </c>
      <c r="CE82" s="41"/>
      <c r="CF82" s="43">
        <v>812248.0278873099</v>
      </c>
      <c r="CG82" s="47">
        <f t="shared" si="145"/>
        <v>6.4856355729675492</v>
      </c>
      <c r="CH82" s="47">
        <v>195744.20255390846</v>
      </c>
      <c r="CI82" s="47">
        <f t="shared" si="146"/>
        <v>9.0592957168467834</v>
      </c>
      <c r="CJ82" s="44">
        <v>1007992.2304412184</v>
      </c>
      <c r="CK82" s="48">
        <v>6.8643278997665451</v>
      </c>
      <c r="CL82" s="46">
        <v>93786.646385560103</v>
      </c>
      <c r="CM82" s="47">
        <v>0.17476608456223081</v>
      </c>
      <c r="CN82" s="44">
        <v>146248.44097568438</v>
      </c>
      <c r="CO82" s="47">
        <v>0.4553005045738634</v>
      </c>
      <c r="CP82" s="44">
        <v>240035.08736124448</v>
      </c>
      <c r="CQ82" s="48">
        <v>0.27980878723097924</v>
      </c>
      <c r="CR82" s="137">
        <f t="shared" si="147"/>
        <v>906034.67427286995</v>
      </c>
      <c r="CS82" s="138">
        <f t="shared" si="148"/>
        <v>341992.64352959284</v>
      </c>
      <c r="CT82" s="139">
        <f t="shared" si="149"/>
        <v>1248027.3178024627</v>
      </c>
      <c r="CU82" s="41"/>
      <c r="CV82" s="46">
        <f t="shared" si="150"/>
        <v>2310886.4317268776</v>
      </c>
      <c r="CW82" s="47">
        <f t="shared" si="128"/>
        <v>3.3993772136783149</v>
      </c>
      <c r="CX82" s="47">
        <f t="shared" si="151"/>
        <v>533812.84716386255</v>
      </c>
      <c r="CY82" s="47">
        <f t="shared" si="152"/>
        <v>3.5484617752774459</v>
      </c>
      <c r="CZ82" s="44">
        <f t="shared" si="153"/>
        <v>2844699.2788907401</v>
      </c>
      <c r="DA82" s="48">
        <f t="shared" si="154"/>
        <v>3.4263907906353164</v>
      </c>
      <c r="DB82" s="46">
        <f t="shared" si="155"/>
        <v>5513557.5875334498</v>
      </c>
      <c r="DC82" s="47">
        <f t="shared" si="120"/>
        <v>1.9836001985678544</v>
      </c>
      <c r="DD82" s="44">
        <f t="shared" si="156"/>
        <v>2645038.2381677628</v>
      </c>
      <c r="DE82" s="47">
        <f t="shared" si="157"/>
        <v>1.7407808972083825</v>
      </c>
      <c r="DF82" s="44">
        <f t="shared" si="158"/>
        <v>8158595.8257012125</v>
      </c>
      <c r="DG82" s="48">
        <f t="shared" si="159"/>
        <v>1.8977777351663405</v>
      </c>
      <c r="DH82" s="174"/>
      <c r="DI82" s="187" t="s">
        <v>81</v>
      </c>
      <c r="DJ82" s="46">
        <f t="shared" si="160"/>
        <v>2844699.2788907401</v>
      </c>
      <c r="DK82" s="44">
        <f t="shared" si="161"/>
        <v>8158595.8257012125</v>
      </c>
      <c r="DL82" s="45">
        <f t="shared" si="162"/>
        <v>11003295.104591953</v>
      </c>
      <c r="DM82"/>
    </row>
    <row r="83" spans="1:119" s="60" customFormat="1" ht="15.6" x14ac:dyDescent="0.3">
      <c r="A83" s="33">
        <v>68</v>
      </c>
      <c r="B83" s="33" t="s">
        <v>82</v>
      </c>
      <c r="C83" s="42"/>
      <c r="D83" s="43">
        <v>0</v>
      </c>
      <c r="E83" s="47">
        <v>0</v>
      </c>
      <c r="F83" s="47">
        <v>0</v>
      </c>
      <c r="G83" s="47">
        <v>0</v>
      </c>
      <c r="H83" s="44">
        <v>0</v>
      </c>
      <c r="I83" s="48">
        <v>0</v>
      </c>
      <c r="J83" s="46">
        <v>0</v>
      </c>
      <c r="K83" s="47">
        <v>0</v>
      </c>
      <c r="L83" s="44">
        <v>0</v>
      </c>
      <c r="M83" s="47">
        <v>0</v>
      </c>
      <c r="N83" s="44">
        <v>0</v>
      </c>
      <c r="O83" s="48">
        <v>0</v>
      </c>
      <c r="P83" s="137">
        <f t="shared" si="130"/>
        <v>0</v>
      </c>
      <c r="Q83" s="138">
        <f t="shared" si="131"/>
        <v>0</v>
      </c>
      <c r="R83" s="139">
        <f t="shared" si="132"/>
        <v>0</v>
      </c>
      <c r="S83" s="39"/>
      <c r="T83" s="43">
        <v>0</v>
      </c>
      <c r="U83" s="47">
        <v>0</v>
      </c>
      <c r="V83" s="47">
        <v>0</v>
      </c>
      <c r="W83" s="47">
        <v>0</v>
      </c>
      <c r="X83" s="44">
        <v>0</v>
      </c>
      <c r="Y83" s="48">
        <v>0</v>
      </c>
      <c r="Z83" s="46">
        <v>0</v>
      </c>
      <c r="AA83" s="47">
        <v>0</v>
      </c>
      <c r="AB83" s="44">
        <v>0</v>
      </c>
      <c r="AC83" s="47">
        <v>0</v>
      </c>
      <c r="AD83" s="44">
        <v>0</v>
      </c>
      <c r="AE83" s="48">
        <v>0</v>
      </c>
      <c r="AF83" s="137">
        <f t="shared" si="133"/>
        <v>0</v>
      </c>
      <c r="AG83" s="138">
        <f t="shared" si="134"/>
        <v>0</v>
      </c>
      <c r="AH83" s="139">
        <f t="shared" si="135"/>
        <v>0</v>
      </c>
      <c r="AI83" s="41"/>
      <c r="AJ83" s="43">
        <v>0</v>
      </c>
      <c r="AK83" s="47">
        <v>0</v>
      </c>
      <c r="AL83" s="44">
        <v>0</v>
      </c>
      <c r="AM83" s="47">
        <v>0</v>
      </c>
      <c r="AN83" s="44">
        <v>0</v>
      </c>
      <c r="AO83" s="48">
        <v>0</v>
      </c>
      <c r="AP83" s="46">
        <v>0</v>
      </c>
      <c r="AQ83" s="47">
        <v>0</v>
      </c>
      <c r="AR83" s="44">
        <v>0</v>
      </c>
      <c r="AS83" s="47">
        <v>0</v>
      </c>
      <c r="AT83" s="44">
        <v>0</v>
      </c>
      <c r="AU83" s="48">
        <v>0</v>
      </c>
      <c r="AV83" s="137">
        <f t="shared" si="136"/>
        <v>0</v>
      </c>
      <c r="AW83" s="138">
        <f t="shared" si="137"/>
        <v>0</v>
      </c>
      <c r="AX83" s="139">
        <f t="shared" si="138"/>
        <v>0</v>
      </c>
      <c r="AY83" s="41"/>
      <c r="AZ83" s="43">
        <v>0</v>
      </c>
      <c r="BA83" s="47">
        <v>0</v>
      </c>
      <c r="BB83" s="47">
        <v>0</v>
      </c>
      <c r="BC83" s="47">
        <v>0</v>
      </c>
      <c r="BD83" s="44">
        <f t="shared" si="163"/>
        <v>0</v>
      </c>
      <c r="BE83" s="48">
        <v>0</v>
      </c>
      <c r="BF83" s="46">
        <v>0</v>
      </c>
      <c r="BG83" s="47">
        <v>0</v>
      </c>
      <c r="BH83" s="44">
        <v>0</v>
      </c>
      <c r="BI83" s="47">
        <v>0</v>
      </c>
      <c r="BJ83" s="44">
        <v>0</v>
      </c>
      <c r="BK83" s="48">
        <v>0</v>
      </c>
      <c r="BL83" s="137">
        <f t="shared" si="139"/>
        <v>0</v>
      </c>
      <c r="BM83" s="138">
        <f t="shared" si="140"/>
        <v>0</v>
      </c>
      <c r="BN83" s="139">
        <f t="shared" si="141"/>
        <v>0</v>
      </c>
      <c r="BO83" s="41"/>
      <c r="BP83" s="43">
        <v>25848.28</v>
      </c>
      <c r="BQ83" s="47">
        <v>0.29802471982659223</v>
      </c>
      <c r="BR83" s="47">
        <v>5028.7999999999884</v>
      </c>
      <c r="BS83" s="47">
        <v>0.31165096678234933</v>
      </c>
      <c r="BT83" s="44">
        <v>30877.079999999987</v>
      </c>
      <c r="BU83" s="48">
        <v>0.30016214955088061</v>
      </c>
      <c r="BV83" s="46">
        <v>80080.840000000055</v>
      </c>
      <c r="BW83" s="47">
        <v>0.29841381751784035</v>
      </c>
      <c r="BX83" s="44">
        <v>51886.880000000005</v>
      </c>
      <c r="BY83" s="47">
        <v>0.30480097748954371</v>
      </c>
      <c r="BZ83" s="44">
        <v>131967.72000000006</v>
      </c>
      <c r="CA83" s="48">
        <v>0.30089291292263576</v>
      </c>
      <c r="CB83" s="137">
        <f t="shared" si="142"/>
        <v>105929.12000000005</v>
      </c>
      <c r="CC83" s="138">
        <f t="shared" si="143"/>
        <v>56915.679999999993</v>
      </c>
      <c r="CD83" s="139">
        <f t="shared" si="144"/>
        <v>162844.80000000005</v>
      </c>
      <c r="CE83" s="41"/>
      <c r="CF83" s="43">
        <v>0</v>
      </c>
      <c r="CG83" s="47">
        <f t="shared" si="145"/>
        <v>0</v>
      </c>
      <c r="CH83" s="47">
        <v>0</v>
      </c>
      <c r="CI83" s="47">
        <f t="shared" si="146"/>
        <v>0</v>
      </c>
      <c r="CJ83" s="44">
        <v>0</v>
      </c>
      <c r="CK83" s="48">
        <v>0</v>
      </c>
      <c r="CL83" s="46">
        <v>0</v>
      </c>
      <c r="CM83" s="47">
        <v>0</v>
      </c>
      <c r="CN83" s="44">
        <v>0</v>
      </c>
      <c r="CO83" s="47">
        <v>0</v>
      </c>
      <c r="CP83" s="44">
        <v>0</v>
      </c>
      <c r="CQ83" s="48">
        <v>0</v>
      </c>
      <c r="CR83" s="137">
        <f t="shared" si="147"/>
        <v>0</v>
      </c>
      <c r="CS83" s="138">
        <f t="shared" si="148"/>
        <v>0</v>
      </c>
      <c r="CT83" s="139">
        <f t="shared" si="149"/>
        <v>0</v>
      </c>
      <c r="CU83" s="41"/>
      <c r="CV83" s="46">
        <f t="shared" si="150"/>
        <v>25848.28</v>
      </c>
      <c r="CW83" s="47">
        <f t="shared" si="128"/>
        <v>3.802352761191944E-2</v>
      </c>
      <c r="CX83" s="47">
        <f t="shared" si="151"/>
        <v>5028.7999999999884</v>
      </c>
      <c r="CY83" s="47">
        <f t="shared" si="152"/>
        <v>3.3428390999434891E-2</v>
      </c>
      <c r="CZ83" s="44">
        <f t="shared" si="153"/>
        <v>30877.079999999987</v>
      </c>
      <c r="DA83" s="48">
        <f t="shared" si="154"/>
        <v>3.7190905674558419E-2</v>
      </c>
      <c r="DB83" s="46">
        <f t="shared" si="155"/>
        <v>80080.840000000055</v>
      </c>
      <c r="DC83" s="47">
        <f t="shared" si="120"/>
        <v>2.8810503491366133E-2</v>
      </c>
      <c r="DD83" s="44">
        <f t="shared" si="156"/>
        <v>51886.880000000005</v>
      </c>
      <c r="DE83" s="47">
        <f t="shared" si="157"/>
        <v>3.4148349243643281E-2</v>
      </c>
      <c r="DF83" s="44">
        <f t="shared" si="158"/>
        <v>131967.72000000006</v>
      </c>
      <c r="DG83" s="48">
        <f t="shared" si="159"/>
        <v>3.0697120696641531E-2</v>
      </c>
      <c r="DH83" s="174"/>
      <c r="DI83" s="187" t="s">
        <v>82</v>
      </c>
      <c r="DJ83" s="46">
        <f t="shared" si="160"/>
        <v>30877.079999999987</v>
      </c>
      <c r="DK83" s="44">
        <f t="shared" si="161"/>
        <v>131967.72000000006</v>
      </c>
      <c r="DL83" s="45">
        <f t="shared" si="162"/>
        <v>162844.80000000005</v>
      </c>
      <c r="DM83"/>
    </row>
    <row r="84" spans="1:119" s="60" customFormat="1" ht="15.6" x14ac:dyDescent="0.3">
      <c r="A84" s="33">
        <v>69</v>
      </c>
      <c r="B84" s="33" t="s">
        <v>83</v>
      </c>
      <c r="C84" s="42"/>
      <c r="D84" s="43">
        <v>0</v>
      </c>
      <c r="E84" s="47">
        <v>0</v>
      </c>
      <c r="F84" s="47">
        <v>0</v>
      </c>
      <c r="G84" s="47">
        <v>0</v>
      </c>
      <c r="H84" s="44">
        <v>0</v>
      </c>
      <c r="I84" s="48">
        <v>0</v>
      </c>
      <c r="J84" s="46">
        <v>0</v>
      </c>
      <c r="K84" s="47">
        <v>0</v>
      </c>
      <c r="L84" s="44">
        <v>0</v>
      </c>
      <c r="M84" s="47">
        <v>0</v>
      </c>
      <c r="N84" s="44">
        <v>0</v>
      </c>
      <c r="O84" s="48">
        <v>0</v>
      </c>
      <c r="P84" s="137">
        <f t="shared" si="130"/>
        <v>0</v>
      </c>
      <c r="Q84" s="138">
        <f t="shared" si="131"/>
        <v>0</v>
      </c>
      <c r="R84" s="139">
        <f t="shared" si="132"/>
        <v>0</v>
      </c>
      <c r="S84" s="39"/>
      <c r="T84" s="43">
        <v>0</v>
      </c>
      <c r="U84" s="47">
        <v>0</v>
      </c>
      <c r="V84" s="47">
        <v>0</v>
      </c>
      <c r="W84" s="47">
        <v>0</v>
      </c>
      <c r="X84" s="44">
        <v>0</v>
      </c>
      <c r="Y84" s="48">
        <v>0</v>
      </c>
      <c r="Z84" s="46">
        <v>-2.7746564469575725</v>
      </c>
      <c r="AA84" s="47">
        <v>-2.9287373172163235E-6</v>
      </c>
      <c r="AB84" s="44">
        <v>0</v>
      </c>
      <c r="AC84" s="47">
        <v>0</v>
      </c>
      <c r="AD84" s="44">
        <v>-2.7746564469575725</v>
      </c>
      <c r="AE84" s="48">
        <v>-2.1216635649260288E-6</v>
      </c>
      <c r="AF84" s="137">
        <f t="shared" si="133"/>
        <v>-2.7746564469575725</v>
      </c>
      <c r="AG84" s="138">
        <f t="shared" si="134"/>
        <v>0</v>
      </c>
      <c r="AH84" s="139">
        <f t="shared" si="135"/>
        <v>-2.7746564469575725</v>
      </c>
      <c r="AI84" s="41"/>
      <c r="AJ84" s="43">
        <v>-1395302.5310755132</v>
      </c>
      <c r="AK84" s="47">
        <v>-22.133606140157251</v>
      </c>
      <c r="AL84" s="44">
        <v>-310303.23076742125</v>
      </c>
      <c r="AM84" s="47">
        <v>-17.86843434109301</v>
      </c>
      <c r="AN84" s="44">
        <v>-1705605.7618429344</v>
      </c>
      <c r="AO84" s="48">
        <v>-21.212418996628788</v>
      </c>
      <c r="AP84" s="46">
        <v>-86811.167527203143</v>
      </c>
      <c r="AQ84" s="47">
        <v>-0.61377541768975197</v>
      </c>
      <c r="AR84" s="44">
        <v>-131282.20194476651</v>
      </c>
      <c r="AS84" s="47">
        <v>-0.95298457410961535</v>
      </c>
      <c r="AT84" s="44">
        <v>-218093.36947196967</v>
      </c>
      <c r="AU84" s="48">
        <v>-0.78114510353610411</v>
      </c>
      <c r="AV84" s="137">
        <f t="shared" si="136"/>
        <v>-1482113.6986027164</v>
      </c>
      <c r="AW84" s="138">
        <f t="shared" si="137"/>
        <v>-441585.43271218776</v>
      </c>
      <c r="AX84" s="139">
        <f t="shared" si="138"/>
        <v>-1923699.1313149042</v>
      </c>
      <c r="AY84" s="41"/>
      <c r="AZ84" s="43">
        <v>43421.103429223615</v>
      </c>
      <c r="BA84" s="47">
        <v>0.39568695258824466</v>
      </c>
      <c r="BB84" s="47">
        <v>8444.6615457763837</v>
      </c>
      <c r="BC84" s="47">
        <v>0.32044403087983847</v>
      </c>
      <c r="BD84" s="44">
        <f t="shared" si="163"/>
        <v>51865.764974999998</v>
      </c>
      <c r="BE84" s="48">
        <v>0.38111651180477479</v>
      </c>
      <c r="BF84" s="46">
        <v>-59793.512727044523</v>
      </c>
      <c r="BG84" s="47">
        <v>-0.10308622033716044</v>
      </c>
      <c r="BH84" s="44">
        <v>-46768.185170955425</v>
      </c>
      <c r="BI84" s="47">
        <v>-0.17542257653122967</v>
      </c>
      <c r="BJ84" s="44">
        <v>-106561.69789799995</v>
      </c>
      <c r="BK84" s="48">
        <v>-0.12586468332709291</v>
      </c>
      <c r="BL84" s="137">
        <f t="shared" si="139"/>
        <v>-16372.409297820908</v>
      </c>
      <c r="BM84" s="138">
        <f t="shared" si="140"/>
        <v>-38323.523625179041</v>
      </c>
      <c r="BN84" s="139">
        <f t="shared" si="141"/>
        <v>-54695.932922999949</v>
      </c>
      <c r="BO84" s="41"/>
      <c r="BP84" s="43">
        <v>386026.28395293211</v>
      </c>
      <c r="BQ84" s="47">
        <v>4.4507942161247529</v>
      </c>
      <c r="BR84" s="47">
        <v>49565.132645911202</v>
      </c>
      <c r="BS84" s="47">
        <v>3.0717112447887458</v>
      </c>
      <c r="BT84" s="44">
        <v>435591.41659884329</v>
      </c>
      <c r="BU84" s="48">
        <v>4.2344695784776931</v>
      </c>
      <c r="BV84" s="46">
        <v>137504.17148473431</v>
      </c>
      <c r="BW84" s="47">
        <v>0.51239653252122863</v>
      </c>
      <c r="BX84" s="44">
        <v>195607.58191642247</v>
      </c>
      <c r="BY84" s="47">
        <v>1.1490646994479443</v>
      </c>
      <c r="BZ84" s="44">
        <v>333111.75340115675</v>
      </c>
      <c r="CA84" s="48">
        <v>0.75951123357773198</v>
      </c>
      <c r="CB84" s="137">
        <f t="shared" si="142"/>
        <v>523530.45543766639</v>
      </c>
      <c r="CC84" s="138">
        <f t="shared" si="143"/>
        <v>245172.71456233365</v>
      </c>
      <c r="CD84" s="139">
        <f t="shared" si="144"/>
        <v>768703.17</v>
      </c>
      <c r="CE84" s="41"/>
      <c r="CF84" s="43">
        <v>-496904.68556109502</v>
      </c>
      <c r="CG84" s="47">
        <f t="shared" si="145"/>
        <v>-3.9676830160262462</v>
      </c>
      <c r="CH84" s="47">
        <v>-74545.437984546938</v>
      </c>
      <c r="CI84" s="47">
        <f t="shared" si="146"/>
        <v>-3.4500596095962854</v>
      </c>
      <c r="CJ84" s="44">
        <v>-571450.12354564201</v>
      </c>
      <c r="CK84" s="48">
        <v>-3.8915191088946988</v>
      </c>
      <c r="CL84" s="46">
        <v>224837.9892013208</v>
      </c>
      <c r="CM84" s="47">
        <v>0.4189728127394679</v>
      </c>
      <c r="CN84" s="44">
        <v>495984.40864868835</v>
      </c>
      <c r="CO84" s="47">
        <v>1.5440981798641038</v>
      </c>
      <c r="CP84" s="44">
        <v>720822.39785000915</v>
      </c>
      <c r="CQ84" s="48">
        <v>0.84026232651477895</v>
      </c>
      <c r="CR84" s="137">
        <f t="shared" si="147"/>
        <v>-272066.69635977421</v>
      </c>
      <c r="CS84" s="138">
        <f t="shared" si="148"/>
        <v>421438.97066414141</v>
      </c>
      <c r="CT84" s="139">
        <f t="shared" si="149"/>
        <v>149372.27430436719</v>
      </c>
      <c r="CU84" s="41"/>
      <c r="CV84" s="46">
        <f t="shared" si="150"/>
        <v>-1462759.8292544526</v>
      </c>
      <c r="CW84" s="47">
        <f t="shared" si="128"/>
        <v>-2.151759759537704</v>
      </c>
      <c r="CX84" s="47">
        <f t="shared" si="151"/>
        <v>-326838.87456028064</v>
      </c>
      <c r="CY84" s="47">
        <f t="shared" si="152"/>
        <v>-2.1726252172717828</v>
      </c>
      <c r="CZ84" s="44">
        <f t="shared" si="153"/>
        <v>-1789598.7038147333</v>
      </c>
      <c r="DA84" s="48">
        <f t="shared" si="154"/>
        <v>-2.1555405041178046</v>
      </c>
      <c r="DB84" s="46">
        <f t="shared" si="155"/>
        <v>215734.70577536049</v>
      </c>
      <c r="DC84" s="47">
        <f t="shared" si="120"/>
        <v>7.7614389333951345E-2</v>
      </c>
      <c r="DD84" s="44">
        <f t="shared" si="156"/>
        <v>513541.60344938887</v>
      </c>
      <c r="DE84" s="47">
        <f t="shared" si="157"/>
        <v>0.33797750078112804</v>
      </c>
      <c r="DF84" s="44">
        <f t="shared" si="158"/>
        <v>729276.30922474933</v>
      </c>
      <c r="DG84" s="48">
        <f t="shared" si="159"/>
        <v>0.16963756656153028</v>
      </c>
      <c r="DH84" s="174"/>
      <c r="DI84" s="187" t="s">
        <v>83</v>
      </c>
      <c r="DJ84" s="46">
        <f t="shared" si="160"/>
        <v>-1789598.7038147333</v>
      </c>
      <c r="DK84" s="44">
        <f t="shared" si="161"/>
        <v>729276.30922474933</v>
      </c>
      <c r="DL84" s="45">
        <f t="shared" si="162"/>
        <v>-1060322.3945899839</v>
      </c>
      <c r="DM84"/>
    </row>
    <row r="85" spans="1:119" s="60" customFormat="1" ht="15.6" x14ac:dyDescent="0.3">
      <c r="A85" s="33">
        <v>70</v>
      </c>
      <c r="B85" s="33" t="s">
        <v>84</v>
      </c>
      <c r="C85" s="42"/>
      <c r="D85" s="43">
        <v>0</v>
      </c>
      <c r="E85" s="47">
        <v>0</v>
      </c>
      <c r="F85" s="47">
        <v>0</v>
      </c>
      <c r="G85" s="47">
        <v>0</v>
      </c>
      <c r="H85" s="44">
        <v>0</v>
      </c>
      <c r="I85" s="48">
        <v>0</v>
      </c>
      <c r="J85" s="46">
        <v>0</v>
      </c>
      <c r="K85" s="47">
        <v>0</v>
      </c>
      <c r="L85" s="44">
        <v>0</v>
      </c>
      <c r="M85" s="47">
        <v>0</v>
      </c>
      <c r="N85" s="44">
        <v>0</v>
      </c>
      <c r="O85" s="48">
        <v>0</v>
      </c>
      <c r="P85" s="137">
        <f t="shared" si="130"/>
        <v>0</v>
      </c>
      <c r="Q85" s="138">
        <f t="shared" si="131"/>
        <v>0</v>
      </c>
      <c r="R85" s="139">
        <f t="shared" si="132"/>
        <v>0</v>
      </c>
      <c r="S85" s="39"/>
      <c r="T85" s="43">
        <v>453785.24140868615</v>
      </c>
      <c r="U85" s="47">
        <v>2.3951632881451195</v>
      </c>
      <c r="V85" s="47">
        <v>70265.672631639842</v>
      </c>
      <c r="W85" s="47">
        <v>1.5316767876106778</v>
      </c>
      <c r="X85" s="44">
        <v>524050.91404032602</v>
      </c>
      <c r="Y85" s="48">
        <v>2.226838935471823</v>
      </c>
      <c r="Z85" s="46">
        <v>1411144.122748361</v>
      </c>
      <c r="AA85" s="47">
        <v>1.4895070907950907</v>
      </c>
      <c r="AB85" s="44">
        <v>521320.54988588369</v>
      </c>
      <c r="AC85" s="47">
        <v>1.4465696309655358</v>
      </c>
      <c r="AD85" s="44">
        <v>1932464.6726342447</v>
      </c>
      <c r="AE85" s="48">
        <v>1.4776747913892192</v>
      </c>
      <c r="AF85" s="137">
        <f t="shared" si="133"/>
        <v>1864929.3641570471</v>
      </c>
      <c r="AG85" s="138">
        <f t="shared" si="134"/>
        <v>591586.22251752357</v>
      </c>
      <c r="AH85" s="139">
        <f t="shared" si="135"/>
        <v>2456515.5866745706</v>
      </c>
      <c r="AI85" s="41"/>
      <c r="AJ85" s="43">
        <v>3810146.3147565387</v>
      </c>
      <c r="AK85" s="47">
        <v>60.44013824169636</v>
      </c>
      <c r="AL85" s="44">
        <v>976221.89063345082</v>
      </c>
      <c r="AM85" s="47">
        <v>56.214550882958129</v>
      </c>
      <c r="AN85" s="44">
        <v>4786368.2053899895</v>
      </c>
      <c r="AO85" s="48">
        <v>59.527500502325566</v>
      </c>
      <c r="AP85" s="46">
        <v>1190014.0207432157</v>
      </c>
      <c r="AQ85" s="47">
        <v>8.4136796387336901</v>
      </c>
      <c r="AR85" s="44">
        <v>1859429.3226054516</v>
      </c>
      <c r="AS85" s="47">
        <v>13.497697592211409</v>
      </c>
      <c r="AT85" s="44">
        <v>3049443.343348667</v>
      </c>
      <c r="AU85" s="48">
        <v>10.922192370794338</v>
      </c>
      <c r="AV85" s="137">
        <f t="shared" si="136"/>
        <v>5000160.3354997542</v>
      </c>
      <c r="AW85" s="138">
        <f t="shared" si="137"/>
        <v>2835651.2132389024</v>
      </c>
      <c r="AX85" s="139">
        <f t="shared" si="138"/>
        <v>7835811.5487386566</v>
      </c>
      <c r="AY85" s="41"/>
      <c r="AZ85" s="43">
        <v>274013.42103698937</v>
      </c>
      <c r="BA85" s="47">
        <v>2.4970239578350713</v>
      </c>
      <c r="BB85" s="47">
        <v>53290.921163010906</v>
      </c>
      <c r="BC85" s="47">
        <v>2.0221956195883166</v>
      </c>
      <c r="BD85" s="44">
        <f t="shared" si="163"/>
        <v>327304.3422000003</v>
      </c>
      <c r="BE85" s="48">
        <v>2.4050756651896941</v>
      </c>
      <c r="BF85" s="46">
        <v>1178001.8879579497</v>
      </c>
      <c r="BG85" s="47">
        <v>2.0309186840046438</v>
      </c>
      <c r="BH85" s="44">
        <v>921387.7545420496</v>
      </c>
      <c r="BI85" s="47">
        <v>3.4560292065057392</v>
      </c>
      <c r="BJ85" s="44">
        <v>2099389.6424999991</v>
      </c>
      <c r="BK85" s="48">
        <v>2.4796809524034495</v>
      </c>
      <c r="BL85" s="137">
        <f t="shared" si="139"/>
        <v>1452015.3089949391</v>
      </c>
      <c r="BM85" s="138">
        <f t="shared" si="140"/>
        <v>974678.67570506048</v>
      </c>
      <c r="BN85" s="139">
        <f t="shared" si="141"/>
        <v>2426693.9846999994</v>
      </c>
      <c r="BO85" s="41"/>
      <c r="BP85" s="43">
        <v>4088577.23</v>
      </c>
      <c r="BQ85" s="47">
        <v>47.140354540423374</v>
      </c>
      <c r="BR85" s="47">
        <v>502057.50000000023</v>
      </c>
      <c r="BS85" s="47">
        <v>31.114123698562235</v>
      </c>
      <c r="BT85" s="44">
        <v>4590634.7300000004</v>
      </c>
      <c r="BU85" s="48">
        <v>44.6264604152895</v>
      </c>
      <c r="BV85" s="46">
        <v>1649007.9399999992</v>
      </c>
      <c r="BW85" s="47">
        <v>6.1448750349350645</v>
      </c>
      <c r="BX85" s="44">
        <v>2630341.959999999</v>
      </c>
      <c r="BY85" s="47">
        <v>15.451512994031669</v>
      </c>
      <c r="BZ85" s="44">
        <v>4279349.8999999985</v>
      </c>
      <c r="CA85" s="48">
        <v>9.7571289162697443</v>
      </c>
      <c r="CB85" s="137">
        <f t="shared" si="142"/>
        <v>5737585.169999999</v>
      </c>
      <c r="CC85" s="138">
        <f t="shared" si="143"/>
        <v>3132399.459999999</v>
      </c>
      <c r="CD85" s="139">
        <f t="shared" si="144"/>
        <v>8869984.629999999</v>
      </c>
      <c r="CE85" s="41"/>
      <c r="CF85" s="43">
        <v>1307645.2595157349</v>
      </c>
      <c r="CG85" s="47">
        <f t="shared" si="145"/>
        <v>10.441281875435051</v>
      </c>
      <c r="CH85" s="47">
        <v>296603.01548426505</v>
      </c>
      <c r="CI85" s="47">
        <f t="shared" si="146"/>
        <v>13.727172466527747</v>
      </c>
      <c r="CJ85" s="44">
        <v>1604248.2749999999</v>
      </c>
      <c r="CK85" s="48">
        <v>10.924772889781742</v>
      </c>
      <c r="CL85" s="46">
        <v>619559.00009216834</v>
      </c>
      <c r="CM85" s="47">
        <v>1.1545129799850706</v>
      </c>
      <c r="CN85" s="44">
        <v>835225.14990783203</v>
      </c>
      <c r="CO85" s="47">
        <v>2.6002221264638479</v>
      </c>
      <c r="CP85" s="44">
        <v>1454784.1500000004</v>
      </c>
      <c r="CQ85" s="48">
        <v>1.6958411920909624</v>
      </c>
      <c r="CR85" s="137">
        <f t="shared" si="147"/>
        <v>1927204.2596079032</v>
      </c>
      <c r="CS85" s="138">
        <f t="shared" si="148"/>
        <v>1131828.1653920971</v>
      </c>
      <c r="CT85" s="139">
        <f t="shared" si="149"/>
        <v>3059032.4250000003</v>
      </c>
      <c r="CU85" s="41"/>
      <c r="CV85" s="46">
        <f t="shared" si="150"/>
        <v>9934167.4667179491</v>
      </c>
      <c r="CW85" s="47">
        <f t="shared" si="128"/>
        <v>14.61343234335831</v>
      </c>
      <c r="CX85" s="47">
        <f t="shared" si="151"/>
        <v>1898438.999912367</v>
      </c>
      <c r="CY85" s="47">
        <f t="shared" si="152"/>
        <v>12.619662976783109</v>
      </c>
      <c r="CZ85" s="44">
        <f t="shared" si="153"/>
        <v>11832606.466630315</v>
      </c>
      <c r="DA85" s="48">
        <f t="shared" si="154"/>
        <v>14.252168630732513</v>
      </c>
      <c r="DB85" s="46">
        <f t="shared" si="155"/>
        <v>6047726.9715416934</v>
      </c>
      <c r="DC85" s="47">
        <f t="shared" si="120"/>
        <v>2.175777115080598</v>
      </c>
      <c r="DD85" s="44">
        <f t="shared" si="156"/>
        <v>6767704.7369412156</v>
      </c>
      <c r="DE85" s="47">
        <f t="shared" si="157"/>
        <v>4.4540343326661302</v>
      </c>
      <c r="DF85" s="44">
        <f t="shared" si="158"/>
        <v>12815431.70848291</v>
      </c>
      <c r="DG85" s="48">
        <f t="shared" si="159"/>
        <v>2.9810081884787181</v>
      </c>
      <c r="DH85" s="174"/>
      <c r="DI85" s="187" t="s">
        <v>84</v>
      </c>
      <c r="DJ85" s="46">
        <f t="shared" si="160"/>
        <v>11832606.466630315</v>
      </c>
      <c r="DK85" s="44">
        <f t="shared" si="161"/>
        <v>12815431.70848291</v>
      </c>
      <c r="DL85" s="45">
        <f t="shared" si="162"/>
        <v>24648038.175113223</v>
      </c>
      <c r="DM85"/>
    </row>
    <row r="86" spans="1:119" s="60" customFormat="1" ht="15.6" x14ac:dyDescent="0.3">
      <c r="A86" s="33">
        <v>71</v>
      </c>
      <c r="B86" s="33" t="s">
        <v>85</v>
      </c>
      <c r="C86" s="42"/>
      <c r="D86" s="43">
        <v>73334.91240720381</v>
      </c>
      <c r="E86" s="47">
        <v>0.6945120123418802</v>
      </c>
      <c r="F86" s="47">
        <v>0</v>
      </c>
      <c r="G86" s="47">
        <v>0</v>
      </c>
      <c r="H86" s="44">
        <v>73334.91240720381</v>
      </c>
      <c r="I86" s="48">
        <v>0.56985711715909404</v>
      </c>
      <c r="J86" s="46">
        <v>76380.926378514851</v>
      </c>
      <c r="K86" s="47">
        <v>0.24984520245627387</v>
      </c>
      <c r="L86" s="44">
        <v>0</v>
      </c>
      <c r="M86" s="47">
        <v>0</v>
      </c>
      <c r="N86" s="44">
        <v>76380.926378514851</v>
      </c>
      <c r="O86" s="48">
        <v>0.13424255528521337</v>
      </c>
      <c r="P86" s="137">
        <f t="shared" si="130"/>
        <v>149715.83878571866</v>
      </c>
      <c r="Q86" s="138">
        <f t="shared" si="131"/>
        <v>0</v>
      </c>
      <c r="R86" s="139">
        <f t="shared" si="132"/>
        <v>149715.83878571866</v>
      </c>
      <c r="S86" s="39"/>
      <c r="T86" s="43">
        <v>32269.298327227618</v>
      </c>
      <c r="U86" s="47">
        <v>0.17032338567831362</v>
      </c>
      <c r="V86" s="47">
        <v>7115.3476371467641</v>
      </c>
      <c r="W86" s="47">
        <v>0.1551029457688668</v>
      </c>
      <c r="X86" s="44">
        <v>39384.64596437438</v>
      </c>
      <c r="Y86" s="48">
        <v>0.16735637844244511</v>
      </c>
      <c r="Z86" s="46">
        <v>18032.2336171196</v>
      </c>
      <c r="AA86" s="47">
        <v>1.9033590830723989E-2</v>
      </c>
      <c r="AB86" s="44">
        <v>14461.475023754308</v>
      </c>
      <c r="AC86" s="47">
        <v>4.012796079668994E-2</v>
      </c>
      <c r="AD86" s="44">
        <v>32493.708640873909</v>
      </c>
      <c r="AE86" s="48">
        <v>2.4846577956798278E-2</v>
      </c>
      <c r="AF86" s="137">
        <f t="shared" si="133"/>
        <v>50301.531944347218</v>
      </c>
      <c r="AG86" s="138">
        <f t="shared" si="134"/>
        <v>21576.822660901074</v>
      </c>
      <c r="AH86" s="139">
        <f t="shared" si="135"/>
        <v>71878.354605248285</v>
      </c>
      <c r="AI86" s="41"/>
      <c r="AJ86" s="43">
        <v>0</v>
      </c>
      <c r="AK86" s="47">
        <v>0</v>
      </c>
      <c r="AL86" s="44">
        <v>0</v>
      </c>
      <c r="AM86" s="47">
        <v>0</v>
      </c>
      <c r="AN86" s="44">
        <v>0</v>
      </c>
      <c r="AO86" s="48">
        <v>0</v>
      </c>
      <c r="AP86" s="46">
        <v>0</v>
      </c>
      <c r="AQ86" s="47">
        <v>0</v>
      </c>
      <c r="AR86" s="44">
        <v>0</v>
      </c>
      <c r="AS86" s="47">
        <v>0</v>
      </c>
      <c r="AT86" s="44">
        <v>0</v>
      </c>
      <c r="AU86" s="48">
        <v>0</v>
      </c>
      <c r="AV86" s="137">
        <f t="shared" si="136"/>
        <v>0</v>
      </c>
      <c r="AW86" s="138">
        <f t="shared" si="137"/>
        <v>0</v>
      </c>
      <c r="AX86" s="139">
        <f t="shared" si="138"/>
        <v>0</v>
      </c>
      <c r="AY86" s="41"/>
      <c r="AZ86" s="43">
        <v>0</v>
      </c>
      <c r="BA86" s="47">
        <v>0</v>
      </c>
      <c r="BB86" s="47">
        <v>0</v>
      </c>
      <c r="BC86" s="47">
        <v>0</v>
      </c>
      <c r="BD86" s="44">
        <f t="shared" si="163"/>
        <v>0</v>
      </c>
      <c r="BE86" s="48">
        <v>0</v>
      </c>
      <c r="BF86" s="46">
        <v>0</v>
      </c>
      <c r="BG86" s="47">
        <v>0</v>
      </c>
      <c r="BH86" s="44">
        <v>0</v>
      </c>
      <c r="BI86" s="47">
        <v>0</v>
      </c>
      <c r="BJ86" s="44">
        <v>0</v>
      </c>
      <c r="BK86" s="48">
        <v>0</v>
      </c>
      <c r="BL86" s="137">
        <f t="shared" si="139"/>
        <v>0</v>
      </c>
      <c r="BM86" s="138">
        <f t="shared" si="140"/>
        <v>0</v>
      </c>
      <c r="BN86" s="139">
        <f t="shared" si="141"/>
        <v>0</v>
      </c>
      <c r="BO86" s="41"/>
      <c r="BP86" s="43">
        <v>0</v>
      </c>
      <c r="BQ86" s="47">
        <v>0</v>
      </c>
      <c r="BR86" s="47">
        <v>0</v>
      </c>
      <c r="BS86" s="47">
        <v>0</v>
      </c>
      <c r="BT86" s="44">
        <v>0</v>
      </c>
      <c r="BU86" s="48">
        <v>0</v>
      </c>
      <c r="BV86" s="46">
        <v>0</v>
      </c>
      <c r="BW86" s="47">
        <v>0</v>
      </c>
      <c r="BX86" s="44">
        <v>0</v>
      </c>
      <c r="BY86" s="47">
        <v>0</v>
      </c>
      <c r="BZ86" s="44">
        <v>0</v>
      </c>
      <c r="CA86" s="48">
        <v>0</v>
      </c>
      <c r="CB86" s="137">
        <f t="shared" si="142"/>
        <v>0</v>
      </c>
      <c r="CC86" s="138">
        <f t="shared" si="143"/>
        <v>0</v>
      </c>
      <c r="CD86" s="139">
        <f t="shared" si="144"/>
        <v>0</v>
      </c>
      <c r="CE86" s="41"/>
      <c r="CF86" s="43">
        <v>0</v>
      </c>
      <c r="CG86" s="47">
        <f t="shared" si="145"/>
        <v>0</v>
      </c>
      <c r="CH86" s="47">
        <v>0</v>
      </c>
      <c r="CI86" s="47">
        <f t="shared" si="146"/>
        <v>0</v>
      </c>
      <c r="CJ86" s="44">
        <v>0</v>
      </c>
      <c r="CK86" s="48">
        <v>0</v>
      </c>
      <c r="CL86" s="46">
        <v>0</v>
      </c>
      <c r="CM86" s="47">
        <v>0</v>
      </c>
      <c r="CN86" s="44">
        <v>0</v>
      </c>
      <c r="CO86" s="47">
        <v>0</v>
      </c>
      <c r="CP86" s="44">
        <v>0</v>
      </c>
      <c r="CQ86" s="48">
        <v>0</v>
      </c>
      <c r="CR86" s="137">
        <f t="shared" si="147"/>
        <v>0</v>
      </c>
      <c r="CS86" s="138">
        <f t="shared" si="148"/>
        <v>0</v>
      </c>
      <c r="CT86" s="139">
        <f t="shared" si="149"/>
        <v>0</v>
      </c>
      <c r="CU86" s="41"/>
      <c r="CV86" s="46">
        <f t="shared" si="150"/>
        <v>105604.21073443143</v>
      </c>
      <c r="CW86" s="47">
        <f t="shared" si="128"/>
        <v>0.15534668545820507</v>
      </c>
      <c r="CX86" s="47">
        <f t="shared" si="151"/>
        <v>7115.3476371467641</v>
      </c>
      <c r="CY86" s="47">
        <f t="shared" si="152"/>
        <v>4.7298485306921691E-2</v>
      </c>
      <c r="CZ86" s="44">
        <f t="shared" si="153"/>
        <v>112719.5583715782</v>
      </c>
      <c r="DA86" s="48">
        <f t="shared" si="154"/>
        <v>0.13576874701478406</v>
      </c>
      <c r="DB86" s="46">
        <f t="shared" si="155"/>
        <v>94413.159995634458</v>
      </c>
      <c r="DC86" s="47">
        <f t="shared" si="120"/>
        <v>3.3966809984574763E-2</v>
      </c>
      <c r="DD86" s="44">
        <f t="shared" si="156"/>
        <v>14461.475023754308</v>
      </c>
      <c r="DE86" s="47">
        <f t="shared" si="157"/>
        <v>9.5175408444174454E-3</v>
      </c>
      <c r="DF86" s="44">
        <f t="shared" si="158"/>
        <v>108874.63501938876</v>
      </c>
      <c r="DG86" s="48">
        <f t="shared" si="159"/>
        <v>2.5325419064548285E-2</v>
      </c>
      <c r="DH86" s="174"/>
      <c r="DI86" s="187" t="s">
        <v>85</v>
      </c>
      <c r="DJ86" s="46">
        <f t="shared" si="160"/>
        <v>112719.5583715782</v>
      </c>
      <c r="DK86" s="44">
        <f t="shared" si="161"/>
        <v>108874.63501938876</v>
      </c>
      <c r="DL86" s="45">
        <f t="shared" si="162"/>
        <v>221594.19339096698</v>
      </c>
      <c r="DM86"/>
    </row>
    <row r="87" spans="1:119" s="60" customFormat="1" ht="15.6" x14ac:dyDescent="0.3">
      <c r="A87" s="33">
        <v>72</v>
      </c>
      <c r="B87" s="33" t="s">
        <v>86</v>
      </c>
      <c r="C87" s="42"/>
      <c r="D87" s="43">
        <v>34277.386623188315</v>
      </c>
      <c r="E87" s="47">
        <v>0.32462105673903624</v>
      </c>
      <c r="F87" s="47">
        <v>0</v>
      </c>
      <c r="G87" s="47">
        <v>0</v>
      </c>
      <c r="H87" s="44">
        <v>34277.386623188315</v>
      </c>
      <c r="I87" s="48">
        <v>0.26635625629954396</v>
      </c>
      <c r="J87" s="46">
        <v>30963.596986188328</v>
      </c>
      <c r="K87" s="47">
        <v>0.10128321983752188</v>
      </c>
      <c r="L87" s="44">
        <v>0</v>
      </c>
      <c r="M87" s="47">
        <v>0</v>
      </c>
      <c r="N87" s="44">
        <v>30963.596986188328</v>
      </c>
      <c r="O87" s="48">
        <v>5.4419769140384107E-2</v>
      </c>
      <c r="P87" s="137">
        <f t="shared" si="130"/>
        <v>65240.983609376643</v>
      </c>
      <c r="Q87" s="138">
        <f t="shared" si="131"/>
        <v>0</v>
      </c>
      <c r="R87" s="139">
        <f t="shared" si="132"/>
        <v>65240.983609376643</v>
      </c>
      <c r="S87" s="39"/>
      <c r="T87" s="43">
        <v>152.38307983157574</v>
      </c>
      <c r="U87" s="47">
        <v>8.0430636618780704E-4</v>
      </c>
      <c r="V87" s="47">
        <v>50.396337016039297</v>
      </c>
      <c r="W87" s="47">
        <v>1.0985577551180228E-3</v>
      </c>
      <c r="X87" s="44">
        <v>202.77941684761504</v>
      </c>
      <c r="Y87" s="48">
        <v>8.6166646913584538E-4</v>
      </c>
      <c r="Z87" s="46">
        <v>-116.19002624371842</v>
      </c>
      <c r="AA87" s="47">
        <v>-1.2264223418414637E-4</v>
      </c>
      <c r="AB87" s="44">
        <v>78.106310430008762</v>
      </c>
      <c r="AC87" s="47">
        <v>2.1673079390319426E-4</v>
      </c>
      <c r="AD87" s="44">
        <v>-38.083715813709659</v>
      </c>
      <c r="AE87" s="48">
        <v>-2.9121022297208586E-5</v>
      </c>
      <c r="AF87" s="137">
        <f t="shared" si="133"/>
        <v>36.193053587857321</v>
      </c>
      <c r="AG87" s="138">
        <f t="shared" si="134"/>
        <v>128.50264744604806</v>
      </c>
      <c r="AH87" s="139">
        <f t="shared" si="135"/>
        <v>164.69570103390538</v>
      </c>
      <c r="AI87" s="41"/>
      <c r="AJ87" s="43">
        <v>0</v>
      </c>
      <c r="AK87" s="47">
        <v>0</v>
      </c>
      <c r="AL87" s="44">
        <v>0</v>
      </c>
      <c r="AM87" s="47">
        <v>0</v>
      </c>
      <c r="AN87" s="44">
        <v>0</v>
      </c>
      <c r="AO87" s="48">
        <v>0</v>
      </c>
      <c r="AP87" s="46">
        <v>0</v>
      </c>
      <c r="AQ87" s="47">
        <v>0</v>
      </c>
      <c r="AR87" s="44">
        <v>0</v>
      </c>
      <c r="AS87" s="47">
        <v>0</v>
      </c>
      <c r="AT87" s="44">
        <v>0</v>
      </c>
      <c r="AU87" s="48">
        <v>0</v>
      </c>
      <c r="AV87" s="137">
        <f t="shared" si="136"/>
        <v>0</v>
      </c>
      <c r="AW87" s="138">
        <f t="shared" si="137"/>
        <v>0</v>
      </c>
      <c r="AX87" s="139">
        <f t="shared" si="138"/>
        <v>0</v>
      </c>
      <c r="AY87" s="41"/>
      <c r="AZ87" s="43">
        <v>0</v>
      </c>
      <c r="BA87" s="47">
        <v>0</v>
      </c>
      <c r="BB87" s="47">
        <v>0</v>
      </c>
      <c r="BC87" s="47">
        <v>0</v>
      </c>
      <c r="BD87" s="44">
        <f t="shared" si="163"/>
        <v>0</v>
      </c>
      <c r="BE87" s="48">
        <v>0</v>
      </c>
      <c r="BF87" s="46">
        <v>0</v>
      </c>
      <c r="BG87" s="47">
        <v>0</v>
      </c>
      <c r="BH87" s="44">
        <v>0</v>
      </c>
      <c r="BI87" s="47">
        <v>0</v>
      </c>
      <c r="BJ87" s="44">
        <v>0</v>
      </c>
      <c r="BK87" s="48">
        <v>0</v>
      </c>
      <c r="BL87" s="137">
        <f t="shared" si="139"/>
        <v>0</v>
      </c>
      <c r="BM87" s="138">
        <f t="shared" si="140"/>
        <v>0</v>
      </c>
      <c r="BN87" s="139">
        <f t="shared" si="141"/>
        <v>0</v>
      </c>
      <c r="BO87" s="41"/>
      <c r="BP87" s="43">
        <v>0</v>
      </c>
      <c r="BQ87" s="47">
        <v>0</v>
      </c>
      <c r="BR87" s="47">
        <v>0</v>
      </c>
      <c r="BS87" s="47">
        <v>0</v>
      </c>
      <c r="BT87" s="44">
        <v>0</v>
      </c>
      <c r="BU87" s="48">
        <v>0</v>
      </c>
      <c r="BV87" s="46">
        <v>0</v>
      </c>
      <c r="BW87" s="47">
        <v>0</v>
      </c>
      <c r="BX87" s="44">
        <v>0</v>
      </c>
      <c r="BY87" s="47">
        <v>0</v>
      </c>
      <c r="BZ87" s="44">
        <v>0</v>
      </c>
      <c r="CA87" s="48">
        <v>0</v>
      </c>
      <c r="CB87" s="137">
        <f t="shared" si="142"/>
        <v>0</v>
      </c>
      <c r="CC87" s="138">
        <f t="shared" si="143"/>
        <v>0</v>
      </c>
      <c r="CD87" s="139">
        <f t="shared" si="144"/>
        <v>0</v>
      </c>
      <c r="CE87" s="41"/>
      <c r="CF87" s="43">
        <v>-7075.3782662070453</v>
      </c>
      <c r="CG87" s="47">
        <f t="shared" si="145"/>
        <v>-5.6495458776146576E-2</v>
      </c>
      <c r="CH87" s="47">
        <v>-1135.6217337929552</v>
      </c>
      <c r="CI87" s="47">
        <f t="shared" si="146"/>
        <v>-5.2558047567591762E-2</v>
      </c>
      <c r="CJ87" s="44">
        <v>-8211</v>
      </c>
      <c r="CK87" s="48">
        <v>-5.591610201232592E-2</v>
      </c>
      <c r="CL87" s="46">
        <v>-4208.4394128186941</v>
      </c>
      <c r="CM87" s="47">
        <v>-7.8421876316172156E-3</v>
      </c>
      <c r="CN87" s="44">
        <v>-3237.5605871813059</v>
      </c>
      <c r="CO87" s="47">
        <v>-1.007917047934332E-2</v>
      </c>
      <c r="CP87" s="44">
        <v>-7446</v>
      </c>
      <c r="CQ87" s="48">
        <v>-8.6797986603781071E-3</v>
      </c>
      <c r="CR87" s="137">
        <f t="shared" si="147"/>
        <v>-11283.817679025738</v>
      </c>
      <c r="CS87" s="138">
        <f t="shared" si="148"/>
        <v>-4373.1823209742615</v>
      </c>
      <c r="CT87" s="139">
        <f t="shared" si="149"/>
        <v>-15657</v>
      </c>
      <c r="CU87" s="41"/>
      <c r="CV87" s="46">
        <f t="shared" si="150"/>
        <v>27354.391436812846</v>
      </c>
      <c r="CW87" s="47">
        <f t="shared" si="128"/>
        <v>4.023905877315264E-2</v>
      </c>
      <c r="CX87" s="47">
        <f t="shared" si="151"/>
        <v>-1085.2253967769159</v>
      </c>
      <c r="CY87" s="47">
        <f t="shared" si="152"/>
        <v>-7.2139156232054764E-3</v>
      </c>
      <c r="CZ87" s="44">
        <f t="shared" si="153"/>
        <v>26269.166040035929</v>
      </c>
      <c r="DA87" s="48">
        <f t="shared" si="154"/>
        <v>3.1640753476180068E-2</v>
      </c>
      <c r="DB87" s="46">
        <f t="shared" si="155"/>
        <v>26638.967547125914</v>
      </c>
      <c r="DC87" s="47">
        <f t="shared" si="120"/>
        <v>9.5838413723290088E-3</v>
      </c>
      <c r="DD87" s="44">
        <f t="shared" si="156"/>
        <v>-3159.4542767512971</v>
      </c>
      <c r="DE87" s="47">
        <f t="shared" si="157"/>
        <v>-2.0793338906063669E-3</v>
      </c>
      <c r="DF87" s="44">
        <f t="shared" si="158"/>
        <v>23479.513270374617</v>
      </c>
      <c r="DG87" s="48">
        <f t="shared" si="159"/>
        <v>5.4615890367666108E-3</v>
      </c>
      <c r="DH87" s="174"/>
      <c r="DI87" s="187" t="s">
        <v>86</v>
      </c>
      <c r="DJ87" s="46">
        <f t="shared" si="160"/>
        <v>26269.166040035929</v>
      </c>
      <c r="DK87" s="44">
        <f t="shared" si="161"/>
        <v>23479.513270374617</v>
      </c>
      <c r="DL87" s="45">
        <f t="shared" si="162"/>
        <v>49748.679310410545</v>
      </c>
      <c r="DM87"/>
    </row>
    <row r="88" spans="1:119" s="60" customFormat="1" ht="15.6" x14ac:dyDescent="0.3">
      <c r="A88" s="33">
        <v>73</v>
      </c>
      <c r="B88" s="33" t="s">
        <v>87</v>
      </c>
      <c r="C88" s="42"/>
      <c r="D88" s="43">
        <v>6247.0599999999995</v>
      </c>
      <c r="E88" s="47">
        <v>5.9162247139934836E-2</v>
      </c>
      <c r="F88" s="47">
        <v>0</v>
      </c>
      <c r="G88" s="47">
        <v>0</v>
      </c>
      <c r="H88" s="44">
        <v>6247.0599999999995</v>
      </c>
      <c r="I88" s="48">
        <v>4.8543476571606181E-2</v>
      </c>
      <c r="J88" s="46">
        <v>6801.8099999999995</v>
      </c>
      <c r="K88" s="47">
        <v>2.2249004785534144E-2</v>
      </c>
      <c r="L88" s="44">
        <v>0</v>
      </c>
      <c r="M88" s="47">
        <v>0</v>
      </c>
      <c r="N88" s="44">
        <v>6801.8099999999995</v>
      </c>
      <c r="O88" s="48">
        <v>1.1954455100997052E-2</v>
      </c>
      <c r="P88" s="137">
        <f t="shared" si="130"/>
        <v>13048.869999999999</v>
      </c>
      <c r="Q88" s="138">
        <f t="shared" si="131"/>
        <v>0</v>
      </c>
      <c r="R88" s="139">
        <f t="shared" si="132"/>
        <v>13048.869999999999</v>
      </c>
      <c r="S88" s="39"/>
      <c r="T88" s="43">
        <v>36368.071463705171</v>
      </c>
      <c r="U88" s="47">
        <v>0.19195747609617475</v>
      </c>
      <c r="V88" s="47">
        <v>7843.6351319140085</v>
      </c>
      <c r="W88" s="47">
        <v>0.17097842249403833</v>
      </c>
      <c r="X88" s="44">
        <v>44211.70659561918</v>
      </c>
      <c r="Y88" s="48">
        <v>0.1878679094207347</v>
      </c>
      <c r="Z88" s="46">
        <v>22295.920445393109</v>
      </c>
      <c r="AA88" s="47">
        <v>2.3534046639074838E-2</v>
      </c>
      <c r="AB88" s="44">
        <v>16195.780684387788</v>
      </c>
      <c r="AC88" s="47">
        <v>4.4940343312654799E-2</v>
      </c>
      <c r="AD88" s="44">
        <v>38491.701129780893</v>
      </c>
      <c r="AE88" s="48">
        <v>2.9432991579417311E-2</v>
      </c>
      <c r="AF88" s="137">
        <f t="shared" si="133"/>
        <v>58663.99190909828</v>
      </c>
      <c r="AG88" s="138">
        <f t="shared" si="134"/>
        <v>24039.415816301796</v>
      </c>
      <c r="AH88" s="139">
        <f t="shared" si="135"/>
        <v>82703.407725400073</v>
      </c>
      <c r="AI88" s="41"/>
      <c r="AJ88" s="43">
        <v>18524.572808313707</v>
      </c>
      <c r="AK88" s="47">
        <v>0.29385426409127074</v>
      </c>
      <c r="AL88" s="44">
        <v>4566.4025062795718</v>
      </c>
      <c r="AM88" s="47">
        <v>0.2629507374340419</v>
      </c>
      <c r="AN88" s="44">
        <v>23090.975314593277</v>
      </c>
      <c r="AO88" s="48">
        <v>0.28717975417995273</v>
      </c>
      <c r="AP88" s="46">
        <v>3833.2169985023484</v>
      </c>
      <c r="AQ88" s="47">
        <v>2.7101747751681643E-2</v>
      </c>
      <c r="AR88" s="44">
        <v>5970.1546964349</v>
      </c>
      <c r="AS88" s="47">
        <v>4.3337674463627782E-2</v>
      </c>
      <c r="AT88" s="44">
        <v>9803.3716949372483</v>
      </c>
      <c r="AU88" s="48">
        <v>3.5112740090105725E-2</v>
      </c>
      <c r="AV88" s="137">
        <f t="shared" si="136"/>
        <v>22357.789806816058</v>
      </c>
      <c r="AW88" s="138">
        <f t="shared" si="137"/>
        <v>10536.557202714472</v>
      </c>
      <c r="AX88" s="139">
        <f t="shared" si="138"/>
        <v>32894.347009530531</v>
      </c>
      <c r="AY88" s="41"/>
      <c r="AZ88" s="43">
        <v>0</v>
      </c>
      <c r="BA88" s="47">
        <v>0</v>
      </c>
      <c r="BB88" s="47">
        <v>0</v>
      </c>
      <c r="BC88" s="47">
        <v>0</v>
      </c>
      <c r="BD88" s="44">
        <f t="shared" si="163"/>
        <v>0</v>
      </c>
      <c r="BE88" s="48">
        <v>0</v>
      </c>
      <c r="BF88" s="46">
        <v>0</v>
      </c>
      <c r="BG88" s="47">
        <v>0</v>
      </c>
      <c r="BH88" s="44">
        <v>0</v>
      </c>
      <c r="BI88" s="47">
        <v>0</v>
      </c>
      <c r="BJ88" s="44">
        <v>0</v>
      </c>
      <c r="BK88" s="48">
        <v>0</v>
      </c>
      <c r="BL88" s="137">
        <f t="shared" si="139"/>
        <v>0</v>
      </c>
      <c r="BM88" s="138">
        <f t="shared" si="140"/>
        <v>0</v>
      </c>
      <c r="BN88" s="139">
        <f t="shared" si="141"/>
        <v>0</v>
      </c>
      <c r="BO88" s="41"/>
      <c r="BP88" s="43">
        <v>0</v>
      </c>
      <c r="BQ88" s="47">
        <v>0</v>
      </c>
      <c r="BR88" s="47">
        <v>0</v>
      </c>
      <c r="BS88" s="47">
        <v>0</v>
      </c>
      <c r="BT88" s="44">
        <v>0</v>
      </c>
      <c r="BU88" s="48">
        <v>0</v>
      </c>
      <c r="BV88" s="46">
        <v>0</v>
      </c>
      <c r="BW88" s="47">
        <v>0</v>
      </c>
      <c r="BX88" s="44">
        <v>0</v>
      </c>
      <c r="BY88" s="47">
        <v>0</v>
      </c>
      <c r="BZ88" s="44">
        <v>0</v>
      </c>
      <c r="CA88" s="48">
        <v>0</v>
      </c>
      <c r="CB88" s="137">
        <f t="shared" si="142"/>
        <v>0</v>
      </c>
      <c r="CC88" s="138">
        <f t="shared" si="143"/>
        <v>0</v>
      </c>
      <c r="CD88" s="139">
        <f t="shared" si="144"/>
        <v>0</v>
      </c>
      <c r="CE88" s="41"/>
      <c r="CF88" s="43">
        <v>16797.211846455237</v>
      </c>
      <c r="CG88" s="47">
        <f t="shared" si="145"/>
        <v>0.13412232586319836</v>
      </c>
      <c r="CH88" s="47">
        <v>3557.0312235447659</v>
      </c>
      <c r="CI88" s="47">
        <f t="shared" si="146"/>
        <v>0.16462402108320293</v>
      </c>
      <c r="CJ88" s="44">
        <v>20354.243070000004</v>
      </c>
      <c r="CK88" s="48">
        <v>0.13861039238653003</v>
      </c>
      <c r="CL88" s="46">
        <v>8411.2008225473382</v>
      </c>
      <c r="CM88" s="47">
        <v>1.5673794627222553E-2</v>
      </c>
      <c r="CN88" s="44">
        <v>10019.92239745267</v>
      </c>
      <c r="CO88" s="47">
        <v>3.11940126876953E-2</v>
      </c>
      <c r="CP88" s="44">
        <v>18431.123220000009</v>
      </c>
      <c r="CQ88" s="48">
        <v>2.1485151575909196E-2</v>
      </c>
      <c r="CR88" s="137">
        <f t="shared" si="147"/>
        <v>25208.412669002573</v>
      </c>
      <c r="CS88" s="138">
        <f t="shared" si="148"/>
        <v>13576.953620997436</v>
      </c>
      <c r="CT88" s="139">
        <f t="shared" si="149"/>
        <v>38785.366290000005</v>
      </c>
      <c r="CU88" s="41"/>
      <c r="CV88" s="46">
        <f t="shared" si="150"/>
        <v>77936.91611847411</v>
      </c>
      <c r="CW88" s="47">
        <f t="shared" si="128"/>
        <v>0.11464733754116907</v>
      </c>
      <c r="CX88" s="47">
        <f t="shared" si="151"/>
        <v>15967.068861738346</v>
      </c>
      <c r="CY88" s="47">
        <f t="shared" si="152"/>
        <v>0.10613932171195763</v>
      </c>
      <c r="CZ88" s="44">
        <f t="shared" si="153"/>
        <v>93903.984980212452</v>
      </c>
      <c r="DA88" s="48">
        <f t="shared" si="154"/>
        <v>0.11310571620970096</v>
      </c>
      <c r="DB88" s="46">
        <f t="shared" si="155"/>
        <v>41342.148266442797</v>
      </c>
      <c r="DC88" s="47">
        <f t="shared" si="120"/>
        <v>1.4873571593041804E-2</v>
      </c>
      <c r="DD88" s="44">
        <f t="shared" si="156"/>
        <v>32185.857778275356</v>
      </c>
      <c r="DE88" s="47">
        <f t="shared" si="157"/>
        <v>2.118250147472308E-2</v>
      </c>
      <c r="DF88" s="44">
        <f t="shared" si="158"/>
        <v>73528.006044718146</v>
      </c>
      <c r="DG88" s="48">
        <f t="shared" si="159"/>
        <v>1.7103410410804248E-2</v>
      </c>
      <c r="DH88" s="174"/>
      <c r="DI88" s="187" t="s">
        <v>87</v>
      </c>
      <c r="DJ88" s="46">
        <f t="shared" si="160"/>
        <v>93903.984980212452</v>
      </c>
      <c r="DK88" s="44">
        <f t="shared" si="161"/>
        <v>73528.006044718146</v>
      </c>
      <c r="DL88" s="45">
        <f t="shared" si="162"/>
        <v>167431.99102493061</v>
      </c>
      <c r="DM88"/>
    </row>
    <row r="89" spans="1:119" s="60" customFormat="1" ht="15.6" x14ac:dyDescent="0.3">
      <c r="A89" s="33">
        <v>74</v>
      </c>
      <c r="B89" s="33" t="s">
        <v>88</v>
      </c>
      <c r="C89" s="42"/>
      <c r="D89" s="43">
        <v>0</v>
      </c>
      <c r="E89" s="47">
        <v>0</v>
      </c>
      <c r="F89" s="47">
        <v>0</v>
      </c>
      <c r="G89" s="47">
        <v>0</v>
      </c>
      <c r="H89" s="44">
        <v>0</v>
      </c>
      <c r="I89" s="48">
        <v>0</v>
      </c>
      <c r="J89" s="46">
        <v>0</v>
      </c>
      <c r="K89" s="47">
        <v>0</v>
      </c>
      <c r="L89" s="44">
        <v>0</v>
      </c>
      <c r="M89" s="47">
        <v>0</v>
      </c>
      <c r="N89" s="44">
        <v>0</v>
      </c>
      <c r="O89" s="48">
        <v>0</v>
      </c>
      <c r="P89" s="137">
        <f t="shared" si="130"/>
        <v>0</v>
      </c>
      <c r="Q89" s="138">
        <f t="shared" si="131"/>
        <v>0</v>
      </c>
      <c r="R89" s="139">
        <f t="shared" si="132"/>
        <v>0</v>
      </c>
      <c r="S89" s="39"/>
      <c r="T89" s="43">
        <v>60927.920000000042</v>
      </c>
      <c r="U89" s="47">
        <v>0.32158894536548827</v>
      </c>
      <c r="V89" s="47">
        <v>10690.650000000001</v>
      </c>
      <c r="W89" s="47">
        <v>0.23303869209809266</v>
      </c>
      <c r="X89" s="44">
        <v>71618.570000000036</v>
      </c>
      <c r="Y89" s="48">
        <v>0.30432733901603692</v>
      </c>
      <c r="Z89" s="46">
        <v>87424.359999999899</v>
      </c>
      <c r="AA89" s="47">
        <v>9.2279166974529911E-2</v>
      </c>
      <c r="AB89" s="44">
        <v>33785.429999999993</v>
      </c>
      <c r="AC89" s="47">
        <v>9.3748418353755969E-2</v>
      </c>
      <c r="AD89" s="44">
        <v>121209.78999999989</v>
      </c>
      <c r="AE89" s="48">
        <v>9.2684049384679529E-2</v>
      </c>
      <c r="AF89" s="137">
        <f t="shared" si="133"/>
        <v>148352.27999999994</v>
      </c>
      <c r="AG89" s="138">
        <f t="shared" si="134"/>
        <v>44476.079999999994</v>
      </c>
      <c r="AH89" s="139">
        <f t="shared" si="135"/>
        <v>192828.35999999993</v>
      </c>
      <c r="AI89" s="41"/>
      <c r="AJ89" s="43">
        <v>0</v>
      </c>
      <c r="AK89" s="47">
        <v>0</v>
      </c>
      <c r="AL89" s="44">
        <v>0</v>
      </c>
      <c r="AM89" s="47">
        <v>0</v>
      </c>
      <c r="AN89" s="44">
        <v>0</v>
      </c>
      <c r="AO89" s="48">
        <v>0</v>
      </c>
      <c r="AP89" s="46">
        <v>0</v>
      </c>
      <c r="AQ89" s="47">
        <v>0</v>
      </c>
      <c r="AR89" s="44">
        <v>0</v>
      </c>
      <c r="AS89" s="47">
        <v>0</v>
      </c>
      <c r="AT89" s="44">
        <v>0</v>
      </c>
      <c r="AU89" s="48">
        <v>0</v>
      </c>
      <c r="AV89" s="137">
        <f t="shared" si="136"/>
        <v>0</v>
      </c>
      <c r="AW89" s="138">
        <f t="shared" si="137"/>
        <v>0</v>
      </c>
      <c r="AX89" s="139">
        <f t="shared" si="138"/>
        <v>0</v>
      </c>
      <c r="AY89" s="41"/>
      <c r="AZ89" s="43">
        <v>0</v>
      </c>
      <c r="BA89" s="47">
        <v>0</v>
      </c>
      <c r="BB89" s="47">
        <v>0</v>
      </c>
      <c r="BC89" s="47">
        <v>0</v>
      </c>
      <c r="BD89" s="44">
        <f t="shared" si="163"/>
        <v>0</v>
      </c>
      <c r="BE89" s="48">
        <v>0</v>
      </c>
      <c r="BF89" s="46">
        <v>0</v>
      </c>
      <c r="BG89" s="47">
        <v>0</v>
      </c>
      <c r="BH89" s="44">
        <v>0</v>
      </c>
      <c r="BI89" s="47">
        <v>0</v>
      </c>
      <c r="BJ89" s="44">
        <v>0</v>
      </c>
      <c r="BK89" s="48">
        <v>0</v>
      </c>
      <c r="BL89" s="137">
        <f t="shared" si="139"/>
        <v>0</v>
      </c>
      <c r="BM89" s="138">
        <f t="shared" si="140"/>
        <v>0</v>
      </c>
      <c r="BN89" s="139">
        <f t="shared" si="141"/>
        <v>0</v>
      </c>
      <c r="BO89" s="41"/>
      <c r="BP89" s="43">
        <v>14176.629999999992</v>
      </c>
      <c r="BQ89" s="47">
        <v>0.1634532813725037</v>
      </c>
      <c r="BR89" s="47">
        <v>1345.7100000000014</v>
      </c>
      <c r="BS89" s="47">
        <v>8.3397992067426957E-2</v>
      </c>
      <c r="BT89" s="44">
        <v>15522.339999999993</v>
      </c>
      <c r="BU89" s="48">
        <v>0.15089571100828239</v>
      </c>
      <c r="BV89" s="46">
        <v>6669.5199999999913</v>
      </c>
      <c r="BW89" s="47">
        <v>2.4853347245253458E-2</v>
      </c>
      <c r="BX89" s="44">
        <v>4652.3300000000108</v>
      </c>
      <c r="BY89" s="47">
        <v>2.7329350533389789E-2</v>
      </c>
      <c r="BZ89" s="44">
        <v>11321.850000000002</v>
      </c>
      <c r="CA89" s="48">
        <v>2.5814376623110129E-2</v>
      </c>
      <c r="CB89" s="137">
        <f t="shared" si="142"/>
        <v>20846.149999999983</v>
      </c>
      <c r="CC89" s="138">
        <f t="shared" si="143"/>
        <v>5998.0400000000118</v>
      </c>
      <c r="CD89" s="139">
        <f t="shared" si="144"/>
        <v>26844.189999999995</v>
      </c>
      <c r="CE89" s="41"/>
      <c r="CF89" s="43">
        <v>4658.5802498380654</v>
      </c>
      <c r="CG89" s="47">
        <f t="shared" si="145"/>
        <v>3.7197817354461628E-2</v>
      </c>
      <c r="CH89" s="47">
        <v>29520.439750162011</v>
      </c>
      <c r="CI89" s="47">
        <f t="shared" si="146"/>
        <v>1.3662442611265799</v>
      </c>
      <c r="CJ89" s="44">
        <v>34179.020000000077</v>
      </c>
      <c r="CK89" s="48">
        <v>0.23275576287922692</v>
      </c>
      <c r="CL89" s="46">
        <v>9488.6534901815958</v>
      </c>
      <c r="CM89" s="47">
        <v>1.7681566429291827E-2</v>
      </c>
      <c r="CN89" s="44">
        <v>11035.706509818401</v>
      </c>
      <c r="CO89" s="47">
        <v>3.4356350800927735E-2</v>
      </c>
      <c r="CP89" s="44">
        <v>20524.359999999997</v>
      </c>
      <c r="CQ89" s="48">
        <v>2.3925236695288472E-2</v>
      </c>
      <c r="CR89" s="137">
        <f t="shared" si="147"/>
        <v>14147.233740019661</v>
      </c>
      <c r="CS89" s="138">
        <f t="shared" si="148"/>
        <v>40556.146259980414</v>
      </c>
      <c r="CT89" s="139">
        <f t="shared" si="149"/>
        <v>54703.380000000077</v>
      </c>
      <c r="CU89" s="41"/>
      <c r="CV89" s="46">
        <f t="shared" si="150"/>
        <v>79763.130249838097</v>
      </c>
      <c r="CW89" s="47">
        <f t="shared" si="128"/>
        <v>0.11733374853057324</v>
      </c>
      <c r="CX89" s="47">
        <f t="shared" si="151"/>
        <v>41556.799750162012</v>
      </c>
      <c r="CY89" s="47">
        <f t="shared" si="152"/>
        <v>0.27624422341982924</v>
      </c>
      <c r="CZ89" s="44">
        <f t="shared" si="153"/>
        <v>121319.93000000011</v>
      </c>
      <c r="DA89" s="48">
        <f t="shared" si="154"/>
        <v>0.14612774501585113</v>
      </c>
      <c r="DB89" s="46">
        <f t="shared" si="155"/>
        <v>103582.53349018148</v>
      </c>
      <c r="DC89" s="47">
        <f t="shared" si="120"/>
        <v>3.7265654840326609E-2</v>
      </c>
      <c r="DD89" s="44">
        <f t="shared" si="156"/>
        <v>49473.466509818405</v>
      </c>
      <c r="DE89" s="47">
        <f t="shared" si="157"/>
        <v>3.2560007706591114E-2</v>
      </c>
      <c r="DF89" s="44">
        <f t="shared" si="158"/>
        <v>153055.99999999988</v>
      </c>
      <c r="DG89" s="48">
        <f t="shared" si="159"/>
        <v>3.5602482981028701E-2</v>
      </c>
      <c r="DH89" s="174"/>
      <c r="DI89" s="187" t="s">
        <v>88</v>
      </c>
      <c r="DJ89" s="46">
        <f t="shared" si="160"/>
        <v>121319.93000000011</v>
      </c>
      <c r="DK89" s="44">
        <f t="shared" si="161"/>
        <v>153055.99999999988</v>
      </c>
      <c r="DL89" s="45">
        <f t="shared" si="162"/>
        <v>274375.93</v>
      </c>
      <c r="DM89"/>
    </row>
    <row r="90" spans="1:119" s="60" customFormat="1" ht="15.6" x14ac:dyDescent="0.3">
      <c r="A90" s="33">
        <v>75</v>
      </c>
      <c r="B90" s="33" t="s">
        <v>89</v>
      </c>
      <c r="C90" s="42"/>
      <c r="D90" s="43">
        <v>0</v>
      </c>
      <c r="E90" s="47">
        <v>0</v>
      </c>
      <c r="F90" s="47">
        <v>0</v>
      </c>
      <c r="G90" s="47">
        <v>0</v>
      </c>
      <c r="H90" s="44">
        <v>0</v>
      </c>
      <c r="I90" s="48">
        <v>0</v>
      </c>
      <c r="J90" s="46">
        <v>0</v>
      </c>
      <c r="K90" s="47">
        <v>0</v>
      </c>
      <c r="L90" s="44">
        <v>0</v>
      </c>
      <c r="M90" s="47">
        <v>0</v>
      </c>
      <c r="N90" s="44">
        <v>0</v>
      </c>
      <c r="O90" s="48">
        <v>0</v>
      </c>
      <c r="P90" s="137">
        <f t="shared" si="130"/>
        <v>0</v>
      </c>
      <c r="Q90" s="138">
        <f t="shared" si="131"/>
        <v>0</v>
      </c>
      <c r="R90" s="139">
        <f t="shared" si="132"/>
        <v>0</v>
      </c>
      <c r="S90" s="39"/>
      <c r="T90" s="43">
        <v>0</v>
      </c>
      <c r="U90" s="47">
        <v>0</v>
      </c>
      <c r="V90" s="47">
        <v>0</v>
      </c>
      <c r="W90" s="47">
        <v>0</v>
      </c>
      <c r="X90" s="44">
        <v>0</v>
      </c>
      <c r="Y90" s="48">
        <v>0</v>
      </c>
      <c r="Z90" s="46">
        <v>0</v>
      </c>
      <c r="AA90" s="47">
        <v>0</v>
      </c>
      <c r="AB90" s="44">
        <v>0</v>
      </c>
      <c r="AC90" s="47">
        <v>0</v>
      </c>
      <c r="AD90" s="44">
        <v>0</v>
      </c>
      <c r="AE90" s="48">
        <v>0</v>
      </c>
      <c r="AF90" s="137">
        <f t="shared" si="133"/>
        <v>0</v>
      </c>
      <c r="AG90" s="138">
        <f t="shared" si="134"/>
        <v>0</v>
      </c>
      <c r="AH90" s="139">
        <f t="shared" si="135"/>
        <v>0</v>
      </c>
      <c r="AI90" s="41"/>
      <c r="AJ90" s="43">
        <v>0</v>
      </c>
      <c r="AK90" s="47">
        <v>0</v>
      </c>
      <c r="AL90" s="44">
        <v>0</v>
      </c>
      <c r="AM90" s="47">
        <v>0</v>
      </c>
      <c r="AN90" s="44">
        <v>0</v>
      </c>
      <c r="AO90" s="48">
        <v>0</v>
      </c>
      <c r="AP90" s="46">
        <v>0</v>
      </c>
      <c r="AQ90" s="47">
        <v>0</v>
      </c>
      <c r="AR90" s="44">
        <v>0</v>
      </c>
      <c r="AS90" s="47">
        <v>0</v>
      </c>
      <c r="AT90" s="44">
        <v>0</v>
      </c>
      <c r="AU90" s="48">
        <v>0</v>
      </c>
      <c r="AV90" s="137">
        <f t="shared" si="136"/>
        <v>0</v>
      </c>
      <c r="AW90" s="138">
        <f t="shared" si="137"/>
        <v>0</v>
      </c>
      <c r="AX90" s="139">
        <f t="shared" si="138"/>
        <v>0</v>
      </c>
      <c r="AY90" s="41"/>
      <c r="AZ90" s="43">
        <v>0</v>
      </c>
      <c r="BA90" s="47">
        <v>0</v>
      </c>
      <c r="BB90" s="47">
        <v>0</v>
      </c>
      <c r="BC90" s="47">
        <v>0</v>
      </c>
      <c r="BD90" s="44">
        <f t="shared" si="163"/>
        <v>0</v>
      </c>
      <c r="BE90" s="48">
        <v>0</v>
      </c>
      <c r="BF90" s="46">
        <v>0</v>
      </c>
      <c r="BG90" s="47">
        <v>0</v>
      </c>
      <c r="BH90" s="44">
        <v>0</v>
      </c>
      <c r="BI90" s="47">
        <v>0</v>
      </c>
      <c r="BJ90" s="44">
        <v>0</v>
      </c>
      <c r="BK90" s="48">
        <v>0</v>
      </c>
      <c r="BL90" s="137">
        <f t="shared" si="139"/>
        <v>0</v>
      </c>
      <c r="BM90" s="138">
        <f t="shared" si="140"/>
        <v>0</v>
      </c>
      <c r="BN90" s="139">
        <f t="shared" si="141"/>
        <v>0</v>
      </c>
      <c r="BO90" s="41"/>
      <c r="BP90" s="43">
        <v>0</v>
      </c>
      <c r="BQ90" s="47">
        <v>0</v>
      </c>
      <c r="BR90" s="47">
        <v>0</v>
      </c>
      <c r="BS90" s="47">
        <v>0</v>
      </c>
      <c r="BT90" s="44">
        <v>0</v>
      </c>
      <c r="BU90" s="48">
        <v>0</v>
      </c>
      <c r="BV90" s="46">
        <v>0</v>
      </c>
      <c r="BW90" s="47">
        <v>0</v>
      </c>
      <c r="BX90" s="44">
        <v>0</v>
      </c>
      <c r="BY90" s="47">
        <v>0</v>
      </c>
      <c r="BZ90" s="44">
        <v>0</v>
      </c>
      <c r="CA90" s="48">
        <v>0</v>
      </c>
      <c r="CB90" s="137">
        <f t="shared" si="142"/>
        <v>0</v>
      </c>
      <c r="CC90" s="138">
        <f t="shared" si="143"/>
        <v>0</v>
      </c>
      <c r="CD90" s="139">
        <f t="shared" si="144"/>
        <v>0</v>
      </c>
      <c r="CE90" s="41"/>
      <c r="CF90" s="43">
        <v>0</v>
      </c>
      <c r="CG90" s="47">
        <f t="shared" si="145"/>
        <v>0</v>
      </c>
      <c r="CH90" s="47">
        <v>0</v>
      </c>
      <c r="CI90" s="47">
        <f t="shared" si="146"/>
        <v>0</v>
      </c>
      <c r="CJ90" s="44">
        <v>0</v>
      </c>
      <c r="CK90" s="48">
        <v>0</v>
      </c>
      <c r="CL90" s="46">
        <v>0</v>
      </c>
      <c r="CM90" s="47">
        <v>0</v>
      </c>
      <c r="CN90" s="44">
        <v>0</v>
      </c>
      <c r="CO90" s="47">
        <v>0</v>
      </c>
      <c r="CP90" s="44">
        <v>0</v>
      </c>
      <c r="CQ90" s="48">
        <v>0</v>
      </c>
      <c r="CR90" s="137">
        <f t="shared" si="147"/>
        <v>0</v>
      </c>
      <c r="CS90" s="138">
        <f t="shared" si="148"/>
        <v>0</v>
      </c>
      <c r="CT90" s="139">
        <f t="shared" si="149"/>
        <v>0</v>
      </c>
      <c r="CU90" s="41"/>
      <c r="CV90" s="46">
        <f t="shared" si="150"/>
        <v>0</v>
      </c>
      <c r="CW90" s="47">
        <f t="shared" si="128"/>
        <v>0</v>
      </c>
      <c r="CX90" s="47">
        <f t="shared" si="151"/>
        <v>0</v>
      </c>
      <c r="CY90" s="47">
        <f t="shared" si="152"/>
        <v>0</v>
      </c>
      <c r="CZ90" s="44">
        <f t="shared" si="153"/>
        <v>0</v>
      </c>
      <c r="DA90" s="48">
        <f t="shared" si="154"/>
        <v>0</v>
      </c>
      <c r="DB90" s="46">
        <f t="shared" si="155"/>
        <v>0</v>
      </c>
      <c r="DC90" s="47">
        <f t="shared" si="120"/>
        <v>0</v>
      </c>
      <c r="DD90" s="44">
        <f t="shared" si="156"/>
        <v>0</v>
      </c>
      <c r="DE90" s="47">
        <f t="shared" si="157"/>
        <v>0</v>
      </c>
      <c r="DF90" s="44">
        <f t="shared" si="158"/>
        <v>0</v>
      </c>
      <c r="DG90" s="48">
        <f t="shared" si="159"/>
        <v>0</v>
      </c>
      <c r="DH90" s="174"/>
      <c r="DI90" s="187" t="s">
        <v>89</v>
      </c>
      <c r="DJ90" s="46">
        <f t="shared" si="160"/>
        <v>0</v>
      </c>
      <c r="DK90" s="44">
        <f t="shared" si="161"/>
        <v>0</v>
      </c>
      <c r="DL90" s="45">
        <f t="shared" si="162"/>
        <v>0</v>
      </c>
      <c r="DM90"/>
    </row>
    <row r="91" spans="1:119" s="60" customFormat="1" ht="15.6" x14ac:dyDescent="0.3">
      <c r="A91" s="33">
        <v>76</v>
      </c>
      <c r="B91" s="33" t="s">
        <v>100</v>
      </c>
      <c r="C91" s="42"/>
      <c r="D91" s="43">
        <v>558601.05020768207</v>
      </c>
      <c r="E91" s="47">
        <v>5.2901834438942537</v>
      </c>
      <c r="F91" s="47">
        <v>127249.23979231801</v>
      </c>
      <c r="G91" s="47">
        <v>5.509102077769418</v>
      </c>
      <c r="H91" s="44">
        <v>685850.29</v>
      </c>
      <c r="I91" s="48">
        <v>5.3294761830756086</v>
      </c>
      <c r="J91" s="46">
        <v>4229.0264350713223</v>
      </c>
      <c r="K91" s="47">
        <v>1.3833322217476268E-2</v>
      </c>
      <c r="L91" s="44">
        <v>6610.1735649286784</v>
      </c>
      <c r="M91" s="47">
        <v>2.5108535785100427E-2</v>
      </c>
      <c r="N91" s="44">
        <v>10839.2</v>
      </c>
      <c r="O91" s="48">
        <v>1.9050330681205041E-2</v>
      </c>
      <c r="P91" s="137">
        <f t="shared" si="130"/>
        <v>562830.07664275344</v>
      </c>
      <c r="Q91" s="138">
        <f t="shared" si="131"/>
        <v>133859.4133572467</v>
      </c>
      <c r="R91" s="139">
        <f t="shared" si="132"/>
        <v>696689.49000000011</v>
      </c>
      <c r="S91" s="39"/>
      <c r="T91" s="43">
        <v>670082.31999999983</v>
      </c>
      <c r="U91" s="47">
        <v>3.5368196813030779</v>
      </c>
      <c r="V91" s="47">
        <v>299467.34999999998</v>
      </c>
      <c r="W91" s="47">
        <v>6.5278986376021795</v>
      </c>
      <c r="X91" s="44">
        <v>969549.66999999981</v>
      </c>
      <c r="Y91" s="48">
        <v>4.1198877765218791</v>
      </c>
      <c r="Z91" s="46">
        <v>940672.2700000006</v>
      </c>
      <c r="AA91" s="47">
        <v>0.99290922428989181</v>
      </c>
      <c r="AB91" s="44">
        <v>806138.53</v>
      </c>
      <c r="AC91" s="47">
        <v>2.2368876809181319</v>
      </c>
      <c r="AD91" s="44">
        <v>1746810.8000000007</v>
      </c>
      <c r="AE91" s="48">
        <v>1.335713051337617</v>
      </c>
      <c r="AF91" s="137">
        <f t="shared" si="133"/>
        <v>1610754.5900000003</v>
      </c>
      <c r="AG91" s="138">
        <f t="shared" si="134"/>
        <v>1105605.8799999999</v>
      </c>
      <c r="AH91" s="139">
        <f t="shared" si="135"/>
        <v>2716360.47</v>
      </c>
      <c r="AI91" s="41"/>
      <c r="AJ91" s="43">
        <v>158027.72057752812</v>
      </c>
      <c r="AK91" s="47">
        <v>2.5067849076384539</v>
      </c>
      <c r="AL91" s="44">
        <v>42343.179422471774</v>
      </c>
      <c r="AM91" s="47">
        <v>2.4382805149413667</v>
      </c>
      <c r="AN91" s="44">
        <v>200370.89999999991</v>
      </c>
      <c r="AO91" s="48">
        <v>2.4919894037758366</v>
      </c>
      <c r="AP91" s="46">
        <v>117491.75028695818</v>
      </c>
      <c r="AQ91" s="47">
        <v>0.83069436987908607</v>
      </c>
      <c r="AR91" s="44">
        <v>184262.83971304173</v>
      </c>
      <c r="AS91" s="47">
        <v>1.3375738769375629</v>
      </c>
      <c r="AT91" s="44">
        <v>301754.58999999991</v>
      </c>
      <c r="AU91" s="48">
        <v>1.0807945285945046</v>
      </c>
      <c r="AV91" s="137">
        <f t="shared" si="136"/>
        <v>275519.4708644863</v>
      </c>
      <c r="AW91" s="138">
        <f t="shared" si="137"/>
        <v>226606.01913551352</v>
      </c>
      <c r="AX91" s="139">
        <f t="shared" si="138"/>
        <v>502125.48999999982</v>
      </c>
      <c r="AY91" s="41"/>
      <c r="AZ91" s="43">
        <v>459958.48583649407</v>
      </c>
      <c r="BA91" s="47">
        <v>4.1915003812467564</v>
      </c>
      <c r="BB91" s="47">
        <v>89454.054163506225</v>
      </c>
      <c r="BC91" s="47">
        <v>3.3944542998332725</v>
      </c>
      <c r="BD91" s="44">
        <f t="shared" si="163"/>
        <v>549412.54000000027</v>
      </c>
      <c r="BE91" s="48">
        <v>4.037156125770637</v>
      </c>
      <c r="BF91" s="46">
        <v>852437.91748003149</v>
      </c>
      <c r="BG91" s="47">
        <v>1.4696343963975069</v>
      </c>
      <c r="BH91" s="44">
        <v>666744.14251996879</v>
      </c>
      <c r="BI91" s="47">
        <v>2.5008876213694848</v>
      </c>
      <c r="BJ91" s="44">
        <v>1519182.0600000003</v>
      </c>
      <c r="BK91" s="48">
        <v>1.7943723933633899</v>
      </c>
      <c r="BL91" s="137">
        <f t="shared" si="139"/>
        <v>1312396.4033165255</v>
      </c>
      <c r="BM91" s="138">
        <f t="shared" si="140"/>
        <v>756198.19668347505</v>
      </c>
      <c r="BN91" s="139">
        <f t="shared" si="141"/>
        <v>2068594.6000000006</v>
      </c>
      <c r="BO91" s="41"/>
      <c r="BP91" s="43">
        <v>240459.64</v>
      </c>
      <c r="BQ91" s="47">
        <v>2.7724443112115482</v>
      </c>
      <c r="BR91" s="47">
        <v>129125.19000000002</v>
      </c>
      <c r="BS91" s="47">
        <v>8.0023047843331696</v>
      </c>
      <c r="BT91" s="44">
        <v>369584.83</v>
      </c>
      <c r="BU91" s="48">
        <v>3.5928066065248672</v>
      </c>
      <c r="BV91" s="46">
        <v>269092.21999999991</v>
      </c>
      <c r="BW91" s="47">
        <v>1.0027471819045664</v>
      </c>
      <c r="BX91" s="44">
        <v>508768.59999999951</v>
      </c>
      <c r="BY91" s="47">
        <v>2.9886778044080988</v>
      </c>
      <c r="BZ91" s="44">
        <v>777860.81999999937</v>
      </c>
      <c r="CA91" s="48">
        <v>1.7735610494611089</v>
      </c>
      <c r="CB91" s="137">
        <f t="shared" si="142"/>
        <v>509551.85999999993</v>
      </c>
      <c r="CC91" s="138">
        <f t="shared" si="143"/>
        <v>637893.78999999957</v>
      </c>
      <c r="CD91" s="139">
        <f t="shared" si="144"/>
        <v>1147445.6499999994</v>
      </c>
      <c r="CE91" s="41"/>
      <c r="CF91" s="43">
        <v>317424.71613101161</v>
      </c>
      <c r="CG91" s="47">
        <f t="shared" si="145"/>
        <v>2.5345719041426054</v>
      </c>
      <c r="CH91" s="47">
        <v>72377.403868988637</v>
      </c>
      <c r="CI91" s="47">
        <f t="shared" si="146"/>
        <v>3.3497201772105631</v>
      </c>
      <c r="CJ91" s="44">
        <v>389802.12000000023</v>
      </c>
      <c r="CK91" s="48">
        <v>2.6545140794715532</v>
      </c>
      <c r="CL91" s="46">
        <v>291271.9913701358</v>
      </c>
      <c r="CM91" s="47">
        <v>0.54276879957017032</v>
      </c>
      <c r="CN91" s="44">
        <v>384289.82862986356</v>
      </c>
      <c r="CO91" s="47">
        <v>1.1963707217013744</v>
      </c>
      <c r="CP91" s="44">
        <v>675561.81999999937</v>
      </c>
      <c r="CQ91" s="48">
        <v>0.78750209243064595</v>
      </c>
      <c r="CR91" s="137">
        <f t="shared" si="147"/>
        <v>608696.70750114741</v>
      </c>
      <c r="CS91" s="138">
        <f t="shared" si="148"/>
        <v>456667.23249885219</v>
      </c>
      <c r="CT91" s="139">
        <f t="shared" si="149"/>
        <v>1065363.9399999995</v>
      </c>
      <c r="CU91" s="41"/>
      <c r="CV91" s="46">
        <f t="shared" si="150"/>
        <v>2404553.9327527154</v>
      </c>
      <c r="CW91" s="47">
        <f t="shared" si="128"/>
        <v>3.5371646723252903</v>
      </c>
      <c r="CX91" s="47">
        <f t="shared" si="151"/>
        <v>760016.41724728467</v>
      </c>
      <c r="CY91" s="47">
        <f t="shared" si="152"/>
        <v>5.0521249526193017</v>
      </c>
      <c r="CZ91" s="44">
        <f t="shared" si="153"/>
        <v>3164570.35</v>
      </c>
      <c r="DA91" s="48">
        <f t="shared" si="154"/>
        <v>3.8116699308145194</v>
      </c>
      <c r="DB91" s="46">
        <f t="shared" si="155"/>
        <v>2475195.1755721974</v>
      </c>
      <c r="DC91" s="47">
        <f t="shared" si="120"/>
        <v>0.8904953949987956</v>
      </c>
      <c r="DD91" s="44">
        <f t="shared" si="156"/>
        <v>2556814.1144278022</v>
      </c>
      <c r="DE91" s="47">
        <f t="shared" si="157"/>
        <v>1.6827178918940029</v>
      </c>
      <c r="DF91" s="44">
        <f t="shared" si="158"/>
        <v>5032009.2899999991</v>
      </c>
      <c r="DG91" s="48">
        <f t="shared" si="159"/>
        <v>1.1704998504312369</v>
      </c>
      <c r="DH91" s="174"/>
      <c r="DI91" s="187" t="s">
        <v>100</v>
      </c>
      <c r="DJ91" s="46">
        <f t="shared" si="160"/>
        <v>3164570.35</v>
      </c>
      <c r="DK91" s="44">
        <f t="shared" si="161"/>
        <v>5032009.2899999991</v>
      </c>
      <c r="DL91" s="45">
        <f t="shared" si="162"/>
        <v>8196579.6399999987</v>
      </c>
      <c r="DM91"/>
    </row>
    <row r="92" spans="1:119" s="60" customFormat="1" ht="15.6" x14ac:dyDescent="0.3">
      <c r="A92" s="33">
        <v>77</v>
      </c>
      <c r="B92" s="33" t="s">
        <v>101</v>
      </c>
      <c r="C92" s="42"/>
      <c r="D92" s="43">
        <v>-1433153.1956065446</v>
      </c>
      <c r="E92" s="47">
        <v>-13.572554697387535</v>
      </c>
      <c r="F92" s="47">
        <v>-155819.08999343906</v>
      </c>
      <c r="G92" s="47">
        <v>-6.7459992204277022</v>
      </c>
      <c r="H92" s="44">
        <v>-1588972.2855999838</v>
      </c>
      <c r="I92" s="48">
        <v>-12.34728639055081</v>
      </c>
      <c r="J92" s="46">
        <v>-240729.04445939517</v>
      </c>
      <c r="K92" s="47">
        <v>-0.78743476548068014</v>
      </c>
      <c r="L92" s="44">
        <v>-653614.05554060976</v>
      </c>
      <c r="M92" s="47">
        <v>-2.4827323733613778</v>
      </c>
      <c r="N92" s="44">
        <v>-894343.10000000498</v>
      </c>
      <c r="O92" s="48">
        <v>-1.5718440288447599</v>
      </c>
      <c r="P92" s="137">
        <f t="shared" si="130"/>
        <v>-1673882.2400659397</v>
      </c>
      <c r="Q92" s="138">
        <f t="shared" si="131"/>
        <v>-809433.14553404879</v>
      </c>
      <c r="R92" s="139">
        <f t="shared" si="132"/>
        <v>-2483315.3855999885</v>
      </c>
      <c r="S92" s="39"/>
      <c r="T92" s="43">
        <v>0</v>
      </c>
      <c r="U92" s="47">
        <v>0</v>
      </c>
      <c r="V92" s="47">
        <v>0</v>
      </c>
      <c r="W92" s="47">
        <v>0</v>
      </c>
      <c r="X92" s="44">
        <v>0</v>
      </c>
      <c r="Y92" s="48">
        <v>0</v>
      </c>
      <c r="Z92" s="46">
        <v>0</v>
      </c>
      <c r="AA92" s="47">
        <v>0</v>
      </c>
      <c r="AB92" s="44">
        <v>0</v>
      </c>
      <c r="AC92" s="47">
        <v>0</v>
      </c>
      <c r="AD92" s="44">
        <v>0</v>
      </c>
      <c r="AE92" s="48">
        <v>0</v>
      </c>
      <c r="AF92" s="137">
        <f t="shared" si="133"/>
        <v>0</v>
      </c>
      <c r="AG92" s="138">
        <f t="shared" si="134"/>
        <v>0</v>
      </c>
      <c r="AH92" s="139">
        <f t="shared" si="135"/>
        <v>0</v>
      </c>
      <c r="AI92" s="41"/>
      <c r="AJ92" s="43">
        <v>539929.27186733205</v>
      </c>
      <c r="AK92" s="47">
        <v>8.5648678912965117</v>
      </c>
      <c r="AL92" s="44">
        <v>92261.82465177367</v>
      </c>
      <c r="AM92" s="47">
        <v>5.3127850196806214</v>
      </c>
      <c r="AN92" s="44">
        <v>632191.09651910572</v>
      </c>
      <c r="AO92" s="48">
        <v>7.8624865870594949</v>
      </c>
      <c r="AP92" s="46">
        <v>58680.340935757806</v>
      </c>
      <c r="AQ92" s="47">
        <v>0.41488384264312139</v>
      </c>
      <c r="AR92" s="44">
        <v>125862.36270051901</v>
      </c>
      <c r="AS92" s="47">
        <v>0.91364166915061085</v>
      </c>
      <c r="AT92" s="44">
        <v>184542.70363627683</v>
      </c>
      <c r="AU92" s="48">
        <v>0.66097667108270086</v>
      </c>
      <c r="AV92" s="137">
        <f t="shared" si="136"/>
        <v>598609.6128030899</v>
      </c>
      <c r="AW92" s="138">
        <f t="shared" si="137"/>
        <v>218124.18735229268</v>
      </c>
      <c r="AX92" s="139">
        <f t="shared" si="138"/>
        <v>816733.8001553826</v>
      </c>
      <c r="AY92" s="41"/>
      <c r="AZ92" s="43">
        <v>1016480.5648189209</v>
      </c>
      <c r="BA92" s="47">
        <v>9.5381294025763896</v>
      </c>
      <c r="BB92" s="47">
        <v>171060.00926107878</v>
      </c>
      <c r="BC92" s="47">
        <v>5.3452891875261717</v>
      </c>
      <c r="BD92" s="44">
        <f t="shared" si="163"/>
        <v>1187540.5740799997</v>
      </c>
      <c r="BE92" s="48">
        <v>8.7262054543717706</v>
      </c>
      <c r="BF92" s="46">
        <v>335528.19261915958</v>
      </c>
      <c r="BG92" s="47">
        <v>0.61927920717135754</v>
      </c>
      <c r="BH92" s="44">
        <v>277810.17488084058</v>
      </c>
      <c r="BI92" s="47">
        <v>0.95323522933938809</v>
      </c>
      <c r="BJ92" s="44">
        <v>613338.36750000017</v>
      </c>
      <c r="BK92" s="48">
        <v>0.72444077863358225</v>
      </c>
      <c r="BL92" s="137">
        <f t="shared" si="139"/>
        <v>1352008.7574380804</v>
      </c>
      <c r="BM92" s="138">
        <f t="shared" si="140"/>
        <v>448870.18414191937</v>
      </c>
      <c r="BN92" s="139">
        <f t="shared" si="141"/>
        <v>1800878.9415799999</v>
      </c>
      <c r="BO92" s="41"/>
      <c r="BP92" s="43">
        <v>-254.39999999999736</v>
      </c>
      <c r="BQ92" s="47">
        <v>-2.9331734538578305E-3</v>
      </c>
      <c r="BR92" s="47">
        <v>-4.5474735088646412E-13</v>
      </c>
      <c r="BS92" s="47">
        <v>-2.8182161061382256E-17</v>
      </c>
      <c r="BT92" s="44">
        <v>-254.39999999999782</v>
      </c>
      <c r="BU92" s="48">
        <v>-2.4730722868141486E-3</v>
      </c>
      <c r="BV92" s="46">
        <v>-1.6484591469634324E-12</v>
      </c>
      <c r="BW92" s="47">
        <v>-6.1428300086207915E-18</v>
      </c>
      <c r="BX92" s="44">
        <v>-1.9326762412674725E-12</v>
      </c>
      <c r="BY92" s="47">
        <v>-1.1353190006975613E-17</v>
      </c>
      <c r="BZ92" s="44">
        <v>-3.5811353882309049E-12</v>
      </c>
      <c r="CA92" s="48">
        <v>-8.1651653793452724E-18</v>
      </c>
      <c r="CB92" s="137">
        <f t="shared" si="142"/>
        <v>-254.39999999999901</v>
      </c>
      <c r="CC92" s="138">
        <f t="shared" si="143"/>
        <v>-2.3874235921539366E-12</v>
      </c>
      <c r="CD92" s="139">
        <f t="shared" si="144"/>
        <v>-254.4000000000014</v>
      </c>
      <c r="CE92" s="41"/>
      <c r="CF92" s="43">
        <v>1535726.8344818417</v>
      </c>
      <c r="CG92" s="47">
        <f t="shared" si="145"/>
        <v>12.262466938803252</v>
      </c>
      <c r="CH92" s="47">
        <v>249409.82346685173</v>
      </c>
      <c r="CI92" s="47">
        <f t="shared" si="146"/>
        <v>11.543010296054598</v>
      </c>
      <c r="CJ92" s="44">
        <v>1785155.0881913679</v>
      </c>
      <c r="CK92" s="48">
        <v>12.156730485827696</v>
      </c>
      <c r="CL92" s="46">
        <v>739154.74126288923</v>
      </c>
      <c r="CM92" s="47">
        <v>1.3773728456507968</v>
      </c>
      <c r="CN92" s="44">
        <v>312798.49514045118</v>
      </c>
      <c r="CO92" s="47">
        <v>0.97380397163393506</v>
      </c>
      <c r="CP92" s="44">
        <v>1051953.2364033405</v>
      </c>
      <c r="CQ92" s="48">
        <v>1.22626138760598</v>
      </c>
      <c r="CR92" s="137">
        <f t="shared" si="147"/>
        <v>2274881.5757447309</v>
      </c>
      <c r="CS92" s="138">
        <f t="shared" si="148"/>
        <v>562208.31860730285</v>
      </c>
      <c r="CT92" s="139">
        <f t="shared" si="149"/>
        <v>2837089.8943520337</v>
      </c>
      <c r="CU92" s="41"/>
      <c r="CV92" s="46">
        <f t="shared" si="150"/>
        <v>1658729.07556155</v>
      </c>
      <c r="CW92" s="47">
        <f t="shared" si="128"/>
        <v>2.4400358865389964</v>
      </c>
      <c r="CX92" s="47">
        <f t="shared" si="151"/>
        <v>356912.56738626515</v>
      </c>
      <c r="CY92" s="47">
        <f t="shared" si="152"/>
        <v>2.3725367593064455</v>
      </c>
      <c r="CZ92" s="44">
        <f t="shared" si="153"/>
        <v>2015641.6429478151</v>
      </c>
      <c r="DA92" s="48">
        <f t="shared" si="154"/>
        <v>2.4278052917110098</v>
      </c>
      <c r="DB92" s="46">
        <f t="shared" si="155"/>
        <v>892634.23035841144</v>
      </c>
      <c r="DC92" s="47">
        <f t="shared" si="120"/>
        <v>0.32114100714045851</v>
      </c>
      <c r="DD92" s="44">
        <f t="shared" si="156"/>
        <v>62856.977181201044</v>
      </c>
      <c r="DE92" s="47">
        <f t="shared" si="157"/>
        <v>4.1368107104982406E-2</v>
      </c>
      <c r="DF92" s="44">
        <f t="shared" si="158"/>
        <v>955491.20753961243</v>
      </c>
      <c r="DG92" s="48">
        <f t="shared" si="159"/>
        <v>0.22225760149848184</v>
      </c>
      <c r="DH92" s="174"/>
      <c r="DI92" s="187" t="s">
        <v>101</v>
      </c>
      <c r="DJ92" s="46">
        <f t="shared" si="160"/>
        <v>2015641.6429478151</v>
      </c>
      <c r="DK92" s="44">
        <f t="shared" si="161"/>
        <v>955491.20753961243</v>
      </c>
      <c r="DL92" s="45">
        <f t="shared" si="162"/>
        <v>2971132.8504874278</v>
      </c>
      <c r="DM92"/>
    </row>
    <row r="93" spans="1:119" s="60" customFormat="1" ht="15.6" x14ac:dyDescent="0.3">
      <c r="A93" s="33">
        <v>78</v>
      </c>
      <c r="B93" s="33" t="s">
        <v>90</v>
      </c>
      <c r="C93" s="42"/>
      <c r="D93" s="43">
        <v>7051553.7435603049</v>
      </c>
      <c r="E93" s="47">
        <v>66.781136294040309</v>
      </c>
      <c r="F93" s="47">
        <v>2708129.8110000533</v>
      </c>
      <c r="G93" s="47">
        <v>117.24520785349611</v>
      </c>
      <c r="H93" s="44">
        <v>9759683.5545603577</v>
      </c>
      <c r="I93" s="48">
        <v>75.838709725389364</v>
      </c>
      <c r="J93" s="46">
        <v>2430299.9196749907</v>
      </c>
      <c r="K93" s="47">
        <v>7.9496126094572057</v>
      </c>
      <c r="L93" s="44">
        <v>7522535.4947903529</v>
      </c>
      <c r="M93" s="47">
        <v>28.57411379752018</v>
      </c>
      <c r="N93" s="44">
        <v>9952835.4144653436</v>
      </c>
      <c r="O93" s="48">
        <v>17.492509212965274</v>
      </c>
      <c r="P93" s="137">
        <f t="shared" si="130"/>
        <v>9481853.6632352956</v>
      </c>
      <c r="Q93" s="138">
        <f t="shared" si="131"/>
        <v>10230665.305790406</v>
      </c>
      <c r="R93" s="139">
        <f t="shared" si="132"/>
        <v>19712518.969025701</v>
      </c>
      <c r="S93" s="39"/>
      <c r="T93" s="43">
        <v>3942650.3699999982</v>
      </c>
      <c r="U93" s="47">
        <v>20.810045286843053</v>
      </c>
      <c r="V93" s="47">
        <v>631602.50000000035</v>
      </c>
      <c r="W93" s="47">
        <v>13.767901907356956</v>
      </c>
      <c r="X93" s="44">
        <v>4574252.8699999982</v>
      </c>
      <c r="Y93" s="48">
        <v>19.437280078526683</v>
      </c>
      <c r="Z93" s="46">
        <v>1715875.2500000012</v>
      </c>
      <c r="AA93" s="47">
        <v>1.8111603985687006</v>
      </c>
      <c r="AB93" s="44">
        <v>989295.5700000003</v>
      </c>
      <c r="AC93" s="47">
        <v>2.7451151271976566</v>
      </c>
      <c r="AD93" s="44">
        <v>2705170.8200000012</v>
      </c>
      <c r="AE93" s="48">
        <v>2.0685308164866414</v>
      </c>
      <c r="AF93" s="137">
        <f t="shared" si="133"/>
        <v>5658525.6199999992</v>
      </c>
      <c r="AG93" s="138">
        <f t="shared" si="134"/>
        <v>1620898.0700000008</v>
      </c>
      <c r="AH93" s="139">
        <f t="shared" si="135"/>
        <v>7279423.6899999995</v>
      </c>
      <c r="AI93" s="41"/>
      <c r="AJ93" s="43">
        <v>777435.98563469481</v>
      </c>
      <c r="AK93" s="47">
        <v>12.332423629991986</v>
      </c>
      <c r="AL93" s="44">
        <v>114416.35397597283</v>
      </c>
      <c r="AM93" s="47">
        <v>6.588526659908605</v>
      </c>
      <c r="AN93" s="44">
        <v>891852.33961066767</v>
      </c>
      <c r="AO93" s="48">
        <v>11.091863040204309</v>
      </c>
      <c r="AP93" s="46">
        <v>387682.87002146302</v>
      </c>
      <c r="AQ93" s="47">
        <v>2.7410092763010154</v>
      </c>
      <c r="AR93" s="44">
        <v>166834.31611428442</v>
      </c>
      <c r="AS93" s="47">
        <v>1.2110592855224298</v>
      </c>
      <c r="AT93" s="44">
        <v>554517.18613574747</v>
      </c>
      <c r="AU93" s="48">
        <v>1.9861144143230316</v>
      </c>
      <c r="AV93" s="137">
        <f t="shared" si="136"/>
        <v>1165118.8556561577</v>
      </c>
      <c r="AW93" s="147">
        <f t="shared" si="137"/>
        <v>281250.67009025725</v>
      </c>
      <c r="AX93" s="139">
        <f t="shared" si="138"/>
        <v>1446369.5257464149</v>
      </c>
      <c r="AY93" s="41"/>
      <c r="AZ93" s="43">
        <v>1215548.0300021891</v>
      </c>
      <c r="BA93" s="47">
        <v>11.077021487954628</v>
      </c>
      <c r="BB93" s="47">
        <v>236403.28999781163</v>
      </c>
      <c r="BC93" s="47">
        <v>8.9706405342014808</v>
      </c>
      <c r="BD93" s="44">
        <f t="shared" si="163"/>
        <v>1451951.3200000008</v>
      </c>
      <c r="BE93" s="48">
        <v>10.669130642447227</v>
      </c>
      <c r="BF93" s="46">
        <v>1292906.9089060673</v>
      </c>
      <c r="BG93" s="47">
        <v>2.2290191763001261</v>
      </c>
      <c r="BH93" s="44">
        <v>1011262.0410939327</v>
      </c>
      <c r="BI93" s="47">
        <v>3.7931382658632224</v>
      </c>
      <c r="BJ93" s="44">
        <v>2304168.9500000002</v>
      </c>
      <c r="BK93" s="48">
        <v>2.721554751327901</v>
      </c>
      <c r="BL93" s="137">
        <f t="shared" si="139"/>
        <v>2508454.9389082566</v>
      </c>
      <c r="BM93" s="138">
        <f t="shared" si="140"/>
        <v>1247665.3310917444</v>
      </c>
      <c r="BN93" s="139">
        <f t="shared" si="141"/>
        <v>3756120.2700000009</v>
      </c>
      <c r="BO93" s="41"/>
      <c r="BP93" s="43">
        <v>0</v>
      </c>
      <c r="BQ93" s="47">
        <v>0</v>
      </c>
      <c r="BR93" s="47">
        <v>0</v>
      </c>
      <c r="BS93" s="47">
        <v>0</v>
      </c>
      <c r="BT93" s="44">
        <v>0</v>
      </c>
      <c r="BU93" s="48">
        <v>0</v>
      </c>
      <c r="BV93" s="46">
        <v>0</v>
      </c>
      <c r="BW93" s="47">
        <v>0</v>
      </c>
      <c r="BX93" s="44">
        <v>0</v>
      </c>
      <c r="BY93" s="47">
        <v>0</v>
      </c>
      <c r="BZ93" s="44">
        <v>0</v>
      </c>
      <c r="CA93" s="48">
        <v>0</v>
      </c>
      <c r="CB93" s="137">
        <f t="shared" si="142"/>
        <v>0</v>
      </c>
      <c r="CC93" s="138">
        <f t="shared" si="143"/>
        <v>0</v>
      </c>
      <c r="CD93" s="139">
        <f t="shared" si="144"/>
        <v>0</v>
      </c>
      <c r="CE93" s="41"/>
      <c r="CF93" s="43">
        <v>2480601.1374504492</v>
      </c>
      <c r="CG93" s="47">
        <f t="shared" si="145"/>
        <v>19.807096388080687</v>
      </c>
      <c r="CH93" s="47">
        <v>476112.24323969579</v>
      </c>
      <c r="CI93" s="47">
        <f t="shared" si="146"/>
        <v>22.035092481126291</v>
      </c>
      <c r="CJ93" s="44">
        <v>2956713.3806901448</v>
      </c>
      <c r="CK93" s="48">
        <v>20.134927172802239</v>
      </c>
      <c r="CL93" s="46">
        <v>4512555.2097212542</v>
      </c>
      <c r="CM93" s="47">
        <v>8.4088901327353938</v>
      </c>
      <c r="CN93" s="44">
        <v>4310451.6004306972</v>
      </c>
      <c r="CO93" s="47">
        <v>13.419293741008916</v>
      </c>
      <c r="CP93" s="44">
        <v>8823006.8101519514</v>
      </c>
      <c r="CQ93" s="48">
        <v>10.284974844381388</v>
      </c>
      <c r="CR93" s="137">
        <f t="shared" si="147"/>
        <v>6993156.3471717034</v>
      </c>
      <c r="CS93" s="138">
        <f t="shared" si="148"/>
        <v>4786563.8436703933</v>
      </c>
      <c r="CT93" s="139">
        <f t="shared" si="149"/>
        <v>11779720.190842096</v>
      </c>
      <c r="CU93" s="41"/>
      <c r="CV93" s="46">
        <f t="shared" si="150"/>
        <v>15467789.266647639</v>
      </c>
      <c r="CW93" s="47">
        <f t="shared" si="128"/>
        <v>22.753541522907042</v>
      </c>
      <c r="CX93" s="47">
        <f t="shared" si="151"/>
        <v>4166664.1982135335</v>
      </c>
      <c r="CY93" s="47">
        <f t="shared" si="152"/>
        <v>27.697438749051308</v>
      </c>
      <c r="CZ93" s="44">
        <f t="shared" si="153"/>
        <v>19634453.464861173</v>
      </c>
      <c r="DA93" s="48">
        <f t="shared" si="154"/>
        <v>23.649357607104005</v>
      </c>
      <c r="DB93" s="46">
        <f t="shared" si="155"/>
        <v>10339320.158323776</v>
      </c>
      <c r="DC93" s="47">
        <f t="shared" si="120"/>
        <v>3.7197539326477993</v>
      </c>
      <c r="DD93" s="44">
        <f t="shared" si="156"/>
        <v>14000379.022429267</v>
      </c>
      <c r="DE93" s="47">
        <f t="shared" si="157"/>
        <v>9.2140794050690982</v>
      </c>
      <c r="DF93" s="44">
        <f t="shared" si="158"/>
        <v>24339699.180753045</v>
      </c>
      <c r="DG93" s="48">
        <f t="shared" si="159"/>
        <v>5.6616775941231907</v>
      </c>
      <c r="DH93" s="174"/>
      <c r="DI93" s="187" t="s">
        <v>90</v>
      </c>
      <c r="DJ93" s="46">
        <f t="shared" si="160"/>
        <v>19634453.464861173</v>
      </c>
      <c r="DK93" s="44">
        <f t="shared" si="161"/>
        <v>24339699.180753045</v>
      </c>
      <c r="DL93" s="45">
        <f t="shared" si="162"/>
        <v>43974152.645614222</v>
      </c>
      <c r="DM93"/>
    </row>
    <row r="94" spans="1:119" s="60" customFormat="1" ht="15.6" x14ac:dyDescent="0.3">
      <c r="A94" s="33">
        <v>79</v>
      </c>
      <c r="B94" s="33" t="s">
        <v>91</v>
      </c>
      <c r="C94" s="42"/>
      <c r="D94" s="43">
        <v>68382.920447557306</v>
      </c>
      <c r="E94" s="47">
        <v>0.64761459625309969</v>
      </c>
      <c r="F94" s="47">
        <v>15577.619552442717</v>
      </c>
      <c r="G94" s="47">
        <v>0.67441421562224935</v>
      </c>
      <c r="H94" s="44">
        <v>83960.540000000023</v>
      </c>
      <c r="I94" s="48">
        <v>0.65242474162716624</v>
      </c>
      <c r="J94" s="46">
        <v>151282.55396765925</v>
      </c>
      <c r="K94" s="47">
        <v>0.49485155674655396</v>
      </c>
      <c r="L94" s="44">
        <v>236461.97403234072</v>
      </c>
      <c r="M94" s="47">
        <v>0.89819334976426979</v>
      </c>
      <c r="N94" s="44">
        <v>387744.52799999993</v>
      </c>
      <c r="O94" s="48">
        <v>0.68147662910803064</v>
      </c>
      <c r="P94" s="137">
        <f t="shared" si="130"/>
        <v>219665.47441521654</v>
      </c>
      <c r="Q94" s="138">
        <f t="shared" si="131"/>
        <v>252039.59358478343</v>
      </c>
      <c r="R94" s="139">
        <f t="shared" si="132"/>
        <v>471705.06799999997</v>
      </c>
      <c r="S94" s="39"/>
      <c r="T94" s="43">
        <v>0</v>
      </c>
      <c r="U94" s="47">
        <v>0</v>
      </c>
      <c r="V94" s="47">
        <v>0</v>
      </c>
      <c r="W94" s="47">
        <v>0</v>
      </c>
      <c r="X94" s="44">
        <v>0</v>
      </c>
      <c r="Y94" s="48">
        <v>0</v>
      </c>
      <c r="Z94" s="46">
        <v>0</v>
      </c>
      <c r="AA94" s="47">
        <v>0</v>
      </c>
      <c r="AB94" s="44">
        <v>0</v>
      </c>
      <c r="AC94" s="47">
        <v>0</v>
      </c>
      <c r="AD94" s="44">
        <v>0</v>
      </c>
      <c r="AE94" s="48">
        <v>0</v>
      </c>
      <c r="AF94" s="137">
        <f t="shared" si="133"/>
        <v>0</v>
      </c>
      <c r="AG94" s="138">
        <f t="shared" si="134"/>
        <v>0</v>
      </c>
      <c r="AH94" s="139">
        <f t="shared" si="135"/>
        <v>0</v>
      </c>
      <c r="AI94" s="41"/>
      <c r="AJ94" s="43">
        <v>4754345.0500300527</v>
      </c>
      <c r="AK94" s="47">
        <v>75.417910057583327</v>
      </c>
      <c r="AL94" s="44">
        <v>1252835.0399463549</v>
      </c>
      <c r="AM94" s="47">
        <v>72.142982836943162</v>
      </c>
      <c r="AN94" s="44">
        <v>6007180.0899764076</v>
      </c>
      <c r="AO94" s="48">
        <v>74.710594855811848</v>
      </c>
      <c r="AP94" s="46">
        <v>1768098.0458405591</v>
      </c>
      <c r="AQ94" s="47">
        <v>12.500869963097323</v>
      </c>
      <c r="AR94" s="44">
        <v>2781183.7847926077</v>
      </c>
      <c r="AS94" s="47">
        <v>20.188762874241302</v>
      </c>
      <c r="AT94" s="44">
        <v>4549281.8306331672</v>
      </c>
      <c r="AU94" s="48">
        <v>16.294164445295497</v>
      </c>
      <c r="AV94" s="137">
        <f t="shared" si="136"/>
        <v>6522443.0958706122</v>
      </c>
      <c r="AW94" s="138">
        <f t="shared" si="137"/>
        <v>4034018.8247389626</v>
      </c>
      <c r="AX94" s="139">
        <f t="shared" si="138"/>
        <v>10556461.920609575</v>
      </c>
      <c r="AY94" s="41"/>
      <c r="AZ94" s="43">
        <v>3274018.7290039281</v>
      </c>
      <c r="BA94" s="47">
        <v>29.835411615184881</v>
      </c>
      <c r="BB94" s="47">
        <v>636740.6140665526</v>
      </c>
      <c r="BC94" s="47">
        <v>24.161978297216734</v>
      </c>
      <c r="BD94" s="44">
        <f t="shared" si="163"/>
        <v>3910759.343070481</v>
      </c>
      <c r="BE94" s="48">
        <v>28.73677771951062</v>
      </c>
      <c r="BF94" s="46">
        <v>1873767.5317983842</v>
      </c>
      <c r="BG94" s="47">
        <v>3.2304443046414248</v>
      </c>
      <c r="BH94" s="44">
        <v>1465588.8724001255</v>
      </c>
      <c r="BI94" s="47">
        <v>5.4972707448908134</v>
      </c>
      <c r="BJ94" s="44">
        <v>3339356.4041985096</v>
      </c>
      <c r="BK94" s="48">
        <v>3.9442599416261155</v>
      </c>
      <c r="BL94" s="137">
        <f t="shared" si="139"/>
        <v>5147786.2608023118</v>
      </c>
      <c r="BM94" s="138">
        <f t="shared" si="140"/>
        <v>2102329.4864666779</v>
      </c>
      <c r="BN94" s="139">
        <f t="shared" si="141"/>
        <v>7250115.7472689897</v>
      </c>
      <c r="BO94" s="41"/>
      <c r="BP94" s="43">
        <v>645289.87999999977</v>
      </c>
      <c r="BQ94" s="47">
        <v>7.4400438131254871</v>
      </c>
      <c r="BR94" s="47">
        <v>-536.88999999999976</v>
      </c>
      <c r="BS94" s="47">
        <v>-3.3272806147744159E-2</v>
      </c>
      <c r="BT94" s="44">
        <v>644752.98999999976</v>
      </c>
      <c r="BU94" s="48">
        <v>6.2677702492514653</v>
      </c>
      <c r="BV94" s="46">
        <v>-22320.649999999987</v>
      </c>
      <c r="BW94" s="47">
        <v>-8.3175830523001204E-2</v>
      </c>
      <c r="BX94" s="44">
        <v>-9160.119999999999</v>
      </c>
      <c r="BY94" s="47">
        <v>-5.3809624512430092E-2</v>
      </c>
      <c r="BZ94" s="44">
        <v>-31480.769999999986</v>
      </c>
      <c r="CA94" s="48">
        <v>-7.1777708869619899E-2</v>
      </c>
      <c r="CB94" s="137">
        <f t="shared" si="142"/>
        <v>622969.22999999975</v>
      </c>
      <c r="CC94" s="138">
        <f t="shared" si="143"/>
        <v>-9697.0099999999984</v>
      </c>
      <c r="CD94" s="139">
        <f t="shared" si="144"/>
        <v>613272.21999999974</v>
      </c>
      <c r="CE94" s="41"/>
      <c r="CF94" s="43">
        <v>1558311.5914296098</v>
      </c>
      <c r="CG94" s="47">
        <f t="shared" si="145"/>
        <v>12.442801637119802</v>
      </c>
      <c r="CH94" s="47">
        <v>424499.27278998296</v>
      </c>
      <c r="CI94" s="47">
        <f t="shared" si="146"/>
        <v>19.646377229137915</v>
      </c>
      <c r="CJ94" s="44">
        <v>3898931.9257100015</v>
      </c>
      <c r="CK94" s="48">
        <v>26.551342747182414</v>
      </c>
      <c r="CL94" s="46">
        <v>1946785.9489757679</v>
      </c>
      <c r="CM94" s="47">
        <v>3.6277249576080992</v>
      </c>
      <c r="CN94" s="44">
        <v>2833293.7941742325</v>
      </c>
      <c r="CO94" s="47">
        <v>8.8206074915219261</v>
      </c>
      <c r="CP94" s="44">
        <v>4780079.7431500005</v>
      </c>
      <c r="CQ94" s="48">
        <v>5.5721366842726159</v>
      </c>
      <c r="CR94" s="137">
        <f t="shared" si="147"/>
        <v>3505097.5404053777</v>
      </c>
      <c r="CS94" s="138">
        <f t="shared" si="148"/>
        <v>3257793.0669642156</v>
      </c>
      <c r="CT94" s="139">
        <f t="shared" si="149"/>
        <v>6762890.6073695933</v>
      </c>
      <c r="CU94" s="41"/>
      <c r="CV94" s="46">
        <f t="shared" si="150"/>
        <v>10300348.170911146</v>
      </c>
      <c r="CW94" s="47">
        <f t="shared" si="128"/>
        <v>15.152094185339369</v>
      </c>
      <c r="CX94" s="47">
        <f t="shared" si="151"/>
        <v>2329115.6563553335</v>
      </c>
      <c r="CY94" s="47">
        <f t="shared" si="152"/>
        <v>15.482538347826859</v>
      </c>
      <c r="CZ94" s="44">
        <f t="shared" si="153"/>
        <v>12629463.827266481</v>
      </c>
      <c r="DA94" s="48">
        <f t="shared" si="154"/>
        <v>15.211969458255622</v>
      </c>
      <c r="DB94" s="46">
        <f t="shared" si="155"/>
        <v>5717613.4305823706</v>
      </c>
      <c r="DC94" s="47">
        <f t="shared" si="120"/>
        <v>2.0570129097556316</v>
      </c>
      <c r="DD94" s="44">
        <f t="shared" si="156"/>
        <v>7307368.3053993061</v>
      </c>
      <c r="DE94" s="47">
        <f t="shared" si="157"/>
        <v>4.8092035008600496</v>
      </c>
      <c r="DF94" s="44">
        <f t="shared" si="158"/>
        <v>13024981.735981677</v>
      </c>
      <c r="DG94" s="48">
        <f t="shared" si="159"/>
        <v>3.0297517940067533</v>
      </c>
      <c r="DH94" s="174"/>
      <c r="DI94" s="187" t="s">
        <v>91</v>
      </c>
      <c r="DJ94" s="46">
        <f t="shared" si="160"/>
        <v>12629463.827266481</v>
      </c>
      <c r="DK94" s="44">
        <f t="shared" si="161"/>
        <v>13024981.735981677</v>
      </c>
      <c r="DL94" s="45">
        <f t="shared" si="162"/>
        <v>25654445.563248158</v>
      </c>
      <c r="DM94"/>
    </row>
    <row r="95" spans="1:119" s="60" customFormat="1" ht="15.6" x14ac:dyDescent="0.3">
      <c r="A95" s="33">
        <v>80</v>
      </c>
      <c r="B95" s="33" t="s">
        <v>176</v>
      </c>
      <c r="C95" s="50"/>
      <c r="D95" s="51">
        <v>9348887.6214487664</v>
      </c>
      <c r="E95" s="55">
        <v>88.53784019100658</v>
      </c>
      <c r="F95" s="52">
        <v>3376178</v>
      </c>
      <c r="G95" s="55">
        <v>146.16754697376396</v>
      </c>
      <c r="H95" s="52">
        <v>12725065.621448766</v>
      </c>
      <c r="I95" s="56">
        <v>98.881541856000979</v>
      </c>
      <c r="J95" s="54">
        <v>5065689.3865930419</v>
      </c>
      <c r="K95" s="55">
        <v>16.570081699479715</v>
      </c>
      <c r="L95" s="52">
        <v>11186018</v>
      </c>
      <c r="M95" s="55">
        <v>42.489736538227788</v>
      </c>
      <c r="N95" s="52">
        <v>16251707.386593042</v>
      </c>
      <c r="O95" s="56">
        <v>28.563030468003173</v>
      </c>
      <c r="P95" s="143">
        <f t="shared" si="130"/>
        <v>14414577.008041808</v>
      </c>
      <c r="Q95" s="149">
        <f t="shared" si="131"/>
        <v>14562196</v>
      </c>
      <c r="R95" s="150">
        <f t="shared" si="132"/>
        <v>28976773.008041807</v>
      </c>
      <c r="S95" s="39"/>
      <c r="T95" s="51">
        <v>10734457.089228634</v>
      </c>
      <c r="U95" s="55">
        <v>56.658470113473804</v>
      </c>
      <c r="V95" s="52">
        <v>2411738.478251399</v>
      </c>
      <c r="W95" s="55">
        <v>52.571955929185812</v>
      </c>
      <c r="X95" s="52">
        <v>13146195.567480033</v>
      </c>
      <c r="Y95" s="56">
        <v>55.861862576083496</v>
      </c>
      <c r="Z95" s="54">
        <v>17274338.184320625</v>
      </c>
      <c r="AA95" s="55">
        <v>18.233608317926752</v>
      </c>
      <c r="AB95" s="52">
        <v>8031013.4620358218</v>
      </c>
      <c r="AC95" s="55">
        <v>22.284600487357434</v>
      </c>
      <c r="AD95" s="52">
        <v>25305351.646356449</v>
      </c>
      <c r="AE95" s="56">
        <v>19.349942456690872</v>
      </c>
      <c r="AF95" s="143">
        <f t="shared" si="133"/>
        <v>28008795.273549259</v>
      </c>
      <c r="AG95" s="149">
        <f t="shared" si="134"/>
        <v>10442751.940287221</v>
      </c>
      <c r="AH95" s="150">
        <f t="shared" si="135"/>
        <v>38451547.213836476</v>
      </c>
      <c r="AI95" s="41"/>
      <c r="AJ95" s="51">
        <v>11636973.269925065</v>
      </c>
      <c r="AK95" s="55">
        <v>184.59665720058797</v>
      </c>
      <c r="AL95" s="52">
        <v>2877904.0972632915</v>
      </c>
      <c r="AM95" s="55">
        <v>165.72060907884898</v>
      </c>
      <c r="AN95" s="52">
        <v>14514877.367188357</v>
      </c>
      <c r="AO95" s="56">
        <v>180.51982895789314</v>
      </c>
      <c r="AP95" s="54">
        <v>3926761.1036764141</v>
      </c>
      <c r="AQ95" s="55">
        <v>27.763126625633948</v>
      </c>
      <c r="AR95" s="52">
        <v>5748776.7956652828</v>
      </c>
      <c r="AS95" s="55">
        <v>41.730680359651878</v>
      </c>
      <c r="AT95" s="52">
        <v>9675537.8993416969</v>
      </c>
      <c r="AU95" s="56">
        <v>34.654877736299802</v>
      </c>
      <c r="AV95" s="143">
        <f t="shared" si="136"/>
        <v>15563734.373601479</v>
      </c>
      <c r="AW95" s="149">
        <f t="shared" si="137"/>
        <v>8626680.8929285742</v>
      </c>
      <c r="AX95" s="150">
        <f t="shared" si="138"/>
        <v>24190415.266530052</v>
      </c>
      <c r="AY95" s="41"/>
      <c r="AZ95" s="51">
        <f>SUM(AZ75:AZ94)</f>
        <v>12896656.369389586</v>
      </c>
      <c r="BA95" s="55">
        <v>117.79955504749387</v>
      </c>
      <c r="BB95" s="52">
        <f>SUM(BB75:BB94)</f>
        <v>2481550.896196946</v>
      </c>
      <c r="BC95" s="55">
        <v>93.019970891160185</v>
      </c>
      <c r="BD95" s="52">
        <f>SUM(BD75:BD94)</f>
        <v>15378207.265586533</v>
      </c>
      <c r="BE95" s="56">
        <v>113.00110417143584</v>
      </c>
      <c r="BF95" s="54">
        <v>9982157.5165686123</v>
      </c>
      <c r="BG95" s="55">
        <v>17.250423802056236</v>
      </c>
      <c r="BH95" s="52">
        <v>7823032.4895080263</v>
      </c>
      <c r="BI95" s="55">
        <v>29.254575854265536</v>
      </c>
      <c r="BJ95" s="52">
        <v>17805190.006076638</v>
      </c>
      <c r="BK95" s="56">
        <v>21.030488870763552</v>
      </c>
      <c r="BL95" s="143">
        <f t="shared" si="139"/>
        <v>22878813.885958198</v>
      </c>
      <c r="BM95" s="149">
        <f t="shared" si="140"/>
        <v>10304583.385704972</v>
      </c>
      <c r="BN95" s="150">
        <f t="shared" si="141"/>
        <v>33183397.27166317</v>
      </c>
      <c r="BO95" s="41"/>
      <c r="BP95" s="51">
        <v>6017385.4939529309</v>
      </c>
      <c r="BQ95" s="55">
        <v>69.379069939041315</v>
      </c>
      <c r="BR95" s="52">
        <v>688661.81264591147</v>
      </c>
      <c r="BS95" s="55">
        <v>42.678595230906758</v>
      </c>
      <c r="BT95" s="44">
        <v>6706047.3065988421</v>
      </c>
      <c r="BU95" s="56">
        <v>65.190800896283022</v>
      </c>
      <c r="BV95" s="54">
        <v>2680954.5114847342</v>
      </c>
      <c r="BW95" s="55">
        <v>9.9903281529493935</v>
      </c>
      <c r="BX95" s="52">
        <v>3358982.0419164211</v>
      </c>
      <c r="BY95" s="55">
        <v>19.731789804011122</v>
      </c>
      <c r="BZ95" s="52">
        <v>6039936.5534011554</v>
      </c>
      <c r="CA95" s="56">
        <v>13.771353353841212</v>
      </c>
      <c r="CB95" s="143">
        <f t="shared" si="142"/>
        <v>8698340.0054376647</v>
      </c>
      <c r="CC95" s="149">
        <f t="shared" si="143"/>
        <v>4047643.8545623329</v>
      </c>
      <c r="CD95" s="150">
        <f t="shared" si="144"/>
        <v>12745983.859999998</v>
      </c>
      <c r="CE95" s="41"/>
      <c r="CF95" s="51">
        <f>SUM(CF75:CF94)</f>
        <v>16641307.253118267</v>
      </c>
      <c r="CG95" s="55">
        <f t="shared" si="145"/>
        <v>132.87745934235829</v>
      </c>
      <c r="CH95" s="52">
        <f>SUM(CH75:CH94)</f>
        <v>3689805.5403835722</v>
      </c>
      <c r="CI95" s="55">
        <f t="shared" si="146"/>
        <v>170.76898877139686</v>
      </c>
      <c r="CJ95" s="52">
        <f>SUM(CJ75:CJ94)</f>
        <v>20331131.223744515</v>
      </c>
      <c r="CK95" s="56">
        <v>138.45300298780697</v>
      </c>
      <c r="CL95" s="54">
        <v>10753648.570237</v>
      </c>
      <c r="CM95" s="55">
        <v>20.038812856708674</v>
      </c>
      <c r="CN95" s="52">
        <v>12626020.760443512</v>
      </c>
      <c r="CO95" s="55">
        <v>39.307315583253207</v>
      </c>
      <c r="CP95" s="52">
        <v>23379669.330680512</v>
      </c>
      <c r="CQ95" s="56">
        <v>27.253669424727882</v>
      </c>
      <c r="CR95" s="143">
        <f t="shared" si="147"/>
        <v>27394955.823355265</v>
      </c>
      <c r="CS95" s="149">
        <f t="shared" si="148"/>
        <v>16315826.300827084</v>
      </c>
      <c r="CT95" s="150">
        <f t="shared" si="149"/>
        <v>43710782.124182351</v>
      </c>
      <c r="CU95" s="41"/>
      <c r="CV95" s="54">
        <f>SUM(CV75:CV94)</f>
        <v>67275667.097063258</v>
      </c>
      <c r="CW95" s="55">
        <f t="shared" si="128"/>
        <v>98.964348323195395</v>
      </c>
      <c r="CX95" s="55">
        <f>SUM(CX75:CX94)</f>
        <v>15525838.824741125</v>
      </c>
      <c r="CY95" s="55">
        <f t="shared" si="152"/>
        <v>103.2062939125943</v>
      </c>
      <c r="CZ95" s="52">
        <f t="shared" si="153"/>
        <v>82801505.921804383</v>
      </c>
      <c r="DA95" s="56">
        <f t="shared" si="154"/>
        <v>99.732973339746465</v>
      </c>
      <c r="DB95" s="54">
        <f>SUM(DB75:DB94)</f>
        <v>49683549.272880435</v>
      </c>
      <c r="DC95" s="55">
        <f t="shared" si="120"/>
        <v>17.874538651065375</v>
      </c>
      <c r="DD95" s="52">
        <f>SUM(DD75:DD94)</f>
        <v>48773843.549569063</v>
      </c>
      <c r="DE95" s="55">
        <f t="shared" si="157"/>
        <v>32.099564350092017</v>
      </c>
      <c r="DF95" s="52">
        <f>SUM(DF75:DF94)</f>
        <v>98457392.822449476</v>
      </c>
      <c r="DG95" s="56">
        <f t="shared" si="159"/>
        <v>22.902255725471182</v>
      </c>
      <c r="DH95" s="175"/>
      <c r="DI95" s="187" t="s">
        <v>176</v>
      </c>
      <c r="DJ95" s="54">
        <f t="shared" ref="DJ95:DK95" si="164">SUM(DJ75:DJ94)</f>
        <v>82801505.921804368</v>
      </c>
      <c r="DK95" s="52">
        <f t="shared" si="164"/>
        <v>98457392.822449476</v>
      </c>
      <c r="DL95" s="53">
        <f>SUM(DL75:DL94)</f>
        <v>181258898.74425387</v>
      </c>
      <c r="DM95"/>
      <c r="DO95" s="57"/>
    </row>
    <row r="96" spans="1:119" s="60" customFormat="1" ht="15.6" x14ac:dyDescent="0.3">
      <c r="A96" s="33">
        <v>81</v>
      </c>
      <c r="B96" s="32" t="s">
        <v>177</v>
      </c>
      <c r="C96" s="50"/>
      <c r="D96" s="51">
        <v>14224597</v>
      </c>
      <c r="E96" s="55">
        <v>134.71282862338055</v>
      </c>
      <c r="F96" s="52">
        <v>3376178</v>
      </c>
      <c r="G96" s="55">
        <v>146.16754697376396</v>
      </c>
      <c r="H96" s="52">
        <v>17600775</v>
      </c>
      <c r="I96" s="56">
        <v>136.76878545341518</v>
      </c>
      <c r="J96" s="54">
        <v>6801988</v>
      </c>
      <c r="K96" s="55">
        <v>22.249587030973494</v>
      </c>
      <c r="L96" s="52">
        <v>11186018</v>
      </c>
      <c r="M96" s="55">
        <v>42.489736538227788</v>
      </c>
      <c r="N96" s="52">
        <v>17988006</v>
      </c>
      <c r="O96" s="56">
        <v>31.614645231705325</v>
      </c>
      <c r="P96" s="143">
        <f t="shared" si="130"/>
        <v>21026585</v>
      </c>
      <c r="Q96" s="149">
        <f t="shared" si="131"/>
        <v>14562196</v>
      </c>
      <c r="R96" s="150">
        <f t="shared" si="132"/>
        <v>35588781</v>
      </c>
      <c r="S96" s="39"/>
      <c r="T96" s="51">
        <v>21071418.995119758</v>
      </c>
      <c r="U96" s="55">
        <v>111.21888638238225</v>
      </c>
      <c r="V96" s="52">
        <v>5153805.3561106734</v>
      </c>
      <c r="W96" s="55">
        <v>112.34453092339342</v>
      </c>
      <c r="X96" s="52">
        <v>26225224.351230431</v>
      </c>
      <c r="Y96" s="56">
        <v>111.43831469838796</v>
      </c>
      <c r="Z96" s="54">
        <v>23835286.34495471</v>
      </c>
      <c r="AA96" s="55">
        <v>25.158895855935477</v>
      </c>
      <c r="AB96" s="52">
        <v>10902329.591255888</v>
      </c>
      <c r="AC96" s="55">
        <v>30.25198008584146</v>
      </c>
      <c r="AD96" s="52">
        <v>34737615.936210603</v>
      </c>
      <c r="AE96" s="56">
        <v>26.562399876592288</v>
      </c>
      <c r="AF96" s="143">
        <f t="shared" si="133"/>
        <v>44906705.340074465</v>
      </c>
      <c r="AG96" s="149">
        <f t="shared" si="134"/>
        <v>16056134.947366562</v>
      </c>
      <c r="AH96" s="150">
        <f t="shared" si="135"/>
        <v>60962840.28744103</v>
      </c>
      <c r="AI96" s="41"/>
      <c r="AJ96" s="51">
        <v>15013104.524344899</v>
      </c>
      <c r="AK96" s="55">
        <v>238.15203877450665</v>
      </c>
      <c r="AL96" s="52">
        <v>3781472.0804433664</v>
      </c>
      <c r="AM96" s="55">
        <v>217.75147301873582</v>
      </c>
      <c r="AN96" s="52">
        <v>18794576.604788266</v>
      </c>
      <c r="AO96" s="56">
        <v>233.74594687944017</v>
      </c>
      <c r="AP96" s="54">
        <v>4440276.6820813948</v>
      </c>
      <c r="AQ96" s="55">
        <v>31.393802811701203</v>
      </c>
      <c r="AR96" s="52">
        <v>6560607.8682936477</v>
      </c>
      <c r="AS96" s="55">
        <v>47.623805836959093</v>
      </c>
      <c r="AT96" s="52">
        <v>11000884.550375042</v>
      </c>
      <c r="AU96" s="56">
        <v>39.401872335215074</v>
      </c>
      <c r="AV96" s="143">
        <f t="shared" si="136"/>
        <v>19453381.206426293</v>
      </c>
      <c r="AW96" s="149">
        <f t="shared" si="137"/>
        <v>10342079.948737014</v>
      </c>
      <c r="AX96" s="150">
        <f t="shared" si="138"/>
        <v>29795461.155163307</v>
      </c>
      <c r="AY96" s="41"/>
      <c r="AZ96" s="51">
        <f>+AZ73+AZ95</f>
        <v>18173320.237084396</v>
      </c>
      <c r="BA96" s="55">
        <v>165.88463075368702</v>
      </c>
      <c r="BB96" s="52">
        <f>+BB73+BB95</f>
        <v>3507771.7182021327</v>
      </c>
      <c r="BC96" s="55">
        <v>131.96129908928512</v>
      </c>
      <c r="BD96" s="52">
        <f>+BD73+BD95</f>
        <v>21681091.955286533</v>
      </c>
      <c r="BE96" s="56">
        <v>159.31553582792534</v>
      </c>
      <c r="BF96" s="54">
        <v>12604596.016790692</v>
      </c>
      <c r="BG96" s="55">
        <v>21.771604457366234</v>
      </c>
      <c r="BH96" s="52">
        <v>9874202.9891859461</v>
      </c>
      <c r="BI96" s="55">
        <v>36.948302105200142</v>
      </c>
      <c r="BJ96" s="52">
        <v>22478799.00597664</v>
      </c>
      <c r="BK96" s="56">
        <v>26.550692925039467</v>
      </c>
      <c r="BL96" s="143">
        <f t="shared" si="139"/>
        <v>30777916.253875088</v>
      </c>
      <c r="BM96" s="149">
        <f t="shared" si="140"/>
        <v>13381974.707388079</v>
      </c>
      <c r="BN96" s="150">
        <f t="shared" si="141"/>
        <v>44159890.961263165</v>
      </c>
      <c r="BO96" s="41"/>
      <c r="BP96" s="51">
        <v>12664712.30395293</v>
      </c>
      <c r="BQ96" s="55">
        <v>146.02121828106038</v>
      </c>
      <c r="BR96" s="52">
        <v>1513512.7826459117</v>
      </c>
      <c r="BS96" s="55">
        <v>93.797272102498241</v>
      </c>
      <c r="BT96" s="44">
        <v>14178225.086598843</v>
      </c>
      <c r="BU96" s="56">
        <v>137.82930635959525</v>
      </c>
      <c r="BV96" s="54">
        <v>3527447.7214847347</v>
      </c>
      <c r="BW96" s="55">
        <v>13.14470653233491</v>
      </c>
      <c r="BX96" s="52">
        <v>4373500.0219164211</v>
      </c>
      <c r="BY96" s="55">
        <v>25.691409499485534</v>
      </c>
      <c r="BZ96" s="52">
        <v>7900947.7434011558</v>
      </c>
      <c r="CA96" s="56">
        <v>18.014550689831562</v>
      </c>
      <c r="CB96" s="143">
        <f t="shared" si="142"/>
        <v>16192160.025437664</v>
      </c>
      <c r="CC96" s="149">
        <f t="shared" si="143"/>
        <v>5887012.804562333</v>
      </c>
      <c r="CD96" s="150">
        <f t="shared" si="144"/>
        <v>22079172.829999998</v>
      </c>
      <c r="CE96" s="41"/>
      <c r="CF96" s="51">
        <f>+CF73+CF95</f>
        <v>21479007.386327565</v>
      </c>
      <c r="CG96" s="55">
        <f t="shared" si="145"/>
        <v>171.50551259464032</v>
      </c>
      <c r="CH96" s="52">
        <f>+CH73+CH95</f>
        <v>4791542.7194212712</v>
      </c>
      <c r="CI96" s="55">
        <f t="shared" si="146"/>
        <v>221.75881517199386</v>
      </c>
      <c r="CJ96" s="52">
        <f>+CJ73+CJ95</f>
        <v>26270568.535991512</v>
      </c>
      <c r="CK96" s="56">
        <v>178.89998662529547</v>
      </c>
      <c r="CL96" s="54">
        <v>13465041.864477916</v>
      </c>
      <c r="CM96" s="55">
        <v>25.091340140760611</v>
      </c>
      <c r="CN96" s="52">
        <v>16289112.680387368</v>
      </c>
      <c r="CO96" s="55">
        <v>50.711249794956522</v>
      </c>
      <c r="CP96" s="52">
        <v>29754154.544865284</v>
      </c>
      <c r="CQ96" s="56">
        <v>34.684403808649591</v>
      </c>
      <c r="CR96" s="143">
        <f t="shared" si="147"/>
        <v>34944049.250805482</v>
      </c>
      <c r="CS96" s="149">
        <f t="shared" si="148"/>
        <v>21080655.399808638</v>
      </c>
      <c r="CT96" s="150">
        <f t="shared" si="149"/>
        <v>56024704.65061412</v>
      </c>
      <c r="CU96" s="41"/>
      <c r="CV96" s="54">
        <f>+CV73+CV95</f>
        <v>102626160.44682956</v>
      </c>
      <c r="CW96" s="55">
        <f t="shared" si="128"/>
        <v>150.96589194543307</v>
      </c>
      <c r="CX96" s="55">
        <f>+CX73+CX95</f>
        <v>22124282.656823359</v>
      </c>
      <c r="CY96" s="55">
        <f t="shared" si="152"/>
        <v>147.06871842871246</v>
      </c>
      <c r="CZ96" s="52">
        <f t="shared" si="153"/>
        <v>124750443.10365292</v>
      </c>
      <c r="DA96" s="56">
        <f t="shared" si="154"/>
        <v>150.25973836668899</v>
      </c>
      <c r="DB96" s="54">
        <f>+DB73+DB95</f>
        <v>64674636.629789457</v>
      </c>
      <c r="DC96" s="55">
        <f t="shared" si="120"/>
        <v>23.26784839451464</v>
      </c>
      <c r="DD96" s="52">
        <f>+DD73+DD95</f>
        <v>59185771.151039273</v>
      </c>
      <c r="DE96" s="55">
        <f t="shared" si="157"/>
        <v>38.951973668874217</v>
      </c>
      <c r="DF96" s="52">
        <f>+DF73+DF95</f>
        <v>123860407.7808287</v>
      </c>
      <c r="DG96" s="56">
        <f t="shared" si="159"/>
        <v>28.811272083683303</v>
      </c>
      <c r="DH96" s="175"/>
      <c r="DI96" s="186" t="s">
        <v>177</v>
      </c>
      <c r="DJ96" s="54">
        <f>+DJ73+DJ95</f>
        <v>124750443.10365289</v>
      </c>
      <c r="DK96" s="52">
        <f t="shared" ref="DK96:DL96" si="165">+DK73+DK95</f>
        <v>123860407.7808287</v>
      </c>
      <c r="DL96" s="53">
        <f t="shared" si="165"/>
        <v>248610850.88448161</v>
      </c>
      <c r="DM96"/>
      <c r="DO96" s="57"/>
    </row>
    <row r="97" spans="1:119" s="60" customFormat="1" ht="15.6" x14ac:dyDescent="0.3">
      <c r="A97" s="33"/>
      <c r="B97" s="32"/>
      <c r="C97" s="42"/>
      <c r="D97" s="43"/>
      <c r="E97" s="47"/>
      <c r="F97" s="47"/>
      <c r="G97" s="47"/>
      <c r="H97" s="47"/>
      <c r="I97" s="48"/>
      <c r="J97" s="46"/>
      <c r="K97" s="47"/>
      <c r="L97" s="44"/>
      <c r="M97" s="47"/>
      <c r="N97" s="44"/>
      <c r="O97" s="48"/>
      <c r="P97" s="146"/>
      <c r="Q97" s="147"/>
      <c r="R97" s="148"/>
      <c r="S97" s="39"/>
      <c r="T97" s="43"/>
      <c r="U97" s="47"/>
      <c r="V97" s="47"/>
      <c r="W97" s="47"/>
      <c r="X97" s="47"/>
      <c r="Y97" s="48"/>
      <c r="Z97" s="46"/>
      <c r="AA97" s="47"/>
      <c r="AB97" s="44"/>
      <c r="AC97" s="47"/>
      <c r="AD97" s="44"/>
      <c r="AE97" s="48"/>
      <c r="AF97" s="146"/>
      <c r="AG97" s="147"/>
      <c r="AH97" s="148"/>
      <c r="AI97" s="41"/>
      <c r="AJ97" s="43"/>
      <c r="AK97" s="47"/>
      <c r="AL97" s="47"/>
      <c r="AM97" s="47"/>
      <c r="AN97" s="47"/>
      <c r="AO97" s="48"/>
      <c r="AP97" s="46"/>
      <c r="AQ97" s="47"/>
      <c r="AR97" s="44"/>
      <c r="AS97" s="47"/>
      <c r="AT97" s="44"/>
      <c r="AU97" s="48"/>
      <c r="AV97" s="146"/>
      <c r="AW97" s="147"/>
      <c r="AX97" s="148"/>
      <c r="AY97" s="41"/>
      <c r="AZ97" s="43"/>
      <c r="BA97" s="47"/>
      <c r="BB97" s="47"/>
      <c r="BC97" s="47"/>
      <c r="BD97" s="47"/>
      <c r="BE97" s="48"/>
      <c r="BF97" s="46"/>
      <c r="BG97" s="47"/>
      <c r="BH97" s="44"/>
      <c r="BI97" s="47"/>
      <c r="BJ97" s="44"/>
      <c r="BK97" s="48"/>
      <c r="BL97" s="146"/>
      <c r="BM97" s="147"/>
      <c r="BN97" s="148"/>
      <c r="BO97" s="41"/>
      <c r="BP97" s="43"/>
      <c r="BQ97" s="47"/>
      <c r="BR97" s="47"/>
      <c r="BS97" s="47"/>
      <c r="BT97" s="47"/>
      <c r="BU97" s="48"/>
      <c r="BV97" s="46"/>
      <c r="BW97" s="47"/>
      <c r="BX97" s="44"/>
      <c r="BY97" s="47"/>
      <c r="BZ97" s="44"/>
      <c r="CA97" s="48"/>
      <c r="CB97" s="146"/>
      <c r="CC97" s="147"/>
      <c r="CD97" s="148"/>
      <c r="CE97" s="41"/>
      <c r="CF97" s="43"/>
      <c r="CG97" s="47"/>
      <c r="CH97" s="47"/>
      <c r="CI97" s="47"/>
      <c r="CJ97" s="47"/>
      <c r="CK97" s="48"/>
      <c r="CL97" s="46"/>
      <c r="CM97" s="47"/>
      <c r="CN97" s="44"/>
      <c r="CO97" s="47"/>
      <c r="CP97" s="44"/>
      <c r="CQ97" s="48"/>
      <c r="CR97" s="146"/>
      <c r="CS97" s="147"/>
      <c r="CT97" s="148"/>
      <c r="CU97" s="41"/>
      <c r="CV97" s="46"/>
      <c r="CW97" s="47"/>
      <c r="CX97" s="47"/>
      <c r="CY97" s="47"/>
      <c r="CZ97" s="44"/>
      <c r="DA97" s="48"/>
      <c r="DB97" s="58"/>
      <c r="DC97" s="47"/>
      <c r="DD97" s="44"/>
      <c r="DE97" s="47"/>
      <c r="DF97" s="44"/>
      <c r="DG97" s="48"/>
      <c r="DH97" s="174"/>
      <c r="DI97" s="186"/>
      <c r="DJ97" s="46"/>
      <c r="DK97" s="44"/>
      <c r="DL97" s="45"/>
      <c r="DM97"/>
      <c r="DO97" s="66"/>
    </row>
    <row r="98" spans="1:119" s="60" customFormat="1" ht="15.6" x14ac:dyDescent="0.3">
      <c r="A98" s="33">
        <v>82</v>
      </c>
      <c r="B98" s="68" t="s">
        <v>54</v>
      </c>
      <c r="C98" s="42"/>
      <c r="D98" s="43">
        <v>0</v>
      </c>
      <c r="E98" s="47">
        <v>0</v>
      </c>
      <c r="F98" s="47">
        <v>0</v>
      </c>
      <c r="G98" s="47">
        <v>0</v>
      </c>
      <c r="H98" s="44">
        <v>0</v>
      </c>
      <c r="I98" s="48">
        <v>0</v>
      </c>
      <c r="J98" s="46">
        <v>0</v>
      </c>
      <c r="K98" s="47">
        <v>0</v>
      </c>
      <c r="L98" s="44">
        <v>0</v>
      </c>
      <c r="M98" s="47">
        <v>0</v>
      </c>
      <c r="N98" s="44">
        <v>0</v>
      </c>
      <c r="O98" s="48">
        <v>0</v>
      </c>
      <c r="P98" s="137">
        <f t="shared" ref="P98:P102" si="166">+D98+J98</f>
        <v>0</v>
      </c>
      <c r="Q98" s="138">
        <f t="shared" ref="Q98:Q102" si="167">+F98+L98</f>
        <v>0</v>
      </c>
      <c r="R98" s="139">
        <f t="shared" ref="R98:R102" si="168">+P98+Q98</f>
        <v>0</v>
      </c>
      <c r="S98" s="39"/>
      <c r="T98" s="43">
        <v>0</v>
      </c>
      <c r="U98" s="47">
        <v>0</v>
      </c>
      <c r="V98" s="47">
        <v>0</v>
      </c>
      <c r="W98" s="47">
        <v>0</v>
      </c>
      <c r="X98" s="44">
        <v>0</v>
      </c>
      <c r="Y98" s="48">
        <v>0</v>
      </c>
      <c r="Z98" s="46">
        <v>0</v>
      </c>
      <c r="AA98" s="47">
        <v>0</v>
      </c>
      <c r="AB98" s="44">
        <v>0</v>
      </c>
      <c r="AC98" s="47">
        <v>0</v>
      </c>
      <c r="AD98" s="44">
        <v>0</v>
      </c>
      <c r="AE98" s="48">
        <v>0</v>
      </c>
      <c r="AF98" s="137">
        <f t="shared" ref="AF98:AF102" si="169">+T98+Z98</f>
        <v>0</v>
      </c>
      <c r="AG98" s="138">
        <f t="shared" ref="AG98:AG102" si="170">+V98+AB98</f>
        <v>0</v>
      </c>
      <c r="AH98" s="139">
        <f t="shared" ref="AH98:AH102" si="171">+AF98+AG98</f>
        <v>0</v>
      </c>
      <c r="AI98" s="41"/>
      <c r="AJ98" s="43">
        <v>0</v>
      </c>
      <c r="AK98" s="47">
        <v>0</v>
      </c>
      <c r="AL98" s="47">
        <v>0</v>
      </c>
      <c r="AM98" s="47">
        <v>0</v>
      </c>
      <c r="AN98" s="44">
        <v>0</v>
      </c>
      <c r="AO98" s="48">
        <v>0</v>
      </c>
      <c r="AP98" s="46">
        <v>0</v>
      </c>
      <c r="AQ98" s="47">
        <v>0</v>
      </c>
      <c r="AR98" s="44">
        <v>0</v>
      </c>
      <c r="AS98" s="47">
        <v>0</v>
      </c>
      <c r="AT98" s="44">
        <v>0</v>
      </c>
      <c r="AU98" s="48">
        <v>0</v>
      </c>
      <c r="AV98" s="137">
        <f t="shared" ref="AV98:AV102" si="172">+AJ98+AP98</f>
        <v>0</v>
      </c>
      <c r="AW98" s="138">
        <f t="shared" ref="AW98:AW102" si="173">+AL98+AR98</f>
        <v>0</v>
      </c>
      <c r="AX98" s="139">
        <f t="shared" ref="AX98:AX101" si="174">+AV98+AW98</f>
        <v>0</v>
      </c>
      <c r="AY98" s="41"/>
      <c r="AZ98" s="43">
        <v>0</v>
      </c>
      <c r="BA98" s="47">
        <v>0</v>
      </c>
      <c r="BB98" s="47">
        <v>0</v>
      </c>
      <c r="BC98" s="47">
        <v>0</v>
      </c>
      <c r="BD98" s="44">
        <v>0</v>
      </c>
      <c r="BE98" s="48">
        <v>0</v>
      </c>
      <c r="BF98" s="46">
        <v>0</v>
      </c>
      <c r="BG98" s="47">
        <v>0</v>
      </c>
      <c r="BH98" s="44">
        <v>0</v>
      </c>
      <c r="BI98" s="47">
        <v>0</v>
      </c>
      <c r="BJ98" s="44">
        <v>0</v>
      </c>
      <c r="BK98" s="48">
        <v>0</v>
      </c>
      <c r="BL98" s="137">
        <f t="shared" ref="BL98:BL102" si="175">+AZ98+BF98</f>
        <v>0</v>
      </c>
      <c r="BM98" s="138">
        <f t="shared" ref="BM98:BM102" si="176">+BB98+BH98</f>
        <v>0</v>
      </c>
      <c r="BN98" s="139">
        <f t="shared" ref="BN98:BN101" si="177">+BL98+BM98</f>
        <v>0</v>
      </c>
      <c r="BO98" s="41"/>
      <c r="BP98" s="43">
        <v>0</v>
      </c>
      <c r="BQ98" s="47">
        <v>0</v>
      </c>
      <c r="BR98" s="47">
        <v>0</v>
      </c>
      <c r="BS98" s="47">
        <v>0</v>
      </c>
      <c r="BT98" s="44">
        <v>0</v>
      </c>
      <c r="BU98" s="48">
        <v>0</v>
      </c>
      <c r="BV98" s="46">
        <v>0</v>
      </c>
      <c r="BW98" s="47">
        <v>0</v>
      </c>
      <c r="BX98" s="44">
        <v>0</v>
      </c>
      <c r="BY98" s="47">
        <v>0</v>
      </c>
      <c r="BZ98" s="44">
        <v>0</v>
      </c>
      <c r="CA98" s="48">
        <v>0</v>
      </c>
      <c r="CB98" s="137">
        <f t="shared" ref="CB98:CB101" si="178">+BP98+BV98</f>
        <v>0</v>
      </c>
      <c r="CC98" s="138">
        <f t="shared" ref="CC98:CC102" si="179">+BR98+BX98</f>
        <v>0</v>
      </c>
      <c r="CD98" s="139">
        <f t="shared" ref="CD98:CD101" si="180">+CB98+CC98</f>
        <v>0</v>
      </c>
      <c r="CE98" s="41"/>
      <c r="CF98" s="43">
        <v>0</v>
      </c>
      <c r="CG98" s="47">
        <f t="shared" ref="CG98:CG102" si="181">+CF98/$CF$111</f>
        <v>0</v>
      </c>
      <c r="CH98" s="47">
        <v>0</v>
      </c>
      <c r="CI98" s="47">
        <f t="shared" ref="CI98:CI102" si="182">+CH98/$CH$111</f>
        <v>0</v>
      </c>
      <c r="CJ98" s="44">
        <v>0</v>
      </c>
      <c r="CK98" s="48">
        <v>0</v>
      </c>
      <c r="CL98" s="46">
        <v>0</v>
      </c>
      <c r="CM98" s="47">
        <v>0</v>
      </c>
      <c r="CN98" s="44">
        <v>0</v>
      </c>
      <c r="CO98" s="47"/>
      <c r="CP98" s="44">
        <v>0</v>
      </c>
      <c r="CQ98" s="48">
        <v>0</v>
      </c>
      <c r="CR98" s="137">
        <f t="shared" ref="CR98:CR102" si="183">+CF98+CL98</f>
        <v>0</v>
      </c>
      <c r="CS98" s="138">
        <f t="shared" ref="CS98:CS102" si="184">+CH98+CN98</f>
        <v>0</v>
      </c>
      <c r="CT98" s="139">
        <f t="shared" ref="CT98:CT101" si="185">+CR98+CS98</f>
        <v>0</v>
      </c>
      <c r="CU98" s="41"/>
      <c r="CV98" s="46">
        <f>+D98+T98+AJ98+AZ98+BP98+CF98</f>
        <v>0</v>
      </c>
      <c r="CW98" s="47">
        <f t="shared" si="128"/>
        <v>0</v>
      </c>
      <c r="CX98" s="47">
        <f>+F98+V98+AL98+BB98+BR98+CH98</f>
        <v>0</v>
      </c>
      <c r="CY98" s="47">
        <f t="shared" ref="CY98:CY102" si="186">+CX98/$CX$111</f>
        <v>0</v>
      </c>
      <c r="CZ98" s="44">
        <f t="shared" ref="CZ98:CZ100" si="187">+CV98+CX98</f>
        <v>0</v>
      </c>
      <c r="DA98" s="48">
        <f t="shared" ref="DA98:DA102" si="188">+CZ98/$CZ$111</f>
        <v>0</v>
      </c>
      <c r="DB98" s="46">
        <f t="shared" ref="DB98:DB100" si="189">+J98+Z98+AP98+BF98+BV98+CL98</f>
        <v>0</v>
      </c>
      <c r="DC98" s="47">
        <f t="shared" si="120"/>
        <v>0</v>
      </c>
      <c r="DD98" s="44">
        <f t="shared" ref="DD98:DD100" si="190">+L98+AB98+AR98+BH98+BX98+CN98</f>
        <v>0</v>
      </c>
      <c r="DE98" s="244">
        <f t="shared" ref="DE98:DE102" si="191">+DD98/$DD$111</f>
        <v>0</v>
      </c>
      <c r="DF98" s="44">
        <f t="shared" ref="DF98:DF100" si="192">+DB98+DD98</f>
        <v>0</v>
      </c>
      <c r="DG98" s="48">
        <f t="shared" ref="DG98:DG102" si="193">+DF98/$DF$111</f>
        <v>0</v>
      </c>
      <c r="DH98" s="174"/>
      <c r="DI98" s="190" t="s">
        <v>54</v>
      </c>
      <c r="DJ98" s="46">
        <f t="shared" ref="DJ98:DJ100" si="194">+CZ98</f>
        <v>0</v>
      </c>
      <c r="DK98" s="44">
        <f t="shared" ref="DK98:DK100" si="195">+DF98</f>
        <v>0</v>
      </c>
      <c r="DL98" s="45">
        <f t="shared" ref="DL98:DL100" si="196">+DJ98+DK98</f>
        <v>0</v>
      </c>
      <c r="DM98"/>
    </row>
    <row r="99" spans="1:119" s="60" customFormat="1" ht="15.6" x14ac:dyDescent="0.3">
      <c r="A99" s="33">
        <v>83</v>
      </c>
      <c r="B99" s="69" t="s">
        <v>13</v>
      </c>
      <c r="C99" s="42"/>
      <c r="D99" s="43">
        <v>0</v>
      </c>
      <c r="E99" s="47">
        <v>0</v>
      </c>
      <c r="F99" s="47">
        <v>0</v>
      </c>
      <c r="G99" s="47">
        <v>0</v>
      </c>
      <c r="H99" s="44">
        <v>0</v>
      </c>
      <c r="I99" s="48">
        <v>0</v>
      </c>
      <c r="J99" s="46">
        <v>0</v>
      </c>
      <c r="K99" s="47">
        <v>0</v>
      </c>
      <c r="L99" s="44">
        <v>0</v>
      </c>
      <c r="M99" s="47">
        <v>0</v>
      </c>
      <c r="N99" s="44">
        <v>0</v>
      </c>
      <c r="O99" s="48">
        <v>0</v>
      </c>
      <c r="P99" s="137">
        <f t="shared" si="166"/>
        <v>0</v>
      </c>
      <c r="Q99" s="138">
        <f t="shared" si="167"/>
        <v>0</v>
      </c>
      <c r="R99" s="139">
        <f t="shared" si="168"/>
        <v>0</v>
      </c>
      <c r="S99" s="39"/>
      <c r="T99" s="43">
        <v>0</v>
      </c>
      <c r="U99" s="47">
        <v>0</v>
      </c>
      <c r="V99" s="47">
        <v>0</v>
      </c>
      <c r="W99" s="47">
        <v>0</v>
      </c>
      <c r="X99" s="44">
        <v>0</v>
      </c>
      <c r="Y99" s="48">
        <v>0</v>
      </c>
      <c r="Z99" s="46">
        <v>0</v>
      </c>
      <c r="AA99" s="47">
        <v>0</v>
      </c>
      <c r="AB99" s="44">
        <v>0</v>
      </c>
      <c r="AC99" s="47">
        <v>0</v>
      </c>
      <c r="AD99" s="44">
        <v>0</v>
      </c>
      <c r="AE99" s="48">
        <v>0</v>
      </c>
      <c r="AF99" s="137">
        <f t="shared" si="169"/>
        <v>0</v>
      </c>
      <c r="AG99" s="138">
        <f t="shared" si="170"/>
        <v>0</v>
      </c>
      <c r="AH99" s="139">
        <f t="shared" si="171"/>
        <v>0</v>
      </c>
      <c r="AI99" s="41"/>
      <c r="AJ99" s="43">
        <v>0</v>
      </c>
      <c r="AK99" s="47">
        <v>0</v>
      </c>
      <c r="AL99" s="47">
        <v>0</v>
      </c>
      <c r="AM99" s="47">
        <v>0</v>
      </c>
      <c r="AN99" s="44">
        <v>0</v>
      </c>
      <c r="AO99" s="48">
        <v>0</v>
      </c>
      <c r="AP99" s="46">
        <v>0</v>
      </c>
      <c r="AQ99" s="47">
        <v>0</v>
      </c>
      <c r="AR99" s="44">
        <v>0</v>
      </c>
      <c r="AS99" s="47">
        <v>0</v>
      </c>
      <c r="AT99" s="44">
        <v>0</v>
      </c>
      <c r="AU99" s="48">
        <v>0</v>
      </c>
      <c r="AV99" s="137">
        <f t="shared" si="172"/>
        <v>0</v>
      </c>
      <c r="AW99" s="138">
        <f t="shared" si="173"/>
        <v>0</v>
      </c>
      <c r="AX99" s="139">
        <f t="shared" si="174"/>
        <v>0</v>
      </c>
      <c r="AY99" s="41"/>
      <c r="AZ99" s="43">
        <v>0</v>
      </c>
      <c r="BA99" s="47">
        <v>0</v>
      </c>
      <c r="BB99" s="47">
        <v>0</v>
      </c>
      <c r="BC99" s="47">
        <v>0</v>
      </c>
      <c r="BD99" s="44">
        <v>0</v>
      </c>
      <c r="BE99" s="48">
        <v>0</v>
      </c>
      <c r="BF99" s="46">
        <v>0</v>
      </c>
      <c r="BG99" s="47">
        <v>0</v>
      </c>
      <c r="BH99" s="44">
        <v>0</v>
      </c>
      <c r="BI99" s="47">
        <v>0</v>
      </c>
      <c r="BJ99" s="44">
        <v>0</v>
      </c>
      <c r="BK99" s="48">
        <v>0</v>
      </c>
      <c r="BL99" s="137">
        <f t="shared" si="175"/>
        <v>0</v>
      </c>
      <c r="BM99" s="138">
        <f t="shared" si="176"/>
        <v>0</v>
      </c>
      <c r="BN99" s="139">
        <f t="shared" si="177"/>
        <v>0</v>
      </c>
      <c r="BO99" s="41"/>
      <c r="BP99" s="43">
        <v>0</v>
      </c>
      <c r="BQ99" s="47">
        <v>0</v>
      </c>
      <c r="BR99" s="47">
        <v>0</v>
      </c>
      <c r="BS99" s="47">
        <v>0</v>
      </c>
      <c r="BT99" s="44">
        <v>0</v>
      </c>
      <c r="BU99" s="48">
        <v>0</v>
      </c>
      <c r="BV99" s="46">
        <v>0</v>
      </c>
      <c r="BW99" s="47">
        <v>0</v>
      </c>
      <c r="BX99" s="44">
        <v>0</v>
      </c>
      <c r="BY99" s="47">
        <v>0</v>
      </c>
      <c r="BZ99" s="44">
        <v>0</v>
      </c>
      <c r="CA99" s="48">
        <v>0</v>
      </c>
      <c r="CB99" s="137">
        <f t="shared" si="178"/>
        <v>0</v>
      </c>
      <c r="CC99" s="138">
        <f t="shared" si="179"/>
        <v>0</v>
      </c>
      <c r="CD99" s="139">
        <f t="shared" si="180"/>
        <v>0</v>
      </c>
      <c r="CE99" s="41"/>
      <c r="CF99" s="43">
        <v>0</v>
      </c>
      <c r="CG99" s="47">
        <f t="shared" si="181"/>
        <v>0</v>
      </c>
      <c r="CH99" s="47">
        <v>0</v>
      </c>
      <c r="CI99" s="47">
        <f t="shared" si="182"/>
        <v>0</v>
      </c>
      <c r="CJ99" s="44">
        <v>0</v>
      </c>
      <c r="CK99" s="48">
        <v>0</v>
      </c>
      <c r="CL99" s="46">
        <v>0</v>
      </c>
      <c r="CM99" s="47">
        <v>0</v>
      </c>
      <c r="CN99" s="44">
        <v>0</v>
      </c>
      <c r="CO99" s="47">
        <v>0</v>
      </c>
      <c r="CP99" s="44">
        <v>0</v>
      </c>
      <c r="CQ99" s="48">
        <v>0</v>
      </c>
      <c r="CR99" s="137">
        <f t="shared" si="183"/>
        <v>0</v>
      </c>
      <c r="CS99" s="138">
        <f t="shared" si="184"/>
        <v>0</v>
      </c>
      <c r="CT99" s="139">
        <f t="shared" si="185"/>
        <v>0</v>
      </c>
      <c r="CU99" s="41"/>
      <c r="CV99" s="46">
        <f>+D99+T99+AJ99+AZ99+BP99+CF99</f>
        <v>0</v>
      </c>
      <c r="CW99" s="47">
        <f t="shared" si="128"/>
        <v>0</v>
      </c>
      <c r="CX99" s="47">
        <f>+F99+V99+AL99+BB99+BR99+CH99</f>
        <v>0</v>
      </c>
      <c r="CY99" s="47">
        <f t="shared" si="186"/>
        <v>0</v>
      </c>
      <c r="CZ99" s="44">
        <f t="shared" si="187"/>
        <v>0</v>
      </c>
      <c r="DA99" s="48">
        <f t="shared" si="188"/>
        <v>0</v>
      </c>
      <c r="DB99" s="46">
        <f t="shared" si="189"/>
        <v>0</v>
      </c>
      <c r="DC99" s="47">
        <f t="shared" si="120"/>
        <v>0</v>
      </c>
      <c r="DD99" s="44">
        <f t="shared" si="190"/>
        <v>0</v>
      </c>
      <c r="DE99" s="244">
        <f t="shared" si="191"/>
        <v>0</v>
      </c>
      <c r="DF99" s="44">
        <f t="shared" si="192"/>
        <v>0</v>
      </c>
      <c r="DG99" s="48">
        <f t="shared" si="193"/>
        <v>0</v>
      </c>
      <c r="DH99" s="176"/>
      <c r="DI99" s="191" t="s">
        <v>13</v>
      </c>
      <c r="DJ99" s="46">
        <f t="shared" si="194"/>
        <v>0</v>
      </c>
      <c r="DK99" s="44">
        <f t="shared" si="195"/>
        <v>0</v>
      </c>
      <c r="DL99" s="45">
        <f t="shared" si="196"/>
        <v>0</v>
      </c>
      <c r="DM99"/>
    </row>
    <row r="100" spans="1:119" s="60" customFormat="1" ht="15.6" x14ac:dyDescent="0.3">
      <c r="A100" s="33">
        <v>84</v>
      </c>
      <c r="B100" s="33" t="s">
        <v>9</v>
      </c>
      <c r="C100" s="42"/>
      <c r="D100" s="43">
        <v>0</v>
      </c>
      <c r="E100" s="47">
        <v>0</v>
      </c>
      <c r="F100" s="47">
        <v>0</v>
      </c>
      <c r="G100" s="47">
        <v>0</v>
      </c>
      <c r="H100" s="44">
        <v>0</v>
      </c>
      <c r="I100" s="48">
        <v>0</v>
      </c>
      <c r="J100" s="46">
        <v>0</v>
      </c>
      <c r="K100" s="47">
        <v>0</v>
      </c>
      <c r="L100" s="44">
        <v>0</v>
      </c>
      <c r="M100" s="47">
        <v>0</v>
      </c>
      <c r="N100" s="44">
        <v>0</v>
      </c>
      <c r="O100" s="48">
        <v>0</v>
      </c>
      <c r="P100" s="137">
        <f t="shared" si="166"/>
        <v>0</v>
      </c>
      <c r="Q100" s="138">
        <f t="shared" si="167"/>
        <v>0</v>
      </c>
      <c r="R100" s="139">
        <f t="shared" si="168"/>
        <v>0</v>
      </c>
      <c r="S100" s="39"/>
      <c r="T100" s="43">
        <v>0</v>
      </c>
      <c r="U100" s="47">
        <v>0</v>
      </c>
      <c r="V100" s="47">
        <v>0</v>
      </c>
      <c r="W100" s="47">
        <v>0</v>
      </c>
      <c r="X100" s="44">
        <v>0</v>
      </c>
      <c r="Y100" s="48">
        <v>0</v>
      </c>
      <c r="Z100" s="46">
        <v>0</v>
      </c>
      <c r="AA100" s="47">
        <v>0</v>
      </c>
      <c r="AB100" s="44">
        <v>0</v>
      </c>
      <c r="AC100" s="47">
        <v>0</v>
      </c>
      <c r="AD100" s="44">
        <v>0</v>
      </c>
      <c r="AE100" s="48">
        <v>0</v>
      </c>
      <c r="AF100" s="137">
        <f t="shared" si="169"/>
        <v>0</v>
      </c>
      <c r="AG100" s="138">
        <f t="shared" si="170"/>
        <v>0</v>
      </c>
      <c r="AH100" s="139">
        <f t="shared" si="171"/>
        <v>0</v>
      </c>
      <c r="AI100" s="41"/>
      <c r="AJ100" s="43">
        <v>0</v>
      </c>
      <c r="AK100" s="47">
        <v>0</v>
      </c>
      <c r="AL100" s="47">
        <v>0</v>
      </c>
      <c r="AM100" s="47">
        <v>0</v>
      </c>
      <c r="AN100" s="44">
        <v>0</v>
      </c>
      <c r="AO100" s="48">
        <v>0</v>
      </c>
      <c r="AP100" s="46">
        <v>0</v>
      </c>
      <c r="AQ100" s="47">
        <v>0</v>
      </c>
      <c r="AR100" s="44">
        <v>0</v>
      </c>
      <c r="AS100" s="47">
        <v>0</v>
      </c>
      <c r="AT100" s="44">
        <v>0</v>
      </c>
      <c r="AU100" s="48">
        <v>0</v>
      </c>
      <c r="AV100" s="137">
        <f t="shared" si="172"/>
        <v>0</v>
      </c>
      <c r="AW100" s="138">
        <f t="shared" si="173"/>
        <v>0</v>
      </c>
      <c r="AX100" s="139">
        <f t="shared" si="174"/>
        <v>0</v>
      </c>
      <c r="AY100" s="41"/>
      <c r="AZ100" s="43">
        <v>0</v>
      </c>
      <c r="BA100" s="47">
        <v>0</v>
      </c>
      <c r="BB100" s="47">
        <v>0</v>
      </c>
      <c r="BC100" s="47">
        <v>0</v>
      </c>
      <c r="BD100" s="44">
        <v>0</v>
      </c>
      <c r="BE100" s="48">
        <v>0</v>
      </c>
      <c r="BF100" s="46">
        <v>0</v>
      </c>
      <c r="BG100" s="47">
        <v>0</v>
      </c>
      <c r="BH100" s="44">
        <v>0</v>
      </c>
      <c r="BI100" s="47">
        <v>0</v>
      </c>
      <c r="BJ100" s="44">
        <v>0</v>
      </c>
      <c r="BK100" s="48">
        <v>0</v>
      </c>
      <c r="BL100" s="137">
        <f t="shared" si="175"/>
        <v>0</v>
      </c>
      <c r="BM100" s="138">
        <f t="shared" si="176"/>
        <v>0</v>
      </c>
      <c r="BN100" s="139">
        <f t="shared" si="177"/>
        <v>0</v>
      </c>
      <c r="BO100" s="41"/>
      <c r="BP100" s="43">
        <v>0</v>
      </c>
      <c r="BQ100" s="47">
        <v>0</v>
      </c>
      <c r="BR100" s="47">
        <v>0</v>
      </c>
      <c r="BS100" s="47">
        <v>0</v>
      </c>
      <c r="BT100" s="44">
        <v>0</v>
      </c>
      <c r="BU100" s="48">
        <v>0</v>
      </c>
      <c r="BV100" s="46">
        <v>0</v>
      </c>
      <c r="BW100" s="47">
        <v>0</v>
      </c>
      <c r="BX100" s="44">
        <v>0</v>
      </c>
      <c r="BY100" s="47">
        <v>0</v>
      </c>
      <c r="BZ100" s="44">
        <v>0</v>
      </c>
      <c r="CA100" s="48">
        <v>0</v>
      </c>
      <c r="CB100" s="137">
        <f t="shared" si="178"/>
        <v>0</v>
      </c>
      <c r="CC100" s="138">
        <f t="shared" si="179"/>
        <v>0</v>
      </c>
      <c r="CD100" s="139">
        <f t="shared" si="180"/>
        <v>0</v>
      </c>
      <c r="CE100" s="41"/>
      <c r="CF100" s="43">
        <v>0</v>
      </c>
      <c r="CG100" s="47">
        <f t="shared" si="181"/>
        <v>0</v>
      </c>
      <c r="CH100" s="47">
        <v>0</v>
      </c>
      <c r="CI100" s="47">
        <f t="shared" si="182"/>
        <v>0</v>
      </c>
      <c r="CJ100" s="44">
        <v>0</v>
      </c>
      <c r="CK100" s="48">
        <v>0</v>
      </c>
      <c r="CL100" s="46">
        <v>0</v>
      </c>
      <c r="CM100" s="47">
        <v>0</v>
      </c>
      <c r="CN100" s="44">
        <v>0</v>
      </c>
      <c r="CO100" s="47">
        <v>0</v>
      </c>
      <c r="CP100" s="44">
        <v>0</v>
      </c>
      <c r="CQ100" s="48">
        <v>0</v>
      </c>
      <c r="CR100" s="137">
        <f t="shared" si="183"/>
        <v>0</v>
      </c>
      <c r="CS100" s="138">
        <f t="shared" si="184"/>
        <v>0</v>
      </c>
      <c r="CT100" s="139">
        <f t="shared" si="185"/>
        <v>0</v>
      </c>
      <c r="CU100" s="41"/>
      <c r="CV100" s="46">
        <f>+D100+T100+AJ100+AZ100+BP100+CF100</f>
        <v>0</v>
      </c>
      <c r="CW100" s="47">
        <f t="shared" si="128"/>
        <v>0</v>
      </c>
      <c r="CX100" s="47">
        <f>+F100+V100+AL100+BB100+BR100+CH100</f>
        <v>0</v>
      </c>
      <c r="CY100" s="47">
        <f t="shared" si="186"/>
        <v>0</v>
      </c>
      <c r="CZ100" s="44">
        <f t="shared" si="187"/>
        <v>0</v>
      </c>
      <c r="DA100" s="48">
        <f t="shared" si="188"/>
        <v>0</v>
      </c>
      <c r="DB100" s="46">
        <f t="shared" si="189"/>
        <v>0</v>
      </c>
      <c r="DC100" s="47">
        <f t="shared" si="120"/>
        <v>0</v>
      </c>
      <c r="DD100" s="44">
        <f t="shared" si="190"/>
        <v>0</v>
      </c>
      <c r="DE100" s="244">
        <f t="shared" si="191"/>
        <v>0</v>
      </c>
      <c r="DF100" s="44">
        <f t="shared" si="192"/>
        <v>0</v>
      </c>
      <c r="DG100" s="48">
        <f t="shared" si="193"/>
        <v>0</v>
      </c>
      <c r="DH100" s="176"/>
      <c r="DI100" s="187" t="s">
        <v>9</v>
      </c>
      <c r="DJ100" s="46">
        <f t="shared" si="194"/>
        <v>0</v>
      </c>
      <c r="DK100" s="44">
        <f t="shared" si="195"/>
        <v>0</v>
      </c>
      <c r="DL100" s="45">
        <f t="shared" si="196"/>
        <v>0</v>
      </c>
      <c r="DM100"/>
      <c r="DN100" s="60" t="s">
        <v>170</v>
      </c>
    </row>
    <row r="101" spans="1:119" s="25" customFormat="1" ht="16.2" thickBot="1" x14ac:dyDescent="0.35">
      <c r="A101" s="33">
        <v>85</v>
      </c>
      <c r="B101" s="49" t="s">
        <v>178</v>
      </c>
      <c r="C101" s="50"/>
      <c r="D101" s="51">
        <v>196473201</v>
      </c>
      <c r="E101" s="55">
        <v>1860.6826369421926</v>
      </c>
      <c r="F101" s="52">
        <v>43757853</v>
      </c>
      <c r="G101" s="55">
        <v>1894.4433717204952</v>
      </c>
      <c r="H101" s="44">
        <v>240231054</v>
      </c>
      <c r="I101" s="56">
        <v>1866.7422021913123</v>
      </c>
      <c r="J101" s="54">
        <v>95447591</v>
      </c>
      <c r="K101" s="55">
        <v>312.21305930725879</v>
      </c>
      <c r="L101" s="54">
        <v>149990169</v>
      </c>
      <c r="M101" s="55">
        <v>569.73292588428342</v>
      </c>
      <c r="N101" s="54">
        <v>245437760</v>
      </c>
      <c r="O101" s="56">
        <v>431.3667512043545</v>
      </c>
      <c r="P101" s="143">
        <f t="shared" si="166"/>
        <v>291920792</v>
      </c>
      <c r="Q101" s="149">
        <f t="shared" si="167"/>
        <v>193748022</v>
      </c>
      <c r="R101" s="150">
        <f t="shared" si="168"/>
        <v>485668814</v>
      </c>
      <c r="S101" s="39"/>
      <c r="T101" s="51">
        <v>334865540.76511961</v>
      </c>
      <c r="U101" s="55">
        <v>1767.4828895176245</v>
      </c>
      <c r="V101" s="52">
        <v>79287997.68611069</v>
      </c>
      <c r="W101" s="55">
        <v>1728.3487234029578</v>
      </c>
      <c r="X101" s="52">
        <v>414153538.45123029</v>
      </c>
      <c r="Y101" s="56">
        <v>1759.8542431235194</v>
      </c>
      <c r="Z101" s="54">
        <v>231665290.52495459</v>
      </c>
      <c r="AA101" s="55">
        <v>244.53001459267523</v>
      </c>
      <c r="AB101" s="54">
        <v>148788164.33125591</v>
      </c>
      <c r="AC101" s="55">
        <v>412.86007239848584</v>
      </c>
      <c r="AD101" s="54">
        <v>380453454.85621047</v>
      </c>
      <c r="AE101" s="56">
        <v>290.91682114509882</v>
      </c>
      <c r="AF101" s="143">
        <f t="shared" si="169"/>
        <v>566530831.29007423</v>
      </c>
      <c r="AG101" s="149">
        <f t="shared" si="170"/>
        <v>228076162.01736659</v>
      </c>
      <c r="AH101" s="150">
        <f t="shared" si="171"/>
        <v>794606993.30744076</v>
      </c>
      <c r="AI101" s="41"/>
      <c r="AJ101" s="51">
        <v>121448547.94004264</v>
      </c>
      <c r="AK101" s="55">
        <v>1926.5315345818947</v>
      </c>
      <c r="AL101" s="52">
        <v>36887131.558543548</v>
      </c>
      <c r="AM101" s="55">
        <v>2124.1006310344092</v>
      </c>
      <c r="AN101" s="52">
        <v>158335679.49858618</v>
      </c>
      <c r="AO101" s="56">
        <v>1969.2022920999202</v>
      </c>
      <c r="AP101" s="54">
        <v>40204109.080808483</v>
      </c>
      <c r="AQ101" s="55">
        <v>284.25252818060551</v>
      </c>
      <c r="AR101" s="52">
        <v>72344566.422665477</v>
      </c>
      <c r="AS101" s="55">
        <v>525.15310377300557</v>
      </c>
      <c r="AT101" s="52">
        <v>112548675.50347397</v>
      </c>
      <c r="AU101" s="56">
        <v>403.11563341824581</v>
      </c>
      <c r="AV101" s="143">
        <f t="shared" si="172"/>
        <v>161652657.02085114</v>
      </c>
      <c r="AW101" s="149">
        <f t="shared" si="173"/>
        <v>109231697.98120902</v>
      </c>
      <c r="AX101" s="150">
        <f t="shared" si="174"/>
        <v>270884355.00206017</v>
      </c>
      <c r="AY101" s="41"/>
      <c r="AZ101" s="51">
        <f>+AZ63+AZ96+AZ98+AZ99+AZ100</f>
        <v>204842688.46772927</v>
      </c>
      <c r="BA101" s="55">
        <v>1895.7994413891133</v>
      </c>
      <c r="BB101" s="52">
        <f>+BB63+BB96+BB98+BB99+BB100</f>
        <v>42952250.903471053</v>
      </c>
      <c r="BC101" s="55">
        <v>1508.6514797178543</v>
      </c>
      <c r="BD101" s="52">
        <v>247794939.94528034</v>
      </c>
      <c r="BE101" s="56">
        <v>1820.8300446419648</v>
      </c>
      <c r="BF101" s="54">
        <f>+BF63+BF96+BF98+BF99+BF100</f>
        <v>152746333.1238696</v>
      </c>
      <c r="BG101" s="55">
        <v>265.8665247460807</v>
      </c>
      <c r="BH101" s="54">
        <f>+BH63+BH96+BH98+BH99+BH100</f>
        <v>130872504.89748174</v>
      </c>
      <c r="BI101" s="55">
        <v>485.39294090570354</v>
      </c>
      <c r="BJ101" s="54">
        <f>+BJ63+BJ96+BJ98+BJ99+BJ100</f>
        <v>283618838.02135134</v>
      </c>
      <c r="BK101" s="56">
        <v>334.99461757382613</v>
      </c>
      <c r="BL101" s="143">
        <f t="shared" si="175"/>
        <v>357589021.59159887</v>
      </c>
      <c r="BM101" s="149">
        <f t="shared" si="176"/>
        <v>173824755.80095279</v>
      </c>
      <c r="BN101" s="150">
        <f t="shared" si="177"/>
        <v>531413777.39255166</v>
      </c>
      <c r="BO101" s="41"/>
      <c r="BP101" s="51">
        <v>141147035.73395306</v>
      </c>
      <c r="BQ101" s="55">
        <v>1627.3928392514074</v>
      </c>
      <c r="BR101" s="52">
        <v>25860824.162645862</v>
      </c>
      <c r="BS101" s="55">
        <v>1602.6787408679884</v>
      </c>
      <c r="BT101" s="52">
        <v>167007859.89659894</v>
      </c>
      <c r="BU101" s="56">
        <v>1623.5161556227295</v>
      </c>
      <c r="BV101" s="54">
        <v>56498275.921484731</v>
      </c>
      <c r="BW101" s="55">
        <v>210.53558130642145</v>
      </c>
      <c r="BX101" s="54">
        <v>70473824.661916301</v>
      </c>
      <c r="BY101" s="55">
        <v>413.98693936461007</v>
      </c>
      <c r="BZ101" s="54">
        <v>126972100.58340102</v>
      </c>
      <c r="CA101" s="56">
        <v>289.50265416759055</v>
      </c>
      <c r="CB101" s="143">
        <f t="shared" si="178"/>
        <v>197645311.6554378</v>
      </c>
      <c r="CC101" s="149">
        <f t="shared" si="179"/>
        <v>96334648.824562162</v>
      </c>
      <c r="CD101" s="150">
        <f t="shared" si="180"/>
        <v>293979960.47999996</v>
      </c>
      <c r="CE101" s="41"/>
      <c r="CF101" s="51">
        <f>+CF63+CF96+CF98+CF99+CF100</f>
        <v>228556801.67889613</v>
      </c>
      <c r="CG101" s="55">
        <f t="shared" si="181"/>
        <v>1824.9796521734308</v>
      </c>
      <c r="CH101" s="52">
        <f>+CH63+CH96+CH98+CH99+CH100</f>
        <v>42064957.278903976</v>
      </c>
      <c r="CI101" s="55">
        <f t="shared" si="182"/>
        <v>1946.8208117232368</v>
      </c>
      <c r="CJ101" s="52">
        <f>+CJ63+CJ96+CJ98+CJ99+CJ100</f>
        <v>270621758.95780003</v>
      </c>
      <c r="CK101" s="56">
        <v>1842.9075484885425</v>
      </c>
      <c r="CL101" s="54">
        <v>128176139.30522655</v>
      </c>
      <c r="CM101" s="55">
        <v>238.84894986634743</v>
      </c>
      <c r="CN101" s="52">
        <v>121534727.72323559</v>
      </c>
      <c r="CO101" s="55">
        <v>378.36179645044126</v>
      </c>
      <c r="CP101" s="52">
        <v>249710867.02846214</v>
      </c>
      <c r="CQ101" s="56">
        <v>291.08783898945757</v>
      </c>
      <c r="CR101" s="143">
        <f t="shared" si="183"/>
        <v>356732940.98412269</v>
      </c>
      <c r="CS101" s="149">
        <f t="shared" si="184"/>
        <v>163599685.00213957</v>
      </c>
      <c r="CT101" s="150">
        <f t="shared" si="185"/>
        <v>520332625.98626226</v>
      </c>
      <c r="CU101" s="41"/>
      <c r="CV101" s="70">
        <f>+CV63+CV96+CV98+CV99+CV100</f>
        <v>1227333815.5857406</v>
      </c>
      <c r="CW101" s="71">
        <f t="shared" si="128"/>
        <v>1805.4416474120076</v>
      </c>
      <c r="CX101" s="72">
        <f>+CX63+CX96+CX98+CX99+CX100</f>
        <v>270811014.58967507</v>
      </c>
      <c r="CY101" s="71">
        <f t="shared" si="186"/>
        <v>1800.1862238819097</v>
      </c>
      <c r="CZ101" s="72">
        <f>+CZ63+CZ96+CZ98+CZ99+CZ100</f>
        <v>1498144830.1754158</v>
      </c>
      <c r="DA101" s="56">
        <f t="shared" si="188"/>
        <v>1804.4893839016272</v>
      </c>
      <c r="DB101" s="54">
        <f>+DB63+DB96+DB98+DB99+DB100</f>
        <v>704737738.95634413</v>
      </c>
      <c r="DC101" s="55">
        <f t="shared" si="120"/>
        <v>253.54190950918115</v>
      </c>
      <c r="DD101" s="52">
        <f>+DD63+DD96+DD98+DD99+DD100</f>
        <v>694003957.03655469</v>
      </c>
      <c r="DE101" s="243">
        <f t="shared" si="191"/>
        <v>456.74531791764463</v>
      </c>
      <c r="DF101" s="72">
        <f>+DF63+DF96+DF98+DF99+DF100</f>
        <v>1398741695.9928992</v>
      </c>
      <c r="DG101" s="56">
        <f t="shared" si="193"/>
        <v>325.36246489155894</v>
      </c>
      <c r="DH101" s="204"/>
      <c r="DI101" s="188" t="s">
        <v>178</v>
      </c>
      <c r="DJ101" s="54">
        <f>+DJ63+DJ96+DJ98+DJ99+DJ100</f>
        <v>1498144830.1754158</v>
      </c>
      <c r="DK101" s="52">
        <f t="shared" ref="DK101:DL101" si="197">+DK63+DK96+DK98+DK99+DK100</f>
        <v>1398741695.9928992</v>
      </c>
      <c r="DL101" s="53">
        <f t="shared" si="197"/>
        <v>2896886526.1683149</v>
      </c>
      <c r="DM101"/>
      <c r="DN101" s="57">
        <f>+R102+AH102+AX102+BN102+CD102+CT102</f>
        <v>214655791.27882808</v>
      </c>
      <c r="DO101" s="57"/>
    </row>
    <row r="102" spans="1:119" s="25" customFormat="1" ht="16.2" thickBot="1" x14ac:dyDescent="0.35">
      <c r="A102" s="33">
        <v>86</v>
      </c>
      <c r="B102" s="49" t="s">
        <v>179</v>
      </c>
      <c r="C102" s="42"/>
      <c r="D102" s="73">
        <v>10168834.859999985</v>
      </c>
      <c r="E102" s="74">
        <v>96.303080346995841</v>
      </c>
      <c r="F102" s="75">
        <v>3315173.3799999803</v>
      </c>
      <c r="G102" s="74">
        <v>143.52642566455884</v>
      </c>
      <c r="H102" s="75">
        <v>13484008.23999998</v>
      </c>
      <c r="I102" s="76">
        <v>104.77899013132318</v>
      </c>
      <c r="J102" s="75">
        <v>5653366.4199999869</v>
      </c>
      <c r="K102" s="74">
        <v>18.492397837187124</v>
      </c>
      <c r="L102" s="75">
        <v>8035534.1699999571</v>
      </c>
      <c r="M102" s="74">
        <v>30.522723084052348</v>
      </c>
      <c r="N102" s="75">
        <v>13688900.589999944</v>
      </c>
      <c r="O102" s="76">
        <v>24.058794274636661</v>
      </c>
      <c r="P102" s="117">
        <f t="shared" si="166"/>
        <v>15822201.279999971</v>
      </c>
      <c r="Q102" s="118">
        <f t="shared" si="167"/>
        <v>11350707.549999937</v>
      </c>
      <c r="R102" s="119">
        <f t="shared" si="168"/>
        <v>27172908.829999909</v>
      </c>
      <c r="S102" s="39"/>
      <c r="T102" s="73">
        <v>59430229.800880611</v>
      </c>
      <c r="U102" s="74">
        <v>313.6838566702063</v>
      </c>
      <c r="V102" s="75">
        <v>3397766.2338893265</v>
      </c>
      <c r="W102" s="74">
        <v>74.065748967614752</v>
      </c>
      <c r="X102" s="75">
        <v>62827996.034769937</v>
      </c>
      <c r="Y102" s="76">
        <v>266.97373110035073</v>
      </c>
      <c r="Z102" s="75">
        <v>30656837.326045446</v>
      </c>
      <c r="AA102" s="74">
        <v>32.359257883285075</v>
      </c>
      <c r="AB102" s="75">
        <v>3279000.6347441077</v>
      </c>
      <c r="AC102" s="74">
        <v>9.0986298912940295</v>
      </c>
      <c r="AD102" s="75">
        <v>33935837.960789554</v>
      </c>
      <c r="AE102" s="76">
        <v>25.949313842291982</v>
      </c>
      <c r="AF102" s="117">
        <f t="shared" si="169"/>
        <v>90087067.126926064</v>
      </c>
      <c r="AG102" s="118">
        <f t="shared" si="170"/>
        <v>6676766.8686334342</v>
      </c>
      <c r="AH102" s="119">
        <f t="shared" si="171"/>
        <v>96763833.995559499</v>
      </c>
      <c r="AI102" s="41"/>
      <c r="AJ102" s="73">
        <v>12014049.299662739</v>
      </c>
      <c r="AK102" s="74">
        <v>190.57819320530996</v>
      </c>
      <c r="AL102" s="77">
        <v>1759494.8853775263</v>
      </c>
      <c r="AM102" s="74">
        <v>101.31837414358668</v>
      </c>
      <c r="AN102" s="77">
        <v>13773544.185040265</v>
      </c>
      <c r="AO102" s="76">
        <v>171.29995504116937</v>
      </c>
      <c r="AP102" s="75">
        <v>6034006.6620669551</v>
      </c>
      <c r="AQ102" s="74">
        <v>42.66184944687393</v>
      </c>
      <c r="AR102" s="77">
        <v>2534886.4449760467</v>
      </c>
      <c r="AS102" s="74">
        <v>18.400877220189219</v>
      </c>
      <c r="AT102" s="77">
        <v>8568893.1070430018</v>
      </c>
      <c r="AU102" s="76">
        <v>30.691207667141846</v>
      </c>
      <c r="AV102" s="117">
        <f t="shared" si="172"/>
        <v>18048055.961729694</v>
      </c>
      <c r="AW102" s="118">
        <f t="shared" si="173"/>
        <v>4294381.330353573</v>
      </c>
      <c r="AX102" s="119">
        <f>+AV102+AW102</f>
        <v>22342437.292083267</v>
      </c>
      <c r="AY102" s="41"/>
      <c r="AZ102" s="73">
        <f>+AZ16-AZ101</f>
        <v>17762066.639210731</v>
      </c>
      <c r="BA102" s="74">
        <v>132.74866594977283</v>
      </c>
      <c r="BB102" s="77">
        <f>+BB16-BB101</f>
        <v>340564.4995887503</v>
      </c>
      <c r="BC102" s="74">
        <v>134.15258065704819</v>
      </c>
      <c r="BD102" s="77">
        <v>18102630.564719468</v>
      </c>
      <c r="BE102" s="76">
        <v>133.02052748362811</v>
      </c>
      <c r="BF102" s="75">
        <f>+BF16-BF101</f>
        <v>14128213.857002407</v>
      </c>
      <c r="BG102" s="74">
        <v>21.831346380218822</v>
      </c>
      <c r="BH102" s="75">
        <f>+BH16-BH101</f>
        <v>-349654.54835373163</v>
      </c>
      <c r="BI102" s="74">
        <v>4.1846345496664696</v>
      </c>
      <c r="BJ102" s="75">
        <f>+BJ16-BJ101</f>
        <v>13778559.308648705</v>
      </c>
      <c r="BK102" s="76">
        <v>16.274459173351239</v>
      </c>
      <c r="BL102" s="117">
        <f t="shared" si="175"/>
        <v>31890280.496213138</v>
      </c>
      <c r="BM102" s="118">
        <f t="shared" si="176"/>
        <v>-9090.0487649813294</v>
      </c>
      <c r="BN102" s="119">
        <f>+BL102+BM102</f>
        <v>31881190.447448157</v>
      </c>
      <c r="BO102" s="41"/>
      <c r="BP102" s="73">
        <v>14986559.996046841</v>
      </c>
      <c r="BQ102" s="74">
        <v>172.79158783432692</v>
      </c>
      <c r="BR102" s="77">
        <v>-5638184.3826459162</v>
      </c>
      <c r="BS102" s="74">
        <v>-349.41648380304389</v>
      </c>
      <c r="BT102" s="77">
        <v>9348375.6134009361</v>
      </c>
      <c r="BU102" s="76">
        <v>90.877392516632341</v>
      </c>
      <c r="BV102" s="75">
        <v>-1015415.3514846535</v>
      </c>
      <c r="BW102" s="74">
        <v>-3.7838510610372587</v>
      </c>
      <c r="BX102" s="75">
        <v>14030563.988083616</v>
      </c>
      <c r="BY102" s="74">
        <v>82.420249941747826</v>
      </c>
      <c r="BZ102" s="75">
        <v>13015148.636598963</v>
      </c>
      <c r="CA102" s="76">
        <v>29.675181062363826</v>
      </c>
      <c r="CB102" s="117">
        <f>+BP102+BV102</f>
        <v>13971144.644562189</v>
      </c>
      <c r="CC102" s="118">
        <f t="shared" si="179"/>
        <v>8392379.6054376997</v>
      </c>
      <c r="CD102" s="119">
        <f>+CB102+CC102</f>
        <v>22363524.249999888</v>
      </c>
      <c r="CE102" s="41"/>
      <c r="CF102" s="73">
        <f>+CF16-CF101</f>
        <v>9666485.5406848788</v>
      </c>
      <c r="CG102" s="74">
        <f t="shared" si="181"/>
        <v>77.18492422974559</v>
      </c>
      <c r="CH102" s="77">
        <f>+CH16-CH101</f>
        <v>1324745.8415146247</v>
      </c>
      <c r="CI102" s="74">
        <f t="shared" si="182"/>
        <v>61.310956704522823</v>
      </c>
      <c r="CJ102" s="77">
        <f>+CJ16-CJ101</f>
        <v>10991231.382199585</v>
      </c>
      <c r="CK102" s="76">
        <v>74.849204141779325</v>
      </c>
      <c r="CL102" s="75">
        <v>2807663.1947194487</v>
      </c>
      <c r="CM102" s="74">
        <v>5.2319207714644405</v>
      </c>
      <c r="CN102" s="77">
        <v>333001.88681840897</v>
      </c>
      <c r="CO102" s="74">
        <v>1.0367011510069921</v>
      </c>
      <c r="CP102" s="77">
        <v>3140665.0815378577</v>
      </c>
      <c r="CQ102" s="76">
        <v>3.6610717925636038</v>
      </c>
      <c r="CR102" s="117">
        <f t="shared" si="183"/>
        <v>12474148.735404328</v>
      </c>
      <c r="CS102" s="118">
        <f t="shared" si="184"/>
        <v>1657747.7283330336</v>
      </c>
      <c r="CT102" s="119">
        <f>+CR102+CS102</f>
        <v>14131896.463737361</v>
      </c>
      <c r="CU102" s="41"/>
      <c r="CV102" s="78">
        <f>+CV16-CV101</f>
        <v>124028226.13648605</v>
      </c>
      <c r="CW102" s="74">
        <f t="shared" si="128"/>
        <v>182.44891656845508</v>
      </c>
      <c r="CX102" s="78">
        <f>+CX16-CX101</f>
        <v>4499560.4577243924</v>
      </c>
      <c r="CY102" s="79">
        <f t="shared" si="186"/>
        <v>29.910329761853241</v>
      </c>
      <c r="CZ102" s="78">
        <f>+CZ16-CZ101</f>
        <v>128527786.59421039</v>
      </c>
      <c r="DA102" s="80">
        <f t="shared" si="188"/>
        <v>154.80948288455562</v>
      </c>
      <c r="DB102" s="78">
        <f>+DB16-DB101</f>
        <v>58264672.108349442</v>
      </c>
      <c r="DC102" s="74">
        <f t="shared" si="120"/>
        <v>20.961749891745683</v>
      </c>
      <c r="DD102" s="78">
        <f>+DD16-DD101</f>
        <v>27863332.576268911</v>
      </c>
      <c r="DE102" s="80">
        <f t="shared" si="191"/>
        <v>18.337714888738997</v>
      </c>
      <c r="DF102" s="78">
        <f>+DF16-DF101</f>
        <v>86128004.684617758</v>
      </c>
      <c r="DG102" s="80">
        <f t="shared" si="193"/>
        <v>20.034306534693616</v>
      </c>
      <c r="DH102" s="204"/>
      <c r="DI102" s="188" t="s">
        <v>179</v>
      </c>
      <c r="DJ102" s="78">
        <f>+DJ16-DJ101</f>
        <v>128527786.59421039</v>
      </c>
      <c r="DK102" s="78">
        <f t="shared" ref="DK102" si="198">+DK16-DK101</f>
        <v>86128004.684617758</v>
      </c>
      <c r="DL102" s="78">
        <f>+DL16-DL101</f>
        <v>214655791.27882814</v>
      </c>
      <c r="DM102"/>
      <c r="DN102" s="57">
        <f>+D102+F102+J102+L102+T102+V102+Z102+AB102++AJ102+AL102+AP102+AR102+AZ102+BB102+BF102+BH102+BP102+BR102+BV102+BX102+CF102+CH102+CL102+CN102</f>
        <v>214655791.27882814</v>
      </c>
      <c r="DO102" s="57"/>
    </row>
    <row r="103" spans="1:119" s="60" customFormat="1" ht="15.6" x14ac:dyDescent="0.3">
      <c r="A103" s="33"/>
      <c r="B103" s="33"/>
      <c r="C103" s="42"/>
      <c r="D103" s="43"/>
      <c r="E103" s="44"/>
      <c r="F103" s="44"/>
      <c r="G103" s="44"/>
      <c r="H103" s="44"/>
      <c r="I103" s="45"/>
      <c r="J103" s="46"/>
      <c r="K103" s="44"/>
      <c r="L103" s="44"/>
      <c r="M103" s="44"/>
      <c r="N103" s="44"/>
      <c r="O103" s="45"/>
      <c r="P103" s="137"/>
      <c r="Q103" s="138"/>
      <c r="R103" s="139"/>
      <c r="S103" s="39"/>
      <c r="T103" s="43"/>
      <c r="U103" s="44"/>
      <c r="V103" s="44"/>
      <c r="W103" s="44"/>
      <c r="X103" s="44"/>
      <c r="Y103" s="45"/>
      <c r="Z103" s="46"/>
      <c r="AA103" s="44"/>
      <c r="AB103" s="44"/>
      <c r="AC103" s="44"/>
      <c r="AD103" s="44"/>
      <c r="AE103" s="45"/>
      <c r="AF103" s="137"/>
      <c r="AG103" s="138"/>
      <c r="AH103" s="139"/>
      <c r="AI103" s="41"/>
      <c r="AJ103" s="43"/>
      <c r="AK103" s="44"/>
      <c r="AL103" s="44"/>
      <c r="AM103" s="44"/>
      <c r="AN103" s="44"/>
      <c r="AO103" s="45"/>
      <c r="AP103" s="46"/>
      <c r="AQ103" s="44"/>
      <c r="AR103" s="44"/>
      <c r="AS103" s="44"/>
      <c r="AT103" s="44"/>
      <c r="AU103" s="45"/>
      <c r="AV103" s="137"/>
      <c r="AW103" s="138"/>
      <c r="AX103" s="139"/>
      <c r="AY103" s="41"/>
      <c r="AZ103" s="43"/>
      <c r="BA103" s="44"/>
      <c r="BB103" s="44"/>
      <c r="BC103" s="44"/>
      <c r="BD103" s="44"/>
      <c r="BE103" s="45"/>
      <c r="BF103" s="46"/>
      <c r="BG103" s="44"/>
      <c r="BH103" s="44"/>
      <c r="BI103" s="44"/>
      <c r="BJ103" s="44"/>
      <c r="BK103" s="45"/>
      <c r="BL103" s="137"/>
      <c r="BM103" s="138"/>
      <c r="BN103" s="139"/>
      <c r="BO103" s="41"/>
      <c r="BP103" s="43"/>
      <c r="BQ103" s="44"/>
      <c r="BR103" s="44"/>
      <c r="BS103" s="44"/>
      <c r="BT103" s="44"/>
      <c r="BU103" s="45"/>
      <c r="BV103" s="46"/>
      <c r="BW103" s="44"/>
      <c r="BX103" s="44"/>
      <c r="BY103" s="44"/>
      <c r="BZ103" s="44"/>
      <c r="CA103" s="45"/>
      <c r="CB103" s="137"/>
      <c r="CC103" s="138"/>
      <c r="CD103" s="139"/>
      <c r="CE103" s="41"/>
      <c r="CF103" s="43"/>
      <c r="CG103" s="44"/>
      <c r="CH103" s="44"/>
      <c r="CI103" s="44"/>
      <c r="CJ103" s="44"/>
      <c r="CK103" s="45"/>
      <c r="CL103" s="46"/>
      <c r="CM103" s="44"/>
      <c r="CN103" s="44"/>
      <c r="CO103" s="44"/>
      <c r="CP103" s="44"/>
      <c r="CQ103" s="45"/>
      <c r="CR103" s="137"/>
      <c r="CS103" s="138"/>
      <c r="CT103" s="139"/>
      <c r="CU103" s="41"/>
      <c r="CV103" s="81"/>
      <c r="CW103" s="82"/>
      <c r="CX103" s="47"/>
      <c r="CY103" s="82"/>
      <c r="CZ103" s="83"/>
      <c r="DA103" s="48"/>
      <c r="DB103" s="58"/>
      <c r="DC103" s="47"/>
      <c r="DD103" s="47"/>
      <c r="DE103" s="47"/>
      <c r="DF103" s="44"/>
      <c r="DG103" s="48"/>
      <c r="DH103" s="176"/>
      <c r="DI103" s="187"/>
      <c r="DJ103" s="46"/>
      <c r="DK103" s="44"/>
      <c r="DL103" s="45"/>
      <c r="DM103"/>
      <c r="DO103" s="67"/>
    </row>
    <row r="104" spans="1:119" s="60" customFormat="1" ht="15.6" x14ac:dyDescent="0.3">
      <c r="A104" s="33"/>
      <c r="B104" s="33"/>
      <c r="C104" s="34"/>
      <c r="D104" s="35"/>
      <c r="E104" s="36"/>
      <c r="F104" s="36"/>
      <c r="G104" s="36"/>
      <c r="H104" s="36"/>
      <c r="I104" s="37"/>
      <c r="J104" s="38"/>
      <c r="K104" s="36"/>
      <c r="L104" s="36"/>
      <c r="M104" s="36"/>
      <c r="N104" s="36"/>
      <c r="O104" s="37"/>
      <c r="P104" s="151"/>
      <c r="Q104" s="152"/>
      <c r="R104" s="153"/>
      <c r="S104" s="39"/>
      <c r="T104" s="35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51"/>
      <c r="AG104" s="152"/>
      <c r="AH104" s="153"/>
      <c r="AI104" s="41"/>
      <c r="AJ104" s="35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51"/>
      <c r="AW104" s="152"/>
      <c r="AX104" s="153"/>
      <c r="AY104" s="41"/>
      <c r="AZ104" s="35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51"/>
      <c r="BM104" s="152"/>
      <c r="BN104" s="153"/>
      <c r="BO104" s="41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51"/>
      <c r="CC104" s="152"/>
      <c r="CD104" s="153"/>
      <c r="CE104" s="41"/>
      <c r="CF104" s="35"/>
      <c r="CG104" s="36"/>
      <c r="CH104" s="36"/>
      <c r="CI104" s="36"/>
      <c r="CJ104" s="36"/>
      <c r="CK104" s="37"/>
      <c r="CL104" s="38"/>
      <c r="CM104" s="36"/>
      <c r="CN104" s="36"/>
      <c r="CO104" s="36"/>
      <c r="CP104" s="36"/>
      <c r="CQ104" s="37"/>
      <c r="CR104" s="151"/>
      <c r="CS104" s="152"/>
      <c r="CT104" s="153"/>
      <c r="CU104" s="41"/>
      <c r="CV104" s="38"/>
      <c r="CW104" s="84"/>
      <c r="CX104" s="84"/>
      <c r="CY104" s="84"/>
      <c r="CZ104" s="36"/>
      <c r="DA104" s="85"/>
      <c r="DB104" s="86"/>
      <c r="DC104" s="84"/>
      <c r="DD104" s="84"/>
      <c r="DE104" s="84"/>
      <c r="DF104" s="36"/>
      <c r="DG104" s="85"/>
      <c r="DH104" s="177"/>
      <c r="DI104" s="187"/>
      <c r="DJ104" s="38"/>
      <c r="DK104" s="36"/>
      <c r="DL104" s="37"/>
      <c r="DM104"/>
    </row>
    <row r="105" spans="1:119" s="60" customFormat="1" ht="15.6" x14ac:dyDescent="0.3">
      <c r="A105" s="49">
        <v>87</v>
      </c>
      <c r="B105" s="68" t="s">
        <v>49</v>
      </c>
      <c r="C105" s="42"/>
      <c r="D105" s="43">
        <v>1442998.27</v>
      </c>
      <c r="E105" s="44"/>
      <c r="F105" s="44">
        <v>607640.5</v>
      </c>
      <c r="G105" s="44"/>
      <c r="H105" s="44">
        <v>2050638.77</v>
      </c>
      <c r="I105" s="45"/>
      <c r="J105" s="46">
        <v>2152574.73999999</v>
      </c>
      <c r="K105" s="44">
        <v>7.0411619394660674</v>
      </c>
      <c r="L105" s="44">
        <v>2566690.9999999898</v>
      </c>
      <c r="M105" s="44">
        <v>9.7494948036951108</v>
      </c>
      <c r="N105" s="44">
        <v>4719265.7399999797</v>
      </c>
      <c r="O105" s="45">
        <v>8.2942996641340159</v>
      </c>
      <c r="P105" s="137">
        <f t="shared" ref="P105:P107" si="199">+D105+J105</f>
        <v>3595573.00999999</v>
      </c>
      <c r="Q105" s="138">
        <f t="shared" ref="Q105:Q107" si="200">+F105+L105</f>
        <v>3174331.4999999898</v>
      </c>
      <c r="R105" s="139">
        <f t="shared" ref="R105:R107" si="201">+P105+Q105</f>
        <v>6769904.5099999793</v>
      </c>
      <c r="S105" s="39"/>
      <c r="T105" s="43">
        <v>1841004.2899999996</v>
      </c>
      <c r="U105" s="44"/>
      <c r="V105" s="44">
        <v>794791.3899999992</v>
      </c>
      <c r="W105" s="44"/>
      <c r="X105" s="44">
        <v>2635795.6799999988</v>
      </c>
      <c r="Y105" s="45"/>
      <c r="Z105" s="46">
        <v>3972232.0400000103</v>
      </c>
      <c r="AA105" s="44">
        <v>4.1928160947445194</v>
      </c>
      <c r="AB105" s="44">
        <v>2528180.9900000002</v>
      </c>
      <c r="AC105" s="44">
        <v>7.015242047371693</v>
      </c>
      <c r="AD105" s="44">
        <v>6500413.0300000105</v>
      </c>
      <c r="AE105" s="45">
        <v>4.9705935658607761</v>
      </c>
      <c r="AF105" s="137">
        <f t="shared" ref="AF105:AF107" si="202">+T105+Z105</f>
        <v>5813236.3300000094</v>
      </c>
      <c r="AG105" s="138">
        <f t="shared" ref="AG105:AG107" si="203">+V105+AB105</f>
        <v>3322972.3799999994</v>
      </c>
      <c r="AH105" s="139">
        <f t="shared" ref="AH105:AH107" si="204">+AF105+AG105</f>
        <v>9136208.7100000083</v>
      </c>
      <c r="AI105" s="41"/>
      <c r="AJ105" s="43">
        <v>5855284.6999999993</v>
      </c>
      <c r="AK105" s="44"/>
      <c r="AL105" s="44">
        <v>5258637.0600000005</v>
      </c>
      <c r="AM105" s="44"/>
      <c r="AN105" s="44">
        <v>11113921.76</v>
      </c>
      <c r="AO105" s="45"/>
      <c r="AP105" s="46">
        <v>6030135.2500000037</v>
      </c>
      <c r="AQ105" s="44">
        <v>42.634477650984913</v>
      </c>
      <c r="AR105" s="44">
        <v>11755753.640000001</v>
      </c>
      <c r="AS105" s="44">
        <v>85.335648777938289</v>
      </c>
      <c r="AT105" s="44">
        <v>17785888.890000004</v>
      </c>
      <c r="AU105" s="45">
        <v>63.703724932574509</v>
      </c>
      <c r="AV105" s="137">
        <f t="shared" ref="AV105:AV107" si="205">+AJ105+AP105</f>
        <v>11885419.950000003</v>
      </c>
      <c r="AW105" s="138">
        <f t="shared" ref="AW105:AW107" si="206">+AL105+AR105</f>
        <v>17014390.700000003</v>
      </c>
      <c r="AX105" s="139">
        <f t="shared" ref="AX105:AX107" si="207">+AV105+AW105</f>
        <v>28899810.650000006</v>
      </c>
      <c r="AY105" s="41"/>
      <c r="AZ105" s="43">
        <v>2323538</v>
      </c>
      <c r="BA105" s="44"/>
      <c r="BB105" s="44">
        <v>807108</v>
      </c>
      <c r="BC105" s="44"/>
      <c r="BD105" s="44">
        <v>3130646</v>
      </c>
      <c r="BE105" s="45"/>
      <c r="BF105" s="46">
        <v>4832559</v>
      </c>
      <c r="BG105" s="44">
        <v>8.3315098770072105</v>
      </c>
      <c r="BH105" s="44">
        <v>3064234</v>
      </c>
      <c r="BI105" s="44">
        <v>11.493621602157516</v>
      </c>
      <c r="BJ105" s="44">
        <v>7896793</v>
      </c>
      <c r="BK105" s="45"/>
      <c r="BL105" s="137">
        <f t="shared" ref="BL105:BL107" si="208">+AZ105+BF105</f>
        <v>7156097</v>
      </c>
      <c r="BM105" s="138">
        <f t="shared" ref="BM105:BM107" si="209">+BB105+BH105</f>
        <v>3871342</v>
      </c>
      <c r="BN105" s="139">
        <f t="shared" ref="BN105:BN107" si="210">+BL105+BM105</f>
        <v>11027439</v>
      </c>
      <c r="BO105" s="41"/>
      <c r="BP105" s="43">
        <v>1351658.5899999999</v>
      </c>
      <c r="BQ105" s="44"/>
      <c r="BR105" s="44">
        <v>0</v>
      </c>
      <c r="BS105" s="44"/>
      <c r="BT105" s="44">
        <v>1351658.5899999999</v>
      </c>
      <c r="BU105" s="45"/>
      <c r="BV105" s="46">
        <v>3166033.0299999993</v>
      </c>
      <c r="BW105" s="44">
        <v>11.797928229397623</v>
      </c>
      <c r="BX105" s="44">
        <v>0</v>
      </c>
      <c r="BY105" s="44">
        <v>0</v>
      </c>
      <c r="BZ105" s="44">
        <v>3166033.0299999993</v>
      </c>
      <c r="CA105" s="45">
        <v>7.2187115213173199</v>
      </c>
      <c r="CB105" s="137">
        <f t="shared" ref="CB105:CB107" si="211">+BP105+BV105</f>
        <v>4517691.6199999992</v>
      </c>
      <c r="CC105" s="138">
        <f t="shared" ref="CC105:CC107" si="212">+BR105+BX105</f>
        <v>0</v>
      </c>
      <c r="CD105" s="139">
        <f t="shared" ref="CD105:CD107" si="213">+CB105+CC105</f>
        <v>4517691.6199999992</v>
      </c>
      <c r="CE105" s="41"/>
      <c r="CF105" s="43">
        <v>2102154.1</v>
      </c>
      <c r="CG105" s="44"/>
      <c r="CH105" s="44">
        <v>565141.76000000001</v>
      </c>
      <c r="CI105" s="44"/>
      <c r="CJ105" s="44">
        <v>2667295.8600000003</v>
      </c>
      <c r="CK105" s="45"/>
      <c r="CL105" s="46">
        <v>3878185.99</v>
      </c>
      <c r="CM105" s="44"/>
      <c r="CN105" s="44">
        <v>2658812.34</v>
      </c>
      <c r="CO105" s="44"/>
      <c r="CP105" s="44">
        <v>0</v>
      </c>
      <c r="CQ105" s="45"/>
      <c r="CR105" s="137">
        <f t="shared" ref="CR105:CR107" si="214">+CF105+CL105</f>
        <v>5980340.0899999999</v>
      </c>
      <c r="CS105" s="138">
        <f t="shared" ref="CS105:CS107" si="215">+CH105+CN105</f>
        <v>3223954.0999999996</v>
      </c>
      <c r="CT105" s="139">
        <f t="shared" ref="CT105:CT107" si="216">+CR105+CS105</f>
        <v>9204294.1899999995</v>
      </c>
      <c r="CU105" s="41"/>
      <c r="CV105" s="46">
        <f>+D105+T105+AJ105+AZ105+BP105+CF105</f>
        <v>14916637.949999997</v>
      </c>
      <c r="CW105" s="47"/>
      <c r="CX105" s="47">
        <f>+F105+V105+AL105+BB105+BR105+CH105</f>
        <v>8033318.709999999</v>
      </c>
      <c r="CY105" s="47"/>
      <c r="CZ105" s="44">
        <f>+CV105+CX105</f>
        <v>22949956.659999996</v>
      </c>
      <c r="DA105" s="48"/>
      <c r="DB105" s="46">
        <f t="shared" ref="DB105:DB107" si="217">+J105+Z105+AP105+BF105+BV105+CL105</f>
        <v>24031720.050000004</v>
      </c>
      <c r="DC105" s="47"/>
      <c r="DD105" s="44">
        <f t="shared" ref="DD105:DD107" si="218">+L105+AB105+AR105+BH105+BX105+CN105</f>
        <v>22573671.969999991</v>
      </c>
      <c r="DE105" s="47"/>
      <c r="DF105" s="44">
        <f t="shared" ref="DF105:DF107" si="219">+DB105+DD105</f>
        <v>46605392.019999996</v>
      </c>
      <c r="DG105" s="48"/>
      <c r="DH105" s="176"/>
      <c r="DI105" s="190" t="s">
        <v>49</v>
      </c>
      <c r="DJ105" s="46">
        <f t="shared" ref="DJ105:DJ107" si="220">+CZ105</f>
        <v>22949956.659999996</v>
      </c>
      <c r="DK105" s="44">
        <f t="shared" ref="DK105:DK107" si="221">+DF105</f>
        <v>46605392.019999996</v>
      </c>
      <c r="DL105" s="45">
        <f t="shared" ref="DL105:DL107" si="222">+DJ105+DK105</f>
        <v>69555348.679999992</v>
      </c>
      <c r="DM105"/>
    </row>
    <row r="106" spans="1:119" s="60" customFormat="1" ht="15.6" x14ac:dyDescent="0.3">
      <c r="A106" s="49">
        <v>88</v>
      </c>
      <c r="B106" s="68" t="s">
        <v>50</v>
      </c>
      <c r="C106" s="42"/>
      <c r="D106" s="43">
        <v>0</v>
      </c>
      <c r="E106" s="44"/>
      <c r="F106" s="44">
        <v>0</v>
      </c>
      <c r="G106" s="44"/>
      <c r="H106" s="44">
        <v>0</v>
      </c>
      <c r="I106" s="45"/>
      <c r="J106" s="46">
        <v>0</v>
      </c>
      <c r="K106" s="44">
        <v>0</v>
      </c>
      <c r="L106" s="44">
        <v>0</v>
      </c>
      <c r="M106" s="44">
        <v>0</v>
      </c>
      <c r="N106" s="44">
        <v>0</v>
      </c>
      <c r="O106" s="45">
        <v>0</v>
      </c>
      <c r="P106" s="137">
        <f t="shared" si="199"/>
        <v>0</v>
      </c>
      <c r="Q106" s="138">
        <f t="shared" si="200"/>
        <v>0</v>
      </c>
      <c r="R106" s="139">
        <f t="shared" si="201"/>
        <v>0</v>
      </c>
      <c r="S106" s="39"/>
      <c r="T106" s="43">
        <v>0</v>
      </c>
      <c r="U106" s="44"/>
      <c r="V106" s="44">
        <v>0</v>
      </c>
      <c r="W106" s="44"/>
      <c r="X106" s="44">
        <v>0</v>
      </c>
      <c r="Y106" s="45"/>
      <c r="Z106" s="46">
        <v>0</v>
      </c>
      <c r="AA106" s="44">
        <v>0</v>
      </c>
      <c r="AB106" s="44">
        <v>0</v>
      </c>
      <c r="AC106" s="44">
        <v>0</v>
      </c>
      <c r="AD106" s="44">
        <v>0</v>
      </c>
      <c r="AE106" s="45">
        <v>0</v>
      </c>
      <c r="AF106" s="137">
        <f t="shared" si="202"/>
        <v>0</v>
      </c>
      <c r="AG106" s="138">
        <f t="shared" si="203"/>
        <v>0</v>
      </c>
      <c r="AH106" s="139">
        <f t="shared" si="204"/>
        <v>0</v>
      </c>
      <c r="AI106" s="41"/>
      <c r="AJ106" s="43">
        <v>0</v>
      </c>
      <c r="AK106" s="44"/>
      <c r="AL106" s="44">
        <v>0</v>
      </c>
      <c r="AM106" s="44"/>
      <c r="AN106" s="44">
        <v>0</v>
      </c>
      <c r="AO106" s="45"/>
      <c r="AP106" s="46">
        <v>0</v>
      </c>
      <c r="AQ106" s="44">
        <v>0</v>
      </c>
      <c r="AR106" s="44">
        <v>0</v>
      </c>
      <c r="AS106" s="44">
        <v>0</v>
      </c>
      <c r="AT106" s="44">
        <v>0</v>
      </c>
      <c r="AU106" s="45">
        <v>0</v>
      </c>
      <c r="AV106" s="137">
        <f t="shared" si="205"/>
        <v>0</v>
      </c>
      <c r="AW106" s="138">
        <f t="shared" si="206"/>
        <v>0</v>
      </c>
      <c r="AX106" s="139">
        <f t="shared" si="207"/>
        <v>0</v>
      </c>
      <c r="AY106" s="41"/>
      <c r="AZ106" s="43">
        <v>0</v>
      </c>
      <c r="BA106" s="44"/>
      <c r="BB106" s="44">
        <v>0</v>
      </c>
      <c r="BC106" s="44"/>
      <c r="BD106" s="44">
        <v>0</v>
      </c>
      <c r="BE106" s="45"/>
      <c r="BF106" s="46">
        <v>0</v>
      </c>
      <c r="BG106" s="44">
        <v>0</v>
      </c>
      <c r="BH106" s="44">
        <v>0</v>
      </c>
      <c r="BI106" s="44">
        <v>0</v>
      </c>
      <c r="BJ106" s="44">
        <v>0</v>
      </c>
      <c r="BK106" s="45">
        <v>0</v>
      </c>
      <c r="BL106" s="137">
        <f t="shared" si="208"/>
        <v>0</v>
      </c>
      <c r="BM106" s="138">
        <f t="shared" si="209"/>
        <v>0</v>
      </c>
      <c r="BN106" s="139">
        <f t="shared" si="210"/>
        <v>0</v>
      </c>
      <c r="BO106" s="41"/>
      <c r="BP106" s="43">
        <v>0</v>
      </c>
      <c r="BQ106" s="44"/>
      <c r="BR106" s="44">
        <v>0</v>
      </c>
      <c r="BS106" s="44"/>
      <c r="BT106" s="44">
        <v>0</v>
      </c>
      <c r="BU106" s="45"/>
      <c r="BV106" s="46">
        <v>0</v>
      </c>
      <c r="BW106" s="44">
        <v>0</v>
      </c>
      <c r="BX106" s="44">
        <v>0</v>
      </c>
      <c r="BY106" s="44">
        <v>0</v>
      </c>
      <c r="BZ106" s="44">
        <v>0</v>
      </c>
      <c r="CA106" s="45">
        <v>0</v>
      </c>
      <c r="CB106" s="137">
        <f t="shared" si="211"/>
        <v>0</v>
      </c>
      <c r="CC106" s="138">
        <f t="shared" si="212"/>
        <v>0</v>
      </c>
      <c r="CD106" s="139">
        <f t="shared" si="213"/>
        <v>0</v>
      </c>
      <c r="CE106" s="41"/>
      <c r="CF106" s="43">
        <v>0</v>
      </c>
      <c r="CG106" s="44"/>
      <c r="CH106" s="44">
        <v>0</v>
      </c>
      <c r="CI106" s="44"/>
      <c r="CJ106" s="44">
        <v>0</v>
      </c>
      <c r="CK106" s="45"/>
      <c r="CL106" s="46">
        <v>0</v>
      </c>
      <c r="CM106" s="44"/>
      <c r="CN106" s="44">
        <v>0</v>
      </c>
      <c r="CO106" s="44"/>
      <c r="CP106" s="44">
        <v>0</v>
      </c>
      <c r="CQ106" s="45"/>
      <c r="CR106" s="137">
        <f t="shared" si="214"/>
        <v>0</v>
      </c>
      <c r="CS106" s="138">
        <f t="shared" si="215"/>
        <v>0</v>
      </c>
      <c r="CT106" s="139">
        <f t="shared" si="216"/>
        <v>0</v>
      </c>
      <c r="CU106" s="41"/>
      <c r="CV106" s="46">
        <f>+D106+T106+AJ106+AZ106+BP106+CF106</f>
        <v>0</v>
      </c>
      <c r="CW106" s="47"/>
      <c r="CX106" s="47">
        <f>+F106+V106+AL106+BB106+BR106+CH106</f>
        <v>0</v>
      </c>
      <c r="CY106" s="47"/>
      <c r="CZ106" s="44">
        <f t="shared" ref="CZ106:CZ107" si="223">+CV106+CX106</f>
        <v>0</v>
      </c>
      <c r="DA106" s="48"/>
      <c r="DB106" s="46">
        <f t="shared" si="217"/>
        <v>0</v>
      </c>
      <c r="DC106" s="47"/>
      <c r="DD106" s="44">
        <f t="shared" si="218"/>
        <v>0</v>
      </c>
      <c r="DE106" s="47"/>
      <c r="DF106" s="44">
        <f t="shared" si="219"/>
        <v>0</v>
      </c>
      <c r="DG106" s="48"/>
      <c r="DH106" s="174"/>
      <c r="DI106" s="190" t="s">
        <v>50</v>
      </c>
      <c r="DJ106" s="46">
        <f t="shared" si="220"/>
        <v>0</v>
      </c>
      <c r="DK106" s="44">
        <f t="shared" si="221"/>
        <v>0</v>
      </c>
      <c r="DL106" s="45">
        <f t="shared" si="222"/>
        <v>0</v>
      </c>
      <c r="DM106"/>
    </row>
    <row r="107" spans="1:119" s="60" customFormat="1" ht="15.6" x14ac:dyDescent="0.3">
      <c r="A107" s="49">
        <v>89</v>
      </c>
      <c r="B107" s="68" t="s">
        <v>48</v>
      </c>
      <c r="C107" s="42"/>
      <c r="D107" s="43">
        <v>13111921.640000001</v>
      </c>
      <c r="E107" s="44"/>
      <c r="F107" s="44">
        <v>5855882.8300000001</v>
      </c>
      <c r="G107" s="44"/>
      <c r="H107" s="44">
        <v>18967804.469999999</v>
      </c>
      <c r="I107" s="45"/>
      <c r="J107" s="46">
        <v>13580148.54000001</v>
      </c>
      <c r="K107" s="44">
        <v>44.42123344443975</v>
      </c>
      <c r="L107" s="44">
        <v>26729341.100000013</v>
      </c>
      <c r="M107" s="44">
        <v>101.53055905858763</v>
      </c>
      <c r="N107" s="44">
        <v>40309489.640000023</v>
      </c>
      <c r="O107" s="45">
        <v>70.845551999465755</v>
      </c>
      <c r="P107" s="137">
        <f t="shared" si="199"/>
        <v>26692070.180000011</v>
      </c>
      <c r="Q107" s="138">
        <f t="shared" si="200"/>
        <v>32585223.930000015</v>
      </c>
      <c r="R107" s="139">
        <f t="shared" si="201"/>
        <v>59277294.110000029</v>
      </c>
      <c r="S107" s="39"/>
      <c r="T107" s="43">
        <v>5475444.9597857669</v>
      </c>
      <c r="U107" s="44"/>
      <c r="V107" s="44">
        <v>1289768.5582588622</v>
      </c>
      <c r="W107" s="44"/>
      <c r="X107" s="44">
        <v>6765213.5180446291</v>
      </c>
      <c r="Y107" s="45"/>
      <c r="Z107" s="46">
        <v>1459007.4317018974</v>
      </c>
      <c r="AA107" s="44">
        <v>1.5400283217068973</v>
      </c>
      <c r="AB107" s="44">
        <v>1346546.2829725398</v>
      </c>
      <c r="AC107" s="44">
        <v>3.7364208260426093</v>
      </c>
      <c r="AD107" s="44">
        <v>2805553.7146744374</v>
      </c>
      <c r="AE107" s="45">
        <v>2.1452894113772238</v>
      </c>
      <c r="AF107" s="137">
        <f t="shared" si="202"/>
        <v>6934452.3914876645</v>
      </c>
      <c r="AG107" s="138">
        <f t="shared" si="203"/>
        <v>2636314.841231402</v>
      </c>
      <c r="AH107" s="139">
        <f t="shared" si="204"/>
        <v>9570767.2327190675</v>
      </c>
      <c r="AI107" s="41"/>
      <c r="AJ107" s="43">
        <v>59719.859000000113</v>
      </c>
      <c r="AK107" s="44"/>
      <c r="AL107" s="44">
        <v>27601.78330000001</v>
      </c>
      <c r="AM107" s="44"/>
      <c r="AN107" s="44">
        <v>87321.642300000123</v>
      </c>
      <c r="AO107" s="45"/>
      <c r="AP107" s="46">
        <v>93860.650000000169</v>
      </c>
      <c r="AQ107" s="44">
        <v>0.66361692048813026</v>
      </c>
      <c r="AR107" s="44">
        <v>161396.33220000006</v>
      </c>
      <c r="AS107" s="44">
        <v>1.1715846674264481</v>
      </c>
      <c r="AT107" s="44">
        <v>255256.98220000023</v>
      </c>
      <c r="AU107" s="45">
        <v>0.91425402923383925</v>
      </c>
      <c r="AV107" s="137">
        <f t="shared" si="205"/>
        <v>153580.50900000028</v>
      </c>
      <c r="AW107" s="138">
        <f t="shared" si="206"/>
        <v>188998.11550000007</v>
      </c>
      <c r="AX107" s="139">
        <f t="shared" si="207"/>
        <v>342578.62450000038</v>
      </c>
      <c r="AY107" s="41"/>
      <c r="AZ107" s="43">
        <v>-110317.47253707562</v>
      </c>
      <c r="BA107" s="44"/>
      <c r="BB107" s="44">
        <v>-21097.437462924307</v>
      </c>
      <c r="BC107" s="44"/>
      <c r="BD107" s="44">
        <v>-131414.90999999992</v>
      </c>
      <c r="BE107" s="45"/>
      <c r="BF107" s="46">
        <v>121126.56714008038</v>
      </c>
      <c r="BG107" s="44">
        <v>0.20882666729895211</v>
      </c>
      <c r="BH107" s="44">
        <v>101828.70285991946</v>
      </c>
      <c r="BI107" s="44">
        <v>0.38194882600690711</v>
      </c>
      <c r="BJ107" s="44">
        <v>222955.26999999984</v>
      </c>
      <c r="BK107" s="45">
        <v>0.26334222340861529</v>
      </c>
      <c r="BL107" s="137">
        <f t="shared" si="208"/>
        <v>10809.094603004763</v>
      </c>
      <c r="BM107" s="138">
        <f t="shared" si="209"/>
        <v>80731.26539699515</v>
      </c>
      <c r="BN107" s="139">
        <f t="shared" si="210"/>
        <v>91540.359999999913</v>
      </c>
      <c r="BO107" s="41"/>
      <c r="BP107" s="43">
        <v>0</v>
      </c>
      <c r="BQ107" s="44"/>
      <c r="BR107" s="44">
        <v>0</v>
      </c>
      <c r="BS107" s="44"/>
      <c r="BT107" s="44">
        <v>0</v>
      </c>
      <c r="BU107" s="45"/>
      <c r="BV107" s="46">
        <v>0</v>
      </c>
      <c r="BW107" s="44">
        <v>0</v>
      </c>
      <c r="BX107" s="44">
        <v>0</v>
      </c>
      <c r="BY107" s="44">
        <v>0</v>
      </c>
      <c r="BZ107" s="44">
        <v>0</v>
      </c>
      <c r="CA107" s="45">
        <v>0</v>
      </c>
      <c r="CB107" s="137">
        <f t="shared" si="211"/>
        <v>0</v>
      </c>
      <c r="CC107" s="138">
        <f t="shared" si="212"/>
        <v>0</v>
      </c>
      <c r="CD107" s="139">
        <f t="shared" si="213"/>
        <v>0</v>
      </c>
      <c r="CE107" s="41"/>
      <c r="CF107" s="43">
        <v>0</v>
      </c>
      <c r="CG107" s="44"/>
      <c r="CH107" s="44">
        <v>0</v>
      </c>
      <c r="CI107" s="44"/>
      <c r="CJ107" s="44">
        <v>0</v>
      </c>
      <c r="CK107" s="45"/>
      <c r="CL107" s="46">
        <v>0</v>
      </c>
      <c r="CM107" s="44"/>
      <c r="CN107" s="44">
        <v>0</v>
      </c>
      <c r="CO107" s="44"/>
      <c r="CP107" s="44">
        <v>0</v>
      </c>
      <c r="CQ107" s="45"/>
      <c r="CR107" s="137">
        <f t="shared" si="214"/>
        <v>0</v>
      </c>
      <c r="CS107" s="138">
        <f t="shared" si="215"/>
        <v>0</v>
      </c>
      <c r="CT107" s="139">
        <f t="shared" si="216"/>
        <v>0</v>
      </c>
      <c r="CU107" s="41"/>
      <c r="CV107" s="46">
        <f>+D107+T107+AJ107+AZ107+BP107+CF107</f>
        <v>18536768.986248694</v>
      </c>
      <c r="CW107" s="44"/>
      <c r="CX107" s="47">
        <f>+F107+V107+AL107+BB107+BR107+CH107</f>
        <v>7152155.7340959385</v>
      </c>
      <c r="CY107" s="47"/>
      <c r="CZ107" s="44">
        <f t="shared" si="223"/>
        <v>25688924.720344633</v>
      </c>
      <c r="DA107" s="48"/>
      <c r="DB107" s="46">
        <f t="shared" si="217"/>
        <v>15254143.188841987</v>
      </c>
      <c r="DC107" s="47"/>
      <c r="DD107" s="44">
        <f t="shared" si="218"/>
        <v>28339112.418032471</v>
      </c>
      <c r="DE107" s="47"/>
      <c r="DF107" s="44">
        <f t="shared" si="219"/>
        <v>43593255.606874458</v>
      </c>
      <c r="DG107" s="48"/>
      <c r="DH107" s="174"/>
      <c r="DI107" s="190" t="s">
        <v>48</v>
      </c>
      <c r="DJ107" s="46">
        <f t="shared" si="220"/>
        <v>25688924.720344633</v>
      </c>
      <c r="DK107" s="44">
        <f t="shared" si="221"/>
        <v>43593255.606874458</v>
      </c>
      <c r="DL107" s="45">
        <f t="shared" si="222"/>
        <v>69282180.327219099</v>
      </c>
      <c r="DM107"/>
    </row>
    <row r="108" spans="1:119" s="60" customFormat="1" ht="15.6" x14ac:dyDescent="0.3">
      <c r="A108" s="33" t="s">
        <v>102</v>
      </c>
      <c r="B108" s="33"/>
      <c r="C108" s="34"/>
      <c r="D108" s="87"/>
      <c r="E108" s="88"/>
      <c r="F108" s="88"/>
      <c r="G108" s="88"/>
      <c r="H108" s="88"/>
      <c r="I108" s="89"/>
      <c r="J108" s="90"/>
      <c r="K108" s="88"/>
      <c r="L108" s="88"/>
      <c r="M108" s="88"/>
      <c r="N108" s="88"/>
      <c r="O108" s="89"/>
      <c r="P108" s="151"/>
      <c r="Q108" s="152"/>
      <c r="R108" s="153"/>
      <c r="S108" s="39"/>
      <c r="T108" s="87"/>
      <c r="U108" s="88"/>
      <c r="V108" s="88"/>
      <c r="W108" s="88"/>
      <c r="X108" s="88"/>
      <c r="Y108" s="89"/>
      <c r="Z108" s="90"/>
      <c r="AA108" s="88"/>
      <c r="AB108" s="88"/>
      <c r="AC108" s="88"/>
      <c r="AD108" s="88"/>
      <c r="AE108" s="89"/>
      <c r="AF108" s="151"/>
      <c r="AG108" s="152"/>
      <c r="AH108" s="153"/>
      <c r="AI108" s="41"/>
      <c r="AJ108" s="87"/>
      <c r="AK108" s="88"/>
      <c r="AL108" s="88"/>
      <c r="AM108" s="88"/>
      <c r="AN108" s="88"/>
      <c r="AO108" s="89"/>
      <c r="AP108" s="90"/>
      <c r="AQ108" s="88"/>
      <c r="AR108" s="88"/>
      <c r="AS108" s="88"/>
      <c r="AT108" s="88"/>
      <c r="AU108" s="89"/>
      <c r="AV108" s="151"/>
      <c r="AW108" s="152"/>
      <c r="AX108" s="153"/>
      <c r="AY108" s="41"/>
      <c r="AZ108" s="87"/>
      <c r="BA108" s="88"/>
      <c r="BB108" s="88"/>
      <c r="BC108" s="88"/>
      <c r="BD108" s="88"/>
      <c r="BE108" s="89"/>
      <c r="BF108" s="90"/>
      <c r="BG108" s="88"/>
      <c r="BH108" s="88"/>
      <c r="BI108" s="88"/>
      <c r="BJ108" s="88"/>
      <c r="BK108" s="89"/>
      <c r="BL108" s="151"/>
      <c r="BM108" s="152"/>
      <c r="BN108" s="153"/>
      <c r="BO108" s="41"/>
      <c r="BP108" s="87"/>
      <c r="BQ108" s="88"/>
      <c r="BR108" s="88"/>
      <c r="BS108" s="88"/>
      <c r="BT108" s="88"/>
      <c r="BU108" s="89"/>
      <c r="BV108" s="90"/>
      <c r="BW108" s="88"/>
      <c r="BX108" s="88"/>
      <c r="BY108" s="88"/>
      <c r="BZ108" s="88"/>
      <c r="CA108" s="89"/>
      <c r="CB108" s="151"/>
      <c r="CC108" s="152"/>
      <c r="CD108" s="153"/>
      <c r="CE108" s="41"/>
      <c r="CF108" s="87"/>
      <c r="CG108" s="88"/>
      <c r="CH108" s="88"/>
      <c r="CI108" s="88"/>
      <c r="CJ108" s="88"/>
      <c r="CK108" s="89"/>
      <c r="CL108" s="90"/>
      <c r="CM108" s="88"/>
      <c r="CN108" s="88"/>
      <c r="CO108" s="88"/>
      <c r="CP108" s="88"/>
      <c r="CQ108" s="89"/>
      <c r="CR108" s="151"/>
      <c r="CS108" s="152"/>
      <c r="CT108" s="153"/>
      <c r="CU108" s="41"/>
      <c r="CV108" s="90"/>
      <c r="CW108" s="88"/>
      <c r="CX108" s="88"/>
      <c r="CY108" s="88"/>
      <c r="CZ108" s="88"/>
      <c r="DA108" s="89"/>
      <c r="DB108" s="90"/>
      <c r="DC108" s="88"/>
      <c r="DD108" s="88"/>
      <c r="DE108" s="88"/>
      <c r="DF108" s="88"/>
      <c r="DG108" s="89"/>
      <c r="DH108" s="178"/>
      <c r="DI108" s="187"/>
      <c r="DJ108" s="90"/>
      <c r="DK108" s="88"/>
      <c r="DL108" s="89"/>
      <c r="DM108"/>
    </row>
    <row r="109" spans="1:119" s="60" customFormat="1" ht="15.6" x14ac:dyDescent="0.3">
      <c r="A109" s="33"/>
      <c r="B109" s="33"/>
      <c r="C109" s="34"/>
      <c r="D109" s="87"/>
      <c r="E109" s="88"/>
      <c r="F109" s="88"/>
      <c r="G109" s="88"/>
      <c r="H109" s="88"/>
      <c r="I109" s="89"/>
      <c r="J109" s="90"/>
      <c r="K109" s="88"/>
      <c r="L109" s="88"/>
      <c r="M109" s="88"/>
      <c r="N109" s="88"/>
      <c r="O109" s="89"/>
      <c r="P109" s="151"/>
      <c r="Q109" s="152"/>
      <c r="R109" s="153"/>
      <c r="S109" s="39"/>
      <c r="T109" s="87"/>
      <c r="U109" s="88"/>
      <c r="V109" s="88"/>
      <c r="W109" s="88"/>
      <c r="X109" s="88"/>
      <c r="Y109" s="89"/>
      <c r="Z109" s="90"/>
      <c r="AA109" s="88"/>
      <c r="AB109" s="88"/>
      <c r="AC109" s="88"/>
      <c r="AD109" s="88"/>
      <c r="AE109" s="89"/>
      <c r="AF109" s="151"/>
      <c r="AG109" s="152"/>
      <c r="AH109" s="153"/>
      <c r="AI109" s="41"/>
      <c r="AJ109" s="87"/>
      <c r="AK109" s="88"/>
      <c r="AL109" s="88"/>
      <c r="AM109" s="88"/>
      <c r="AN109" s="88"/>
      <c r="AO109" s="89"/>
      <c r="AP109" s="90"/>
      <c r="AQ109" s="88"/>
      <c r="AR109" s="88"/>
      <c r="AS109" s="88"/>
      <c r="AT109" s="88"/>
      <c r="AU109" s="89"/>
      <c r="AV109" s="151"/>
      <c r="AW109" s="152"/>
      <c r="AX109" s="153"/>
      <c r="AY109" s="41"/>
      <c r="AZ109" s="87"/>
      <c r="BA109" s="88"/>
      <c r="BB109" s="88"/>
      <c r="BC109" s="88"/>
      <c r="BD109" s="88"/>
      <c r="BE109" s="89"/>
      <c r="BF109" s="90"/>
      <c r="BG109" s="88"/>
      <c r="BH109" s="88"/>
      <c r="BI109" s="88"/>
      <c r="BJ109" s="88"/>
      <c r="BK109" s="89"/>
      <c r="BL109" s="151"/>
      <c r="BM109" s="152"/>
      <c r="BN109" s="153"/>
      <c r="BO109" s="41"/>
      <c r="BP109" s="87"/>
      <c r="BQ109" s="88"/>
      <c r="BR109" s="88"/>
      <c r="BS109" s="88"/>
      <c r="BT109" s="88"/>
      <c r="BU109" s="89"/>
      <c r="BV109" s="90"/>
      <c r="BW109" s="88"/>
      <c r="BX109" s="88"/>
      <c r="BY109" s="88"/>
      <c r="BZ109" s="88"/>
      <c r="CA109" s="89"/>
      <c r="CB109" s="151"/>
      <c r="CC109" s="152"/>
      <c r="CD109" s="153"/>
      <c r="CE109" s="41"/>
      <c r="CF109" s="87"/>
      <c r="CG109" s="88"/>
      <c r="CH109" s="88"/>
      <c r="CI109" s="88"/>
      <c r="CJ109" s="88"/>
      <c r="CK109" s="89"/>
      <c r="CL109" s="90"/>
      <c r="CM109" s="88"/>
      <c r="CN109" s="88"/>
      <c r="CO109" s="88"/>
      <c r="CP109" s="88"/>
      <c r="CQ109" s="89"/>
      <c r="CR109" s="151"/>
      <c r="CS109" s="152"/>
      <c r="CT109" s="153"/>
      <c r="CU109" s="41"/>
      <c r="CV109" s="90"/>
      <c r="CW109" s="88"/>
      <c r="CX109" s="88"/>
      <c r="CY109" s="88"/>
      <c r="CZ109" s="88"/>
      <c r="DA109" s="89"/>
      <c r="DB109" s="90"/>
      <c r="DC109" s="88"/>
      <c r="DD109" s="88"/>
      <c r="DE109" s="88"/>
      <c r="DF109" s="88"/>
      <c r="DG109" s="89"/>
      <c r="DH109" s="178"/>
      <c r="DI109" s="187"/>
      <c r="DJ109" s="90"/>
      <c r="DK109" s="88"/>
      <c r="DL109" s="89"/>
      <c r="DM109"/>
    </row>
    <row r="110" spans="1:119" s="60" customFormat="1" ht="15.6" x14ac:dyDescent="0.3">
      <c r="A110" s="49">
        <v>90</v>
      </c>
      <c r="B110" s="49" t="s">
        <v>10</v>
      </c>
      <c r="C110" s="42"/>
      <c r="D110" s="91">
        <v>35264</v>
      </c>
      <c r="E110" s="44"/>
      <c r="F110" s="92">
        <v>7878</v>
      </c>
      <c r="G110" s="44"/>
      <c r="H110" s="92">
        <v>43142</v>
      </c>
      <c r="I110" s="45"/>
      <c r="J110" s="92">
        <v>103330</v>
      </c>
      <c r="K110" s="92"/>
      <c r="L110" s="92">
        <v>88936</v>
      </c>
      <c r="M110" s="92"/>
      <c r="N110" s="92">
        <v>192266</v>
      </c>
      <c r="O110" s="45"/>
      <c r="P110" s="154">
        <f t="shared" ref="P110:P111" si="224">+D110+J110</f>
        <v>138594</v>
      </c>
      <c r="Q110" s="155">
        <f t="shared" ref="Q110:Q111" si="225">+F110+L110</f>
        <v>96814</v>
      </c>
      <c r="R110" s="156">
        <f t="shared" ref="R110:R111" si="226">+P110+Q110</f>
        <v>235408</v>
      </c>
      <c r="S110" s="39"/>
      <c r="T110" s="91">
        <v>64677</v>
      </c>
      <c r="U110" s="44"/>
      <c r="V110" s="92">
        <v>14949</v>
      </c>
      <c r="W110" s="44"/>
      <c r="X110" s="92">
        <v>79626</v>
      </c>
      <c r="Y110" s="45"/>
      <c r="Z110" s="92">
        <v>319242</v>
      </c>
      <c r="AA110" s="92"/>
      <c r="AB110" s="92">
        <v>121581</v>
      </c>
      <c r="AC110" s="92"/>
      <c r="AD110" s="92">
        <v>440823</v>
      </c>
      <c r="AE110" s="45"/>
      <c r="AF110" s="154">
        <f t="shared" ref="AF110:AF111" si="227">+T110+Z110</f>
        <v>383919</v>
      </c>
      <c r="AG110" s="155">
        <f t="shared" ref="AG110:AG111" si="228">+V110+AB110</f>
        <v>136530</v>
      </c>
      <c r="AH110" s="156">
        <f t="shared" ref="AH110:AH111" si="229">+AF110+AG110</f>
        <v>520449</v>
      </c>
      <c r="AI110" s="41"/>
      <c r="AJ110" s="91">
        <v>21013.333333333332</v>
      </c>
      <c r="AK110" s="44"/>
      <c r="AL110" s="92">
        <v>5788.666666666667</v>
      </c>
      <c r="AM110" s="44"/>
      <c r="AN110" s="92">
        <v>26802</v>
      </c>
      <c r="AO110" s="45"/>
      <c r="AP110" s="92">
        <v>47146</v>
      </c>
      <c r="AQ110" s="92"/>
      <c r="AR110" s="92">
        <v>45919.666666666664</v>
      </c>
      <c r="AS110" s="92"/>
      <c r="AT110" s="92">
        <v>93065.666666666657</v>
      </c>
      <c r="AU110" s="45"/>
      <c r="AV110" s="154">
        <f t="shared" ref="AV110:AV111" si="230">+AJ110+AP110</f>
        <v>68159.333333333328</v>
      </c>
      <c r="AW110" s="155">
        <f t="shared" ref="AW110:AW111" si="231">+AL110+AR110</f>
        <v>51708.333333333328</v>
      </c>
      <c r="AX110" s="156">
        <f t="shared" ref="AX110:AX111" si="232">+AV110+AW110</f>
        <v>119867.66666666666</v>
      </c>
      <c r="AY110" s="41"/>
      <c r="AZ110" s="91">
        <v>36894</v>
      </c>
      <c r="BA110" s="44"/>
      <c r="BB110" s="92">
        <v>8860</v>
      </c>
      <c r="BC110" s="44"/>
      <c r="BD110" s="92">
        <v>45754</v>
      </c>
      <c r="BE110" s="45"/>
      <c r="BF110" s="92">
        <v>195399</v>
      </c>
      <c r="BG110" s="92"/>
      <c r="BH110" s="92">
        <v>89812</v>
      </c>
      <c r="BI110" s="92"/>
      <c r="BJ110" s="92">
        <v>285211</v>
      </c>
      <c r="BK110" s="45"/>
      <c r="BL110" s="154">
        <f t="shared" ref="BL110:BL111" si="233">+AZ110+BF110</f>
        <v>232293</v>
      </c>
      <c r="BM110" s="155">
        <f t="shared" ref="BM110:BM111" si="234">+BB110+BH110</f>
        <v>98672</v>
      </c>
      <c r="BN110" s="156">
        <f t="shared" ref="BN110:BN111" si="235">+BL110+BM110</f>
        <v>330965</v>
      </c>
      <c r="BO110" s="41"/>
      <c r="BP110" s="91">
        <v>29500</v>
      </c>
      <c r="BQ110" s="44"/>
      <c r="BR110" s="92">
        <v>5573</v>
      </c>
      <c r="BS110" s="44"/>
      <c r="BT110" s="92">
        <v>35073</v>
      </c>
      <c r="BU110" s="45"/>
      <c r="BV110" s="92">
        <v>90453</v>
      </c>
      <c r="BW110" s="92"/>
      <c r="BX110" s="92">
        <v>58018</v>
      </c>
      <c r="BY110" s="92"/>
      <c r="BZ110" s="92">
        <v>148471</v>
      </c>
      <c r="CA110" s="45"/>
      <c r="CB110" s="154">
        <f t="shared" ref="CB110:CB111" si="236">+BP110+BV110</f>
        <v>119953</v>
      </c>
      <c r="CC110" s="155">
        <f t="shared" ref="CC110:CC111" si="237">+BR110+BX110</f>
        <v>63591</v>
      </c>
      <c r="CD110" s="156">
        <f t="shared" ref="CD110:CD111" si="238">+CB110+CC110</f>
        <v>183544</v>
      </c>
      <c r="CE110" s="41"/>
      <c r="CF110" s="91">
        <v>41849</v>
      </c>
      <c r="CG110" s="44"/>
      <c r="CH110" s="92">
        <v>7387</v>
      </c>
      <c r="CI110" s="44"/>
      <c r="CJ110" s="92">
        <v>49236</v>
      </c>
      <c r="CK110" s="45"/>
      <c r="CL110" s="92">
        <v>195879</v>
      </c>
      <c r="CM110" s="92"/>
      <c r="CN110" s="92">
        <v>93228</v>
      </c>
      <c r="CO110" s="92"/>
      <c r="CP110" s="92">
        <v>289107</v>
      </c>
      <c r="CQ110" s="45"/>
      <c r="CR110" s="154">
        <f t="shared" ref="CR110:CR111" si="239">+CF110+CL110</f>
        <v>237728</v>
      </c>
      <c r="CS110" s="155">
        <f t="shared" ref="CS110:CS111" si="240">+CH110+CN110</f>
        <v>100615</v>
      </c>
      <c r="CT110" s="156">
        <f t="shared" ref="CT110:CT111" si="241">+CR110+CS110</f>
        <v>338343</v>
      </c>
      <c r="CU110" s="41"/>
      <c r="CV110" s="93">
        <f>+D110+T110+AJ110+AZ110+BP110+CF110</f>
        <v>229197.33333333331</v>
      </c>
      <c r="CW110" s="92"/>
      <c r="CX110" s="92">
        <f>+F110+V110+AL110+BB110+BR110+CH110</f>
        <v>50435.666666666672</v>
      </c>
      <c r="CY110" s="92"/>
      <c r="CZ110" s="92">
        <f t="shared" ref="CZ110:CZ111" si="242">+CV110+CX110</f>
        <v>279633</v>
      </c>
      <c r="DA110" s="94"/>
      <c r="DB110" s="93">
        <f t="shared" ref="DB110:DB111" si="243">+J110+Z110+AP110+BF110+BV110+CL110</f>
        <v>951449</v>
      </c>
      <c r="DC110" s="92"/>
      <c r="DD110" s="92">
        <f t="shared" ref="DD110:DD111" si="244">+L110+AB110+AR110+BH110+BX110+CN110</f>
        <v>497494.66666666663</v>
      </c>
      <c r="DE110" s="92"/>
      <c r="DF110" s="92">
        <f t="shared" ref="DF110:DF111" si="245">+DB110+DD110</f>
        <v>1448943.6666666665</v>
      </c>
      <c r="DG110" s="94"/>
      <c r="DH110" s="179"/>
      <c r="DI110" s="188" t="s">
        <v>10</v>
      </c>
      <c r="DJ110" s="93">
        <f t="shared" ref="DJ110:DJ111" si="246">+CZ110</f>
        <v>279633</v>
      </c>
      <c r="DK110" s="92">
        <f t="shared" ref="DK110:DK111" si="247">+DF110</f>
        <v>1448943.6666666665</v>
      </c>
      <c r="DL110" s="95">
        <f t="shared" ref="DL110:DL111" si="248">+DJ110+DK110</f>
        <v>1728576.6666666665</v>
      </c>
      <c r="DM110"/>
    </row>
    <row r="111" spans="1:119" s="60" customFormat="1" ht="15.6" x14ac:dyDescent="0.3">
      <c r="A111" s="49">
        <v>91</v>
      </c>
      <c r="B111" s="49" t="s">
        <v>11</v>
      </c>
      <c r="C111" s="42"/>
      <c r="D111" s="91">
        <v>105592</v>
      </c>
      <c r="E111" s="44"/>
      <c r="F111" s="92">
        <v>23098</v>
      </c>
      <c r="G111" s="44"/>
      <c r="H111" s="92">
        <v>128690</v>
      </c>
      <c r="I111" s="45"/>
      <c r="J111" s="92">
        <v>305713</v>
      </c>
      <c r="K111" s="92"/>
      <c r="L111" s="92">
        <v>263264</v>
      </c>
      <c r="M111" s="92"/>
      <c r="N111" s="92">
        <v>568977</v>
      </c>
      <c r="O111" s="45"/>
      <c r="P111" s="154">
        <f t="shared" si="224"/>
        <v>411305</v>
      </c>
      <c r="Q111" s="155">
        <f t="shared" si="225"/>
        <v>286362</v>
      </c>
      <c r="R111" s="156">
        <f t="shared" si="226"/>
        <v>697667</v>
      </c>
      <c r="S111" s="39"/>
      <c r="T111" s="91">
        <v>189459</v>
      </c>
      <c r="U111" s="44"/>
      <c r="V111" s="92">
        <v>45875</v>
      </c>
      <c r="W111" s="44"/>
      <c r="X111" s="92">
        <v>235334</v>
      </c>
      <c r="Y111" s="45"/>
      <c r="Z111" s="92">
        <v>947390</v>
      </c>
      <c r="AA111" s="92"/>
      <c r="AB111" s="92">
        <v>360384</v>
      </c>
      <c r="AC111" s="92"/>
      <c r="AD111" s="92">
        <v>1307774</v>
      </c>
      <c r="AE111" s="45"/>
      <c r="AF111" s="154">
        <f t="shared" si="227"/>
        <v>1136849</v>
      </c>
      <c r="AG111" s="155">
        <f t="shared" si="228"/>
        <v>406259</v>
      </c>
      <c r="AH111" s="156">
        <f t="shared" si="229"/>
        <v>1543108</v>
      </c>
      <c r="AI111" s="41"/>
      <c r="AJ111" s="91">
        <v>63040</v>
      </c>
      <c r="AK111" s="44"/>
      <c r="AL111" s="92">
        <v>17366</v>
      </c>
      <c r="AM111" s="44"/>
      <c r="AN111" s="92">
        <v>80406</v>
      </c>
      <c r="AO111" s="45"/>
      <c r="AP111" s="92">
        <v>141438</v>
      </c>
      <c r="AQ111" s="92"/>
      <c r="AR111" s="92">
        <v>137759</v>
      </c>
      <c r="AS111" s="92"/>
      <c r="AT111" s="92">
        <v>279197</v>
      </c>
      <c r="AU111" s="45"/>
      <c r="AV111" s="154">
        <f t="shared" si="230"/>
        <v>204478</v>
      </c>
      <c r="AW111" s="155">
        <f t="shared" si="231"/>
        <v>155125</v>
      </c>
      <c r="AX111" s="156">
        <f t="shared" si="232"/>
        <v>359603</v>
      </c>
      <c r="AY111" s="41"/>
      <c r="AZ111" s="91">
        <v>109736</v>
      </c>
      <c r="BA111" s="44"/>
      <c r="BB111" s="92">
        <v>26353</v>
      </c>
      <c r="BC111" s="44"/>
      <c r="BD111" s="92">
        <v>136089</v>
      </c>
      <c r="BE111" s="45"/>
      <c r="BF111" s="92">
        <v>580034</v>
      </c>
      <c r="BG111" s="92"/>
      <c r="BH111" s="92">
        <v>266603</v>
      </c>
      <c r="BI111" s="92"/>
      <c r="BJ111" s="92">
        <v>846637</v>
      </c>
      <c r="BK111" s="45"/>
      <c r="BL111" s="154">
        <f t="shared" si="233"/>
        <v>689770</v>
      </c>
      <c r="BM111" s="155">
        <f t="shared" si="234"/>
        <v>292956</v>
      </c>
      <c r="BN111" s="156">
        <f t="shared" si="235"/>
        <v>982726</v>
      </c>
      <c r="BO111" s="41"/>
      <c r="BP111" s="91">
        <v>86732</v>
      </c>
      <c r="BQ111" s="44"/>
      <c r="BR111" s="92">
        <v>16136</v>
      </c>
      <c r="BS111" s="44"/>
      <c r="BT111" s="92">
        <v>102868</v>
      </c>
      <c r="BU111" s="45"/>
      <c r="BV111" s="92">
        <v>268355</v>
      </c>
      <c r="BW111" s="92"/>
      <c r="BX111" s="92">
        <v>170232</v>
      </c>
      <c r="BY111" s="92"/>
      <c r="BZ111" s="92">
        <v>438587</v>
      </c>
      <c r="CA111" s="45"/>
      <c r="CB111" s="154">
        <f t="shared" si="236"/>
        <v>355087</v>
      </c>
      <c r="CC111" s="155">
        <f t="shared" si="237"/>
        <v>186368</v>
      </c>
      <c r="CD111" s="156">
        <f t="shared" si="238"/>
        <v>541455</v>
      </c>
      <c r="CE111" s="41"/>
      <c r="CF111" s="91">
        <v>125238</v>
      </c>
      <c r="CG111" s="44"/>
      <c r="CH111" s="92">
        <v>21607</v>
      </c>
      <c r="CI111" s="44"/>
      <c r="CJ111" s="92">
        <v>146845</v>
      </c>
      <c r="CK111" s="45"/>
      <c r="CL111" s="92">
        <v>536641</v>
      </c>
      <c r="CM111" s="92"/>
      <c r="CN111" s="92">
        <v>321213</v>
      </c>
      <c r="CO111" s="92"/>
      <c r="CP111" s="92">
        <v>857854</v>
      </c>
      <c r="CQ111" s="45"/>
      <c r="CR111" s="154">
        <f t="shared" si="239"/>
        <v>661879</v>
      </c>
      <c r="CS111" s="155">
        <f t="shared" si="240"/>
        <v>342820</v>
      </c>
      <c r="CT111" s="156">
        <f t="shared" si="241"/>
        <v>1004699</v>
      </c>
      <c r="CU111" s="41"/>
      <c r="CV111" s="93">
        <f>+D111+T111+AJ111+AZ111+BP111+CF111</f>
        <v>679797</v>
      </c>
      <c r="CW111" s="92"/>
      <c r="CX111" s="92">
        <f>+F111+V111+AL111+BB111+BR111+CH111</f>
        <v>150435</v>
      </c>
      <c r="CY111" s="92"/>
      <c r="CZ111" s="92">
        <f t="shared" si="242"/>
        <v>830232</v>
      </c>
      <c r="DA111" s="94"/>
      <c r="DB111" s="93">
        <f t="shared" si="243"/>
        <v>2779571</v>
      </c>
      <c r="DC111" s="92"/>
      <c r="DD111" s="92">
        <f t="shared" si="244"/>
        <v>1519455</v>
      </c>
      <c r="DE111" s="92"/>
      <c r="DF111" s="92">
        <f t="shared" si="245"/>
        <v>4299026</v>
      </c>
      <c r="DG111" s="94"/>
      <c r="DH111" s="179"/>
      <c r="DI111" s="188" t="s">
        <v>11</v>
      </c>
      <c r="DJ111" s="93">
        <f t="shared" si="246"/>
        <v>830232</v>
      </c>
      <c r="DK111" s="92">
        <f t="shared" si="247"/>
        <v>4299026</v>
      </c>
      <c r="DL111" s="95">
        <f t="shared" si="248"/>
        <v>5129258</v>
      </c>
      <c r="DM111"/>
    </row>
    <row r="112" spans="1:119" s="60" customFormat="1" ht="15.6" x14ac:dyDescent="0.3">
      <c r="A112" s="49">
        <v>92</v>
      </c>
      <c r="B112" s="49" t="s">
        <v>12</v>
      </c>
      <c r="C112" s="42"/>
      <c r="D112" s="96">
        <v>2073.4063766194408</v>
      </c>
      <c r="E112" s="97"/>
      <c r="F112" s="98">
        <v>2212.4666434323308</v>
      </c>
      <c r="G112" s="98"/>
      <c r="H112" s="98">
        <v>2098.3656900303054</v>
      </c>
      <c r="I112" s="99"/>
      <c r="J112" s="100">
        <v>335.64</v>
      </c>
      <c r="K112" s="98"/>
      <c r="L112" s="98">
        <v>641.16</v>
      </c>
      <c r="M112" s="98"/>
      <c r="N112" s="98">
        <v>477.00325830393842</v>
      </c>
      <c r="O112" s="101"/>
      <c r="P112" s="157">
        <f>+P10/P111</f>
        <v>781.76746409598695</v>
      </c>
      <c r="Q112" s="157">
        <f t="shared" ref="Q112:R112" si="249">+Q10/Q111</f>
        <v>767.90110674600658</v>
      </c>
      <c r="R112" s="241">
        <f t="shared" si="249"/>
        <v>776.07592669568692</v>
      </c>
      <c r="S112" s="39"/>
      <c r="T112" s="96">
        <v>2080.8082936677606</v>
      </c>
      <c r="U112" s="97"/>
      <c r="V112" s="98">
        <v>1884.9795487738425</v>
      </c>
      <c r="W112" s="98"/>
      <c r="X112" s="98">
        <v>2042.6342785572856</v>
      </c>
      <c r="Y112" s="99"/>
      <c r="Z112" s="100">
        <v>231.55</v>
      </c>
      <c r="AA112" s="98"/>
      <c r="AB112" s="100">
        <v>489.5</v>
      </c>
      <c r="AC112" s="98"/>
      <c r="AD112" s="100">
        <v>302.63008504527545</v>
      </c>
      <c r="AE112" s="101"/>
      <c r="AF112" s="157">
        <f>+AF10/AF111</f>
        <v>539.73000301711158</v>
      </c>
      <c r="AG112" s="157">
        <f t="shared" ref="AG112:AH112" si="250">+AG10/AG111</f>
        <v>647.07868121075478</v>
      </c>
      <c r="AH112" s="241">
        <f t="shared" si="250"/>
        <v>567.99203435534025</v>
      </c>
      <c r="AI112" s="41"/>
      <c r="AJ112" s="96">
        <v>2049.6738896716242</v>
      </c>
      <c r="AK112" s="97"/>
      <c r="AL112" s="98">
        <v>2101.5978762273612</v>
      </c>
      <c r="AM112" s="98"/>
      <c r="AN112" s="98">
        <v>2060.8883755374422</v>
      </c>
      <c r="AO112" s="99"/>
      <c r="AP112" s="100">
        <v>305.62</v>
      </c>
      <c r="AQ112" s="98"/>
      <c r="AR112" s="98">
        <v>637.17999999999995</v>
      </c>
      <c r="AS112" s="98"/>
      <c r="AT112" s="98">
        <v>469.21454899779206</v>
      </c>
      <c r="AU112" s="101"/>
      <c r="AV112" s="157">
        <f>+AV10/AV111</f>
        <v>843.30773496068298</v>
      </c>
      <c r="AW112" s="158">
        <f t="shared" ref="AW112:AX112" si="251">+AW10/AW111</f>
        <v>801.11655845743485</v>
      </c>
      <c r="AX112" s="159">
        <f t="shared" si="251"/>
        <v>825.1073688484247</v>
      </c>
      <c r="AY112" s="41"/>
      <c r="AZ112" s="96">
        <v>2176.0594345241307</v>
      </c>
      <c r="BA112" s="97"/>
      <c r="BB112" s="98">
        <v>1820.8393884210452</v>
      </c>
      <c r="BC112" s="98"/>
      <c r="BD112" s="98">
        <v>2107.2727296842495</v>
      </c>
      <c r="BE112" s="99"/>
      <c r="BF112" s="100">
        <v>312.33</v>
      </c>
      <c r="BG112" s="98"/>
      <c r="BH112" s="98">
        <v>554.03</v>
      </c>
      <c r="BI112" s="98"/>
      <c r="BJ112" s="98">
        <v>388.43766493786597</v>
      </c>
      <c r="BK112" s="101"/>
      <c r="BL112" s="157">
        <f>+BL10/BL111</f>
        <v>605.19284556854029</v>
      </c>
      <c r="BM112" s="158">
        <f t="shared" ref="BM112:BN112" si="252">+BM10/BM111</f>
        <v>699.14820912419555</v>
      </c>
      <c r="BN112" s="159">
        <f t="shared" si="252"/>
        <v>633.20145375211382</v>
      </c>
      <c r="BO112" s="41"/>
      <c r="BP112" s="96">
        <v>1900.4018965318442</v>
      </c>
      <c r="BQ112" s="97"/>
      <c r="BR112" s="98">
        <v>1934.3511861675718</v>
      </c>
      <c r="BS112" s="98"/>
      <c r="BT112" s="98">
        <v>1905.7272235291816</v>
      </c>
      <c r="BU112" s="99"/>
      <c r="BV112" s="100">
        <v>234.28450641873664</v>
      </c>
      <c r="BW112" s="98"/>
      <c r="BX112" s="98">
        <v>508.38957916255401</v>
      </c>
      <c r="BY112" s="98"/>
      <c r="BZ112" s="98">
        <v>340.67492552218823</v>
      </c>
      <c r="CA112" s="101"/>
      <c r="CB112" s="157">
        <f>+CB10/CB111</f>
        <v>641.2430644039348</v>
      </c>
      <c r="CC112" s="158">
        <f t="shared" ref="CC112:CD112" si="253">+CC10/CC111</f>
        <v>631.85131342290435</v>
      </c>
      <c r="CD112" s="159">
        <f t="shared" si="253"/>
        <v>638.01043778337964</v>
      </c>
      <c r="CE112" s="41"/>
      <c r="CF112" s="96">
        <v>2034.1826619682604</v>
      </c>
      <c r="CG112" s="97"/>
      <c r="CH112" s="98">
        <v>1979.1227435747028</v>
      </c>
      <c r="CI112" s="98"/>
      <c r="CJ112" s="98">
        <v>2026.0810605740721</v>
      </c>
      <c r="CK112" s="99"/>
      <c r="CL112" s="100">
        <v>305.38106201342424</v>
      </c>
      <c r="CM112" s="98"/>
      <c r="CN112" s="98">
        <v>373.59691422842167</v>
      </c>
      <c r="CO112" s="98"/>
      <c r="CP112" s="98">
        <v>330.92365846635909</v>
      </c>
      <c r="CQ112" s="101"/>
      <c r="CR112" s="157">
        <f>+CR10/CR111</f>
        <v>632.49773254556646</v>
      </c>
      <c r="CS112" s="158">
        <f t="shared" ref="CS112:CT112" si="254">+CS10/CS111</f>
        <v>474.78878341541508</v>
      </c>
      <c r="CT112" s="159">
        <f t="shared" si="254"/>
        <v>578.68481749260184</v>
      </c>
      <c r="CU112" s="41"/>
      <c r="CV112" s="100">
        <f>+CV10/CV111</f>
        <v>2060.5402940163322</v>
      </c>
      <c r="CW112" s="98"/>
      <c r="CX112" s="98">
        <f>+CX10/CX111</f>
        <v>1967.8500103835058</v>
      </c>
      <c r="CY112" s="97"/>
      <c r="CZ112" s="98">
        <f>+CZ10/CZ111</f>
        <v>2043.7451538406895</v>
      </c>
      <c r="DA112" s="101"/>
      <c r="DB112" s="100">
        <f>+DB10/DB111</f>
        <v>277.23812833534726</v>
      </c>
      <c r="DC112" s="97"/>
      <c r="DD112" s="98">
        <f>+DD10/DD111</f>
        <v>524.11064727900941</v>
      </c>
      <c r="DE112" s="98"/>
      <c r="DF112" s="98">
        <f>+DF10/DF111</f>
        <v>364.49316779580693</v>
      </c>
      <c r="DG112" s="101"/>
      <c r="DH112" s="180"/>
      <c r="DI112" s="188" t="s">
        <v>12</v>
      </c>
      <c r="DJ112" s="100">
        <f>+DJ10/DJ111</f>
        <v>2043.7451538406895</v>
      </c>
      <c r="DK112" s="98">
        <f t="shared" ref="DK112:DL112" si="255">+DK10/DK111</f>
        <v>364.49316779580693</v>
      </c>
      <c r="DL112" s="99">
        <f t="shared" si="255"/>
        <v>636.30026638160916</v>
      </c>
      <c r="DM112"/>
    </row>
    <row r="113" spans="1:117" s="60" customFormat="1" ht="15.6" x14ac:dyDescent="0.3">
      <c r="A113" s="49"/>
      <c r="B113" s="49"/>
      <c r="C113" s="42"/>
      <c r="D113" s="43"/>
      <c r="E113" s="44"/>
      <c r="F113" s="44"/>
      <c r="G113" s="44"/>
      <c r="H113" s="44"/>
      <c r="I113" s="45"/>
      <c r="J113" s="46"/>
      <c r="K113" s="44"/>
      <c r="L113" s="44"/>
      <c r="M113" s="44"/>
      <c r="N113" s="44"/>
      <c r="O113" s="45"/>
      <c r="P113" s="160"/>
      <c r="Q113" s="161"/>
      <c r="R113" s="162"/>
      <c r="S113" s="39"/>
      <c r="T113" s="43"/>
      <c r="U113" s="44"/>
      <c r="V113" s="44"/>
      <c r="W113" s="44"/>
      <c r="X113" s="44"/>
      <c r="Y113" s="45"/>
      <c r="Z113" s="46"/>
      <c r="AA113" s="44"/>
      <c r="AB113" s="44"/>
      <c r="AC113" s="44"/>
      <c r="AD113" s="44"/>
      <c r="AE113" s="45"/>
      <c r="AF113" s="160"/>
      <c r="AG113" s="161"/>
      <c r="AH113" s="162"/>
      <c r="AI113" s="41"/>
      <c r="AJ113" s="43"/>
      <c r="AK113" s="44"/>
      <c r="AL113" s="44"/>
      <c r="AM113" s="44"/>
      <c r="AN113" s="44"/>
      <c r="AO113" s="45"/>
      <c r="AP113" s="46"/>
      <c r="AQ113" s="44"/>
      <c r="AR113" s="44"/>
      <c r="AS113" s="44"/>
      <c r="AT113" s="44"/>
      <c r="AU113" s="45"/>
      <c r="AV113" s="160"/>
      <c r="AW113" s="161"/>
      <c r="AX113" s="162"/>
      <c r="AY113" s="41"/>
      <c r="AZ113" s="43"/>
      <c r="BA113" s="44"/>
      <c r="BB113" s="44"/>
      <c r="BC113" s="44"/>
      <c r="BD113" s="44"/>
      <c r="BE113" s="45"/>
      <c r="BF113" s="46"/>
      <c r="BG113" s="44"/>
      <c r="BH113" s="44"/>
      <c r="BI113" s="44"/>
      <c r="BJ113" s="44"/>
      <c r="BK113" s="45"/>
      <c r="BL113" s="160"/>
      <c r="BM113" s="161"/>
      <c r="BN113" s="162"/>
      <c r="BO113" s="41"/>
      <c r="BP113" s="43"/>
      <c r="BQ113" s="44"/>
      <c r="BR113" s="44"/>
      <c r="BS113" s="44"/>
      <c r="BT113" s="44"/>
      <c r="BU113" s="45"/>
      <c r="BV113" s="46"/>
      <c r="BW113" s="44"/>
      <c r="BX113" s="44"/>
      <c r="BY113" s="44"/>
      <c r="BZ113" s="44"/>
      <c r="CA113" s="45"/>
      <c r="CB113" s="160"/>
      <c r="CC113" s="161"/>
      <c r="CD113" s="162"/>
      <c r="CE113" s="41"/>
      <c r="CF113" s="43"/>
      <c r="CG113" s="44"/>
      <c r="CH113" s="44"/>
      <c r="CI113" s="44"/>
      <c r="CJ113" s="44"/>
      <c r="CK113" s="45"/>
      <c r="CL113" s="46"/>
      <c r="CM113" s="44"/>
      <c r="CN113" s="44"/>
      <c r="CO113" s="44"/>
      <c r="CP113" s="44"/>
      <c r="CQ113" s="45"/>
      <c r="CR113" s="160"/>
      <c r="CS113" s="161"/>
      <c r="CT113" s="162"/>
      <c r="CU113" s="41"/>
      <c r="CV113" s="93"/>
      <c r="CW113" s="92"/>
      <c r="CX113" s="92"/>
      <c r="CY113" s="92"/>
      <c r="CZ113" s="92"/>
      <c r="DA113" s="94"/>
      <c r="DB113" s="93"/>
      <c r="DC113" s="92"/>
      <c r="DD113" s="92"/>
      <c r="DE113" s="92"/>
      <c r="DF113" s="92"/>
      <c r="DG113" s="94"/>
      <c r="DH113" s="179"/>
      <c r="DI113" s="188"/>
      <c r="DJ113" s="93"/>
      <c r="DK113" s="92"/>
      <c r="DL113" s="94"/>
      <c r="DM113"/>
    </row>
    <row r="114" spans="1:117" s="60" customFormat="1" ht="15.6" x14ac:dyDescent="0.3">
      <c r="A114" s="49"/>
      <c r="B114" s="102" t="s">
        <v>95</v>
      </c>
      <c r="C114" s="42"/>
      <c r="D114" s="91">
        <f>+D102</f>
        <v>10168834.859999985</v>
      </c>
      <c r="E114" s="44"/>
      <c r="F114" s="92">
        <f>+F102</f>
        <v>3315173.3799999803</v>
      </c>
      <c r="G114" s="44"/>
      <c r="H114" s="92">
        <f>+H102</f>
        <v>13484008.23999998</v>
      </c>
      <c r="I114" s="45"/>
      <c r="J114" s="92">
        <f>+J102</f>
        <v>5653366.4199999869</v>
      </c>
      <c r="K114" s="44"/>
      <c r="L114" s="92">
        <f>+L102</f>
        <v>8035534.1699999571</v>
      </c>
      <c r="M114" s="44"/>
      <c r="N114" s="92">
        <f>+N102</f>
        <v>13688900.589999944</v>
      </c>
      <c r="O114" s="45"/>
      <c r="P114" s="137">
        <f>+P16-P101</f>
        <v>15822201.279999971</v>
      </c>
      <c r="Q114" s="161">
        <f>+Q16-Q101</f>
        <v>11350707.549999952</v>
      </c>
      <c r="R114" s="162">
        <f>+R16-R101</f>
        <v>27172908.829999924</v>
      </c>
      <c r="S114" s="39"/>
      <c r="T114" s="91">
        <f>+T102</f>
        <v>59430229.800880611</v>
      </c>
      <c r="U114" s="44"/>
      <c r="V114" s="92">
        <f>+V102</f>
        <v>3397766.2338893265</v>
      </c>
      <c r="W114" s="44"/>
      <c r="X114" s="92">
        <f>+X102</f>
        <v>62827996.034769937</v>
      </c>
      <c r="Y114" s="45"/>
      <c r="Z114" s="92">
        <f>+Z102</f>
        <v>30656837.326045446</v>
      </c>
      <c r="AA114" s="44"/>
      <c r="AB114" s="92">
        <f>+AB102</f>
        <v>3279000.6347441077</v>
      </c>
      <c r="AC114" s="44"/>
      <c r="AD114" s="92">
        <f>+AD102</f>
        <v>33935837.960789554</v>
      </c>
      <c r="AE114" s="45"/>
      <c r="AF114" s="137">
        <f>+AF16-AF101</f>
        <v>90087067.126926064</v>
      </c>
      <c r="AG114" s="161">
        <f>+AG16-AG101</f>
        <v>6676766.8686334491</v>
      </c>
      <c r="AH114" s="162">
        <f>+AH16-AH101</f>
        <v>96763833.995559573</v>
      </c>
      <c r="AI114" s="41"/>
      <c r="AJ114" s="91">
        <v>12014049.299662739</v>
      </c>
      <c r="AK114" s="44"/>
      <c r="AL114" s="92">
        <v>1759494.8853775263</v>
      </c>
      <c r="AM114" s="44"/>
      <c r="AN114" s="92">
        <v>13773544.185040265</v>
      </c>
      <c r="AO114" s="45"/>
      <c r="AP114" s="92">
        <f>+AP102</f>
        <v>6034006.6620669551</v>
      </c>
      <c r="AQ114" s="44"/>
      <c r="AR114" s="92">
        <f>+AR102</f>
        <v>2534886.4449760467</v>
      </c>
      <c r="AS114" s="44"/>
      <c r="AT114" s="92">
        <f>+AT102</f>
        <v>8568893.1070430018</v>
      </c>
      <c r="AU114" s="45"/>
      <c r="AV114" s="137">
        <f>+AV16-AV101</f>
        <v>18048055.961729705</v>
      </c>
      <c r="AW114" s="161">
        <f>+AW16-AW101</f>
        <v>4294381.330353573</v>
      </c>
      <c r="AX114" s="139">
        <f>+AX16-AX101</f>
        <v>22342437.292083263</v>
      </c>
      <c r="AY114" s="41"/>
      <c r="AZ114" s="91">
        <f>+AZ102</f>
        <v>17762066.639210731</v>
      </c>
      <c r="BA114" s="44"/>
      <c r="BB114" s="92">
        <f>+BB102</f>
        <v>340564.4995887503</v>
      </c>
      <c r="BC114" s="44"/>
      <c r="BD114" s="92">
        <f>+BD102</f>
        <v>18102630.564719468</v>
      </c>
      <c r="BE114" s="45"/>
      <c r="BF114" s="92">
        <f>+BF102</f>
        <v>14128213.857002407</v>
      </c>
      <c r="BG114" s="44"/>
      <c r="BH114" s="92">
        <f>+BH102</f>
        <v>-349654.54835373163</v>
      </c>
      <c r="BI114" s="44"/>
      <c r="BJ114" s="92">
        <f>+BJ102</f>
        <v>13778559.308648705</v>
      </c>
      <c r="BK114" s="45"/>
      <c r="BL114" s="137">
        <f>+BL16-BL101</f>
        <v>31890280.496213138</v>
      </c>
      <c r="BM114" s="161">
        <f>+BM16-BM101</f>
        <v>-9090.0487649738789</v>
      </c>
      <c r="BN114" s="162">
        <f>+BN16-BN101</f>
        <v>31881190.447448134</v>
      </c>
      <c r="BO114" s="41"/>
      <c r="BP114" s="43">
        <f>+BP102</f>
        <v>14986559.996046841</v>
      </c>
      <c r="BQ114" s="44"/>
      <c r="BR114" s="92">
        <f>+BR102</f>
        <v>-5638184.3826459162</v>
      </c>
      <c r="BS114" s="44"/>
      <c r="BT114" s="92">
        <f>+BT102</f>
        <v>9348375.6134009361</v>
      </c>
      <c r="BU114" s="45"/>
      <c r="BV114" s="92">
        <f>+BV102</f>
        <v>-1015415.3514846535</v>
      </c>
      <c r="BW114" s="44"/>
      <c r="BX114" s="92">
        <f>+BX102</f>
        <v>14030563.988083616</v>
      </c>
      <c r="BY114" s="44"/>
      <c r="BZ114" s="92">
        <f>+BZ102</f>
        <v>13015148.636598963</v>
      </c>
      <c r="CA114" s="45"/>
      <c r="CB114" s="137">
        <f>+CB16-CB101</f>
        <v>13971144.644562185</v>
      </c>
      <c r="CC114" s="161">
        <f>+CC16-CC101</f>
        <v>8392379.605437696</v>
      </c>
      <c r="CD114" s="162">
        <f>+CD16-CD101</f>
        <v>22363524.249999881</v>
      </c>
      <c r="CE114" s="41"/>
      <c r="CF114" s="43">
        <f>+CF102</f>
        <v>9666485.5406848788</v>
      </c>
      <c r="CG114" s="44"/>
      <c r="CH114" s="92">
        <f>+CH102</f>
        <v>1324745.8415146247</v>
      </c>
      <c r="CI114" s="44"/>
      <c r="CJ114" s="92">
        <f>+CJ102</f>
        <v>10991231.382199585</v>
      </c>
      <c r="CK114" s="45"/>
      <c r="CL114" s="92">
        <f>+CL102</f>
        <v>2807663.1947194487</v>
      </c>
      <c r="CM114" s="44"/>
      <c r="CN114" s="92">
        <f>+CN102</f>
        <v>333001.88681840897</v>
      </c>
      <c r="CO114" s="44"/>
      <c r="CP114" s="92">
        <f>+CP102</f>
        <v>3140665.0815378577</v>
      </c>
      <c r="CQ114" s="45"/>
      <c r="CR114" s="137">
        <f>+CR16-CR101</f>
        <v>12474148.735404313</v>
      </c>
      <c r="CS114" s="161">
        <f>+CS16-CS101</f>
        <v>1657747.7283330262</v>
      </c>
      <c r="CT114" s="162">
        <f>+CT16-CT101</f>
        <v>14131896.463737309</v>
      </c>
      <c r="CU114" s="41"/>
      <c r="CV114" s="93">
        <f>+CV102</f>
        <v>124028226.13648605</v>
      </c>
      <c r="CW114" s="92"/>
      <c r="CX114" s="92">
        <f>+CX102</f>
        <v>4499560.4577243924</v>
      </c>
      <c r="CY114" s="92"/>
      <c r="CZ114" s="92">
        <f>+CZ102</f>
        <v>128527786.59421039</v>
      </c>
      <c r="DA114" s="94"/>
      <c r="DB114" s="93">
        <f>+DB102</f>
        <v>58264672.108349442</v>
      </c>
      <c r="DC114" s="92"/>
      <c r="DD114" s="92">
        <f>+DD102</f>
        <v>27863332.576268911</v>
      </c>
      <c r="DE114" s="92"/>
      <c r="DF114" s="92">
        <f>+DF102</f>
        <v>86128004.684617758</v>
      </c>
      <c r="DG114" s="94"/>
      <c r="DH114" s="179"/>
      <c r="DI114" s="192" t="s">
        <v>95</v>
      </c>
      <c r="DJ114" s="93">
        <f>+DJ102</f>
        <v>128527786.59421039</v>
      </c>
      <c r="DK114" s="92">
        <f>+DK102</f>
        <v>86128004.684617758</v>
      </c>
      <c r="DL114" s="94">
        <f>+DL102</f>
        <v>214655791.27882814</v>
      </c>
      <c r="DM114"/>
    </row>
    <row r="115" spans="1:117" s="60" customFormat="1" ht="4.5" customHeight="1" x14ac:dyDescent="0.3">
      <c r="A115" s="49"/>
      <c r="B115" s="102"/>
      <c r="C115" s="42"/>
      <c r="D115" s="91"/>
      <c r="E115" s="44"/>
      <c r="F115" s="92"/>
      <c r="G115" s="44"/>
      <c r="H115" s="92"/>
      <c r="I115" s="45"/>
      <c r="J115" s="92"/>
      <c r="K115" s="44"/>
      <c r="L115" s="92"/>
      <c r="M115" s="44"/>
      <c r="N115" s="92"/>
      <c r="O115" s="45"/>
      <c r="P115" s="160"/>
      <c r="Q115" s="161"/>
      <c r="R115" s="162"/>
      <c r="S115" s="39"/>
      <c r="T115" s="91"/>
      <c r="U115" s="44"/>
      <c r="V115" s="92"/>
      <c r="W115" s="44"/>
      <c r="X115" s="92"/>
      <c r="Y115" s="45"/>
      <c r="Z115" s="92"/>
      <c r="AA115" s="44"/>
      <c r="AB115" s="92"/>
      <c r="AC115" s="44"/>
      <c r="AD115" s="92"/>
      <c r="AE115" s="45"/>
      <c r="AF115" s="160"/>
      <c r="AG115" s="161"/>
      <c r="AH115" s="162"/>
      <c r="AI115" s="41"/>
      <c r="AJ115" s="91"/>
      <c r="AK115" s="44"/>
      <c r="AL115" s="92"/>
      <c r="AM115" s="44"/>
      <c r="AN115" s="92"/>
      <c r="AO115" s="45"/>
      <c r="AP115" s="92"/>
      <c r="AQ115" s="44"/>
      <c r="AR115" s="92"/>
      <c r="AS115" s="44"/>
      <c r="AT115" s="92"/>
      <c r="AU115" s="45"/>
      <c r="AV115" s="160"/>
      <c r="AW115" s="161"/>
      <c r="AX115" s="162"/>
      <c r="AY115" s="41"/>
      <c r="AZ115" s="91"/>
      <c r="BA115" s="44"/>
      <c r="BB115" s="92"/>
      <c r="BC115" s="44"/>
      <c r="BD115" s="92"/>
      <c r="BE115" s="45"/>
      <c r="BF115" s="92"/>
      <c r="BG115" s="44"/>
      <c r="BH115" s="92"/>
      <c r="BI115" s="44"/>
      <c r="BJ115" s="92"/>
      <c r="BK115" s="45"/>
      <c r="BL115" s="160"/>
      <c r="BM115" s="161"/>
      <c r="BN115" s="162"/>
      <c r="BO115" s="41"/>
      <c r="BP115" s="43"/>
      <c r="BQ115" s="44"/>
      <c r="BR115" s="92"/>
      <c r="BS115" s="44"/>
      <c r="BT115" s="92"/>
      <c r="BU115" s="45"/>
      <c r="BV115" s="92"/>
      <c r="BW115" s="44"/>
      <c r="BX115" s="92"/>
      <c r="BY115" s="44"/>
      <c r="BZ115" s="92"/>
      <c r="CA115" s="45"/>
      <c r="CB115" s="160"/>
      <c r="CC115" s="161"/>
      <c r="CD115" s="162"/>
      <c r="CE115" s="41"/>
      <c r="CF115" s="43"/>
      <c r="CG115" s="44"/>
      <c r="CH115" s="92"/>
      <c r="CI115" s="44"/>
      <c r="CJ115" s="92"/>
      <c r="CK115" s="45"/>
      <c r="CL115" s="92"/>
      <c r="CM115" s="44"/>
      <c r="CN115" s="92"/>
      <c r="CO115" s="44"/>
      <c r="CP115" s="92"/>
      <c r="CQ115" s="45"/>
      <c r="CR115" s="160"/>
      <c r="CS115" s="161"/>
      <c r="CT115" s="162"/>
      <c r="CU115" s="41"/>
      <c r="CV115" s="93"/>
      <c r="CW115" s="92"/>
      <c r="CX115" s="92"/>
      <c r="CY115" s="92"/>
      <c r="CZ115" s="92"/>
      <c r="DA115" s="94"/>
      <c r="DB115" s="93"/>
      <c r="DC115" s="92"/>
      <c r="DD115" s="92"/>
      <c r="DE115" s="92"/>
      <c r="DF115" s="92"/>
      <c r="DG115" s="94"/>
      <c r="DH115" s="179"/>
      <c r="DI115" s="192"/>
      <c r="DJ115" s="93"/>
      <c r="DK115" s="92"/>
      <c r="DL115" s="94"/>
      <c r="DM115"/>
    </row>
    <row r="116" spans="1:117" s="60" customFormat="1" ht="15.6" x14ac:dyDescent="0.3">
      <c r="A116" s="49"/>
      <c r="B116" s="59" t="s">
        <v>97</v>
      </c>
      <c r="C116" s="42"/>
      <c r="D116" s="103">
        <f>+D114/D16</f>
        <v>4.920990454666916E-2</v>
      </c>
      <c r="E116" s="104"/>
      <c r="F116" s="105">
        <f>+F114/F16</f>
        <v>7.0426178959432817E-2</v>
      </c>
      <c r="G116" s="104"/>
      <c r="H116" s="105">
        <f>+H114/H16</f>
        <v>5.3146266212783524E-2</v>
      </c>
      <c r="I116" s="106"/>
      <c r="J116" s="105">
        <f>+J114/J16</f>
        <v>5.5918030494156598E-2</v>
      </c>
      <c r="K116" s="104"/>
      <c r="L116" s="105">
        <f>+L114/L16</f>
        <v>5.0849539086407596E-2</v>
      </c>
      <c r="M116" s="104"/>
      <c r="N116" s="105">
        <f>+N114/N16</f>
        <v>5.2827063640738393E-2</v>
      </c>
      <c r="O116" s="106"/>
      <c r="P116" s="163">
        <f>+P102/P16</f>
        <v>5.1413684878291094E-2</v>
      </c>
      <c r="Q116" s="164">
        <f>+Q102/Q16</f>
        <v>5.5342651682456216E-2</v>
      </c>
      <c r="R116" s="165">
        <f>+R102/R16</f>
        <v>5.2984980785206824E-2</v>
      </c>
      <c r="S116" s="39"/>
      <c r="T116" s="103">
        <f>+T114/T16</f>
        <v>0.15072499944792769</v>
      </c>
      <c r="U116" s="104"/>
      <c r="V116" s="105">
        <f>+V114/V16</f>
        <v>4.1092517899172183E-2</v>
      </c>
      <c r="W116" s="104"/>
      <c r="X116" s="105">
        <f>+X114/X16</f>
        <v>0.13171997549648118</v>
      </c>
      <c r="Y116" s="106"/>
      <c r="Z116" s="105">
        <f>+Z114/Z16</f>
        <v>0.11686714185033847</v>
      </c>
      <c r="AA116" s="104"/>
      <c r="AB116" s="105">
        <f>+AB114/AB16</f>
        <v>2.1562844519901741E-2</v>
      </c>
      <c r="AC116" s="104"/>
      <c r="AD116" s="105">
        <f>+AD114/AD16</f>
        <v>8.1893616821263004E-2</v>
      </c>
      <c r="AE116" s="106"/>
      <c r="AF116" s="163">
        <f>+AF102/AF16</f>
        <v>0.13719861634005323</v>
      </c>
      <c r="AG116" s="164">
        <f>+AG102/AG16</f>
        <v>2.844167653335556E-2</v>
      </c>
      <c r="AH116" s="165">
        <f>+AH102/AH16</f>
        <v>0.1085562047036423</v>
      </c>
      <c r="AI116" s="41"/>
      <c r="AJ116" s="103">
        <v>9.0018099064001544E-2</v>
      </c>
      <c r="AK116" s="104"/>
      <c r="AL116" s="105">
        <v>4.5527774278840999E-2</v>
      </c>
      <c r="AM116" s="104"/>
      <c r="AN116" s="105">
        <v>8.002792581505673E-2</v>
      </c>
      <c r="AO116" s="106"/>
      <c r="AP116" s="105">
        <f>+AP114/AP16</f>
        <v>0.13049854141162098</v>
      </c>
      <c r="AQ116" s="104"/>
      <c r="AR116" s="105">
        <f>+AR114/AR16</f>
        <v>3.3852897529269677E-2</v>
      </c>
      <c r="AS116" s="104"/>
      <c r="AT116" s="105">
        <f>+AT114/AT16</f>
        <v>7.0748556178487729E-2</v>
      </c>
      <c r="AU116" s="106"/>
      <c r="AV116" s="163">
        <f>+AV102/AV16</f>
        <v>0.10043396969426142</v>
      </c>
      <c r="AW116" s="164">
        <f>+AW102/AW16</f>
        <v>3.7827267147736258E-2</v>
      </c>
      <c r="AX116" s="165">
        <f>+AX102/AX16</f>
        <v>7.6195074526719864E-2</v>
      </c>
      <c r="AY116" s="41"/>
      <c r="AZ116" s="103">
        <f>+AZ114/AZ16</f>
        <v>7.9791946181373266E-2</v>
      </c>
      <c r="BA116" s="104"/>
      <c r="BB116" s="105">
        <f>+BB114/BB16</f>
        <v>7.8665362004772792E-3</v>
      </c>
      <c r="BC116" s="104"/>
      <c r="BD116" s="105">
        <f>+BD114/BD16</f>
        <v>6.8081218380438985E-2</v>
      </c>
      <c r="BE116" s="106"/>
      <c r="BF116" s="105">
        <f>+BF114/BF16</f>
        <v>8.4663683663044512E-2</v>
      </c>
      <c r="BG116" s="104"/>
      <c r="BH116" s="105">
        <f>+BH114/BH16</f>
        <v>-2.6788761310258006E-3</v>
      </c>
      <c r="BI116" s="104"/>
      <c r="BJ116" s="105">
        <f>+BJ114/BJ16</f>
        <v>4.6330463656881468E-2</v>
      </c>
      <c r="BK116" s="106"/>
      <c r="BL116" s="163">
        <f>+BL102/BL16</f>
        <v>8.1879268873248506E-2</v>
      </c>
      <c r="BM116" s="164">
        <f>+BM102/BM16</f>
        <v>-5.229706267064085E-5</v>
      </c>
      <c r="BN116" s="165">
        <f>+BN102/BN16</f>
        <v>5.6597683749420244E-2</v>
      </c>
      <c r="BO116" s="41"/>
      <c r="BP116" s="260">
        <f>+BP114/BP16</f>
        <v>9.5985491949874352E-2</v>
      </c>
      <c r="BQ116" s="104"/>
      <c r="BR116" s="105">
        <f>+BR114/BR16</f>
        <v>-0.27880555871949231</v>
      </c>
      <c r="BS116" s="104"/>
      <c r="BT116" s="105">
        <f>+BT114/BT16</f>
        <v>5.3008477904773935E-2</v>
      </c>
      <c r="BU116" s="106"/>
      <c r="BV116" s="105">
        <f>+BV114/BV16</f>
        <v>-1.8301423918176539E-2</v>
      </c>
      <c r="BW116" s="104"/>
      <c r="BX116" s="105">
        <f>+BX114/BX16</f>
        <v>0.16603355414113904</v>
      </c>
      <c r="BY116" s="104"/>
      <c r="BZ116" s="105">
        <f>+BZ114/BZ16</f>
        <v>9.2973815180443495E-2</v>
      </c>
      <c r="CA116" s="106"/>
      <c r="CB116" s="163">
        <f>+CB102/CB16</f>
        <v>6.6021068913260081E-2</v>
      </c>
      <c r="CC116" s="164">
        <f>+CC102/CC16</f>
        <v>8.0135756081795198E-2</v>
      </c>
      <c r="CD116" s="165">
        <f>+CD102/CD16</f>
        <v>7.069380382240914E-2</v>
      </c>
      <c r="CE116" s="41"/>
      <c r="CF116" s="43">
        <f>+CF114/CF16</f>
        <v>4.0577416479753506E-2</v>
      </c>
      <c r="CG116" s="104"/>
      <c r="CH116" s="105">
        <f>+CH114/CH16</f>
        <v>3.0531341453019008E-2</v>
      </c>
      <c r="CI116" s="104"/>
      <c r="CJ116" s="105">
        <f>+CJ114/CJ16</f>
        <v>3.9029560990526575E-2</v>
      </c>
      <c r="CK116" s="106"/>
      <c r="CL116" s="105">
        <f>+CL114/CL16</f>
        <v>2.1435193826508481E-2</v>
      </c>
      <c r="CM116" s="104"/>
      <c r="CN116" s="105">
        <f>+CN114/CN16</f>
        <v>2.7324861789411441E-3</v>
      </c>
      <c r="CO116" s="104"/>
      <c r="CP116" s="105">
        <f>+CP114/CP16</f>
        <v>1.2420984976162015E-2</v>
      </c>
      <c r="CQ116" s="106"/>
      <c r="CR116" s="163">
        <f>+CR102/CR16</f>
        <v>3.3786319609627427E-2</v>
      </c>
      <c r="CS116" s="164">
        <f>+CS102/CS16</f>
        <v>1.0031305103454834E-2</v>
      </c>
      <c r="CT116" s="165">
        <f>+CT102/CT16</f>
        <v>2.6441224571757117E-2</v>
      </c>
      <c r="CU116" s="41"/>
      <c r="CV116" s="107">
        <f>+CV114/CV16</f>
        <v>9.1780161279667011E-2</v>
      </c>
      <c r="CW116" s="105"/>
      <c r="CX116" s="105">
        <f>+CX114/CX16</f>
        <v>1.6343580180128263E-2</v>
      </c>
      <c r="CY116" s="105"/>
      <c r="CZ116" s="197">
        <f>+CZ114/CZ16</f>
        <v>7.901269454541561E-2</v>
      </c>
      <c r="DA116" s="106"/>
      <c r="DB116" s="108">
        <f>+DB114/DB16</f>
        <v>7.6362369585499634E-2</v>
      </c>
      <c r="DC116" s="104"/>
      <c r="DD116" s="104">
        <f>+DD114/DD16</f>
        <v>3.8598968227544321E-2</v>
      </c>
      <c r="DE116" s="104"/>
      <c r="DF116" s="201">
        <f>+DF114/DF16</f>
        <v>5.8003745813736546E-2</v>
      </c>
      <c r="DG116" s="106"/>
      <c r="DH116" s="181"/>
      <c r="DI116" s="189" t="s">
        <v>97</v>
      </c>
      <c r="DJ116" s="213">
        <f>+DJ102/DJ16</f>
        <v>7.901269454541561E-2</v>
      </c>
      <c r="DK116" s="201">
        <f>+DK102/DK16</f>
        <v>5.8003745813736546E-2</v>
      </c>
      <c r="DL116" s="214">
        <f>+DL102/DL16</f>
        <v>6.8986942608880192E-2</v>
      </c>
      <c r="DM116"/>
    </row>
    <row r="117" spans="1:117" s="60" customFormat="1" ht="5.25" customHeight="1" x14ac:dyDescent="0.3">
      <c r="A117" s="49"/>
      <c r="B117" s="59"/>
      <c r="C117" s="42"/>
      <c r="D117" s="109"/>
      <c r="E117" s="104"/>
      <c r="F117" s="104"/>
      <c r="G117" s="104"/>
      <c r="H117" s="104"/>
      <c r="I117" s="106"/>
      <c r="J117" s="104"/>
      <c r="K117" s="104"/>
      <c r="L117" s="104"/>
      <c r="M117" s="104"/>
      <c r="N117" s="104"/>
      <c r="O117" s="106"/>
      <c r="P117" s="163"/>
      <c r="Q117" s="164"/>
      <c r="R117" s="165"/>
      <c r="S117" s="39"/>
      <c r="T117" s="109"/>
      <c r="U117" s="104"/>
      <c r="V117" s="104"/>
      <c r="W117" s="104"/>
      <c r="X117" s="104"/>
      <c r="Y117" s="106"/>
      <c r="Z117" s="104"/>
      <c r="AA117" s="104"/>
      <c r="AB117" s="104"/>
      <c r="AC117" s="104"/>
      <c r="AD117" s="104"/>
      <c r="AE117" s="106"/>
      <c r="AF117" s="163"/>
      <c r="AG117" s="164"/>
      <c r="AH117" s="165"/>
      <c r="AI117" s="41"/>
      <c r="AJ117" s="109"/>
      <c r="AK117" s="104"/>
      <c r="AL117" s="104"/>
      <c r="AM117" s="104"/>
      <c r="AN117" s="104"/>
      <c r="AO117" s="106"/>
      <c r="AP117" s="104"/>
      <c r="AQ117" s="104"/>
      <c r="AR117" s="104"/>
      <c r="AS117" s="104"/>
      <c r="AT117" s="104"/>
      <c r="AU117" s="106"/>
      <c r="AV117" s="163"/>
      <c r="AW117" s="164"/>
      <c r="AX117" s="165"/>
      <c r="AY117" s="41"/>
      <c r="AZ117" s="109"/>
      <c r="BA117" s="104"/>
      <c r="BB117" s="104"/>
      <c r="BC117" s="104"/>
      <c r="BD117" s="104"/>
      <c r="BE117" s="106"/>
      <c r="BF117" s="104"/>
      <c r="BG117" s="104"/>
      <c r="BH117" s="104"/>
      <c r="BI117" s="104"/>
      <c r="BJ117" s="104"/>
      <c r="BK117" s="106"/>
      <c r="BL117" s="163"/>
      <c r="BM117" s="164"/>
      <c r="BN117" s="165"/>
      <c r="BO117" s="41"/>
      <c r="BP117" s="260"/>
      <c r="BQ117" s="104"/>
      <c r="BR117" s="104"/>
      <c r="BS117" s="104"/>
      <c r="BT117" s="104"/>
      <c r="BU117" s="106"/>
      <c r="BV117" s="104"/>
      <c r="BW117" s="104"/>
      <c r="BX117" s="104"/>
      <c r="BY117" s="104"/>
      <c r="BZ117" s="104"/>
      <c r="CA117" s="106"/>
      <c r="CB117" s="163"/>
      <c r="CC117" s="164"/>
      <c r="CD117" s="165"/>
      <c r="CE117" s="41"/>
      <c r="CF117" s="43"/>
      <c r="CG117" s="104"/>
      <c r="CH117" s="104"/>
      <c r="CI117" s="104"/>
      <c r="CJ117" s="104"/>
      <c r="CK117" s="106"/>
      <c r="CL117" s="104"/>
      <c r="CM117" s="104"/>
      <c r="CN117" s="104"/>
      <c r="CO117" s="104"/>
      <c r="CP117" s="104"/>
      <c r="CQ117" s="106"/>
      <c r="CR117" s="163"/>
      <c r="CS117" s="164"/>
      <c r="CT117" s="165"/>
      <c r="CU117" s="41"/>
      <c r="CV117" s="108"/>
      <c r="CW117" s="104"/>
      <c r="CX117" s="104"/>
      <c r="CY117" s="104"/>
      <c r="CZ117" s="104"/>
      <c r="DA117" s="106"/>
      <c r="DB117" s="108"/>
      <c r="DC117" s="104"/>
      <c r="DD117" s="104"/>
      <c r="DE117" s="104"/>
      <c r="DF117" s="104"/>
      <c r="DG117" s="106"/>
      <c r="DH117" s="181"/>
      <c r="DI117" s="189"/>
      <c r="DJ117" s="213"/>
      <c r="DK117" s="201"/>
      <c r="DL117" s="214"/>
      <c r="DM117"/>
    </row>
    <row r="118" spans="1:117" s="60" customFormat="1" ht="15.6" x14ac:dyDescent="0.3">
      <c r="A118" s="49"/>
      <c r="B118" s="59" t="s">
        <v>93</v>
      </c>
      <c r="C118" s="42"/>
      <c r="D118" s="103">
        <f>+D63/D16</f>
        <v>0.88195319621934742</v>
      </c>
      <c r="E118" s="104"/>
      <c r="F118" s="105">
        <f>+F63/F16</f>
        <v>0.85785168503967379</v>
      </c>
      <c r="G118" s="104"/>
      <c r="H118" s="105">
        <f>+H63/H16</f>
        <v>0.87748152212344599</v>
      </c>
      <c r="I118" s="106"/>
      <c r="J118" s="105">
        <f>+J63/J16</f>
        <v>0.87680280446546943</v>
      </c>
      <c r="K118" s="104"/>
      <c r="L118" s="105">
        <f>+L63/L16</f>
        <v>0.87836439399151478</v>
      </c>
      <c r="M118" s="104"/>
      <c r="N118" s="105">
        <f>+N63/N16</f>
        <v>0.8777551236222646</v>
      </c>
      <c r="O118" s="106"/>
      <c r="P118" s="163">
        <f>+P63/P16</f>
        <v>0.88026116894731998</v>
      </c>
      <c r="Q118" s="164">
        <f>+Q63/Q16</f>
        <v>0.87365644045258317</v>
      </c>
      <c r="R118" s="165">
        <f>+R63/R16</f>
        <v>0.87761976641903494</v>
      </c>
      <c r="S118" s="39"/>
      <c r="T118" s="103">
        <f>+T63/T16</f>
        <v>0.79583435886100795</v>
      </c>
      <c r="U118" s="104"/>
      <c r="V118" s="105">
        <f>+V63/V16</f>
        <v>0.89657746165018437</v>
      </c>
      <c r="W118" s="104"/>
      <c r="X118" s="105">
        <f>+X63/X16</f>
        <v>0.81329839008974447</v>
      </c>
      <c r="Y118" s="106"/>
      <c r="Z118" s="105">
        <f>+Z63/Z16</f>
        <v>0.79227019802937904</v>
      </c>
      <c r="AA118" s="104"/>
      <c r="AB118" s="105">
        <f>+AB63/AB16</f>
        <v>0.90674298275258358</v>
      </c>
      <c r="AC118" s="104"/>
      <c r="AD118" s="105">
        <f>+AD63/AD16</f>
        <v>0.83427792395367895</v>
      </c>
      <c r="AE118" s="106"/>
      <c r="AF118" s="163">
        <f>+AF63/AF16</f>
        <v>0.79441045881866956</v>
      </c>
      <c r="AG118" s="164">
        <f>+AG63/AG16</f>
        <v>0.90316243582613842</v>
      </c>
      <c r="AH118" s="165">
        <f>+AH63/AH16</f>
        <v>0.82305156344388064</v>
      </c>
      <c r="AI118" s="41"/>
      <c r="AJ118" s="103">
        <v>0.79749267298113835</v>
      </c>
      <c r="AK118" s="104"/>
      <c r="AL118" s="105">
        <v>0.85662482147410157</v>
      </c>
      <c r="AM118" s="104"/>
      <c r="AN118" s="105">
        <v>0.81077062522984999</v>
      </c>
      <c r="AO118" s="106"/>
      <c r="AP118" s="105">
        <f>+AP63/AP16</f>
        <v>0.77347080053186912</v>
      </c>
      <c r="AQ118" s="104"/>
      <c r="AR118" s="105">
        <f>+AR63/AR16</f>
        <v>0.87853150677600322</v>
      </c>
      <c r="AS118" s="104"/>
      <c r="AT118" s="105">
        <f>+AT63/AT16</f>
        <v>0.83842329496929191</v>
      </c>
      <c r="AU118" s="106"/>
      <c r="AV118" s="163">
        <f>+AV63/AV16</f>
        <v>0.79131169517512601</v>
      </c>
      <c r="AW118" s="164">
        <f>+AW63/AW16</f>
        <v>0.87107401781292848</v>
      </c>
      <c r="AX118" s="165">
        <f>+AX63/AX16</f>
        <v>0.82219258329250577</v>
      </c>
      <c r="AY118" s="41"/>
      <c r="AZ118" s="103">
        <f>+AZ63/AZ16</f>
        <v>0.83856864666241449</v>
      </c>
      <c r="BA118" s="104"/>
      <c r="BB118" s="105">
        <f>+BB63/BB16</f>
        <v>0.91110912556823698</v>
      </c>
      <c r="BC118" s="104"/>
      <c r="BD118" s="105">
        <f>+BD63/BD16</f>
        <v>0.8503795163762512</v>
      </c>
      <c r="BE118" s="106"/>
      <c r="BF118" s="105">
        <f>+BF63/BF16</f>
        <v>0.83980295163373631</v>
      </c>
      <c r="BG118" s="104"/>
      <c r="BH118" s="105">
        <f>+BH63/BH16</f>
        <v>0.9270277318082194</v>
      </c>
      <c r="BI118" s="104"/>
      <c r="BJ118" s="105">
        <f>+BJ63/BJ16</f>
        <v>0.87808448009249662</v>
      </c>
      <c r="BK118" s="106"/>
      <c r="BL118" s="163">
        <f>+BL63/BL16</f>
        <v>0.83909749140928924</v>
      </c>
      <c r="BM118" s="164">
        <f>+BM63/BM16</f>
        <v>0.9230628344070605</v>
      </c>
      <c r="BN118" s="165">
        <f>+BN63/BN16</f>
        <v>0.86500663817342982</v>
      </c>
      <c r="BO118" s="41"/>
      <c r="BP118" s="260">
        <f>+BP63/BP16</f>
        <v>0.82289991996458722</v>
      </c>
      <c r="BQ118" s="104"/>
      <c r="BR118" s="105">
        <f>+BR63/BR16</f>
        <v>1.2039630653995665</v>
      </c>
      <c r="BS118" s="104"/>
      <c r="BT118" s="105">
        <f>+BT63/BT16</f>
        <v>0.86659615050205718</v>
      </c>
      <c r="BU118" s="106"/>
      <c r="BV118" s="105">
        <f>+BV63/BV16</f>
        <v>0.9547241734800106</v>
      </c>
      <c r="BW118" s="104"/>
      <c r="BX118" s="105">
        <f>+BX63/BX16</f>
        <v>0.78221173711786784</v>
      </c>
      <c r="BY118" s="104"/>
      <c r="BZ118" s="105">
        <f>+BZ63/BZ16</f>
        <v>0.85058570336553307</v>
      </c>
      <c r="CA118" s="106"/>
      <c r="CB118" s="163">
        <f>+CB63/CB16</f>
        <v>0.85746238644484918</v>
      </c>
      <c r="CC118" s="164">
        <f>+CC63/CC16</f>
        <v>0.86365131691343222</v>
      </c>
      <c r="CD118" s="165">
        <f>+CD63/CD16</f>
        <v>0.85951126157084645</v>
      </c>
      <c r="CE118" s="41"/>
      <c r="CF118" s="43">
        <f>+CF63/CF16</f>
        <v>0.86925924291228396</v>
      </c>
      <c r="CG118" s="104"/>
      <c r="CH118" s="105">
        <f>+CH63/CH16</f>
        <v>0.8590382482230523</v>
      </c>
      <c r="CI118" s="104"/>
      <c r="CJ118" s="105">
        <f>+CJ63/CJ16</f>
        <v>0.86768437111795227</v>
      </c>
      <c r="CK118" s="106"/>
      <c r="CL118" s="105">
        <f>+CL63/CL16</f>
        <v>0.87576551643319356</v>
      </c>
      <c r="CM118" s="104"/>
      <c r="CN118" s="105">
        <f>+CN63/CN16</f>
        <v>0.86360528237957379</v>
      </c>
      <c r="CO118" s="104"/>
      <c r="CP118" s="105">
        <f>+CP63/CP16</f>
        <v>0.86990460626478361</v>
      </c>
      <c r="CQ118" s="106"/>
      <c r="CR118" s="163">
        <f>+CR63/CR16</f>
        <v>0.87156747715155836</v>
      </c>
      <c r="CS118" s="164">
        <f>+CS63/CS16</f>
        <v>0.8624061698621025</v>
      </c>
      <c r="CT118" s="165">
        <f>+CT63/CT16</f>
        <v>0.86873478375561441</v>
      </c>
      <c r="CU118" s="41"/>
      <c r="CV118" s="107">
        <f>+CV63/CV16</f>
        <v>0.83227708076330253</v>
      </c>
      <c r="CW118" s="105"/>
      <c r="CX118" s="105">
        <f>+CX63/CX16</f>
        <v>0.90329523989420313</v>
      </c>
      <c r="CY118" s="105"/>
      <c r="CZ118" s="105">
        <f>+CZ63/CZ16</f>
        <v>0.84429673980690534</v>
      </c>
      <c r="DA118" s="106"/>
      <c r="DB118" s="108">
        <f>+DB63/DB16</f>
        <v>0.83887428538189102</v>
      </c>
      <c r="DC118" s="104"/>
      <c r="DD118" s="104">
        <f>+DD63/DD16</f>
        <v>0.87941120898552239</v>
      </c>
      <c r="DE118" s="104"/>
      <c r="DF118" s="104">
        <f>+DF63/DF16</f>
        <v>0.8585812530421808</v>
      </c>
      <c r="DG118" s="106"/>
      <c r="DH118" s="181"/>
      <c r="DI118" s="189" t="s">
        <v>93</v>
      </c>
      <c r="DJ118" s="213">
        <f>+DJ63/DJ16</f>
        <v>0.84429673980690534</v>
      </c>
      <c r="DK118" s="201">
        <f>+DK63/DK16</f>
        <v>0.8585812530421808</v>
      </c>
      <c r="DL118" s="214">
        <f>+DL63/DL16</f>
        <v>0.85111350099091843</v>
      </c>
      <c r="DM118"/>
    </row>
    <row r="119" spans="1:117" s="60" customFormat="1" ht="4.5" customHeight="1" x14ac:dyDescent="0.3">
      <c r="A119" s="49"/>
      <c r="B119" s="59"/>
      <c r="C119" s="42"/>
      <c r="D119" s="109"/>
      <c r="E119" s="104"/>
      <c r="F119" s="104"/>
      <c r="G119" s="104"/>
      <c r="H119" s="104"/>
      <c r="I119" s="106"/>
      <c r="J119" s="104"/>
      <c r="K119" s="104"/>
      <c r="L119" s="104"/>
      <c r="M119" s="104"/>
      <c r="N119" s="104"/>
      <c r="O119" s="106"/>
      <c r="P119" s="163"/>
      <c r="Q119" s="164"/>
      <c r="R119" s="165"/>
      <c r="S119" s="39"/>
      <c r="T119" s="109"/>
      <c r="U119" s="104"/>
      <c r="V119" s="104"/>
      <c r="W119" s="104"/>
      <c r="X119" s="104"/>
      <c r="Y119" s="106"/>
      <c r="Z119" s="104"/>
      <c r="AA119" s="104"/>
      <c r="AB119" s="104"/>
      <c r="AC119" s="104"/>
      <c r="AD119" s="104"/>
      <c r="AE119" s="106"/>
      <c r="AF119" s="163"/>
      <c r="AG119" s="164"/>
      <c r="AH119" s="165"/>
      <c r="AI119" s="41"/>
      <c r="AJ119" s="109"/>
      <c r="AK119" s="104"/>
      <c r="AL119" s="104"/>
      <c r="AM119" s="104"/>
      <c r="AN119" s="104"/>
      <c r="AO119" s="106"/>
      <c r="AP119" s="104"/>
      <c r="AQ119" s="104"/>
      <c r="AR119" s="104"/>
      <c r="AS119" s="104"/>
      <c r="AT119" s="104"/>
      <c r="AU119" s="106"/>
      <c r="AV119" s="163"/>
      <c r="AW119" s="164"/>
      <c r="AX119" s="165"/>
      <c r="AY119" s="41"/>
      <c r="AZ119" s="109"/>
      <c r="BA119" s="104"/>
      <c r="BB119" s="104"/>
      <c r="BC119" s="104"/>
      <c r="BD119" s="104"/>
      <c r="BE119" s="106"/>
      <c r="BF119" s="104"/>
      <c r="BG119" s="104"/>
      <c r="BH119" s="104"/>
      <c r="BI119" s="104"/>
      <c r="BJ119" s="104"/>
      <c r="BK119" s="106"/>
      <c r="BL119" s="163"/>
      <c r="BM119" s="164"/>
      <c r="BN119" s="165"/>
      <c r="BO119" s="41"/>
      <c r="BP119" s="260"/>
      <c r="BQ119" s="104"/>
      <c r="BR119" s="104"/>
      <c r="BS119" s="104"/>
      <c r="BT119" s="104"/>
      <c r="BU119" s="106"/>
      <c r="BV119" s="104"/>
      <c r="BW119" s="104"/>
      <c r="BX119" s="104"/>
      <c r="BY119" s="104"/>
      <c r="BZ119" s="104"/>
      <c r="CA119" s="106"/>
      <c r="CB119" s="163"/>
      <c r="CC119" s="164"/>
      <c r="CD119" s="165"/>
      <c r="CE119" s="41"/>
      <c r="CF119" s="43"/>
      <c r="CG119" s="104"/>
      <c r="CH119" s="104"/>
      <c r="CI119" s="104"/>
      <c r="CJ119" s="104"/>
      <c r="CK119" s="106"/>
      <c r="CL119" s="104"/>
      <c r="CM119" s="104"/>
      <c r="CN119" s="104"/>
      <c r="CO119" s="104"/>
      <c r="CP119" s="104"/>
      <c r="CQ119" s="106"/>
      <c r="CR119" s="163"/>
      <c r="CS119" s="164"/>
      <c r="CT119" s="165"/>
      <c r="CU119" s="41"/>
      <c r="CV119" s="108"/>
      <c r="CW119" s="104"/>
      <c r="CX119" s="104"/>
      <c r="CY119" s="104"/>
      <c r="CZ119" s="104"/>
      <c r="DA119" s="106"/>
      <c r="DB119" s="108"/>
      <c r="DC119" s="104"/>
      <c r="DD119" s="104"/>
      <c r="DE119" s="104"/>
      <c r="DF119" s="104"/>
      <c r="DG119" s="106"/>
      <c r="DH119" s="181"/>
      <c r="DI119" s="189"/>
      <c r="DJ119" s="213"/>
      <c r="DK119" s="201"/>
      <c r="DL119" s="214"/>
      <c r="DM119"/>
    </row>
    <row r="120" spans="1:117" s="60" customFormat="1" ht="15.6" x14ac:dyDescent="0.3">
      <c r="A120" s="49"/>
      <c r="B120" s="59" t="s">
        <v>94</v>
      </c>
      <c r="C120" s="42"/>
      <c r="D120" s="103">
        <f>+D95/D16</f>
        <v>4.5241945001851608E-2</v>
      </c>
      <c r="E120" s="104"/>
      <c r="F120" s="105">
        <f>+F95/F16</f>
        <v>7.1722136000893374E-2</v>
      </c>
      <c r="G120" s="104"/>
      <c r="H120" s="105">
        <f>+H95/H16</f>
        <v>5.0154947479671426E-2</v>
      </c>
      <c r="I120" s="106"/>
      <c r="J120" s="105">
        <f>+J95/J16</f>
        <v>5.0105256328571005E-2</v>
      </c>
      <c r="K120" s="104"/>
      <c r="L120" s="105">
        <f>+L95/L16</f>
        <v>7.0786066922077687E-2</v>
      </c>
      <c r="M120" s="104"/>
      <c r="N120" s="105">
        <f>+N95/N16</f>
        <v>6.2717233917922138E-2</v>
      </c>
      <c r="O120" s="106"/>
      <c r="P120" s="163">
        <f>+P95/P16</f>
        <v>4.6839659465217148E-2</v>
      </c>
      <c r="Q120" s="164">
        <f>+Q95/Q16</f>
        <v>7.1000907864960508E-2</v>
      </c>
      <c r="R120" s="165">
        <f>+R95/R16</f>
        <v>5.6502370454845408E-2</v>
      </c>
      <c r="S120" s="39"/>
      <c r="T120" s="103">
        <f>+T95/T16</f>
        <v>2.7224377968395729E-2</v>
      </c>
      <c r="U120" s="104"/>
      <c r="V120" s="105">
        <f>+V95/V16</f>
        <v>2.9167517646505631E-2</v>
      </c>
      <c r="W120" s="104"/>
      <c r="X120" s="105">
        <f>+X95/X16</f>
        <v>2.7561225366190531E-2</v>
      </c>
      <c r="Y120" s="106"/>
      <c r="Z120" s="105">
        <f>+Z95/Z16</f>
        <v>6.5851624206603399E-2</v>
      </c>
      <c r="AA120" s="104"/>
      <c r="AB120" s="105">
        <f>+AB95/AB16</f>
        <v>5.2812278468079801E-2</v>
      </c>
      <c r="AC120" s="104"/>
      <c r="AD120" s="105">
        <f>+AD95/AD16</f>
        <v>6.1066615583457259E-2</v>
      </c>
      <c r="AE120" s="106"/>
      <c r="AF120" s="163">
        <f>+AF95/AF16</f>
        <v>4.2656155644057128E-2</v>
      </c>
      <c r="AG120" s="164">
        <f>+AG95/AG16</f>
        <v>4.4484011295801117E-2</v>
      </c>
      <c r="AH120" s="165">
        <f>+AH95/AH16</f>
        <v>4.3137542800428433E-2</v>
      </c>
      <c r="AI120" s="41"/>
      <c r="AJ120" s="103">
        <v>8.7192767941002142E-2</v>
      </c>
      <c r="AK120" s="104"/>
      <c r="AL120" s="105">
        <v>7.4467149194492543E-2</v>
      </c>
      <c r="AM120" s="104"/>
      <c r="AN120" s="105">
        <v>8.4335267201424383E-2</v>
      </c>
      <c r="AO120" s="106"/>
      <c r="AP120" s="105">
        <f>+AP95/AP16</f>
        <v>8.4924764787403031E-2</v>
      </c>
      <c r="AQ120" s="104"/>
      <c r="AR120" s="105">
        <f>+AR95/AR16</f>
        <v>7.6773755356184831E-2</v>
      </c>
      <c r="AS120" s="104"/>
      <c r="AT120" s="105">
        <f>+AT95/AT16</f>
        <v>7.9885503072273059E-2</v>
      </c>
      <c r="AU120" s="106"/>
      <c r="AV120" s="163">
        <f>+AV95/AV16</f>
        <v>8.6609196565125141E-2</v>
      </c>
      <c r="AW120" s="164">
        <f>+AW95/AW16</f>
        <v>7.5988538891168675E-2</v>
      </c>
      <c r="AX120" s="165">
        <f>+AX95/AX16</f>
        <v>8.2497288454678505E-2</v>
      </c>
      <c r="AY120" s="41"/>
      <c r="AZ120" s="103">
        <f>+AZ95/AZ16</f>
        <v>5.793522408447202E-2</v>
      </c>
      <c r="BA120" s="104"/>
      <c r="BB120" s="105">
        <f>+BB95/BB16</f>
        <v>5.7320155159545423E-2</v>
      </c>
      <c r="BC120" s="104"/>
      <c r="BD120" s="105">
        <f>+BD95/BD16</f>
        <v>5.7835080012542624E-2</v>
      </c>
      <c r="BE120" s="106"/>
      <c r="BF120" s="105">
        <f>+BF95/BF16</f>
        <v>5.9818334774043268E-2</v>
      </c>
      <c r="BG120" s="104"/>
      <c r="BH120" s="105">
        <f>+BH95/BH16</f>
        <v>5.9936114393630315E-2</v>
      </c>
      <c r="BI120" s="104"/>
      <c r="BJ120" s="105">
        <f>+BJ95/BJ16</f>
        <v>5.9870026321446002E-2</v>
      </c>
      <c r="BK120" s="106"/>
      <c r="BL120" s="163">
        <f>+BL95/BL16</f>
        <v>5.8742053206205916E-2</v>
      </c>
      <c r="BM120" s="164">
        <f>+BM95/BM16</f>
        <v>5.9284549186702222E-2</v>
      </c>
      <c r="BN120" s="165">
        <f>+BN95/BN16</f>
        <v>5.8909450938125003E-2</v>
      </c>
      <c r="BO120" s="41"/>
      <c r="BP120" s="260">
        <f>+BP95/BP16</f>
        <v>3.8539978957243315E-2</v>
      </c>
      <c r="BQ120" s="104"/>
      <c r="BR120" s="105">
        <f>+BR95/BR16</f>
        <v>3.4054001858204161E-2</v>
      </c>
      <c r="BS120" s="104"/>
      <c r="BT120" s="105">
        <f>+BT95/BT16</f>
        <v>3.8025575263646354E-2</v>
      </c>
      <c r="BU120" s="106"/>
      <c r="BV120" s="105">
        <f>+BV95/BV16</f>
        <v>4.8320408932454047E-2</v>
      </c>
      <c r="BW120" s="104"/>
      <c r="BX120" s="105">
        <f>+BX95/BX16</f>
        <v>3.9749202326386207E-2</v>
      </c>
      <c r="BY120" s="104"/>
      <c r="BZ120" s="105">
        <f>+BZ95/BZ16</f>
        <v>4.3146333591489908E-2</v>
      </c>
      <c r="CA120" s="106"/>
      <c r="CB120" s="163">
        <f>+CB95/CB16</f>
        <v>4.1104270232681643E-2</v>
      </c>
      <c r="CC120" s="164">
        <f>+CC95/CC16</f>
        <v>3.864946724109336E-2</v>
      </c>
      <c r="CD120" s="165">
        <f>+CD95/CD16</f>
        <v>4.0291595924217424E-2</v>
      </c>
      <c r="CE120" s="41"/>
      <c r="CF120" s="43">
        <f>+CF95/CF16</f>
        <v>6.9855921506864413E-2</v>
      </c>
      <c r="CG120" s="104"/>
      <c r="CH120" s="105">
        <f>+CH95/CH16</f>
        <v>8.5038736728465888E-2</v>
      </c>
      <c r="CI120" s="104"/>
      <c r="CJ120" s="105">
        <f>+CJ95/CJ16</f>
        <v>7.2195288999978818E-2</v>
      </c>
      <c r="CK120" s="106"/>
      <c r="CL120" s="105">
        <f>+CL95/CL16</f>
        <v>8.2099071526354817E-2</v>
      </c>
      <c r="CM120" s="104"/>
      <c r="CN120" s="105">
        <f>+CN95/CN16</f>
        <v>0.10360429952082963</v>
      </c>
      <c r="CO120" s="104"/>
      <c r="CP120" s="105">
        <f>+CP95/CP16</f>
        <v>9.2464020825111987E-2</v>
      </c>
      <c r="CQ120" s="106"/>
      <c r="CR120" s="163">
        <f>+CR95/CR16</f>
        <v>7.4199430580182524E-2</v>
      </c>
      <c r="CS120" s="164">
        <f>+CS95/CS16</f>
        <v>9.8729757755812775E-2</v>
      </c>
      <c r="CT120" s="165">
        <f>+CT95/CT16</f>
        <v>8.1784253749549105E-2</v>
      </c>
      <c r="CU120" s="41"/>
      <c r="CV120" s="107">
        <f>+CV95/CV16</f>
        <v>4.9783599820019078E-2</v>
      </c>
      <c r="CW120" s="105"/>
      <c r="CX120" s="105">
        <f>+CX95/CX16</f>
        <v>5.6393906489309698E-2</v>
      </c>
      <c r="CY120" s="105"/>
      <c r="CZ120" s="105">
        <f>+CZ95/CZ16</f>
        <v>5.0902378922587449E-2</v>
      </c>
      <c r="DA120" s="106"/>
      <c r="DB120" s="108">
        <f>+DB95/DB16</f>
        <v>6.5115848328122589E-2</v>
      </c>
      <c r="DC120" s="104"/>
      <c r="DD120" s="104">
        <f>+DD95/DD16</f>
        <v>6.7566219236404393E-2</v>
      </c>
      <c r="DE120" s="104"/>
      <c r="DF120" s="104">
        <f>+DF95/DF16</f>
        <v>6.630709265434219E-2</v>
      </c>
      <c r="DG120" s="106"/>
      <c r="DH120" s="181"/>
      <c r="DI120" s="189" t="s">
        <v>94</v>
      </c>
      <c r="DJ120" s="213">
        <f>+DJ95/DJ16</f>
        <v>5.0902378922587435E-2</v>
      </c>
      <c r="DK120" s="201">
        <f>+DK95/DK16</f>
        <v>6.630709265434219E-2</v>
      </c>
      <c r="DL120" s="214">
        <f>+DL95/DL16</f>
        <v>5.8253714798572068E-2</v>
      </c>
      <c r="DM120"/>
    </row>
    <row r="121" spans="1:117" s="60" customFormat="1" ht="5.25" customHeight="1" x14ac:dyDescent="0.3">
      <c r="A121" s="49"/>
      <c r="B121" s="49"/>
      <c r="C121" s="42"/>
      <c r="D121" s="43"/>
      <c r="E121" s="44"/>
      <c r="F121" s="44"/>
      <c r="G121" s="44"/>
      <c r="H121" s="44"/>
      <c r="I121" s="45"/>
      <c r="J121" s="44"/>
      <c r="K121" s="44"/>
      <c r="L121" s="44"/>
      <c r="M121" s="44"/>
      <c r="N121" s="44"/>
      <c r="O121" s="45"/>
      <c r="P121" s="137"/>
      <c r="Q121" s="138"/>
      <c r="R121" s="139"/>
      <c r="S121" s="39"/>
      <c r="T121" s="43"/>
      <c r="U121" s="44"/>
      <c r="V121" s="44"/>
      <c r="W121" s="44"/>
      <c r="X121" s="44"/>
      <c r="Y121" s="45"/>
      <c r="Z121" s="44"/>
      <c r="AA121" s="44"/>
      <c r="AB121" s="44"/>
      <c r="AC121" s="44"/>
      <c r="AD121" s="44"/>
      <c r="AE121" s="45"/>
      <c r="AF121" s="137"/>
      <c r="AG121" s="138"/>
      <c r="AH121" s="139"/>
      <c r="AI121" s="41"/>
      <c r="AJ121" s="43"/>
      <c r="AK121" s="44"/>
      <c r="AL121" s="44"/>
      <c r="AM121" s="44"/>
      <c r="AN121" s="44"/>
      <c r="AO121" s="45"/>
      <c r="AP121" s="44"/>
      <c r="AQ121" s="44"/>
      <c r="AR121" s="44"/>
      <c r="AS121" s="44"/>
      <c r="AT121" s="44"/>
      <c r="AU121" s="45"/>
      <c r="AV121" s="137"/>
      <c r="AW121" s="138"/>
      <c r="AX121" s="139"/>
      <c r="AY121" s="41"/>
      <c r="AZ121" s="43"/>
      <c r="BA121" s="44"/>
      <c r="BB121" s="44"/>
      <c r="BC121" s="44"/>
      <c r="BD121" s="44"/>
      <c r="BE121" s="45"/>
      <c r="BF121" s="44"/>
      <c r="BG121" s="44"/>
      <c r="BH121" s="44"/>
      <c r="BI121" s="44"/>
      <c r="BJ121" s="44"/>
      <c r="BK121" s="45"/>
      <c r="BL121" s="137"/>
      <c r="BM121" s="138"/>
      <c r="BN121" s="139"/>
      <c r="BO121" s="41"/>
      <c r="BP121" s="260"/>
      <c r="BQ121" s="44"/>
      <c r="BR121" s="44"/>
      <c r="BS121" s="44"/>
      <c r="BT121" s="44"/>
      <c r="BU121" s="45"/>
      <c r="BV121" s="44"/>
      <c r="BW121" s="44"/>
      <c r="BX121" s="44"/>
      <c r="BY121" s="44"/>
      <c r="BZ121" s="44"/>
      <c r="CA121" s="45"/>
      <c r="CB121" s="137"/>
      <c r="CC121" s="138"/>
      <c r="CD121" s="139"/>
      <c r="CE121" s="41"/>
      <c r="CF121" s="43"/>
      <c r="CG121" s="44"/>
      <c r="CH121" s="44"/>
      <c r="CI121" s="44"/>
      <c r="CJ121" s="44"/>
      <c r="CK121" s="45"/>
      <c r="CL121" s="44"/>
      <c r="CM121" s="44"/>
      <c r="CN121" s="44"/>
      <c r="CO121" s="44"/>
      <c r="CP121" s="44"/>
      <c r="CQ121" s="45"/>
      <c r="CR121" s="137"/>
      <c r="CS121" s="138"/>
      <c r="CT121" s="139"/>
      <c r="CU121" s="41"/>
      <c r="CV121" s="46"/>
      <c r="CW121" s="44"/>
      <c r="CX121" s="44"/>
      <c r="CY121" s="44"/>
      <c r="CZ121" s="44"/>
      <c r="DA121" s="45"/>
      <c r="DB121" s="46"/>
      <c r="DC121" s="44"/>
      <c r="DD121" s="44"/>
      <c r="DE121" s="44"/>
      <c r="DF121" s="44"/>
      <c r="DG121" s="45"/>
      <c r="DH121" s="173"/>
      <c r="DI121" s="188"/>
      <c r="DJ121" s="213"/>
      <c r="DK121" s="201"/>
      <c r="DL121" s="214"/>
      <c r="DM121"/>
    </row>
    <row r="122" spans="1:117" s="60" customFormat="1" ht="15.6" x14ac:dyDescent="0.3">
      <c r="A122" s="49"/>
      <c r="B122" s="59" t="s">
        <v>99</v>
      </c>
      <c r="C122" s="42"/>
      <c r="D122" s="103">
        <f>+D73/D16</f>
        <v>2.359495423213178E-2</v>
      </c>
      <c r="E122" s="44"/>
      <c r="F122" s="105">
        <f>+F73/F16</f>
        <v>0</v>
      </c>
      <c r="G122" s="44"/>
      <c r="H122" s="105">
        <f>+H73/H16</f>
        <v>1.9217264184099133E-2</v>
      </c>
      <c r="I122" s="45"/>
      <c r="J122" s="105">
        <f>+J73/J16</f>
        <v>1.7173908711802962E-2</v>
      </c>
      <c r="K122" s="44"/>
      <c r="L122" s="105">
        <f>+L73/L16</f>
        <v>0</v>
      </c>
      <c r="M122" s="44"/>
      <c r="N122" s="105">
        <f>+N73/N16</f>
        <v>6.7005788190748761E-3</v>
      </c>
      <c r="O122" s="45"/>
      <c r="P122" s="163">
        <f>+P73/P16</f>
        <v>2.148548670917182E-2</v>
      </c>
      <c r="Q122" s="164">
        <f>+Q73/Q16</f>
        <v>0</v>
      </c>
      <c r="R122" s="165">
        <f>+R73/R16</f>
        <v>1.2892882340912779E-2</v>
      </c>
      <c r="S122" s="39"/>
      <c r="T122" s="103">
        <f>+T73/T16</f>
        <v>2.6216263722668675E-2</v>
      </c>
      <c r="U122" s="44"/>
      <c r="V122" s="105">
        <f>+V73/V16</f>
        <v>3.3162502804137767E-2</v>
      </c>
      <c r="W122" s="44"/>
      <c r="X122" s="105">
        <f>+X73/X16</f>
        <v>2.742040904758395E-2</v>
      </c>
      <c r="Y122" s="45"/>
      <c r="Z122" s="105">
        <f>+Z73/Z16</f>
        <v>2.5011035913679112E-2</v>
      </c>
      <c r="AA122" s="44"/>
      <c r="AB122" s="105">
        <f>+AB73/AB16</f>
        <v>1.888189425943497E-2</v>
      </c>
      <c r="AC122" s="44"/>
      <c r="AD122" s="105">
        <f>+AD73/AD16</f>
        <v>2.2761843641600964E-2</v>
      </c>
      <c r="AE122" s="45"/>
      <c r="AF122" s="163">
        <f>+AF73/AF16</f>
        <v>2.5734769197220085E-2</v>
      </c>
      <c r="AG122" s="164">
        <f>+AG73/AG16</f>
        <v>2.3911876344704919E-2</v>
      </c>
      <c r="AH122" s="165">
        <f>+AH73/AH16</f>
        <v>2.5254689052048557E-2</v>
      </c>
      <c r="AI122" s="41"/>
      <c r="AJ122" s="103">
        <v>2.5296460013857932E-2</v>
      </c>
      <c r="AK122" s="44"/>
      <c r="AL122" s="105">
        <v>2.3380255052564924E-2</v>
      </c>
      <c r="AM122" s="44"/>
      <c r="AN122" s="105">
        <v>2.4866181753668875E-2</v>
      </c>
      <c r="AO122" s="45"/>
      <c r="AP122" s="105">
        <f>+AP73/AP16</f>
        <v>1.1105893269106775E-2</v>
      </c>
      <c r="AQ122" s="44"/>
      <c r="AR122" s="105">
        <f>+AR73/AR16</f>
        <v>1.0841840338542198E-2</v>
      </c>
      <c r="AS122" s="44"/>
      <c r="AT122" s="105">
        <f>+AT73/AT16</f>
        <v>1.0942645779947255E-2</v>
      </c>
      <c r="AU122" s="45"/>
      <c r="AV122" s="163">
        <f>+AV73/AV16</f>
        <v>2.1645138565487238E-2</v>
      </c>
      <c r="AW122" s="164">
        <f>+AW73/AW16</f>
        <v>1.5110176148166574E-2</v>
      </c>
      <c r="AX122" s="165">
        <f>+AX73/AX16</f>
        <v>1.9115053726095687E-2</v>
      </c>
      <c r="AY122" s="41"/>
      <c r="AZ122" s="103">
        <f>+AZ73/AZ16</f>
        <v>2.3704183071740249E-2</v>
      </c>
      <c r="BA122" s="44"/>
      <c r="BB122" s="105">
        <f>+BB73/BB16</f>
        <v>2.3704183071740274E-2</v>
      </c>
      <c r="BC122" s="44"/>
      <c r="BD122" s="105">
        <f>+BD73/BD16</f>
        <v>2.3704183071740253E-2</v>
      </c>
      <c r="BE122" s="45"/>
      <c r="BF122" s="105">
        <f>+BF73/BF16</f>
        <v>1.5715029929175933E-2</v>
      </c>
      <c r="BG122" s="44"/>
      <c r="BH122" s="105">
        <f>+BH73/BH16</f>
        <v>1.5715029929176103E-2</v>
      </c>
      <c r="BI122" s="44"/>
      <c r="BJ122" s="105">
        <f>+BJ73/BJ16</f>
        <v>1.5715029929176002E-2</v>
      </c>
      <c r="BK122" s="45"/>
      <c r="BL122" s="163">
        <f>+BL73/BL16</f>
        <v>2.0281186511256401E-2</v>
      </c>
      <c r="BM122" s="164">
        <f>+BM73/BM16</f>
        <v>1.7704913468907919E-2</v>
      </c>
      <c r="BN122" s="165">
        <f>+BN73/BN16</f>
        <v>1.948622713902496E-2</v>
      </c>
      <c r="BO122" s="41"/>
      <c r="BP122" s="260">
        <f>+BP73/BP16</f>
        <v>4.2574609128295159E-2</v>
      </c>
      <c r="BQ122" s="44"/>
      <c r="BR122" s="105">
        <f>+BR73/BR16</f>
        <v>4.0788491461721643E-2</v>
      </c>
      <c r="BS122" s="44"/>
      <c r="BT122" s="105">
        <f>+BT73/BT16</f>
        <v>4.2369796329522515E-2</v>
      </c>
      <c r="BU122" s="45"/>
      <c r="BV122" s="105">
        <f>+BV73/BV16</f>
        <v>1.5256841505711846E-2</v>
      </c>
      <c r="BW122" s="44"/>
      <c r="BX122" s="105">
        <f>+BX73/BX16</f>
        <v>1.2005506414606796E-2</v>
      </c>
      <c r="BY122" s="44"/>
      <c r="BZ122" s="105">
        <f>+BZ73/BZ16</f>
        <v>1.3294147862533448E-2</v>
      </c>
      <c r="CA122" s="45"/>
      <c r="CB122" s="163">
        <f>+CB73/CB16</f>
        <v>3.541227440920907E-2</v>
      </c>
      <c r="CC122" s="164">
        <f>+CC73/CC16</f>
        <v>1.7563459763679293E-2</v>
      </c>
      <c r="CD122" s="165">
        <f>+CD73/CD16</f>
        <v>2.9503338682527018E-2</v>
      </c>
      <c r="CE122" s="41"/>
      <c r="CF122" s="43">
        <f>+CF73/CF16</f>
        <v>2.0307419101098106E-2</v>
      </c>
      <c r="CG122" s="44"/>
      <c r="CH122" s="105">
        <f>+CH73/CH16</f>
        <v>2.53916735954627E-2</v>
      </c>
      <c r="CI122" s="44"/>
      <c r="CJ122" s="105">
        <f>+CJ73/CJ16</f>
        <v>2.10907788915424E-2</v>
      </c>
      <c r="CK122" s="45"/>
      <c r="CL122" s="105">
        <f>+CL73/CL16</f>
        <v>2.0700218213943161E-2</v>
      </c>
      <c r="CM122" s="44"/>
      <c r="CN122" s="105">
        <f>+CN73/CN16</f>
        <v>3.0057931920655499E-2</v>
      </c>
      <c r="CO122" s="44"/>
      <c r="CP122" s="105">
        <f>+CP73/CP16</f>
        <v>2.5210387933942317E-2</v>
      </c>
      <c r="CQ122" s="45"/>
      <c r="CR122" s="163">
        <f>+CR73/CR16</f>
        <v>2.0446772658631727E-2</v>
      </c>
      <c r="CS122" s="164">
        <f>+CS73/CS16</f>
        <v>2.883276727862991E-2</v>
      </c>
      <c r="CT122" s="165">
        <f>+CT73/CT16</f>
        <v>2.3039737923079385E-2</v>
      </c>
      <c r="CU122" s="41"/>
      <c r="CV122" s="107">
        <f>+CV73/CV16</f>
        <v>2.6159158137011383E-2</v>
      </c>
      <c r="CW122" s="105"/>
      <c r="CX122" s="105">
        <f>+CX73/CX16</f>
        <v>2.3967273436358915E-2</v>
      </c>
      <c r="CY122" s="105"/>
      <c r="CZ122" s="105">
        <f>+CZ73/CZ16</f>
        <v>2.5788186725091627E-2</v>
      </c>
      <c r="DA122" s="94"/>
      <c r="DB122" s="108">
        <f>+DB73/DB16</f>
        <v>1.9647496704486761E-2</v>
      </c>
      <c r="DC122" s="104"/>
      <c r="DD122" s="104">
        <f>+DD73/DD16</f>
        <v>1.4423603550528916E-2</v>
      </c>
      <c r="DE122" s="104"/>
      <c r="DF122" s="104">
        <f>+DF73/DF16</f>
        <v>1.7107908489740434E-2</v>
      </c>
      <c r="DG122" s="94"/>
      <c r="DH122" s="179"/>
      <c r="DI122" s="189" t="s">
        <v>99</v>
      </c>
      <c r="DJ122" s="213">
        <f>+DJ73/DJ16</f>
        <v>2.5788186725091627E-2</v>
      </c>
      <c r="DK122" s="201">
        <f>+DK73/DK16</f>
        <v>1.7107908489740434E-2</v>
      </c>
      <c r="DL122" s="214">
        <f>+DL73/DL16</f>
        <v>2.1645841601629408E-2</v>
      </c>
      <c r="DM122"/>
    </row>
    <row r="123" spans="1:117" s="60" customFormat="1" ht="15.6" x14ac:dyDescent="0.3">
      <c r="A123" s="49"/>
      <c r="B123" s="246"/>
      <c r="C123" s="247"/>
      <c r="D123" s="248"/>
      <c r="E123" s="249"/>
      <c r="F123" s="249"/>
      <c r="G123" s="249"/>
      <c r="H123" s="249"/>
      <c r="I123" s="250"/>
      <c r="J123" s="251"/>
      <c r="K123" s="249"/>
      <c r="L123" s="249"/>
      <c r="M123" s="249"/>
      <c r="N123" s="249"/>
      <c r="O123" s="250"/>
      <c r="P123" s="252"/>
      <c r="Q123" s="253"/>
      <c r="R123" s="254"/>
      <c r="S123" s="39"/>
      <c r="T123" s="248"/>
      <c r="U123" s="249"/>
      <c r="V123" s="249"/>
      <c r="W123" s="249"/>
      <c r="X123" s="249"/>
      <c r="Y123" s="250"/>
      <c r="Z123" s="251"/>
      <c r="AA123" s="249"/>
      <c r="AB123" s="249"/>
      <c r="AC123" s="249"/>
      <c r="AD123" s="249"/>
      <c r="AE123" s="250"/>
      <c r="AF123" s="252"/>
      <c r="AG123" s="253"/>
      <c r="AH123" s="254"/>
      <c r="AI123" s="41"/>
      <c r="AJ123" s="248"/>
      <c r="AK123" s="249"/>
      <c r="AL123" s="249"/>
      <c r="AM123" s="249"/>
      <c r="AN123" s="249"/>
      <c r="AO123" s="250"/>
      <c r="AP123" s="251"/>
      <c r="AQ123" s="249"/>
      <c r="AR123" s="249"/>
      <c r="AS123" s="249"/>
      <c r="AT123" s="249"/>
      <c r="AU123" s="250"/>
      <c r="AV123" s="252"/>
      <c r="AW123" s="253"/>
      <c r="AX123" s="254"/>
      <c r="AY123" s="41"/>
      <c r="AZ123" s="248"/>
      <c r="BA123" s="249"/>
      <c r="BB123" s="249"/>
      <c r="BC123" s="249"/>
      <c r="BD123" s="249"/>
      <c r="BE123" s="250"/>
      <c r="BF123" s="251"/>
      <c r="BG123" s="249"/>
      <c r="BH123" s="249"/>
      <c r="BI123" s="249"/>
      <c r="BJ123" s="249"/>
      <c r="BK123" s="250"/>
      <c r="BL123" s="252"/>
      <c r="BM123" s="253"/>
      <c r="BN123" s="254"/>
      <c r="BO123" s="41"/>
      <c r="BP123" s="248"/>
      <c r="BQ123" s="249"/>
      <c r="BR123" s="249"/>
      <c r="BS123" s="249"/>
      <c r="BT123" s="249"/>
      <c r="BU123" s="250"/>
      <c r="BV123" s="251"/>
      <c r="BW123" s="249"/>
      <c r="BX123" s="249"/>
      <c r="BY123" s="249"/>
      <c r="BZ123" s="249"/>
      <c r="CA123" s="250"/>
      <c r="CB123" s="252"/>
      <c r="CC123" s="253"/>
      <c r="CD123" s="254"/>
      <c r="CE123" s="41"/>
      <c r="CF123" s="248"/>
      <c r="CG123" s="249"/>
      <c r="CH123" s="249"/>
      <c r="CI123" s="249"/>
      <c r="CJ123" s="249"/>
      <c r="CK123" s="250"/>
      <c r="CL123" s="251"/>
      <c r="CM123" s="249"/>
      <c r="CN123" s="249"/>
      <c r="CO123" s="249"/>
      <c r="CP123" s="249"/>
      <c r="CQ123" s="250"/>
      <c r="CR123" s="252"/>
      <c r="CS123" s="253"/>
      <c r="CT123" s="254"/>
      <c r="CU123" s="41"/>
      <c r="CV123" s="251"/>
      <c r="CW123" s="249"/>
      <c r="CX123" s="249"/>
      <c r="CY123" s="249"/>
      <c r="CZ123" s="249"/>
      <c r="DA123" s="250"/>
      <c r="DB123" s="251"/>
      <c r="DC123" s="249"/>
      <c r="DD123" s="249"/>
      <c r="DE123" s="249"/>
      <c r="DF123" s="249"/>
      <c r="DG123" s="250"/>
      <c r="DH123" s="173"/>
      <c r="DI123" s="263"/>
      <c r="DJ123" s="251"/>
      <c r="DK123" s="249"/>
      <c r="DL123" s="250"/>
      <c r="DM123"/>
    </row>
    <row r="124" spans="1:117" ht="15.6" x14ac:dyDescent="0.3">
      <c r="B124" s="255" t="s">
        <v>172</v>
      </c>
      <c r="C124" s="256"/>
      <c r="D124" s="257">
        <f>+D120+D122</f>
        <v>6.8836899233983395E-2</v>
      </c>
      <c r="E124" s="257"/>
      <c r="F124" s="257">
        <f>+F120+F122</f>
        <v>7.1722136000893374E-2</v>
      </c>
      <c r="G124" s="257"/>
      <c r="H124" s="257">
        <f>+H120+H122</f>
        <v>6.9372211663770555E-2</v>
      </c>
      <c r="I124" s="257"/>
      <c r="J124" s="257">
        <f>+J120+J122</f>
        <v>6.727916504037397E-2</v>
      </c>
      <c r="K124" s="257"/>
      <c r="L124" s="257">
        <f>+L120+L122</f>
        <v>7.0786066922077687E-2</v>
      </c>
      <c r="M124" s="257"/>
      <c r="N124" s="257">
        <f>+N120+N122</f>
        <v>6.9417812736997014E-2</v>
      </c>
      <c r="O124" s="257"/>
      <c r="P124" s="257">
        <f>+P96/P16</f>
        <v>6.8325146174388965E-2</v>
      </c>
      <c r="Q124" s="257">
        <f>+Q96/Q16</f>
        <v>7.1000907864960508E-2</v>
      </c>
      <c r="R124" s="257">
        <f>+R96/R16</f>
        <v>6.9395252795758186E-2</v>
      </c>
      <c r="S124" s="257"/>
      <c r="T124" s="257">
        <f>+T120+T122</f>
        <v>5.3440641691064404E-2</v>
      </c>
      <c r="U124" s="257"/>
      <c r="V124" s="257">
        <f>+V120+V122</f>
        <v>6.2330020450643397E-2</v>
      </c>
      <c r="W124" s="257"/>
      <c r="X124" s="257">
        <f>+X120+X122</f>
        <v>5.4981634413774481E-2</v>
      </c>
      <c r="Y124" s="257"/>
      <c r="Z124" s="257">
        <f>+Z120+Z122</f>
        <v>9.0862660120282518E-2</v>
      </c>
      <c r="AA124" s="257"/>
      <c r="AB124" s="257">
        <f>+AB120+AB122</f>
        <v>7.1694172727514771E-2</v>
      </c>
      <c r="AC124" s="257"/>
      <c r="AD124" s="257">
        <f>+AD120+AD122</f>
        <v>8.3828459225058216E-2</v>
      </c>
      <c r="AE124" s="257"/>
      <c r="AF124" s="257">
        <f>+AF96/AF16</f>
        <v>6.839092484127722E-2</v>
      </c>
      <c r="AG124" s="257">
        <f>+AG96/AG16</f>
        <v>6.839588764050604E-2</v>
      </c>
      <c r="AH124" s="257">
        <f>+AH96/AH16</f>
        <v>6.839223185247699E-2</v>
      </c>
      <c r="AI124" s="258"/>
      <c r="AJ124" s="257">
        <v>0.11248922795486008</v>
      </c>
      <c r="AK124" s="257"/>
      <c r="AL124" s="257">
        <v>9.7847404247057471E-2</v>
      </c>
      <c r="AM124" s="257"/>
      <c r="AN124" s="257">
        <v>0.10920144895509327</v>
      </c>
      <c r="AO124" s="257"/>
      <c r="AP124" s="257">
        <f>+AP120+AP122</f>
        <v>9.6030658056509802E-2</v>
      </c>
      <c r="AQ124" s="257"/>
      <c r="AR124" s="257">
        <f>+AR120+AR122</f>
        <v>8.761559569472703E-2</v>
      </c>
      <c r="AS124" s="257"/>
      <c r="AT124" s="257">
        <f>+AT120+AT122</f>
        <v>9.082814885222032E-2</v>
      </c>
      <c r="AU124" s="257"/>
      <c r="AV124" s="257">
        <f>+AV96/AV16</f>
        <v>0.10825433513061238</v>
      </c>
      <c r="AW124" s="257">
        <f>+AW96/AW16</f>
        <v>9.1098715039335254E-2</v>
      </c>
      <c r="AX124" s="257">
        <f>+AX96/AX16</f>
        <v>0.1016123421807742</v>
      </c>
      <c r="AY124" s="257"/>
      <c r="AZ124" s="257">
        <f>+AZ120+AZ122</f>
        <v>8.1639407156212263E-2</v>
      </c>
      <c r="BA124" s="257"/>
      <c r="BB124" s="257">
        <f>+BB120+BB122</f>
        <v>8.10243382312857E-2</v>
      </c>
      <c r="BC124" s="257"/>
      <c r="BD124" s="257">
        <f>+BD120+BD122</f>
        <v>8.1539263084282873E-2</v>
      </c>
      <c r="BE124" s="257"/>
      <c r="BF124" s="257">
        <f>+BF120+BF122</f>
        <v>7.5533364703219197E-2</v>
      </c>
      <c r="BG124" s="257"/>
      <c r="BH124" s="257">
        <f>+BH120+BH122</f>
        <v>7.5651144322806424E-2</v>
      </c>
      <c r="BI124" s="257"/>
      <c r="BJ124" s="257">
        <f>+BJ120+BJ122</f>
        <v>7.5585056250622007E-2</v>
      </c>
      <c r="BK124" s="257"/>
      <c r="BL124" s="257">
        <f>+BL96/BL16</f>
        <v>7.9023239717462307E-2</v>
      </c>
      <c r="BM124" s="257">
        <f>+BM96/BM16</f>
        <v>7.6989462655610144E-2</v>
      </c>
      <c r="BN124" s="257">
        <f>+BN96/BN16</f>
        <v>7.8395678077149963E-2</v>
      </c>
      <c r="BO124" s="257"/>
      <c r="BP124" s="257">
        <f>+BP120+BP122</f>
        <v>8.111458808553848E-2</v>
      </c>
      <c r="BQ124" s="257"/>
      <c r="BR124" s="257">
        <f>+BR120+BR122</f>
        <v>7.4842493319925804E-2</v>
      </c>
      <c r="BS124" s="257"/>
      <c r="BT124" s="257">
        <f>+BT120+BT122</f>
        <v>8.0395371593168868E-2</v>
      </c>
      <c r="BU124" s="257"/>
      <c r="BV124" s="257">
        <f>+BV120+BV122</f>
        <v>6.3577250438165894E-2</v>
      </c>
      <c r="BW124" s="257"/>
      <c r="BX124" s="257">
        <f>+BX120+BX122</f>
        <v>5.1754708740993E-2</v>
      </c>
      <c r="BY124" s="257"/>
      <c r="BZ124" s="257">
        <f>+BZ120+BZ122</f>
        <v>5.6440481454023354E-2</v>
      </c>
      <c r="CA124" s="257"/>
      <c r="CB124" s="257">
        <f>+CB96/CB16</f>
        <v>7.6516544641890713E-2</v>
      </c>
      <c r="CC124" s="257">
        <f>+CC96/CC16</f>
        <v>5.6212927004772657E-2</v>
      </c>
      <c r="CD124" s="257">
        <f>+CD96/CD16</f>
        <v>6.9794934606744449E-2</v>
      </c>
      <c r="CE124" s="257"/>
      <c r="CF124" s="257">
        <f>+CF120+CF122</f>
        <v>9.0163340607962522E-2</v>
      </c>
      <c r="CG124" s="257"/>
      <c r="CH124" s="257">
        <f>+CH120+CH122</f>
        <v>0.11043041032392859</v>
      </c>
      <c r="CI124" s="257"/>
      <c r="CJ124" s="257">
        <f>+CJ120+CJ122</f>
        <v>9.3286067891521218E-2</v>
      </c>
      <c r="CK124" s="257"/>
      <c r="CL124" s="257">
        <f>+CL120+CL122</f>
        <v>0.10279928974029798</v>
      </c>
      <c r="CM124" s="257"/>
      <c r="CN124" s="257">
        <f>+CN120+CN122</f>
        <v>0.13366223144148512</v>
      </c>
      <c r="CO124" s="257"/>
      <c r="CP124" s="257">
        <f>+CP120+CP122</f>
        <v>0.1176744087590543</v>
      </c>
      <c r="CQ124" s="257"/>
      <c r="CR124" s="257">
        <f>+CR96/CR16</f>
        <v>9.4646203238814258E-2</v>
      </c>
      <c r="CS124" s="257">
        <f>+CS96/CS16</f>
        <v>0.12756252503444268</v>
      </c>
      <c r="CT124" s="257">
        <f>+CT96/CT16</f>
        <v>0.1048239916726285</v>
      </c>
      <c r="CU124" s="257"/>
      <c r="CV124" s="257">
        <f>+CV120+CV122</f>
        <v>7.5942757957030455E-2</v>
      </c>
      <c r="CW124" s="257"/>
      <c r="CX124" s="257">
        <f>+CX120+CX122</f>
        <v>8.0361179925668616E-2</v>
      </c>
      <c r="CY124" s="257"/>
      <c r="CZ124" s="257">
        <f>+CZ120+CZ122</f>
        <v>7.6690565647679079E-2</v>
      </c>
      <c r="DA124" s="257"/>
      <c r="DB124" s="257">
        <f>+DB120+DB122</f>
        <v>8.476334503260935E-2</v>
      </c>
      <c r="DC124" s="257"/>
      <c r="DD124" s="257">
        <f>+DD120+DD122</f>
        <v>8.1989822786933314E-2</v>
      </c>
      <c r="DE124" s="257"/>
      <c r="DF124" s="257">
        <f>+DF120+DF122</f>
        <v>8.3415001144082623E-2</v>
      </c>
      <c r="DG124" s="259"/>
      <c r="DI124" s="285"/>
      <c r="DJ124" s="264"/>
      <c r="DK124" s="264"/>
      <c r="DL124" s="286"/>
    </row>
    <row r="125" spans="1:117" ht="15.6" x14ac:dyDescent="0.3">
      <c r="B125" s="401"/>
      <c r="C125" s="402"/>
      <c r="D125" s="403"/>
      <c r="E125" s="403"/>
      <c r="F125" s="403"/>
      <c r="G125" s="403"/>
      <c r="H125" s="403"/>
      <c r="I125" s="403"/>
      <c r="J125" s="403"/>
      <c r="K125" s="403"/>
      <c r="L125" s="403"/>
      <c r="M125" s="403"/>
      <c r="N125" s="403"/>
      <c r="O125" s="403"/>
      <c r="P125" s="403"/>
      <c r="Q125" s="403"/>
      <c r="R125" s="403"/>
      <c r="S125" s="403"/>
      <c r="T125" s="403"/>
      <c r="U125" s="403"/>
      <c r="V125" s="403"/>
      <c r="W125" s="403"/>
      <c r="X125" s="403"/>
      <c r="Y125" s="403"/>
      <c r="Z125" s="403"/>
      <c r="AA125" s="403"/>
      <c r="AB125" s="403"/>
      <c r="AC125" s="403"/>
      <c r="AD125" s="403"/>
      <c r="AE125" s="403"/>
      <c r="AF125" s="403"/>
      <c r="AG125" s="403"/>
      <c r="AH125" s="403"/>
      <c r="AI125" s="404"/>
      <c r="AJ125" s="403"/>
      <c r="AK125" s="403"/>
      <c r="AL125" s="403"/>
      <c r="AM125" s="403"/>
      <c r="AN125" s="403"/>
      <c r="AO125" s="403"/>
      <c r="AP125" s="403"/>
      <c r="AQ125" s="403"/>
      <c r="AR125" s="403"/>
      <c r="AS125" s="403"/>
      <c r="AT125" s="403"/>
      <c r="AU125" s="403"/>
      <c r="AV125" s="403"/>
      <c r="AW125" s="403"/>
      <c r="AX125" s="403"/>
      <c r="AY125" s="403"/>
      <c r="AZ125" s="403"/>
      <c r="BA125" s="403"/>
      <c r="BB125" s="403"/>
      <c r="BC125" s="403"/>
      <c r="BD125" s="403"/>
      <c r="BE125" s="403"/>
      <c r="BF125" s="403"/>
      <c r="BG125" s="403"/>
      <c r="BH125" s="403"/>
      <c r="BI125" s="403"/>
      <c r="BJ125" s="403"/>
      <c r="BK125" s="403"/>
      <c r="BL125" s="403"/>
      <c r="BM125" s="403"/>
      <c r="BN125" s="403"/>
      <c r="BO125" s="403"/>
      <c r="BP125" s="403"/>
      <c r="BQ125" s="403"/>
      <c r="BR125" s="403"/>
      <c r="BS125" s="403"/>
      <c r="BT125" s="403"/>
      <c r="BU125" s="403"/>
      <c r="BV125" s="403"/>
      <c r="BW125" s="403"/>
      <c r="BX125" s="403"/>
      <c r="BY125" s="403"/>
      <c r="BZ125" s="403"/>
      <c r="CA125" s="403"/>
      <c r="CB125" s="403"/>
      <c r="CC125" s="403"/>
      <c r="CD125" s="403"/>
      <c r="CE125" s="403"/>
      <c r="CF125" s="403"/>
      <c r="CG125" s="403"/>
      <c r="CH125" s="403"/>
      <c r="CI125" s="403"/>
      <c r="CJ125" s="403"/>
      <c r="CK125" s="403"/>
      <c r="CL125" s="403"/>
      <c r="CM125" s="403"/>
      <c r="CN125" s="403"/>
      <c r="CO125" s="403"/>
      <c r="CP125" s="403"/>
      <c r="CQ125" s="403"/>
      <c r="CR125" s="403"/>
      <c r="CS125" s="403"/>
      <c r="CT125" s="403"/>
      <c r="CU125" s="403"/>
      <c r="CV125" s="403"/>
      <c r="CW125" s="403"/>
      <c r="CX125" s="403"/>
      <c r="CY125" s="403"/>
      <c r="CZ125" s="403"/>
      <c r="DA125" s="403"/>
      <c r="DB125" s="403"/>
      <c r="DC125" s="403"/>
      <c r="DD125" s="403"/>
      <c r="DE125" s="403"/>
      <c r="DF125" s="403"/>
      <c r="DG125" s="403"/>
      <c r="DI125" s="405"/>
      <c r="DJ125" s="406"/>
      <c r="DK125" s="406"/>
      <c r="DL125" s="407"/>
    </row>
    <row r="126" spans="1:117" x14ac:dyDescent="0.25">
      <c r="A126" s="315" t="s">
        <v>222</v>
      </c>
      <c r="C126"/>
      <c r="AI126" s="20"/>
      <c r="DI126" s="194" t="s">
        <v>95</v>
      </c>
      <c r="DJ126" s="198">
        <f>+DJ102</f>
        <v>128527786.59421039</v>
      </c>
      <c r="DK126" s="198">
        <f>+DK102</f>
        <v>86128004.684617758</v>
      </c>
      <c r="DL126" s="199">
        <f>+DL102</f>
        <v>214655791.27882814</v>
      </c>
    </row>
    <row r="127" spans="1:117" ht="15.75" customHeight="1" x14ac:dyDescent="0.3">
      <c r="C127"/>
      <c r="DI127" s="187" t="s">
        <v>125</v>
      </c>
      <c r="DJ127" s="202">
        <f>+H114</f>
        <v>13484008.23999998</v>
      </c>
      <c r="DK127" s="202">
        <f>+N114</f>
        <v>13688900.589999944</v>
      </c>
      <c r="DL127" s="203">
        <f>+DJ127+DK127</f>
        <v>27172908.829999924</v>
      </c>
    </row>
    <row r="128" spans="1:117" ht="15.75" customHeight="1" x14ac:dyDescent="0.3">
      <c r="A128" s="316" t="s">
        <v>223</v>
      </c>
      <c r="B128" s="317"/>
      <c r="C128"/>
      <c r="D128" s="317"/>
      <c r="E128" s="318"/>
      <c r="F128" s="318"/>
      <c r="G128" s="319"/>
      <c r="H128" s="408"/>
      <c r="J128" s="317"/>
      <c r="T128" s="317"/>
      <c r="U128" s="14"/>
      <c r="V128" s="14"/>
      <c r="W128" s="14"/>
      <c r="X128" s="14"/>
      <c r="Y128" s="14"/>
      <c r="Z128" s="317"/>
      <c r="AA128" s="14"/>
      <c r="AB128" s="14"/>
      <c r="AC128" s="14"/>
      <c r="AD128" s="14"/>
      <c r="AE128" s="14"/>
      <c r="AF128" s="14"/>
      <c r="AG128" s="14"/>
      <c r="AH128" s="14"/>
      <c r="AJ128" s="317"/>
      <c r="AP128" s="317"/>
      <c r="AZ128" s="317"/>
      <c r="BF128" s="317"/>
      <c r="BP128" s="317"/>
      <c r="BV128" s="317"/>
      <c r="CF128" s="317"/>
      <c r="CL128" s="317"/>
      <c r="DF128" s="242"/>
      <c r="DI128" s="187" t="s">
        <v>131</v>
      </c>
      <c r="DJ128" s="202">
        <f>+X114</f>
        <v>62827996.034769937</v>
      </c>
      <c r="DK128" s="202">
        <f>+AD114</f>
        <v>33935837.960789554</v>
      </c>
      <c r="DL128" s="203">
        <f t="shared" ref="DL128:DL132" si="256">+DJ128+DK128</f>
        <v>96763833.995559484</v>
      </c>
    </row>
    <row r="129" spans="1:116" ht="15.75" customHeight="1" x14ac:dyDescent="0.3">
      <c r="A129" s="320">
        <v>1.1000000000000001</v>
      </c>
      <c r="B129" s="321" t="s">
        <v>224</v>
      </c>
      <c r="C129"/>
      <c r="D129" s="322">
        <f>+$D$63*4</f>
        <v>728994416</v>
      </c>
      <c r="E129" s="323"/>
      <c r="F129" s="323"/>
      <c r="G129" s="324"/>
      <c r="H129" s="323"/>
      <c r="J129" s="322">
        <f>+$D$63*4</f>
        <v>728994416</v>
      </c>
      <c r="T129" s="322">
        <f>+$D$63*4</f>
        <v>728994416</v>
      </c>
      <c r="Z129" s="322">
        <f>+$D$63*4</f>
        <v>728994416</v>
      </c>
      <c r="AJ129" s="322">
        <f>+$D$63*4</f>
        <v>728994416</v>
      </c>
      <c r="AP129" s="322">
        <f>+$D$63*4</f>
        <v>728994416</v>
      </c>
      <c r="AZ129" s="322">
        <f>+$D$63*4</f>
        <v>728994416</v>
      </c>
      <c r="BF129" s="322">
        <f>+$D$63*4</f>
        <v>728994416</v>
      </c>
      <c r="BP129" s="322">
        <f>+$D$63*4</f>
        <v>728994416</v>
      </c>
      <c r="BV129" s="322">
        <f>+$D$63*4</f>
        <v>728994416</v>
      </c>
      <c r="CF129" s="322">
        <f>+$D$63*4</f>
        <v>728994416</v>
      </c>
      <c r="CL129" s="322">
        <f>+$D$63*4</f>
        <v>728994416</v>
      </c>
      <c r="DI129" s="187" t="s">
        <v>215</v>
      </c>
      <c r="DJ129" s="202">
        <f>+AN114</f>
        <v>13773544.185040265</v>
      </c>
      <c r="DK129" s="202">
        <f>+AT114</f>
        <v>8568893.1070430018</v>
      </c>
      <c r="DL129" s="203">
        <f t="shared" si="256"/>
        <v>22342437.292083267</v>
      </c>
    </row>
    <row r="130" spans="1:116" ht="15" customHeight="1" x14ac:dyDescent="0.45">
      <c r="A130" s="320">
        <v>1.2</v>
      </c>
      <c r="B130" s="321" t="s">
        <v>225</v>
      </c>
      <c r="C130"/>
      <c r="D130" s="325">
        <f>+$D$73*4</f>
        <v>19502837.514204934</v>
      </c>
      <c r="E130" s="323"/>
      <c r="F130" s="326"/>
      <c r="G130" s="324"/>
      <c r="H130" s="326"/>
      <c r="J130" s="325">
        <f>+$D$73*4</f>
        <v>19502837.514204934</v>
      </c>
      <c r="T130" s="325">
        <f>+$D$73*4</f>
        <v>19502837.514204934</v>
      </c>
      <c r="U130"/>
      <c r="V130"/>
      <c r="W130"/>
      <c r="X130"/>
      <c r="Y130"/>
      <c r="Z130" s="325">
        <f>+$D$73*4</f>
        <v>19502837.514204934</v>
      </c>
      <c r="AA130"/>
      <c r="AB130"/>
      <c r="AC130"/>
      <c r="AD130"/>
      <c r="AE130"/>
      <c r="AF130"/>
      <c r="AG130"/>
      <c r="AH130"/>
      <c r="AI130"/>
      <c r="AJ130" s="325">
        <f>+$D$73*4</f>
        <v>19502837.514204934</v>
      </c>
      <c r="AK130"/>
      <c r="AL130"/>
      <c r="AM130"/>
      <c r="AN130"/>
      <c r="AO130"/>
      <c r="AP130" s="325">
        <f>+$D$73*4</f>
        <v>19502837.514204934</v>
      </c>
      <c r="AQ130"/>
      <c r="AR130"/>
      <c r="AS130"/>
      <c r="AT130"/>
      <c r="AU130"/>
      <c r="AV130"/>
      <c r="AW130"/>
      <c r="AX130"/>
      <c r="AY130"/>
      <c r="AZ130" s="325">
        <f>+$D$73*4</f>
        <v>19502837.514204934</v>
      </c>
      <c r="BA130"/>
      <c r="BB130"/>
      <c r="BC130"/>
      <c r="BD130"/>
      <c r="BE130"/>
      <c r="BF130" s="325">
        <f>+$D$73*4</f>
        <v>19502837.514204934</v>
      </c>
      <c r="BG130"/>
      <c r="BH130"/>
      <c r="BI130"/>
      <c r="BJ130"/>
      <c r="BK130"/>
      <c r="BL130"/>
      <c r="BM130"/>
      <c r="BN130"/>
      <c r="BO130"/>
      <c r="BP130" s="325">
        <f>+$D$73*4</f>
        <v>19502837.514204934</v>
      </c>
      <c r="BQ130"/>
      <c r="BR130"/>
      <c r="BS130"/>
      <c r="BT130"/>
      <c r="BU130"/>
      <c r="BV130" s="325">
        <f>+$D$73*4</f>
        <v>19502837.514204934</v>
      </c>
      <c r="BW130"/>
      <c r="BX130"/>
      <c r="BY130"/>
      <c r="BZ130"/>
      <c r="CA130"/>
      <c r="CB130"/>
      <c r="CC130"/>
      <c r="CD130"/>
      <c r="CE130"/>
      <c r="CF130" s="325">
        <f>+$D$73*4</f>
        <v>19502837.514204934</v>
      </c>
      <c r="CL130" s="325">
        <f>+$D$73*4</f>
        <v>19502837.514204934</v>
      </c>
      <c r="DI130" s="187" t="s">
        <v>165</v>
      </c>
      <c r="DJ130" s="202">
        <f>+BD114</f>
        <v>18102630.564719468</v>
      </c>
      <c r="DK130" s="202">
        <f>+BJ114</f>
        <v>13778559.308648705</v>
      </c>
      <c r="DL130" s="203">
        <f t="shared" si="256"/>
        <v>31881189.873368174</v>
      </c>
    </row>
    <row r="131" spans="1:116" ht="15" customHeight="1" x14ac:dyDescent="0.3">
      <c r="A131" s="320">
        <v>1.3</v>
      </c>
      <c r="B131" s="321" t="s">
        <v>226</v>
      </c>
      <c r="C131"/>
      <c r="D131" s="322">
        <f>+D129+D130</f>
        <v>748497253.51420498</v>
      </c>
      <c r="E131" s="323"/>
      <c r="F131" s="327"/>
      <c r="G131" s="328"/>
      <c r="H131" s="323"/>
      <c r="J131" s="322">
        <f>+J129+J130</f>
        <v>748497253.51420498</v>
      </c>
      <c r="T131" s="322">
        <f>+T129+T130</f>
        <v>748497253.51420498</v>
      </c>
      <c r="U131"/>
      <c r="V131"/>
      <c r="W131"/>
      <c r="X131"/>
      <c r="Y131"/>
      <c r="Z131" s="322">
        <f>+Z129+Z130</f>
        <v>748497253.51420498</v>
      </c>
      <c r="AA131"/>
      <c r="AB131"/>
      <c r="AC131"/>
      <c r="AD131"/>
      <c r="AE131"/>
      <c r="AF131"/>
      <c r="AG131"/>
      <c r="AH131"/>
      <c r="AI131"/>
      <c r="AJ131" s="322">
        <f>+AJ129+AJ130</f>
        <v>748497253.51420498</v>
      </c>
      <c r="AK131"/>
      <c r="AL131"/>
      <c r="AM131"/>
      <c r="AN131"/>
      <c r="AO131"/>
      <c r="AP131" s="322">
        <f>+AP129+AP130</f>
        <v>748497253.51420498</v>
      </c>
      <c r="AQ131"/>
      <c r="AR131"/>
      <c r="AS131"/>
      <c r="AT131"/>
      <c r="AU131"/>
      <c r="AV131"/>
      <c r="AW131"/>
      <c r="AX131"/>
      <c r="AY131"/>
      <c r="AZ131" s="322">
        <f>+AZ129+AZ130</f>
        <v>748497253.51420498</v>
      </c>
      <c r="BA131"/>
      <c r="BB131"/>
      <c r="BC131"/>
      <c r="BD131"/>
      <c r="BE131"/>
      <c r="BF131" s="322">
        <f>+BF129+BF130</f>
        <v>748497253.51420498</v>
      </c>
      <c r="BG131"/>
      <c r="BH131"/>
      <c r="BI131"/>
      <c r="BJ131"/>
      <c r="BK131"/>
      <c r="BL131"/>
      <c r="BM131"/>
      <c r="BN131"/>
      <c r="BO131"/>
      <c r="BP131" s="322">
        <f>+BP129+BP130</f>
        <v>748497253.51420498</v>
      </c>
      <c r="BQ131"/>
      <c r="BR131"/>
      <c r="BS131"/>
      <c r="BT131"/>
      <c r="BU131"/>
      <c r="BV131" s="322">
        <f>+BV129+BV130</f>
        <v>748497253.51420498</v>
      </c>
      <c r="BW131"/>
      <c r="BX131"/>
      <c r="BY131"/>
      <c r="BZ131"/>
      <c r="CA131"/>
      <c r="CB131"/>
      <c r="CC131"/>
      <c r="CD131"/>
      <c r="CE131"/>
      <c r="CF131" s="322">
        <f>+CF129+CF130</f>
        <v>748497253.51420498</v>
      </c>
      <c r="CL131" s="322">
        <f>+CL129+CL130</f>
        <v>748497253.51420498</v>
      </c>
      <c r="DI131" s="187" t="s">
        <v>167</v>
      </c>
      <c r="DJ131" s="202">
        <f>+BT114</f>
        <v>9348375.6134009361</v>
      </c>
      <c r="DK131" s="202">
        <f>+BZ114</f>
        <v>13015148.636598963</v>
      </c>
      <c r="DL131" s="203">
        <f t="shared" si="256"/>
        <v>22363524.249999899</v>
      </c>
    </row>
    <row r="132" spans="1:116" ht="15" customHeight="1" x14ac:dyDescent="0.3">
      <c r="A132" s="320"/>
      <c r="B132" s="321" t="s">
        <v>227</v>
      </c>
      <c r="C132"/>
      <c r="D132" s="322"/>
      <c r="E132" s="323"/>
      <c r="F132" s="318"/>
      <c r="G132" s="319"/>
      <c r="H132" s="323"/>
      <c r="J132" s="322"/>
      <c r="T132" s="322"/>
      <c r="U132"/>
      <c r="V132"/>
      <c r="W132"/>
      <c r="X132"/>
      <c r="Y132"/>
      <c r="Z132" s="322"/>
      <c r="AA132"/>
      <c r="AB132"/>
      <c r="AC132"/>
      <c r="AD132"/>
      <c r="AE132"/>
      <c r="AF132"/>
      <c r="AG132"/>
      <c r="AH132"/>
      <c r="AI132"/>
      <c r="AJ132" s="322"/>
      <c r="AK132"/>
      <c r="AL132"/>
      <c r="AM132"/>
      <c r="AN132"/>
      <c r="AO132"/>
      <c r="AP132" s="322"/>
      <c r="AQ132"/>
      <c r="AR132"/>
      <c r="AS132"/>
      <c r="AT132"/>
      <c r="AU132"/>
      <c r="AV132"/>
      <c r="AW132"/>
      <c r="AX132"/>
      <c r="AY132"/>
      <c r="AZ132" s="322"/>
      <c r="BA132"/>
      <c r="BB132"/>
      <c r="BC132"/>
      <c r="BD132"/>
      <c r="BE132"/>
      <c r="BF132" s="322"/>
      <c r="BG132"/>
      <c r="BH132"/>
      <c r="BI132"/>
      <c r="BJ132"/>
      <c r="BK132"/>
      <c r="BL132"/>
      <c r="BM132"/>
      <c r="BN132"/>
      <c r="BO132"/>
      <c r="BP132" s="322"/>
      <c r="BQ132"/>
      <c r="BR132"/>
      <c r="BS132"/>
      <c r="BT132"/>
      <c r="BU132"/>
      <c r="BV132" s="322"/>
      <c r="BW132"/>
      <c r="BX132"/>
      <c r="BY132"/>
      <c r="BZ132"/>
      <c r="CA132"/>
      <c r="CB132"/>
      <c r="CC132"/>
      <c r="CD132"/>
      <c r="CE132"/>
      <c r="CF132" s="322"/>
      <c r="CL132" s="322"/>
      <c r="DI132" s="187" t="s">
        <v>166</v>
      </c>
      <c r="DJ132" s="202">
        <f>+CJ114</f>
        <v>10991231.382199585</v>
      </c>
      <c r="DK132" s="202">
        <f>+CP114</f>
        <v>3140665.0815378577</v>
      </c>
      <c r="DL132" s="203">
        <f t="shared" si="256"/>
        <v>14131896.463737443</v>
      </c>
    </row>
    <row r="133" spans="1:116" ht="4.8" customHeight="1" x14ac:dyDescent="0.3">
      <c r="A133" s="329" t="s">
        <v>228</v>
      </c>
      <c r="B133" s="321"/>
      <c r="C133"/>
      <c r="D133" s="322"/>
      <c r="E133" s="323"/>
      <c r="F133" s="318"/>
      <c r="G133" s="319"/>
      <c r="H133" s="323"/>
      <c r="J133" s="322"/>
      <c r="T133" s="322"/>
      <c r="U133"/>
      <c r="V133"/>
      <c r="W133"/>
      <c r="X133"/>
      <c r="Y133"/>
      <c r="Z133" s="322"/>
      <c r="AA133"/>
      <c r="AB133"/>
      <c r="AC133"/>
      <c r="AD133"/>
      <c r="AE133"/>
      <c r="AF133"/>
      <c r="AG133"/>
      <c r="AH133"/>
      <c r="AI133"/>
      <c r="AJ133" s="322"/>
      <c r="AK133"/>
      <c r="AL133"/>
      <c r="AM133"/>
      <c r="AN133"/>
      <c r="AO133"/>
      <c r="AP133" s="322"/>
      <c r="AQ133"/>
      <c r="AR133"/>
      <c r="AS133"/>
      <c r="AT133"/>
      <c r="AU133"/>
      <c r="AV133"/>
      <c r="AW133"/>
      <c r="AX133"/>
      <c r="AY133"/>
      <c r="AZ133" s="322"/>
      <c r="BA133"/>
      <c r="BB133"/>
      <c r="BC133"/>
      <c r="BD133"/>
      <c r="BE133"/>
      <c r="BF133" s="322"/>
      <c r="BG133"/>
      <c r="BH133"/>
      <c r="BI133"/>
      <c r="BJ133"/>
      <c r="BK133"/>
      <c r="BL133"/>
      <c r="BM133"/>
      <c r="BN133"/>
      <c r="BO133"/>
      <c r="BP133" s="322"/>
      <c r="BQ133"/>
      <c r="BR133"/>
      <c r="BS133"/>
      <c r="BT133"/>
      <c r="BU133"/>
      <c r="BV133" s="322"/>
      <c r="BW133"/>
      <c r="BX133"/>
      <c r="BY133"/>
      <c r="BZ133"/>
      <c r="CA133"/>
      <c r="CB133"/>
      <c r="CC133"/>
      <c r="CD133"/>
      <c r="CE133"/>
      <c r="CF133" s="322"/>
      <c r="CL133" s="322"/>
      <c r="DI133" s="170"/>
      <c r="DJ133" s="261"/>
      <c r="DK133" s="261"/>
      <c r="DL133" s="262"/>
    </row>
    <row r="134" spans="1:116" ht="14.4" x14ac:dyDescent="0.25">
      <c r="A134" s="320">
        <v>2.1</v>
      </c>
      <c r="B134" s="321" t="s">
        <v>51</v>
      </c>
      <c r="C134"/>
      <c r="D134" s="322">
        <f>+$D$10*4</f>
        <v>875740504.4799999</v>
      </c>
      <c r="E134" s="323"/>
      <c r="F134" s="323"/>
      <c r="G134" s="324"/>
      <c r="H134" s="323"/>
      <c r="J134" s="322">
        <f>+$D$10*4</f>
        <v>875740504.4799999</v>
      </c>
      <c r="T134" s="322">
        <f>+$D$10*4</f>
        <v>875740504.4799999</v>
      </c>
      <c r="U134"/>
      <c r="V134"/>
      <c r="W134"/>
      <c r="X134"/>
      <c r="Y134"/>
      <c r="Z134" s="322">
        <f>+$D$10*4</f>
        <v>875740504.4799999</v>
      </c>
      <c r="AA134"/>
      <c r="AB134"/>
      <c r="AC134"/>
      <c r="AD134"/>
      <c r="AE134"/>
      <c r="AF134"/>
      <c r="AG134"/>
      <c r="AH134"/>
      <c r="AI134"/>
      <c r="AJ134" s="322">
        <f>+$D$10*4</f>
        <v>875740504.4799999</v>
      </c>
      <c r="AK134"/>
      <c r="AL134"/>
      <c r="AM134"/>
      <c r="AN134"/>
      <c r="AO134"/>
      <c r="AP134" s="322">
        <f>+$D$10*4</f>
        <v>875740504.4799999</v>
      </c>
      <c r="AQ134"/>
      <c r="AR134"/>
      <c r="AS134"/>
      <c r="AT134"/>
      <c r="AU134"/>
      <c r="AV134"/>
      <c r="AW134"/>
      <c r="AX134"/>
      <c r="AY134"/>
      <c r="AZ134" s="322">
        <f>+$D$10*4</f>
        <v>875740504.4799999</v>
      </c>
      <c r="BA134"/>
      <c r="BB134"/>
      <c r="BC134"/>
      <c r="BD134"/>
      <c r="BE134"/>
      <c r="BF134" s="322">
        <f>+$D$10*4</f>
        <v>875740504.4799999</v>
      </c>
      <c r="BG134"/>
      <c r="BH134"/>
      <c r="BI134"/>
      <c r="BJ134"/>
      <c r="BK134"/>
      <c r="BL134"/>
      <c r="BM134"/>
      <c r="BN134"/>
      <c r="BO134"/>
      <c r="BP134" s="322">
        <f>+$D$10*4</f>
        <v>875740504.4799999</v>
      </c>
      <c r="BQ134"/>
      <c r="BR134"/>
      <c r="BS134"/>
      <c r="BT134"/>
      <c r="BU134"/>
      <c r="BV134" s="322">
        <f>+$D$10*4</f>
        <v>875740504.4799999</v>
      </c>
      <c r="BW134"/>
      <c r="BX134"/>
      <c r="BY134"/>
      <c r="BZ134"/>
      <c r="CA134"/>
      <c r="CB134"/>
      <c r="CC134"/>
      <c r="CD134"/>
      <c r="CE134"/>
      <c r="CF134" s="322">
        <f>+$D$10*4</f>
        <v>875740504.4799999</v>
      </c>
      <c r="CL134" s="322">
        <f>+$D$10*4</f>
        <v>875740504.4799999</v>
      </c>
      <c r="DI134" s="195" t="s">
        <v>97</v>
      </c>
      <c r="DJ134" s="200">
        <f>+DJ126/DJ16</f>
        <v>7.901269454541561E-2</v>
      </c>
      <c r="DK134" s="200">
        <f>+DK126/DK16</f>
        <v>5.8003745813736546E-2</v>
      </c>
      <c r="DL134" s="215">
        <f>+DL126/DL16</f>
        <v>6.8986942608880192E-2</v>
      </c>
    </row>
    <row r="135" spans="1:116" ht="16.5" customHeight="1" x14ac:dyDescent="0.45">
      <c r="A135" s="320">
        <v>2.2000000000000002</v>
      </c>
      <c r="B135" s="321" t="s">
        <v>229</v>
      </c>
      <c r="C135"/>
      <c r="D135" s="330">
        <f>0.2*D102*4</f>
        <v>8135067.8879999882</v>
      </c>
      <c r="E135" s="323"/>
      <c r="F135" s="331"/>
      <c r="G135" s="328"/>
      <c r="H135" s="409"/>
      <c r="J135" s="330">
        <f>0.2*J102*4</f>
        <v>4522693.1359999897</v>
      </c>
      <c r="T135" s="330">
        <f>0.2*T102*4</f>
        <v>47544183.840704493</v>
      </c>
      <c r="Z135" s="330">
        <f>0.2*Z102*4</f>
        <v>24525469.860836357</v>
      </c>
      <c r="AJ135" s="330">
        <f>0.2*AJ102*4</f>
        <v>9611239.4397301916</v>
      </c>
      <c r="AP135" s="330">
        <f>0.2*AP102*4</f>
        <v>4827205.3296535639</v>
      </c>
      <c r="AZ135" s="330">
        <f>0.2*AZ102*4</f>
        <v>14209653.311368585</v>
      </c>
      <c r="BF135" s="330">
        <f>0.2*BF102*4</f>
        <v>11302571.085601926</v>
      </c>
      <c r="BP135" s="330">
        <f>0.2*BP102*4</f>
        <v>11989247.996837474</v>
      </c>
      <c r="BV135" s="330">
        <f>0.2*BV102*4</f>
        <v>-812332.28118772293</v>
      </c>
      <c r="CF135" s="330">
        <f>0.2*CF102*4</f>
        <v>7733188.4325479036</v>
      </c>
      <c r="CL135" s="330">
        <f>0.2*CL102*4</f>
        <v>2246130.555775559</v>
      </c>
      <c r="DI135" s="187" t="s">
        <v>125</v>
      </c>
      <c r="DJ135" s="228">
        <f>+H116</f>
        <v>5.3146266212783524E-2</v>
      </c>
      <c r="DK135" s="228">
        <f>+N116</f>
        <v>5.2827063640738393E-2</v>
      </c>
      <c r="DL135" s="229">
        <f>+R116</f>
        <v>5.2984980785206824E-2</v>
      </c>
    </row>
    <row r="136" spans="1:116" ht="16.5" customHeight="1" x14ac:dyDescent="0.3">
      <c r="A136" s="320">
        <v>2.2999999999999998</v>
      </c>
      <c r="B136" s="321" t="s">
        <v>230</v>
      </c>
      <c r="C136"/>
      <c r="D136" s="322">
        <f>+D134-D135</f>
        <v>867605436.59199989</v>
      </c>
      <c r="E136" s="323"/>
      <c r="F136" s="323"/>
      <c r="G136" s="328"/>
      <c r="H136" s="323"/>
      <c r="J136" s="322">
        <f>+J134-J135</f>
        <v>871217811.34399986</v>
      </c>
      <c r="T136" s="322">
        <f>+T134-T135</f>
        <v>828196320.63929546</v>
      </c>
      <c r="Z136" s="322">
        <f>+Z134-Z135</f>
        <v>851215034.61916351</v>
      </c>
      <c r="AJ136" s="322">
        <f>+AJ134-AJ135</f>
        <v>866129265.04026973</v>
      </c>
      <c r="AP136" s="322">
        <f>+AP134-AP135</f>
        <v>870913299.15034628</v>
      </c>
      <c r="AZ136" s="322">
        <f>+AZ134-AZ135</f>
        <v>861530851.16863132</v>
      </c>
      <c r="BF136" s="322">
        <f>+BF134-BF135</f>
        <v>864437933.39439797</v>
      </c>
      <c r="BP136" s="322">
        <f>+BP134-BP135</f>
        <v>863751256.4831624</v>
      </c>
      <c r="BV136" s="322">
        <f>+BV134-BV135</f>
        <v>876552836.76118767</v>
      </c>
      <c r="CF136" s="322">
        <f>+CF134-CF135</f>
        <v>868007316.04745197</v>
      </c>
      <c r="CL136" s="322">
        <f>+CL134-CL135</f>
        <v>873494373.92422438</v>
      </c>
      <c r="DI136" s="187" t="s">
        <v>131</v>
      </c>
      <c r="DJ136" s="228">
        <f>+X116</f>
        <v>0.13171997549648118</v>
      </c>
      <c r="DK136" s="228">
        <f>+AD116</f>
        <v>8.1893616821263004E-2</v>
      </c>
      <c r="DL136" s="229">
        <f>+AH116</f>
        <v>0.1085562047036423</v>
      </c>
    </row>
    <row r="137" spans="1:116" ht="16.5" customHeight="1" x14ac:dyDescent="0.3">
      <c r="A137" s="320"/>
      <c r="B137" s="321"/>
      <c r="C137"/>
      <c r="D137" s="332"/>
      <c r="E137" s="323"/>
      <c r="F137" s="318"/>
      <c r="G137" s="319"/>
      <c r="H137" s="318"/>
      <c r="J137" s="332"/>
      <c r="T137" s="332"/>
      <c r="Z137" s="332"/>
      <c r="AJ137" s="332"/>
      <c r="AP137" s="332"/>
      <c r="AZ137" s="332"/>
      <c r="BF137" s="332"/>
      <c r="BP137" s="332"/>
      <c r="BV137" s="332"/>
      <c r="CF137" s="332"/>
      <c r="CL137" s="332"/>
      <c r="DI137" s="187" t="s">
        <v>215</v>
      </c>
      <c r="DJ137" s="228">
        <f>+AN116</f>
        <v>8.002792581505673E-2</v>
      </c>
      <c r="DK137" s="228">
        <f>+AT116</f>
        <v>7.0748556178487729E-2</v>
      </c>
      <c r="DL137" s="229">
        <f>+AX116</f>
        <v>7.6195074526719864E-2</v>
      </c>
    </row>
    <row r="138" spans="1:116" ht="16.5" customHeight="1" x14ac:dyDescent="0.3">
      <c r="A138" s="321" t="s">
        <v>231</v>
      </c>
      <c r="B138" s="317"/>
      <c r="C138"/>
      <c r="D138" s="332"/>
      <c r="E138" s="323"/>
      <c r="F138" s="318"/>
      <c r="G138" s="319"/>
      <c r="H138" s="318"/>
      <c r="J138" s="332"/>
      <c r="T138" s="332"/>
      <c r="Z138" s="332"/>
      <c r="AJ138" s="332"/>
      <c r="AP138" s="332"/>
      <c r="AZ138" s="332"/>
      <c r="BF138" s="332"/>
      <c r="BP138" s="332"/>
      <c r="BV138" s="332"/>
      <c r="CF138" s="332"/>
      <c r="CL138" s="332"/>
      <c r="DI138" s="187" t="s">
        <v>165</v>
      </c>
      <c r="DJ138" s="228">
        <f>+BD116</f>
        <v>6.8081218380438985E-2</v>
      </c>
      <c r="DK138" s="228">
        <f>+BJ116</f>
        <v>4.6330463656881468E-2</v>
      </c>
      <c r="DL138" s="229">
        <f>+BN116</f>
        <v>5.6597683749420244E-2</v>
      </c>
    </row>
    <row r="139" spans="1:116" ht="16.5" customHeight="1" x14ac:dyDescent="0.3">
      <c r="A139" s="320">
        <v>3.1</v>
      </c>
      <c r="B139" s="321" t="s">
        <v>232</v>
      </c>
      <c r="C139"/>
      <c r="D139" s="333">
        <f>+$D$111*4</f>
        <v>422368</v>
      </c>
      <c r="E139" s="323"/>
      <c r="F139" s="334"/>
      <c r="G139" s="335"/>
      <c r="H139" s="334"/>
      <c r="J139" s="333">
        <f>+$D$111*4</f>
        <v>422368</v>
      </c>
      <c r="T139" s="333">
        <f>+$D$111*4</f>
        <v>422368</v>
      </c>
      <c r="Z139" s="333">
        <f>+$D$111*4</f>
        <v>422368</v>
      </c>
      <c r="AJ139" s="333">
        <f>+$D$111*4</f>
        <v>422368</v>
      </c>
      <c r="AP139" s="333">
        <f>+$D$111*4</f>
        <v>422368</v>
      </c>
      <c r="AZ139" s="333">
        <f>+$D$111*4</f>
        <v>422368</v>
      </c>
      <c r="BF139" s="333">
        <f>+$D$111*4</f>
        <v>422368</v>
      </c>
      <c r="BP139" s="333">
        <f>+$D$111*4</f>
        <v>422368</v>
      </c>
      <c r="BV139" s="333">
        <f>+$D$111*4</f>
        <v>422368</v>
      </c>
      <c r="CF139" s="333">
        <f>+$D$111*4</f>
        <v>422368</v>
      </c>
      <c r="CL139" s="333">
        <f>+$D$111*4</f>
        <v>422368</v>
      </c>
      <c r="DI139" s="187" t="s">
        <v>167</v>
      </c>
      <c r="DJ139" s="228">
        <f>+BT116</f>
        <v>5.3008477904773935E-2</v>
      </c>
      <c r="DK139" s="228">
        <f>+BZ116</f>
        <v>9.2973815180443495E-2</v>
      </c>
      <c r="DL139" s="229">
        <f>+CD116</f>
        <v>7.069380382240914E-2</v>
      </c>
    </row>
    <row r="140" spans="1:116" ht="16.5" customHeight="1" x14ac:dyDescent="0.3">
      <c r="A140" s="320">
        <v>3.2</v>
      </c>
      <c r="B140" s="321" t="s">
        <v>233</v>
      </c>
      <c r="C140"/>
      <c r="D140" s="336">
        <f>IF(D148="Yes",IF(D139&lt;$J$194,ROUND(VLOOKUP(D139,$G$188:$J$194,3)+((VLOOKUP(D139,$G$188:$J$194,4)-D139)/(VLOOKUP(D139,$G$188:$J$194,4)-VLOOKUP(D139,$G$188:$J$194,1)))*(VLOOKUP(D139,$G$188:$J$194,2)-VLOOKUP(D139,$G$188:$J$194,3)),3),0),0)</f>
        <v>0</v>
      </c>
      <c r="E140" s="337"/>
      <c r="F140" s="337"/>
      <c r="G140" s="338"/>
      <c r="H140" s="337"/>
      <c r="J140" s="336">
        <f>IF(J148="Yes",IF(J139&lt;$J$194,ROUND(VLOOKUP(J139,$G$188:$J$194,3)+((VLOOKUP(J139,$G$188:$J$194,4)-J139)/(VLOOKUP(J139,$G$188:$J$194,4)-VLOOKUP(J139,$G$188:$J$194,1)))*(VLOOKUP(J139,$G$188:$J$194,2)-VLOOKUP(J139,$G$188:$J$194,3)),3),0),0)</f>
        <v>0</v>
      </c>
      <c r="T140" s="336">
        <f>IF(T148="Yes",IF(T139&lt;$J$194,ROUND(VLOOKUP(T139,$G$188:$J$194,3)+((VLOOKUP(T139,$G$188:$J$194,4)-T139)/(VLOOKUP(T139,$G$188:$J$194,4)-VLOOKUP(T139,$G$188:$J$194,1)))*(VLOOKUP(T139,$G$188:$J$194,2)-VLOOKUP(T139,$G$188:$J$194,3)),3),0),0)</f>
        <v>0</v>
      </c>
      <c r="Z140" s="336">
        <f>IF(Z148="Yes",IF(Z139&lt;$J$194,ROUND(VLOOKUP(Z139,$G$188:$J$194,3)+((VLOOKUP(Z139,$G$188:$J$194,4)-Z139)/(VLOOKUP(Z139,$G$188:$J$194,4)-VLOOKUP(Z139,$G$188:$J$194,1)))*(VLOOKUP(Z139,$G$188:$J$194,2)-VLOOKUP(Z139,$G$188:$J$194,3)),3),0),0)</f>
        <v>0</v>
      </c>
      <c r="AJ140" s="336">
        <f>IF(AJ148="Yes",IF(AJ139&lt;$J$194,ROUND(VLOOKUP(AJ139,$G$188:$J$194,3)+((VLOOKUP(AJ139,$G$188:$J$194,4)-AJ139)/(VLOOKUP(AJ139,$G$188:$J$194,4)-VLOOKUP(AJ139,$G$188:$J$194,1)))*(VLOOKUP(AJ139,$G$188:$J$194,2)-VLOOKUP(AJ139,$G$188:$J$194,3)),3),0),0)</f>
        <v>0</v>
      </c>
      <c r="AP140" s="336">
        <f>IF(AP148="Yes",IF(AP139&lt;$J$194,ROUND(VLOOKUP(AP139,$G$188:$J$194,3)+((VLOOKUP(AP139,$G$188:$J$194,4)-AP139)/(VLOOKUP(AP139,$G$188:$J$194,4)-VLOOKUP(AP139,$G$188:$J$194,1)))*(VLOOKUP(AP139,$G$188:$J$194,2)-VLOOKUP(AP139,$G$188:$J$194,3)),3),0),0)</f>
        <v>0</v>
      </c>
      <c r="AZ140" s="336">
        <f>IF(AZ148="Yes",IF(AZ139&lt;$J$194,ROUND(VLOOKUP(AZ139,$G$188:$J$194,3)+((VLOOKUP(AZ139,$G$188:$J$194,4)-AZ139)/(VLOOKUP(AZ139,$G$188:$J$194,4)-VLOOKUP(AZ139,$G$188:$J$194,1)))*(VLOOKUP(AZ139,$G$188:$J$194,2)-VLOOKUP(AZ139,$G$188:$J$194,3)),3),0),0)</f>
        <v>0</v>
      </c>
      <c r="BF140" s="336">
        <f>IF(BF148="Yes",IF(BF139&lt;$J$194,ROUND(VLOOKUP(BF139,$G$188:$J$194,3)+((VLOOKUP(BF139,$G$188:$J$194,4)-BF139)/(VLOOKUP(BF139,$G$188:$J$194,4)-VLOOKUP(BF139,$G$188:$J$194,1)))*(VLOOKUP(BF139,$G$188:$J$194,2)-VLOOKUP(BF139,$G$188:$J$194,3)),3),0),0)</f>
        <v>0</v>
      </c>
      <c r="BP140" s="336">
        <f>IF(BP148="Yes",IF(BP139&lt;$J$194,ROUND(VLOOKUP(BP139,$G$188:$J$194,3)+((VLOOKUP(BP139,$G$188:$J$194,4)-BP139)/(VLOOKUP(BP139,$G$188:$J$194,4)-VLOOKUP(BP139,$G$188:$J$194,1)))*(VLOOKUP(BP139,$G$188:$J$194,2)-VLOOKUP(BP139,$G$188:$J$194,3)),3),0),0)</f>
        <v>0</v>
      </c>
      <c r="BV140" s="336">
        <f>IF(BV148="Yes",IF(BV139&lt;$J$194,ROUND(VLOOKUP(BV139,$G$188:$J$194,3)+((VLOOKUP(BV139,$G$188:$J$194,4)-BV139)/(VLOOKUP(BV139,$G$188:$J$194,4)-VLOOKUP(BV139,$G$188:$J$194,1)))*(VLOOKUP(BV139,$G$188:$J$194,2)-VLOOKUP(BV139,$G$188:$J$194,3)),3),0),0)</f>
        <v>0</v>
      </c>
      <c r="CF140" s="336">
        <f>IF(CF148="Yes",IF(CF139&lt;$J$194,ROUND(VLOOKUP(CF139,$G$188:$J$194,3)+((VLOOKUP(CF139,$G$188:$J$194,4)-CF139)/(VLOOKUP(CF139,$G$188:$J$194,4)-VLOOKUP(CF139,$G$188:$J$194,1)))*(VLOOKUP(CF139,$G$188:$J$194,2)-VLOOKUP(CF139,$G$188:$J$194,3)),3),0),0)</f>
        <v>0</v>
      </c>
      <c r="CL140" s="336">
        <f>IF(CL148="Yes",IF(CL139&lt;$J$194,ROUND(VLOOKUP(CL139,$G$188:$J$194,3)+((VLOOKUP(CL139,$G$188:$J$194,4)-CL139)/(VLOOKUP(CL139,$G$188:$J$194,4)-VLOOKUP(CL139,$G$188:$J$194,1)))*(VLOOKUP(CL139,$G$188:$J$194,2)-VLOOKUP(CL139,$G$188:$J$194,3)),3),0),0)</f>
        <v>0</v>
      </c>
      <c r="DI140" s="187" t="s">
        <v>166</v>
      </c>
      <c r="DJ140" s="228">
        <f>+CJ116</f>
        <v>3.9029560990526575E-2</v>
      </c>
      <c r="DK140" s="228">
        <f>+CP116</f>
        <v>1.2420984976162015E-2</v>
      </c>
      <c r="DL140" s="229">
        <f>+CT116</f>
        <v>2.6441224571757117E-2</v>
      </c>
    </row>
    <row r="141" spans="1:116" ht="4.8" customHeight="1" x14ac:dyDescent="0.3">
      <c r="A141" s="339"/>
      <c r="B141" s="321"/>
      <c r="C141"/>
      <c r="D141" s="340"/>
      <c r="E141" s="341"/>
      <c r="F141" s="341"/>
      <c r="G141" s="335"/>
      <c r="H141" s="341"/>
      <c r="J141" s="340"/>
      <c r="T141" s="340"/>
      <c r="Z141" s="340"/>
      <c r="AJ141" s="340"/>
      <c r="AP141" s="340"/>
      <c r="AZ141" s="340"/>
      <c r="BF141" s="340"/>
      <c r="BP141" s="340"/>
      <c r="BV141" s="340"/>
      <c r="CF141" s="340"/>
      <c r="CL141" s="340"/>
      <c r="DI141" s="170"/>
      <c r="DJ141" s="261"/>
      <c r="DK141" s="261"/>
      <c r="DL141" s="262"/>
    </row>
    <row r="142" spans="1:116" ht="14.4" x14ac:dyDescent="0.25">
      <c r="A142" s="321" t="s">
        <v>234</v>
      </c>
      <c r="B142" s="342"/>
      <c r="C142"/>
      <c r="D142" s="332"/>
      <c r="E142" s="318"/>
      <c r="F142" s="318"/>
      <c r="G142" s="319"/>
      <c r="H142" s="318"/>
      <c r="J142" s="332"/>
      <c r="T142" s="332"/>
      <c r="Z142" s="332"/>
      <c r="AJ142" s="332"/>
      <c r="AP142" s="332"/>
      <c r="AZ142" s="332"/>
      <c r="BF142" s="332"/>
      <c r="BP142" s="332"/>
      <c r="BV142" s="332"/>
      <c r="CF142" s="332"/>
      <c r="CL142" s="332"/>
      <c r="DI142" s="195" t="s">
        <v>168</v>
      </c>
      <c r="DJ142" s="233">
        <f>+DJ63/DJ16</f>
        <v>0.84429673980690534</v>
      </c>
      <c r="DK142" s="233">
        <f t="shared" ref="DK142:DL142" si="257">+DK63/DK16</f>
        <v>0.8585812530421808</v>
      </c>
      <c r="DL142" s="234">
        <f t="shared" si="257"/>
        <v>0.85111350099091843</v>
      </c>
    </row>
    <row r="143" spans="1:116" ht="15" customHeight="1" x14ac:dyDescent="0.3">
      <c r="A143" s="343">
        <v>4.0999999999999996</v>
      </c>
      <c r="B143" s="321" t="s">
        <v>235</v>
      </c>
      <c r="C143"/>
      <c r="D143" s="344">
        <f>IFERROR(D131/D136,"")</f>
        <v>0.86271618635118497</v>
      </c>
      <c r="E143" s="345"/>
      <c r="F143" s="345"/>
      <c r="G143" s="338"/>
      <c r="H143" s="345"/>
      <c r="J143" s="344">
        <f>IFERROR(J131/J136,"")</f>
        <v>0.85913906231958481</v>
      </c>
      <c r="T143" s="344">
        <f>IFERROR(T131/T136,"")</f>
        <v>0.90376790485670144</v>
      </c>
      <c r="Z143" s="344">
        <f>IFERROR(Z131/Z136,"")</f>
        <v>0.87932804646605567</v>
      </c>
      <c r="AJ143" s="344">
        <f>IFERROR(AJ131/AJ136,"")</f>
        <v>0.864186540884754</v>
      </c>
      <c r="AP143" s="344">
        <f>IFERROR(AP131/AP136,"")</f>
        <v>0.85943945768704066</v>
      </c>
      <c r="AZ143" s="344">
        <f>IFERROR(AZ131/AZ136,"")</f>
        <v>0.86879912947853133</v>
      </c>
      <c r="BF143" s="344">
        <f>IFERROR(BF131/BF136,"")</f>
        <v>0.86587738066407216</v>
      </c>
      <c r="BP143" s="344">
        <f>IFERROR(BP131/BP136,"")</f>
        <v>0.86656574783089291</v>
      </c>
      <c r="BV143" s="344">
        <f>IFERROR(BV131/BV136,"")</f>
        <v>0.85391002358723667</v>
      </c>
      <c r="CF143" s="344">
        <f>IFERROR(CF131/CF136,"")</f>
        <v>0.86231675664043173</v>
      </c>
      <c r="CL143" s="344">
        <f>IFERROR(CL131/CL136,"")</f>
        <v>0.85689991356388184</v>
      </c>
      <c r="DI143" s="187" t="s">
        <v>125</v>
      </c>
      <c r="DJ143" s="228">
        <f>+H118</f>
        <v>0.87748152212344599</v>
      </c>
      <c r="DK143" s="228">
        <f>+N118</f>
        <v>0.8777551236222646</v>
      </c>
      <c r="DL143" s="229">
        <f>+R118</f>
        <v>0.87761976641903494</v>
      </c>
    </row>
    <row r="144" spans="1:116" ht="15" customHeight="1" x14ac:dyDescent="0.3">
      <c r="A144" s="343">
        <v>4.2</v>
      </c>
      <c r="B144" s="321" t="s">
        <v>233</v>
      </c>
      <c r="C144"/>
      <c r="D144" s="346">
        <f>+D140</f>
        <v>0</v>
      </c>
      <c r="E144" s="347"/>
      <c r="F144" s="347"/>
      <c r="G144" s="338"/>
      <c r="H144" s="347"/>
      <c r="J144" s="346">
        <f>+J140</f>
        <v>0</v>
      </c>
      <c r="T144" s="346">
        <f>+T140</f>
        <v>0</v>
      </c>
      <c r="Z144" s="346">
        <f>+Z140</f>
        <v>0</v>
      </c>
      <c r="AJ144" s="346">
        <f>+AJ140</f>
        <v>0</v>
      </c>
      <c r="AP144" s="346">
        <f>+AP140</f>
        <v>0</v>
      </c>
      <c r="AZ144" s="346">
        <f>+AZ140</f>
        <v>0</v>
      </c>
      <c r="BF144" s="346">
        <f>+BF140</f>
        <v>0</v>
      </c>
      <c r="BP144" s="346">
        <f>+BP140</f>
        <v>0</v>
      </c>
      <c r="BV144" s="346">
        <f>+BV140</f>
        <v>0</v>
      </c>
      <c r="CF144" s="346">
        <f>+CF140</f>
        <v>0</v>
      </c>
      <c r="CL144" s="346">
        <f>+CL140</f>
        <v>0</v>
      </c>
      <c r="DI144" s="187" t="s">
        <v>131</v>
      </c>
      <c r="DJ144" s="228">
        <f>+X118</f>
        <v>0.81329839008974447</v>
      </c>
      <c r="DK144" s="228">
        <f>+AD118</f>
        <v>0.83427792395367895</v>
      </c>
      <c r="DL144" s="229">
        <f>+AH118</f>
        <v>0.82305156344388064</v>
      </c>
    </row>
    <row r="145" spans="1:116" ht="15" customHeight="1" x14ac:dyDescent="0.3">
      <c r="A145" s="343">
        <v>4.3</v>
      </c>
      <c r="B145" s="321" t="s">
        <v>236</v>
      </c>
      <c r="C145"/>
      <c r="D145" s="348">
        <f>IFERROR(D143+D144,"")</f>
        <v>0.86271618635118497</v>
      </c>
      <c r="E145" s="349"/>
      <c r="F145" s="349"/>
      <c r="G145" s="338"/>
      <c r="H145" s="349"/>
      <c r="I145" s="350"/>
      <c r="J145" s="348">
        <f>IFERROR(J143+J144,"")</f>
        <v>0.85913906231958481</v>
      </c>
      <c r="T145" s="348">
        <f>IFERROR(T143+T144,"")</f>
        <v>0.90376790485670144</v>
      </c>
      <c r="Z145" s="348">
        <f>IFERROR(Z143+Z144,"")</f>
        <v>0.87932804646605567</v>
      </c>
      <c r="AJ145" s="348">
        <f>IFERROR(AJ143+AJ144,"")</f>
        <v>0.864186540884754</v>
      </c>
      <c r="AP145" s="348">
        <f>IFERROR(AP143+AP144,"")</f>
        <v>0.85943945768704066</v>
      </c>
      <c r="AZ145" s="348">
        <f>IFERROR(AZ143+AZ144,"")</f>
        <v>0.86879912947853133</v>
      </c>
      <c r="BF145" s="348">
        <f>IFERROR(BF143+BF144,"")</f>
        <v>0.86587738066407216</v>
      </c>
      <c r="BP145" s="348">
        <f>IFERROR(BP143+BP144,"")</f>
        <v>0.86656574783089291</v>
      </c>
      <c r="BV145" s="348">
        <f>IFERROR(BV143+BV144,"")</f>
        <v>0.85391002358723667</v>
      </c>
      <c r="CF145" s="348">
        <f>IFERROR(CF143+CF144,"")</f>
        <v>0.86231675664043173</v>
      </c>
      <c r="CL145" s="348">
        <f>IFERROR(CL143+CL144,"")</f>
        <v>0.85689991356388184</v>
      </c>
      <c r="DI145" s="187" t="s">
        <v>215</v>
      </c>
      <c r="DJ145" s="228">
        <f>+AN118</f>
        <v>0.81077062522984999</v>
      </c>
      <c r="DK145" s="228">
        <f>+AT118</f>
        <v>0.83842329496929191</v>
      </c>
      <c r="DL145" s="229">
        <f>+AX118</f>
        <v>0.82219258329250577</v>
      </c>
    </row>
    <row r="146" spans="1:116" ht="15" customHeight="1" x14ac:dyDescent="0.3">
      <c r="A146" s="351"/>
      <c r="B146" s="321"/>
      <c r="C146"/>
      <c r="D146" s="332"/>
      <c r="E146" s="318"/>
      <c r="F146" s="318"/>
      <c r="G146" s="319"/>
      <c r="H146" s="318"/>
      <c r="J146" s="332"/>
      <c r="T146" s="332"/>
      <c r="Z146" s="332"/>
      <c r="AJ146" s="332"/>
      <c r="AP146" s="332"/>
      <c r="AZ146" s="332"/>
      <c r="BF146" s="332"/>
      <c r="BP146" s="332"/>
      <c r="BV146" s="332"/>
      <c r="CF146" s="332"/>
      <c r="CL146" s="332"/>
      <c r="DI146" s="187" t="s">
        <v>165</v>
      </c>
      <c r="DJ146" s="228">
        <f>+BD118</f>
        <v>0.8503795163762512</v>
      </c>
      <c r="DK146" s="228">
        <f>+BJ118</f>
        <v>0.87808448009249662</v>
      </c>
      <c r="DL146" s="229">
        <f>+BN118</f>
        <v>0.86500663817342982</v>
      </c>
    </row>
    <row r="147" spans="1:116" ht="15" customHeight="1" x14ac:dyDescent="0.3">
      <c r="A147" s="352" t="s">
        <v>237</v>
      </c>
      <c r="B147" s="317"/>
      <c r="C147"/>
      <c r="D147" s="332"/>
      <c r="E147" s="318"/>
      <c r="F147" s="318"/>
      <c r="G147" s="319"/>
      <c r="H147" s="318"/>
      <c r="J147" s="332"/>
      <c r="T147" s="332"/>
      <c r="Z147" s="332"/>
      <c r="AJ147" s="332"/>
      <c r="AP147" s="332"/>
      <c r="AZ147" s="332"/>
      <c r="BF147" s="332"/>
      <c r="BP147" s="332"/>
      <c r="BV147" s="332"/>
      <c r="CF147" s="332"/>
      <c r="CL147" s="332"/>
      <c r="DI147" s="187" t="s">
        <v>167</v>
      </c>
      <c r="DJ147" s="228">
        <f>+BT118</f>
        <v>0.86659615050205718</v>
      </c>
      <c r="DK147" s="228">
        <f>+BZ118</f>
        <v>0.85058570336553307</v>
      </c>
      <c r="DL147" s="229">
        <f>+CD118</f>
        <v>0.85951126157084645</v>
      </c>
    </row>
    <row r="148" spans="1:116" ht="15" customHeight="1" x14ac:dyDescent="0.3">
      <c r="A148" s="351">
        <v>5.0999999999999996</v>
      </c>
      <c r="B148" s="353" t="s">
        <v>238</v>
      </c>
      <c r="C148"/>
      <c r="D148" s="354" t="str">
        <f>+IF(D139&lt;$D$189,"No","Yes")</f>
        <v>Yes</v>
      </c>
      <c r="E148" s="355"/>
      <c r="F148" s="355"/>
      <c r="G148" s="319"/>
      <c r="H148" s="355"/>
      <c r="J148" s="354" t="str">
        <f>+IF(J139&lt;$D$189,"No","Yes")</f>
        <v>Yes</v>
      </c>
      <c r="T148" s="354" t="str">
        <f>+IF(T139&lt;$D$189,"No","Yes")</f>
        <v>Yes</v>
      </c>
      <c r="Z148" s="354" t="str">
        <f>+IF(Z139&lt;$D$189,"No","Yes")</f>
        <v>Yes</v>
      </c>
      <c r="AJ148" s="354" t="str">
        <f>+IF(AJ139&lt;$D$189,"No","Yes")</f>
        <v>Yes</v>
      </c>
      <c r="AP148" s="354" t="str">
        <f>+IF(AP139&lt;$D$189,"No","Yes")</f>
        <v>Yes</v>
      </c>
      <c r="AZ148" s="354" t="str">
        <f>+IF(AZ139&lt;$D$189,"No","Yes")</f>
        <v>Yes</v>
      </c>
      <c r="BF148" s="354" t="str">
        <f>+IF(BF139&lt;$D$189,"No","Yes")</f>
        <v>Yes</v>
      </c>
      <c r="BP148" s="354" t="str">
        <f>+IF(BP139&lt;$D$189,"No","Yes")</f>
        <v>Yes</v>
      </c>
      <c r="BV148" s="354" t="str">
        <f>+IF(BV139&lt;$D$189,"No","Yes")</f>
        <v>Yes</v>
      </c>
      <c r="CF148" s="354" t="str">
        <f>+IF(CF139&lt;$D$189,"No","Yes")</f>
        <v>Yes</v>
      </c>
      <c r="CL148" s="354" t="str">
        <f>+IF(CL139&lt;$D$189,"No","Yes")</f>
        <v>Yes</v>
      </c>
      <c r="DI148" s="187" t="s">
        <v>166</v>
      </c>
      <c r="DJ148" s="228">
        <f>+CJ118</f>
        <v>0.86768437111795227</v>
      </c>
      <c r="DK148" s="228">
        <f>+CP118</f>
        <v>0.86990460626478361</v>
      </c>
      <c r="DL148" s="229">
        <f>+CT118</f>
        <v>0.86873478375561441</v>
      </c>
    </row>
    <row r="149" spans="1:116" ht="4.8" customHeight="1" x14ac:dyDescent="0.3">
      <c r="A149" s="351">
        <v>5.2</v>
      </c>
      <c r="B149" s="321" t="s">
        <v>239</v>
      </c>
      <c r="C149"/>
      <c r="D149" s="348">
        <f>IF(D148="No","NA",0.85)</f>
        <v>0.85</v>
      </c>
      <c r="E149" s="349"/>
      <c r="F149" s="349"/>
      <c r="G149" s="338"/>
      <c r="H149" s="349"/>
      <c r="J149" s="348">
        <f>IF(J148="No","NA",0.85)</f>
        <v>0.85</v>
      </c>
      <c r="T149" s="348">
        <f>IF(T148="No","NA",0.85)</f>
        <v>0.85</v>
      </c>
      <c r="Z149" s="348">
        <f>IF(Z148="No","NA",0.85)</f>
        <v>0.85</v>
      </c>
      <c r="AJ149" s="348">
        <f>IF(AJ148="No","NA",0.85)</f>
        <v>0.85</v>
      </c>
      <c r="AP149" s="348">
        <f>IF(AP148="No","NA",0.85)</f>
        <v>0.85</v>
      </c>
      <c r="AZ149" s="348">
        <f>IF(AZ148="No","NA",0.85)</f>
        <v>0.85</v>
      </c>
      <c r="BF149" s="348">
        <f>IF(BF148="No","NA",0.85)</f>
        <v>0.85</v>
      </c>
      <c r="BP149" s="348">
        <f>IF(BP148="No","NA",0.85)</f>
        <v>0.85</v>
      </c>
      <c r="BV149" s="348">
        <f>IF(BV148="No","NA",0.85)</f>
        <v>0.85</v>
      </c>
      <c r="CF149" s="348">
        <f>IF(CF148="No","NA",0.85)</f>
        <v>0.85</v>
      </c>
      <c r="CL149" s="348">
        <f>IF(CL148="No","NA",0.85)</f>
        <v>0.85</v>
      </c>
      <c r="DI149" s="170"/>
      <c r="DJ149" s="261"/>
      <c r="DK149" s="261"/>
      <c r="DL149" s="262"/>
    </row>
    <row r="150" spans="1:116" ht="14.4" x14ac:dyDescent="0.25">
      <c r="A150" s="351">
        <v>5.3</v>
      </c>
      <c r="B150" s="321" t="s">
        <v>236</v>
      </c>
      <c r="C150"/>
      <c r="D150" s="344">
        <f>IF(D148="No","",ROUND(D145,3))</f>
        <v>0.86299999999999999</v>
      </c>
      <c r="E150" s="345"/>
      <c r="F150" s="345"/>
      <c r="G150" s="338"/>
      <c r="H150" s="345"/>
      <c r="J150" s="344">
        <f>IF(J148="No","",ROUND(J145,3))</f>
        <v>0.85899999999999999</v>
      </c>
      <c r="T150" s="344">
        <f>IF(T148="No","",ROUND(T145,3))</f>
        <v>0.90400000000000003</v>
      </c>
      <c r="Z150" s="344">
        <f>IF(Z148="No","",ROUND(Z145,3))</f>
        <v>0.879</v>
      </c>
      <c r="AJ150" s="344">
        <f>IF(AJ148="No","",ROUND(AJ145,3))</f>
        <v>0.86399999999999999</v>
      </c>
      <c r="AP150" s="344">
        <f>IF(AP148="No","",ROUND(AP145,3))</f>
        <v>0.85899999999999999</v>
      </c>
      <c r="AZ150" s="344">
        <f>IF(AZ148="No","",ROUND(AZ145,3))</f>
        <v>0.86899999999999999</v>
      </c>
      <c r="BF150" s="344">
        <f>IF(BF148="No","",ROUND(BF145,3))</f>
        <v>0.86599999999999999</v>
      </c>
      <c r="BP150" s="344">
        <f>IF(BP148="No","",ROUND(BP145,3))</f>
        <v>0.86699999999999999</v>
      </c>
      <c r="BV150" s="344">
        <f>IF(BV148="No","",ROUND(BV145,3))</f>
        <v>0.85399999999999998</v>
      </c>
      <c r="CF150" s="344">
        <f>IF(CF148="No","",ROUND(CF145,3))</f>
        <v>0.86199999999999999</v>
      </c>
      <c r="CL150" s="344">
        <f>IF(CL148="No","",ROUND(CL145,3))</f>
        <v>0.85699999999999998</v>
      </c>
      <c r="DI150" s="195" t="s">
        <v>94</v>
      </c>
      <c r="DJ150" s="233">
        <f>+DJ95/DJ16</f>
        <v>5.0902378922587435E-2</v>
      </c>
      <c r="DK150" s="233">
        <f t="shared" ref="DK150:DL150" si="258">+DK95/DK16</f>
        <v>6.630709265434219E-2</v>
      </c>
      <c r="DL150" s="234">
        <f t="shared" si="258"/>
        <v>5.8253714798572068E-2</v>
      </c>
    </row>
    <row r="151" spans="1:116" ht="15.75" customHeight="1" x14ac:dyDescent="0.3">
      <c r="A151" s="351">
        <v>5.4</v>
      </c>
      <c r="B151" s="321" t="s">
        <v>230</v>
      </c>
      <c r="C151"/>
      <c r="D151" s="356">
        <f>+D136</f>
        <v>867605436.59199989</v>
      </c>
      <c r="E151" s="357"/>
      <c r="F151" s="357"/>
      <c r="G151" s="324"/>
      <c r="H151" s="357"/>
      <c r="J151" s="356">
        <f>+J136</f>
        <v>871217811.34399986</v>
      </c>
      <c r="T151" s="356">
        <f>+T136</f>
        <v>828196320.63929546</v>
      </c>
      <c r="Z151" s="356">
        <f>+Z136</f>
        <v>851215034.61916351</v>
      </c>
      <c r="AJ151" s="356">
        <f>+AJ136</f>
        <v>866129265.04026973</v>
      </c>
      <c r="AP151" s="356">
        <f>+AP136</f>
        <v>870913299.15034628</v>
      </c>
      <c r="AZ151" s="356">
        <f>+AZ136</f>
        <v>861530851.16863132</v>
      </c>
      <c r="BF151" s="356">
        <f>+BF136</f>
        <v>864437933.39439797</v>
      </c>
      <c r="BP151" s="356">
        <f>+BP136</f>
        <v>863751256.4831624</v>
      </c>
      <c r="BV151" s="356">
        <f>+BV136</f>
        <v>876552836.76118767</v>
      </c>
      <c r="CF151" s="356">
        <f>+CF136</f>
        <v>868007316.04745197</v>
      </c>
      <c r="CL151" s="356">
        <f>+CL136</f>
        <v>873494373.92422438</v>
      </c>
      <c r="DI151" s="187" t="s">
        <v>125</v>
      </c>
      <c r="DJ151" s="228">
        <f>+H120</f>
        <v>5.0154947479671426E-2</v>
      </c>
      <c r="DK151" s="228">
        <f>+N120</f>
        <v>6.2717233917922138E-2</v>
      </c>
      <c r="DL151" s="229">
        <f>+R120</f>
        <v>5.6502370454845408E-2</v>
      </c>
    </row>
    <row r="152" spans="1:116" ht="15.75" customHeight="1" thickBot="1" x14ac:dyDescent="0.35">
      <c r="A152" s="358">
        <v>5.5</v>
      </c>
      <c r="B152" s="359" t="s">
        <v>240</v>
      </c>
      <c r="C152"/>
      <c r="D152" s="360">
        <f>IF(OR(D150&gt;=D149,D148="No"),0,(D149-D150)*D151)</f>
        <v>0</v>
      </c>
      <c r="E152" s="357"/>
      <c r="F152" s="357"/>
      <c r="G152" s="324"/>
      <c r="H152" s="357"/>
      <c r="J152" s="360">
        <f>IF(OR(J150&gt;=J149,J148="No"),0,(J149-J150)*J151)</f>
        <v>0</v>
      </c>
      <c r="T152" s="360">
        <f>IF(OR(T150&gt;=T149,T148="No"),0,(T149-T150)*T151)</f>
        <v>0</v>
      </c>
      <c r="Z152" s="360">
        <f>IF(OR(Z150&gt;=Z149,Z148="No"),0,(Z149-Z150)*Z151)</f>
        <v>0</v>
      </c>
      <c r="AJ152" s="360">
        <f>IF(OR(AJ150&gt;=AJ149,AJ148="No"),0,(AJ149-AJ150)*AJ151)</f>
        <v>0</v>
      </c>
      <c r="AP152" s="360">
        <f>IF(OR(AP150&gt;=AP149,AP148="No"),0,(AP149-AP150)*AP151)</f>
        <v>0</v>
      </c>
      <c r="AZ152" s="360">
        <f>IF(OR(AZ150&gt;=AZ149,AZ148="No"),0,(AZ149-AZ150)*AZ151)</f>
        <v>0</v>
      </c>
      <c r="BF152" s="360">
        <f>IF(OR(BF150&gt;=BF149,BF148="No"),0,(BF149-BF150)*BF151)</f>
        <v>0</v>
      </c>
      <c r="BP152" s="360">
        <f>IF(OR(BP150&gt;=BP149,BP148="No"),0,(BP149-BP150)*BP151)</f>
        <v>0</v>
      </c>
      <c r="BV152" s="360">
        <f>IF(OR(BV150&gt;=BV149,BV148="No"),0,(BV149-BV150)*BV151)</f>
        <v>0</v>
      </c>
      <c r="CF152" s="360">
        <f>IF(OR(CF150&gt;=CF149,CF148="No"),0,(CF149-CF150)*CF151)</f>
        <v>0</v>
      </c>
      <c r="CL152" s="360">
        <f>IF(OR(CL150&gt;=CL149,CL148="No"),0,(CL149-CL150)*CL151)</f>
        <v>0</v>
      </c>
      <c r="DI152" s="187" t="s">
        <v>131</v>
      </c>
      <c r="DJ152" s="228">
        <f>+X120</f>
        <v>2.7561225366190531E-2</v>
      </c>
      <c r="DK152" s="228">
        <f>+AD120</f>
        <v>6.1066615583457259E-2</v>
      </c>
      <c r="DL152" s="229">
        <f>+AH120</f>
        <v>4.3137542800428433E-2</v>
      </c>
    </row>
    <row r="153" spans="1:116" ht="15.75" customHeight="1" x14ac:dyDescent="0.3">
      <c r="A153" s="319"/>
      <c r="B153" s="319"/>
      <c r="C153"/>
      <c r="D153" s="319"/>
      <c r="E153" s="319"/>
      <c r="F153" s="319"/>
      <c r="G153" s="319"/>
      <c r="H153" s="318"/>
      <c r="J153" s="319"/>
      <c r="T153" s="319"/>
      <c r="Z153" s="319"/>
      <c r="AJ153" s="319"/>
      <c r="AP153" s="319"/>
      <c r="AZ153" s="319"/>
      <c r="BF153" s="319"/>
      <c r="BP153" s="319"/>
      <c r="BV153" s="319"/>
      <c r="CF153" s="319"/>
      <c r="CL153" s="319"/>
      <c r="DI153" s="187" t="s">
        <v>215</v>
      </c>
      <c r="DJ153" s="228">
        <f>+AN120</f>
        <v>8.4335267201424383E-2</v>
      </c>
      <c r="DK153" s="228">
        <f>+AT120</f>
        <v>7.9885503072273059E-2</v>
      </c>
      <c r="DL153" s="229">
        <f>+AX120</f>
        <v>8.2497288454678505E-2</v>
      </c>
    </row>
    <row r="154" spans="1:116" ht="15.75" customHeight="1" x14ac:dyDescent="0.3">
      <c r="A154" s="319"/>
      <c r="B154" s="319"/>
      <c r="C154"/>
      <c r="D154" s="319"/>
      <c r="E154" s="319"/>
      <c r="F154" s="319"/>
      <c r="G154" s="319"/>
      <c r="H154" s="318"/>
      <c r="J154" s="319"/>
      <c r="T154" s="319"/>
      <c r="Z154" s="319"/>
      <c r="AJ154" s="319"/>
      <c r="AP154" s="319"/>
      <c r="AZ154" s="319"/>
      <c r="BF154" s="319"/>
      <c r="BP154" s="319"/>
      <c r="BV154" s="319"/>
      <c r="CF154" s="319"/>
      <c r="CL154" s="319"/>
      <c r="DI154" s="187" t="s">
        <v>165</v>
      </c>
      <c r="DJ154" s="228">
        <f>+BD120</f>
        <v>5.7835080012542624E-2</v>
      </c>
      <c r="DK154" s="228">
        <f>+BJ120</f>
        <v>5.9870026321446002E-2</v>
      </c>
      <c r="DL154" s="229">
        <f>+BN120</f>
        <v>5.8909450938125003E-2</v>
      </c>
    </row>
    <row r="155" spans="1:116" ht="15.75" customHeight="1" thickBot="1" x14ac:dyDescent="0.35">
      <c r="A155" s="361" t="s">
        <v>228</v>
      </c>
      <c r="B155" s="362"/>
      <c r="C155"/>
      <c r="H155" s="2"/>
      <c r="T155" s="1"/>
      <c r="Z155" s="1"/>
      <c r="DI155" s="187" t="s">
        <v>167</v>
      </c>
      <c r="DJ155" s="228">
        <f>+BT120</f>
        <v>3.8025575263646354E-2</v>
      </c>
      <c r="DK155" s="228">
        <f>+BZ120</f>
        <v>4.3146333591489908E-2</v>
      </c>
      <c r="DL155" s="229">
        <f>+CD120</f>
        <v>4.0291595924217424E-2</v>
      </c>
    </row>
    <row r="156" spans="1:116" ht="15.75" customHeight="1" thickTop="1" x14ac:dyDescent="0.3">
      <c r="A156" s="363">
        <v>1.1000000000000001</v>
      </c>
      <c r="B156" s="362" t="s">
        <v>51</v>
      </c>
      <c r="C156"/>
      <c r="D156" s="364">
        <f>+D134</f>
        <v>875740504.4799999</v>
      </c>
      <c r="H156" s="410"/>
      <c r="J156" s="364">
        <f>+J134</f>
        <v>875740504.4799999</v>
      </c>
      <c r="T156" s="364">
        <f>+T134</f>
        <v>875740504.4799999</v>
      </c>
      <c r="Z156" s="364">
        <f>+Z134</f>
        <v>875740504.4799999</v>
      </c>
      <c r="AJ156" s="364">
        <f>+AJ134</f>
        <v>875740504.4799999</v>
      </c>
      <c r="AP156" s="364">
        <f>+AP134</f>
        <v>875740504.4799999</v>
      </c>
      <c r="AZ156" s="364">
        <f>+AZ134</f>
        <v>875740504.4799999</v>
      </c>
      <c r="BF156" s="364">
        <f>+BF134</f>
        <v>875740504.4799999</v>
      </c>
      <c r="BP156" s="364">
        <f>+BP134</f>
        <v>875740504.4799999</v>
      </c>
      <c r="BV156" s="364">
        <f>+BV134</f>
        <v>875740504.4799999</v>
      </c>
      <c r="CF156" s="364">
        <f>+CF134</f>
        <v>875740504.4799999</v>
      </c>
      <c r="CL156" s="364">
        <f>+CL134</f>
        <v>875740504.4799999</v>
      </c>
      <c r="DI156" s="187" t="s">
        <v>166</v>
      </c>
      <c r="DJ156" s="228">
        <f>+CJ120</f>
        <v>7.2195288999978818E-2</v>
      </c>
      <c r="DK156" s="228">
        <f>+CP120</f>
        <v>9.2464020825111987E-2</v>
      </c>
      <c r="DL156" s="229">
        <f>+CT120</f>
        <v>8.1784253749549105E-2</v>
      </c>
    </row>
    <row r="157" spans="1:116" ht="4.8" customHeight="1" x14ac:dyDescent="0.4">
      <c r="A157" s="363">
        <v>1.3</v>
      </c>
      <c r="B157" s="362" t="s">
        <v>229</v>
      </c>
      <c r="C157"/>
      <c r="D157" s="365">
        <f>+D135</f>
        <v>8135067.8879999882</v>
      </c>
      <c r="H157" s="411"/>
      <c r="J157" s="365">
        <f>+J135</f>
        <v>4522693.1359999897</v>
      </c>
      <c r="T157" s="365">
        <f>+T135</f>
        <v>47544183.840704493</v>
      </c>
      <c r="Z157" s="365">
        <f>+Z135</f>
        <v>24525469.860836357</v>
      </c>
      <c r="AJ157" s="365">
        <f>+AJ135</f>
        <v>9611239.4397301916</v>
      </c>
      <c r="AP157" s="365">
        <f>+AP135</f>
        <v>4827205.3296535639</v>
      </c>
      <c r="AZ157" s="365">
        <f>+AZ135</f>
        <v>14209653.311368585</v>
      </c>
      <c r="BF157" s="365">
        <f>+BF135</f>
        <v>11302571.085601926</v>
      </c>
      <c r="BP157" s="365">
        <f>+BP135</f>
        <v>11989247.996837474</v>
      </c>
      <c r="BV157" s="365">
        <f>+BV135</f>
        <v>-812332.28118772293</v>
      </c>
      <c r="CF157" s="365">
        <f>+CF135</f>
        <v>7733188.4325479036</v>
      </c>
      <c r="CL157" s="365">
        <f>+CL135</f>
        <v>2246130.555775559</v>
      </c>
      <c r="DI157" s="170"/>
      <c r="DJ157" s="261"/>
      <c r="DK157" s="261"/>
      <c r="DL157" s="262"/>
    </row>
    <row r="158" spans="1:116" x14ac:dyDescent="0.25">
      <c r="A158" s="363">
        <v>1.4</v>
      </c>
      <c r="B158" s="362" t="s">
        <v>241</v>
      </c>
      <c r="C158"/>
      <c r="D158" s="366">
        <f>D156-D157</f>
        <v>867605436.59199989</v>
      </c>
      <c r="H158" s="410"/>
      <c r="J158" s="366">
        <f>J156-J157</f>
        <v>871217811.34399986</v>
      </c>
      <c r="T158" s="366">
        <f>T156-T157</f>
        <v>828196320.63929546</v>
      </c>
      <c r="Z158" s="366">
        <f>Z156-Z157</f>
        <v>851215034.61916351</v>
      </c>
      <c r="AJ158" s="366">
        <f>AJ156-AJ157</f>
        <v>866129265.04026973</v>
      </c>
      <c r="AP158" s="366">
        <f>AP156-AP157</f>
        <v>870913299.15034628</v>
      </c>
      <c r="AZ158" s="366">
        <f>AZ156-AZ157</f>
        <v>861530851.16863132</v>
      </c>
      <c r="BF158" s="366">
        <f>BF156-BF157</f>
        <v>864437933.39439797</v>
      </c>
      <c r="BP158" s="366">
        <f>BP156-BP157</f>
        <v>863751256.4831624</v>
      </c>
      <c r="BV158" s="366">
        <f>BV156-BV157</f>
        <v>876552836.76118767</v>
      </c>
      <c r="CF158" s="366">
        <f>CF156-CF157</f>
        <v>868007316.04745197</v>
      </c>
      <c r="CL158" s="366">
        <f>CL156-CL157</f>
        <v>873494373.92422438</v>
      </c>
      <c r="DI158" s="195" t="s">
        <v>169</v>
      </c>
      <c r="DJ158" s="233">
        <f>+DJ73/DJ16</f>
        <v>2.5788186725091627E-2</v>
      </c>
      <c r="DK158" s="233">
        <f>+DK73/DK16</f>
        <v>1.7107908489740434E-2</v>
      </c>
      <c r="DL158" s="234">
        <f>+DL73/DL16</f>
        <v>2.1645841601629408E-2</v>
      </c>
    </row>
    <row r="159" spans="1:116" ht="15.75" customHeight="1" x14ac:dyDescent="0.3">
      <c r="A159" s="363"/>
      <c r="B159" s="362"/>
      <c r="C159"/>
      <c r="D159" s="366"/>
      <c r="H159" s="410"/>
      <c r="J159" s="366"/>
      <c r="T159" s="366"/>
      <c r="Z159" s="366"/>
      <c r="AJ159" s="366"/>
      <c r="AP159" s="366"/>
      <c r="AZ159" s="366"/>
      <c r="BF159" s="366"/>
      <c r="BP159" s="366"/>
      <c r="BV159" s="366"/>
      <c r="CF159" s="366"/>
      <c r="CL159" s="366"/>
      <c r="DI159" s="187" t="s">
        <v>125</v>
      </c>
      <c r="DJ159" s="228">
        <f>+H122</f>
        <v>1.9217264184099133E-2</v>
      </c>
      <c r="DK159" s="228">
        <f>+N122</f>
        <v>6.7005788190748761E-3</v>
      </c>
      <c r="DL159" s="229">
        <f>+R122</f>
        <v>1.2892882340912779E-2</v>
      </c>
    </row>
    <row r="160" spans="1:116" ht="15.75" customHeight="1" x14ac:dyDescent="0.3">
      <c r="A160" s="367" t="s">
        <v>242</v>
      </c>
      <c r="B160" s="368"/>
      <c r="C160"/>
      <c r="D160" s="366"/>
      <c r="H160" s="410"/>
      <c r="J160" s="366"/>
      <c r="T160" s="366"/>
      <c r="Z160" s="366"/>
      <c r="AJ160" s="366"/>
      <c r="AP160" s="366"/>
      <c r="AZ160" s="366"/>
      <c r="BF160" s="366"/>
      <c r="BP160" s="366"/>
      <c r="BV160" s="366"/>
      <c r="CF160" s="366"/>
      <c r="CL160" s="366"/>
      <c r="DI160" s="187" t="s">
        <v>131</v>
      </c>
      <c r="DJ160" s="228">
        <f>+X122</f>
        <v>2.742040904758395E-2</v>
      </c>
      <c r="DK160" s="228">
        <f>+AD122</f>
        <v>2.2761843641600964E-2</v>
      </c>
      <c r="DL160" s="229">
        <f>+AH122</f>
        <v>2.5254689052048557E-2</v>
      </c>
    </row>
    <row r="161" spans="1:116" ht="15.75" customHeight="1" x14ac:dyDescent="0.3">
      <c r="A161" s="363">
        <v>2.1</v>
      </c>
      <c r="B161" s="362" t="s">
        <v>224</v>
      </c>
      <c r="C161"/>
      <c r="D161" s="366">
        <f>+D129</f>
        <v>728994416</v>
      </c>
      <c r="H161" s="410"/>
      <c r="J161" s="366">
        <f>+J129</f>
        <v>728994416</v>
      </c>
      <c r="T161" s="366">
        <f>+T129</f>
        <v>728994416</v>
      </c>
      <c r="Z161" s="366">
        <f>+Z129</f>
        <v>728994416</v>
      </c>
      <c r="AJ161" s="366">
        <f>+AJ129</f>
        <v>728994416</v>
      </c>
      <c r="AP161" s="366">
        <f>+AP129</f>
        <v>728994416</v>
      </c>
      <c r="AZ161" s="366">
        <f>+AZ129</f>
        <v>728994416</v>
      </c>
      <c r="BF161" s="366">
        <f>+BF129</f>
        <v>728994416</v>
      </c>
      <c r="BP161" s="366">
        <f>+BP129</f>
        <v>728994416</v>
      </c>
      <c r="BV161" s="366">
        <f>+BV129</f>
        <v>728994416</v>
      </c>
      <c r="CF161" s="366">
        <f>+CF129</f>
        <v>728994416</v>
      </c>
      <c r="CL161" s="366">
        <f>+CL129</f>
        <v>728994416</v>
      </c>
      <c r="DI161" s="187" t="s">
        <v>215</v>
      </c>
      <c r="DJ161" s="228">
        <f>+AN122</f>
        <v>2.4866181753668875E-2</v>
      </c>
      <c r="DK161" s="228">
        <f>+AT122</f>
        <v>1.0942645779947255E-2</v>
      </c>
      <c r="DL161" s="229">
        <f>+AX122</f>
        <v>1.9115053726095687E-2</v>
      </c>
    </row>
    <row r="162" spans="1:116" ht="15.75" customHeight="1" x14ac:dyDescent="0.4">
      <c r="A162" s="363">
        <f>+A161+0.1</f>
        <v>2.2000000000000002</v>
      </c>
      <c r="B162" s="362" t="s">
        <v>225</v>
      </c>
      <c r="C162"/>
      <c r="D162" s="365">
        <f>+D130</f>
        <v>19502837.514204934</v>
      </c>
      <c r="H162" s="411"/>
      <c r="J162" s="365">
        <f>+J130</f>
        <v>19502837.514204934</v>
      </c>
      <c r="T162" s="365">
        <f>+T130</f>
        <v>19502837.514204934</v>
      </c>
      <c r="Z162" s="365">
        <f>+Z130</f>
        <v>19502837.514204934</v>
      </c>
      <c r="AJ162" s="365">
        <f>+AJ130</f>
        <v>19502837.514204934</v>
      </c>
      <c r="AP162" s="365">
        <f>+AP130</f>
        <v>19502837.514204934</v>
      </c>
      <c r="AZ162" s="365">
        <f>+AZ130</f>
        <v>19502837.514204934</v>
      </c>
      <c r="BF162" s="365">
        <f>+BF130</f>
        <v>19502837.514204934</v>
      </c>
      <c r="BP162" s="365">
        <f>+BP130</f>
        <v>19502837.514204934</v>
      </c>
      <c r="BV162" s="365">
        <f>+BV130</f>
        <v>19502837.514204934</v>
      </c>
      <c r="CF162" s="365">
        <f>+CF130</f>
        <v>19502837.514204934</v>
      </c>
      <c r="CL162" s="365">
        <f>+CL130</f>
        <v>19502837.514204934</v>
      </c>
      <c r="DI162" s="187" t="s">
        <v>165</v>
      </c>
      <c r="DJ162" s="228">
        <f>+BD122</f>
        <v>2.3704183071740253E-2</v>
      </c>
      <c r="DK162" s="228">
        <f>+BJ122</f>
        <v>1.5715029929176002E-2</v>
      </c>
      <c r="DL162" s="229">
        <f>+BN122</f>
        <v>1.948622713902496E-2</v>
      </c>
    </row>
    <row r="163" spans="1:116" ht="15.75" customHeight="1" x14ac:dyDescent="0.3">
      <c r="A163" s="363">
        <f>+A162+0.1</f>
        <v>2.3000000000000003</v>
      </c>
      <c r="B163" s="362" t="s">
        <v>243</v>
      </c>
      <c r="C163"/>
      <c r="D163" s="366">
        <f>+D161+D162</f>
        <v>748497253.51420498</v>
      </c>
      <c r="H163" s="410"/>
      <c r="J163" s="366">
        <f>+J161+J162</f>
        <v>748497253.51420498</v>
      </c>
      <c r="T163" s="366">
        <f>+T161+T162</f>
        <v>748497253.51420498</v>
      </c>
      <c r="Z163" s="366">
        <f>+Z161+Z162</f>
        <v>748497253.51420498</v>
      </c>
      <c r="AJ163" s="366">
        <f>+AJ161+AJ162</f>
        <v>748497253.51420498</v>
      </c>
      <c r="AP163" s="366">
        <f>+AP161+AP162</f>
        <v>748497253.51420498</v>
      </c>
      <c r="AZ163" s="366">
        <f>+AZ161+AZ162</f>
        <v>748497253.51420498</v>
      </c>
      <c r="BF163" s="366">
        <f>+BF161+BF162</f>
        <v>748497253.51420498</v>
      </c>
      <c r="BP163" s="366">
        <f>+BP161+BP162</f>
        <v>748497253.51420498</v>
      </c>
      <c r="BV163" s="366">
        <f>+BV161+BV162</f>
        <v>748497253.51420498</v>
      </c>
      <c r="CF163" s="366">
        <f>+CF161+CF162</f>
        <v>748497253.51420498</v>
      </c>
      <c r="CL163" s="366">
        <f>+CL161+CL162</f>
        <v>748497253.51420498</v>
      </c>
      <c r="DI163" s="187" t="s">
        <v>167</v>
      </c>
      <c r="DJ163" s="228">
        <f>+BT122</f>
        <v>4.2369796329522515E-2</v>
      </c>
      <c r="DK163" s="228">
        <f>+BZ122</f>
        <v>1.3294147862533448E-2</v>
      </c>
      <c r="DL163" s="229">
        <f>+CD122</f>
        <v>2.9503338682527018E-2</v>
      </c>
    </row>
    <row r="164" spans="1:116" ht="15.75" customHeight="1" thickBot="1" x14ac:dyDescent="0.35">
      <c r="A164" s="363"/>
      <c r="B164" s="362"/>
      <c r="C164"/>
      <c r="D164" s="366"/>
      <c r="H164" s="410"/>
      <c r="J164" s="366"/>
      <c r="T164" s="366"/>
      <c r="Z164" s="366"/>
      <c r="AJ164" s="366"/>
      <c r="AP164" s="366"/>
      <c r="AZ164" s="366"/>
      <c r="BF164" s="366"/>
      <c r="BP164" s="366"/>
      <c r="BV164" s="366"/>
      <c r="CF164" s="366"/>
      <c r="CL164" s="366"/>
      <c r="DI164" s="216" t="s">
        <v>166</v>
      </c>
      <c r="DJ164" s="238">
        <f>+CJ122</f>
        <v>2.10907788915424E-2</v>
      </c>
      <c r="DK164" s="238">
        <f>+CP122</f>
        <v>2.5210387933942317E-2</v>
      </c>
      <c r="DL164" s="239">
        <f>+CT122</f>
        <v>2.3039737923079385E-2</v>
      </c>
    </row>
    <row r="165" spans="1:116" x14ac:dyDescent="0.25">
      <c r="A165" s="363" t="s">
        <v>244</v>
      </c>
      <c r="B165" s="362"/>
      <c r="C165"/>
      <c r="D165" s="366"/>
      <c r="H165" s="410"/>
      <c r="J165" s="366"/>
      <c r="T165" s="366"/>
      <c r="Z165" s="366"/>
      <c r="AJ165" s="366"/>
      <c r="AP165" s="366"/>
      <c r="AZ165" s="366"/>
      <c r="BF165" s="366"/>
      <c r="BP165" s="366"/>
      <c r="BV165" s="366"/>
      <c r="CF165" s="366"/>
      <c r="CL165" s="366"/>
    </row>
    <row r="166" spans="1:116" x14ac:dyDescent="0.25">
      <c r="A166" s="363">
        <v>3.1</v>
      </c>
      <c r="B166" s="362" t="s">
        <v>245</v>
      </c>
      <c r="C166"/>
      <c r="D166" s="366">
        <f>+D95*4</f>
        <v>37395550.485795066</v>
      </c>
      <c r="H166" s="410"/>
      <c r="J166" s="366">
        <f>+J95*4</f>
        <v>20262757.546372168</v>
      </c>
      <c r="T166" s="366">
        <f>+T95*4</f>
        <v>42937828.356914535</v>
      </c>
      <c r="Z166" s="366">
        <f>+Z95*4</f>
        <v>69097352.7372825</v>
      </c>
      <c r="AJ166" s="366">
        <f>+AJ95*4</f>
        <v>46547893.079700261</v>
      </c>
      <c r="AP166" s="366">
        <f>+AP95*4</f>
        <v>15707044.414705656</v>
      </c>
      <c r="AZ166" s="366">
        <f>+AZ95*4</f>
        <v>51586625.477558345</v>
      </c>
      <c r="BF166" s="366">
        <f>+BF95*4</f>
        <v>39928630.066274449</v>
      </c>
      <c r="BP166" s="366">
        <f>+BP95*4</f>
        <v>24069541.975811724</v>
      </c>
      <c r="BV166" s="366">
        <f>+BV95*4</f>
        <v>10723818.045938937</v>
      </c>
      <c r="CF166" s="366">
        <f>+CF95*4</f>
        <v>66565229.012473069</v>
      </c>
      <c r="CL166" s="366">
        <f>+CL95*4</f>
        <v>43014594.280947998</v>
      </c>
    </row>
    <row r="167" spans="1:116" ht="15" x14ac:dyDescent="0.4">
      <c r="A167" s="363">
        <f>+A166+0.1</f>
        <v>3.2</v>
      </c>
      <c r="B167" s="362" t="s">
        <v>246</v>
      </c>
      <c r="C167"/>
      <c r="D167" s="365">
        <v>0</v>
      </c>
      <c r="H167" s="411"/>
      <c r="J167" s="365">
        <v>0</v>
      </c>
      <c r="T167" s="365">
        <v>0</v>
      </c>
      <c r="Z167" s="365">
        <v>0</v>
      </c>
      <c r="AJ167" s="365">
        <v>0</v>
      </c>
      <c r="AP167" s="365">
        <v>0</v>
      </c>
      <c r="AZ167" s="365">
        <v>0</v>
      </c>
      <c r="BF167" s="365">
        <v>0</v>
      </c>
      <c r="BP167" s="365">
        <v>0</v>
      </c>
      <c r="BV167" s="365">
        <v>0</v>
      </c>
      <c r="CF167" s="365">
        <v>0</v>
      </c>
      <c r="CL167" s="365">
        <v>0</v>
      </c>
    </row>
    <row r="168" spans="1:116" x14ac:dyDescent="0.25">
      <c r="A168" s="363">
        <f>+A167+0.1</f>
        <v>3.3000000000000003</v>
      </c>
      <c r="B168" s="362" t="s">
        <v>247</v>
      </c>
      <c r="C168"/>
      <c r="D168" s="366">
        <f>+D166+D167</f>
        <v>37395550.485795066</v>
      </c>
      <c r="H168" s="410"/>
      <c r="J168" s="366">
        <f>+J166+J167</f>
        <v>20262757.546372168</v>
      </c>
      <c r="T168" s="366">
        <f>+T166+T167</f>
        <v>42937828.356914535</v>
      </c>
      <c r="Z168" s="366">
        <f>+Z166+Z167</f>
        <v>69097352.7372825</v>
      </c>
      <c r="AJ168" s="366">
        <f>+AJ166+AJ167</f>
        <v>46547893.079700261</v>
      </c>
      <c r="AP168" s="366">
        <f>+AP166+AP167</f>
        <v>15707044.414705656</v>
      </c>
      <c r="AZ168" s="366">
        <f>+AZ166+AZ167</f>
        <v>51586625.477558345</v>
      </c>
      <c r="BF168" s="366">
        <f>+BF166+BF167</f>
        <v>39928630.066274449</v>
      </c>
      <c r="BP168" s="366">
        <f>+BP166+BP167</f>
        <v>24069541.975811724</v>
      </c>
      <c r="BV168" s="366">
        <f>+BV166+BV167</f>
        <v>10723818.045938937</v>
      </c>
      <c r="CF168" s="366">
        <f>+CF166+CF167</f>
        <v>66565229.012473069</v>
      </c>
      <c r="CL168" s="366">
        <f>+CL166+CL167</f>
        <v>43014594.280947998</v>
      </c>
    </row>
    <row r="169" spans="1:116" x14ac:dyDescent="0.25">
      <c r="A169" s="363"/>
      <c r="B169" s="362"/>
      <c r="C169"/>
      <c r="D169" s="366"/>
      <c r="H169" s="410"/>
      <c r="J169" s="366"/>
      <c r="T169" s="366"/>
      <c r="Z169" s="366"/>
      <c r="AJ169" s="366"/>
      <c r="AP169" s="366"/>
      <c r="AZ169" s="366"/>
      <c r="BF169" s="366"/>
      <c r="BP169" s="366"/>
      <c r="BV169" s="366"/>
      <c r="CF169" s="366"/>
      <c r="CL169" s="366"/>
    </row>
    <row r="170" spans="1:116" x14ac:dyDescent="0.25">
      <c r="A170" s="363" t="s">
        <v>248</v>
      </c>
      <c r="B170" s="362"/>
      <c r="C170"/>
      <c r="D170" s="366"/>
      <c r="H170" s="410"/>
      <c r="J170" s="366"/>
      <c r="T170" s="366"/>
      <c r="Z170" s="366"/>
      <c r="AJ170" s="366"/>
      <c r="AP170" s="366"/>
      <c r="AZ170" s="366"/>
      <c r="BF170" s="366"/>
      <c r="BP170" s="366"/>
      <c r="BV170" s="366"/>
      <c r="CF170" s="366"/>
      <c r="CL170" s="366"/>
    </row>
    <row r="171" spans="1:116" x14ac:dyDescent="0.25">
      <c r="A171" s="363">
        <v>4.0999999999999996</v>
      </c>
      <c r="B171" s="362" t="s">
        <v>249</v>
      </c>
      <c r="C171"/>
      <c r="D171" s="369">
        <f>+D158-D163-D168</f>
        <v>81712632.591999844</v>
      </c>
      <c r="H171" s="412"/>
      <c r="J171" s="369">
        <f>+J158-J163-J168</f>
        <v>102457800.28342271</v>
      </c>
      <c r="T171" s="369">
        <f>+T158-T163-T168</f>
        <v>36761238.768175945</v>
      </c>
      <c r="Z171" s="369">
        <f>+Z158-Z163-Z168</f>
        <v>33620428.367676035</v>
      </c>
      <c r="AJ171" s="369">
        <f>+AJ158-AJ163-AJ168</f>
        <v>71084118.446364492</v>
      </c>
      <c r="AP171" s="369">
        <f>+AP158-AP163-AP168</f>
        <v>106709001.22143564</v>
      </c>
      <c r="AZ171" s="369">
        <f>+AZ158-AZ163-AZ168</f>
        <v>61446972.176867992</v>
      </c>
      <c r="BF171" s="369">
        <f>+BF158-BF163-BF168</f>
        <v>76012049.813918546</v>
      </c>
      <c r="BP171" s="369">
        <f>+BP158-BP163-BP168</f>
        <v>91184460.993145704</v>
      </c>
      <c r="BV171" s="369">
        <f>+BV158-BV163-BV168</f>
        <v>117331765.20104375</v>
      </c>
      <c r="CF171" s="369">
        <f>+CF158-CF163-CF168</f>
        <v>52944833.520773925</v>
      </c>
      <c r="CL171" s="369">
        <f>+CL158-CL163-CL168</f>
        <v>81982526.1290714</v>
      </c>
    </row>
    <row r="172" spans="1:116" x14ac:dyDescent="0.25">
      <c r="A172" s="363">
        <f>+A171+0.1</f>
        <v>4.1999999999999993</v>
      </c>
      <c r="B172" s="362" t="s">
        <v>250</v>
      </c>
      <c r="C172"/>
      <c r="D172" s="366">
        <f>-D152</f>
        <v>0</v>
      </c>
      <c r="H172" s="410"/>
      <c r="J172" s="366">
        <f>-J152</f>
        <v>0</v>
      </c>
      <c r="T172" s="366">
        <f>-T152</f>
        <v>0</v>
      </c>
      <c r="Z172" s="366">
        <f>-Z152</f>
        <v>0</v>
      </c>
      <c r="AJ172" s="366">
        <f>-AJ152</f>
        <v>0</v>
      </c>
      <c r="AP172" s="366">
        <f>-AP152</f>
        <v>0</v>
      </c>
      <c r="AZ172" s="366">
        <f>-AZ152</f>
        <v>0</v>
      </c>
      <c r="BF172" s="366">
        <f>-BF152</f>
        <v>0</v>
      </c>
      <c r="BP172" s="366">
        <f>-BP152</f>
        <v>0</v>
      </c>
      <c r="BV172" s="366">
        <f>-BV152</f>
        <v>0</v>
      </c>
      <c r="CF172" s="366">
        <f>-CF152</f>
        <v>0</v>
      </c>
      <c r="CL172" s="366">
        <f>-CL152</f>
        <v>0</v>
      </c>
    </row>
    <row r="173" spans="1:116" ht="13.8" thickBot="1" x14ac:dyDescent="0.3">
      <c r="A173" s="363">
        <f>+A172+0.1</f>
        <v>4.2999999999999989</v>
      </c>
      <c r="B173" s="362" t="s">
        <v>251</v>
      </c>
      <c r="C173"/>
      <c r="D173" s="366">
        <f>SUM(D171+D172)</f>
        <v>81712632.591999844</v>
      </c>
      <c r="H173" s="410"/>
      <c r="J173" s="366">
        <f>SUM(J171+J172)</f>
        <v>102457800.28342271</v>
      </c>
      <c r="T173" s="366">
        <f>SUM(T171+T172)</f>
        <v>36761238.768175945</v>
      </c>
      <c r="Z173" s="366">
        <f>SUM(Z171+Z172)</f>
        <v>33620428.367676035</v>
      </c>
      <c r="AJ173" s="366">
        <f>SUM(AJ171+AJ172)</f>
        <v>71084118.446364492</v>
      </c>
      <c r="AP173" s="366">
        <f>SUM(AP171+AP172)</f>
        <v>106709001.22143564</v>
      </c>
      <c r="AZ173" s="366">
        <f>SUM(AZ171+AZ172)</f>
        <v>61446972.176867992</v>
      </c>
      <c r="BF173" s="366">
        <f>SUM(BF171+BF172)</f>
        <v>76012049.813918546</v>
      </c>
      <c r="BP173" s="366">
        <f>SUM(BP171+BP172)</f>
        <v>91184460.993145704</v>
      </c>
      <c r="BV173" s="366">
        <f>SUM(BV171+BV172)</f>
        <v>117331765.20104375</v>
      </c>
      <c r="CF173" s="366">
        <f>SUM(CF171+CF172)</f>
        <v>52944833.520773925</v>
      </c>
      <c r="CL173" s="366">
        <f>SUM(CL171+CL172)</f>
        <v>81982526.1290714</v>
      </c>
    </row>
    <row r="174" spans="1:116" ht="14.4" thickTop="1" thickBot="1" x14ac:dyDescent="0.3">
      <c r="A174" s="363">
        <f>+A173+0.1</f>
        <v>4.3999999999999986</v>
      </c>
      <c r="B174" s="362" t="s">
        <v>252</v>
      </c>
      <c r="C174"/>
      <c r="D174" s="370">
        <f>+D173/MAX(D158,1)</f>
        <v>9.4181789492895976E-2</v>
      </c>
      <c r="E174" s="371"/>
      <c r="H174" s="413"/>
      <c r="J174" s="370">
        <f>+J173/MAX(J158,1)</f>
        <v>0.11760296787936915</v>
      </c>
      <c r="T174" s="370">
        <f>+T173/MAX(T158,1)</f>
        <v>4.4387107080842217E-2</v>
      </c>
      <c r="Z174" s="370">
        <f>+Z173/MAX(Z158,1)</f>
        <v>3.9496986073228754E-2</v>
      </c>
      <c r="AJ174" s="370">
        <f>+AJ173/MAX(AJ158,1)</f>
        <v>8.2071027172900698E-2</v>
      </c>
      <c r="AP174" s="370">
        <f>+AP173/MAX(AP158,1)</f>
        <v>0.12252540100781535</v>
      </c>
      <c r="AZ174" s="370">
        <f>+AZ173/MAX(AZ158,1)</f>
        <v>7.1323008448876429E-2</v>
      </c>
      <c r="BF174" s="370">
        <f>+BF173/MAX(BF158,1)</f>
        <v>8.7932339474554519E-2</v>
      </c>
      <c r="BP174" s="370">
        <f>+BP173/MAX(BP158,1)</f>
        <v>0.10556796335603735</v>
      </c>
      <c r="BV174" s="370">
        <f>+BV173/MAX(BV158,1)</f>
        <v>0.13385589582320886</v>
      </c>
      <c r="CF174" s="370">
        <f>+CF173/MAX(CF158,1)</f>
        <v>6.0995837871347561E-2</v>
      </c>
      <c r="CL174" s="370">
        <f>+CL173/MAX(CL158,1)</f>
        <v>9.3855814732681245E-2</v>
      </c>
    </row>
    <row r="175" spans="1:116" ht="13.8" thickTop="1" x14ac:dyDescent="0.25">
      <c r="A175" s="363"/>
      <c r="B175" s="362"/>
      <c r="C175"/>
      <c r="D175" s="372"/>
      <c r="E175" s="373"/>
      <c r="H175" s="414"/>
      <c r="J175" s="372"/>
      <c r="T175" s="372"/>
      <c r="Z175" s="372"/>
      <c r="AJ175" s="372"/>
      <c r="AP175" s="372"/>
      <c r="AZ175" s="372"/>
      <c r="BF175" s="372"/>
      <c r="BP175" s="372"/>
      <c r="BV175" s="372"/>
      <c r="CF175" s="372"/>
      <c r="CL175" s="372"/>
    </row>
    <row r="176" spans="1:116" x14ac:dyDescent="0.25">
      <c r="A176" s="363" t="s">
        <v>253</v>
      </c>
      <c r="B176" s="362"/>
      <c r="C176"/>
      <c r="D176" s="374"/>
      <c r="H176" s="415"/>
      <c r="J176" s="374"/>
      <c r="T176" s="374"/>
      <c r="Z176" s="374"/>
      <c r="AJ176" s="374"/>
      <c r="AP176" s="374"/>
      <c r="AZ176" s="374"/>
      <c r="BF176" s="374"/>
      <c r="BP176" s="374"/>
      <c r="BV176" s="374"/>
      <c r="CF176" s="374"/>
      <c r="CL176" s="374"/>
    </row>
    <row r="177" spans="1:90" x14ac:dyDescent="0.25">
      <c r="A177" s="363">
        <v>4.0999999999999996</v>
      </c>
      <c r="B177" s="362" t="s">
        <v>254</v>
      </c>
      <c r="C177"/>
      <c r="D177" s="375" t="str">
        <f>IF(D139&gt;119999,"Y","N")</f>
        <v>Y</v>
      </c>
      <c r="H177" s="416"/>
      <c r="J177" s="375" t="str">
        <f>IF(J139&gt;119999,"Y","N")</f>
        <v>Y</v>
      </c>
      <c r="T177" s="375" t="str">
        <f>IF(T139&gt;119999,"Y","N")</f>
        <v>Y</v>
      </c>
      <c r="Z177" s="375" t="str">
        <f>IF(Z139&gt;119999,"Y","N")</f>
        <v>Y</v>
      </c>
      <c r="AJ177" s="375" t="str">
        <f>IF(AJ139&gt;119999,"Y","N")</f>
        <v>Y</v>
      </c>
      <c r="AP177" s="375" t="str">
        <f>IF(AP139&gt;119999,"Y","N")</f>
        <v>Y</v>
      </c>
      <c r="AZ177" s="375" t="str">
        <f>IF(AZ139&gt;119999,"Y","N")</f>
        <v>Y</v>
      </c>
      <c r="BF177" s="375" t="str">
        <f>IF(BF139&gt;119999,"Y","N")</f>
        <v>Y</v>
      </c>
      <c r="BP177" s="375" t="str">
        <f>IF(BP139&gt;119999,"Y","N")</f>
        <v>Y</v>
      </c>
      <c r="BV177" s="375" t="str">
        <f>IF(BV139&gt;119999,"Y","N")</f>
        <v>Y</v>
      </c>
      <c r="CF177" s="375" t="str">
        <f>IF(CF139&gt;119999,"Y","N")</f>
        <v>Y</v>
      </c>
      <c r="CL177" s="375" t="str">
        <f>IF(CL139&gt;119999,"Y","N")</f>
        <v>Y</v>
      </c>
    </row>
    <row r="178" spans="1:90" x14ac:dyDescent="0.25">
      <c r="A178" s="363">
        <f>+A177+0.1</f>
        <v>4.1999999999999993</v>
      </c>
      <c r="B178" s="362" t="s">
        <v>255</v>
      </c>
      <c r="C178"/>
      <c r="D178" s="375" t="s">
        <v>256</v>
      </c>
      <c r="H178" s="416"/>
      <c r="J178" s="375" t="s">
        <v>256</v>
      </c>
      <c r="T178" s="375" t="s">
        <v>256</v>
      </c>
      <c r="Z178" s="375" t="s">
        <v>256</v>
      </c>
      <c r="AJ178" s="375" t="s">
        <v>256</v>
      </c>
      <c r="AP178" s="375" t="s">
        <v>256</v>
      </c>
      <c r="AZ178" s="375" t="s">
        <v>256</v>
      </c>
      <c r="BF178" s="375" t="s">
        <v>256</v>
      </c>
      <c r="BP178" s="375" t="s">
        <v>256</v>
      </c>
      <c r="BV178" s="375" t="s">
        <v>256</v>
      </c>
      <c r="CF178" s="375" t="s">
        <v>256</v>
      </c>
      <c r="CL178" s="375" t="s">
        <v>256</v>
      </c>
    </row>
    <row r="179" spans="1:90" x14ac:dyDescent="0.25">
      <c r="A179" s="363">
        <f>+A178+0.1</f>
        <v>4.2999999999999989</v>
      </c>
      <c r="B179" s="362" t="s">
        <v>257</v>
      </c>
      <c r="C179"/>
      <c r="D179" s="376">
        <f>IF(AND(D177="Y",D178="Y"), IF(AND(D174&gt;0.03, D174&lt;=0.1),((D174-0.03)*0.5), IF(D174&gt;0.1,((D174-0.03)*0.5)+((D174-0.1)*0.5))), "N/A")</f>
        <v>3.2090894746447989E-2</v>
      </c>
      <c r="H179" s="417"/>
      <c r="J179" s="376">
        <f>IF(AND(J177="Y",J178="Y"), IF(AND(J174&gt;0.03, J174&lt;=0.1),((J174-0.03)*0.5), IF(J174&gt;0.1,((J174-0.03)*0.5)+((J174-0.1)*0.5))), "N/A")</f>
        <v>5.2602967879369147E-2</v>
      </c>
      <c r="T179" s="376">
        <f>IF(AND(T177="Y",T178="Y"), IF(AND(T174&gt;0.03, T174&lt;=0.1),((T174-0.03)*0.5), IF(T174&gt;0.1,((T174-0.03)*0.5)+((T174-0.1)*0.5))), "N/A")</f>
        <v>7.193553540421109E-3</v>
      </c>
      <c r="Z179" s="376">
        <f>IF(AND(Z177="Y",Z178="Y"), IF(AND(Z174&gt;0.03, Z174&lt;=0.1),((Z174-0.03)*0.5), IF(Z174&gt;0.1,((Z174-0.03)*0.5)+((Z174-0.1)*0.5))), "N/A")</f>
        <v>4.7484930366143777E-3</v>
      </c>
      <c r="AJ179" s="376">
        <f>IF(AND(AJ177="Y",AJ178="Y"), IF(AND(AJ174&gt;0.03, AJ174&lt;=0.1),((AJ174-0.03)*0.5), IF(AJ174&gt;0.1,((AJ174-0.03)*0.5)+((AJ174-0.1)*0.5))), "N/A")</f>
        <v>2.603551358645035E-2</v>
      </c>
      <c r="AP179" s="376">
        <f>IF(AND(AP177="Y",AP178="Y"), IF(AND(AP174&gt;0.03, AP174&lt;=0.1),((AP174-0.03)*0.5), IF(AP174&gt;0.1,((AP174-0.03)*0.5)+((AP174-0.1)*0.5))), "N/A")</f>
        <v>5.7525401007815349E-2</v>
      </c>
      <c r="AZ179" s="376">
        <f>IF(AND(AZ177="Y",AZ178="Y"), IF(AND(AZ174&gt;0.03, AZ174&lt;=0.1),((AZ174-0.03)*0.5), IF(AZ174&gt;0.1,((AZ174-0.03)*0.5)+((AZ174-0.1)*0.5))), "N/A")</f>
        <v>2.0661504224438215E-2</v>
      </c>
      <c r="BF179" s="376">
        <f>IF(AND(BF177="Y",BF178="Y"), IF(AND(BF174&gt;0.03, BF174&lt;=0.1),((BF174-0.03)*0.5), IF(BF174&gt;0.1,((BF174-0.03)*0.5)+((BF174-0.1)*0.5))), "N/A")</f>
        <v>2.896616973727726E-2</v>
      </c>
      <c r="BP179" s="376">
        <f>IF(AND(BP177="Y",BP178="Y"), IF(AND(BP174&gt;0.03, BP174&lt;=0.1),((BP174-0.03)*0.5), IF(BP174&gt;0.1,((BP174-0.03)*0.5)+((BP174-0.1)*0.5))), "N/A")</f>
        <v>4.0567963356037351E-2</v>
      </c>
      <c r="BV179" s="376">
        <f>IF(AND(BV177="Y",BV178="Y"), IF(AND(BV174&gt;0.03, BV174&lt;=0.1),((BV174-0.03)*0.5), IF(BV174&gt;0.1,((BV174-0.03)*0.5)+((BV174-0.1)*0.5))), "N/A")</f>
        <v>6.8855895823208862E-2</v>
      </c>
      <c r="CF179" s="376">
        <f>IF(AND(CF177="Y",CF178="Y"), IF(AND(CF174&gt;0.03, CF174&lt;=0.1),((CF174-0.03)*0.5), IF(CF174&gt;0.1,((CF174-0.03)*0.5)+((CF174-0.1)*0.5))), "N/A")</f>
        <v>1.5497918935673781E-2</v>
      </c>
      <c r="CL179" s="376">
        <f>IF(AND(CL177="Y",CL178="Y"), IF(AND(CL174&gt;0.03, CL174&lt;=0.1),((CL174-0.03)*0.5), IF(CL174&gt;0.1,((CL174-0.03)*0.5)+((CL174-0.1)*0.5))), "N/A")</f>
        <v>3.1927907366340623E-2</v>
      </c>
    </row>
    <row r="180" spans="1:90" ht="13.8" thickBot="1" x14ac:dyDescent="0.3">
      <c r="A180" s="363">
        <f>+A179+0.1</f>
        <v>4.3999999999999986</v>
      </c>
      <c r="B180" s="362" t="s">
        <v>258</v>
      </c>
      <c r="C180"/>
      <c r="D180" s="377">
        <f>IFERROR(D179*D158, "N/A")</f>
        <v>27842234.747119922</v>
      </c>
      <c r="H180" s="418"/>
      <c r="J180" s="377">
        <f>IFERROR(J179*J158, "N/A")</f>
        <v>45828642.546062715</v>
      </c>
      <c r="T180" s="377">
        <f>IFERROR(T179*T158, "N/A")</f>
        <v>5957674.5744985398</v>
      </c>
      <c r="Z180" s="377">
        <f>IFERROR(Z179*Z158, "N/A")</f>
        <v>4041988.6645505643</v>
      </c>
      <c r="AJ180" s="377">
        <f>IFERROR(AJ179*AJ158, "N/A")</f>
        <v>22550120.2475782</v>
      </c>
      <c r="AP180" s="377">
        <f>IFERROR(AP179*AP158, "N/A")</f>
        <v>50099636.776663117</v>
      </c>
      <c r="AZ180" s="377">
        <f>IFERROR(AZ179*AZ158, "N/A")</f>
        <v>17800523.320904527</v>
      </c>
      <c r="BF180" s="377">
        <f>IFERROR(BF179*BF158, "N/A")</f>
        <v>25039455.906043306</v>
      </c>
      <c r="BP180" s="377">
        <f>IFERROR(BP179*BP158, "N/A")</f>
        <v>35040629.32174015</v>
      </c>
      <c r="BV180" s="377">
        <f>IFERROR(BV179*BV158, "N/A")</f>
        <v>60355830.811566539</v>
      </c>
      <c r="CF180" s="377">
        <f>IFERROR(CF179*CF158, "N/A")</f>
        <v>13452307.019675182</v>
      </c>
      <c r="CL180" s="377">
        <f>IFERROR(CL179*CL158, "N/A")</f>
        <v>27888847.455672335</v>
      </c>
    </row>
    <row r="181" spans="1:90" ht="13.8" thickTop="1" x14ac:dyDescent="0.25">
      <c r="C181"/>
    </row>
    <row r="182" spans="1:90" x14ac:dyDescent="0.25">
      <c r="C182"/>
    </row>
    <row r="183" spans="1:90" x14ac:dyDescent="0.25">
      <c r="C183"/>
    </row>
    <row r="184" spans="1:90" ht="13.8" x14ac:dyDescent="0.25">
      <c r="A184" s="378" t="s">
        <v>259</v>
      </c>
      <c r="B184" s="379"/>
      <c r="C184"/>
      <c r="D184" s="379"/>
      <c r="E184" s="379"/>
      <c r="F184" s="379"/>
      <c r="G184" s="380"/>
      <c r="H184" s="380"/>
      <c r="I184" s="380"/>
      <c r="J184" s="319"/>
    </row>
    <row r="185" spans="1:90" ht="13.8" x14ac:dyDescent="0.25">
      <c r="A185" s="381"/>
      <c r="B185" s="379"/>
      <c r="C185"/>
      <c r="D185" s="379"/>
      <c r="E185" s="379"/>
      <c r="F185" s="382"/>
      <c r="G185" s="379"/>
      <c r="H185" s="380"/>
      <c r="I185" s="380"/>
      <c r="J185" s="319"/>
    </row>
    <row r="186" spans="1:90" ht="13.8" x14ac:dyDescent="0.25">
      <c r="A186" s="380"/>
      <c r="B186" s="319"/>
      <c r="C186"/>
      <c r="D186" s="383" t="s">
        <v>260</v>
      </c>
      <c r="E186" s="384"/>
      <c r="F186" s="380"/>
      <c r="G186" s="380"/>
      <c r="H186" s="380"/>
      <c r="I186" s="380"/>
      <c r="J186" s="319"/>
    </row>
    <row r="187" spans="1:90" ht="26.4" x14ac:dyDescent="0.25">
      <c r="A187" s="380"/>
      <c r="B187" s="319"/>
      <c r="C187"/>
      <c r="D187" s="385" t="s">
        <v>261</v>
      </c>
      <c r="E187" s="386" t="s">
        <v>231</v>
      </c>
      <c r="F187" s="319"/>
      <c r="G187" s="387" t="s">
        <v>262</v>
      </c>
      <c r="H187" s="387"/>
      <c r="I187" s="387"/>
      <c r="J187" s="387"/>
    </row>
    <row r="188" spans="1:90" ht="13.8" x14ac:dyDescent="0.25">
      <c r="A188" s="380"/>
      <c r="B188" s="319"/>
      <c r="C188"/>
      <c r="D188" s="388" t="s">
        <v>263</v>
      </c>
      <c r="E188" s="389" t="s">
        <v>264</v>
      </c>
      <c r="F188" s="319"/>
      <c r="G188" s="387">
        <v>0</v>
      </c>
      <c r="H188" s="390" t="s">
        <v>265</v>
      </c>
      <c r="I188" s="387"/>
      <c r="J188" s="387"/>
    </row>
    <row r="189" spans="1:90" ht="13.8" x14ac:dyDescent="0.25">
      <c r="A189" s="380"/>
      <c r="B189" s="319"/>
      <c r="C189"/>
      <c r="D189" s="391">
        <v>5400</v>
      </c>
      <c r="E189" s="392">
        <v>8.4000000000000005E-2</v>
      </c>
      <c r="F189" s="319"/>
      <c r="G189" s="393">
        <f t="shared" ref="G189:H194" si="259">D189</f>
        <v>5400</v>
      </c>
      <c r="H189" s="390">
        <f t="shared" si="259"/>
        <v>8.4000000000000005E-2</v>
      </c>
      <c r="I189" s="394">
        <v>5.7000000000000002E-2</v>
      </c>
      <c r="J189" s="393">
        <v>12000</v>
      </c>
    </row>
    <row r="190" spans="1:90" ht="13.8" x14ac:dyDescent="0.25">
      <c r="A190" s="380"/>
      <c r="B190" s="319"/>
      <c r="C190"/>
      <c r="D190" s="391">
        <v>12000</v>
      </c>
      <c r="E190" s="392">
        <v>5.7000000000000002E-2</v>
      </c>
      <c r="F190" s="319"/>
      <c r="G190" s="393">
        <f t="shared" si="259"/>
        <v>12000</v>
      </c>
      <c r="H190" s="390">
        <f t="shared" si="259"/>
        <v>5.7000000000000002E-2</v>
      </c>
      <c r="I190" s="394">
        <v>0.04</v>
      </c>
      <c r="J190" s="393">
        <v>24000</v>
      </c>
    </row>
    <row r="191" spans="1:90" ht="13.8" x14ac:dyDescent="0.25">
      <c r="A191" s="380"/>
      <c r="B191" s="319"/>
      <c r="C191"/>
      <c r="D191" s="391">
        <v>24000</v>
      </c>
      <c r="E191" s="392">
        <v>0.04</v>
      </c>
      <c r="F191" s="319"/>
      <c r="G191" s="393">
        <f t="shared" si="259"/>
        <v>24000</v>
      </c>
      <c r="H191" s="390">
        <f t="shared" si="259"/>
        <v>0.04</v>
      </c>
      <c r="I191" s="394">
        <v>2.9000000000000001E-2</v>
      </c>
      <c r="J191" s="393">
        <v>48000</v>
      </c>
    </row>
    <row r="192" spans="1:90" ht="13.8" x14ac:dyDescent="0.25">
      <c r="A192" s="380"/>
      <c r="B192" s="319"/>
      <c r="C192"/>
      <c r="D192" s="391">
        <v>48000</v>
      </c>
      <c r="E192" s="392">
        <v>2.9000000000000001E-2</v>
      </c>
      <c r="F192" s="319"/>
      <c r="G192" s="393">
        <f t="shared" si="259"/>
        <v>48000</v>
      </c>
      <c r="H192" s="390">
        <f t="shared" si="259"/>
        <v>2.9000000000000001E-2</v>
      </c>
      <c r="I192" s="394">
        <v>0.02</v>
      </c>
      <c r="J192" s="393">
        <v>96000</v>
      </c>
    </row>
    <row r="193" spans="1:10" ht="13.8" x14ac:dyDescent="0.25">
      <c r="A193" s="380"/>
      <c r="B193" s="319"/>
      <c r="C193"/>
      <c r="D193" s="391">
        <v>96000</v>
      </c>
      <c r="E193" s="392">
        <v>0.02</v>
      </c>
      <c r="F193" s="319"/>
      <c r="G193" s="393">
        <f t="shared" si="259"/>
        <v>96000</v>
      </c>
      <c r="H193" s="390">
        <f t="shared" si="259"/>
        <v>0.02</v>
      </c>
      <c r="I193" s="394">
        <v>1.4999999999999999E-2</v>
      </c>
      <c r="J193" s="393">
        <v>192000</v>
      </c>
    </row>
    <row r="194" spans="1:10" ht="13.8" x14ac:dyDescent="0.25">
      <c r="A194" s="380"/>
      <c r="B194" s="319"/>
      <c r="C194"/>
      <c r="D194" s="391">
        <v>192000</v>
      </c>
      <c r="E194" s="392">
        <v>1.4999999999999999E-2</v>
      </c>
      <c r="F194" s="319"/>
      <c r="G194" s="393">
        <f t="shared" si="259"/>
        <v>192000</v>
      </c>
      <c r="H194" s="390">
        <f t="shared" si="259"/>
        <v>1.4999999999999999E-2</v>
      </c>
      <c r="I194" s="394">
        <v>0.01</v>
      </c>
      <c r="J194" s="393">
        <v>380000</v>
      </c>
    </row>
    <row r="195" spans="1:10" ht="13.8" x14ac:dyDescent="0.25">
      <c r="A195" s="380"/>
      <c r="B195" s="319"/>
      <c r="C195"/>
      <c r="D195" s="391">
        <v>380000</v>
      </c>
      <c r="E195" s="392">
        <v>0.01</v>
      </c>
      <c r="F195" s="395"/>
      <c r="G195" s="396"/>
      <c r="H195" s="397"/>
      <c r="I195" s="380"/>
      <c r="J195" s="319"/>
    </row>
    <row r="196" spans="1:10" ht="13.8" x14ac:dyDescent="0.25">
      <c r="A196" s="380"/>
      <c r="B196" s="319"/>
      <c r="C196"/>
      <c r="D196" s="398" t="s">
        <v>266</v>
      </c>
      <c r="E196" s="399" t="s">
        <v>267</v>
      </c>
      <c r="F196" s="400"/>
      <c r="G196" s="396"/>
      <c r="H196" s="382"/>
      <c r="I196" s="380"/>
      <c r="J196" s="319"/>
    </row>
    <row r="197" spans="1:10" x14ac:dyDescent="0.25">
      <c r="C197"/>
    </row>
    <row r="198" spans="1:10" x14ac:dyDescent="0.25">
      <c r="C198"/>
    </row>
  </sheetData>
  <mergeCells count="28">
    <mergeCell ref="C1:DA1"/>
    <mergeCell ref="D2:R2"/>
    <mergeCell ref="T2:AH2"/>
    <mergeCell ref="AJ2:AX2"/>
    <mergeCell ref="AZ2:BN2"/>
    <mergeCell ref="BP2:CD2"/>
    <mergeCell ref="CF2:CT2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63"/>
  <sheetViews>
    <sheetView zoomScale="110" zoomScaleNormal="110" workbookViewId="0">
      <pane xSplit="3" ySplit="5" topLeftCell="D6" activePane="bottomRight" state="frozen"/>
      <selection activeCell="B21" sqref="B21"/>
      <selection pane="topRight" activeCell="B21" sqref="B21"/>
      <selection pane="bottomLeft" activeCell="B21" sqref="B21"/>
      <selection pane="bottomRight" activeCell="B21" sqref="B21"/>
    </sheetView>
  </sheetViews>
  <sheetFormatPr defaultColWidth="9.109375" defaultRowHeight="13.2" x14ac:dyDescent="0.25"/>
  <cols>
    <col min="1" max="1" width="3.33203125" style="1" customWidth="1"/>
    <col min="2" max="2" width="63" style="1" customWidth="1"/>
    <col min="3" max="3" width="0.21875" style="2" customWidth="1"/>
    <col min="4" max="4" width="15.109375" style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9.5546875" style="1" customWidth="1"/>
    <col min="12" max="12" width="15.5546875" style="1" customWidth="1"/>
    <col min="13" max="13" width="11.44140625" style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2" bestFit="1" customWidth="1"/>
    <col min="21" max="21" width="13" style="2" customWidth="1"/>
    <col min="22" max="25" width="15" style="2" customWidth="1"/>
    <col min="26" max="26" width="15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64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7" t="s">
        <v>216</v>
      </c>
      <c r="B1" s="219"/>
      <c r="C1" s="439" t="s">
        <v>171</v>
      </c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440"/>
      <c r="AM1" s="440"/>
      <c r="AN1" s="440"/>
      <c r="AO1" s="440"/>
      <c r="AP1" s="440"/>
      <c r="AQ1" s="440"/>
      <c r="AR1" s="440"/>
      <c r="AS1" s="440"/>
      <c r="AT1" s="440"/>
      <c r="AU1" s="440"/>
      <c r="AV1" s="440"/>
      <c r="AW1" s="440"/>
      <c r="AX1" s="440"/>
      <c r="AY1" s="440"/>
      <c r="AZ1" s="440"/>
      <c r="BA1" s="440"/>
      <c r="BB1" s="440"/>
      <c r="BC1" s="440"/>
      <c r="BD1" s="440"/>
      <c r="BE1" s="440"/>
      <c r="BF1" s="440"/>
      <c r="BG1" s="440"/>
      <c r="BH1" s="440"/>
      <c r="BI1" s="440"/>
      <c r="BJ1" s="440"/>
      <c r="BK1" s="440"/>
      <c r="BL1" s="440"/>
      <c r="BM1" s="440"/>
      <c r="BN1" s="440"/>
      <c r="BO1" s="440"/>
      <c r="BP1" s="440"/>
      <c r="BQ1" s="440"/>
      <c r="BR1" s="440"/>
      <c r="BS1" s="440"/>
      <c r="BT1" s="440"/>
      <c r="BU1" s="440"/>
      <c r="BV1" s="440"/>
      <c r="BW1" s="440"/>
      <c r="BX1" s="440"/>
      <c r="BY1" s="440"/>
      <c r="BZ1" s="440"/>
      <c r="CA1" s="440"/>
      <c r="CB1" s="440"/>
      <c r="CC1" s="440"/>
      <c r="CD1" s="440"/>
      <c r="CE1" s="440"/>
      <c r="CF1" s="440"/>
      <c r="CG1" s="440"/>
      <c r="CH1" s="440"/>
      <c r="CI1" s="440"/>
      <c r="CJ1" s="440"/>
      <c r="CK1" s="440"/>
      <c r="CL1" s="440"/>
      <c r="CM1" s="440"/>
      <c r="CN1" s="440"/>
      <c r="CO1" s="440"/>
      <c r="CP1" s="440"/>
      <c r="CQ1" s="440"/>
      <c r="CR1" s="440"/>
      <c r="CS1" s="440"/>
      <c r="CT1" s="440"/>
      <c r="CU1" s="440"/>
      <c r="CV1" s="440"/>
      <c r="CW1" s="440"/>
      <c r="CX1" s="440"/>
      <c r="CY1" s="440"/>
      <c r="CZ1" s="440"/>
      <c r="DA1" s="441"/>
    </row>
    <row r="2" spans="1:119" s="26" customFormat="1" ht="21.6" thickBot="1" x14ac:dyDescent="0.45">
      <c r="A2" s="29" t="s">
        <v>14</v>
      </c>
      <c r="B2" s="28"/>
      <c r="C2" s="31"/>
      <c r="D2" s="442" t="s">
        <v>151</v>
      </c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4"/>
      <c r="S2" s="223"/>
      <c r="T2" s="445" t="s">
        <v>152</v>
      </c>
      <c r="U2" s="443"/>
      <c r="V2" s="443"/>
      <c r="W2" s="443"/>
      <c r="X2" s="443"/>
      <c r="Y2" s="443"/>
      <c r="Z2" s="443"/>
      <c r="AA2" s="443"/>
      <c r="AB2" s="443"/>
      <c r="AC2" s="443"/>
      <c r="AD2" s="443"/>
      <c r="AE2" s="443"/>
      <c r="AF2" s="443"/>
      <c r="AG2" s="443"/>
      <c r="AH2" s="444"/>
      <c r="AI2" s="224"/>
      <c r="AJ2" s="445" t="s">
        <v>153</v>
      </c>
      <c r="AK2" s="443"/>
      <c r="AL2" s="443"/>
      <c r="AM2" s="443"/>
      <c r="AN2" s="443"/>
      <c r="AO2" s="443"/>
      <c r="AP2" s="443"/>
      <c r="AQ2" s="443"/>
      <c r="AR2" s="443"/>
      <c r="AS2" s="443"/>
      <c r="AT2" s="443"/>
      <c r="AU2" s="443"/>
      <c r="AV2" s="443"/>
      <c r="AW2" s="443"/>
      <c r="AX2" s="444"/>
      <c r="AY2" s="224"/>
      <c r="AZ2" s="445" t="s">
        <v>156</v>
      </c>
      <c r="BA2" s="443"/>
      <c r="BB2" s="443"/>
      <c r="BC2" s="443"/>
      <c r="BD2" s="443"/>
      <c r="BE2" s="443"/>
      <c r="BF2" s="443"/>
      <c r="BG2" s="443"/>
      <c r="BH2" s="443"/>
      <c r="BI2" s="443"/>
      <c r="BJ2" s="443"/>
      <c r="BK2" s="443"/>
      <c r="BL2" s="443"/>
      <c r="BM2" s="443"/>
      <c r="BN2" s="444"/>
      <c r="BO2" s="224"/>
      <c r="BP2" s="445" t="s">
        <v>157</v>
      </c>
      <c r="BQ2" s="443"/>
      <c r="BR2" s="443"/>
      <c r="BS2" s="443"/>
      <c r="BT2" s="443"/>
      <c r="BU2" s="443"/>
      <c r="BV2" s="443"/>
      <c r="BW2" s="443"/>
      <c r="BX2" s="443"/>
      <c r="BY2" s="443"/>
      <c r="BZ2" s="443"/>
      <c r="CA2" s="443"/>
      <c r="CB2" s="443"/>
      <c r="CC2" s="443"/>
      <c r="CD2" s="444"/>
      <c r="CE2" s="224"/>
      <c r="CF2" s="445" t="s">
        <v>158</v>
      </c>
      <c r="CG2" s="443"/>
      <c r="CH2" s="443"/>
      <c r="CI2" s="443"/>
      <c r="CJ2" s="443"/>
      <c r="CK2" s="443"/>
      <c r="CL2" s="443"/>
      <c r="CM2" s="443"/>
      <c r="CN2" s="443"/>
      <c r="CO2" s="443"/>
      <c r="CP2" s="443"/>
      <c r="CQ2" s="443"/>
      <c r="CR2" s="443"/>
      <c r="CS2" s="443"/>
      <c r="CT2" s="446"/>
      <c r="DI2"/>
      <c r="DM2"/>
    </row>
    <row r="3" spans="1:119" s="25" customFormat="1" ht="16.2" thickBot="1" x14ac:dyDescent="0.35">
      <c r="A3" s="24" t="s">
        <v>18</v>
      </c>
      <c r="B3" s="30"/>
      <c r="C3" s="130"/>
      <c r="D3" s="438" t="s">
        <v>130</v>
      </c>
      <c r="E3" s="432"/>
      <c r="F3" s="432"/>
      <c r="G3" s="432"/>
      <c r="H3" s="432"/>
      <c r="I3" s="433"/>
      <c r="J3" s="431" t="s">
        <v>129</v>
      </c>
      <c r="K3" s="432"/>
      <c r="L3" s="432"/>
      <c r="M3" s="432"/>
      <c r="N3" s="432"/>
      <c r="O3" s="433"/>
      <c r="P3" s="434" t="s">
        <v>195</v>
      </c>
      <c r="Q3" s="435"/>
      <c r="R3" s="436"/>
      <c r="S3" s="225"/>
      <c r="T3" s="431" t="s">
        <v>128</v>
      </c>
      <c r="U3" s="432"/>
      <c r="V3" s="432"/>
      <c r="W3" s="432"/>
      <c r="X3" s="432"/>
      <c r="Y3" s="433"/>
      <c r="Z3" s="431" t="s">
        <v>127</v>
      </c>
      <c r="AA3" s="432"/>
      <c r="AB3" s="432"/>
      <c r="AC3" s="432"/>
      <c r="AD3" s="432"/>
      <c r="AE3" s="433"/>
      <c r="AF3" s="434" t="s">
        <v>196</v>
      </c>
      <c r="AG3" s="435"/>
      <c r="AH3" s="436"/>
      <c r="AI3" s="226"/>
      <c r="AJ3" s="431" t="s">
        <v>133</v>
      </c>
      <c r="AK3" s="432"/>
      <c r="AL3" s="432"/>
      <c r="AM3" s="432"/>
      <c r="AN3" s="432"/>
      <c r="AO3" s="433"/>
      <c r="AP3" s="431" t="s">
        <v>134</v>
      </c>
      <c r="AQ3" s="432"/>
      <c r="AR3" s="432"/>
      <c r="AS3" s="432"/>
      <c r="AT3" s="432"/>
      <c r="AU3" s="433"/>
      <c r="AV3" s="434" t="s">
        <v>197</v>
      </c>
      <c r="AW3" s="435"/>
      <c r="AX3" s="436"/>
      <c r="AY3" s="226"/>
      <c r="AZ3" s="431" t="s">
        <v>137</v>
      </c>
      <c r="BA3" s="432"/>
      <c r="BB3" s="432"/>
      <c r="BC3" s="432"/>
      <c r="BD3" s="432"/>
      <c r="BE3" s="433"/>
      <c r="BF3" s="431" t="s">
        <v>138</v>
      </c>
      <c r="BG3" s="432"/>
      <c r="BH3" s="432"/>
      <c r="BI3" s="432"/>
      <c r="BJ3" s="432"/>
      <c r="BK3" s="433"/>
      <c r="BL3" s="434" t="s">
        <v>198</v>
      </c>
      <c r="BM3" s="435"/>
      <c r="BN3" s="436"/>
      <c r="BO3" s="226"/>
      <c r="BP3" s="431" t="s">
        <v>135</v>
      </c>
      <c r="BQ3" s="432"/>
      <c r="BR3" s="432"/>
      <c r="BS3" s="432"/>
      <c r="BT3" s="432"/>
      <c r="BU3" s="433"/>
      <c r="BV3" s="431" t="s">
        <v>136</v>
      </c>
      <c r="BW3" s="432"/>
      <c r="BX3" s="432"/>
      <c r="BY3" s="432"/>
      <c r="BZ3" s="432"/>
      <c r="CA3" s="433"/>
      <c r="CB3" s="434" t="s">
        <v>199</v>
      </c>
      <c r="CC3" s="435"/>
      <c r="CD3" s="436"/>
      <c r="CE3" s="226"/>
      <c r="CF3" s="431" t="s">
        <v>139</v>
      </c>
      <c r="CG3" s="432"/>
      <c r="CH3" s="432"/>
      <c r="CI3" s="432"/>
      <c r="CJ3" s="432"/>
      <c r="CK3" s="433"/>
      <c r="CL3" s="431" t="s">
        <v>140</v>
      </c>
      <c r="CM3" s="432"/>
      <c r="CN3" s="432"/>
      <c r="CO3" s="432"/>
      <c r="CP3" s="432"/>
      <c r="CQ3" s="433"/>
      <c r="CR3" s="434" t="s">
        <v>200</v>
      </c>
      <c r="CS3" s="435"/>
      <c r="CT3" s="437"/>
      <c r="CU3" s="60"/>
      <c r="CV3" s="421" t="s">
        <v>141</v>
      </c>
      <c r="CW3" s="422"/>
      <c r="CX3" s="422"/>
      <c r="CY3" s="422"/>
      <c r="CZ3" s="422"/>
      <c r="DA3" s="423"/>
      <c r="DB3" s="424" t="s">
        <v>142</v>
      </c>
      <c r="DC3" s="422"/>
      <c r="DD3" s="422"/>
      <c r="DE3" s="422"/>
      <c r="DF3" s="422"/>
      <c r="DG3" s="423"/>
      <c r="DH3" s="182"/>
      <c r="DI3" s="425" t="s">
        <v>143</v>
      </c>
      <c r="DJ3" s="426"/>
      <c r="DK3" s="426"/>
      <c r="DL3" s="427"/>
      <c r="DM3"/>
    </row>
    <row r="4" spans="1:119" s="16" customFormat="1" ht="13.5" customHeight="1" thickBot="1" x14ac:dyDescent="0.3">
      <c r="D4" s="21">
        <v>1044</v>
      </c>
      <c r="E4" s="18"/>
      <c r="F4" s="18"/>
      <c r="G4" s="18"/>
      <c r="H4" s="18"/>
      <c r="I4" s="19"/>
      <c r="J4" s="17">
        <v>1044</v>
      </c>
      <c r="K4" s="18"/>
      <c r="L4" s="18"/>
      <c r="M4" s="18"/>
      <c r="N4" s="18"/>
      <c r="O4" s="19"/>
      <c r="P4" s="17"/>
      <c r="Q4" s="220"/>
      <c r="R4" s="221"/>
      <c r="S4" s="20"/>
      <c r="T4" s="21">
        <v>1045</v>
      </c>
      <c r="U4" s="18"/>
      <c r="V4" s="18"/>
      <c r="W4" s="18"/>
      <c r="X4" s="18"/>
      <c r="Y4" s="19"/>
      <c r="Z4" s="17"/>
      <c r="AA4" s="18"/>
      <c r="AB4" s="18"/>
      <c r="AC4" s="18"/>
      <c r="AD4" s="18"/>
      <c r="AE4" s="222"/>
      <c r="AF4" s="17"/>
      <c r="AG4" s="220"/>
      <c r="AH4" s="221"/>
      <c r="AI4" s="23"/>
      <c r="AJ4" s="21">
        <v>1046</v>
      </c>
      <c r="AK4" s="18"/>
      <c r="AL4" s="18"/>
      <c r="AM4" s="18"/>
      <c r="AN4" s="18"/>
      <c r="AO4" s="19"/>
      <c r="AP4" s="17"/>
      <c r="AQ4" s="18"/>
      <c r="AR4" s="18"/>
      <c r="AS4" s="18"/>
      <c r="AT4" s="18"/>
      <c r="AU4" s="19"/>
      <c r="AV4" s="17"/>
      <c r="AW4" s="220"/>
      <c r="AX4" s="221"/>
      <c r="AY4" s="23"/>
      <c r="AZ4" s="21">
        <v>1047</v>
      </c>
      <c r="BA4" s="18"/>
      <c r="BB4" s="18"/>
      <c r="BC4" s="18"/>
      <c r="BD4" s="18"/>
      <c r="BE4" s="19"/>
      <c r="BF4" s="17"/>
      <c r="BG4" s="18"/>
      <c r="BH4" s="18"/>
      <c r="BI4" s="18"/>
      <c r="BJ4" s="18"/>
      <c r="BK4" s="19"/>
      <c r="BL4" s="17"/>
      <c r="BM4" s="220"/>
      <c r="BN4" s="221"/>
      <c r="BO4" s="23"/>
      <c r="BP4" s="21">
        <v>1048</v>
      </c>
      <c r="BQ4" s="18"/>
      <c r="BR4" s="18"/>
      <c r="BS4" s="18"/>
      <c r="BT4" s="18"/>
      <c r="BU4" s="19"/>
      <c r="BV4" s="17"/>
      <c r="BW4" s="18"/>
      <c r="BX4" s="18"/>
      <c r="BY4" s="18"/>
      <c r="BZ4" s="18"/>
      <c r="CA4" s="19"/>
      <c r="CB4" s="17"/>
      <c r="CC4" s="220"/>
      <c r="CD4" s="221"/>
      <c r="CE4" s="23"/>
      <c r="CF4" s="21">
        <v>1049</v>
      </c>
      <c r="CG4" s="18"/>
      <c r="CH4" s="18"/>
      <c r="CI4" s="18"/>
      <c r="CJ4" s="18"/>
      <c r="CK4" s="19"/>
      <c r="CL4" s="17"/>
      <c r="CM4" s="18"/>
      <c r="CN4" s="18"/>
      <c r="CO4" s="18"/>
      <c r="CP4" s="18"/>
      <c r="CQ4" s="19"/>
      <c r="CR4" s="17"/>
      <c r="CS4" s="220"/>
      <c r="CT4" s="221"/>
      <c r="CU4" s="22"/>
      <c r="CV4" s="171"/>
      <c r="CW4" s="18"/>
      <c r="CX4" s="18"/>
      <c r="CY4" s="18"/>
      <c r="CZ4" s="18"/>
      <c r="DA4" s="19"/>
      <c r="DB4" s="17"/>
      <c r="DC4" s="18"/>
      <c r="DD4" s="18"/>
      <c r="DE4" s="18"/>
      <c r="DF4" s="18"/>
      <c r="DG4" s="19"/>
      <c r="DH4" s="183"/>
      <c r="DI4" s="428"/>
      <c r="DJ4" s="429"/>
      <c r="DK4" s="429"/>
      <c r="DL4" s="430"/>
      <c r="DM4"/>
    </row>
    <row r="5" spans="1:119" s="25" customFormat="1" ht="48" customHeight="1" thickBot="1" x14ac:dyDescent="0.35">
      <c r="A5" s="120"/>
      <c r="B5" s="120"/>
      <c r="C5" s="121"/>
      <c r="D5" s="122" t="s">
        <v>103</v>
      </c>
      <c r="E5" s="123" t="s">
        <v>98</v>
      </c>
      <c r="F5" s="123" t="s">
        <v>104</v>
      </c>
      <c r="G5" s="123" t="s">
        <v>98</v>
      </c>
      <c r="H5" s="123" t="s">
        <v>115</v>
      </c>
      <c r="I5" s="124" t="s">
        <v>154</v>
      </c>
      <c r="J5" s="125" t="s">
        <v>103</v>
      </c>
      <c r="K5" s="123" t="s">
        <v>98</v>
      </c>
      <c r="L5" s="123" t="s">
        <v>104</v>
      </c>
      <c r="M5" s="123" t="s">
        <v>98</v>
      </c>
      <c r="N5" s="123" t="s">
        <v>115</v>
      </c>
      <c r="O5" s="121" t="s">
        <v>154</v>
      </c>
      <c r="P5" s="131" t="s">
        <v>103</v>
      </c>
      <c r="Q5" s="131" t="s">
        <v>104</v>
      </c>
      <c r="R5" s="132" t="s">
        <v>126</v>
      </c>
      <c r="S5" s="39"/>
      <c r="T5" s="122" t="s">
        <v>105</v>
      </c>
      <c r="U5" s="123" t="s">
        <v>98</v>
      </c>
      <c r="V5" s="123" t="s">
        <v>106</v>
      </c>
      <c r="W5" s="123" t="s">
        <v>98</v>
      </c>
      <c r="X5" s="123" t="s">
        <v>116</v>
      </c>
      <c r="Y5" s="124" t="s">
        <v>154</v>
      </c>
      <c r="Z5" s="125" t="s">
        <v>105</v>
      </c>
      <c r="AA5" s="123" t="s">
        <v>98</v>
      </c>
      <c r="AB5" s="123" t="s">
        <v>106</v>
      </c>
      <c r="AC5" s="123" t="s">
        <v>98</v>
      </c>
      <c r="AD5" s="123" t="s">
        <v>116</v>
      </c>
      <c r="AE5" s="126" t="s">
        <v>154</v>
      </c>
      <c r="AF5" s="131" t="s">
        <v>105</v>
      </c>
      <c r="AG5" s="131" t="s">
        <v>106</v>
      </c>
      <c r="AH5" s="132" t="s">
        <v>132</v>
      </c>
      <c r="AI5" s="41"/>
      <c r="AJ5" s="122" t="s">
        <v>107</v>
      </c>
      <c r="AK5" s="123" t="s">
        <v>98</v>
      </c>
      <c r="AL5" s="123" t="s">
        <v>108</v>
      </c>
      <c r="AM5" s="123" t="s">
        <v>98</v>
      </c>
      <c r="AN5" s="123" t="s">
        <v>117</v>
      </c>
      <c r="AO5" s="124" t="s">
        <v>154</v>
      </c>
      <c r="AP5" s="125" t="s">
        <v>107</v>
      </c>
      <c r="AQ5" s="123" t="s">
        <v>98</v>
      </c>
      <c r="AR5" s="123" t="s">
        <v>108</v>
      </c>
      <c r="AS5" s="123" t="s">
        <v>98</v>
      </c>
      <c r="AT5" s="123" t="s">
        <v>117</v>
      </c>
      <c r="AU5" s="121" t="s">
        <v>154</v>
      </c>
      <c r="AV5" s="131" t="s">
        <v>107</v>
      </c>
      <c r="AW5" s="131" t="s">
        <v>108</v>
      </c>
      <c r="AX5" s="132" t="s">
        <v>144</v>
      </c>
      <c r="AY5" s="41"/>
      <c r="AZ5" s="122" t="s">
        <v>109</v>
      </c>
      <c r="BA5" s="123" t="s">
        <v>98</v>
      </c>
      <c r="BB5" s="123" t="s">
        <v>110</v>
      </c>
      <c r="BC5" s="123" t="s">
        <v>98</v>
      </c>
      <c r="BD5" s="123" t="s">
        <v>118</v>
      </c>
      <c r="BE5" s="124" t="s">
        <v>154</v>
      </c>
      <c r="BF5" s="125" t="s">
        <v>109</v>
      </c>
      <c r="BG5" s="123" t="s">
        <v>98</v>
      </c>
      <c r="BH5" s="123" t="s">
        <v>110</v>
      </c>
      <c r="BI5" s="123" t="s">
        <v>98</v>
      </c>
      <c r="BJ5" s="123" t="s">
        <v>118</v>
      </c>
      <c r="BK5" s="121" t="s">
        <v>154</v>
      </c>
      <c r="BL5" s="131" t="s">
        <v>109</v>
      </c>
      <c r="BM5" s="131" t="s">
        <v>110</v>
      </c>
      <c r="BN5" s="132" t="s">
        <v>145</v>
      </c>
      <c r="BO5" s="41"/>
      <c r="BP5" s="122" t="s">
        <v>111</v>
      </c>
      <c r="BQ5" s="123" t="s">
        <v>98</v>
      </c>
      <c r="BR5" s="123" t="s">
        <v>112</v>
      </c>
      <c r="BS5" s="123" t="s">
        <v>98</v>
      </c>
      <c r="BT5" s="123" t="s">
        <v>119</v>
      </c>
      <c r="BU5" s="124" t="s">
        <v>154</v>
      </c>
      <c r="BV5" s="125" t="s">
        <v>111</v>
      </c>
      <c r="BW5" s="123" t="s">
        <v>98</v>
      </c>
      <c r="BX5" s="123" t="s">
        <v>112</v>
      </c>
      <c r="BY5" s="123" t="s">
        <v>98</v>
      </c>
      <c r="BZ5" s="123" t="s">
        <v>119</v>
      </c>
      <c r="CA5" s="121" t="s">
        <v>154</v>
      </c>
      <c r="CB5" s="131" t="s">
        <v>147</v>
      </c>
      <c r="CC5" s="131" t="s">
        <v>148</v>
      </c>
      <c r="CD5" s="132" t="s">
        <v>146</v>
      </c>
      <c r="CE5" s="41"/>
      <c r="CF5" s="122" t="s">
        <v>113</v>
      </c>
      <c r="CG5" s="123" t="s">
        <v>98</v>
      </c>
      <c r="CH5" s="123" t="s">
        <v>114</v>
      </c>
      <c r="CI5" s="123" t="s">
        <v>98</v>
      </c>
      <c r="CJ5" s="123" t="s">
        <v>120</v>
      </c>
      <c r="CK5" s="124" t="s">
        <v>154</v>
      </c>
      <c r="CL5" s="125" t="s">
        <v>113</v>
      </c>
      <c r="CM5" s="123" t="s">
        <v>98</v>
      </c>
      <c r="CN5" s="123" t="s">
        <v>114</v>
      </c>
      <c r="CO5" s="123" t="s">
        <v>98</v>
      </c>
      <c r="CP5" s="123" t="s">
        <v>120</v>
      </c>
      <c r="CQ5" s="121" t="s">
        <v>154</v>
      </c>
      <c r="CR5" s="131" t="s">
        <v>113</v>
      </c>
      <c r="CS5" s="131" t="s">
        <v>114</v>
      </c>
      <c r="CT5" s="132" t="s">
        <v>149</v>
      </c>
      <c r="CU5" s="41"/>
      <c r="CV5" s="127" t="s">
        <v>121</v>
      </c>
      <c r="CW5" s="128" t="s">
        <v>123</v>
      </c>
      <c r="CX5" s="128" t="s">
        <v>122</v>
      </c>
      <c r="CY5" s="128" t="s">
        <v>124</v>
      </c>
      <c r="CZ5" s="128" t="s">
        <v>96</v>
      </c>
      <c r="DA5" s="129" t="s">
        <v>155</v>
      </c>
      <c r="DB5" s="127" t="s">
        <v>159</v>
      </c>
      <c r="DC5" s="128" t="s">
        <v>98</v>
      </c>
      <c r="DD5" s="128" t="s">
        <v>160</v>
      </c>
      <c r="DE5" s="128" t="s">
        <v>98</v>
      </c>
      <c r="DF5" s="128" t="s">
        <v>161</v>
      </c>
      <c r="DG5" s="129" t="s">
        <v>162</v>
      </c>
      <c r="DH5" s="184"/>
      <c r="DI5" s="205"/>
      <c r="DJ5" s="206" t="s">
        <v>96</v>
      </c>
      <c r="DK5" s="207" t="s">
        <v>161</v>
      </c>
      <c r="DL5" s="208" t="s">
        <v>163</v>
      </c>
      <c r="DM5"/>
    </row>
    <row r="6" spans="1:119" s="25" customFormat="1" ht="11.25" customHeight="1" x14ac:dyDescent="0.3">
      <c r="A6" s="32" t="s">
        <v>51</v>
      </c>
      <c r="B6" s="33"/>
      <c r="C6" s="34"/>
      <c r="D6" s="35"/>
      <c r="E6" s="36"/>
      <c r="F6" s="36"/>
      <c r="G6" s="36"/>
      <c r="H6" s="36"/>
      <c r="I6" s="37"/>
      <c r="J6" s="38"/>
      <c r="K6" s="36"/>
      <c r="L6" s="36"/>
      <c r="M6" s="36"/>
      <c r="N6" s="36"/>
      <c r="O6" s="37"/>
      <c r="P6" s="134"/>
      <c r="Q6" s="135"/>
      <c r="R6" s="136"/>
      <c r="S6" s="39"/>
      <c r="T6" s="35"/>
      <c r="U6" s="36"/>
      <c r="V6" s="36"/>
      <c r="W6" s="36"/>
      <c r="X6" s="36"/>
      <c r="Y6" s="37"/>
      <c r="Z6" s="38"/>
      <c r="AA6" s="36"/>
      <c r="AB6" s="36"/>
      <c r="AC6" s="36"/>
      <c r="AD6" s="36"/>
      <c r="AE6" s="40"/>
      <c r="AF6" s="134"/>
      <c r="AG6" s="135"/>
      <c r="AH6" s="136"/>
      <c r="AI6" s="41"/>
      <c r="AJ6" s="35"/>
      <c r="AK6" s="36"/>
      <c r="AL6" s="36"/>
      <c r="AM6" s="36"/>
      <c r="AN6" s="36"/>
      <c r="AO6" s="37"/>
      <c r="AP6" s="38"/>
      <c r="AQ6" s="36"/>
      <c r="AR6" s="36"/>
      <c r="AS6" s="36"/>
      <c r="AT6" s="36"/>
      <c r="AU6" s="37"/>
      <c r="AV6" s="134"/>
      <c r="AW6" s="135"/>
      <c r="AX6" s="136"/>
      <c r="AY6" s="41"/>
      <c r="AZ6" s="35"/>
      <c r="BA6" s="36"/>
      <c r="BB6" s="36"/>
      <c r="BC6" s="36"/>
      <c r="BD6" s="36"/>
      <c r="BE6" s="37"/>
      <c r="BF6" s="38"/>
      <c r="BG6" s="36"/>
      <c r="BH6" s="36"/>
      <c r="BI6" s="36"/>
      <c r="BJ6" s="36"/>
      <c r="BK6" s="37"/>
      <c r="BL6" s="134"/>
      <c r="BM6" s="135"/>
      <c r="BN6" s="136"/>
      <c r="BO6" s="41"/>
      <c r="BP6" s="35"/>
      <c r="BQ6" s="36"/>
      <c r="BR6" s="36"/>
      <c r="BS6" s="36"/>
      <c r="BT6" s="36"/>
      <c r="BU6" s="37"/>
      <c r="BV6" s="38"/>
      <c r="BW6" s="36"/>
      <c r="BX6" s="36"/>
      <c r="BY6" s="36"/>
      <c r="BZ6" s="36"/>
      <c r="CA6" s="37"/>
      <c r="CB6" s="134"/>
      <c r="CC6" s="135"/>
      <c r="CD6" s="136"/>
      <c r="CE6" s="41"/>
      <c r="CF6" s="35"/>
      <c r="CG6" s="36"/>
      <c r="CH6" s="36"/>
      <c r="CI6" s="36"/>
      <c r="CJ6" s="36"/>
      <c r="CK6" s="37"/>
      <c r="CL6" s="38"/>
      <c r="CM6" s="36"/>
      <c r="CN6" s="36"/>
      <c r="CO6" s="36"/>
      <c r="CP6" s="36"/>
      <c r="CQ6" s="37"/>
      <c r="CR6" s="134"/>
      <c r="CS6" s="135"/>
      <c r="CT6" s="136"/>
      <c r="CU6" s="41"/>
      <c r="CV6" s="133"/>
      <c r="CW6" s="36"/>
      <c r="CX6" s="36"/>
      <c r="CY6" s="36"/>
      <c r="CZ6" s="36"/>
      <c r="DA6" s="37"/>
      <c r="DB6" s="38"/>
      <c r="DC6" s="36"/>
      <c r="DD6" s="36"/>
      <c r="DE6" s="36"/>
      <c r="DF6" s="36"/>
      <c r="DG6" s="37"/>
      <c r="DH6" s="172"/>
      <c r="DI6" s="186" t="s">
        <v>51</v>
      </c>
      <c r="DJ6" s="38"/>
      <c r="DK6" s="36"/>
      <c r="DL6" s="37"/>
      <c r="DM6"/>
    </row>
    <row r="7" spans="1:119" s="25" customFormat="1" ht="13.2" customHeight="1" x14ac:dyDescent="0.3">
      <c r="A7" s="33">
        <v>1</v>
      </c>
      <c r="B7" s="33" t="s">
        <v>0</v>
      </c>
      <c r="C7" s="42"/>
      <c r="D7" s="43"/>
      <c r="E7" s="44"/>
      <c r="F7" s="44"/>
      <c r="G7" s="44"/>
      <c r="H7" s="44"/>
      <c r="I7" s="45"/>
      <c r="J7" s="46"/>
      <c r="K7" s="44"/>
      <c r="L7" s="44"/>
      <c r="M7" s="44"/>
      <c r="N7" s="44"/>
      <c r="O7" s="45"/>
      <c r="P7" s="137"/>
      <c r="Q7" s="138"/>
      <c r="R7" s="139"/>
      <c r="S7" s="39"/>
      <c r="T7" s="43"/>
      <c r="U7" s="44"/>
      <c r="V7" s="44"/>
      <c r="W7" s="44"/>
      <c r="X7" s="44"/>
      <c r="Y7" s="45"/>
      <c r="Z7" s="46"/>
      <c r="AA7" s="44"/>
      <c r="AB7" s="44"/>
      <c r="AC7" s="44"/>
      <c r="AD7" s="44"/>
      <c r="AE7" s="45"/>
      <c r="AF7" s="137"/>
      <c r="AG7" s="138"/>
      <c r="AH7" s="139"/>
      <c r="AI7" s="41"/>
      <c r="AJ7" s="43"/>
      <c r="AK7" s="44"/>
      <c r="AL7" s="44"/>
      <c r="AM7" s="44"/>
      <c r="AN7" s="44"/>
      <c r="AO7" s="45"/>
      <c r="AP7" s="46"/>
      <c r="AQ7" s="44"/>
      <c r="AR7" s="44"/>
      <c r="AS7" s="44"/>
      <c r="AT7" s="44"/>
      <c r="AU7" s="45"/>
      <c r="AV7" s="137"/>
      <c r="AW7" s="138"/>
      <c r="AX7" s="139"/>
      <c r="AY7" s="41"/>
      <c r="AZ7" s="43"/>
      <c r="BA7" s="44"/>
      <c r="BB7" s="44"/>
      <c r="BC7" s="44"/>
      <c r="BD7" s="44"/>
      <c r="BE7" s="45"/>
      <c r="BF7" s="46"/>
      <c r="BG7" s="44"/>
      <c r="BH7" s="44"/>
      <c r="BI7" s="44"/>
      <c r="BJ7" s="44"/>
      <c r="BK7" s="45"/>
      <c r="BL7" s="137"/>
      <c r="BM7" s="138"/>
      <c r="BN7" s="139"/>
      <c r="BO7" s="41"/>
      <c r="BP7" s="43"/>
      <c r="BQ7" s="44"/>
      <c r="BR7" s="44"/>
      <c r="BS7" s="44"/>
      <c r="BT7" s="44"/>
      <c r="BU7" s="45"/>
      <c r="BV7" s="46"/>
      <c r="BW7" s="44"/>
      <c r="BX7" s="44"/>
      <c r="BY7" s="44"/>
      <c r="BZ7" s="44"/>
      <c r="CA7" s="45"/>
      <c r="CB7" s="137"/>
      <c r="CC7" s="138"/>
      <c r="CD7" s="139"/>
      <c r="CE7" s="41"/>
      <c r="CF7" s="43"/>
      <c r="CG7" s="44"/>
      <c r="CH7" s="44"/>
      <c r="CI7" s="44"/>
      <c r="CJ7" s="44"/>
      <c r="CK7" s="45"/>
      <c r="CL7" s="46"/>
      <c r="CM7" s="44"/>
      <c r="CN7" s="44"/>
      <c r="CO7" s="44"/>
      <c r="CP7" s="44"/>
      <c r="CQ7" s="45"/>
      <c r="CR7" s="137"/>
      <c r="CS7" s="138"/>
      <c r="CT7" s="139"/>
      <c r="CU7" s="41"/>
      <c r="CV7" s="46"/>
      <c r="CW7" s="44"/>
      <c r="CX7" s="44"/>
      <c r="CY7" s="44"/>
      <c r="CZ7" s="44"/>
      <c r="DA7" s="45"/>
      <c r="DB7" s="46"/>
      <c r="DC7" s="44"/>
      <c r="DD7" s="44"/>
      <c r="DE7" s="44"/>
      <c r="DF7" s="44"/>
      <c r="DG7" s="45"/>
      <c r="DH7" s="185"/>
      <c r="DI7" s="187" t="s">
        <v>0</v>
      </c>
      <c r="DJ7" s="46"/>
      <c r="DK7" s="44"/>
      <c r="DL7" s="45"/>
      <c r="DM7"/>
    </row>
    <row r="8" spans="1:119" s="25" customFormat="1" ht="13.2" customHeight="1" x14ac:dyDescent="0.3">
      <c r="A8" s="33"/>
      <c r="B8" s="33" t="s">
        <v>15</v>
      </c>
      <c r="C8" s="42"/>
      <c r="D8" s="43"/>
      <c r="E8" s="44"/>
      <c r="F8" s="44"/>
      <c r="G8" s="44"/>
      <c r="H8" s="44"/>
      <c r="I8" s="45"/>
      <c r="J8" s="46"/>
      <c r="K8" s="44"/>
      <c r="L8" s="44"/>
      <c r="M8" s="44"/>
      <c r="N8" s="44"/>
      <c r="O8" s="45"/>
      <c r="P8" s="137">
        <f>+D8+J8</f>
        <v>0</v>
      </c>
      <c r="Q8" s="138">
        <f>+F8+L8</f>
        <v>0</v>
      </c>
      <c r="R8" s="139">
        <f>+P8+Q8</f>
        <v>0</v>
      </c>
      <c r="S8" s="39"/>
      <c r="T8" s="5"/>
      <c r="U8" s="5"/>
      <c r="V8" s="5"/>
      <c r="W8" s="5"/>
      <c r="X8" s="5"/>
      <c r="Y8" s="5"/>
      <c r="Z8" s="46"/>
      <c r="AA8" s="44"/>
      <c r="AB8" s="44"/>
      <c r="AC8" s="44"/>
      <c r="AD8" s="44"/>
      <c r="AE8" s="45"/>
      <c r="AF8" s="137">
        <f>+T8+Z8</f>
        <v>0</v>
      </c>
      <c r="AG8" s="138">
        <f>+V8+AB8</f>
        <v>0</v>
      </c>
      <c r="AH8" s="139">
        <f>+AF8+AG8</f>
        <v>0</v>
      </c>
      <c r="AI8" s="41"/>
      <c r="AJ8" s="43"/>
      <c r="AK8" s="44"/>
      <c r="AL8" s="44"/>
      <c r="AM8" s="44"/>
      <c r="AN8" s="44"/>
      <c r="AO8" s="45"/>
      <c r="AP8" s="46"/>
      <c r="AQ8" s="44"/>
      <c r="AR8" s="44"/>
      <c r="AS8" s="44"/>
      <c r="AT8" s="44"/>
      <c r="AU8" s="45"/>
      <c r="AV8" s="137">
        <f>+AJ8+AP8</f>
        <v>0</v>
      </c>
      <c r="AW8" s="138">
        <f>+AL8+AR8</f>
        <v>0</v>
      </c>
      <c r="AX8" s="139">
        <f>+AV8+AW8</f>
        <v>0</v>
      </c>
      <c r="AY8" s="41"/>
      <c r="AZ8" s="43"/>
      <c r="BA8" s="44"/>
      <c r="BB8" s="44"/>
      <c r="BC8" s="44"/>
      <c r="BD8" s="44"/>
      <c r="BE8" s="45"/>
      <c r="BF8" s="46"/>
      <c r="BG8" s="44"/>
      <c r="BH8" s="44"/>
      <c r="BI8" s="44"/>
      <c r="BJ8" s="44"/>
      <c r="BK8" s="45"/>
      <c r="BL8" s="137">
        <f>+AZ8+BF8</f>
        <v>0</v>
      </c>
      <c r="BM8" s="138">
        <f>+BB8+BH8</f>
        <v>0</v>
      </c>
      <c r="BN8" s="139">
        <f>+BL8+BM8</f>
        <v>0</v>
      </c>
      <c r="BO8" s="41"/>
      <c r="BP8" s="43"/>
      <c r="BQ8" s="44"/>
      <c r="BR8" s="44"/>
      <c r="BS8" s="44"/>
      <c r="BT8" s="44"/>
      <c r="BU8" s="45"/>
      <c r="BV8" s="46"/>
      <c r="BW8" s="44"/>
      <c r="BX8" s="44"/>
      <c r="BY8" s="44"/>
      <c r="BZ8" s="44"/>
      <c r="CA8" s="45"/>
      <c r="CB8" s="137">
        <f>+BP8+BV8</f>
        <v>0</v>
      </c>
      <c r="CC8" s="138">
        <f>+BR8+BX8</f>
        <v>0</v>
      </c>
      <c r="CD8" s="139">
        <f>+CB8+CC8</f>
        <v>0</v>
      </c>
      <c r="CE8" s="41"/>
      <c r="CF8" s="43"/>
      <c r="CG8" s="44"/>
      <c r="CH8" s="44"/>
      <c r="CI8" s="44"/>
      <c r="CJ8" s="44"/>
      <c r="CK8" s="45"/>
      <c r="CL8" s="46"/>
      <c r="CM8" s="44"/>
      <c r="CN8" s="44"/>
      <c r="CO8" s="44"/>
      <c r="CP8" s="44"/>
      <c r="CQ8" s="45"/>
      <c r="CR8" s="137">
        <f>+CF8+CL8</f>
        <v>0</v>
      </c>
      <c r="CS8" s="138">
        <f>+CH8+CN8</f>
        <v>0</v>
      </c>
      <c r="CT8" s="139">
        <f>+CR8+CS8</f>
        <v>0</v>
      </c>
      <c r="CU8" s="41"/>
      <c r="CV8" s="46">
        <f t="shared" ref="CV8:CV15" si="0">+D8+T8+AJ8+AZ8+BP8+CF8</f>
        <v>0</v>
      </c>
      <c r="CW8" s="44"/>
      <c r="CX8" s="44">
        <f t="shared" ref="CX8:CX15" si="1">+F8+V8+AL8+BB8+BR8+CH8</f>
        <v>0</v>
      </c>
      <c r="CY8" s="47"/>
      <c r="CZ8" s="44">
        <f>+CV8+CX8</f>
        <v>0</v>
      </c>
      <c r="DA8" s="48"/>
      <c r="DB8" s="46">
        <f>+J8+Z8+AP8+BF8+BV8+CL8</f>
        <v>0</v>
      </c>
      <c r="DC8" s="47"/>
      <c r="DD8" s="44">
        <f>+L8+AB8+AR8+BH8+BX8+CN8</f>
        <v>0</v>
      </c>
      <c r="DE8" s="47"/>
      <c r="DF8" s="44">
        <f>+DB8+DD8</f>
        <v>0</v>
      </c>
      <c r="DG8" s="48"/>
      <c r="DH8" s="176"/>
      <c r="DI8" s="187" t="s">
        <v>15</v>
      </c>
      <c r="DJ8" s="46">
        <f>+CZ8</f>
        <v>0</v>
      </c>
      <c r="DK8" s="44">
        <f>+DF8</f>
        <v>0</v>
      </c>
      <c r="DL8" s="45">
        <f>+DJ8+DK8</f>
        <v>0</v>
      </c>
      <c r="DM8"/>
    </row>
    <row r="9" spans="1:119" s="25" customFormat="1" ht="13.2" customHeight="1" x14ac:dyDescent="0.3">
      <c r="A9" s="33"/>
      <c r="B9" s="33" t="s">
        <v>16</v>
      </c>
      <c r="C9" s="42"/>
      <c r="D9" s="43"/>
      <c r="E9" s="44"/>
      <c r="F9" s="44"/>
      <c r="G9" s="44"/>
      <c r="H9" s="44"/>
      <c r="I9" s="45"/>
      <c r="J9" s="46"/>
      <c r="K9" s="44"/>
      <c r="L9" s="44"/>
      <c r="M9" s="44"/>
      <c r="N9" s="44"/>
      <c r="O9" s="45"/>
      <c r="P9" s="140">
        <f t="shared" ref="P9:P16" si="2">+D9+J9</f>
        <v>0</v>
      </c>
      <c r="Q9" s="141">
        <f t="shared" ref="Q9:Q16" si="3">+F9+L9</f>
        <v>0</v>
      </c>
      <c r="R9" s="142">
        <f t="shared" ref="R9:R16" si="4">+P9+Q9</f>
        <v>0</v>
      </c>
      <c r="S9" s="39"/>
      <c r="T9" s="5"/>
      <c r="U9" s="5"/>
      <c r="V9" s="5"/>
      <c r="W9" s="5"/>
      <c r="X9" s="5"/>
      <c r="Y9" s="5"/>
      <c r="Z9" s="46"/>
      <c r="AA9" s="44"/>
      <c r="AB9" s="44"/>
      <c r="AC9" s="44"/>
      <c r="AD9" s="44"/>
      <c r="AE9" s="45"/>
      <c r="AF9" s="140">
        <f t="shared" ref="AF9:AF16" si="5">+T9+Z9</f>
        <v>0</v>
      </c>
      <c r="AG9" s="141">
        <f t="shared" ref="AG9:AG16" si="6">+V9+AB9</f>
        <v>0</v>
      </c>
      <c r="AH9" s="142">
        <f t="shared" ref="AH9:AH16" si="7">+AF9+AG9</f>
        <v>0</v>
      </c>
      <c r="AI9" s="41"/>
      <c r="AJ9" s="43"/>
      <c r="AK9" s="44"/>
      <c r="AL9" s="44"/>
      <c r="AM9" s="44"/>
      <c r="AN9" s="44"/>
      <c r="AO9" s="45"/>
      <c r="AP9" s="46"/>
      <c r="AQ9" s="44"/>
      <c r="AR9" s="44"/>
      <c r="AS9" s="44"/>
      <c r="AT9" s="44"/>
      <c r="AU9" s="45"/>
      <c r="AV9" s="140">
        <f t="shared" ref="AV9:AV16" si="8">+AJ9+AP9</f>
        <v>0</v>
      </c>
      <c r="AW9" s="141">
        <f t="shared" ref="AW9:AW16" si="9">+AL9+AR9</f>
        <v>0</v>
      </c>
      <c r="AX9" s="142">
        <f t="shared" ref="AX9:AX16" si="10">+AV9+AW9</f>
        <v>0</v>
      </c>
      <c r="AY9" s="41"/>
      <c r="AZ9" s="43"/>
      <c r="BA9" s="44"/>
      <c r="BB9" s="44"/>
      <c r="BC9" s="44"/>
      <c r="BD9" s="44"/>
      <c r="BE9" s="45"/>
      <c r="BF9" s="46"/>
      <c r="BG9" s="44"/>
      <c r="BH9" s="44"/>
      <c r="BI9" s="44"/>
      <c r="BJ9" s="44"/>
      <c r="BK9" s="45"/>
      <c r="BL9" s="140">
        <f t="shared" ref="BL9:BL16" si="11">+AZ9+BF9</f>
        <v>0</v>
      </c>
      <c r="BM9" s="141">
        <f t="shared" ref="BM9:BM16" si="12">+BB9+BH9</f>
        <v>0</v>
      </c>
      <c r="BN9" s="142">
        <f t="shared" ref="BN9:BN16" si="13">+BL9+BM9</f>
        <v>0</v>
      </c>
      <c r="BO9" s="41"/>
      <c r="BP9" s="43"/>
      <c r="BQ9" s="44"/>
      <c r="BR9" s="44"/>
      <c r="BS9" s="44"/>
      <c r="BT9" s="44"/>
      <c r="BU9" s="45"/>
      <c r="BV9" s="46"/>
      <c r="BW9" s="44"/>
      <c r="BX9" s="44"/>
      <c r="BY9" s="44"/>
      <c r="BZ9" s="44"/>
      <c r="CA9" s="45"/>
      <c r="CB9" s="140">
        <f t="shared" ref="CB9:CB16" si="14">+BP9+BV9</f>
        <v>0</v>
      </c>
      <c r="CC9" s="141">
        <f t="shared" ref="CC9:CC16" si="15">+BR9+BX9</f>
        <v>0</v>
      </c>
      <c r="CD9" s="142">
        <f t="shared" ref="CD9:CD16" si="16">+CB9+CC9</f>
        <v>0</v>
      </c>
      <c r="CE9" s="41"/>
      <c r="CF9" s="43"/>
      <c r="CG9" s="44"/>
      <c r="CH9" s="44"/>
      <c r="CI9" s="44"/>
      <c r="CJ9" s="44"/>
      <c r="CK9" s="45"/>
      <c r="CL9" s="46"/>
      <c r="CM9" s="44"/>
      <c r="CN9" s="44"/>
      <c r="CO9" s="44"/>
      <c r="CP9" s="44"/>
      <c r="CQ9" s="45"/>
      <c r="CR9" s="140">
        <f t="shared" ref="CR9:CR16" si="17">+CF9+CL9</f>
        <v>0</v>
      </c>
      <c r="CS9" s="141">
        <f t="shared" ref="CS9:CS16" si="18">+CH9+CN9</f>
        <v>0</v>
      </c>
      <c r="CT9" s="142">
        <f t="shared" ref="CT9:CT16" si="19">+CR9+CS9</f>
        <v>0</v>
      </c>
      <c r="CU9" s="41"/>
      <c r="CV9" s="46">
        <f t="shared" si="0"/>
        <v>0</v>
      </c>
      <c r="CW9" s="44"/>
      <c r="CX9" s="44">
        <f t="shared" si="1"/>
        <v>0</v>
      </c>
      <c r="CY9" s="47"/>
      <c r="CZ9" s="44">
        <f t="shared" ref="CZ9:CZ16" si="20">+CV9+CX9</f>
        <v>0</v>
      </c>
      <c r="DA9" s="48"/>
      <c r="DB9" s="46"/>
      <c r="DC9" s="47"/>
      <c r="DD9" s="44">
        <v>0</v>
      </c>
      <c r="DE9" s="47"/>
      <c r="DF9" s="44">
        <v>0</v>
      </c>
      <c r="DG9" s="48"/>
      <c r="DH9" s="176"/>
      <c r="DI9" s="187" t="s">
        <v>16</v>
      </c>
      <c r="DJ9" s="46">
        <f>+CZ9</f>
        <v>0</v>
      </c>
      <c r="DK9" s="44">
        <f>+DF9</f>
        <v>0</v>
      </c>
      <c r="DL9" s="45">
        <f>+DJ9+DK9</f>
        <v>0</v>
      </c>
      <c r="DM9"/>
    </row>
    <row r="10" spans="1:119" s="25" customFormat="1" ht="13.2" customHeight="1" x14ac:dyDescent="0.3">
      <c r="A10" s="33"/>
      <c r="B10" s="49" t="s">
        <v>17</v>
      </c>
      <c r="C10" s="50"/>
      <c r="D10" s="51"/>
      <c r="E10" s="52"/>
      <c r="F10" s="52"/>
      <c r="G10" s="52"/>
      <c r="H10" s="52"/>
      <c r="I10" s="53"/>
      <c r="J10" s="54"/>
      <c r="K10" s="52"/>
      <c r="L10" s="52"/>
      <c r="M10" s="52"/>
      <c r="N10" s="52"/>
      <c r="O10" s="53"/>
      <c r="P10" s="143">
        <f t="shared" si="2"/>
        <v>0</v>
      </c>
      <c r="Q10" s="144">
        <f t="shared" si="3"/>
        <v>0</v>
      </c>
      <c r="R10" s="145">
        <f t="shared" si="4"/>
        <v>0</v>
      </c>
      <c r="S10" s="39"/>
      <c r="T10" s="235"/>
      <c r="U10" s="235"/>
      <c r="V10" s="235"/>
      <c r="W10" s="235"/>
      <c r="X10" s="235"/>
      <c r="Y10" s="235"/>
      <c r="Z10" s="54"/>
      <c r="AA10" s="52"/>
      <c r="AB10" s="52"/>
      <c r="AC10" s="52"/>
      <c r="AD10" s="52"/>
      <c r="AE10" s="53"/>
      <c r="AF10" s="143">
        <f t="shared" si="5"/>
        <v>0</v>
      </c>
      <c r="AG10" s="144">
        <f t="shared" si="6"/>
        <v>0</v>
      </c>
      <c r="AH10" s="145">
        <f t="shared" si="7"/>
        <v>0</v>
      </c>
      <c r="AI10" s="41"/>
      <c r="AJ10" s="51"/>
      <c r="AK10" s="52"/>
      <c r="AL10" s="52"/>
      <c r="AM10" s="52"/>
      <c r="AN10" s="52"/>
      <c r="AO10" s="53"/>
      <c r="AP10" s="54"/>
      <c r="AQ10" s="52"/>
      <c r="AR10" s="52"/>
      <c r="AS10" s="52"/>
      <c r="AT10" s="52"/>
      <c r="AU10" s="53"/>
      <c r="AV10" s="143">
        <f t="shared" si="8"/>
        <v>0</v>
      </c>
      <c r="AW10" s="144">
        <f t="shared" si="9"/>
        <v>0</v>
      </c>
      <c r="AX10" s="145">
        <f t="shared" si="10"/>
        <v>0</v>
      </c>
      <c r="AY10" s="41"/>
      <c r="AZ10" s="51"/>
      <c r="BA10" s="52"/>
      <c r="BB10" s="52"/>
      <c r="BC10" s="52"/>
      <c r="BD10" s="52"/>
      <c r="BE10" s="53"/>
      <c r="BF10" s="54"/>
      <c r="BG10" s="52"/>
      <c r="BH10" s="52"/>
      <c r="BI10" s="52"/>
      <c r="BJ10" s="52"/>
      <c r="BK10" s="53"/>
      <c r="BL10" s="143">
        <f t="shared" si="11"/>
        <v>0</v>
      </c>
      <c r="BM10" s="144">
        <f t="shared" si="12"/>
        <v>0</v>
      </c>
      <c r="BN10" s="145">
        <f t="shared" si="13"/>
        <v>0</v>
      </c>
      <c r="BO10" s="41"/>
      <c r="BP10" s="51"/>
      <c r="BQ10" s="52"/>
      <c r="BR10" s="52"/>
      <c r="BS10" s="52"/>
      <c r="BT10" s="52"/>
      <c r="BU10" s="53"/>
      <c r="BV10" s="54"/>
      <c r="BW10" s="52"/>
      <c r="BX10" s="52"/>
      <c r="BY10" s="52"/>
      <c r="BZ10" s="52"/>
      <c r="CA10" s="53"/>
      <c r="CB10" s="143">
        <f t="shared" si="14"/>
        <v>0</v>
      </c>
      <c r="CC10" s="144">
        <f t="shared" si="15"/>
        <v>0</v>
      </c>
      <c r="CD10" s="145">
        <f t="shared" si="16"/>
        <v>0</v>
      </c>
      <c r="CE10" s="41"/>
      <c r="CF10" s="51"/>
      <c r="CG10" s="52"/>
      <c r="CH10" s="52"/>
      <c r="CI10" s="52"/>
      <c r="CJ10" s="52"/>
      <c r="CK10" s="53"/>
      <c r="CL10" s="54"/>
      <c r="CM10" s="52"/>
      <c r="CN10" s="52"/>
      <c r="CO10" s="52"/>
      <c r="CP10" s="52"/>
      <c r="CQ10" s="53"/>
      <c r="CR10" s="143">
        <f t="shared" si="17"/>
        <v>0</v>
      </c>
      <c r="CS10" s="144">
        <f t="shared" si="18"/>
        <v>0</v>
      </c>
      <c r="CT10" s="145">
        <f t="shared" si="19"/>
        <v>0</v>
      </c>
      <c r="CU10" s="41"/>
      <c r="CV10" s="46">
        <f t="shared" si="0"/>
        <v>0</v>
      </c>
      <c r="CW10" s="44"/>
      <c r="CX10" s="44">
        <f t="shared" si="1"/>
        <v>0</v>
      </c>
      <c r="CY10" s="55"/>
      <c r="CZ10" s="44">
        <f t="shared" si="20"/>
        <v>0</v>
      </c>
      <c r="DA10" s="56"/>
      <c r="DB10" s="54">
        <f>+DB8+DB9</f>
        <v>0</v>
      </c>
      <c r="DC10" s="55"/>
      <c r="DD10" s="52">
        <f>+DD8+DD9</f>
        <v>0</v>
      </c>
      <c r="DE10" s="55"/>
      <c r="DF10" s="52">
        <f>+DF8+DF9</f>
        <v>0</v>
      </c>
      <c r="DG10" s="56"/>
      <c r="DH10" s="175"/>
      <c r="DI10" s="188" t="s">
        <v>17</v>
      </c>
      <c r="DJ10" s="54">
        <f>+DJ8</f>
        <v>0</v>
      </c>
      <c r="DK10" s="52">
        <f>+DK8</f>
        <v>0</v>
      </c>
      <c r="DL10" s="53">
        <f>+DL8</f>
        <v>0</v>
      </c>
      <c r="DM10"/>
    </row>
    <row r="11" spans="1:119" s="25" customFormat="1" ht="15.6" x14ac:dyDescent="0.3">
      <c r="A11" s="33">
        <v>2</v>
      </c>
      <c r="B11" s="33" t="s">
        <v>1</v>
      </c>
      <c r="C11" s="42"/>
      <c r="D11" s="43"/>
      <c r="E11" s="44"/>
      <c r="F11" s="44"/>
      <c r="G11" s="44"/>
      <c r="H11" s="44"/>
      <c r="I11" s="45"/>
      <c r="J11" s="46"/>
      <c r="K11" s="44"/>
      <c r="L11" s="44"/>
      <c r="M11" s="44"/>
      <c r="N11" s="44"/>
      <c r="O11" s="45"/>
      <c r="P11" s="137">
        <f t="shared" si="2"/>
        <v>0</v>
      </c>
      <c r="Q11" s="138">
        <f t="shared" si="3"/>
        <v>0</v>
      </c>
      <c r="R11" s="139">
        <f t="shared" si="4"/>
        <v>0</v>
      </c>
      <c r="S11" s="39"/>
      <c r="T11" s="5"/>
      <c r="U11" s="5"/>
      <c r="V11" s="5"/>
      <c r="W11" s="5"/>
      <c r="X11" s="5"/>
      <c r="Y11" s="5"/>
      <c r="Z11" s="46"/>
      <c r="AA11" s="44"/>
      <c r="AB11" s="44"/>
      <c r="AC11" s="44"/>
      <c r="AD11" s="44"/>
      <c r="AE11" s="45"/>
      <c r="AF11" s="137">
        <f t="shared" si="5"/>
        <v>0</v>
      </c>
      <c r="AG11" s="138">
        <f t="shared" si="6"/>
        <v>0</v>
      </c>
      <c r="AH11" s="139">
        <f t="shared" si="7"/>
        <v>0</v>
      </c>
      <c r="AI11" s="41"/>
      <c r="AJ11" s="43"/>
      <c r="AK11" s="44"/>
      <c r="AL11" s="44"/>
      <c r="AM11" s="44"/>
      <c r="AN11" s="44"/>
      <c r="AO11" s="45"/>
      <c r="AP11" s="46"/>
      <c r="AQ11" s="44"/>
      <c r="AR11" s="44"/>
      <c r="AS11" s="44"/>
      <c r="AT11" s="44"/>
      <c r="AU11" s="45"/>
      <c r="AV11" s="137">
        <f t="shared" si="8"/>
        <v>0</v>
      </c>
      <c r="AW11" s="138">
        <f t="shared" si="9"/>
        <v>0</v>
      </c>
      <c r="AX11" s="139">
        <f t="shared" si="10"/>
        <v>0</v>
      </c>
      <c r="AY11" s="41"/>
      <c r="AZ11" s="43"/>
      <c r="BA11" s="44"/>
      <c r="BB11" s="44"/>
      <c r="BC11" s="44"/>
      <c r="BD11" s="44"/>
      <c r="BE11" s="45"/>
      <c r="BF11" s="46"/>
      <c r="BG11" s="44"/>
      <c r="BH11" s="44"/>
      <c r="BI11" s="44"/>
      <c r="BJ11" s="44"/>
      <c r="BK11" s="45"/>
      <c r="BL11" s="137">
        <f t="shared" si="11"/>
        <v>0</v>
      </c>
      <c r="BM11" s="138">
        <f t="shared" si="12"/>
        <v>0</v>
      </c>
      <c r="BN11" s="139">
        <f t="shared" si="13"/>
        <v>0</v>
      </c>
      <c r="BO11" s="41"/>
      <c r="BP11" s="43"/>
      <c r="BQ11" s="44"/>
      <c r="BR11" s="44"/>
      <c r="BS11" s="44"/>
      <c r="BT11" s="44"/>
      <c r="BU11" s="45"/>
      <c r="BV11" s="46"/>
      <c r="BW11" s="44"/>
      <c r="BX11" s="44"/>
      <c r="BY11" s="44"/>
      <c r="BZ11" s="44"/>
      <c r="CA11" s="45"/>
      <c r="CB11" s="137">
        <f t="shared" si="14"/>
        <v>0</v>
      </c>
      <c r="CC11" s="138">
        <f t="shared" si="15"/>
        <v>0</v>
      </c>
      <c r="CD11" s="139">
        <f t="shared" si="16"/>
        <v>0</v>
      </c>
      <c r="CE11" s="41"/>
      <c r="CF11" s="43"/>
      <c r="CG11" s="44"/>
      <c r="CH11" s="44"/>
      <c r="CI11" s="44"/>
      <c r="CJ11" s="44"/>
      <c r="CK11" s="45"/>
      <c r="CL11" s="46"/>
      <c r="CM11" s="44"/>
      <c r="CN11" s="44"/>
      <c r="CO11" s="44"/>
      <c r="CP11" s="44"/>
      <c r="CQ11" s="45"/>
      <c r="CR11" s="137">
        <f t="shared" si="17"/>
        <v>0</v>
      </c>
      <c r="CS11" s="138">
        <f t="shared" si="18"/>
        <v>0</v>
      </c>
      <c r="CT11" s="139">
        <f t="shared" si="19"/>
        <v>0</v>
      </c>
      <c r="CU11" s="41"/>
      <c r="CV11" s="46">
        <f t="shared" si="0"/>
        <v>0</v>
      </c>
      <c r="CW11" s="44"/>
      <c r="CX11" s="44">
        <f t="shared" si="1"/>
        <v>0</v>
      </c>
      <c r="CY11" s="47"/>
      <c r="CZ11" s="44">
        <f t="shared" si="20"/>
        <v>0</v>
      </c>
      <c r="DA11" s="48"/>
      <c r="DB11" s="46">
        <f t="shared" ref="DB11:DB15" si="21">+J11+Z11+AP11+BF11+BV11+CL11</f>
        <v>0</v>
      </c>
      <c r="DC11" s="47"/>
      <c r="DD11" s="44">
        <f t="shared" ref="DD11:DD15" si="22">+L11+AB11+AR11+BH11+BX11+CN11</f>
        <v>0</v>
      </c>
      <c r="DE11" s="47"/>
      <c r="DF11" s="44">
        <f t="shared" ref="DF11:DF15" si="23">+DB11+DD11</f>
        <v>0</v>
      </c>
      <c r="DG11" s="48"/>
      <c r="DH11" s="174"/>
      <c r="DI11" s="187" t="s">
        <v>1</v>
      </c>
      <c r="DJ11" s="46">
        <f t="shared" ref="DJ11:DJ15" si="24">+CZ11</f>
        <v>0</v>
      </c>
      <c r="DK11" s="44">
        <f t="shared" ref="DK11:DK15" si="25">+DF11</f>
        <v>0</v>
      </c>
      <c r="DL11" s="45">
        <f t="shared" ref="DL11:DL15" si="26">+DJ11+DK11</f>
        <v>0</v>
      </c>
      <c r="DM11"/>
    </row>
    <row r="12" spans="1:119" s="25" customFormat="1" ht="15.6" x14ac:dyDescent="0.3">
      <c r="A12" s="33">
        <v>3</v>
      </c>
      <c r="B12" s="33" t="s">
        <v>2</v>
      </c>
      <c r="C12" s="42"/>
      <c r="D12" s="43"/>
      <c r="E12" s="44"/>
      <c r="F12" s="44"/>
      <c r="G12" s="44"/>
      <c r="H12" s="44"/>
      <c r="I12" s="45"/>
      <c r="J12" s="46"/>
      <c r="K12" s="44"/>
      <c r="L12" s="44"/>
      <c r="M12" s="44"/>
      <c r="N12" s="44"/>
      <c r="O12" s="45"/>
      <c r="P12" s="137">
        <f t="shared" si="2"/>
        <v>0</v>
      </c>
      <c r="Q12" s="138">
        <f t="shared" si="3"/>
        <v>0</v>
      </c>
      <c r="R12" s="139">
        <f t="shared" si="4"/>
        <v>0</v>
      </c>
      <c r="S12" s="39"/>
      <c r="T12" s="5"/>
      <c r="U12" s="5"/>
      <c r="V12" s="5"/>
      <c r="W12" s="5"/>
      <c r="X12" s="5"/>
      <c r="Y12" s="5"/>
      <c r="Z12" s="46"/>
      <c r="AA12" s="44"/>
      <c r="AB12" s="44"/>
      <c r="AC12" s="44"/>
      <c r="AD12" s="44"/>
      <c r="AE12" s="45"/>
      <c r="AF12" s="137">
        <f t="shared" si="5"/>
        <v>0</v>
      </c>
      <c r="AG12" s="138">
        <f t="shared" si="6"/>
        <v>0</v>
      </c>
      <c r="AH12" s="139">
        <f t="shared" si="7"/>
        <v>0</v>
      </c>
      <c r="AI12" s="41"/>
      <c r="AJ12" s="43"/>
      <c r="AK12" s="44"/>
      <c r="AL12" s="44"/>
      <c r="AM12" s="44"/>
      <c r="AN12" s="44"/>
      <c r="AO12" s="45"/>
      <c r="AP12" s="46"/>
      <c r="AQ12" s="44"/>
      <c r="AR12" s="44"/>
      <c r="AS12" s="44"/>
      <c r="AT12" s="44"/>
      <c r="AU12" s="45"/>
      <c r="AV12" s="137">
        <f t="shared" si="8"/>
        <v>0</v>
      </c>
      <c r="AW12" s="138">
        <f t="shared" si="9"/>
        <v>0</v>
      </c>
      <c r="AX12" s="139">
        <f t="shared" si="10"/>
        <v>0</v>
      </c>
      <c r="AY12" s="41"/>
      <c r="AZ12" s="43"/>
      <c r="BA12" s="44"/>
      <c r="BB12" s="44"/>
      <c r="BC12" s="44"/>
      <c r="BD12" s="44"/>
      <c r="BE12" s="45"/>
      <c r="BF12" s="46"/>
      <c r="BG12" s="44"/>
      <c r="BH12" s="44"/>
      <c r="BI12" s="44"/>
      <c r="BJ12" s="44"/>
      <c r="BK12" s="45"/>
      <c r="BL12" s="137">
        <f t="shared" si="11"/>
        <v>0</v>
      </c>
      <c r="BM12" s="138">
        <f t="shared" si="12"/>
        <v>0</v>
      </c>
      <c r="BN12" s="139">
        <f t="shared" si="13"/>
        <v>0</v>
      </c>
      <c r="BO12" s="41"/>
      <c r="BP12" s="43"/>
      <c r="BQ12" s="44"/>
      <c r="BR12" s="44"/>
      <c r="BS12" s="44"/>
      <c r="BT12" s="44"/>
      <c r="BU12" s="45"/>
      <c r="BV12" s="46"/>
      <c r="BW12" s="44"/>
      <c r="BX12" s="44"/>
      <c r="BY12" s="44"/>
      <c r="BZ12" s="44"/>
      <c r="CA12" s="45"/>
      <c r="CB12" s="137">
        <f t="shared" si="14"/>
        <v>0</v>
      </c>
      <c r="CC12" s="138">
        <f t="shared" si="15"/>
        <v>0</v>
      </c>
      <c r="CD12" s="139">
        <f t="shared" si="16"/>
        <v>0</v>
      </c>
      <c r="CE12" s="41"/>
      <c r="CF12" s="43"/>
      <c r="CG12" s="44"/>
      <c r="CH12" s="44"/>
      <c r="CI12" s="44"/>
      <c r="CJ12" s="44"/>
      <c r="CK12" s="45"/>
      <c r="CL12" s="46"/>
      <c r="CM12" s="44"/>
      <c r="CN12" s="44"/>
      <c r="CO12" s="44"/>
      <c r="CP12" s="44"/>
      <c r="CQ12" s="45"/>
      <c r="CR12" s="137">
        <f t="shared" si="17"/>
        <v>0</v>
      </c>
      <c r="CS12" s="138">
        <f t="shared" si="18"/>
        <v>0</v>
      </c>
      <c r="CT12" s="139">
        <f t="shared" si="19"/>
        <v>0</v>
      </c>
      <c r="CU12" s="41"/>
      <c r="CV12" s="46">
        <f t="shared" si="0"/>
        <v>0</v>
      </c>
      <c r="CW12" s="44"/>
      <c r="CX12" s="44">
        <f t="shared" si="1"/>
        <v>0</v>
      </c>
      <c r="CY12" s="47"/>
      <c r="CZ12" s="44">
        <f t="shared" si="20"/>
        <v>0</v>
      </c>
      <c r="DA12" s="48"/>
      <c r="DB12" s="46">
        <f t="shared" si="21"/>
        <v>0</v>
      </c>
      <c r="DC12" s="47"/>
      <c r="DD12" s="44">
        <f t="shared" si="22"/>
        <v>0</v>
      </c>
      <c r="DE12" s="47"/>
      <c r="DF12" s="44">
        <f t="shared" si="23"/>
        <v>0</v>
      </c>
      <c r="DG12" s="48"/>
      <c r="DH12" s="174"/>
      <c r="DI12" s="187" t="s">
        <v>2</v>
      </c>
      <c r="DJ12" s="46">
        <f t="shared" si="24"/>
        <v>0</v>
      </c>
      <c r="DK12" s="44">
        <f t="shared" si="25"/>
        <v>0</v>
      </c>
      <c r="DL12" s="45">
        <f t="shared" si="26"/>
        <v>0</v>
      </c>
      <c r="DM12"/>
    </row>
    <row r="13" spans="1:119" s="25" customFormat="1" ht="15.6" x14ac:dyDescent="0.3">
      <c r="A13" s="33">
        <v>4</v>
      </c>
      <c r="B13" s="33" t="s">
        <v>3</v>
      </c>
      <c r="C13" s="42"/>
      <c r="D13" s="43"/>
      <c r="E13" s="44"/>
      <c r="F13" s="44"/>
      <c r="G13" s="44"/>
      <c r="H13" s="44"/>
      <c r="I13" s="45"/>
      <c r="J13" s="46"/>
      <c r="K13" s="44"/>
      <c r="L13" s="44"/>
      <c r="M13" s="44"/>
      <c r="N13" s="44"/>
      <c r="O13" s="45"/>
      <c r="P13" s="137">
        <f t="shared" si="2"/>
        <v>0</v>
      </c>
      <c r="Q13" s="138">
        <f t="shared" si="3"/>
        <v>0</v>
      </c>
      <c r="R13" s="139">
        <f t="shared" si="4"/>
        <v>0</v>
      </c>
      <c r="S13" s="39"/>
      <c r="T13" s="5"/>
      <c r="U13" s="5"/>
      <c r="V13" s="5"/>
      <c r="W13" s="5"/>
      <c r="X13" s="5"/>
      <c r="Y13" s="5"/>
      <c r="Z13" s="46"/>
      <c r="AA13" s="44"/>
      <c r="AB13" s="44"/>
      <c r="AC13" s="44"/>
      <c r="AD13" s="44"/>
      <c r="AE13" s="45"/>
      <c r="AF13" s="137">
        <f t="shared" si="5"/>
        <v>0</v>
      </c>
      <c r="AG13" s="138">
        <f t="shared" si="6"/>
        <v>0</v>
      </c>
      <c r="AH13" s="139">
        <f t="shared" si="7"/>
        <v>0</v>
      </c>
      <c r="AI13" s="41"/>
      <c r="AJ13" s="43"/>
      <c r="AK13" s="44"/>
      <c r="AL13" s="44"/>
      <c r="AM13" s="44"/>
      <c r="AN13" s="44"/>
      <c r="AO13" s="45"/>
      <c r="AP13" s="46"/>
      <c r="AQ13" s="44"/>
      <c r="AR13" s="44"/>
      <c r="AS13" s="44"/>
      <c r="AT13" s="44"/>
      <c r="AU13" s="45"/>
      <c r="AV13" s="137">
        <f t="shared" si="8"/>
        <v>0</v>
      </c>
      <c r="AW13" s="138">
        <f t="shared" si="9"/>
        <v>0</v>
      </c>
      <c r="AX13" s="139">
        <f t="shared" si="10"/>
        <v>0</v>
      </c>
      <c r="AY13" s="41"/>
      <c r="AZ13" s="43"/>
      <c r="BA13" s="44"/>
      <c r="BB13" s="44"/>
      <c r="BC13" s="44"/>
      <c r="BD13" s="44"/>
      <c r="BE13" s="45"/>
      <c r="BF13" s="46"/>
      <c r="BG13" s="44"/>
      <c r="BH13" s="44"/>
      <c r="BI13" s="44"/>
      <c r="BJ13" s="44"/>
      <c r="BK13" s="45"/>
      <c r="BL13" s="137">
        <f t="shared" si="11"/>
        <v>0</v>
      </c>
      <c r="BM13" s="138">
        <f t="shared" si="12"/>
        <v>0</v>
      </c>
      <c r="BN13" s="139">
        <f t="shared" si="13"/>
        <v>0</v>
      </c>
      <c r="BO13" s="41"/>
      <c r="BP13" s="43"/>
      <c r="BQ13" s="44"/>
      <c r="BR13" s="44"/>
      <c r="BS13" s="44"/>
      <c r="BT13" s="44"/>
      <c r="BU13" s="45"/>
      <c r="BV13" s="46"/>
      <c r="BW13" s="44"/>
      <c r="BX13" s="44"/>
      <c r="BY13" s="44"/>
      <c r="BZ13" s="44"/>
      <c r="CA13" s="45"/>
      <c r="CB13" s="137">
        <f t="shared" si="14"/>
        <v>0</v>
      </c>
      <c r="CC13" s="138">
        <f t="shared" si="15"/>
        <v>0</v>
      </c>
      <c r="CD13" s="139">
        <f t="shared" si="16"/>
        <v>0</v>
      </c>
      <c r="CE13" s="41"/>
      <c r="CF13" s="43"/>
      <c r="CG13" s="44"/>
      <c r="CH13" s="44"/>
      <c r="CI13" s="44"/>
      <c r="CJ13" s="44"/>
      <c r="CK13" s="45"/>
      <c r="CL13" s="46"/>
      <c r="CM13" s="44"/>
      <c r="CN13" s="44"/>
      <c r="CO13" s="44"/>
      <c r="CP13" s="44"/>
      <c r="CQ13" s="45"/>
      <c r="CR13" s="137">
        <f t="shared" si="17"/>
        <v>0</v>
      </c>
      <c r="CS13" s="138">
        <f t="shared" si="18"/>
        <v>0</v>
      </c>
      <c r="CT13" s="139">
        <f t="shared" si="19"/>
        <v>0</v>
      </c>
      <c r="CU13" s="41"/>
      <c r="CV13" s="46">
        <f t="shared" si="0"/>
        <v>0</v>
      </c>
      <c r="CW13" s="44"/>
      <c r="CX13" s="44">
        <f t="shared" si="1"/>
        <v>0</v>
      </c>
      <c r="CY13" s="47"/>
      <c r="CZ13" s="44">
        <f t="shared" si="20"/>
        <v>0</v>
      </c>
      <c r="DA13" s="48"/>
      <c r="DB13" s="46">
        <f t="shared" si="21"/>
        <v>0</v>
      </c>
      <c r="DC13" s="47"/>
      <c r="DD13" s="44">
        <f t="shared" si="22"/>
        <v>0</v>
      </c>
      <c r="DE13" s="47"/>
      <c r="DF13" s="44">
        <f t="shared" si="23"/>
        <v>0</v>
      </c>
      <c r="DG13" s="48"/>
      <c r="DH13" s="174"/>
      <c r="DI13" s="187" t="s">
        <v>3</v>
      </c>
      <c r="DJ13" s="46">
        <f t="shared" si="24"/>
        <v>0</v>
      </c>
      <c r="DK13" s="44">
        <f t="shared" si="25"/>
        <v>0</v>
      </c>
      <c r="DL13" s="45">
        <f t="shared" si="26"/>
        <v>0</v>
      </c>
      <c r="DM13"/>
    </row>
    <row r="14" spans="1:119" s="25" customFormat="1" ht="15.6" x14ac:dyDescent="0.3">
      <c r="A14" s="33">
        <v>5</v>
      </c>
      <c r="B14" s="33" t="s">
        <v>4</v>
      </c>
      <c r="C14" s="42"/>
      <c r="D14" s="43"/>
      <c r="E14" s="44"/>
      <c r="F14" s="44"/>
      <c r="G14" s="44"/>
      <c r="H14" s="44"/>
      <c r="I14" s="45"/>
      <c r="J14" s="46"/>
      <c r="K14" s="44"/>
      <c r="L14" s="44"/>
      <c r="M14" s="44"/>
      <c r="N14" s="44"/>
      <c r="O14" s="45"/>
      <c r="P14" s="137">
        <f t="shared" si="2"/>
        <v>0</v>
      </c>
      <c r="Q14" s="138">
        <f t="shared" si="3"/>
        <v>0</v>
      </c>
      <c r="R14" s="139">
        <f t="shared" si="4"/>
        <v>0</v>
      </c>
      <c r="S14" s="39"/>
      <c r="T14" s="5"/>
      <c r="U14" s="5"/>
      <c r="V14" s="5"/>
      <c r="W14" s="5"/>
      <c r="X14" s="5"/>
      <c r="Y14" s="5"/>
      <c r="Z14" s="46"/>
      <c r="AA14" s="44"/>
      <c r="AB14" s="44"/>
      <c r="AC14" s="44"/>
      <c r="AD14" s="44"/>
      <c r="AE14" s="45"/>
      <c r="AF14" s="137">
        <f t="shared" si="5"/>
        <v>0</v>
      </c>
      <c r="AG14" s="138">
        <f t="shared" si="6"/>
        <v>0</v>
      </c>
      <c r="AH14" s="139">
        <f t="shared" si="7"/>
        <v>0</v>
      </c>
      <c r="AI14" s="41"/>
      <c r="AJ14" s="43"/>
      <c r="AK14" s="44"/>
      <c r="AL14" s="44"/>
      <c r="AM14" s="44"/>
      <c r="AN14" s="44"/>
      <c r="AO14" s="45"/>
      <c r="AP14" s="46"/>
      <c r="AQ14" s="44"/>
      <c r="AR14" s="44"/>
      <c r="AS14" s="44"/>
      <c r="AT14" s="44"/>
      <c r="AU14" s="45"/>
      <c r="AV14" s="137">
        <f t="shared" si="8"/>
        <v>0</v>
      </c>
      <c r="AW14" s="138">
        <f t="shared" si="9"/>
        <v>0</v>
      </c>
      <c r="AX14" s="139">
        <f t="shared" si="10"/>
        <v>0</v>
      </c>
      <c r="AY14" s="41"/>
      <c r="AZ14" s="43"/>
      <c r="BA14" s="44"/>
      <c r="BB14" s="44"/>
      <c r="BC14" s="44"/>
      <c r="BD14" s="44"/>
      <c r="BE14" s="45"/>
      <c r="BF14" s="46"/>
      <c r="BG14" s="44"/>
      <c r="BH14" s="44"/>
      <c r="BI14" s="44"/>
      <c r="BJ14" s="44"/>
      <c r="BK14" s="45"/>
      <c r="BL14" s="137">
        <f t="shared" si="11"/>
        <v>0</v>
      </c>
      <c r="BM14" s="138">
        <f t="shared" si="12"/>
        <v>0</v>
      </c>
      <c r="BN14" s="139">
        <f t="shared" si="13"/>
        <v>0</v>
      </c>
      <c r="BO14" s="41"/>
      <c r="BP14" s="43"/>
      <c r="BQ14" s="44"/>
      <c r="BR14" s="44"/>
      <c r="BS14" s="44"/>
      <c r="BT14" s="44"/>
      <c r="BU14" s="45"/>
      <c r="BV14" s="46"/>
      <c r="BW14" s="44"/>
      <c r="BX14" s="44"/>
      <c r="BY14" s="44"/>
      <c r="BZ14" s="44"/>
      <c r="CA14" s="45"/>
      <c r="CB14" s="137">
        <f t="shared" si="14"/>
        <v>0</v>
      </c>
      <c r="CC14" s="138">
        <f t="shared" si="15"/>
        <v>0</v>
      </c>
      <c r="CD14" s="139">
        <f t="shared" si="16"/>
        <v>0</v>
      </c>
      <c r="CE14" s="41"/>
      <c r="CF14" s="43"/>
      <c r="CG14" s="44"/>
      <c r="CH14" s="44"/>
      <c r="CI14" s="44"/>
      <c r="CJ14" s="44"/>
      <c r="CK14" s="45"/>
      <c r="CL14" s="46"/>
      <c r="CM14" s="44"/>
      <c r="CN14" s="44"/>
      <c r="CO14" s="44"/>
      <c r="CP14" s="44"/>
      <c r="CQ14" s="45"/>
      <c r="CR14" s="137">
        <f t="shared" si="17"/>
        <v>0</v>
      </c>
      <c r="CS14" s="138">
        <f t="shared" si="18"/>
        <v>0</v>
      </c>
      <c r="CT14" s="139">
        <f t="shared" si="19"/>
        <v>0</v>
      </c>
      <c r="CU14" s="41"/>
      <c r="CV14" s="46">
        <f t="shared" si="0"/>
        <v>0</v>
      </c>
      <c r="CW14" s="44"/>
      <c r="CX14" s="44">
        <f t="shared" si="1"/>
        <v>0</v>
      </c>
      <c r="CY14" s="47"/>
      <c r="CZ14" s="44">
        <f t="shared" si="20"/>
        <v>0</v>
      </c>
      <c r="DA14" s="48"/>
      <c r="DB14" s="46">
        <f t="shared" si="21"/>
        <v>0</v>
      </c>
      <c r="DC14" s="47"/>
      <c r="DD14" s="44">
        <f t="shared" si="22"/>
        <v>0</v>
      </c>
      <c r="DE14" s="47"/>
      <c r="DF14" s="44">
        <f t="shared" si="23"/>
        <v>0</v>
      </c>
      <c r="DG14" s="48"/>
      <c r="DH14" s="174"/>
      <c r="DI14" s="187" t="s">
        <v>4</v>
      </c>
      <c r="DJ14" s="46">
        <f t="shared" si="24"/>
        <v>0</v>
      </c>
      <c r="DK14" s="44">
        <f t="shared" si="25"/>
        <v>0</v>
      </c>
      <c r="DL14" s="45">
        <f t="shared" si="26"/>
        <v>0</v>
      </c>
      <c r="DM14"/>
    </row>
    <row r="15" spans="1:119" s="25" customFormat="1" ht="15.6" x14ac:dyDescent="0.3">
      <c r="A15" s="33">
        <v>6</v>
      </c>
      <c r="B15" s="33" t="s">
        <v>5</v>
      </c>
      <c r="C15" s="42"/>
      <c r="D15" s="43"/>
      <c r="E15" s="44"/>
      <c r="F15" s="44"/>
      <c r="G15" s="44"/>
      <c r="H15" s="44"/>
      <c r="I15" s="45"/>
      <c r="J15" s="46"/>
      <c r="K15" s="44"/>
      <c r="L15" s="44"/>
      <c r="M15" s="44"/>
      <c r="N15" s="44"/>
      <c r="O15" s="45"/>
      <c r="P15" s="137">
        <f t="shared" si="2"/>
        <v>0</v>
      </c>
      <c r="Q15" s="138">
        <f t="shared" si="3"/>
        <v>0</v>
      </c>
      <c r="R15" s="139">
        <f t="shared" si="4"/>
        <v>0</v>
      </c>
      <c r="S15" s="39"/>
      <c r="T15" s="5"/>
      <c r="U15" s="5"/>
      <c r="V15" s="5"/>
      <c r="W15" s="5"/>
      <c r="X15" s="5"/>
      <c r="Y15" s="5"/>
      <c r="Z15" s="46"/>
      <c r="AA15" s="44"/>
      <c r="AB15" s="44"/>
      <c r="AC15" s="44"/>
      <c r="AD15" s="44"/>
      <c r="AE15" s="45"/>
      <c r="AF15" s="137">
        <f t="shared" si="5"/>
        <v>0</v>
      </c>
      <c r="AG15" s="138">
        <f t="shared" si="6"/>
        <v>0</v>
      </c>
      <c r="AH15" s="139">
        <f t="shared" si="7"/>
        <v>0</v>
      </c>
      <c r="AI15" s="41"/>
      <c r="AJ15" s="43"/>
      <c r="AK15" s="44"/>
      <c r="AL15" s="44"/>
      <c r="AM15" s="44"/>
      <c r="AN15" s="44"/>
      <c r="AO15" s="45"/>
      <c r="AP15" s="46"/>
      <c r="AQ15" s="44"/>
      <c r="AR15" s="44"/>
      <c r="AS15" s="44"/>
      <c r="AT15" s="44"/>
      <c r="AU15" s="45"/>
      <c r="AV15" s="137">
        <f t="shared" si="8"/>
        <v>0</v>
      </c>
      <c r="AW15" s="138">
        <f t="shared" si="9"/>
        <v>0</v>
      </c>
      <c r="AX15" s="139">
        <f t="shared" si="10"/>
        <v>0</v>
      </c>
      <c r="AY15" s="41"/>
      <c r="AZ15" s="43"/>
      <c r="BA15" s="44"/>
      <c r="BB15" s="44"/>
      <c r="BC15" s="44"/>
      <c r="BD15" s="44"/>
      <c r="BE15" s="45"/>
      <c r="BF15" s="46"/>
      <c r="BG15" s="44"/>
      <c r="BH15" s="44"/>
      <c r="BI15" s="44"/>
      <c r="BJ15" s="44"/>
      <c r="BK15" s="45"/>
      <c r="BL15" s="137">
        <f t="shared" si="11"/>
        <v>0</v>
      </c>
      <c r="BM15" s="138">
        <f t="shared" si="12"/>
        <v>0</v>
      </c>
      <c r="BN15" s="139">
        <f t="shared" si="13"/>
        <v>0</v>
      </c>
      <c r="BO15" s="41"/>
      <c r="BP15" s="43"/>
      <c r="BQ15" s="44"/>
      <c r="BR15" s="44"/>
      <c r="BS15" s="44"/>
      <c r="BT15" s="44"/>
      <c r="BU15" s="45"/>
      <c r="BV15" s="46"/>
      <c r="BW15" s="44"/>
      <c r="BX15" s="44"/>
      <c r="BY15" s="44"/>
      <c r="BZ15" s="44"/>
      <c r="CA15" s="45"/>
      <c r="CB15" s="137">
        <f t="shared" si="14"/>
        <v>0</v>
      </c>
      <c r="CC15" s="138">
        <f t="shared" si="15"/>
        <v>0</v>
      </c>
      <c r="CD15" s="139">
        <f t="shared" si="16"/>
        <v>0</v>
      </c>
      <c r="CE15" s="41"/>
      <c r="CF15" s="43"/>
      <c r="CG15" s="44"/>
      <c r="CH15" s="44"/>
      <c r="CI15" s="44"/>
      <c r="CJ15" s="44"/>
      <c r="CK15" s="45"/>
      <c r="CL15" s="46"/>
      <c r="CM15" s="44"/>
      <c r="CN15" s="44"/>
      <c r="CO15" s="44"/>
      <c r="CP15" s="44"/>
      <c r="CQ15" s="45"/>
      <c r="CR15" s="137">
        <f t="shared" si="17"/>
        <v>0</v>
      </c>
      <c r="CS15" s="138">
        <f t="shared" si="18"/>
        <v>0</v>
      </c>
      <c r="CT15" s="139">
        <f t="shared" si="19"/>
        <v>0</v>
      </c>
      <c r="CU15" s="41"/>
      <c r="CV15" s="46">
        <f t="shared" si="0"/>
        <v>0</v>
      </c>
      <c r="CW15" s="44"/>
      <c r="CX15" s="44">
        <f t="shared" si="1"/>
        <v>0</v>
      </c>
      <c r="CY15" s="47"/>
      <c r="CZ15" s="44">
        <f t="shared" si="20"/>
        <v>0</v>
      </c>
      <c r="DA15" s="48"/>
      <c r="DB15" s="46">
        <f t="shared" si="21"/>
        <v>0</v>
      </c>
      <c r="DC15" s="47"/>
      <c r="DD15" s="44">
        <f t="shared" si="22"/>
        <v>0</v>
      </c>
      <c r="DE15" s="47"/>
      <c r="DF15" s="44">
        <f t="shared" si="23"/>
        <v>0</v>
      </c>
      <c r="DG15" s="48"/>
      <c r="DH15" s="174"/>
      <c r="DI15" s="187" t="s">
        <v>5</v>
      </c>
      <c r="DJ15" s="46">
        <f t="shared" si="24"/>
        <v>0</v>
      </c>
      <c r="DK15" s="44">
        <f t="shared" si="25"/>
        <v>0</v>
      </c>
      <c r="DL15" s="45">
        <f t="shared" si="26"/>
        <v>0</v>
      </c>
      <c r="DM15"/>
    </row>
    <row r="16" spans="1:119" s="25" customFormat="1" ht="15.6" x14ac:dyDescent="0.3">
      <c r="A16" s="33">
        <v>7</v>
      </c>
      <c r="B16" s="33" t="s">
        <v>92</v>
      </c>
      <c r="C16" s="50"/>
      <c r="D16" s="51"/>
      <c r="E16" s="55"/>
      <c r="F16" s="52"/>
      <c r="G16" s="55"/>
      <c r="H16" s="52"/>
      <c r="I16" s="56"/>
      <c r="J16" s="54"/>
      <c r="K16" s="55"/>
      <c r="L16" s="52"/>
      <c r="M16" s="55"/>
      <c r="N16" s="52"/>
      <c r="O16" s="56"/>
      <c r="P16" s="143">
        <f t="shared" si="2"/>
        <v>0</v>
      </c>
      <c r="Q16" s="144">
        <f t="shared" si="3"/>
        <v>0</v>
      </c>
      <c r="R16" s="145">
        <f t="shared" si="4"/>
        <v>0</v>
      </c>
      <c r="S16" s="39"/>
      <c r="T16" s="235"/>
      <c r="U16" s="236"/>
      <c r="V16" s="235"/>
      <c r="W16" s="236"/>
      <c r="X16" s="235"/>
      <c r="Y16" s="236"/>
      <c r="Z16" s="54"/>
      <c r="AA16" s="55"/>
      <c r="AB16" s="52"/>
      <c r="AC16" s="55"/>
      <c r="AD16" s="52"/>
      <c r="AE16" s="56"/>
      <c r="AF16" s="143">
        <f t="shared" si="5"/>
        <v>0</v>
      </c>
      <c r="AG16" s="144">
        <f t="shared" si="6"/>
        <v>0</v>
      </c>
      <c r="AH16" s="145">
        <f t="shared" si="7"/>
        <v>0</v>
      </c>
      <c r="AI16" s="41"/>
      <c r="AJ16" s="51"/>
      <c r="AK16" s="55"/>
      <c r="AL16" s="52"/>
      <c r="AM16" s="55"/>
      <c r="AN16" s="52"/>
      <c r="AO16" s="56"/>
      <c r="AP16" s="54"/>
      <c r="AQ16" s="55"/>
      <c r="AR16" s="52"/>
      <c r="AS16" s="55"/>
      <c r="AT16" s="52"/>
      <c r="AU16" s="56"/>
      <c r="AV16" s="143">
        <f t="shared" si="8"/>
        <v>0</v>
      </c>
      <c r="AW16" s="144">
        <f t="shared" si="9"/>
        <v>0</v>
      </c>
      <c r="AX16" s="145">
        <f t="shared" si="10"/>
        <v>0</v>
      </c>
      <c r="AY16" s="41"/>
      <c r="AZ16" s="51"/>
      <c r="BA16" s="55"/>
      <c r="BB16" s="52"/>
      <c r="BC16" s="55"/>
      <c r="BD16" s="52"/>
      <c r="BE16" s="56"/>
      <c r="BF16" s="54"/>
      <c r="BG16" s="55"/>
      <c r="BH16" s="52"/>
      <c r="BI16" s="55"/>
      <c r="BJ16" s="52"/>
      <c r="BK16" s="56"/>
      <c r="BL16" s="143">
        <f t="shared" si="11"/>
        <v>0</v>
      </c>
      <c r="BM16" s="144">
        <f t="shared" si="12"/>
        <v>0</v>
      </c>
      <c r="BN16" s="145">
        <f t="shared" si="13"/>
        <v>0</v>
      </c>
      <c r="BO16" s="41"/>
      <c r="BP16" s="51"/>
      <c r="BQ16" s="55"/>
      <c r="BR16" s="52"/>
      <c r="BS16" s="55"/>
      <c r="BT16" s="52"/>
      <c r="BU16" s="56"/>
      <c r="BV16" s="54"/>
      <c r="BW16" s="55"/>
      <c r="BX16" s="54"/>
      <c r="BY16" s="55"/>
      <c r="BZ16" s="54"/>
      <c r="CA16" s="56"/>
      <c r="CB16" s="143">
        <f t="shared" si="14"/>
        <v>0</v>
      </c>
      <c r="CC16" s="144">
        <f t="shared" si="15"/>
        <v>0</v>
      </c>
      <c r="CD16" s="145">
        <f t="shared" si="16"/>
        <v>0</v>
      </c>
      <c r="CE16" s="41"/>
      <c r="CF16" s="51"/>
      <c r="CG16" s="55"/>
      <c r="CH16" s="52"/>
      <c r="CI16" s="55"/>
      <c r="CJ16" s="52"/>
      <c r="CK16" s="56"/>
      <c r="CL16" s="54"/>
      <c r="CM16" s="55"/>
      <c r="CN16" s="52"/>
      <c r="CO16" s="55"/>
      <c r="CP16" s="52"/>
      <c r="CQ16" s="56"/>
      <c r="CR16" s="143">
        <f t="shared" si="17"/>
        <v>0</v>
      </c>
      <c r="CS16" s="144">
        <f t="shared" si="18"/>
        <v>0</v>
      </c>
      <c r="CT16" s="145">
        <f t="shared" si="19"/>
        <v>0</v>
      </c>
      <c r="CU16" s="41"/>
      <c r="CV16" s="54">
        <f>SUM(CV10:CV15)</f>
        <v>0</v>
      </c>
      <c r="CW16" s="55" t="e">
        <f>+CV16/$CV$111</f>
        <v>#DIV/0!</v>
      </c>
      <c r="CX16" s="52">
        <f>SUM(CX10:CX15)</f>
        <v>0</v>
      </c>
      <c r="CY16" s="55" t="e">
        <f>+CX16/$CX$111</f>
        <v>#DIV/0!</v>
      </c>
      <c r="CZ16" s="52">
        <f t="shared" si="20"/>
        <v>0</v>
      </c>
      <c r="DA16" s="56" t="e">
        <f>+CZ16/$CZ$111</f>
        <v>#DIV/0!</v>
      </c>
      <c r="DB16" s="54">
        <f>SUM(DB10:DB15)</f>
        <v>0</v>
      </c>
      <c r="DC16" s="55" t="e">
        <f>+DB16/$DB$111</f>
        <v>#DIV/0!</v>
      </c>
      <c r="DD16" s="52">
        <f>SUM(DD10:DD15)</f>
        <v>0</v>
      </c>
      <c r="DE16" s="55" t="e">
        <f>+DD16/$DD$111</f>
        <v>#DIV/0!</v>
      </c>
      <c r="DF16" s="52">
        <f>SUM(DF10:DF15)</f>
        <v>0</v>
      </c>
      <c r="DG16" s="56" t="e">
        <f>+DF16/$DF$111</f>
        <v>#DIV/0!</v>
      </c>
      <c r="DH16" s="175"/>
      <c r="DI16" s="187" t="s">
        <v>92</v>
      </c>
      <c r="DJ16" s="54">
        <f>SUM(DJ10:DJ15)</f>
        <v>0</v>
      </c>
      <c r="DK16" s="52">
        <f>SUM(DK10:DK15)</f>
        <v>0</v>
      </c>
      <c r="DL16" s="53">
        <f>SUM(DL10:DL15)</f>
        <v>0</v>
      </c>
      <c r="DM16"/>
      <c r="DO16" s="57"/>
    </row>
    <row r="17" spans="1:117" s="25" customFormat="1" ht="15.6" x14ac:dyDescent="0.3">
      <c r="A17" s="33"/>
      <c r="B17" s="33"/>
      <c r="C17" s="42"/>
      <c r="D17" s="43"/>
      <c r="E17" s="44"/>
      <c r="F17" s="44"/>
      <c r="G17" s="44"/>
      <c r="H17" s="44"/>
      <c r="I17" s="45"/>
      <c r="J17" s="46"/>
      <c r="K17" s="44"/>
      <c r="L17" s="44"/>
      <c r="M17" s="44"/>
      <c r="N17" s="44"/>
      <c r="O17" s="45"/>
      <c r="P17" s="146"/>
      <c r="Q17" s="147"/>
      <c r="R17" s="148"/>
      <c r="S17" s="39"/>
      <c r="T17" s="5"/>
      <c r="U17" s="5"/>
      <c r="V17" s="5"/>
      <c r="W17" s="5"/>
      <c r="X17" s="5"/>
      <c r="Y17" s="5"/>
      <c r="Z17" s="46"/>
      <c r="AA17" s="44"/>
      <c r="AB17" s="44"/>
      <c r="AC17" s="44"/>
      <c r="AD17" s="44"/>
      <c r="AE17" s="45"/>
      <c r="AF17" s="146"/>
      <c r="AG17" s="147"/>
      <c r="AH17" s="148"/>
      <c r="AI17" s="41"/>
      <c r="AJ17" s="43"/>
      <c r="AK17" s="44"/>
      <c r="AL17" s="44"/>
      <c r="AM17" s="44"/>
      <c r="AN17" s="44"/>
      <c r="AO17" s="45"/>
      <c r="AP17" s="46"/>
      <c r="AQ17" s="44"/>
      <c r="AR17" s="44"/>
      <c r="AS17" s="44"/>
      <c r="AT17" s="44"/>
      <c r="AU17" s="45"/>
      <c r="AV17" s="146"/>
      <c r="AW17" s="147"/>
      <c r="AX17" s="148"/>
      <c r="AY17" s="41"/>
      <c r="AZ17" s="43"/>
      <c r="BA17" s="44"/>
      <c r="BB17" s="44"/>
      <c r="BC17" s="44"/>
      <c r="BD17" s="44"/>
      <c r="BE17" s="45"/>
      <c r="BF17" s="46"/>
      <c r="BG17" s="44"/>
      <c r="BH17" s="44"/>
      <c r="BI17" s="44"/>
      <c r="BJ17" s="44"/>
      <c r="BK17" s="45"/>
      <c r="BL17" s="146"/>
      <c r="BM17" s="147"/>
      <c r="BN17" s="148"/>
      <c r="BO17" s="41"/>
      <c r="BP17" s="43"/>
      <c r="BQ17" s="44"/>
      <c r="BR17" s="44"/>
      <c r="BS17" s="44"/>
      <c r="BT17" s="44"/>
      <c r="BU17" s="45"/>
      <c r="BV17" s="46"/>
      <c r="BW17" s="44"/>
      <c r="BX17" s="44"/>
      <c r="BY17" s="44"/>
      <c r="BZ17" s="44"/>
      <c r="CA17" s="45"/>
      <c r="CB17" s="146"/>
      <c r="CC17" s="147"/>
      <c r="CD17" s="148"/>
      <c r="CE17" s="41"/>
      <c r="CF17" s="43"/>
      <c r="CG17" s="44"/>
      <c r="CH17" s="44"/>
      <c r="CI17" s="44"/>
      <c r="CJ17" s="44"/>
      <c r="CK17" s="45"/>
      <c r="CL17" s="46"/>
      <c r="CM17" s="44"/>
      <c r="CN17" s="44"/>
      <c r="CO17" s="44"/>
      <c r="CP17" s="44"/>
      <c r="CQ17" s="45"/>
      <c r="CR17" s="146"/>
      <c r="CS17" s="147"/>
      <c r="CT17" s="148"/>
      <c r="CU17" s="41"/>
      <c r="CV17" s="46"/>
      <c r="CW17" s="44"/>
      <c r="CX17" s="47"/>
      <c r="CY17" s="47"/>
      <c r="CZ17" s="44"/>
      <c r="DA17" s="48"/>
      <c r="DB17" s="58"/>
      <c r="DC17" s="47"/>
      <c r="DD17" s="47"/>
      <c r="DE17" s="47"/>
      <c r="DF17" s="47"/>
      <c r="DG17" s="48"/>
      <c r="DH17" s="174"/>
      <c r="DI17" s="187"/>
      <c r="DJ17" s="46"/>
      <c r="DK17" s="44"/>
      <c r="DL17" s="45"/>
      <c r="DM17"/>
    </row>
    <row r="18" spans="1:117" s="25" customFormat="1" ht="15.6" x14ac:dyDescent="0.3">
      <c r="A18" s="32" t="s">
        <v>52</v>
      </c>
      <c r="B18" s="33"/>
      <c r="C18" s="42"/>
      <c r="D18" s="43"/>
      <c r="E18" s="44"/>
      <c r="F18" s="44"/>
      <c r="G18" s="44"/>
      <c r="H18" s="44"/>
      <c r="I18" s="45"/>
      <c r="J18" s="46"/>
      <c r="K18" s="44"/>
      <c r="L18" s="44"/>
      <c r="M18" s="44"/>
      <c r="N18" s="44"/>
      <c r="O18" s="45"/>
      <c r="P18" s="146"/>
      <c r="Q18" s="147"/>
      <c r="R18" s="148"/>
      <c r="S18" s="39"/>
      <c r="T18" s="5"/>
      <c r="U18" s="5"/>
      <c r="V18" s="5"/>
      <c r="W18" s="5"/>
      <c r="X18" s="5"/>
      <c r="Y18" s="5"/>
      <c r="Z18" s="46"/>
      <c r="AA18" s="44"/>
      <c r="AB18" s="44"/>
      <c r="AC18" s="44"/>
      <c r="AD18" s="44"/>
      <c r="AE18" s="45"/>
      <c r="AF18" s="146"/>
      <c r="AG18" s="147"/>
      <c r="AH18" s="148"/>
      <c r="AI18" s="41"/>
      <c r="AJ18" s="43"/>
      <c r="AK18" s="44"/>
      <c r="AL18" s="44"/>
      <c r="AM18" s="44"/>
      <c r="AN18" s="44"/>
      <c r="AO18" s="45"/>
      <c r="AP18" s="46"/>
      <c r="AQ18" s="44"/>
      <c r="AR18" s="44"/>
      <c r="AS18" s="44"/>
      <c r="AT18" s="44"/>
      <c r="AU18" s="45"/>
      <c r="AV18" s="146"/>
      <c r="AW18" s="147"/>
      <c r="AX18" s="148"/>
      <c r="AY18" s="41"/>
      <c r="AZ18" s="43"/>
      <c r="BA18" s="44"/>
      <c r="BB18" s="44"/>
      <c r="BC18" s="44"/>
      <c r="BD18" s="44"/>
      <c r="BE18" s="45"/>
      <c r="BF18" s="46"/>
      <c r="BG18" s="44"/>
      <c r="BH18" s="44"/>
      <c r="BI18" s="44"/>
      <c r="BJ18" s="44"/>
      <c r="BK18" s="45"/>
      <c r="BL18" s="146"/>
      <c r="BM18" s="147"/>
      <c r="BN18" s="148"/>
      <c r="BO18" s="41"/>
      <c r="BP18" s="43"/>
      <c r="BQ18" s="44"/>
      <c r="BR18" s="44"/>
      <c r="BS18" s="44"/>
      <c r="BT18" s="44"/>
      <c r="BU18" s="45"/>
      <c r="BV18" s="46"/>
      <c r="BW18" s="44"/>
      <c r="BX18" s="44"/>
      <c r="BY18" s="44"/>
      <c r="BZ18" s="44"/>
      <c r="CA18" s="45"/>
      <c r="CB18" s="146"/>
      <c r="CC18" s="147"/>
      <c r="CD18" s="148"/>
      <c r="CE18" s="41"/>
      <c r="CF18" s="43"/>
      <c r="CG18" s="44"/>
      <c r="CH18" s="44"/>
      <c r="CI18" s="44"/>
      <c r="CJ18" s="44"/>
      <c r="CK18" s="45"/>
      <c r="CL18" s="46"/>
      <c r="CM18" s="44"/>
      <c r="CN18" s="44"/>
      <c r="CO18" s="44"/>
      <c r="CP18" s="44"/>
      <c r="CQ18" s="45"/>
      <c r="CR18" s="146"/>
      <c r="CS18" s="147"/>
      <c r="CT18" s="148"/>
      <c r="CU18" s="41"/>
      <c r="CV18" s="46"/>
      <c r="CW18" s="44"/>
      <c r="CX18" s="47"/>
      <c r="CY18" s="47"/>
      <c r="CZ18" s="44"/>
      <c r="DA18" s="48"/>
      <c r="DB18" s="58"/>
      <c r="DC18" s="47"/>
      <c r="DD18" s="47"/>
      <c r="DE18" s="47"/>
      <c r="DF18" s="47"/>
      <c r="DG18" s="48"/>
      <c r="DH18" s="174"/>
      <c r="DI18" s="186" t="s">
        <v>52</v>
      </c>
      <c r="DJ18" s="46"/>
      <c r="DK18" s="44"/>
      <c r="DL18" s="45"/>
      <c r="DM18"/>
    </row>
    <row r="19" spans="1:117" s="25" customFormat="1" ht="15.6" x14ac:dyDescent="0.3">
      <c r="A19" s="32"/>
      <c r="B19" s="59" t="s">
        <v>63</v>
      </c>
      <c r="C19" s="42"/>
      <c r="D19" s="43"/>
      <c r="E19" s="44"/>
      <c r="F19" s="44"/>
      <c r="G19" s="44"/>
      <c r="H19" s="44"/>
      <c r="I19" s="45"/>
      <c r="J19" s="46"/>
      <c r="K19" s="44"/>
      <c r="L19" s="44"/>
      <c r="M19" s="44"/>
      <c r="N19" s="44"/>
      <c r="O19" s="45"/>
      <c r="P19" s="146"/>
      <c r="Q19" s="147"/>
      <c r="R19" s="148"/>
      <c r="S19" s="39"/>
      <c r="T19" s="5"/>
      <c r="U19" s="5"/>
      <c r="V19" s="5"/>
      <c r="W19" s="5"/>
      <c r="X19" s="5"/>
      <c r="Y19" s="5"/>
      <c r="Z19" s="46"/>
      <c r="AA19" s="44"/>
      <c r="AB19" s="44"/>
      <c r="AC19" s="44"/>
      <c r="AD19" s="44"/>
      <c r="AE19" s="45"/>
      <c r="AF19" s="146"/>
      <c r="AG19" s="147"/>
      <c r="AH19" s="148"/>
      <c r="AI19" s="41"/>
      <c r="AJ19" s="43"/>
      <c r="AK19" s="44"/>
      <c r="AL19" s="44"/>
      <c r="AM19" s="44"/>
      <c r="AN19" s="44"/>
      <c r="AO19" s="45"/>
      <c r="AP19" s="46"/>
      <c r="AQ19" s="44"/>
      <c r="AR19" s="44"/>
      <c r="AS19" s="44"/>
      <c r="AT19" s="44"/>
      <c r="AU19" s="45"/>
      <c r="AV19" s="146"/>
      <c r="AW19" s="147"/>
      <c r="AX19" s="148"/>
      <c r="AY19" s="41"/>
      <c r="AZ19" s="43"/>
      <c r="BA19" s="44"/>
      <c r="BB19" s="44"/>
      <c r="BC19" s="44"/>
      <c r="BD19" s="44"/>
      <c r="BE19" s="45"/>
      <c r="BF19" s="46"/>
      <c r="BG19" s="44"/>
      <c r="BH19" s="44"/>
      <c r="BI19" s="44"/>
      <c r="BJ19" s="44"/>
      <c r="BK19" s="45"/>
      <c r="BL19" s="146"/>
      <c r="BM19" s="147"/>
      <c r="BN19" s="148"/>
      <c r="BO19" s="41"/>
      <c r="BP19" s="43"/>
      <c r="BQ19" s="44"/>
      <c r="BR19" s="44"/>
      <c r="BS19" s="44"/>
      <c r="BT19" s="44"/>
      <c r="BU19" s="45"/>
      <c r="BV19" s="46"/>
      <c r="BW19" s="44"/>
      <c r="BX19" s="44"/>
      <c r="BY19" s="44"/>
      <c r="BZ19" s="44"/>
      <c r="CA19" s="45"/>
      <c r="CB19" s="146"/>
      <c r="CC19" s="147"/>
      <c r="CD19" s="148"/>
      <c r="CE19" s="41"/>
      <c r="CF19" s="43"/>
      <c r="CG19" s="44"/>
      <c r="CH19" s="44"/>
      <c r="CI19" s="44"/>
      <c r="CJ19" s="44"/>
      <c r="CK19" s="45"/>
      <c r="CL19" s="46"/>
      <c r="CM19" s="44"/>
      <c r="CN19" s="44"/>
      <c r="CO19" s="44"/>
      <c r="CP19" s="44"/>
      <c r="CQ19" s="45"/>
      <c r="CR19" s="146"/>
      <c r="CS19" s="147"/>
      <c r="CT19" s="148"/>
      <c r="CU19" s="41"/>
      <c r="CV19" s="46"/>
      <c r="CW19" s="44"/>
      <c r="CX19" s="47"/>
      <c r="CY19" s="47"/>
      <c r="CZ19" s="44"/>
      <c r="DA19" s="48"/>
      <c r="DB19" s="58"/>
      <c r="DC19" s="47"/>
      <c r="DD19" s="47"/>
      <c r="DE19" s="47"/>
      <c r="DF19" s="47"/>
      <c r="DG19" s="48"/>
      <c r="DH19" s="174"/>
      <c r="DI19" s="189" t="s">
        <v>63</v>
      </c>
      <c r="DJ19" s="46"/>
      <c r="DK19" s="44"/>
      <c r="DL19" s="45"/>
      <c r="DM19"/>
    </row>
    <row r="20" spans="1:117" s="25" customFormat="1" ht="15.6" x14ac:dyDescent="0.3">
      <c r="A20" s="33">
        <v>8</v>
      </c>
      <c r="B20" s="33" t="s">
        <v>19</v>
      </c>
      <c r="C20" s="42"/>
      <c r="D20" s="43"/>
      <c r="E20" s="47"/>
      <c r="F20" s="44"/>
      <c r="G20" s="47"/>
      <c r="H20" s="44"/>
      <c r="I20" s="48"/>
      <c r="J20" s="46"/>
      <c r="K20" s="47"/>
      <c r="L20" s="44"/>
      <c r="M20" s="47"/>
      <c r="N20" s="44"/>
      <c r="O20" s="48"/>
      <c r="P20" s="137">
        <f t="shared" ref="P20:P63" si="27">+D20+J20</f>
        <v>0</v>
      </c>
      <c r="Q20" s="138">
        <f t="shared" ref="Q20:Q63" si="28">+F20+L20</f>
        <v>0</v>
      </c>
      <c r="R20" s="139">
        <f t="shared" ref="R20:R63" si="29">+P20+Q20</f>
        <v>0</v>
      </c>
      <c r="S20" s="39"/>
      <c r="T20" s="5"/>
      <c r="U20" s="7"/>
      <c r="V20" s="5"/>
      <c r="W20" s="7"/>
      <c r="X20" s="5"/>
      <c r="Y20" s="7"/>
      <c r="Z20" s="46"/>
      <c r="AA20" s="47"/>
      <c r="AB20" s="44"/>
      <c r="AC20" s="47"/>
      <c r="AD20" s="44"/>
      <c r="AE20" s="48"/>
      <c r="AF20" s="137">
        <f t="shared" ref="AF20:AF63" si="30">+T20+Z20</f>
        <v>0</v>
      </c>
      <c r="AG20" s="138">
        <f t="shared" ref="AG20:AG63" si="31">+V20+AB20</f>
        <v>0</v>
      </c>
      <c r="AH20" s="139">
        <f t="shared" ref="AH20:AH63" si="32">+AF20+AG20</f>
        <v>0</v>
      </c>
      <c r="AI20" s="41"/>
      <c r="AJ20" s="43"/>
      <c r="AK20" s="47"/>
      <c r="AL20" s="44"/>
      <c r="AM20" s="47"/>
      <c r="AN20" s="44"/>
      <c r="AO20" s="48"/>
      <c r="AP20" s="46"/>
      <c r="AQ20" s="47"/>
      <c r="AR20" s="44"/>
      <c r="AS20" s="47"/>
      <c r="AT20" s="44"/>
      <c r="AU20" s="48"/>
      <c r="AV20" s="137">
        <f t="shared" ref="AV20:AV63" si="33">+AJ20+AP20</f>
        <v>0</v>
      </c>
      <c r="AW20" s="138">
        <f t="shared" ref="AW20:AW63" si="34">+AL20+AR20</f>
        <v>0</v>
      </c>
      <c r="AX20" s="139">
        <f t="shared" ref="AX20:AX63" si="35">+AV20+AW20</f>
        <v>0</v>
      </c>
      <c r="AY20" s="41"/>
      <c r="AZ20" s="43"/>
      <c r="BA20" s="47"/>
      <c r="BB20" s="44"/>
      <c r="BC20" s="47"/>
      <c r="BD20" s="44"/>
      <c r="BE20" s="48"/>
      <c r="BF20" s="46"/>
      <c r="BG20" s="47"/>
      <c r="BH20" s="44"/>
      <c r="BI20" s="47"/>
      <c r="BJ20" s="44"/>
      <c r="BK20" s="48"/>
      <c r="BL20" s="137">
        <f t="shared" ref="BL20:BL63" si="36">+AZ20+BF20</f>
        <v>0</v>
      </c>
      <c r="BM20" s="138">
        <f t="shared" ref="BM20:BM63" si="37">+BB20+BH20</f>
        <v>0</v>
      </c>
      <c r="BN20" s="139">
        <f t="shared" ref="BN20:BN63" si="38">+BL20+BM20</f>
        <v>0</v>
      </c>
      <c r="BO20" s="41"/>
      <c r="BP20" s="43"/>
      <c r="BQ20" s="47"/>
      <c r="BR20" s="44"/>
      <c r="BS20" s="47"/>
      <c r="BT20" s="44"/>
      <c r="BU20" s="48"/>
      <c r="BV20" s="46"/>
      <c r="BW20" s="47"/>
      <c r="BX20" s="44"/>
      <c r="BY20" s="47"/>
      <c r="BZ20" s="44"/>
      <c r="CA20" s="48"/>
      <c r="CB20" s="137">
        <f t="shared" ref="CB20:CB63" si="39">+BP20+BV20</f>
        <v>0</v>
      </c>
      <c r="CC20" s="138">
        <f t="shared" ref="CC20:CC63" si="40">+BR20+BX20</f>
        <v>0</v>
      </c>
      <c r="CD20" s="139">
        <f t="shared" ref="CD20:CD63" si="41">+CB20+CC20</f>
        <v>0</v>
      </c>
      <c r="CE20" s="41"/>
      <c r="CF20" s="43"/>
      <c r="CG20" s="47"/>
      <c r="CH20" s="44"/>
      <c r="CI20" s="47"/>
      <c r="CJ20" s="44"/>
      <c r="CK20" s="48"/>
      <c r="CL20" s="46"/>
      <c r="CM20" s="47"/>
      <c r="CN20" s="44"/>
      <c r="CO20" s="47"/>
      <c r="CP20" s="44"/>
      <c r="CQ20" s="48"/>
      <c r="CR20" s="137">
        <f t="shared" ref="CR20:CR63" si="42">+CF20+CL20</f>
        <v>0</v>
      </c>
      <c r="CS20" s="138">
        <f t="shared" ref="CS20:CS63" si="43">+CH20+CN20</f>
        <v>0</v>
      </c>
      <c r="CT20" s="139">
        <f t="shared" ref="CT20:CT63" si="44">+CR20+CS20</f>
        <v>0</v>
      </c>
      <c r="CU20" s="41"/>
      <c r="CV20" s="46">
        <f t="shared" ref="CV20:CV60" si="45">+D20+T20+AJ20+AZ20+BP20+CF20</f>
        <v>0</v>
      </c>
      <c r="CW20" s="47" t="e">
        <f t="shared" ref="CW20:CW63" si="46">+CV20/$CV$111</f>
        <v>#DIV/0!</v>
      </c>
      <c r="CX20" s="47">
        <f t="shared" ref="CX20:CX60" si="47">+F20+V20+AL20+BB20+BR20+CH20</f>
        <v>0</v>
      </c>
      <c r="CY20" s="47" t="e">
        <f t="shared" ref="CY20:CY63" si="48">+CX20/$CX$111</f>
        <v>#DIV/0!</v>
      </c>
      <c r="CZ20" s="44">
        <f t="shared" ref="CZ20:CZ63" si="49">+CV20+CX20</f>
        <v>0</v>
      </c>
      <c r="DA20" s="48" t="e">
        <f t="shared" ref="DA20:DA63" si="50">+CZ20/$CZ$111</f>
        <v>#DIV/0!</v>
      </c>
      <c r="DB20" s="46">
        <f t="shared" ref="DB20:DB60" si="51">+J20+Z20+AP20+BF20+BV20+CL20</f>
        <v>0</v>
      </c>
      <c r="DC20" s="47" t="e">
        <f t="shared" ref="DC20:DC63" si="52">+DB20/$DB$111</f>
        <v>#DIV/0!</v>
      </c>
      <c r="DD20" s="44">
        <f t="shared" ref="DD20:DD60" si="53">+L20+AB20+AR20+BH20+BX20+CN20</f>
        <v>0</v>
      </c>
      <c r="DE20" s="47" t="e">
        <f t="shared" ref="DE20:DE63" si="54">+DD20/$DD$111</f>
        <v>#DIV/0!</v>
      </c>
      <c r="DF20" s="44">
        <f t="shared" ref="DF20:DF60" si="55">+DB20+DD20</f>
        <v>0</v>
      </c>
      <c r="DG20" s="48" t="e">
        <f t="shared" ref="DG20:DG63" si="56">+DF20/$DF$111</f>
        <v>#DIV/0!</v>
      </c>
      <c r="DH20" s="174"/>
      <c r="DI20" s="187" t="s">
        <v>19</v>
      </c>
      <c r="DJ20" s="46">
        <f t="shared" ref="DJ20:DJ60" si="57">+CZ20</f>
        <v>0</v>
      </c>
      <c r="DK20" s="44">
        <f t="shared" ref="DK20:DK60" si="58">+DF20</f>
        <v>0</v>
      </c>
      <c r="DL20" s="45">
        <f t="shared" ref="DL20:DL62" si="59">+DJ20+DK20</f>
        <v>0</v>
      </c>
      <c r="DM20"/>
    </row>
    <row r="21" spans="1:117" s="25" customFormat="1" ht="15.6" x14ac:dyDescent="0.3">
      <c r="A21" s="33">
        <v>9</v>
      </c>
      <c r="B21" s="33" t="s">
        <v>20</v>
      </c>
      <c r="C21" s="42"/>
      <c r="D21" s="43"/>
      <c r="E21" s="47"/>
      <c r="F21" s="44"/>
      <c r="G21" s="47"/>
      <c r="H21" s="44"/>
      <c r="I21" s="48"/>
      <c r="J21" s="46"/>
      <c r="K21" s="47"/>
      <c r="L21" s="44"/>
      <c r="M21" s="47"/>
      <c r="N21" s="44"/>
      <c r="O21" s="48"/>
      <c r="P21" s="137">
        <f t="shared" si="27"/>
        <v>0</v>
      </c>
      <c r="Q21" s="138">
        <f t="shared" si="28"/>
        <v>0</v>
      </c>
      <c r="R21" s="139">
        <f t="shared" si="29"/>
        <v>0</v>
      </c>
      <c r="S21" s="39"/>
      <c r="T21" s="5"/>
      <c r="U21" s="7"/>
      <c r="V21" s="5"/>
      <c r="W21" s="7"/>
      <c r="X21" s="5"/>
      <c r="Y21" s="7"/>
      <c r="Z21" s="46"/>
      <c r="AA21" s="47"/>
      <c r="AB21" s="44"/>
      <c r="AC21" s="47"/>
      <c r="AD21" s="44"/>
      <c r="AE21" s="48"/>
      <c r="AF21" s="137">
        <f t="shared" si="30"/>
        <v>0</v>
      </c>
      <c r="AG21" s="138">
        <f t="shared" si="31"/>
        <v>0</v>
      </c>
      <c r="AH21" s="139">
        <f t="shared" si="32"/>
        <v>0</v>
      </c>
      <c r="AI21" s="41"/>
      <c r="AJ21" s="43"/>
      <c r="AK21" s="47"/>
      <c r="AL21" s="44"/>
      <c r="AM21" s="47"/>
      <c r="AN21" s="44"/>
      <c r="AO21" s="48"/>
      <c r="AP21" s="46"/>
      <c r="AQ21" s="47"/>
      <c r="AR21" s="44"/>
      <c r="AS21" s="47"/>
      <c r="AT21" s="44"/>
      <c r="AU21" s="48"/>
      <c r="AV21" s="137">
        <f t="shared" si="33"/>
        <v>0</v>
      </c>
      <c r="AW21" s="138">
        <f t="shared" si="34"/>
        <v>0</v>
      </c>
      <c r="AX21" s="139">
        <f t="shared" si="35"/>
        <v>0</v>
      </c>
      <c r="AY21" s="41"/>
      <c r="AZ21" s="43"/>
      <c r="BA21" s="47"/>
      <c r="BB21" s="44"/>
      <c r="BC21" s="47"/>
      <c r="BD21" s="44"/>
      <c r="BE21" s="48"/>
      <c r="BF21" s="46"/>
      <c r="BG21" s="47"/>
      <c r="BH21" s="44"/>
      <c r="BI21" s="47"/>
      <c r="BJ21" s="44"/>
      <c r="BK21" s="48"/>
      <c r="BL21" s="137">
        <f t="shared" si="36"/>
        <v>0</v>
      </c>
      <c r="BM21" s="138">
        <f t="shared" si="37"/>
        <v>0</v>
      </c>
      <c r="BN21" s="139">
        <f t="shared" si="38"/>
        <v>0</v>
      </c>
      <c r="BO21" s="41"/>
      <c r="BP21" s="43"/>
      <c r="BQ21" s="47"/>
      <c r="BR21" s="44"/>
      <c r="BS21" s="47"/>
      <c r="BT21" s="44"/>
      <c r="BU21" s="48"/>
      <c r="BV21" s="46"/>
      <c r="BW21" s="47"/>
      <c r="BX21" s="44"/>
      <c r="BY21" s="47"/>
      <c r="BZ21" s="44"/>
      <c r="CA21" s="48"/>
      <c r="CB21" s="137">
        <f t="shared" si="39"/>
        <v>0</v>
      </c>
      <c r="CC21" s="138">
        <f t="shared" si="40"/>
        <v>0</v>
      </c>
      <c r="CD21" s="139">
        <f t="shared" si="41"/>
        <v>0</v>
      </c>
      <c r="CE21" s="41"/>
      <c r="CF21" s="43"/>
      <c r="CG21" s="47"/>
      <c r="CH21" s="44"/>
      <c r="CI21" s="47"/>
      <c r="CJ21" s="44"/>
      <c r="CK21" s="48"/>
      <c r="CL21" s="46"/>
      <c r="CM21" s="47"/>
      <c r="CN21" s="44"/>
      <c r="CO21" s="47"/>
      <c r="CP21" s="44"/>
      <c r="CQ21" s="48"/>
      <c r="CR21" s="137">
        <f t="shared" si="42"/>
        <v>0</v>
      </c>
      <c r="CS21" s="138">
        <f t="shared" si="43"/>
        <v>0</v>
      </c>
      <c r="CT21" s="139">
        <f t="shared" si="44"/>
        <v>0</v>
      </c>
      <c r="CU21" s="41"/>
      <c r="CV21" s="46">
        <f t="shared" si="45"/>
        <v>0</v>
      </c>
      <c r="CW21" s="47" t="e">
        <f t="shared" si="46"/>
        <v>#DIV/0!</v>
      </c>
      <c r="CX21" s="47">
        <f t="shared" si="47"/>
        <v>0</v>
      </c>
      <c r="CY21" s="47" t="e">
        <f t="shared" si="48"/>
        <v>#DIV/0!</v>
      </c>
      <c r="CZ21" s="44">
        <f t="shared" si="49"/>
        <v>0</v>
      </c>
      <c r="DA21" s="48" t="e">
        <f t="shared" si="50"/>
        <v>#DIV/0!</v>
      </c>
      <c r="DB21" s="46">
        <f t="shared" si="51"/>
        <v>0</v>
      </c>
      <c r="DC21" s="47" t="e">
        <f t="shared" si="52"/>
        <v>#DIV/0!</v>
      </c>
      <c r="DD21" s="44">
        <f t="shared" si="53"/>
        <v>0</v>
      </c>
      <c r="DE21" s="47" t="e">
        <f t="shared" si="54"/>
        <v>#DIV/0!</v>
      </c>
      <c r="DF21" s="44">
        <f t="shared" si="55"/>
        <v>0</v>
      </c>
      <c r="DG21" s="48" t="e">
        <f t="shared" si="56"/>
        <v>#DIV/0!</v>
      </c>
      <c r="DH21" s="174"/>
      <c r="DI21" s="187" t="s">
        <v>20</v>
      </c>
      <c r="DJ21" s="46">
        <f t="shared" si="57"/>
        <v>0</v>
      </c>
      <c r="DK21" s="44">
        <f t="shared" si="58"/>
        <v>0</v>
      </c>
      <c r="DL21" s="45">
        <f t="shared" si="59"/>
        <v>0</v>
      </c>
      <c r="DM21"/>
    </row>
    <row r="22" spans="1:117" s="25" customFormat="1" ht="15.6" x14ac:dyDescent="0.3">
      <c r="A22" s="33">
        <v>10</v>
      </c>
      <c r="B22" s="33" t="s">
        <v>21</v>
      </c>
      <c r="C22" s="42"/>
      <c r="D22" s="43"/>
      <c r="E22" s="47"/>
      <c r="F22" s="44"/>
      <c r="G22" s="47"/>
      <c r="H22" s="44"/>
      <c r="I22" s="48"/>
      <c r="J22" s="46"/>
      <c r="K22" s="47"/>
      <c r="L22" s="44"/>
      <c r="M22" s="47"/>
      <c r="N22" s="44"/>
      <c r="O22" s="48"/>
      <c r="P22" s="137">
        <f t="shared" si="27"/>
        <v>0</v>
      </c>
      <c r="Q22" s="138">
        <f t="shared" si="28"/>
        <v>0</v>
      </c>
      <c r="R22" s="139">
        <f t="shared" si="29"/>
        <v>0</v>
      </c>
      <c r="S22" s="39"/>
      <c r="T22" s="5"/>
      <c r="U22" s="7"/>
      <c r="V22" s="5"/>
      <c r="W22" s="7"/>
      <c r="X22" s="5"/>
      <c r="Y22" s="7"/>
      <c r="Z22" s="46"/>
      <c r="AA22" s="47"/>
      <c r="AB22" s="44"/>
      <c r="AC22" s="47"/>
      <c r="AD22" s="44"/>
      <c r="AE22" s="48"/>
      <c r="AF22" s="137">
        <f t="shared" si="30"/>
        <v>0</v>
      </c>
      <c r="AG22" s="138">
        <f t="shared" si="31"/>
        <v>0</v>
      </c>
      <c r="AH22" s="139">
        <f t="shared" si="32"/>
        <v>0</v>
      </c>
      <c r="AI22" s="41"/>
      <c r="AJ22" s="43"/>
      <c r="AK22" s="47"/>
      <c r="AL22" s="44"/>
      <c r="AM22" s="47"/>
      <c r="AN22" s="44"/>
      <c r="AO22" s="48"/>
      <c r="AP22" s="46"/>
      <c r="AQ22" s="47"/>
      <c r="AR22" s="44"/>
      <c r="AS22" s="47"/>
      <c r="AT22" s="44"/>
      <c r="AU22" s="48"/>
      <c r="AV22" s="137">
        <f t="shared" si="33"/>
        <v>0</v>
      </c>
      <c r="AW22" s="138">
        <f t="shared" si="34"/>
        <v>0</v>
      </c>
      <c r="AX22" s="139">
        <f t="shared" si="35"/>
        <v>0</v>
      </c>
      <c r="AY22" s="41"/>
      <c r="AZ22" s="43"/>
      <c r="BA22" s="47"/>
      <c r="BB22" s="44"/>
      <c r="BC22" s="47"/>
      <c r="BD22" s="44"/>
      <c r="BE22" s="48"/>
      <c r="BF22" s="46"/>
      <c r="BG22" s="47"/>
      <c r="BH22" s="44"/>
      <c r="BI22" s="47"/>
      <c r="BJ22" s="44"/>
      <c r="BK22" s="48"/>
      <c r="BL22" s="137">
        <f t="shared" si="36"/>
        <v>0</v>
      </c>
      <c r="BM22" s="138">
        <f t="shared" si="37"/>
        <v>0</v>
      </c>
      <c r="BN22" s="139">
        <f t="shared" si="38"/>
        <v>0</v>
      </c>
      <c r="BO22" s="41"/>
      <c r="BP22" s="43"/>
      <c r="BQ22" s="47"/>
      <c r="BR22" s="44"/>
      <c r="BS22" s="47"/>
      <c r="BT22" s="44"/>
      <c r="BU22" s="48"/>
      <c r="BV22" s="46"/>
      <c r="BW22" s="47"/>
      <c r="BX22" s="44"/>
      <c r="BY22" s="47"/>
      <c r="BZ22" s="44"/>
      <c r="CA22" s="48"/>
      <c r="CB22" s="137">
        <f t="shared" si="39"/>
        <v>0</v>
      </c>
      <c r="CC22" s="138">
        <f t="shared" si="40"/>
        <v>0</v>
      </c>
      <c r="CD22" s="139">
        <f t="shared" si="41"/>
        <v>0</v>
      </c>
      <c r="CE22" s="41"/>
      <c r="CF22" s="43"/>
      <c r="CG22" s="47"/>
      <c r="CH22" s="44"/>
      <c r="CI22" s="47"/>
      <c r="CJ22" s="44"/>
      <c r="CK22" s="48"/>
      <c r="CL22" s="46"/>
      <c r="CM22" s="47"/>
      <c r="CN22" s="44"/>
      <c r="CO22" s="47"/>
      <c r="CP22" s="44"/>
      <c r="CQ22" s="48"/>
      <c r="CR22" s="137">
        <f t="shared" si="42"/>
        <v>0</v>
      </c>
      <c r="CS22" s="138">
        <f t="shared" si="43"/>
        <v>0</v>
      </c>
      <c r="CT22" s="139">
        <f t="shared" si="44"/>
        <v>0</v>
      </c>
      <c r="CU22" s="41"/>
      <c r="CV22" s="46">
        <f t="shared" si="45"/>
        <v>0</v>
      </c>
      <c r="CW22" s="47" t="e">
        <f t="shared" si="46"/>
        <v>#DIV/0!</v>
      </c>
      <c r="CX22" s="47">
        <f t="shared" si="47"/>
        <v>0</v>
      </c>
      <c r="CY22" s="47" t="e">
        <f t="shared" si="48"/>
        <v>#DIV/0!</v>
      </c>
      <c r="CZ22" s="44">
        <f t="shared" si="49"/>
        <v>0</v>
      </c>
      <c r="DA22" s="48" t="e">
        <f t="shared" si="50"/>
        <v>#DIV/0!</v>
      </c>
      <c r="DB22" s="46">
        <f t="shared" si="51"/>
        <v>0</v>
      </c>
      <c r="DC22" s="47" t="e">
        <f t="shared" si="52"/>
        <v>#DIV/0!</v>
      </c>
      <c r="DD22" s="44">
        <f t="shared" si="53"/>
        <v>0</v>
      </c>
      <c r="DE22" s="47" t="e">
        <f t="shared" si="54"/>
        <v>#DIV/0!</v>
      </c>
      <c r="DF22" s="44">
        <f t="shared" si="55"/>
        <v>0</v>
      </c>
      <c r="DG22" s="48" t="e">
        <f t="shared" si="56"/>
        <v>#DIV/0!</v>
      </c>
      <c r="DH22" s="174"/>
      <c r="DI22" s="187" t="s">
        <v>21</v>
      </c>
      <c r="DJ22" s="46">
        <f t="shared" si="57"/>
        <v>0</v>
      </c>
      <c r="DK22" s="44">
        <f t="shared" si="58"/>
        <v>0</v>
      </c>
      <c r="DL22" s="45">
        <f t="shared" si="59"/>
        <v>0</v>
      </c>
      <c r="DM22"/>
    </row>
    <row r="23" spans="1:117" s="25" customFormat="1" ht="15.6" x14ac:dyDescent="0.3">
      <c r="A23" s="33">
        <v>11</v>
      </c>
      <c r="B23" s="33" t="s">
        <v>22</v>
      </c>
      <c r="C23" s="42"/>
      <c r="D23" s="43"/>
      <c r="E23" s="47"/>
      <c r="F23" s="44"/>
      <c r="G23" s="47"/>
      <c r="H23" s="44"/>
      <c r="I23" s="48"/>
      <c r="J23" s="46"/>
      <c r="K23" s="47"/>
      <c r="L23" s="44"/>
      <c r="M23" s="47"/>
      <c r="N23" s="44"/>
      <c r="O23" s="48"/>
      <c r="P23" s="137">
        <f t="shared" si="27"/>
        <v>0</v>
      </c>
      <c r="Q23" s="138">
        <f t="shared" si="28"/>
        <v>0</v>
      </c>
      <c r="R23" s="139">
        <f t="shared" si="29"/>
        <v>0</v>
      </c>
      <c r="S23" s="39"/>
      <c r="T23" s="5"/>
      <c r="U23" s="7"/>
      <c r="V23" s="5"/>
      <c r="W23" s="7"/>
      <c r="X23" s="5"/>
      <c r="Y23" s="7"/>
      <c r="Z23" s="46"/>
      <c r="AA23" s="47"/>
      <c r="AB23" s="44"/>
      <c r="AC23" s="47"/>
      <c r="AD23" s="44"/>
      <c r="AE23" s="48"/>
      <c r="AF23" s="137">
        <f t="shared" si="30"/>
        <v>0</v>
      </c>
      <c r="AG23" s="138">
        <f t="shared" si="31"/>
        <v>0</v>
      </c>
      <c r="AH23" s="139">
        <f t="shared" si="32"/>
        <v>0</v>
      </c>
      <c r="AI23" s="41"/>
      <c r="AJ23" s="43"/>
      <c r="AK23" s="47"/>
      <c r="AL23" s="44"/>
      <c r="AM23" s="47"/>
      <c r="AN23" s="44"/>
      <c r="AO23" s="48"/>
      <c r="AP23" s="46"/>
      <c r="AQ23" s="47"/>
      <c r="AR23" s="44"/>
      <c r="AS23" s="47"/>
      <c r="AT23" s="44"/>
      <c r="AU23" s="48"/>
      <c r="AV23" s="137">
        <f t="shared" si="33"/>
        <v>0</v>
      </c>
      <c r="AW23" s="138">
        <f t="shared" si="34"/>
        <v>0</v>
      </c>
      <c r="AX23" s="139">
        <f t="shared" si="35"/>
        <v>0</v>
      </c>
      <c r="AY23" s="41"/>
      <c r="AZ23" s="43"/>
      <c r="BA23" s="47"/>
      <c r="BB23" s="44"/>
      <c r="BC23" s="47"/>
      <c r="BD23" s="44"/>
      <c r="BE23" s="48"/>
      <c r="BF23" s="46"/>
      <c r="BG23" s="47"/>
      <c r="BH23" s="44"/>
      <c r="BI23" s="47"/>
      <c r="BJ23" s="44"/>
      <c r="BK23" s="48"/>
      <c r="BL23" s="137">
        <f t="shared" si="36"/>
        <v>0</v>
      </c>
      <c r="BM23" s="138">
        <f t="shared" si="37"/>
        <v>0</v>
      </c>
      <c r="BN23" s="139">
        <f t="shared" si="38"/>
        <v>0</v>
      </c>
      <c r="BO23" s="41"/>
      <c r="BP23" s="43"/>
      <c r="BQ23" s="47"/>
      <c r="BR23" s="44"/>
      <c r="BS23" s="47"/>
      <c r="BT23" s="44"/>
      <c r="BU23" s="48"/>
      <c r="BV23" s="46"/>
      <c r="BW23" s="47"/>
      <c r="BX23" s="44"/>
      <c r="BY23" s="47"/>
      <c r="BZ23" s="44"/>
      <c r="CA23" s="48"/>
      <c r="CB23" s="137">
        <f t="shared" si="39"/>
        <v>0</v>
      </c>
      <c r="CC23" s="138">
        <f t="shared" si="40"/>
        <v>0</v>
      </c>
      <c r="CD23" s="139">
        <f t="shared" si="41"/>
        <v>0</v>
      </c>
      <c r="CE23" s="41"/>
      <c r="CF23" s="43"/>
      <c r="CG23" s="47"/>
      <c r="CH23" s="44"/>
      <c r="CI23" s="47"/>
      <c r="CJ23" s="44"/>
      <c r="CK23" s="48"/>
      <c r="CL23" s="46"/>
      <c r="CM23" s="47"/>
      <c r="CN23" s="44"/>
      <c r="CO23" s="47"/>
      <c r="CP23" s="44"/>
      <c r="CQ23" s="48"/>
      <c r="CR23" s="137">
        <f t="shared" si="42"/>
        <v>0</v>
      </c>
      <c r="CS23" s="138">
        <f t="shared" si="43"/>
        <v>0</v>
      </c>
      <c r="CT23" s="139">
        <f t="shared" si="44"/>
        <v>0</v>
      </c>
      <c r="CU23" s="41"/>
      <c r="CV23" s="46">
        <f t="shared" si="45"/>
        <v>0</v>
      </c>
      <c r="CW23" s="47" t="e">
        <f t="shared" si="46"/>
        <v>#DIV/0!</v>
      </c>
      <c r="CX23" s="47">
        <f t="shared" si="47"/>
        <v>0</v>
      </c>
      <c r="CY23" s="47" t="e">
        <f t="shared" si="48"/>
        <v>#DIV/0!</v>
      </c>
      <c r="CZ23" s="44">
        <f t="shared" si="49"/>
        <v>0</v>
      </c>
      <c r="DA23" s="48" t="e">
        <f t="shared" si="50"/>
        <v>#DIV/0!</v>
      </c>
      <c r="DB23" s="46">
        <f t="shared" si="51"/>
        <v>0</v>
      </c>
      <c r="DC23" s="47" t="e">
        <f t="shared" si="52"/>
        <v>#DIV/0!</v>
      </c>
      <c r="DD23" s="44">
        <f t="shared" si="53"/>
        <v>0</v>
      </c>
      <c r="DE23" s="47" t="e">
        <f t="shared" si="54"/>
        <v>#DIV/0!</v>
      </c>
      <c r="DF23" s="44">
        <f t="shared" si="55"/>
        <v>0</v>
      </c>
      <c r="DG23" s="48" t="e">
        <f t="shared" si="56"/>
        <v>#DIV/0!</v>
      </c>
      <c r="DH23" s="174"/>
      <c r="DI23" s="187" t="s">
        <v>22</v>
      </c>
      <c r="DJ23" s="46">
        <f t="shared" si="57"/>
        <v>0</v>
      </c>
      <c r="DK23" s="44">
        <f t="shared" si="58"/>
        <v>0</v>
      </c>
      <c r="DL23" s="45">
        <f t="shared" si="59"/>
        <v>0</v>
      </c>
      <c r="DM23"/>
    </row>
    <row r="24" spans="1:117" s="25" customFormat="1" ht="15.6" x14ac:dyDescent="0.3">
      <c r="A24" s="33">
        <v>12</v>
      </c>
      <c r="B24" s="33" t="s">
        <v>23</v>
      </c>
      <c r="C24" s="42"/>
      <c r="D24" s="43"/>
      <c r="E24" s="47"/>
      <c r="F24" s="44"/>
      <c r="G24" s="47"/>
      <c r="H24" s="44"/>
      <c r="I24" s="48"/>
      <c r="J24" s="46"/>
      <c r="K24" s="47"/>
      <c r="L24" s="44"/>
      <c r="M24" s="47"/>
      <c r="N24" s="44"/>
      <c r="O24" s="48"/>
      <c r="P24" s="137">
        <f t="shared" si="27"/>
        <v>0</v>
      </c>
      <c r="Q24" s="138">
        <f t="shared" si="28"/>
        <v>0</v>
      </c>
      <c r="R24" s="139">
        <f t="shared" si="29"/>
        <v>0</v>
      </c>
      <c r="S24" s="39"/>
      <c r="T24" s="5"/>
      <c r="U24" s="7"/>
      <c r="V24" s="5"/>
      <c r="W24" s="7"/>
      <c r="X24" s="5"/>
      <c r="Y24" s="7"/>
      <c r="Z24" s="46"/>
      <c r="AA24" s="47"/>
      <c r="AB24" s="44"/>
      <c r="AC24" s="47"/>
      <c r="AD24" s="44"/>
      <c r="AE24" s="48"/>
      <c r="AF24" s="137">
        <f t="shared" si="30"/>
        <v>0</v>
      </c>
      <c r="AG24" s="138">
        <f t="shared" si="31"/>
        <v>0</v>
      </c>
      <c r="AH24" s="139">
        <f t="shared" si="32"/>
        <v>0</v>
      </c>
      <c r="AI24" s="41"/>
      <c r="AJ24" s="43"/>
      <c r="AK24" s="47"/>
      <c r="AL24" s="44"/>
      <c r="AM24" s="47"/>
      <c r="AN24" s="44"/>
      <c r="AO24" s="48"/>
      <c r="AP24" s="46"/>
      <c r="AQ24" s="47"/>
      <c r="AR24" s="44"/>
      <c r="AS24" s="47"/>
      <c r="AT24" s="44"/>
      <c r="AU24" s="48"/>
      <c r="AV24" s="137">
        <f t="shared" si="33"/>
        <v>0</v>
      </c>
      <c r="AW24" s="138">
        <f t="shared" si="34"/>
        <v>0</v>
      </c>
      <c r="AX24" s="139">
        <f t="shared" si="35"/>
        <v>0</v>
      </c>
      <c r="AY24" s="41"/>
      <c r="AZ24" s="43"/>
      <c r="BA24" s="47"/>
      <c r="BB24" s="44"/>
      <c r="BC24" s="47"/>
      <c r="BD24" s="44"/>
      <c r="BE24" s="48"/>
      <c r="BF24" s="46"/>
      <c r="BG24" s="47"/>
      <c r="BH24" s="44"/>
      <c r="BI24" s="47"/>
      <c r="BJ24" s="44"/>
      <c r="BK24" s="48"/>
      <c r="BL24" s="137">
        <f t="shared" si="36"/>
        <v>0</v>
      </c>
      <c r="BM24" s="138">
        <f t="shared" si="37"/>
        <v>0</v>
      </c>
      <c r="BN24" s="139">
        <f t="shared" si="38"/>
        <v>0</v>
      </c>
      <c r="BO24" s="41"/>
      <c r="BP24" s="43"/>
      <c r="BQ24" s="47"/>
      <c r="BR24" s="44"/>
      <c r="BS24" s="47"/>
      <c r="BT24" s="44"/>
      <c r="BU24" s="48"/>
      <c r="BV24" s="46"/>
      <c r="BW24" s="47"/>
      <c r="BX24" s="44"/>
      <c r="BY24" s="47"/>
      <c r="BZ24" s="44"/>
      <c r="CA24" s="48"/>
      <c r="CB24" s="137">
        <f t="shared" si="39"/>
        <v>0</v>
      </c>
      <c r="CC24" s="138">
        <f t="shared" si="40"/>
        <v>0</v>
      </c>
      <c r="CD24" s="139">
        <f t="shared" si="41"/>
        <v>0</v>
      </c>
      <c r="CE24" s="41"/>
      <c r="CF24" s="43"/>
      <c r="CG24" s="47"/>
      <c r="CH24" s="44"/>
      <c r="CI24" s="47"/>
      <c r="CJ24" s="44"/>
      <c r="CK24" s="48"/>
      <c r="CL24" s="46"/>
      <c r="CM24" s="47"/>
      <c r="CN24" s="44"/>
      <c r="CO24" s="47"/>
      <c r="CP24" s="44"/>
      <c r="CQ24" s="48"/>
      <c r="CR24" s="137">
        <f t="shared" si="42"/>
        <v>0</v>
      </c>
      <c r="CS24" s="138">
        <f t="shared" si="43"/>
        <v>0</v>
      </c>
      <c r="CT24" s="139">
        <f t="shared" si="44"/>
        <v>0</v>
      </c>
      <c r="CU24" s="41"/>
      <c r="CV24" s="46">
        <f t="shared" si="45"/>
        <v>0</v>
      </c>
      <c r="CW24" s="47" t="e">
        <f t="shared" si="46"/>
        <v>#DIV/0!</v>
      </c>
      <c r="CX24" s="47">
        <f t="shared" si="47"/>
        <v>0</v>
      </c>
      <c r="CY24" s="47" t="e">
        <f t="shared" si="48"/>
        <v>#DIV/0!</v>
      </c>
      <c r="CZ24" s="44">
        <f t="shared" si="49"/>
        <v>0</v>
      </c>
      <c r="DA24" s="48" t="e">
        <f t="shared" si="50"/>
        <v>#DIV/0!</v>
      </c>
      <c r="DB24" s="46">
        <f t="shared" si="51"/>
        <v>0</v>
      </c>
      <c r="DC24" s="47" t="e">
        <f t="shared" si="52"/>
        <v>#DIV/0!</v>
      </c>
      <c r="DD24" s="44">
        <f t="shared" si="53"/>
        <v>0</v>
      </c>
      <c r="DE24" s="47" t="e">
        <f t="shared" si="54"/>
        <v>#DIV/0!</v>
      </c>
      <c r="DF24" s="44">
        <f t="shared" si="55"/>
        <v>0</v>
      </c>
      <c r="DG24" s="48" t="e">
        <f t="shared" si="56"/>
        <v>#DIV/0!</v>
      </c>
      <c r="DH24" s="174"/>
      <c r="DI24" s="187" t="s">
        <v>23</v>
      </c>
      <c r="DJ24" s="46">
        <f t="shared" si="57"/>
        <v>0</v>
      </c>
      <c r="DK24" s="44">
        <f t="shared" si="58"/>
        <v>0</v>
      </c>
      <c r="DL24" s="45">
        <f t="shared" si="59"/>
        <v>0</v>
      </c>
      <c r="DM24"/>
    </row>
    <row r="25" spans="1:117" s="25" customFormat="1" ht="15.6" x14ac:dyDescent="0.3">
      <c r="A25" s="33">
        <v>13</v>
      </c>
      <c r="B25" s="33" t="s">
        <v>24</v>
      </c>
      <c r="C25" s="42"/>
      <c r="D25" s="43"/>
      <c r="E25" s="47"/>
      <c r="F25" s="44"/>
      <c r="G25" s="47"/>
      <c r="H25" s="44"/>
      <c r="I25" s="48"/>
      <c r="J25" s="46"/>
      <c r="K25" s="47"/>
      <c r="L25" s="44"/>
      <c r="M25" s="47"/>
      <c r="N25" s="44"/>
      <c r="O25" s="48"/>
      <c r="P25" s="137">
        <f t="shared" si="27"/>
        <v>0</v>
      </c>
      <c r="Q25" s="138">
        <f t="shared" si="28"/>
        <v>0</v>
      </c>
      <c r="R25" s="139">
        <f t="shared" si="29"/>
        <v>0</v>
      </c>
      <c r="S25" s="39"/>
      <c r="T25" s="5"/>
      <c r="U25" s="7"/>
      <c r="V25" s="5"/>
      <c r="W25" s="7"/>
      <c r="X25" s="5"/>
      <c r="Y25" s="7"/>
      <c r="Z25" s="46"/>
      <c r="AA25" s="47"/>
      <c r="AB25" s="44"/>
      <c r="AC25" s="47"/>
      <c r="AD25" s="44"/>
      <c r="AE25" s="48"/>
      <c r="AF25" s="137">
        <f t="shared" si="30"/>
        <v>0</v>
      </c>
      <c r="AG25" s="138">
        <f t="shared" si="31"/>
        <v>0</v>
      </c>
      <c r="AH25" s="139">
        <f t="shared" si="32"/>
        <v>0</v>
      </c>
      <c r="AI25" s="41"/>
      <c r="AJ25" s="43"/>
      <c r="AK25" s="47"/>
      <c r="AL25" s="44"/>
      <c r="AM25" s="47"/>
      <c r="AN25" s="44"/>
      <c r="AO25" s="48"/>
      <c r="AP25" s="46"/>
      <c r="AQ25" s="47"/>
      <c r="AR25" s="44"/>
      <c r="AS25" s="47"/>
      <c r="AT25" s="44"/>
      <c r="AU25" s="48"/>
      <c r="AV25" s="137">
        <f t="shared" si="33"/>
        <v>0</v>
      </c>
      <c r="AW25" s="138">
        <f t="shared" si="34"/>
        <v>0</v>
      </c>
      <c r="AX25" s="139">
        <f t="shared" si="35"/>
        <v>0</v>
      </c>
      <c r="AY25" s="41"/>
      <c r="AZ25" s="43"/>
      <c r="BA25" s="47"/>
      <c r="BB25" s="44"/>
      <c r="BC25" s="47"/>
      <c r="BD25" s="44"/>
      <c r="BE25" s="48"/>
      <c r="BF25" s="46"/>
      <c r="BG25" s="47"/>
      <c r="BH25" s="44"/>
      <c r="BI25" s="47"/>
      <c r="BJ25" s="44"/>
      <c r="BK25" s="48"/>
      <c r="BL25" s="137">
        <f t="shared" si="36"/>
        <v>0</v>
      </c>
      <c r="BM25" s="138">
        <f t="shared" si="37"/>
        <v>0</v>
      </c>
      <c r="BN25" s="139">
        <f t="shared" si="38"/>
        <v>0</v>
      </c>
      <c r="BO25" s="41"/>
      <c r="BP25" s="43"/>
      <c r="BQ25" s="47"/>
      <c r="BR25" s="44"/>
      <c r="BS25" s="47"/>
      <c r="BT25" s="44"/>
      <c r="BU25" s="48"/>
      <c r="BV25" s="46"/>
      <c r="BW25" s="47"/>
      <c r="BX25" s="44"/>
      <c r="BY25" s="47"/>
      <c r="BZ25" s="44"/>
      <c r="CA25" s="48"/>
      <c r="CB25" s="137">
        <f t="shared" si="39"/>
        <v>0</v>
      </c>
      <c r="CC25" s="138">
        <f t="shared" si="40"/>
        <v>0</v>
      </c>
      <c r="CD25" s="139">
        <f t="shared" si="41"/>
        <v>0</v>
      </c>
      <c r="CE25" s="41"/>
      <c r="CF25" s="43"/>
      <c r="CG25" s="47"/>
      <c r="CH25" s="44"/>
      <c r="CI25" s="47"/>
      <c r="CJ25" s="44"/>
      <c r="CK25" s="48"/>
      <c r="CL25" s="46"/>
      <c r="CM25" s="47"/>
      <c r="CN25" s="44"/>
      <c r="CO25" s="47"/>
      <c r="CP25" s="44"/>
      <c r="CQ25" s="48"/>
      <c r="CR25" s="137">
        <f t="shared" si="42"/>
        <v>0</v>
      </c>
      <c r="CS25" s="138">
        <f t="shared" si="43"/>
        <v>0</v>
      </c>
      <c r="CT25" s="139">
        <f t="shared" si="44"/>
        <v>0</v>
      </c>
      <c r="CU25" s="41"/>
      <c r="CV25" s="46">
        <f t="shared" si="45"/>
        <v>0</v>
      </c>
      <c r="CW25" s="47" t="e">
        <f t="shared" si="46"/>
        <v>#DIV/0!</v>
      </c>
      <c r="CX25" s="47">
        <f t="shared" si="47"/>
        <v>0</v>
      </c>
      <c r="CY25" s="47" t="e">
        <f t="shared" si="48"/>
        <v>#DIV/0!</v>
      </c>
      <c r="CZ25" s="44">
        <f t="shared" si="49"/>
        <v>0</v>
      </c>
      <c r="DA25" s="48" t="e">
        <f t="shared" si="50"/>
        <v>#DIV/0!</v>
      </c>
      <c r="DB25" s="46">
        <f t="shared" si="51"/>
        <v>0</v>
      </c>
      <c r="DC25" s="47" t="e">
        <f t="shared" si="52"/>
        <v>#DIV/0!</v>
      </c>
      <c r="DD25" s="44">
        <f t="shared" si="53"/>
        <v>0</v>
      </c>
      <c r="DE25" s="47" t="e">
        <f t="shared" si="54"/>
        <v>#DIV/0!</v>
      </c>
      <c r="DF25" s="44">
        <f t="shared" si="55"/>
        <v>0</v>
      </c>
      <c r="DG25" s="48" t="e">
        <f t="shared" si="56"/>
        <v>#DIV/0!</v>
      </c>
      <c r="DH25" s="174"/>
      <c r="DI25" s="187" t="s">
        <v>24</v>
      </c>
      <c r="DJ25" s="46">
        <f t="shared" si="57"/>
        <v>0</v>
      </c>
      <c r="DK25" s="44">
        <f t="shared" si="58"/>
        <v>0</v>
      </c>
      <c r="DL25" s="45">
        <f t="shared" si="59"/>
        <v>0</v>
      </c>
      <c r="DM25"/>
    </row>
    <row r="26" spans="1:117" s="25" customFormat="1" ht="15.6" x14ac:dyDescent="0.3">
      <c r="A26" s="33">
        <v>14</v>
      </c>
      <c r="B26" s="33" t="s">
        <v>25</v>
      </c>
      <c r="C26" s="42"/>
      <c r="D26" s="43"/>
      <c r="E26" s="47"/>
      <c r="F26" s="44"/>
      <c r="G26" s="47"/>
      <c r="H26" s="44"/>
      <c r="I26" s="48"/>
      <c r="J26" s="46"/>
      <c r="K26" s="47"/>
      <c r="L26" s="44"/>
      <c r="M26" s="47"/>
      <c r="N26" s="44"/>
      <c r="O26" s="48"/>
      <c r="P26" s="137">
        <f t="shared" si="27"/>
        <v>0</v>
      </c>
      <c r="Q26" s="138">
        <f t="shared" si="28"/>
        <v>0</v>
      </c>
      <c r="R26" s="139">
        <f t="shared" si="29"/>
        <v>0</v>
      </c>
      <c r="S26" s="39"/>
      <c r="T26" s="5"/>
      <c r="U26" s="7"/>
      <c r="V26" s="5"/>
      <c r="W26" s="7"/>
      <c r="X26" s="5"/>
      <c r="Y26" s="7"/>
      <c r="Z26" s="46"/>
      <c r="AA26" s="47"/>
      <c r="AB26" s="44"/>
      <c r="AC26" s="47"/>
      <c r="AD26" s="44"/>
      <c r="AE26" s="48"/>
      <c r="AF26" s="137">
        <f t="shared" si="30"/>
        <v>0</v>
      </c>
      <c r="AG26" s="138">
        <f t="shared" si="31"/>
        <v>0</v>
      </c>
      <c r="AH26" s="139">
        <f t="shared" si="32"/>
        <v>0</v>
      </c>
      <c r="AI26" s="41"/>
      <c r="AJ26" s="43"/>
      <c r="AK26" s="47"/>
      <c r="AL26" s="44"/>
      <c r="AM26" s="47"/>
      <c r="AN26" s="44"/>
      <c r="AO26" s="48"/>
      <c r="AP26" s="46"/>
      <c r="AQ26" s="47"/>
      <c r="AR26" s="44"/>
      <c r="AS26" s="47"/>
      <c r="AT26" s="44"/>
      <c r="AU26" s="48"/>
      <c r="AV26" s="137">
        <f t="shared" si="33"/>
        <v>0</v>
      </c>
      <c r="AW26" s="138">
        <f t="shared" si="34"/>
        <v>0</v>
      </c>
      <c r="AX26" s="139">
        <f t="shared" si="35"/>
        <v>0</v>
      </c>
      <c r="AY26" s="41"/>
      <c r="AZ26" s="43"/>
      <c r="BA26" s="47"/>
      <c r="BB26" s="44"/>
      <c r="BC26" s="47"/>
      <c r="BD26" s="44"/>
      <c r="BE26" s="48"/>
      <c r="BF26" s="46"/>
      <c r="BG26" s="47"/>
      <c r="BH26" s="44"/>
      <c r="BI26" s="47"/>
      <c r="BJ26" s="44"/>
      <c r="BK26" s="48"/>
      <c r="BL26" s="137">
        <f t="shared" si="36"/>
        <v>0</v>
      </c>
      <c r="BM26" s="138">
        <f t="shared" si="37"/>
        <v>0</v>
      </c>
      <c r="BN26" s="139">
        <f t="shared" si="38"/>
        <v>0</v>
      </c>
      <c r="BO26" s="41"/>
      <c r="BP26" s="43"/>
      <c r="BQ26" s="47"/>
      <c r="BR26" s="44"/>
      <c r="BS26" s="47"/>
      <c r="BT26" s="44"/>
      <c r="BU26" s="48"/>
      <c r="BV26" s="46"/>
      <c r="BW26" s="47"/>
      <c r="BX26" s="44"/>
      <c r="BY26" s="47"/>
      <c r="BZ26" s="44"/>
      <c r="CA26" s="48"/>
      <c r="CB26" s="137">
        <f t="shared" si="39"/>
        <v>0</v>
      </c>
      <c r="CC26" s="138">
        <f t="shared" si="40"/>
        <v>0</v>
      </c>
      <c r="CD26" s="139">
        <f t="shared" si="41"/>
        <v>0</v>
      </c>
      <c r="CE26" s="41"/>
      <c r="CF26" s="43"/>
      <c r="CG26" s="47"/>
      <c r="CH26" s="44"/>
      <c r="CI26" s="47"/>
      <c r="CJ26" s="44"/>
      <c r="CK26" s="48"/>
      <c r="CL26" s="46"/>
      <c r="CM26" s="47"/>
      <c r="CN26" s="44"/>
      <c r="CO26" s="47"/>
      <c r="CP26" s="44"/>
      <c r="CQ26" s="48"/>
      <c r="CR26" s="137">
        <f t="shared" si="42"/>
        <v>0</v>
      </c>
      <c r="CS26" s="138">
        <f t="shared" si="43"/>
        <v>0</v>
      </c>
      <c r="CT26" s="139">
        <f t="shared" si="44"/>
        <v>0</v>
      </c>
      <c r="CU26" s="41"/>
      <c r="CV26" s="46">
        <f t="shared" si="45"/>
        <v>0</v>
      </c>
      <c r="CW26" s="47" t="e">
        <f t="shared" si="46"/>
        <v>#DIV/0!</v>
      </c>
      <c r="CX26" s="47">
        <f t="shared" si="47"/>
        <v>0</v>
      </c>
      <c r="CY26" s="47" t="e">
        <f t="shared" si="48"/>
        <v>#DIV/0!</v>
      </c>
      <c r="CZ26" s="44">
        <f t="shared" si="49"/>
        <v>0</v>
      </c>
      <c r="DA26" s="48" t="e">
        <f t="shared" si="50"/>
        <v>#DIV/0!</v>
      </c>
      <c r="DB26" s="46">
        <f t="shared" si="51"/>
        <v>0</v>
      </c>
      <c r="DC26" s="47" t="e">
        <f t="shared" si="52"/>
        <v>#DIV/0!</v>
      </c>
      <c r="DD26" s="44">
        <f t="shared" si="53"/>
        <v>0</v>
      </c>
      <c r="DE26" s="47" t="e">
        <f t="shared" si="54"/>
        <v>#DIV/0!</v>
      </c>
      <c r="DF26" s="44">
        <f t="shared" si="55"/>
        <v>0</v>
      </c>
      <c r="DG26" s="48" t="e">
        <f t="shared" si="56"/>
        <v>#DIV/0!</v>
      </c>
      <c r="DH26" s="174"/>
      <c r="DI26" s="187" t="s">
        <v>25</v>
      </c>
      <c r="DJ26" s="46">
        <f t="shared" si="57"/>
        <v>0</v>
      </c>
      <c r="DK26" s="44">
        <f t="shared" si="58"/>
        <v>0</v>
      </c>
      <c r="DL26" s="45">
        <f t="shared" si="59"/>
        <v>0</v>
      </c>
      <c r="DM26"/>
    </row>
    <row r="27" spans="1:117" s="25" customFormat="1" ht="15.6" x14ac:dyDescent="0.3">
      <c r="A27" s="33">
        <v>15</v>
      </c>
      <c r="B27" s="33" t="s">
        <v>26</v>
      </c>
      <c r="C27" s="42"/>
      <c r="D27" s="43"/>
      <c r="E27" s="47"/>
      <c r="F27" s="44"/>
      <c r="G27" s="47"/>
      <c r="H27" s="44"/>
      <c r="I27" s="48"/>
      <c r="J27" s="46"/>
      <c r="K27" s="47"/>
      <c r="L27" s="44"/>
      <c r="M27" s="47"/>
      <c r="N27" s="44"/>
      <c r="O27" s="48"/>
      <c r="P27" s="137">
        <f t="shared" si="27"/>
        <v>0</v>
      </c>
      <c r="Q27" s="138">
        <f t="shared" si="28"/>
        <v>0</v>
      </c>
      <c r="R27" s="139">
        <f t="shared" si="29"/>
        <v>0</v>
      </c>
      <c r="S27" s="39"/>
      <c r="T27" s="5"/>
      <c r="U27" s="7"/>
      <c r="V27" s="5"/>
      <c r="W27" s="7"/>
      <c r="X27" s="5"/>
      <c r="Y27" s="7"/>
      <c r="Z27" s="46"/>
      <c r="AA27" s="47"/>
      <c r="AB27" s="44"/>
      <c r="AC27" s="47"/>
      <c r="AD27" s="44"/>
      <c r="AE27" s="48"/>
      <c r="AF27" s="137">
        <f t="shared" si="30"/>
        <v>0</v>
      </c>
      <c r="AG27" s="138">
        <f t="shared" si="31"/>
        <v>0</v>
      </c>
      <c r="AH27" s="139">
        <f t="shared" si="32"/>
        <v>0</v>
      </c>
      <c r="AI27" s="41"/>
      <c r="AJ27" s="43"/>
      <c r="AK27" s="47"/>
      <c r="AL27" s="44"/>
      <c r="AM27" s="47"/>
      <c r="AN27" s="44"/>
      <c r="AO27" s="48"/>
      <c r="AP27" s="46"/>
      <c r="AQ27" s="47"/>
      <c r="AR27" s="44"/>
      <c r="AS27" s="47"/>
      <c r="AT27" s="44"/>
      <c r="AU27" s="48"/>
      <c r="AV27" s="137">
        <f t="shared" si="33"/>
        <v>0</v>
      </c>
      <c r="AW27" s="138">
        <f t="shared" si="34"/>
        <v>0</v>
      </c>
      <c r="AX27" s="139">
        <f t="shared" si="35"/>
        <v>0</v>
      </c>
      <c r="AY27" s="41"/>
      <c r="AZ27" s="43"/>
      <c r="BA27" s="47"/>
      <c r="BB27" s="44"/>
      <c r="BC27" s="47"/>
      <c r="BD27" s="44"/>
      <c r="BE27" s="48"/>
      <c r="BF27" s="46"/>
      <c r="BG27" s="47"/>
      <c r="BH27" s="44"/>
      <c r="BI27" s="47"/>
      <c r="BJ27" s="44"/>
      <c r="BK27" s="48"/>
      <c r="BL27" s="137">
        <f t="shared" si="36"/>
        <v>0</v>
      </c>
      <c r="BM27" s="138">
        <f t="shared" si="37"/>
        <v>0</v>
      </c>
      <c r="BN27" s="139">
        <f t="shared" si="38"/>
        <v>0</v>
      </c>
      <c r="BO27" s="41"/>
      <c r="BP27" s="43"/>
      <c r="BQ27" s="47"/>
      <c r="BR27" s="44"/>
      <c r="BS27" s="47"/>
      <c r="BT27" s="44"/>
      <c r="BU27" s="48"/>
      <c r="BV27" s="46"/>
      <c r="BW27" s="47"/>
      <c r="BX27" s="44"/>
      <c r="BY27" s="47"/>
      <c r="BZ27" s="44"/>
      <c r="CA27" s="48"/>
      <c r="CB27" s="137">
        <f t="shared" si="39"/>
        <v>0</v>
      </c>
      <c r="CC27" s="138">
        <f t="shared" si="40"/>
        <v>0</v>
      </c>
      <c r="CD27" s="139">
        <f t="shared" si="41"/>
        <v>0</v>
      </c>
      <c r="CE27" s="41"/>
      <c r="CF27" s="43"/>
      <c r="CG27" s="47"/>
      <c r="CH27" s="44"/>
      <c r="CI27" s="47"/>
      <c r="CJ27" s="44"/>
      <c r="CK27" s="48"/>
      <c r="CL27" s="46"/>
      <c r="CM27" s="47"/>
      <c r="CN27" s="44"/>
      <c r="CO27" s="47"/>
      <c r="CP27" s="44"/>
      <c r="CQ27" s="48"/>
      <c r="CR27" s="137">
        <f t="shared" si="42"/>
        <v>0</v>
      </c>
      <c r="CS27" s="138">
        <f t="shared" si="43"/>
        <v>0</v>
      </c>
      <c r="CT27" s="139">
        <f t="shared" si="44"/>
        <v>0</v>
      </c>
      <c r="CU27" s="41"/>
      <c r="CV27" s="46">
        <f t="shared" si="45"/>
        <v>0</v>
      </c>
      <c r="CW27" s="47" t="e">
        <f t="shared" si="46"/>
        <v>#DIV/0!</v>
      </c>
      <c r="CX27" s="47">
        <f t="shared" si="47"/>
        <v>0</v>
      </c>
      <c r="CY27" s="47" t="e">
        <f t="shared" si="48"/>
        <v>#DIV/0!</v>
      </c>
      <c r="CZ27" s="44">
        <f t="shared" si="49"/>
        <v>0</v>
      </c>
      <c r="DA27" s="48" t="e">
        <f t="shared" si="50"/>
        <v>#DIV/0!</v>
      </c>
      <c r="DB27" s="46">
        <f t="shared" si="51"/>
        <v>0</v>
      </c>
      <c r="DC27" s="47" t="e">
        <f t="shared" si="52"/>
        <v>#DIV/0!</v>
      </c>
      <c r="DD27" s="44">
        <f t="shared" si="53"/>
        <v>0</v>
      </c>
      <c r="DE27" s="47" t="e">
        <f t="shared" si="54"/>
        <v>#DIV/0!</v>
      </c>
      <c r="DF27" s="44">
        <f t="shared" si="55"/>
        <v>0</v>
      </c>
      <c r="DG27" s="48" t="e">
        <f t="shared" si="56"/>
        <v>#DIV/0!</v>
      </c>
      <c r="DH27" s="174"/>
      <c r="DI27" s="187" t="s">
        <v>26</v>
      </c>
      <c r="DJ27" s="46">
        <f t="shared" si="57"/>
        <v>0</v>
      </c>
      <c r="DK27" s="44">
        <f t="shared" si="58"/>
        <v>0</v>
      </c>
      <c r="DL27" s="45">
        <f t="shared" si="59"/>
        <v>0</v>
      </c>
      <c r="DM27"/>
    </row>
    <row r="28" spans="1:117" s="25" customFormat="1" ht="15.6" x14ac:dyDescent="0.3">
      <c r="A28" s="33">
        <v>16</v>
      </c>
      <c r="B28" s="33" t="s">
        <v>27</v>
      </c>
      <c r="C28" s="42"/>
      <c r="D28" s="43"/>
      <c r="E28" s="47"/>
      <c r="F28" s="44"/>
      <c r="G28" s="47"/>
      <c r="H28" s="44"/>
      <c r="I28" s="48"/>
      <c r="J28" s="46"/>
      <c r="K28" s="47"/>
      <c r="L28" s="44"/>
      <c r="M28" s="47"/>
      <c r="N28" s="44"/>
      <c r="O28" s="48"/>
      <c r="P28" s="137">
        <f t="shared" si="27"/>
        <v>0</v>
      </c>
      <c r="Q28" s="138">
        <f t="shared" si="28"/>
        <v>0</v>
      </c>
      <c r="R28" s="139">
        <f t="shared" si="29"/>
        <v>0</v>
      </c>
      <c r="S28" s="39"/>
      <c r="T28" s="5"/>
      <c r="U28" s="7"/>
      <c r="V28" s="5"/>
      <c r="W28" s="7"/>
      <c r="X28" s="5"/>
      <c r="Y28" s="7"/>
      <c r="Z28" s="46"/>
      <c r="AA28" s="47"/>
      <c r="AB28" s="44"/>
      <c r="AC28" s="47"/>
      <c r="AD28" s="44"/>
      <c r="AE28" s="48"/>
      <c r="AF28" s="137">
        <f t="shared" si="30"/>
        <v>0</v>
      </c>
      <c r="AG28" s="138">
        <f t="shared" si="31"/>
        <v>0</v>
      </c>
      <c r="AH28" s="139">
        <f t="shared" si="32"/>
        <v>0</v>
      </c>
      <c r="AI28" s="41"/>
      <c r="AJ28" s="43"/>
      <c r="AK28" s="47"/>
      <c r="AL28" s="44"/>
      <c r="AM28" s="47"/>
      <c r="AN28" s="44"/>
      <c r="AO28" s="48"/>
      <c r="AP28" s="46"/>
      <c r="AQ28" s="47"/>
      <c r="AR28" s="44"/>
      <c r="AS28" s="47"/>
      <c r="AT28" s="44"/>
      <c r="AU28" s="48"/>
      <c r="AV28" s="137">
        <f t="shared" si="33"/>
        <v>0</v>
      </c>
      <c r="AW28" s="138">
        <f t="shared" si="34"/>
        <v>0</v>
      </c>
      <c r="AX28" s="139">
        <f t="shared" si="35"/>
        <v>0</v>
      </c>
      <c r="AY28" s="41"/>
      <c r="AZ28" s="43"/>
      <c r="BA28" s="47"/>
      <c r="BB28" s="44"/>
      <c r="BC28" s="47"/>
      <c r="BD28" s="44"/>
      <c r="BE28" s="48"/>
      <c r="BF28" s="46"/>
      <c r="BG28" s="47"/>
      <c r="BH28" s="44"/>
      <c r="BI28" s="47"/>
      <c r="BJ28" s="44"/>
      <c r="BK28" s="48"/>
      <c r="BL28" s="137">
        <f t="shared" si="36"/>
        <v>0</v>
      </c>
      <c r="BM28" s="138">
        <f t="shared" si="37"/>
        <v>0</v>
      </c>
      <c r="BN28" s="139">
        <f t="shared" si="38"/>
        <v>0</v>
      </c>
      <c r="BO28" s="41"/>
      <c r="BP28" s="43"/>
      <c r="BQ28" s="47"/>
      <c r="BR28" s="44"/>
      <c r="BS28" s="47"/>
      <c r="BT28" s="44"/>
      <c r="BU28" s="48"/>
      <c r="BV28" s="46"/>
      <c r="BW28" s="47"/>
      <c r="BX28" s="44"/>
      <c r="BY28" s="47"/>
      <c r="BZ28" s="44"/>
      <c r="CA28" s="48"/>
      <c r="CB28" s="137">
        <f t="shared" si="39"/>
        <v>0</v>
      </c>
      <c r="CC28" s="138">
        <f t="shared" si="40"/>
        <v>0</v>
      </c>
      <c r="CD28" s="139">
        <f t="shared" si="41"/>
        <v>0</v>
      </c>
      <c r="CE28" s="41"/>
      <c r="CF28" s="43"/>
      <c r="CG28" s="47"/>
      <c r="CH28" s="44"/>
      <c r="CI28" s="47"/>
      <c r="CJ28" s="44"/>
      <c r="CK28" s="48"/>
      <c r="CL28" s="46"/>
      <c r="CM28" s="47"/>
      <c r="CN28" s="44"/>
      <c r="CO28" s="47"/>
      <c r="CP28" s="44"/>
      <c r="CQ28" s="48"/>
      <c r="CR28" s="137">
        <f t="shared" si="42"/>
        <v>0</v>
      </c>
      <c r="CS28" s="138">
        <f t="shared" si="43"/>
        <v>0</v>
      </c>
      <c r="CT28" s="139">
        <f t="shared" si="44"/>
        <v>0</v>
      </c>
      <c r="CU28" s="41"/>
      <c r="CV28" s="46">
        <f t="shared" si="45"/>
        <v>0</v>
      </c>
      <c r="CW28" s="47" t="e">
        <f t="shared" si="46"/>
        <v>#DIV/0!</v>
      </c>
      <c r="CX28" s="47">
        <f t="shared" si="47"/>
        <v>0</v>
      </c>
      <c r="CY28" s="47" t="e">
        <f t="shared" si="48"/>
        <v>#DIV/0!</v>
      </c>
      <c r="CZ28" s="44">
        <f t="shared" si="49"/>
        <v>0</v>
      </c>
      <c r="DA28" s="48" t="e">
        <f t="shared" si="50"/>
        <v>#DIV/0!</v>
      </c>
      <c r="DB28" s="46">
        <f t="shared" si="51"/>
        <v>0</v>
      </c>
      <c r="DC28" s="47" t="e">
        <f t="shared" si="52"/>
        <v>#DIV/0!</v>
      </c>
      <c r="DD28" s="44">
        <f t="shared" si="53"/>
        <v>0</v>
      </c>
      <c r="DE28" s="47" t="e">
        <f t="shared" si="54"/>
        <v>#DIV/0!</v>
      </c>
      <c r="DF28" s="44">
        <f t="shared" si="55"/>
        <v>0</v>
      </c>
      <c r="DG28" s="48" t="e">
        <f t="shared" si="56"/>
        <v>#DIV/0!</v>
      </c>
      <c r="DH28" s="174"/>
      <c r="DI28" s="187" t="s">
        <v>27</v>
      </c>
      <c r="DJ28" s="46">
        <f t="shared" si="57"/>
        <v>0</v>
      </c>
      <c r="DK28" s="44">
        <f t="shared" si="58"/>
        <v>0</v>
      </c>
      <c r="DL28" s="45">
        <f t="shared" si="59"/>
        <v>0</v>
      </c>
      <c r="DM28"/>
    </row>
    <row r="29" spans="1:117" s="25" customFormat="1" ht="15.6" x14ac:dyDescent="0.3">
      <c r="A29" s="33">
        <v>17</v>
      </c>
      <c r="B29" s="33" t="s">
        <v>28</v>
      </c>
      <c r="C29" s="42"/>
      <c r="D29" s="43"/>
      <c r="E29" s="47"/>
      <c r="F29" s="44"/>
      <c r="G29" s="47"/>
      <c r="H29" s="44"/>
      <c r="I29" s="48"/>
      <c r="J29" s="46"/>
      <c r="K29" s="47"/>
      <c r="L29" s="44"/>
      <c r="M29" s="47"/>
      <c r="N29" s="44"/>
      <c r="O29" s="48"/>
      <c r="P29" s="137">
        <f t="shared" si="27"/>
        <v>0</v>
      </c>
      <c r="Q29" s="138">
        <f t="shared" si="28"/>
        <v>0</v>
      </c>
      <c r="R29" s="139">
        <f t="shared" si="29"/>
        <v>0</v>
      </c>
      <c r="S29" s="39"/>
      <c r="T29" s="5"/>
      <c r="U29" s="7"/>
      <c r="V29" s="5"/>
      <c r="W29" s="7"/>
      <c r="X29" s="5"/>
      <c r="Y29" s="7"/>
      <c r="Z29" s="46"/>
      <c r="AA29" s="47"/>
      <c r="AB29" s="44"/>
      <c r="AC29" s="47"/>
      <c r="AD29" s="44"/>
      <c r="AE29" s="48"/>
      <c r="AF29" s="137">
        <f t="shared" si="30"/>
        <v>0</v>
      </c>
      <c r="AG29" s="138">
        <f t="shared" si="31"/>
        <v>0</v>
      </c>
      <c r="AH29" s="139">
        <f t="shared" si="32"/>
        <v>0</v>
      </c>
      <c r="AI29" s="41"/>
      <c r="AJ29" s="43"/>
      <c r="AK29" s="47"/>
      <c r="AL29" s="44"/>
      <c r="AM29" s="47"/>
      <c r="AN29" s="44"/>
      <c r="AO29" s="48"/>
      <c r="AP29" s="46"/>
      <c r="AQ29" s="47"/>
      <c r="AR29" s="44"/>
      <c r="AS29" s="47"/>
      <c r="AT29" s="44"/>
      <c r="AU29" s="48"/>
      <c r="AV29" s="137">
        <f t="shared" si="33"/>
        <v>0</v>
      </c>
      <c r="AW29" s="138">
        <f t="shared" si="34"/>
        <v>0</v>
      </c>
      <c r="AX29" s="139">
        <f t="shared" si="35"/>
        <v>0</v>
      </c>
      <c r="AY29" s="41"/>
      <c r="AZ29" s="43"/>
      <c r="BA29" s="47"/>
      <c r="BB29" s="44"/>
      <c r="BC29" s="47"/>
      <c r="BD29" s="44"/>
      <c r="BE29" s="48"/>
      <c r="BF29" s="46"/>
      <c r="BG29" s="47"/>
      <c r="BH29" s="44"/>
      <c r="BI29" s="47"/>
      <c r="BJ29" s="44"/>
      <c r="BK29" s="48"/>
      <c r="BL29" s="137">
        <f t="shared" si="36"/>
        <v>0</v>
      </c>
      <c r="BM29" s="138">
        <f t="shared" si="37"/>
        <v>0</v>
      </c>
      <c r="BN29" s="139">
        <f t="shared" si="38"/>
        <v>0</v>
      </c>
      <c r="BO29" s="41"/>
      <c r="BP29" s="43"/>
      <c r="BQ29" s="47"/>
      <c r="BR29" s="44"/>
      <c r="BS29" s="47"/>
      <c r="BT29" s="44"/>
      <c r="BU29" s="48"/>
      <c r="BV29" s="46"/>
      <c r="BW29" s="47"/>
      <c r="BX29" s="44"/>
      <c r="BY29" s="47"/>
      <c r="BZ29" s="44"/>
      <c r="CA29" s="48"/>
      <c r="CB29" s="137">
        <f t="shared" si="39"/>
        <v>0</v>
      </c>
      <c r="CC29" s="138">
        <f t="shared" si="40"/>
        <v>0</v>
      </c>
      <c r="CD29" s="139">
        <f t="shared" si="41"/>
        <v>0</v>
      </c>
      <c r="CE29" s="41"/>
      <c r="CF29" s="43"/>
      <c r="CG29" s="47"/>
      <c r="CH29" s="44"/>
      <c r="CI29" s="47"/>
      <c r="CJ29" s="44"/>
      <c r="CK29" s="48"/>
      <c r="CL29" s="46"/>
      <c r="CM29" s="47"/>
      <c r="CN29" s="44"/>
      <c r="CO29" s="47"/>
      <c r="CP29" s="44"/>
      <c r="CQ29" s="48"/>
      <c r="CR29" s="137">
        <f t="shared" si="42"/>
        <v>0</v>
      </c>
      <c r="CS29" s="138">
        <f t="shared" si="43"/>
        <v>0</v>
      </c>
      <c r="CT29" s="139">
        <f t="shared" si="44"/>
        <v>0</v>
      </c>
      <c r="CU29" s="41"/>
      <c r="CV29" s="46">
        <f t="shared" si="45"/>
        <v>0</v>
      </c>
      <c r="CW29" s="47" t="e">
        <f t="shared" si="46"/>
        <v>#DIV/0!</v>
      </c>
      <c r="CX29" s="47">
        <f t="shared" si="47"/>
        <v>0</v>
      </c>
      <c r="CY29" s="47" t="e">
        <f t="shared" si="48"/>
        <v>#DIV/0!</v>
      </c>
      <c r="CZ29" s="44">
        <f t="shared" si="49"/>
        <v>0</v>
      </c>
      <c r="DA29" s="48" t="e">
        <f t="shared" si="50"/>
        <v>#DIV/0!</v>
      </c>
      <c r="DB29" s="46">
        <f t="shared" si="51"/>
        <v>0</v>
      </c>
      <c r="DC29" s="47" t="e">
        <f t="shared" si="52"/>
        <v>#DIV/0!</v>
      </c>
      <c r="DD29" s="44">
        <f t="shared" si="53"/>
        <v>0</v>
      </c>
      <c r="DE29" s="47" t="e">
        <f t="shared" si="54"/>
        <v>#DIV/0!</v>
      </c>
      <c r="DF29" s="44">
        <f t="shared" si="55"/>
        <v>0</v>
      </c>
      <c r="DG29" s="48" t="e">
        <f t="shared" si="56"/>
        <v>#DIV/0!</v>
      </c>
      <c r="DH29" s="174"/>
      <c r="DI29" s="187" t="s">
        <v>28</v>
      </c>
      <c r="DJ29" s="46">
        <f t="shared" si="57"/>
        <v>0</v>
      </c>
      <c r="DK29" s="44">
        <f t="shared" si="58"/>
        <v>0</v>
      </c>
      <c r="DL29" s="45">
        <f t="shared" si="59"/>
        <v>0</v>
      </c>
      <c r="DM29"/>
    </row>
    <row r="30" spans="1:117" s="25" customFormat="1" ht="15.6" x14ac:dyDescent="0.3">
      <c r="A30" s="33">
        <v>18</v>
      </c>
      <c r="B30" s="33" t="s">
        <v>29</v>
      </c>
      <c r="C30" s="42"/>
      <c r="D30" s="43"/>
      <c r="E30" s="47"/>
      <c r="F30" s="44"/>
      <c r="G30" s="47"/>
      <c r="H30" s="44"/>
      <c r="I30" s="48"/>
      <c r="J30" s="46"/>
      <c r="K30" s="47"/>
      <c r="L30" s="44"/>
      <c r="M30" s="47"/>
      <c r="N30" s="44"/>
      <c r="O30" s="48"/>
      <c r="P30" s="137">
        <f t="shared" si="27"/>
        <v>0</v>
      </c>
      <c r="Q30" s="138">
        <f t="shared" si="28"/>
        <v>0</v>
      </c>
      <c r="R30" s="139">
        <f t="shared" si="29"/>
        <v>0</v>
      </c>
      <c r="S30" s="39"/>
      <c r="T30" s="5"/>
      <c r="U30" s="7"/>
      <c r="V30" s="5"/>
      <c r="W30" s="7"/>
      <c r="X30" s="5"/>
      <c r="Y30" s="7"/>
      <c r="Z30" s="46"/>
      <c r="AA30" s="47"/>
      <c r="AB30" s="44"/>
      <c r="AC30" s="47"/>
      <c r="AD30" s="44"/>
      <c r="AE30" s="48"/>
      <c r="AF30" s="137">
        <f t="shared" si="30"/>
        <v>0</v>
      </c>
      <c r="AG30" s="138">
        <f t="shared" si="31"/>
        <v>0</v>
      </c>
      <c r="AH30" s="139">
        <f t="shared" si="32"/>
        <v>0</v>
      </c>
      <c r="AI30" s="41"/>
      <c r="AJ30" s="43"/>
      <c r="AK30" s="47"/>
      <c r="AL30" s="44"/>
      <c r="AM30" s="47"/>
      <c r="AN30" s="44"/>
      <c r="AO30" s="48"/>
      <c r="AP30" s="46"/>
      <c r="AQ30" s="47"/>
      <c r="AR30" s="44"/>
      <c r="AS30" s="47"/>
      <c r="AT30" s="44"/>
      <c r="AU30" s="48"/>
      <c r="AV30" s="137">
        <f t="shared" si="33"/>
        <v>0</v>
      </c>
      <c r="AW30" s="138">
        <f t="shared" si="34"/>
        <v>0</v>
      </c>
      <c r="AX30" s="139">
        <f t="shared" si="35"/>
        <v>0</v>
      </c>
      <c r="AY30" s="41"/>
      <c r="AZ30" s="43"/>
      <c r="BA30" s="47"/>
      <c r="BB30" s="44"/>
      <c r="BC30" s="47"/>
      <c r="BD30" s="44"/>
      <c r="BE30" s="48"/>
      <c r="BF30" s="46"/>
      <c r="BG30" s="47"/>
      <c r="BH30" s="44"/>
      <c r="BI30" s="47"/>
      <c r="BJ30" s="44"/>
      <c r="BK30" s="48"/>
      <c r="BL30" s="137">
        <f t="shared" si="36"/>
        <v>0</v>
      </c>
      <c r="BM30" s="138">
        <f t="shared" si="37"/>
        <v>0</v>
      </c>
      <c r="BN30" s="139">
        <f t="shared" si="38"/>
        <v>0</v>
      </c>
      <c r="BO30" s="41"/>
      <c r="BP30" s="43"/>
      <c r="BQ30" s="47"/>
      <c r="BR30" s="44"/>
      <c r="BS30" s="47"/>
      <c r="BT30" s="44"/>
      <c r="BU30" s="48"/>
      <c r="BV30" s="46"/>
      <c r="BW30" s="47"/>
      <c r="BX30" s="44"/>
      <c r="BY30" s="47"/>
      <c r="BZ30" s="44"/>
      <c r="CA30" s="48"/>
      <c r="CB30" s="137">
        <f t="shared" si="39"/>
        <v>0</v>
      </c>
      <c r="CC30" s="138">
        <f t="shared" si="40"/>
        <v>0</v>
      </c>
      <c r="CD30" s="139">
        <f t="shared" si="41"/>
        <v>0</v>
      </c>
      <c r="CE30" s="41"/>
      <c r="CF30" s="43"/>
      <c r="CG30" s="47"/>
      <c r="CH30" s="44"/>
      <c r="CI30" s="47"/>
      <c r="CJ30" s="44"/>
      <c r="CK30" s="48"/>
      <c r="CL30" s="46"/>
      <c r="CM30" s="47"/>
      <c r="CN30" s="44"/>
      <c r="CO30" s="47"/>
      <c r="CP30" s="44"/>
      <c r="CQ30" s="48"/>
      <c r="CR30" s="137">
        <f t="shared" si="42"/>
        <v>0</v>
      </c>
      <c r="CS30" s="138">
        <f t="shared" si="43"/>
        <v>0</v>
      </c>
      <c r="CT30" s="139">
        <f t="shared" si="44"/>
        <v>0</v>
      </c>
      <c r="CU30" s="41"/>
      <c r="CV30" s="46">
        <f t="shared" si="45"/>
        <v>0</v>
      </c>
      <c r="CW30" s="47" t="e">
        <f t="shared" si="46"/>
        <v>#DIV/0!</v>
      </c>
      <c r="CX30" s="47">
        <f t="shared" si="47"/>
        <v>0</v>
      </c>
      <c r="CY30" s="47" t="e">
        <f t="shared" si="48"/>
        <v>#DIV/0!</v>
      </c>
      <c r="CZ30" s="44">
        <f t="shared" si="49"/>
        <v>0</v>
      </c>
      <c r="DA30" s="48" t="e">
        <f t="shared" si="50"/>
        <v>#DIV/0!</v>
      </c>
      <c r="DB30" s="46">
        <f t="shared" si="51"/>
        <v>0</v>
      </c>
      <c r="DC30" s="47" t="e">
        <f t="shared" si="52"/>
        <v>#DIV/0!</v>
      </c>
      <c r="DD30" s="44">
        <f t="shared" si="53"/>
        <v>0</v>
      </c>
      <c r="DE30" s="47" t="e">
        <f t="shared" si="54"/>
        <v>#DIV/0!</v>
      </c>
      <c r="DF30" s="44">
        <f t="shared" si="55"/>
        <v>0</v>
      </c>
      <c r="DG30" s="48" t="e">
        <f t="shared" si="56"/>
        <v>#DIV/0!</v>
      </c>
      <c r="DH30" s="174"/>
      <c r="DI30" s="187" t="s">
        <v>29</v>
      </c>
      <c r="DJ30" s="46">
        <f t="shared" si="57"/>
        <v>0</v>
      </c>
      <c r="DK30" s="44">
        <f t="shared" si="58"/>
        <v>0</v>
      </c>
      <c r="DL30" s="45">
        <f t="shared" si="59"/>
        <v>0</v>
      </c>
      <c r="DM30"/>
    </row>
    <row r="31" spans="1:117" s="25" customFormat="1" ht="15.6" x14ac:dyDescent="0.3">
      <c r="A31" s="33">
        <v>19</v>
      </c>
      <c r="B31" s="33" t="s">
        <v>59</v>
      </c>
      <c r="C31" s="42"/>
      <c r="D31" s="43"/>
      <c r="E31" s="47"/>
      <c r="F31" s="44"/>
      <c r="G31" s="47"/>
      <c r="H31" s="44"/>
      <c r="I31" s="48"/>
      <c r="J31" s="46"/>
      <c r="K31" s="47"/>
      <c r="L31" s="44"/>
      <c r="M31" s="47"/>
      <c r="N31" s="44"/>
      <c r="O31" s="48"/>
      <c r="P31" s="137">
        <f t="shared" si="27"/>
        <v>0</v>
      </c>
      <c r="Q31" s="138">
        <f t="shared" si="28"/>
        <v>0</v>
      </c>
      <c r="R31" s="139">
        <f t="shared" si="29"/>
        <v>0</v>
      </c>
      <c r="S31" s="39"/>
      <c r="T31" s="5"/>
      <c r="U31" s="7"/>
      <c r="V31" s="5"/>
      <c r="W31" s="7"/>
      <c r="X31" s="5"/>
      <c r="Y31" s="7"/>
      <c r="Z31" s="46"/>
      <c r="AA31" s="47"/>
      <c r="AB31" s="44"/>
      <c r="AC31" s="47"/>
      <c r="AD31" s="44"/>
      <c r="AE31" s="48"/>
      <c r="AF31" s="137">
        <f t="shared" si="30"/>
        <v>0</v>
      </c>
      <c r="AG31" s="138">
        <f t="shared" si="31"/>
        <v>0</v>
      </c>
      <c r="AH31" s="139">
        <f t="shared" si="32"/>
        <v>0</v>
      </c>
      <c r="AI31" s="41"/>
      <c r="AJ31" s="43"/>
      <c r="AK31" s="47"/>
      <c r="AL31" s="44"/>
      <c r="AM31" s="47"/>
      <c r="AN31" s="44"/>
      <c r="AO31" s="48"/>
      <c r="AP31" s="46"/>
      <c r="AQ31" s="47"/>
      <c r="AR31" s="44"/>
      <c r="AS31" s="47"/>
      <c r="AT31" s="44"/>
      <c r="AU31" s="48"/>
      <c r="AV31" s="137">
        <f t="shared" si="33"/>
        <v>0</v>
      </c>
      <c r="AW31" s="138">
        <f t="shared" si="34"/>
        <v>0</v>
      </c>
      <c r="AX31" s="139">
        <f t="shared" si="35"/>
        <v>0</v>
      </c>
      <c r="AY31" s="41"/>
      <c r="AZ31" s="43"/>
      <c r="BA31" s="47"/>
      <c r="BB31" s="44"/>
      <c r="BC31" s="47"/>
      <c r="BD31" s="44"/>
      <c r="BE31" s="48"/>
      <c r="BF31" s="46"/>
      <c r="BG31" s="47"/>
      <c r="BH31" s="44"/>
      <c r="BI31" s="47"/>
      <c r="BJ31" s="44"/>
      <c r="BK31" s="48"/>
      <c r="BL31" s="137">
        <f t="shared" si="36"/>
        <v>0</v>
      </c>
      <c r="BM31" s="138">
        <f t="shared" si="37"/>
        <v>0</v>
      </c>
      <c r="BN31" s="139">
        <f t="shared" si="38"/>
        <v>0</v>
      </c>
      <c r="BO31" s="41"/>
      <c r="BP31" s="43"/>
      <c r="BQ31" s="47"/>
      <c r="BR31" s="44"/>
      <c r="BS31" s="47"/>
      <c r="BT31" s="44"/>
      <c r="BU31" s="48"/>
      <c r="BV31" s="46"/>
      <c r="BW31" s="47"/>
      <c r="BX31" s="44"/>
      <c r="BY31" s="47"/>
      <c r="BZ31" s="44"/>
      <c r="CA31" s="48"/>
      <c r="CB31" s="137">
        <f t="shared" si="39"/>
        <v>0</v>
      </c>
      <c r="CC31" s="138">
        <f t="shared" si="40"/>
        <v>0</v>
      </c>
      <c r="CD31" s="139">
        <f t="shared" si="41"/>
        <v>0</v>
      </c>
      <c r="CE31" s="41"/>
      <c r="CF31" s="43"/>
      <c r="CG31" s="47"/>
      <c r="CH31" s="44"/>
      <c r="CI31" s="47"/>
      <c r="CJ31" s="44"/>
      <c r="CK31" s="48"/>
      <c r="CL31" s="46"/>
      <c r="CM31" s="47"/>
      <c r="CN31" s="44"/>
      <c r="CO31" s="47"/>
      <c r="CP31" s="44"/>
      <c r="CQ31" s="48"/>
      <c r="CR31" s="137">
        <f t="shared" si="42"/>
        <v>0</v>
      </c>
      <c r="CS31" s="138">
        <f t="shared" si="43"/>
        <v>0</v>
      </c>
      <c r="CT31" s="139">
        <f t="shared" si="44"/>
        <v>0</v>
      </c>
      <c r="CU31" s="41"/>
      <c r="CV31" s="46">
        <f t="shared" si="45"/>
        <v>0</v>
      </c>
      <c r="CW31" s="47" t="e">
        <f t="shared" si="46"/>
        <v>#DIV/0!</v>
      </c>
      <c r="CX31" s="47">
        <f t="shared" si="47"/>
        <v>0</v>
      </c>
      <c r="CY31" s="47" t="e">
        <f t="shared" si="48"/>
        <v>#DIV/0!</v>
      </c>
      <c r="CZ31" s="44">
        <f t="shared" si="49"/>
        <v>0</v>
      </c>
      <c r="DA31" s="48" t="e">
        <f t="shared" si="50"/>
        <v>#DIV/0!</v>
      </c>
      <c r="DB31" s="46">
        <f t="shared" si="51"/>
        <v>0</v>
      </c>
      <c r="DC31" s="47" t="e">
        <f t="shared" si="52"/>
        <v>#DIV/0!</v>
      </c>
      <c r="DD31" s="44">
        <f t="shared" si="53"/>
        <v>0</v>
      </c>
      <c r="DE31" s="47" t="e">
        <f t="shared" si="54"/>
        <v>#DIV/0!</v>
      </c>
      <c r="DF31" s="44">
        <f t="shared" si="55"/>
        <v>0</v>
      </c>
      <c r="DG31" s="48" t="e">
        <f t="shared" si="56"/>
        <v>#DIV/0!</v>
      </c>
      <c r="DH31" s="174"/>
      <c r="DI31" s="187" t="s">
        <v>59</v>
      </c>
      <c r="DJ31" s="46">
        <f t="shared" si="57"/>
        <v>0</v>
      </c>
      <c r="DK31" s="44">
        <f t="shared" si="58"/>
        <v>0</v>
      </c>
      <c r="DL31" s="45">
        <f t="shared" si="59"/>
        <v>0</v>
      </c>
      <c r="DM31"/>
    </row>
    <row r="32" spans="1:117" s="25" customFormat="1" ht="15.6" x14ac:dyDescent="0.3">
      <c r="A32" s="33">
        <v>20</v>
      </c>
      <c r="B32" s="33" t="s">
        <v>30</v>
      </c>
      <c r="C32" s="42"/>
      <c r="D32" s="43"/>
      <c r="E32" s="47"/>
      <c r="F32" s="44"/>
      <c r="G32" s="47"/>
      <c r="H32" s="44"/>
      <c r="I32" s="48"/>
      <c r="J32" s="46"/>
      <c r="K32" s="47"/>
      <c r="L32" s="44"/>
      <c r="M32" s="47"/>
      <c r="N32" s="44"/>
      <c r="O32" s="48"/>
      <c r="P32" s="137">
        <f t="shared" si="27"/>
        <v>0</v>
      </c>
      <c r="Q32" s="138">
        <f t="shared" si="28"/>
        <v>0</v>
      </c>
      <c r="R32" s="139">
        <f t="shared" si="29"/>
        <v>0</v>
      </c>
      <c r="S32" s="39"/>
      <c r="T32" s="5"/>
      <c r="U32" s="7"/>
      <c r="V32" s="5"/>
      <c r="W32" s="7"/>
      <c r="X32" s="5"/>
      <c r="Y32" s="7"/>
      <c r="Z32" s="46"/>
      <c r="AA32" s="47"/>
      <c r="AB32" s="44"/>
      <c r="AC32" s="47"/>
      <c r="AD32" s="44"/>
      <c r="AE32" s="48"/>
      <c r="AF32" s="137">
        <f t="shared" si="30"/>
        <v>0</v>
      </c>
      <c r="AG32" s="138">
        <f t="shared" si="31"/>
        <v>0</v>
      </c>
      <c r="AH32" s="139">
        <f t="shared" si="32"/>
        <v>0</v>
      </c>
      <c r="AI32" s="41"/>
      <c r="AJ32" s="43"/>
      <c r="AK32" s="47"/>
      <c r="AL32" s="44"/>
      <c r="AM32" s="47"/>
      <c r="AN32" s="44"/>
      <c r="AO32" s="48"/>
      <c r="AP32" s="46"/>
      <c r="AQ32" s="47"/>
      <c r="AR32" s="44"/>
      <c r="AS32" s="47"/>
      <c r="AT32" s="44"/>
      <c r="AU32" s="48"/>
      <c r="AV32" s="137">
        <f t="shared" si="33"/>
        <v>0</v>
      </c>
      <c r="AW32" s="138">
        <f t="shared" si="34"/>
        <v>0</v>
      </c>
      <c r="AX32" s="139">
        <f t="shared" si="35"/>
        <v>0</v>
      </c>
      <c r="AY32" s="41"/>
      <c r="AZ32" s="43"/>
      <c r="BA32" s="47"/>
      <c r="BB32" s="44"/>
      <c r="BC32" s="47"/>
      <c r="BD32" s="44"/>
      <c r="BE32" s="48"/>
      <c r="BF32" s="46"/>
      <c r="BG32" s="47"/>
      <c r="BH32" s="44"/>
      <c r="BI32" s="47"/>
      <c r="BJ32" s="44"/>
      <c r="BK32" s="48"/>
      <c r="BL32" s="137">
        <f t="shared" si="36"/>
        <v>0</v>
      </c>
      <c r="BM32" s="138">
        <f t="shared" si="37"/>
        <v>0</v>
      </c>
      <c r="BN32" s="139">
        <f t="shared" si="38"/>
        <v>0</v>
      </c>
      <c r="BO32" s="41"/>
      <c r="BP32" s="43"/>
      <c r="BQ32" s="47"/>
      <c r="BR32" s="44"/>
      <c r="BS32" s="47"/>
      <c r="BT32" s="44"/>
      <c r="BU32" s="48"/>
      <c r="BV32" s="46"/>
      <c r="BW32" s="47"/>
      <c r="BX32" s="44"/>
      <c r="BY32" s="47"/>
      <c r="BZ32" s="44"/>
      <c r="CA32" s="48"/>
      <c r="CB32" s="137">
        <f t="shared" si="39"/>
        <v>0</v>
      </c>
      <c r="CC32" s="138">
        <f t="shared" si="40"/>
        <v>0</v>
      </c>
      <c r="CD32" s="139">
        <f t="shared" si="41"/>
        <v>0</v>
      </c>
      <c r="CE32" s="41"/>
      <c r="CF32" s="43"/>
      <c r="CG32" s="47"/>
      <c r="CH32" s="44"/>
      <c r="CI32" s="47"/>
      <c r="CJ32" s="44"/>
      <c r="CK32" s="48"/>
      <c r="CL32" s="46"/>
      <c r="CM32" s="47"/>
      <c r="CN32" s="44"/>
      <c r="CO32" s="47"/>
      <c r="CP32" s="44"/>
      <c r="CQ32" s="48"/>
      <c r="CR32" s="137">
        <f t="shared" si="42"/>
        <v>0</v>
      </c>
      <c r="CS32" s="138">
        <f t="shared" si="43"/>
        <v>0</v>
      </c>
      <c r="CT32" s="139">
        <f t="shared" si="44"/>
        <v>0</v>
      </c>
      <c r="CU32" s="41"/>
      <c r="CV32" s="46">
        <f t="shared" si="45"/>
        <v>0</v>
      </c>
      <c r="CW32" s="47" t="e">
        <f t="shared" si="46"/>
        <v>#DIV/0!</v>
      </c>
      <c r="CX32" s="47">
        <f t="shared" si="47"/>
        <v>0</v>
      </c>
      <c r="CY32" s="47" t="e">
        <f t="shared" si="48"/>
        <v>#DIV/0!</v>
      </c>
      <c r="CZ32" s="44">
        <f t="shared" si="49"/>
        <v>0</v>
      </c>
      <c r="DA32" s="48" t="e">
        <f t="shared" si="50"/>
        <v>#DIV/0!</v>
      </c>
      <c r="DB32" s="46">
        <f t="shared" si="51"/>
        <v>0</v>
      </c>
      <c r="DC32" s="47" t="e">
        <f t="shared" si="52"/>
        <v>#DIV/0!</v>
      </c>
      <c r="DD32" s="44">
        <f t="shared" si="53"/>
        <v>0</v>
      </c>
      <c r="DE32" s="47" t="e">
        <f t="shared" si="54"/>
        <v>#DIV/0!</v>
      </c>
      <c r="DF32" s="44">
        <f t="shared" si="55"/>
        <v>0</v>
      </c>
      <c r="DG32" s="48" t="e">
        <f t="shared" si="56"/>
        <v>#DIV/0!</v>
      </c>
      <c r="DH32" s="174"/>
      <c r="DI32" s="187" t="s">
        <v>30</v>
      </c>
      <c r="DJ32" s="46">
        <f t="shared" si="57"/>
        <v>0</v>
      </c>
      <c r="DK32" s="44">
        <f t="shared" si="58"/>
        <v>0</v>
      </c>
      <c r="DL32" s="45">
        <f t="shared" si="59"/>
        <v>0</v>
      </c>
      <c r="DM32"/>
    </row>
    <row r="33" spans="1:117" s="25" customFormat="1" ht="15.6" x14ac:dyDescent="0.3">
      <c r="A33" s="33">
        <v>21</v>
      </c>
      <c r="B33" s="33" t="s">
        <v>31</v>
      </c>
      <c r="C33" s="42"/>
      <c r="D33" s="43"/>
      <c r="E33" s="47"/>
      <c r="F33" s="44"/>
      <c r="G33" s="47"/>
      <c r="H33" s="44"/>
      <c r="I33" s="48"/>
      <c r="J33" s="46"/>
      <c r="K33" s="47"/>
      <c r="L33" s="44"/>
      <c r="M33" s="47"/>
      <c r="N33" s="44"/>
      <c r="O33" s="48"/>
      <c r="P33" s="137">
        <f t="shared" si="27"/>
        <v>0</v>
      </c>
      <c r="Q33" s="138">
        <f t="shared" si="28"/>
        <v>0</v>
      </c>
      <c r="R33" s="139">
        <f t="shared" si="29"/>
        <v>0</v>
      </c>
      <c r="S33" s="39"/>
      <c r="T33" s="5"/>
      <c r="U33" s="7"/>
      <c r="V33" s="5"/>
      <c r="W33" s="7"/>
      <c r="X33" s="5"/>
      <c r="Y33" s="7"/>
      <c r="Z33" s="46"/>
      <c r="AA33" s="47"/>
      <c r="AB33" s="44"/>
      <c r="AC33" s="47"/>
      <c r="AD33" s="44"/>
      <c r="AE33" s="48"/>
      <c r="AF33" s="137">
        <f t="shared" si="30"/>
        <v>0</v>
      </c>
      <c r="AG33" s="138">
        <f t="shared" si="31"/>
        <v>0</v>
      </c>
      <c r="AH33" s="139">
        <f t="shared" si="32"/>
        <v>0</v>
      </c>
      <c r="AI33" s="41"/>
      <c r="AJ33" s="43"/>
      <c r="AK33" s="47"/>
      <c r="AL33" s="44"/>
      <c r="AM33" s="47"/>
      <c r="AN33" s="44"/>
      <c r="AO33" s="48"/>
      <c r="AP33" s="46"/>
      <c r="AQ33" s="47"/>
      <c r="AR33" s="44"/>
      <c r="AS33" s="47"/>
      <c r="AT33" s="44"/>
      <c r="AU33" s="48"/>
      <c r="AV33" s="137">
        <f t="shared" si="33"/>
        <v>0</v>
      </c>
      <c r="AW33" s="138">
        <f t="shared" si="34"/>
        <v>0</v>
      </c>
      <c r="AX33" s="139">
        <f t="shared" si="35"/>
        <v>0</v>
      </c>
      <c r="AY33" s="41"/>
      <c r="AZ33" s="43"/>
      <c r="BA33" s="47"/>
      <c r="BB33" s="44"/>
      <c r="BC33" s="47"/>
      <c r="BD33" s="44"/>
      <c r="BE33" s="48"/>
      <c r="BF33" s="46"/>
      <c r="BG33" s="47"/>
      <c r="BH33" s="44"/>
      <c r="BI33" s="47"/>
      <c r="BJ33" s="44"/>
      <c r="BK33" s="48"/>
      <c r="BL33" s="137">
        <f t="shared" si="36"/>
        <v>0</v>
      </c>
      <c r="BM33" s="138">
        <f t="shared" si="37"/>
        <v>0</v>
      </c>
      <c r="BN33" s="139">
        <f t="shared" si="38"/>
        <v>0</v>
      </c>
      <c r="BO33" s="41"/>
      <c r="BP33" s="43"/>
      <c r="BQ33" s="47"/>
      <c r="BR33" s="44"/>
      <c r="BS33" s="47"/>
      <c r="BT33" s="44"/>
      <c r="BU33" s="48"/>
      <c r="BV33" s="46"/>
      <c r="BW33" s="47"/>
      <c r="BX33" s="44"/>
      <c r="BY33" s="47"/>
      <c r="BZ33" s="44"/>
      <c r="CA33" s="48"/>
      <c r="CB33" s="137">
        <f t="shared" si="39"/>
        <v>0</v>
      </c>
      <c r="CC33" s="138">
        <f t="shared" si="40"/>
        <v>0</v>
      </c>
      <c r="CD33" s="139">
        <f t="shared" si="41"/>
        <v>0</v>
      </c>
      <c r="CE33" s="41"/>
      <c r="CF33" s="43"/>
      <c r="CG33" s="47"/>
      <c r="CH33" s="44"/>
      <c r="CI33" s="47"/>
      <c r="CJ33" s="44"/>
      <c r="CK33" s="48"/>
      <c r="CL33" s="46"/>
      <c r="CM33" s="47"/>
      <c r="CN33" s="44"/>
      <c r="CO33" s="47"/>
      <c r="CP33" s="44"/>
      <c r="CQ33" s="48"/>
      <c r="CR33" s="137">
        <f t="shared" si="42"/>
        <v>0</v>
      </c>
      <c r="CS33" s="138">
        <f t="shared" si="43"/>
        <v>0</v>
      </c>
      <c r="CT33" s="139">
        <f t="shared" si="44"/>
        <v>0</v>
      </c>
      <c r="CU33" s="41"/>
      <c r="CV33" s="46">
        <f t="shared" si="45"/>
        <v>0</v>
      </c>
      <c r="CW33" s="47" t="e">
        <f t="shared" si="46"/>
        <v>#DIV/0!</v>
      </c>
      <c r="CX33" s="47">
        <f t="shared" si="47"/>
        <v>0</v>
      </c>
      <c r="CY33" s="47" t="e">
        <f t="shared" si="48"/>
        <v>#DIV/0!</v>
      </c>
      <c r="CZ33" s="44">
        <f t="shared" si="49"/>
        <v>0</v>
      </c>
      <c r="DA33" s="48" t="e">
        <f t="shared" si="50"/>
        <v>#DIV/0!</v>
      </c>
      <c r="DB33" s="46">
        <f t="shared" si="51"/>
        <v>0</v>
      </c>
      <c r="DC33" s="47" t="e">
        <f t="shared" si="52"/>
        <v>#DIV/0!</v>
      </c>
      <c r="DD33" s="44">
        <f t="shared" si="53"/>
        <v>0</v>
      </c>
      <c r="DE33" s="47" t="e">
        <f t="shared" si="54"/>
        <v>#DIV/0!</v>
      </c>
      <c r="DF33" s="44">
        <f t="shared" si="55"/>
        <v>0</v>
      </c>
      <c r="DG33" s="48" t="e">
        <f t="shared" si="56"/>
        <v>#DIV/0!</v>
      </c>
      <c r="DH33" s="174"/>
      <c r="DI33" s="187" t="s">
        <v>31</v>
      </c>
      <c r="DJ33" s="46">
        <f t="shared" si="57"/>
        <v>0</v>
      </c>
      <c r="DK33" s="44">
        <f t="shared" si="58"/>
        <v>0</v>
      </c>
      <c r="DL33" s="45">
        <f t="shared" si="59"/>
        <v>0</v>
      </c>
      <c r="DM33"/>
    </row>
    <row r="34" spans="1:117" s="25" customFormat="1" ht="15.6" x14ac:dyDescent="0.3">
      <c r="A34" s="33">
        <v>22</v>
      </c>
      <c r="B34" s="33" t="s">
        <v>32</v>
      </c>
      <c r="C34" s="42"/>
      <c r="D34" s="43"/>
      <c r="E34" s="47"/>
      <c r="F34" s="44"/>
      <c r="G34" s="47"/>
      <c r="H34" s="44"/>
      <c r="I34" s="48"/>
      <c r="J34" s="46"/>
      <c r="K34" s="47"/>
      <c r="L34" s="44"/>
      <c r="M34" s="47"/>
      <c r="N34" s="44"/>
      <c r="O34" s="48"/>
      <c r="P34" s="137">
        <f t="shared" si="27"/>
        <v>0</v>
      </c>
      <c r="Q34" s="138">
        <f t="shared" si="28"/>
        <v>0</v>
      </c>
      <c r="R34" s="139">
        <f t="shared" si="29"/>
        <v>0</v>
      </c>
      <c r="S34" s="39"/>
      <c r="T34" s="5"/>
      <c r="U34" s="7"/>
      <c r="V34" s="5"/>
      <c r="W34" s="7"/>
      <c r="X34" s="5"/>
      <c r="Y34" s="7"/>
      <c r="Z34" s="46"/>
      <c r="AA34" s="47"/>
      <c r="AB34" s="44"/>
      <c r="AC34" s="47"/>
      <c r="AD34" s="44"/>
      <c r="AE34" s="48"/>
      <c r="AF34" s="137">
        <f t="shared" si="30"/>
        <v>0</v>
      </c>
      <c r="AG34" s="138">
        <f t="shared" si="31"/>
        <v>0</v>
      </c>
      <c r="AH34" s="139">
        <f t="shared" si="32"/>
        <v>0</v>
      </c>
      <c r="AI34" s="41"/>
      <c r="AJ34" s="43"/>
      <c r="AK34" s="47"/>
      <c r="AL34" s="44"/>
      <c r="AM34" s="47"/>
      <c r="AN34" s="44"/>
      <c r="AO34" s="48"/>
      <c r="AP34" s="46"/>
      <c r="AQ34" s="47"/>
      <c r="AR34" s="44"/>
      <c r="AS34" s="47"/>
      <c r="AT34" s="44"/>
      <c r="AU34" s="48"/>
      <c r="AV34" s="137">
        <f t="shared" si="33"/>
        <v>0</v>
      </c>
      <c r="AW34" s="138">
        <f t="shared" si="34"/>
        <v>0</v>
      </c>
      <c r="AX34" s="139">
        <f t="shared" si="35"/>
        <v>0</v>
      </c>
      <c r="AY34" s="41"/>
      <c r="AZ34" s="43"/>
      <c r="BA34" s="47"/>
      <c r="BB34" s="44"/>
      <c r="BC34" s="47"/>
      <c r="BD34" s="44"/>
      <c r="BE34" s="48"/>
      <c r="BF34" s="46"/>
      <c r="BG34" s="47"/>
      <c r="BH34" s="44"/>
      <c r="BI34" s="47"/>
      <c r="BJ34" s="44"/>
      <c r="BK34" s="48"/>
      <c r="BL34" s="137">
        <f t="shared" si="36"/>
        <v>0</v>
      </c>
      <c r="BM34" s="138">
        <f t="shared" si="37"/>
        <v>0</v>
      </c>
      <c r="BN34" s="139">
        <f t="shared" si="38"/>
        <v>0</v>
      </c>
      <c r="BO34" s="41"/>
      <c r="BP34" s="43"/>
      <c r="BQ34" s="47"/>
      <c r="BR34" s="44"/>
      <c r="BS34" s="47"/>
      <c r="BT34" s="44"/>
      <c r="BU34" s="48"/>
      <c r="BV34" s="46"/>
      <c r="BW34" s="47"/>
      <c r="BX34" s="44"/>
      <c r="BY34" s="47"/>
      <c r="BZ34" s="44"/>
      <c r="CA34" s="48"/>
      <c r="CB34" s="137">
        <f t="shared" si="39"/>
        <v>0</v>
      </c>
      <c r="CC34" s="138">
        <f t="shared" si="40"/>
        <v>0</v>
      </c>
      <c r="CD34" s="139">
        <f t="shared" si="41"/>
        <v>0</v>
      </c>
      <c r="CE34" s="41"/>
      <c r="CF34" s="43"/>
      <c r="CG34" s="47"/>
      <c r="CH34" s="44"/>
      <c r="CI34" s="47"/>
      <c r="CJ34" s="44"/>
      <c r="CK34" s="48"/>
      <c r="CL34" s="46"/>
      <c r="CM34" s="47"/>
      <c r="CN34" s="44"/>
      <c r="CO34" s="47"/>
      <c r="CP34" s="44"/>
      <c r="CQ34" s="48"/>
      <c r="CR34" s="137">
        <f t="shared" si="42"/>
        <v>0</v>
      </c>
      <c r="CS34" s="138">
        <f t="shared" si="43"/>
        <v>0</v>
      </c>
      <c r="CT34" s="139">
        <f t="shared" si="44"/>
        <v>0</v>
      </c>
      <c r="CU34" s="41"/>
      <c r="CV34" s="46">
        <f t="shared" si="45"/>
        <v>0</v>
      </c>
      <c r="CW34" s="47" t="e">
        <f t="shared" si="46"/>
        <v>#DIV/0!</v>
      </c>
      <c r="CX34" s="47">
        <f t="shared" si="47"/>
        <v>0</v>
      </c>
      <c r="CY34" s="47" t="e">
        <f t="shared" si="48"/>
        <v>#DIV/0!</v>
      </c>
      <c r="CZ34" s="44">
        <f t="shared" si="49"/>
        <v>0</v>
      </c>
      <c r="DA34" s="48" t="e">
        <f t="shared" si="50"/>
        <v>#DIV/0!</v>
      </c>
      <c r="DB34" s="46">
        <f t="shared" si="51"/>
        <v>0</v>
      </c>
      <c r="DC34" s="47" t="e">
        <f t="shared" si="52"/>
        <v>#DIV/0!</v>
      </c>
      <c r="DD34" s="44">
        <f t="shared" si="53"/>
        <v>0</v>
      </c>
      <c r="DE34" s="47" t="e">
        <f t="shared" si="54"/>
        <v>#DIV/0!</v>
      </c>
      <c r="DF34" s="44">
        <f t="shared" si="55"/>
        <v>0</v>
      </c>
      <c r="DG34" s="48" t="e">
        <f t="shared" si="56"/>
        <v>#DIV/0!</v>
      </c>
      <c r="DH34" s="174"/>
      <c r="DI34" s="187" t="s">
        <v>32</v>
      </c>
      <c r="DJ34" s="46">
        <f t="shared" si="57"/>
        <v>0</v>
      </c>
      <c r="DK34" s="44">
        <f t="shared" si="58"/>
        <v>0</v>
      </c>
      <c r="DL34" s="45">
        <f t="shared" si="59"/>
        <v>0</v>
      </c>
      <c r="DM34"/>
    </row>
    <row r="35" spans="1:117" s="25" customFormat="1" ht="15.6" x14ac:dyDescent="0.3">
      <c r="A35" s="33">
        <v>23</v>
      </c>
      <c r="B35" s="33" t="s">
        <v>33</v>
      </c>
      <c r="C35" s="42"/>
      <c r="D35" s="43"/>
      <c r="E35" s="47"/>
      <c r="F35" s="44"/>
      <c r="G35" s="47"/>
      <c r="H35" s="44"/>
      <c r="I35" s="48"/>
      <c r="J35" s="46"/>
      <c r="K35" s="47"/>
      <c r="L35" s="44"/>
      <c r="M35" s="47"/>
      <c r="N35" s="44"/>
      <c r="O35" s="48"/>
      <c r="P35" s="137">
        <f t="shared" si="27"/>
        <v>0</v>
      </c>
      <c r="Q35" s="138">
        <f t="shared" si="28"/>
        <v>0</v>
      </c>
      <c r="R35" s="139">
        <f t="shared" si="29"/>
        <v>0</v>
      </c>
      <c r="S35" s="39"/>
      <c r="T35" s="5"/>
      <c r="U35" s="7"/>
      <c r="V35" s="5"/>
      <c r="W35" s="7"/>
      <c r="X35" s="5"/>
      <c r="Y35" s="7"/>
      <c r="Z35" s="46"/>
      <c r="AA35" s="47"/>
      <c r="AB35" s="44"/>
      <c r="AC35" s="47"/>
      <c r="AD35" s="44"/>
      <c r="AE35" s="48"/>
      <c r="AF35" s="137">
        <f t="shared" si="30"/>
        <v>0</v>
      </c>
      <c r="AG35" s="138">
        <f t="shared" si="31"/>
        <v>0</v>
      </c>
      <c r="AH35" s="139">
        <f t="shared" si="32"/>
        <v>0</v>
      </c>
      <c r="AI35" s="41"/>
      <c r="AJ35" s="43"/>
      <c r="AK35" s="47"/>
      <c r="AL35" s="44"/>
      <c r="AM35" s="47"/>
      <c r="AN35" s="44"/>
      <c r="AO35" s="48"/>
      <c r="AP35" s="46"/>
      <c r="AQ35" s="47"/>
      <c r="AR35" s="44"/>
      <c r="AS35" s="47"/>
      <c r="AT35" s="44"/>
      <c r="AU35" s="48"/>
      <c r="AV35" s="137">
        <f t="shared" si="33"/>
        <v>0</v>
      </c>
      <c r="AW35" s="138">
        <f t="shared" si="34"/>
        <v>0</v>
      </c>
      <c r="AX35" s="139">
        <f t="shared" si="35"/>
        <v>0</v>
      </c>
      <c r="AY35" s="41"/>
      <c r="AZ35" s="43"/>
      <c r="BA35" s="47"/>
      <c r="BB35" s="44"/>
      <c r="BC35" s="47"/>
      <c r="BD35" s="44"/>
      <c r="BE35" s="48"/>
      <c r="BF35" s="46"/>
      <c r="BG35" s="47"/>
      <c r="BH35" s="44"/>
      <c r="BI35" s="47"/>
      <c r="BJ35" s="44"/>
      <c r="BK35" s="48"/>
      <c r="BL35" s="137">
        <f t="shared" si="36"/>
        <v>0</v>
      </c>
      <c r="BM35" s="138">
        <f t="shared" si="37"/>
        <v>0</v>
      </c>
      <c r="BN35" s="139">
        <f t="shared" si="38"/>
        <v>0</v>
      </c>
      <c r="BO35" s="41"/>
      <c r="BP35" s="43"/>
      <c r="BQ35" s="47"/>
      <c r="BR35" s="44"/>
      <c r="BS35" s="47"/>
      <c r="BT35" s="44"/>
      <c r="BU35" s="48"/>
      <c r="BV35" s="46"/>
      <c r="BW35" s="47"/>
      <c r="BX35" s="44"/>
      <c r="BY35" s="47"/>
      <c r="BZ35" s="44"/>
      <c r="CA35" s="48"/>
      <c r="CB35" s="137">
        <f t="shared" si="39"/>
        <v>0</v>
      </c>
      <c r="CC35" s="138">
        <f t="shared" si="40"/>
        <v>0</v>
      </c>
      <c r="CD35" s="139">
        <f t="shared" si="41"/>
        <v>0</v>
      </c>
      <c r="CE35" s="41"/>
      <c r="CF35" s="43"/>
      <c r="CG35" s="47"/>
      <c r="CH35" s="44"/>
      <c r="CI35" s="47"/>
      <c r="CJ35" s="44"/>
      <c r="CK35" s="48"/>
      <c r="CL35" s="46"/>
      <c r="CM35" s="47"/>
      <c r="CN35" s="44"/>
      <c r="CO35" s="47"/>
      <c r="CP35" s="44"/>
      <c r="CQ35" s="48"/>
      <c r="CR35" s="137">
        <f t="shared" si="42"/>
        <v>0</v>
      </c>
      <c r="CS35" s="138">
        <f t="shared" si="43"/>
        <v>0</v>
      </c>
      <c r="CT35" s="139">
        <f t="shared" si="44"/>
        <v>0</v>
      </c>
      <c r="CU35" s="41"/>
      <c r="CV35" s="46">
        <f t="shared" si="45"/>
        <v>0</v>
      </c>
      <c r="CW35" s="47" t="e">
        <f t="shared" si="46"/>
        <v>#DIV/0!</v>
      </c>
      <c r="CX35" s="47">
        <f t="shared" si="47"/>
        <v>0</v>
      </c>
      <c r="CY35" s="47" t="e">
        <f t="shared" si="48"/>
        <v>#DIV/0!</v>
      </c>
      <c r="CZ35" s="44">
        <f t="shared" si="49"/>
        <v>0</v>
      </c>
      <c r="DA35" s="48" t="e">
        <f t="shared" si="50"/>
        <v>#DIV/0!</v>
      </c>
      <c r="DB35" s="46">
        <f t="shared" si="51"/>
        <v>0</v>
      </c>
      <c r="DC35" s="47" t="e">
        <f t="shared" si="52"/>
        <v>#DIV/0!</v>
      </c>
      <c r="DD35" s="44">
        <f t="shared" si="53"/>
        <v>0</v>
      </c>
      <c r="DE35" s="47" t="e">
        <f t="shared" si="54"/>
        <v>#DIV/0!</v>
      </c>
      <c r="DF35" s="44">
        <f t="shared" si="55"/>
        <v>0</v>
      </c>
      <c r="DG35" s="48" t="e">
        <f t="shared" si="56"/>
        <v>#DIV/0!</v>
      </c>
      <c r="DH35" s="174"/>
      <c r="DI35" s="187" t="s">
        <v>33</v>
      </c>
      <c r="DJ35" s="46">
        <f t="shared" si="57"/>
        <v>0</v>
      </c>
      <c r="DK35" s="44">
        <f t="shared" si="58"/>
        <v>0</v>
      </c>
      <c r="DL35" s="45">
        <f t="shared" si="59"/>
        <v>0</v>
      </c>
      <c r="DM35"/>
    </row>
    <row r="36" spans="1:117" s="25" customFormat="1" ht="15.6" x14ac:dyDescent="0.3">
      <c r="A36" s="33">
        <v>24</v>
      </c>
      <c r="B36" s="33" t="s">
        <v>34</v>
      </c>
      <c r="C36" s="42"/>
      <c r="D36" s="43"/>
      <c r="E36" s="47"/>
      <c r="F36" s="44"/>
      <c r="G36" s="47"/>
      <c r="H36" s="44"/>
      <c r="I36" s="48"/>
      <c r="J36" s="46"/>
      <c r="K36" s="47"/>
      <c r="L36" s="44"/>
      <c r="M36" s="47"/>
      <c r="N36" s="44"/>
      <c r="O36" s="48"/>
      <c r="P36" s="137">
        <f t="shared" si="27"/>
        <v>0</v>
      </c>
      <c r="Q36" s="138">
        <f t="shared" si="28"/>
        <v>0</v>
      </c>
      <c r="R36" s="139">
        <f t="shared" si="29"/>
        <v>0</v>
      </c>
      <c r="S36" s="39"/>
      <c r="T36" s="5"/>
      <c r="U36" s="7"/>
      <c r="V36" s="5"/>
      <c r="W36" s="7"/>
      <c r="X36" s="5"/>
      <c r="Y36" s="7"/>
      <c r="Z36" s="46"/>
      <c r="AA36" s="47"/>
      <c r="AB36" s="44"/>
      <c r="AC36" s="47"/>
      <c r="AD36" s="44"/>
      <c r="AE36" s="48"/>
      <c r="AF36" s="137">
        <f t="shared" si="30"/>
        <v>0</v>
      </c>
      <c r="AG36" s="138">
        <f t="shared" si="31"/>
        <v>0</v>
      </c>
      <c r="AH36" s="139">
        <f t="shared" si="32"/>
        <v>0</v>
      </c>
      <c r="AI36" s="41"/>
      <c r="AJ36" s="43"/>
      <c r="AK36" s="47"/>
      <c r="AL36" s="44"/>
      <c r="AM36" s="47"/>
      <c r="AN36" s="44"/>
      <c r="AO36" s="48"/>
      <c r="AP36" s="46"/>
      <c r="AQ36" s="47"/>
      <c r="AR36" s="44"/>
      <c r="AS36" s="47"/>
      <c r="AT36" s="44"/>
      <c r="AU36" s="48"/>
      <c r="AV36" s="137">
        <f t="shared" si="33"/>
        <v>0</v>
      </c>
      <c r="AW36" s="138">
        <f t="shared" si="34"/>
        <v>0</v>
      </c>
      <c r="AX36" s="139">
        <f t="shared" si="35"/>
        <v>0</v>
      </c>
      <c r="AY36" s="41"/>
      <c r="AZ36" s="43"/>
      <c r="BA36" s="47"/>
      <c r="BB36" s="44"/>
      <c r="BC36" s="47"/>
      <c r="BD36" s="44"/>
      <c r="BE36" s="48"/>
      <c r="BF36" s="46"/>
      <c r="BG36" s="47"/>
      <c r="BH36" s="44"/>
      <c r="BI36" s="47"/>
      <c r="BJ36" s="44"/>
      <c r="BK36" s="48"/>
      <c r="BL36" s="137">
        <f t="shared" si="36"/>
        <v>0</v>
      </c>
      <c r="BM36" s="138">
        <f t="shared" si="37"/>
        <v>0</v>
      </c>
      <c r="BN36" s="139">
        <f t="shared" si="38"/>
        <v>0</v>
      </c>
      <c r="BO36" s="41"/>
      <c r="BP36" s="43"/>
      <c r="BQ36" s="47"/>
      <c r="BR36" s="44"/>
      <c r="BS36" s="47"/>
      <c r="BT36" s="44"/>
      <c r="BU36" s="48"/>
      <c r="BV36" s="46"/>
      <c r="BW36" s="47"/>
      <c r="BX36" s="44"/>
      <c r="BY36" s="47"/>
      <c r="BZ36" s="44"/>
      <c r="CA36" s="48"/>
      <c r="CB36" s="137">
        <f t="shared" si="39"/>
        <v>0</v>
      </c>
      <c r="CC36" s="138">
        <f t="shared" si="40"/>
        <v>0</v>
      </c>
      <c r="CD36" s="139">
        <f t="shared" si="41"/>
        <v>0</v>
      </c>
      <c r="CE36" s="41"/>
      <c r="CF36" s="43"/>
      <c r="CG36" s="47"/>
      <c r="CH36" s="44"/>
      <c r="CI36" s="47"/>
      <c r="CJ36" s="44"/>
      <c r="CK36" s="48"/>
      <c r="CL36" s="46"/>
      <c r="CM36" s="47"/>
      <c r="CN36" s="44"/>
      <c r="CO36" s="47"/>
      <c r="CP36" s="44"/>
      <c r="CQ36" s="48"/>
      <c r="CR36" s="137">
        <f t="shared" si="42"/>
        <v>0</v>
      </c>
      <c r="CS36" s="138">
        <f t="shared" si="43"/>
        <v>0</v>
      </c>
      <c r="CT36" s="139">
        <f t="shared" si="44"/>
        <v>0</v>
      </c>
      <c r="CU36" s="41"/>
      <c r="CV36" s="46">
        <f t="shared" si="45"/>
        <v>0</v>
      </c>
      <c r="CW36" s="47" t="e">
        <f t="shared" si="46"/>
        <v>#DIV/0!</v>
      </c>
      <c r="CX36" s="47">
        <f t="shared" si="47"/>
        <v>0</v>
      </c>
      <c r="CY36" s="47" t="e">
        <f t="shared" si="48"/>
        <v>#DIV/0!</v>
      </c>
      <c r="CZ36" s="44">
        <f t="shared" si="49"/>
        <v>0</v>
      </c>
      <c r="DA36" s="48" t="e">
        <f t="shared" si="50"/>
        <v>#DIV/0!</v>
      </c>
      <c r="DB36" s="46">
        <f t="shared" si="51"/>
        <v>0</v>
      </c>
      <c r="DC36" s="47" t="e">
        <f t="shared" si="52"/>
        <v>#DIV/0!</v>
      </c>
      <c r="DD36" s="44">
        <f t="shared" si="53"/>
        <v>0</v>
      </c>
      <c r="DE36" s="47" t="e">
        <f t="shared" si="54"/>
        <v>#DIV/0!</v>
      </c>
      <c r="DF36" s="44">
        <f t="shared" si="55"/>
        <v>0</v>
      </c>
      <c r="DG36" s="48" t="e">
        <f t="shared" si="56"/>
        <v>#DIV/0!</v>
      </c>
      <c r="DH36" s="174"/>
      <c r="DI36" s="187" t="s">
        <v>34</v>
      </c>
      <c r="DJ36" s="46">
        <f t="shared" si="57"/>
        <v>0</v>
      </c>
      <c r="DK36" s="44">
        <f t="shared" si="58"/>
        <v>0</v>
      </c>
      <c r="DL36" s="45">
        <f t="shared" si="59"/>
        <v>0</v>
      </c>
      <c r="DM36"/>
    </row>
    <row r="37" spans="1:117" s="25" customFormat="1" ht="15.6" x14ac:dyDescent="0.3">
      <c r="A37" s="33">
        <v>25</v>
      </c>
      <c r="B37" s="33" t="s">
        <v>35</v>
      </c>
      <c r="C37" s="42"/>
      <c r="D37" s="43"/>
      <c r="E37" s="47"/>
      <c r="F37" s="44"/>
      <c r="G37" s="47"/>
      <c r="H37" s="44"/>
      <c r="I37" s="48"/>
      <c r="J37" s="46"/>
      <c r="K37" s="47"/>
      <c r="L37" s="44"/>
      <c r="M37" s="47"/>
      <c r="N37" s="44"/>
      <c r="O37" s="48"/>
      <c r="P37" s="137">
        <f t="shared" si="27"/>
        <v>0</v>
      </c>
      <c r="Q37" s="138">
        <f t="shared" si="28"/>
        <v>0</v>
      </c>
      <c r="R37" s="139">
        <f t="shared" si="29"/>
        <v>0</v>
      </c>
      <c r="S37" s="39"/>
      <c r="T37" s="5"/>
      <c r="U37" s="7"/>
      <c r="V37" s="5"/>
      <c r="W37" s="7"/>
      <c r="X37" s="5"/>
      <c r="Y37" s="7"/>
      <c r="Z37" s="46"/>
      <c r="AA37" s="47"/>
      <c r="AB37" s="44"/>
      <c r="AC37" s="47"/>
      <c r="AD37" s="44"/>
      <c r="AE37" s="48"/>
      <c r="AF37" s="137">
        <f t="shared" si="30"/>
        <v>0</v>
      </c>
      <c r="AG37" s="138">
        <f t="shared" si="31"/>
        <v>0</v>
      </c>
      <c r="AH37" s="139">
        <f t="shared" si="32"/>
        <v>0</v>
      </c>
      <c r="AI37" s="41"/>
      <c r="AJ37" s="43"/>
      <c r="AK37" s="47"/>
      <c r="AL37" s="44"/>
      <c r="AM37" s="47"/>
      <c r="AN37" s="44"/>
      <c r="AO37" s="48"/>
      <c r="AP37" s="46"/>
      <c r="AQ37" s="47"/>
      <c r="AR37" s="44"/>
      <c r="AS37" s="47"/>
      <c r="AT37" s="44"/>
      <c r="AU37" s="48"/>
      <c r="AV37" s="137">
        <f t="shared" si="33"/>
        <v>0</v>
      </c>
      <c r="AW37" s="138">
        <f t="shared" si="34"/>
        <v>0</v>
      </c>
      <c r="AX37" s="139">
        <f t="shared" si="35"/>
        <v>0</v>
      </c>
      <c r="AY37" s="41"/>
      <c r="AZ37" s="43"/>
      <c r="BA37" s="47"/>
      <c r="BB37" s="44"/>
      <c r="BC37" s="47"/>
      <c r="BD37" s="44"/>
      <c r="BE37" s="48"/>
      <c r="BF37" s="46"/>
      <c r="BG37" s="47"/>
      <c r="BH37" s="44"/>
      <c r="BI37" s="47"/>
      <c r="BJ37" s="44"/>
      <c r="BK37" s="48"/>
      <c r="BL37" s="137">
        <f t="shared" si="36"/>
        <v>0</v>
      </c>
      <c r="BM37" s="138">
        <f t="shared" si="37"/>
        <v>0</v>
      </c>
      <c r="BN37" s="139">
        <f t="shared" si="38"/>
        <v>0</v>
      </c>
      <c r="BO37" s="41"/>
      <c r="BP37" s="43"/>
      <c r="BQ37" s="47"/>
      <c r="BR37" s="44"/>
      <c r="BS37" s="47"/>
      <c r="BT37" s="44"/>
      <c r="BU37" s="48"/>
      <c r="BV37" s="46"/>
      <c r="BW37" s="47"/>
      <c r="BX37" s="44"/>
      <c r="BY37" s="47"/>
      <c r="BZ37" s="44"/>
      <c r="CA37" s="48"/>
      <c r="CB37" s="137">
        <f t="shared" si="39"/>
        <v>0</v>
      </c>
      <c r="CC37" s="138">
        <f t="shared" si="40"/>
        <v>0</v>
      </c>
      <c r="CD37" s="139">
        <f t="shared" si="41"/>
        <v>0</v>
      </c>
      <c r="CE37" s="41"/>
      <c r="CF37" s="43"/>
      <c r="CG37" s="47"/>
      <c r="CH37" s="44"/>
      <c r="CI37" s="47"/>
      <c r="CJ37" s="44"/>
      <c r="CK37" s="48"/>
      <c r="CL37" s="46"/>
      <c r="CM37" s="47"/>
      <c r="CN37" s="44"/>
      <c r="CO37" s="47"/>
      <c r="CP37" s="44"/>
      <c r="CQ37" s="48"/>
      <c r="CR37" s="137">
        <f t="shared" si="42"/>
        <v>0</v>
      </c>
      <c r="CS37" s="138">
        <f t="shared" si="43"/>
        <v>0</v>
      </c>
      <c r="CT37" s="139">
        <f t="shared" si="44"/>
        <v>0</v>
      </c>
      <c r="CU37" s="41"/>
      <c r="CV37" s="46">
        <f t="shared" si="45"/>
        <v>0</v>
      </c>
      <c r="CW37" s="47" t="e">
        <f t="shared" si="46"/>
        <v>#DIV/0!</v>
      </c>
      <c r="CX37" s="47">
        <f t="shared" si="47"/>
        <v>0</v>
      </c>
      <c r="CY37" s="47" t="e">
        <f t="shared" si="48"/>
        <v>#DIV/0!</v>
      </c>
      <c r="CZ37" s="44">
        <f t="shared" si="49"/>
        <v>0</v>
      </c>
      <c r="DA37" s="48" t="e">
        <f t="shared" si="50"/>
        <v>#DIV/0!</v>
      </c>
      <c r="DB37" s="46">
        <f t="shared" si="51"/>
        <v>0</v>
      </c>
      <c r="DC37" s="47" t="e">
        <f t="shared" si="52"/>
        <v>#DIV/0!</v>
      </c>
      <c r="DD37" s="44">
        <f t="shared" si="53"/>
        <v>0</v>
      </c>
      <c r="DE37" s="47" t="e">
        <f t="shared" si="54"/>
        <v>#DIV/0!</v>
      </c>
      <c r="DF37" s="44">
        <f t="shared" si="55"/>
        <v>0</v>
      </c>
      <c r="DG37" s="48" t="e">
        <f t="shared" si="56"/>
        <v>#DIV/0!</v>
      </c>
      <c r="DH37" s="174"/>
      <c r="DI37" s="187" t="s">
        <v>35</v>
      </c>
      <c r="DJ37" s="46">
        <f t="shared" si="57"/>
        <v>0</v>
      </c>
      <c r="DK37" s="44">
        <f t="shared" si="58"/>
        <v>0</v>
      </c>
      <c r="DL37" s="45">
        <f t="shared" si="59"/>
        <v>0</v>
      </c>
      <c r="DM37"/>
    </row>
    <row r="38" spans="1:117" s="25" customFormat="1" ht="15.6" x14ac:dyDescent="0.3">
      <c r="A38" s="33">
        <v>26</v>
      </c>
      <c r="B38" s="33" t="s">
        <v>36</v>
      </c>
      <c r="C38" s="42"/>
      <c r="D38" s="43"/>
      <c r="E38" s="47"/>
      <c r="F38" s="44"/>
      <c r="G38" s="47"/>
      <c r="H38" s="44"/>
      <c r="I38" s="48"/>
      <c r="J38" s="46"/>
      <c r="K38" s="47"/>
      <c r="L38" s="44"/>
      <c r="M38" s="47"/>
      <c r="N38" s="44"/>
      <c r="O38" s="48"/>
      <c r="P38" s="137">
        <f t="shared" si="27"/>
        <v>0</v>
      </c>
      <c r="Q38" s="138">
        <f t="shared" si="28"/>
        <v>0</v>
      </c>
      <c r="R38" s="139">
        <f t="shared" si="29"/>
        <v>0</v>
      </c>
      <c r="S38" s="39"/>
      <c r="T38" s="5"/>
      <c r="U38" s="7"/>
      <c r="V38" s="5"/>
      <c r="W38" s="7"/>
      <c r="X38" s="5"/>
      <c r="Y38" s="7"/>
      <c r="Z38" s="46"/>
      <c r="AA38" s="47"/>
      <c r="AB38" s="44"/>
      <c r="AC38" s="47"/>
      <c r="AD38" s="44"/>
      <c r="AE38" s="48"/>
      <c r="AF38" s="137">
        <f t="shared" si="30"/>
        <v>0</v>
      </c>
      <c r="AG38" s="138">
        <f t="shared" si="31"/>
        <v>0</v>
      </c>
      <c r="AH38" s="139">
        <f t="shared" si="32"/>
        <v>0</v>
      </c>
      <c r="AI38" s="41"/>
      <c r="AJ38" s="43"/>
      <c r="AK38" s="47"/>
      <c r="AL38" s="44"/>
      <c r="AM38" s="47"/>
      <c r="AN38" s="44"/>
      <c r="AO38" s="48"/>
      <c r="AP38" s="46"/>
      <c r="AQ38" s="47"/>
      <c r="AR38" s="44"/>
      <c r="AS38" s="47"/>
      <c r="AT38" s="44"/>
      <c r="AU38" s="48"/>
      <c r="AV38" s="137">
        <f t="shared" si="33"/>
        <v>0</v>
      </c>
      <c r="AW38" s="138">
        <f t="shared" si="34"/>
        <v>0</v>
      </c>
      <c r="AX38" s="139">
        <f t="shared" si="35"/>
        <v>0</v>
      </c>
      <c r="AY38" s="41"/>
      <c r="AZ38" s="43"/>
      <c r="BA38" s="47"/>
      <c r="BB38" s="44"/>
      <c r="BC38" s="47"/>
      <c r="BD38" s="44"/>
      <c r="BE38" s="48"/>
      <c r="BF38" s="46"/>
      <c r="BG38" s="47"/>
      <c r="BH38" s="44"/>
      <c r="BI38" s="47"/>
      <c r="BJ38" s="44"/>
      <c r="BK38" s="48"/>
      <c r="BL38" s="137">
        <f t="shared" si="36"/>
        <v>0</v>
      </c>
      <c r="BM38" s="138">
        <f t="shared" si="37"/>
        <v>0</v>
      </c>
      <c r="BN38" s="139">
        <f t="shared" si="38"/>
        <v>0</v>
      </c>
      <c r="BO38" s="41"/>
      <c r="BP38" s="43"/>
      <c r="BQ38" s="47"/>
      <c r="BR38" s="44"/>
      <c r="BS38" s="47"/>
      <c r="BT38" s="44"/>
      <c r="BU38" s="48"/>
      <c r="BV38" s="46"/>
      <c r="BW38" s="47"/>
      <c r="BX38" s="44"/>
      <c r="BY38" s="47"/>
      <c r="BZ38" s="44"/>
      <c r="CA38" s="48"/>
      <c r="CB38" s="137">
        <f t="shared" si="39"/>
        <v>0</v>
      </c>
      <c r="CC38" s="138">
        <f t="shared" si="40"/>
        <v>0</v>
      </c>
      <c r="CD38" s="139">
        <f t="shared" si="41"/>
        <v>0</v>
      </c>
      <c r="CE38" s="41"/>
      <c r="CF38" s="43"/>
      <c r="CG38" s="47"/>
      <c r="CH38" s="44"/>
      <c r="CI38" s="47"/>
      <c r="CJ38" s="44"/>
      <c r="CK38" s="48"/>
      <c r="CL38" s="46"/>
      <c r="CM38" s="47"/>
      <c r="CN38" s="44"/>
      <c r="CO38" s="47"/>
      <c r="CP38" s="44"/>
      <c r="CQ38" s="48"/>
      <c r="CR38" s="137">
        <f t="shared" si="42"/>
        <v>0</v>
      </c>
      <c r="CS38" s="138">
        <f t="shared" si="43"/>
        <v>0</v>
      </c>
      <c r="CT38" s="139">
        <f t="shared" si="44"/>
        <v>0</v>
      </c>
      <c r="CU38" s="41"/>
      <c r="CV38" s="46">
        <f t="shared" si="45"/>
        <v>0</v>
      </c>
      <c r="CW38" s="47" t="e">
        <f t="shared" si="46"/>
        <v>#DIV/0!</v>
      </c>
      <c r="CX38" s="47">
        <f t="shared" si="47"/>
        <v>0</v>
      </c>
      <c r="CY38" s="47" t="e">
        <f t="shared" si="48"/>
        <v>#DIV/0!</v>
      </c>
      <c r="CZ38" s="44">
        <f t="shared" si="49"/>
        <v>0</v>
      </c>
      <c r="DA38" s="48" t="e">
        <f t="shared" si="50"/>
        <v>#DIV/0!</v>
      </c>
      <c r="DB38" s="46">
        <f t="shared" si="51"/>
        <v>0</v>
      </c>
      <c r="DC38" s="47" t="e">
        <f t="shared" si="52"/>
        <v>#DIV/0!</v>
      </c>
      <c r="DD38" s="44">
        <f t="shared" si="53"/>
        <v>0</v>
      </c>
      <c r="DE38" s="47" t="e">
        <f t="shared" si="54"/>
        <v>#DIV/0!</v>
      </c>
      <c r="DF38" s="44">
        <f t="shared" si="55"/>
        <v>0</v>
      </c>
      <c r="DG38" s="48" t="e">
        <f t="shared" si="56"/>
        <v>#DIV/0!</v>
      </c>
      <c r="DH38" s="174"/>
      <c r="DI38" s="187" t="s">
        <v>36</v>
      </c>
      <c r="DJ38" s="46">
        <f t="shared" si="57"/>
        <v>0</v>
      </c>
      <c r="DK38" s="44">
        <f t="shared" si="58"/>
        <v>0</v>
      </c>
      <c r="DL38" s="45">
        <f t="shared" si="59"/>
        <v>0</v>
      </c>
      <c r="DM38"/>
    </row>
    <row r="39" spans="1:117" s="60" customFormat="1" ht="15.6" x14ac:dyDescent="0.3">
      <c r="A39" s="33">
        <v>27</v>
      </c>
      <c r="B39" s="33" t="s">
        <v>37</v>
      </c>
      <c r="C39" s="42"/>
      <c r="D39" s="43"/>
      <c r="E39" s="47"/>
      <c r="F39" s="44"/>
      <c r="G39" s="47"/>
      <c r="H39" s="44"/>
      <c r="I39" s="48"/>
      <c r="J39" s="46"/>
      <c r="K39" s="47"/>
      <c r="L39" s="44"/>
      <c r="M39" s="47"/>
      <c r="N39" s="44"/>
      <c r="O39" s="48"/>
      <c r="P39" s="137">
        <f t="shared" si="27"/>
        <v>0</v>
      </c>
      <c r="Q39" s="138">
        <f t="shared" si="28"/>
        <v>0</v>
      </c>
      <c r="R39" s="139">
        <f t="shared" si="29"/>
        <v>0</v>
      </c>
      <c r="S39" s="39"/>
      <c r="T39" s="5"/>
      <c r="U39" s="7"/>
      <c r="V39" s="5"/>
      <c r="W39" s="7"/>
      <c r="X39" s="5"/>
      <c r="Y39" s="7"/>
      <c r="Z39" s="46"/>
      <c r="AA39" s="47"/>
      <c r="AB39" s="44"/>
      <c r="AC39" s="47"/>
      <c r="AD39" s="44"/>
      <c r="AE39" s="48"/>
      <c r="AF39" s="137">
        <f t="shared" si="30"/>
        <v>0</v>
      </c>
      <c r="AG39" s="138">
        <f t="shared" si="31"/>
        <v>0</v>
      </c>
      <c r="AH39" s="139">
        <f t="shared" si="32"/>
        <v>0</v>
      </c>
      <c r="AI39" s="41"/>
      <c r="AJ39" s="43"/>
      <c r="AK39" s="47"/>
      <c r="AL39" s="44"/>
      <c r="AM39" s="47"/>
      <c r="AN39" s="44"/>
      <c r="AO39" s="48"/>
      <c r="AP39" s="46"/>
      <c r="AQ39" s="47"/>
      <c r="AR39" s="44"/>
      <c r="AS39" s="47"/>
      <c r="AT39" s="44"/>
      <c r="AU39" s="48"/>
      <c r="AV39" s="137">
        <f t="shared" si="33"/>
        <v>0</v>
      </c>
      <c r="AW39" s="138">
        <f t="shared" si="34"/>
        <v>0</v>
      </c>
      <c r="AX39" s="139">
        <f t="shared" si="35"/>
        <v>0</v>
      </c>
      <c r="AY39" s="41"/>
      <c r="AZ39" s="43"/>
      <c r="BA39" s="47"/>
      <c r="BB39" s="44"/>
      <c r="BC39" s="47"/>
      <c r="BD39" s="44"/>
      <c r="BE39" s="48"/>
      <c r="BF39" s="46"/>
      <c r="BG39" s="47"/>
      <c r="BH39" s="44"/>
      <c r="BI39" s="47"/>
      <c r="BJ39" s="44"/>
      <c r="BK39" s="48"/>
      <c r="BL39" s="137">
        <f t="shared" si="36"/>
        <v>0</v>
      </c>
      <c r="BM39" s="138">
        <f t="shared" si="37"/>
        <v>0</v>
      </c>
      <c r="BN39" s="139">
        <f t="shared" si="38"/>
        <v>0</v>
      </c>
      <c r="BO39" s="41"/>
      <c r="BP39" s="43"/>
      <c r="BQ39" s="47"/>
      <c r="BR39" s="44"/>
      <c r="BS39" s="47"/>
      <c r="BT39" s="44"/>
      <c r="BU39" s="48"/>
      <c r="BV39" s="46"/>
      <c r="BW39" s="47"/>
      <c r="BX39" s="44"/>
      <c r="BY39" s="47"/>
      <c r="BZ39" s="44"/>
      <c r="CA39" s="48"/>
      <c r="CB39" s="137">
        <f t="shared" si="39"/>
        <v>0</v>
      </c>
      <c r="CC39" s="138">
        <f t="shared" si="40"/>
        <v>0</v>
      </c>
      <c r="CD39" s="139">
        <f t="shared" si="41"/>
        <v>0</v>
      </c>
      <c r="CE39" s="41"/>
      <c r="CF39" s="43"/>
      <c r="CG39" s="47"/>
      <c r="CH39" s="44"/>
      <c r="CI39" s="47"/>
      <c r="CJ39" s="44"/>
      <c r="CK39" s="48"/>
      <c r="CL39" s="46"/>
      <c r="CM39" s="47"/>
      <c r="CN39" s="44"/>
      <c r="CO39" s="47"/>
      <c r="CP39" s="44"/>
      <c r="CQ39" s="48"/>
      <c r="CR39" s="137">
        <f t="shared" si="42"/>
        <v>0</v>
      </c>
      <c r="CS39" s="138">
        <f t="shared" si="43"/>
        <v>0</v>
      </c>
      <c r="CT39" s="139">
        <f t="shared" si="44"/>
        <v>0</v>
      </c>
      <c r="CU39" s="41"/>
      <c r="CV39" s="46">
        <f t="shared" si="45"/>
        <v>0</v>
      </c>
      <c r="CW39" s="47" t="e">
        <f t="shared" si="46"/>
        <v>#DIV/0!</v>
      </c>
      <c r="CX39" s="47">
        <f t="shared" si="47"/>
        <v>0</v>
      </c>
      <c r="CY39" s="47" t="e">
        <f t="shared" si="48"/>
        <v>#DIV/0!</v>
      </c>
      <c r="CZ39" s="44">
        <f t="shared" si="49"/>
        <v>0</v>
      </c>
      <c r="DA39" s="48" t="e">
        <f t="shared" si="50"/>
        <v>#DIV/0!</v>
      </c>
      <c r="DB39" s="46">
        <f t="shared" si="51"/>
        <v>0</v>
      </c>
      <c r="DC39" s="47" t="e">
        <f t="shared" si="52"/>
        <v>#DIV/0!</v>
      </c>
      <c r="DD39" s="44">
        <f t="shared" si="53"/>
        <v>0</v>
      </c>
      <c r="DE39" s="47" t="e">
        <f t="shared" si="54"/>
        <v>#DIV/0!</v>
      </c>
      <c r="DF39" s="44">
        <f t="shared" si="55"/>
        <v>0</v>
      </c>
      <c r="DG39" s="48" t="e">
        <f t="shared" si="56"/>
        <v>#DIV/0!</v>
      </c>
      <c r="DH39" s="174"/>
      <c r="DI39" s="187" t="s">
        <v>37</v>
      </c>
      <c r="DJ39" s="46">
        <f t="shared" si="57"/>
        <v>0</v>
      </c>
      <c r="DK39" s="44">
        <f t="shared" si="58"/>
        <v>0</v>
      </c>
      <c r="DL39" s="45">
        <f t="shared" si="59"/>
        <v>0</v>
      </c>
      <c r="DM39"/>
    </row>
    <row r="40" spans="1:117" s="60" customFormat="1" ht="15.6" x14ac:dyDescent="0.3">
      <c r="A40" s="33">
        <v>28</v>
      </c>
      <c r="B40" s="33" t="s">
        <v>38</v>
      </c>
      <c r="C40" s="42"/>
      <c r="D40" s="43"/>
      <c r="E40" s="47"/>
      <c r="F40" s="44"/>
      <c r="G40" s="47"/>
      <c r="H40" s="44"/>
      <c r="I40" s="48"/>
      <c r="J40" s="46"/>
      <c r="K40" s="47"/>
      <c r="L40" s="44"/>
      <c r="M40" s="47"/>
      <c r="N40" s="44"/>
      <c r="O40" s="48"/>
      <c r="P40" s="137">
        <f t="shared" si="27"/>
        <v>0</v>
      </c>
      <c r="Q40" s="138">
        <f t="shared" si="28"/>
        <v>0</v>
      </c>
      <c r="R40" s="139">
        <f t="shared" si="29"/>
        <v>0</v>
      </c>
      <c r="S40" s="39"/>
      <c r="T40" s="5"/>
      <c r="U40" s="7"/>
      <c r="V40" s="5"/>
      <c r="W40" s="7"/>
      <c r="X40" s="5"/>
      <c r="Y40" s="7"/>
      <c r="Z40" s="46"/>
      <c r="AA40" s="47"/>
      <c r="AB40" s="44"/>
      <c r="AC40" s="47"/>
      <c r="AD40" s="44"/>
      <c r="AE40" s="48"/>
      <c r="AF40" s="137">
        <f t="shared" si="30"/>
        <v>0</v>
      </c>
      <c r="AG40" s="138">
        <f t="shared" si="31"/>
        <v>0</v>
      </c>
      <c r="AH40" s="139">
        <f t="shared" si="32"/>
        <v>0</v>
      </c>
      <c r="AI40" s="41"/>
      <c r="AJ40" s="43"/>
      <c r="AK40" s="47"/>
      <c r="AL40" s="44"/>
      <c r="AM40" s="47"/>
      <c r="AN40" s="44"/>
      <c r="AO40" s="48"/>
      <c r="AP40" s="46"/>
      <c r="AQ40" s="47"/>
      <c r="AR40" s="44"/>
      <c r="AS40" s="47"/>
      <c r="AT40" s="44"/>
      <c r="AU40" s="48"/>
      <c r="AV40" s="137">
        <f t="shared" si="33"/>
        <v>0</v>
      </c>
      <c r="AW40" s="138">
        <f t="shared" si="34"/>
        <v>0</v>
      </c>
      <c r="AX40" s="139">
        <f t="shared" si="35"/>
        <v>0</v>
      </c>
      <c r="AY40" s="41"/>
      <c r="AZ40" s="43"/>
      <c r="BA40" s="47"/>
      <c r="BB40" s="44"/>
      <c r="BC40" s="47"/>
      <c r="BD40" s="44"/>
      <c r="BE40" s="48"/>
      <c r="BF40" s="46"/>
      <c r="BG40" s="47"/>
      <c r="BH40" s="44"/>
      <c r="BI40" s="47"/>
      <c r="BJ40" s="44"/>
      <c r="BK40" s="48"/>
      <c r="BL40" s="137">
        <f t="shared" si="36"/>
        <v>0</v>
      </c>
      <c r="BM40" s="138">
        <f t="shared" si="37"/>
        <v>0</v>
      </c>
      <c r="BN40" s="139">
        <f t="shared" si="38"/>
        <v>0</v>
      </c>
      <c r="BO40" s="41"/>
      <c r="BP40" s="43"/>
      <c r="BQ40" s="47"/>
      <c r="BR40" s="44"/>
      <c r="BS40" s="47"/>
      <c r="BT40" s="44"/>
      <c r="BU40" s="48"/>
      <c r="BV40" s="46"/>
      <c r="BW40" s="47"/>
      <c r="BX40" s="44"/>
      <c r="BY40" s="47"/>
      <c r="BZ40" s="44"/>
      <c r="CA40" s="48"/>
      <c r="CB40" s="137">
        <f t="shared" si="39"/>
        <v>0</v>
      </c>
      <c r="CC40" s="138">
        <f t="shared" si="40"/>
        <v>0</v>
      </c>
      <c r="CD40" s="139">
        <f t="shared" si="41"/>
        <v>0</v>
      </c>
      <c r="CE40" s="41"/>
      <c r="CF40" s="43"/>
      <c r="CG40" s="47"/>
      <c r="CH40" s="44"/>
      <c r="CI40" s="47"/>
      <c r="CJ40" s="44"/>
      <c r="CK40" s="48"/>
      <c r="CL40" s="46"/>
      <c r="CM40" s="47"/>
      <c r="CN40" s="44"/>
      <c r="CO40" s="47"/>
      <c r="CP40" s="44"/>
      <c r="CQ40" s="48"/>
      <c r="CR40" s="137">
        <f t="shared" si="42"/>
        <v>0</v>
      </c>
      <c r="CS40" s="138">
        <f t="shared" si="43"/>
        <v>0</v>
      </c>
      <c r="CT40" s="139">
        <f t="shared" si="44"/>
        <v>0</v>
      </c>
      <c r="CU40" s="41"/>
      <c r="CV40" s="46">
        <f t="shared" si="45"/>
        <v>0</v>
      </c>
      <c r="CW40" s="47" t="e">
        <f t="shared" si="46"/>
        <v>#DIV/0!</v>
      </c>
      <c r="CX40" s="47">
        <f t="shared" si="47"/>
        <v>0</v>
      </c>
      <c r="CY40" s="47" t="e">
        <f t="shared" si="48"/>
        <v>#DIV/0!</v>
      </c>
      <c r="CZ40" s="44">
        <f t="shared" si="49"/>
        <v>0</v>
      </c>
      <c r="DA40" s="48" t="e">
        <f t="shared" si="50"/>
        <v>#DIV/0!</v>
      </c>
      <c r="DB40" s="46">
        <f t="shared" si="51"/>
        <v>0</v>
      </c>
      <c r="DC40" s="47" t="e">
        <f t="shared" si="52"/>
        <v>#DIV/0!</v>
      </c>
      <c r="DD40" s="44">
        <f t="shared" si="53"/>
        <v>0</v>
      </c>
      <c r="DE40" s="47" t="e">
        <f t="shared" si="54"/>
        <v>#DIV/0!</v>
      </c>
      <c r="DF40" s="44">
        <f t="shared" si="55"/>
        <v>0</v>
      </c>
      <c r="DG40" s="48" t="e">
        <f t="shared" si="56"/>
        <v>#DIV/0!</v>
      </c>
      <c r="DH40" s="174"/>
      <c r="DI40" s="187" t="s">
        <v>38</v>
      </c>
      <c r="DJ40" s="46">
        <f t="shared" si="57"/>
        <v>0</v>
      </c>
      <c r="DK40" s="44">
        <f t="shared" si="58"/>
        <v>0</v>
      </c>
      <c r="DL40" s="45">
        <f t="shared" si="59"/>
        <v>0</v>
      </c>
      <c r="DM40"/>
    </row>
    <row r="41" spans="1:117" s="60" customFormat="1" ht="15.6" x14ac:dyDescent="0.3">
      <c r="A41" s="33">
        <v>29</v>
      </c>
      <c r="B41" s="33" t="s">
        <v>39</v>
      </c>
      <c r="C41" s="42"/>
      <c r="D41" s="43"/>
      <c r="E41" s="47"/>
      <c r="F41" s="44"/>
      <c r="G41" s="47"/>
      <c r="H41" s="44"/>
      <c r="I41" s="48"/>
      <c r="J41" s="46"/>
      <c r="K41" s="47"/>
      <c r="L41" s="44"/>
      <c r="M41" s="47"/>
      <c r="N41" s="44"/>
      <c r="O41" s="48"/>
      <c r="P41" s="137">
        <f t="shared" si="27"/>
        <v>0</v>
      </c>
      <c r="Q41" s="138">
        <f t="shared" si="28"/>
        <v>0</v>
      </c>
      <c r="R41" s="139">
        <f t="shared" si="29"/>
        <v>0</v>
      </c>
      <c r="S41" s="39"/>
      <c r="T41" s="5"/>
      <c r="U41" s="7"/>
      <c r="V41" s="5"/>
      <c r="W41" s="7"/>
      <c r="X41" s="5"/>
      <c r="Y41" s="7"/>
      <c r="Z41" s="46"/>
      <c r="AA41" s="47"/>
      <c r="AB41" s="44"/>
      <c r="AC41" s="47"/>
      <c r="AD41" s="44"/>
      <c r="AE41" s="48"/>
      <c r="AF41" s="137">
        <f t="shared" si="30"/>
        <v>0</v>
      </c>
      <c r="AG41" s="138">
        <f t="shared" si="31"/>
        <v>0</v>
      </c>
      <c r="AH41" s="139">
        <f t="shared" si="32"/>
        <v>0</v>
      </c>
      <c r="AI41" s="41"/>
      <c r="AJ41" s="43"/>
      <c r="AK41" s="47"/>
      <c r="AL41" s="44"/>
      <c r="AM41" s="47"/>
      <c r="AN41" s="44"/>
      <c r="AO41" s="48"/>
      <c r="AP41" s="46"/>
      <c r="AQ41" s="47"/>
      <c r="AR41" s="44"/>
      <c r="AS41" s="47"/>
      <c r="AT41" s="44"/>
      <c r="AU41" s="48"/>
      <c r="AV41" s="137">
        <f t="shared" si="33"/>
        <v>0</v>
      </c>
      <c r="AW41" s="138">
        <f t="shared" si="34"/>
        <v>0</v>
      </c>
      <c r="AX41" s="139">
        <f t="shared" si="35"/>
        <v>0</v>
      </c>
      <c r="AY41" s="41"/>
      <c r="AZ41" s="43"/>
      <c r="BA41" s="47"/>
      <c r="BB41" s="44"/>
      <c r="BC41" s="47"/>
      <c r="BD41" s="44"/>
      <c r="BE41" s="48"/>
      <c r="BF41" s="46"/>
      <c r="BG41" s="47"/>
      <c r="BH41" s="44"/>
      <c r="BI41" s="47"/>
      <c r="BJ41" s="44"/>
      <c r="BK41" s="48"/>
      <c r="BL41" s="137">
        <f t="shared" si="36"/>
        <v>0</v>
      </c>
      <c r="BM41" s="138">
        <f t="shared" si="37"/>
        <v>0</v>
      </c>
      <c r="BN41" s="139">
        <f t="shared" si="38"/>
        <v>0</v>
      </c>
      <c r="BO41" s="41"/>
      <c r="BP41" s="43"/>
      <c r="BQ41" s="47"/>
      <c r="BR41" s="44"/>
      <c r="BS41" s="47"/>
      <c r="BT41" s="44"/>
      <c r="BU41" s="48"/>
      <c r="BV41" s="46"/>
      <c r="BW41" s="47"/>
      <c r="BX41" s="44"/>
      <c r="BY41" s="47"/>
      <c r="BZ41" s="44"/>
      <c r="CA41" s="48"/>
      <c r="CB41" s="137">
        <f t="shared" si="39"/>
        <v>0</v>
      </c>
      <c r="CC41" s="138">
        <f t="shared" si="40"/>
        <v>0</v>
      </c>
      <c r="CD41" s="139">
        <f t="shared" si="41"/>
        <v>0</v>
      </c>
      <c r="CE41" s="41"/>
      <c r="CF41" s="43"/>
      <c r="CG41" s="47"/>
      <c r="CH41" s="44"/>
      <c r="CI41" s="47"/>
      <c r="CJ41" s="44"/>
      <c r="CK41" s="48"/>
      <c r="CL41" s="46"/>
      <c r="CM41" s="47"/>
      <c r="CN41" s="44"/>
      <c r="CO41" s="47"/>
      <c r="CP41" s="44"/>
      <c r="CQ41" s="48"/>
      <c r="CR41" s="137">
        <f t="shared" si="42"/>
        <v>0</v>
      </c>
      <c r="CS41" s="138">
        <f t="shared" si="43"/>
        <v>0</v>
      </c>
      <c r="CT41" s="139">
        <f t="shared" si="44"/>
        <v>0</v>
      </c>
      <c r="CU41" s="41"/>
      <c r="CV41" s="46">
        <f t="shared" si="45"/>
        <v>0</v>
      </c>
      <c r="CW41" s="47" t="e">
        <f t="shared" si="46"/>
        <v>#DIV/0!</v>
      </c>
      <c r="CX41" s="47">
        <f t="shared" si="47"/>
        <v>0</v>
      </c>
      <c r="CY41" s="47" t="e">
        <f t="shared" si="48"/>
        <v>#DIV/0!</v>
      </c>
      <c r="CZ41" s="44">
        <f t="shared" si="49"/>
        <v>0</v>
      </c>
      <c r="DA41" s="48" t="e">
        <f t="shared" si="50"/>
        <v>#DIV/0!</v>
      </c>
      <c r="DB41" s="46">
        <f t="shared" si="51"/>
        <v>0</v>
      </c>
      <c r="DC41" s="47" t="e">
        <f t="shared" si="52"/>
        <v>#DIV/0!</v>
      </c>
      <c r="DD41" s="44">
        <f t="shared" si="53"/>
        <v>0</v>
      </c>
      <c r="DE41" s="47" t="e">
        <f t="shared" si="54"/>
        <v>#DIV/0!</v>
      </c>
      <c r="DF41" s="44">
        <f t="shared" si="55"/>
        <v>0</v>
      </c>
      <c r="DG41" s="48" t="e">
        <f t="shared" si="56"/>
        <v>#DIV/0!</v>
      </c>
      <c r="DH41" s="174"/>
      <c r="DI41" s="187" t="s">
        <v>39</v>
      </c>
      <c r="DJ41" s="46">
        <f t="shared" si="57"/>
        <v>0</v>
      </c>
      <c r="DK41" s="44">
        <f t="shared" si="58"/>
        <v>0</v>
      </c>
      <c r="DL41" s="45">
        <f t="shared" si="59"/>
        <v>0</v>
      </c>
      <c r="DM41"/>
    </row>
    <row r="42" spans="1:117" s="60" customFormat="1" ht="15.6" x14ac:dyDescent="0.3">
      <c r="A42" s="33">
        <v>30</v>
      </c>
      <c r="B42" s="33" t="s">
        <v>55</v>
      </c>
      <c r="C42" s="42"/>
      <c r="D42" s="43"/>
      <c r="E42" s="47"/>
      <c r="F42" s="44"/>
      <c r="G42" s="47"/>
      <c r="H42" s="44"/>
      <c r="I42" s="48"/>
      <c r="J42" s="46"/>
      <c r="K42" s="47"/>
      <c r="L42" s="44"/>
      <c r="M42" s="47"/>
      <c r="N42" s="44"/>
      <c r="O42" s="48"/>
      <c r="P42" s="137">
        <f t="shared" si="27"/>
        <v>0</v>
      </c>
      <c r="Q42" s="138">
        <f t="shared" si="28"/>
        <v>0</v>
      </c>
      <c r="R42" s="139">
        <f t="shared" si="29"/>
        <v>0</v>
      </c>
      <c r="S42" s="39"/>
      <c r="T42" s="5"/>
      <c r="U42" s="7"/>
      <c r="V42" s="5"/>
      <c r="W42" s="7"/>
      <c r="X42" s="5"/>
      <c r="Y42" s="7"/>
      <c r="Z42" s="46"/>
      <c r="AA42" s="47"/>
      <c r="AB42" s="44"/>
      <c r="AC42" s="47"/>
      <c r="AD42" s="44"/>
      <c r="AE42" s="48"/>
      <c r="AF42" s="137">
        <f t="shared" si="30"/>
        <v>0</v>
      </c>
      <c r="AG42" s="138">
        <f t="shared" si="31"/>
        <v>0</v>
      </c>
      <c r="AH42" s="139">
        <f t="shared" si="32"/>
        <v>0</v>
      </c>
      <c r="AI42" s="41"/>
      <c r="AJ42" s="43"/>
      <c r="AK42" s="47"/>
      <c r="AL42" s="44"/>
      <c r="AM42" s="47"/>
      <c r="AN42" s="44"/>
      <c r="AO42" s="48"/>
      <c r="AP42" s="46"/>
      <c r="AQ42" s="47"/>
      <c r="AR42" s="44"/>
      <c r="AS42" s="47"/>
      <c r="AT42" s="44"/>
      <c r="AU42" s="48"/>
      <c r="AV42" s="137">
        <f t="shared" si="33"/>
        <v>0</v>
      </c>
      <c r="AW42" s="138">
        <f t="shared" si="34"/>
        <v>0</v>
      </c>
      <c r="AX42" s="139">
        <f t="shared" si="35"/>
        <v>0</v>
      </c>
      <c r="AY42" s="41"/>
      <c r="AZ42" s="43"/>
      <c r="BA42" s="47"/>
      <c r="BB42" s="44"/>
      <c r="BC42" s="47"/>
      <c r="BD42" s="44"/>
      <c r="BE42" s="48"/>
      <c r="BF42" s="46"/>
      <c r="BG42" s="47"/>
      <c r="BH42" s="44"/>
      <c r="BI42" s="47"/>
      <c r="BJ42" s="44"/>
      <c r="BK42" s="48"/>
      <c r="BL42" s="137">
        <f t="shared" si="36"/>
        <v>0</v>
      </c>
      <c r="BM42" s="138">
        <f t="shared" si="37"/>
        <v>0</v>
      </c>
      <c r="BN42" s="139">
        <f t="shared" si="38"/>
        <v>0</v>
      </c>
      <c r="BO42" s="41"/>
      <c r="BP42" s="43"/>
      <c r="BQ42" s="47"/>
      <c r="BR42" s="44"/>
      <c r="BS42" s="47"/>
      <c r="BT42" s="44"/>
      <c r="BU42" s="48"/>
      <c r="BV42" s="46"/>
      <c r="BW42" s="47"/>
      <c r="BX42" s="44"/>
      <c r="BY42" s="47"/>
      <c r="BZ42" s="44"/>
      <c r="CA42" s="48"/>
      <c r="CB42" s="137">
        <f t="shared" si="39"/>
        <v>0</v>
      </c>
      <c r="CC42" s="138">
        <f t="shared" si="40"/>
        <v>0</v>
      </c>
      <c r="CD42" s="139">
        <f t="shared" si="41"/>
        <v>0</v>
      </c>
      <c r="CE42" s="41"/>
      <c r="CF42" s="43"/>
      <c r="CG42" s="47"/>
      <c r="CH42" s="44"/>
      <c r="CI42" s="47"/>
      <c r="CJ42" s="44"/>
      <c r="CK42" s="48"/>
      <c r="CL42" s="46"/>
      <c r="CM42" s="47"/>
      <c r="CN42" s="44"/>
      <c r="CO42" s="47"/>
      <c r="CP42" s="44"/>
      <c r="CQ42" s="48"/>
      <c r="CR42" s="137">
        <f t="shared" si="42"/>
        <v>0</v>
      </c>
      <c r="CS42" s="138">
        <f t="shared" si="43"/>
        <v>0</v>
      </c>
      <c r="CT42" s="139">
        <f t="shared" si="44"/>
        <v>0</v>
      </c>
      <c r="CU42" s="41"/>
      <c r="CV42" s="46">
        <f t="shared" si="45"/>
        <v>0</v>
      </c>
      <c r="CW42" s="47" t="e">
        <f t="shared" si="46"/>
        <v>#DIV/0!</v>
      </c>
      <c r="CX42" s="47">
        <f t="shared" si="47"/>
        <v>0</v>
      </c>
      <c r="CY42" s="47" t="e">
        <f t="shared" si="48"/>
        <v>#DIV/0!</v>
      </c>
      <c r="CZ42" s="44">
        <f t="shared" si="49"/>
        <v>0</v>
      </c>
      <c r="DA42" s="48" t="e">
        <f t="shared" si="50"/>
        <v>#DIV/0!</v>
      </c>
      <c r="DB42" s="46">
        <f t="shared" si="51"/>
        <v>0</v>
      </c>
      <c r="DC42" s="47" t="e">
        <f t="shared" si="52"/>
        <v>#DIV/0!</v>
      </c>
      <c r="DD42" s="44">
        <f t="shared" si="53"/>
        <v>0</v>
      </c>
      <c r="DE42" s="47" t="e">
        <f t="shared" si="54"/>
        <v>#DIV/0!</v>
      </c>
      <c r="DF42" s="44">
        <f t="shared" si="55"/>
        <v>0</v>
      </c>
      <c r="DG42" s="48" t="e">
        <f t="shared" si="56"/>
        <v>#DIV/0!</v>
      </c>
      <c r="DH42" s="174"/>
      <c r="DI42" s="187" t="s">
        <v>55</v>
      </c>
      <c r="DJ42" s="46">
        <f t="shared" si="57"/>
        <v>0</v>
      </c>
      <c r="DK42" s="44">
        <f t="shared" si="58"/>
        <v>0</v>
      </c>
      <c r="DL42" s="45">
        <f t="shared" si="59"/>
        <v>0</v>
      </c>
      <c r="DM42"/>
    </row>
    <row r="43" spans="1:117" s="60" customFormat="1" ht="15.6" x14ac:dyDescent="0.3">
      <c r="A43" s="33">
        <v>31</v>
      </c>
      <c r="B43" s="33" t="s">
        <v>56</v>
      </c>
      <c r="C43" s="42"/>
      <c r="D43" s="43"/>
      <c r="E43" s="47"/>
      <c r="F43" s="44"/>
      <c r="G43" s="47"/>
      <c r="H43" s="44"/>
      <c r="I43" s="48"/>
      <c r="J43" s="46"/>
      <c r="K43" s="47"/>
      <c r="L43" s="44"/>
      <c r="M43" s="47"/>
      <c r="N43" s="44"/>
      <c r="O43" s="48"/>
      <c r="P43" s="137">
        <f t="shared" si="27"/>
        <v>0</v>
      </c>
      <c r="Q43" s="138">
        <f t="shared" si="28"/>
        <v>0</v>
      </c>
      <c r="R43" s="139">
        <f t="shared" si="29"/>
        <v>0</v>
      </c>
      <c r="S43" s="39"/>
      <c r="T43" s="5"/>
      <c r="U43" s="7"/>
      <c r="V43" s="5"/>
      <c r="W43" s="7"/>
      <c r="X43" s="5"/>
      <c r="Y43" s="7"/>
      <c r="Z43" s="46"/>
      <c r="AA43" s="47"/>
      <c r="AB43" s="44"/>
      <c r="AC43" s="47"/>
      <c r="AD43" s="44"/>
      <c r="AE43" s="48"/>
      <c r="AF43" s="137">
        <f t="shared" si="30"/>
        <v>0</v>
      </c>
      <c r="AG43" s="138">
        <f t="shared" si="31"/>
        <v>0</v>
      </c>
      <c r="AH43" s="139">
        <f t="shared" si="32"/>
        <v>0</v>
      </c>
      <c r="AI43" s="41"/>
      <c r="AJ43" s="43"/>
      <c r="AK43" s="47"/>
      <c r="AL43" s="44"/>
      <c r="AM43" s="47"/>
      <c r="AN43" s="44"/>
      <c r="AO43" s="48"/>
      <c r="AP43" s="46"/>
      <c r="AQ43" s="47"/>
      <c r="AR43" s="44"/>
      <c r="AS43" s="47"/>
      <c r="AT43" s="44"/>
      <c r="AU43" s="48"/>
      <c r="AV43" s="137">
        <f t="shared" si="33"/>
        <v>0</v>
      </c>
      <c r="AW43" s="138">
        <f t="shared" si="34"/>
        <v>0</v>
      </c>
      <c r="AX43" s="139">
        <f t="shared" si="35"/>
        <v>0</v>
      </c>
      <c r="AY43" s="41"/>
      <c r="AZ43" s="43"/>
      <c r="BA43" s="47"/>
      <c r="BB43" s="44"/>
      <c r="BC43" s="47"/>
      <c r="BD43" s="44"/>
      <c r="BE43" s="48"/>
      <c r="BF43" s="46"/>
      <c r="BG43" s="47"/>
      <c r="BH43" s="44"/>
      <c r="BI43" s="47"/>
      <c r="BJ43" s="44"/>
      <c r="BK43" s="48"/>
      <c r="BL43" s="137">
        <f t="shared" si="36"/>
        <v>0</v>
      </c>
      <c r="BM43" s="138">
        <f t="shared" si="37"/>
        <v>0</v>
      </c>
      <c r="BN43" s="139">
        <f t="shared" si="38"/>
        <v>0</v>
      </c>
      <c r="BO43" s="41"/>
      <c r="BP43" s="43"/>
      <c r="BQ43" s="47"/>
      <c r="BR43" s="44"/>
      <c r="BS43" s="47"/>
      <c r="BT43" s="44"/>
      <c r="BU43" s="48"/>
      <c r="BV43" s="46"/>
      <c r="BW43" s="47"/>
      <c r="BX43" s="44"/>
      <c r="BY43" s="47"/>
      <c r="BZ43" s="44"/>
      <c r="CA43" s="48"/>
      <c r="CB43" s="137">
        <f t="shared" si="39"/>
        <v>0</v>
      </c>
      <c r="CC43" s="138">
        <f t="shared" si="40"/>
        <v>0</v>
      </c>
      <c r="CD43" s="139">
        <f t="shared" si="41"/>
        <v>0</v>
      </c>
      <c r="CE43" s="41"/>
      <c r="CF43" s="43"/>
      <c r="CG43" s="47"/>
      <c r="CH43" s="44"/>
      <c r="CI43" s="47"/>
      <c r="CJ43" s="44"/>
      <c r="CK43" s="48"/>
      <c r="CL43" s="46"/>
      <c r="CM43" s="47"/>
      <c r="CN43" s="44"/>
      <c r="CO43" s="47"/>
      <c r="CP43" s="44"/>
      <c r="CQ43" s="48"/>
      <c r="CR43" s="137">
        <f t="shared" si="42"/>
        <v>0</v>
      </c>
      <c r="CS43" s="138">
        <f t="shared" si="43"/>
        <v>0</v>
      </c>
      <c r="CT43" s="139">
        <f t="shared" si="44"/>
        <v>0</v>
      </c>
      <c r="CU43" s="41"/>
      <c r="CV43" s="46">
        <f t="shared" si="45"/>
        <v>0</v>
      </c>
      <c r="CW43" s="47" t="e">
        <f t="shared" si="46"/>
        <v>#DIV/0!</v>
      </c>
      <c r="CX43" s="47">
        <f t="shared" si="47"/>
        <v>0</v>
      </c>
      <c r="CY43" s="47" t="e">
        <f t="shared" si="48"/>
        <v>#DIV/0!</v>
      </c>
      <c r="CZ43" s="44">
        <f t="shared" si="49"/>
        <v>0</v>
      </c>
      <c r="DA43" s="48" t="e">
        <f t="shared" si="50"/>
        <v>#DIV/0!</v>
      </c>
      <c r="DB43" s="46">
        <f t="shared" si="51"/>
        <v>0</v>
      </c>
      <c r="DC43" s="47" t="e">
        <f t="shared" si="52"/>
        <v>#DIV/0!</v>
      </c>
      <c r="DD43" s="44">
        <f t="shared" si="53"/>
        <v>0</v>
      </c>
      <c r="DE43" s="47" t="e">
        <f t="shared" si="54"/>
        <v>#DIV/0!</v>
      </c>
      <c r="DF43" s="44">
        <f t="shared" si="55"/>
        <v>0</v>
      </c>
      <c r="DG43" s="48" t="e">
        <f t="shared" si="56"/>
        <v>#DIV/0!</v>
      </c>
      <c r="DH43" s="174"/>
      <c r="DI43" s="187" t="s">
        <v>56</v>
      </c>
      <c r="DJ43" s="46">
        <f t="shared" si="57"/>
        <v>0</v>
      </c>
      <c r="DK43" s="44">
        <f t="shared" si="58"/>
        <v>0</v>
      </c>
      <c r="DL43" s="45">
        <f t="shared" si="59"/>
        <v>0</v>
      </c>
      <c r="DM43"/>
    </row>
    <row r="44" spans="1:117" s="60" customFormat="1" ht="15.6" x14ac:dyDescent="0.3">
      <c r="A44" s="33">
        <v>32</v>
      </c>
      <c r="B44" s="33" t="s">
        <v>60</v>
      </c>
      <c r="C44" s="42"/>
      <c r="D44" s="43"/>
      <c r="E44" s="47"/>
      <c r="F44" s="44"/>
      <c r="G44" s="47"/>
      <c r="H44" s="44"/>
      <c r="I44" s="48"/>
      <c r="J44" s="46"/>
      <c r="K44" s="47"/>
      <c r="L44" s="44"/>
      <c r="M44" s="47"/>
      <c r="N44" s="44"/>
      <c r="O44" s="48"/>
      <c r="P44" s="137">
        <f t="shared" si="27"/>
        <v>0</v>
      </c>
      <c r="Q44" s="138">
        <f t="shared" si="28"/>
        <v>0</v>
      </c>
      <c r="R44" s="139">
        <f t="shared" si="29"/>
        <v>0</v>
      </c>
      <c r="S44" s="39"/>
      <c r="T44" s="5"/>
      <c r="U44" s="7"/>
      <c r="V44" s="5"/>
      <c r="W44" s="7"/>
      <c r="X44" s="5"/>
      <c r="Y44" s="7"/>
      <c r="Z44" s="46"/>
      <c r="AA44" s="47"/>
      <c r="AB44" s="44"/>
      <c r="AC44" s="47"/>
      <c r="AD44" s="44"/>
      <c r="AE44" s="48"/>
      <c r="AF44" s="137">
        <f t="shared" si="30"/>
        <v>0</v>
      </c>
      <c r="AG44" s="138">
        <f t="shared" si="31"/>
        <v>0</v>
      </c>
      <c r="AH44" s="139">
        <f t="shared" si="32"/>
        <v>0</v>
      </c>
      <c r="AI44" s="41"/>
      <c r="AJ44" s="43"/>
      <c r="AK44" s="47"/>
      <c r="AL44" s="44"/>
      <c r="AM44" s="47"/>
      <c r="AN44" s="44"/>
      <c r="AO44" s="48"/>
      <c r="AP44" s="46"/>
      <c r="AQ44" s="47"/>
      <c r="AR44" s="44"/>
      <c r="AS44" s="47"/>
      <c r="AT44" s="44"/>
      <c r="AU44" s="48"/>
      <c r="AV44" s="137">
        <f t="shared" si="33"/>
        <v>0</v>
      </c>
      <c r="AW44" s="138">
        <f t="shared" si="34"/>
        <v>0</v>
      </c>
      <c r="AX44" s="139">
        <f t="shared" si="35"/>
        <v>0</v>
      </c>
      <c r="AY44" s="41"/>
      <c r="AZ44" s="43"/>
      <c r="BA44" s="47"/>
      <c r="BB44" s="44"/>
      <c r="BC44" s="47"/>
      <c r="BD44" s="44"/>
      <c r="BE44" s="48"/>
      <c r="BF44" s="46"/>
      <c r="BG44" s="47"/>
      <c r="BH44" s="44"/>
      <c r="BI44" s="47"/>
      <c r="BJ44" s="44"/>
      <c r="BK44" s="48"/>
      <c r="BL44" s="137">
        <f t="shared" si="36"/>
        <v>0</v>
      </c>
      <c r="BM44" s="138">
        <f t="shared" si="37"/>
        <v>0</v>
      </c>
      <c r="BN44" s="139">
        <f t="shared" si="38"/>
        <v>0</v>
      </c>
      <c r="BO44" s="41"/>
      <c r="BP44" s="43"/>
      <c r="BQ44" s="47"/>
      <c r="BR44" s="44"/>
      <c r="BS44" s="47"/>
      <c r="BT44" s="44"/>
      <c r="BU44" s="48"/>
      <c r="BV44" s="46"/>
      <c r="BW44" s="47"/>
      <c r="BX44" s="44"/>
      <c r="BY44" s="47"/>
      <c r="BZ44" s="44"/>
      <c r="CA44" s="48"/>
      <c r="CB44" s="137">
        <f t="shared" si="39"/>
        <v>0</v>
      </c>
      <c r="CC44" s="138">
        <f t="shared" si="40"/>
        <v>0</v>
      </c>
      <c r="CD44" s="139">
        <f t="shared" si="41"/>
        <v>0</v>
      </c>
      <c r="CE44" s="41"/>
      <c r="CF44" s="43"/>
      <c r="CG44" s="47"/>
      <c r="CH44" s="44"/>
      <c r="CI44" s="47"/>
      <c r="CJ44" s="44"/>
      <c r="CK44" s="48"/>
      <c r="CL44" s="46"/>
      <c r="CM44" s="47"/>
      <c r="CN44" s="44"/>
      <c r="CO44" s="47"/>
      <c r="CP44" s="44"/>
      <c r="CQ44" s="48"/>
      <c r="CR44" s="137">
        <f t="shared" si="42"/>
        <v>0</v>
      </c>
      <c r="CS44" s="138">
        <f t="shared" si="43"/>
        <v>0</v>
      </c>
      <c r="CT44" s="139">
        <f t="shared" si="44"/>
        <v>0</v>
      </c>
      <c r="CU44" s="41"/>
      <c r="CV44" s="46">
        <f t="shared" si="45"/>
        <v>0</v>
      </c>
      <c r="CW44" s="47" t="e">
        <f t="shared" si="46"/>
        <v>#DIV/0!</v>
      </c>
      <c r="CX44" s="47">
        <f t="shared" si="47"/>
        <v>0</v>
      </c>
      <c r="CY44" s="47" t="e">
        <f t="shared" si="48"/>
        <v>#DIV/0!</v>
      </c>
      <c r="CZ44" s="44">
        <f t="shared" si="49"/>
        <v>0</v>
      </c>
      <c r="DA44" s="48" t="e">
        <f t="shared" si="50"/>
        <v>#DIV/0!</v>
      </c>
      <c r="DB44" s="46">
        <f t="shared" si="51"/>
        <v>0</v>
      </c>
      <c r="DC44" s="47" t="e">
        <f t="shared" si="52"/>
        <v>#DIV/0!</v>
      </c>
      <c r="DD44" s="44">
        <f t="shared" si="53"/>
        <v>0</v>
      </c>
      <c r="DE44" s="47" t="e">
        <f t="shared" si="54"/>
        <v>#DIV/0!</v>
      </c>
      <c r="DF44" s="44">
        <f t="shared" si="55"/>
        <v>0</v>
      </c>
      <c r="DG44" s="48" t="e">
        <f t="shared" si="56"/>
        <v>#DIV/0!</v>
      </c>
      <c r="DH44" s="174"/>
      <c r="DI44" s="187" t="s">
        <v>60</v>
      </c>
      <c r="DJ44" s="46">
        <f t="shared" si="57"/>
        <v>0</v>
      </c>
      <c r="DK44" s="44">
        <f t="shared" si="58"/>
        <v>0</v>
      </c>
      <c r="DL44" s="45">
        <f t="shared" si="59"/>
        <v>0</v>
      </c>
      <c r="DM44"/>
    </row>
    <row r="45" spans="1:117" s="60" customFormat="1" ht="15.6" x14ac:dyDescent="0.3">
      <c r="A45" s="33">
        <v>33</v>
      </c>
      <c r="B45" s="33" t="s">
        <v>61</v>
      </c>
      <c r="C45" s="42"/>
      <c r="D45" s="43"/>
      <c r="E45" s="47"/>
      <c r="F45" s="44"/>
      <c r="G45" s="47"/>
      <c r="H45" s="44"/>
      <c r="I45" s="48"/>
      <c r="J45" s="46"/>
      <c r="K45" s="47"/>
      <c r="L45" s="44"/>
      <c r="M45" s="47"/>
      <c r="N45" s="44"/>
      <c r="O45" s="48"/>
      <c r="P45" s="137">
        <f t="shared" si="27"/>
        <v>0</v>
      </c>
      <c r="Q45" s="138">
        <f t="shared" si="28"/>
        <v>0</v>
      </c>
      <c r="R45" s="139">
        <f t="shared" si="29"/>
        <v>0</v>
      </c>
      <c r="S45" s="39"/>
      <c r="T45" s="5"/>
      <c r="U45" s="7"/>
      <c r="V45" s="5"/>
      <c r="W45" s="7"/>
      <c r="X45" s="5"/>
      <c r="Y45" s="7"/>
      <c r="Z45" s="46"/>
      <c r="AA45" s="47"/>
      <c r="AB45" s="44"/>
      <c r="AC45" s="47"/>
      <c r="AD45" s="44"/>
      <c r="AE45" s="48"/>
      <c r="AF45" s="137">
        <f t="shared" si="30"/>
        <v>0</v>
      </c>
      <c r="AG45" s="138">
        <f t="shared" si="31"/>
        <v>0</v>
      </c>
      <c r="AH45" s="139">
        <f t="shared" si="32"/>
        <v>0</v>
      </c>
      <c r="AI45" s="41"/>
      <c r="AJ45" s="43"/>
      <c r="AK45" s="47"/>
      <c r="AL45" s="44"/>
      <c r="AM45" s="47"/>
      <c r="AN45" s="44"/>
      <c r="AO45" s="48"/>
      <c r="AP45" s="46"/>
      <c r="AQ45" s="47"/>
      <c r="AR45" s="44"/>
      <c r="AS45" s="47"/>
      <c r="AT45" s="44"/>
      <c r="AU45" s="48"/>
      <c r="AV45" s="137">
        <f t="shared" si="33"/>
        <v>0</v>
      </c>
      <c r="AW45" s="138">
        <f t="shared" si="34"/>
        <v>0</v>
      </c>
      <c r="AX45" s="139">
        <f t="shared" si="35"/>
        <v>0</v>
      </c>
      <c r="AY45" s="41"/>
      <c r="AZ45" s="43"/>
      <c r="BA45" s="47"/>
      <c r="BB45" s="44"/>
      <c r="BC45" s="47"/>
      <c r="BD45" s="44"/>
      <c r="BE45" s="48"/>
      <c r="BF45" s="46"/>
      <c r="BG45" s="47"/>
      <c r="BH45" s="44"/>
      <c r="BI45" s="47"/>
      <c r="BJ45" s="44"/>
      <c r="BK45" s="48"/>
      <c r="BL45" s="137">
        <f t="shared" si="36"/>
        <v>0</v>
      </c>
      <c r="BM45" s="138">
        <f t="shared" si="37"/>
        <v>0</v>
      </c>
      <c r="BN45" s="139">
        <f t="shared" si="38"/>
        <v>0</v>
      </c>
      <c r="BO45" s="41"/>
      <c r="BP45" s="43"/>
      <c r="BQ45" s="47"/>
      <c r="BR45" s="44"/>
      <c r="BS45" s="47"/>
      <c r="BT45" s="44"/>
      <c r="BU45" s="48"/>
      <c r="BV45" s="46"/>
      <c r="BW45" s="47"/>
      <c r="BX45" s="44"/>
      <c r="BY45" s="47"/>
      <c r="BZ45" s="44"/>
      <c r="CA45" s="48"/>
      <c r="CB45" s="137">
        <f t="shared" si="39"/>
        <v>0</v>
      </c>
      <c r="CC45" s="138">
        <f t="shared" si="40"/>
        <v>0</v>
      </c>
      <c r="CD45" s="139">
        <f t="shared" si="41"/>
        <v>0</v>
      </c>
      <c r="CE45" s="41"/>
      <c r="CF45" s="43"/>
      <c r="CG45" s="47"/>
      <c r="CH45" s="44"/>
      <c r="CI45" s="47"/>
      <c r="CJ45" s="44"/>
      <c r="CK45" s="48"/>
      <c r="CL45" s="46"/>
      <c r="CM45" s="47"/>
      <c r="CN45" s="44"/>
      <c r="CO45" s="47"/>
      <c r="CP45" s="44"/>
      <c r="CQ45" s="48"/>
      <c r="CR45" s="137">
        <f t="shared" si="42"/>
        <v>0</v>
      </c>
      <c r="CS45" s="138">
        <f t="shared" si="43"/>
        <v>0</v>
      </c>
      <c r="CT45" s="139">
        <f t="shared" si="44"/>
        <v>0</v>
      </c>
      <c r="CU45" s="41"/>
      <c r="CV45" s="46">
        <f t="shared" si="45"/>
        <v>0</v>
      </c>
      <c r="CW45" s="47" t="e">
        <f t="shared" si="46"/>
        <v>#DIV/0!</v>
      </c>
      <c r="CX45" s="47">
        <f t="shared" si="47"/>
        <v>0</v>
      </c>
      <c r="CY45" s="47" t="e">
        <f t="shared" si="48"/>
        <v>#DIV/0!</v>
      </c>
      <c r="CZ45" s="44">
        <f t="shared" si="49"/>
        <v>0</v>
      </c>
      <c r="DA45" s="48" t="e">
        <f t="shared" si="50"/>
        <v>#DIV/0!</v>
      </c>
      <c r="DB45" s="46">
        <f t="shared" si="51"/>
        <v>0</v>
      </c>
      <c r="DC45" s="47" t="e">
        <f t="shared" si="52"/>
        <v>#DIV/0!</v>
      </c>
      <c r="DD45" s="44">
        <f t="shared" si="53"/>
        <v>0</v>
      </c>
      <c r="DE45" s="47" t="e">
        <f t="shared" si="54"/>
        <v>#DIV/0!</v>
      </c>
      <c r="DF45" s="44">
        <f t="shared" si="55"/>
        <v>0</v>
      </c>
      <c r="DG45" s="48" t="e">
        <f t="shared" si="56"/>
        <v>#DIV/0!</v>
      </c>
      <c r="DH45" s="174"/>
      <c r="DI45" s="187" t="s">
        <v>61</v>
      </c>
      <c r="DJ45" s="46">
        <f t="shared" si="57"/>
        <v>0</v>
      </c>
      <c r="DK45" s="44">
        <f t="shared" si="58"/>
        <v>0</v>
      </c>
      <c r="DL45" s="45">
        <f t="shared" si="59"/>
        <v>0</v>
      </c>
      <c r="DM45"/>
    </row>
    <row r="46" spans="1:117" s="60" customFormat="1" ht="15.6" x14ac:dyDescent="0.3">
      <c r="A46" s="33">
        <v>34</v>
      </c>
      <c r="B46" s="33" t="s">
        <v>47</v>
      </c>
      <c r="C46" s="42"/>
      <c r="D46" s="43"/>
      <c r="E46" s="47"/>
      <c r="F46" s="44"/>
      <c r="G46" s="47"/>
      <c r="H46" s="44"/>
      <c r="I46" s="48"/>
      <c r="J46" s="46"/>
      <c r="K46" s="47"/>
      <c r="L46" s="44"/>
      <c r="M46" s="47"/>
      <c r="N46" s="44"/>
      <c r="O46" s="48"/>
      <c r="P46" s="137">
        <f t="shared" si="27"/>
        <v>0</v>
      </c>
      <c r="Q46" s="138">
        <f t="shared" si="28"/>
        <v>0</v>
      </c>
      <c r="R46" s="139">
        <f t="shared" si="29"/>
        <v>0</v>
      </c>
      <c r="S46" s="39"/>
      <c r="T46" s="5"/>
      <c r="U46" s="7"/>
      <c r="V46" s="5"/>
      <c r="W46" s="7"/>
      <c r="X46" s="5"/>
      <c r="Y46" s="7"/>
      <c r="Z46" s="46"/>
      <c r="AA46" s="47"/>
      <c r="AB46" s="44"/>
      <c r="AC46" s="47"/>
      <c r="AD46" s="44"/>
      <c r="AE46" s="48"/>
      <c r="AF46" s="137">
        <f t="shared" si="30"/>
        <v>0</v>
      </c>
      <c r="AG46" s="138">
        <f t="shared" si="31"/>
        <v>0</v>
      </c>
      <c r="AH46" s="139">
        <f t="shared" si="32"/>
        <v>0</v>
      </c>
      <c r="AI46" s="41"/>
      <c r="AJ46" s="43"/>
      <c r="AK46" s="47"/>
      <c r="AL46" s="44"/>
      <c r="AM46" s="47"/>
      <c r="AN46" s="44"/>
      <c r="AO46" s="48"/>
      <c r="AP46" s="46"/>
      <c r="AQ46" s="47"/>
      <c r="AR46" s="44"/>
      <c r="AS46" s="47"/>
      <c r="AT46" s="44"/>
      <c r="AU46" s="48"/>
      <c r="AV46" s="137">
        <f t="shared" si="33"/>
        <v>0</v>
      </c>
      <c r="AW46" s="138">
        <f t="shared" si="34"/>
        <v>0</v>
      </c>
      <c r="AX46" s="139">
        <f t="shared" si="35"/>
        <v>0</v>
      </c>
      <c r="AY46" s="41"/>
      <c r="AZ46" s="43"/>
      <c r="BA46" s="47"/>
      <c r="BB46" s="44"/>
      <c r="BC46" s="47"/>
      <c r="BD46" s="44"/>
      <c r="BE46" s="48"/>
      <c r="BF46" s="46"/>
      <c r="BG46" s="47"/>
      <c r="BH46" s="44"/>
      <c r="BI46" s="47"/>
      <c r="BJ46" s="44"/>
      <c r="BK46" s="48"/>
      <c r="BL46" s="137">
        <f t="shared" si="36"/>
        <v>0</v>
      </c>
      <c r="BM46" s="138">
        <f t="shared" si="37"/>
        <v>0</v>
      </c>
      <c r="BN46" s="139">
        <f t="shared" si="38"/>
        <v>0</v>
      </c>
      <c r="BO46" s="41"/>
      <c r="BP46" s="43"/>
      <c r="BQ46" s="47"/>
      <c r="BR46" s="44"/>
      <c r="BS46" s="47"/>
      <c r="BT46" s="44"/>
      <c r="BU46" s="48"/>
      <c r="BV46" s="46"/>
      <c r="BW46" s="47"/>
      <c r="BX46" s="44"/>
      <c r="BY46" s="47"/>
      <c r="BZ46" s="44"/>
      <c r="CA46" s="48"/>
      <c r="CB46" s="137">
        <f t="shared" si="39"/>
        <v>0</v>
      </c>
      <c r="CC46" s="138">
        <f t="shared" si="40"/>
        <v>0</v>
      </c>
      <c r="CD46" s="139">
        <f t="shared" si="41"/>
        <v>0</v>
      </c>
      <c r="CE46" s="41"/>
      <c r="CF46" s="43"/>
      <c r="CG46" s="47"/>
      <c r="CH46" s="44"/>
      <c r="CI46" s="47"/>
      <c r="CJ46" s="44"/>
      <c r="CK46" s="48"/>
      <c r="CL46" s="46"/>
      <c r="CM46" s="47"/>
      <c r="CN46" s="44"/>
      <c r="CO46" s="47"/>
      <c r="CP46" s="44"/>
      <c r="CQ46" s="48"/>
      <c r="CR46" s="137">
        <f t="shared" si="42"/>
        <v>0</v>
      </c>
      <c r="CS46" s="138">
        <f t="shared" si="43"/>
        <v>0</v>
      </c>
      <c r="CT46" s="139">
        <f t="shared" si="44"/>
        <v>0</v>
      </c>
      <c r="CU46" s="41"/>
      <c r="CV46" s="46">
        <f t="shared" si="45"/>
        <v>0</v>
      </c>
      <c r="CW46" s="47" t="e">
        <f t="shared" si="46"/>
        <v>#DIV/0!</v>
      </c>
      <c r="CX46" s="47">
        <f t="shared" si="47"/>
        <v>0</v>
      </c>
      <c r="CY46" s="47" t="e">
        <f t="shared" si="48"/>
        <v>#DIV/0!</v>
      </c>
      <c r="CZ46" s="44">
        <f t="shared" si="49"/>
        <v>0</v>
      </c>
      <c r="DA46" s="48" t="e">
        <f t="shared" si="50"/>
        <v>#DIV/0!</v>
      </c>
      <c r="DB46" s="46">
        <f t="shared" si="51"/>
        <v>0</v>
      </c>
      <c r="DC46" s="47" t="e">
        <f t="shared" si="52"/>
        <v>#DIV/0!</v>
      </c>
      <c r="DD46" s="44">
        <f t="shared" si="53"/>
        <v>0</v>
      </c>
      <c r="DE46" s="47" t="e">
        <f t="shared" si="54"/>
        <v>#DIV/0!</v>
      </c>
      <c r="DF46" s="44">
        <f t="shared" si="55"/>
        <v>0</v>
      </c>
      <c r="DG46" s="48" t="e">
        <f t="shared" si="56"/>
        <v>#DIV/0!</v>
      </c>
      <c r="DH46" s="174"/>
      <c r="DI46" s="187" t="s">
        <v>47</v>
      </c>
      <c r="DJ46" s="46">
        <f t="shared" si="57"/>
        <v>0</v>
      </c>
      <c r="DK46" s="44">
        <f t="shared" si="58"/>
        <v>0</v>
      </c>
      <c r="DL46" s="45">
        <f t="shared" si="59"/>
        <v>0</v>
      </c>
      <c r="DM46"/>
    </row>
    <row r="47" spans="1:117" s="60" customFormat="1" ht="15.6" x14ac:dyDescent="0.3">
      <c r="A47" s="33">
        <v>35</v>
      </c>
      <c r="B47" s="33" t="s">
        <v>40</v>
      </c>
      <c r="C47" s="42"/>
      <c r="D47" s="43"/>
      <c r="E47" s="47"/>
      <c r="F47" s="44"/>
      <c r="G47" s="47"/>
      <c r="H47" s="44"/>
      <c r="I47" s="48"/>
      <c r="J47" s="46"/>
      <c r="K47" s="47"/>
      <c r="L47" s="44"/>
      <c r="M47" s="47"/>
      <c r="N47" s="44"/>
      <c r="O47" s="48"/>
      <c r="P47" s="137">
        <f t="shared" si="27"/>
        <v>0</v>
      </c>
      <c r="Q47" s="138">
        <f t="shared" si="28"/>
        <v>0</v>
      </c>
      <c r="R47" s="139">
        <f t="shared" si="29"/>
        <v>0</v>
      </c>
      <c r="S47" s="39"/>
      <c r="T47" s="5"/>
      <c r="U47" s="7"/>
      <c r="V47" s="5"/>
      <c r="W47" s="7"/>
      <c r="X47" s="5"/>
      <c r="Y47" s="7"/>
      <c r="Z47" s="46"/>
      <c r="AA47" s="47"/>
      <c r="AB47" s="44"/>
      <c r="AC47" s="47"/>
      <c r="AD47" s="44"/>
      <c r="AE47" s="48"/>
      <c r="AF47" s="137">
        <f t="shared" si="30"/>
        <v>0</v>
      </c>
      <c r="AG47" s="138">
        <f t="shared" si="31"/>
        <v>0</v>
      </c>
      <c r="AH47" s="139">
        <f t="shared" si="32"/>
        <v>0</v>
      </c>
      <c r="AI47" s="41"/>
      <c r="AJ47" s="43"/>
      <c r="AK47" s="47"/>
      <c r="AL47" s="44"/>
      <c r="AM47" s="47"/>
      <c r="AN47" s="44"/>
      <c r="AO47" s="48"/>
      <c r="AP47" s="46"/>
      <c r="AQ47" s="47"/>
      <c r="AR47" s="44"/>
      <c r="AS47" s="47"/>
      <c r="AT47" s="44"/>
      <c r="AU47" s="48"/>
      <c r="AV47" s="137">
        <f t="shared" si="33"/>
        <v>0</v>
      </c>
      <c r="AW47" s="138">
        <f t="shared" si="34"/>
        <v>0</v>
      </c>
      <c r="AX47" s="139">
        <f t="shared" si="35"/>
        <v>0</v>
      </c>
      <c r="AY47" s="41"/>
      <c r="AZ47" s="43"/>
      <c r="BA47" s="47"/>
      <c r="BB47" s="44"/>
      <c r="BC47" s="47"/>
      <c r="BD47" s="44"/>
      <c r="BE47" s="48"/>
      <c r="BF47" s="46"/>
      <c r="BG47" s="47"/>
      <c r="BH47" s="44"/>
      <c r="BI47" s="47"/>
      <c r="BJ47" s="44"/>
      <c r="BK47" s="48"/>
      <c r="BL47" s="137">
        <f t="shared" si="36"/>
        <v>0</v>
      </c>
      <c r="BM47" s="138">
        <f t="shared" si="37"/>
        <v>0</v>
      </c>
      <c r="BN47" s="139">
        <f t="shared" si="38"/>
        <v>0</v>
      </c>
      <c r="BO47" s="41"/>
      <c r="BP47" s="43"/>
      <c r="BQ47" s="47"/>
      <c r="BR47" s="44"/>
      <c r="BS47" s="47"/>
      <c r="BT47" s="44"/>
      <c r="BU47" s="48"/>
      <c r="BV47" s="46"/>
      <c r="BW47" s="47"/>
      <c r="BX47" s="44"/>
      <c r="BY47" s="47"/>
      <c r="BZ47" s="44"/>
      <c r="CA47" s="48"/>
      <c r="CB47" s="137">
        <f t="shared" si="39"/>
        <v>0</v>
      </c>
      <c r="CC47" s="138">
        <f t="shared" si="40"/>
        <v>0</v>
      </c>
      <c r="CD47" s="139">
        <f t="shared" si="41"/>
        <v>0</v>
      </c>
      <c r="CE47" s="41"/>
      <c r="CF47" s="43"/>
      <c r="CG47" s="47"/>
      <c r="CH47" s="44"/>
      <c r="CI47" s="47"/>
      <c r="CJ47" s="44"/>
      <c r="CK47" s="48"/>
      <c r="CL47" s="46"/>
      <c r="CM47" s="47"/>
      <c r="CN47" s="44"/>
      <c r="CO47" s="47"/>
      <c r="CP47" s="44"/>
      <c r="CQ47" s="48"/>
      <c r="CR47" s="137">
        <f t="shared" si="42"/>
        <v>0</v>
      </c>
      <c r="CS47" s="138">
        <f t="shared" si="43"/>
        <v>0</v>
      </c>
      <c r="CT47" s="139">
        <f t="shared" si="44"/>
        <v>0</v>
      </c>
      <c r="CU47" s="41"/>
      <c r="CV47" s="46">
        <f t="shared" si="45"/>
        <v>0</v>
      </c>
      <c r="CW47" s="47" t="e">
        <f t="shared" si="46"/>
        <v>#DIV/0!</v>
      </c>
      <c r="CX47" s="47">
        <f t="shared" si="47"/>
        <v>0</v>
      </c>
      <c r="CY47" s="47" t="e">
        <f t="shared" si="48"/>
        <v>#DIV/0!</v>
      </c>
      <c r="CZ47" s="44">
        <f t="shared" si="49"/>
        <v>0</v>
      </c>
      <c r="DA47" s="48" t="e">
        <f t="shared" si="50"/>
        <v>#DIV/0!</v>
      </c>
      <c r="DB47" s="46">
        <f t="shared" si="51"/>
        <v>0</v>
      </c>
      <c r="DC47" s="47" t="e">
        <f t="shared" si="52"/>
        <v>#DIV/0!</v>
      </c>
      <c r="DD47" s="44">
        <f t="shared" si="53"/>
        <v>0</v>
      </c>
      <c r="DE47" s="47" t="e">
        <f t="shared" si="54"/>
        <v>#DIV/0!</v>
      </c>
      <c r="DF47" s="44">
        <f t="shared" si="55"/>
        <v>0</v>
      </c>
      <c r="DG47" s="48" t="e">
        <f t="shared" si="56"/>
        <v>#DIV/0!</v>
      </c>
      <c r="DH47" s="174"/>
      <c r="DI47" s="187" t="s">
        <v>40</v>
      </c>
      <c r="DJ47" s="46">
        <f t="shared" si="57"/>
        <v>0</v>
      </c>
      <c r="DK47" s="44">
        <f t="shared" si="58"/>
        <v>0</v>
      </c>
      <c r="DL47" s="45">
        <f t="shared" si="59"/>
        <v>0</v>
      </c>
      <c r="DM47"/>
    </row>
    <row r="48" spans="1:117" s="60" customFormat="1" ht="15.6" x14ac:dyDescent="0.3">
      <c r="A48" s="33">
        <v>36</v>
      </c>
      <c r="B48" s="33" t="s">
        <v>53</v>
      </c>
      <c r="C48" s="42"/>
      <c r="D48" s="43"/>
      <c r="E48" s="47"/>
      <c r="F48" s="44"/>
      <c r="G48" s="47"/>
      <c r="H48" s="44"/>
      <c r="I48" s="48"/>
      <c r="J48" s="46"/>
      <c r="K48" s="47"/>
      <c r="L48" s="44"/>
      <c r="M48" s="47"/>
      <c r="N48" s="44"/>
      <c r="O48" s="48"/>
      <c r="P48" s="137">
        <f t="shared" si="27"/>
        <v>0</v>
      </c>
      <c r="Q48" s="138">
        <f t="shared" si="28"/>
        <v>0</v>
      </c>
      <c r="R48" s="139">
        <f t="shared" si="29"/>
        <v>0</v>
      </c>
      <c r="S48" s="39"/>
      <c r="T48" s="5"/>
      <c r="U48" s="7"/>
      <c r="V48" s="5"/>
      <c r="W48" s="7"/>
      <c r="X48" s="5"/>
      <c r="Y48" s="7"/>
      <c r="Z48" s="46"/>
      <c r="AA48" s="47"/>
      <c r="AB48" s="44"/>
      <c r="AC48" s="47"/>
      <c r="AD48" s="44"/>
      <c r="AE48" s="48"/>
      <c r="AF48" s="137">
        <f t="shared" si="30"/>
        <v>0</v>
      </c>
      <c r="AG48" s="138">
        <f t="shared" si="31"/>
        <v>0</v>
      </c>
      <c r="AH48" s="139">
        <f t="shared" si="32"/>
        <v>0</v>
      </c>
      <c r="AI48" s="41"/>
      <c r="AJ48" s="43"/>
      <c r="AK48" s="47"/>
      <c r="AL48" s="44"/>
      <c r="AM48" s="47"/>
      <c r="AN48" s="44"/>
      <c r="AO48" s="48"/>
      <c r="AP48" s="46"/>
      <c r="AQ48" s="47"/>
      <c r="AR48" s="44"/>
      <c r="AS48" s="47"/>
      <c r="AT48" s="44"/>
      <c r="AU48" s="48"/>
      <c r="AV48" s="137">
        <f t="shared" si="33"/>
        <v>0</v>
      </c>
      <c r="AW48" s="138">
        <f t="shared" si="34"/>
        <v>0</v>
      </c>
      <c r="AX48" s="139">
        <f t="shared" si="35"/>
        <v>0</v>
      </c>
      <c r="AY48" s="41"/>
      <c r="AZ48" s="43"/>
      <c r="BA48" s="47"/>
      <c r="BB48" s="44"/>
      <c r="BC48" s="47"/>
      <c r="BD48" s="44"/>
      <c r="BE48" s="48"/>
      <c r="BF48" s="46"/>
      <c r="BG48" s="47"/>
      <c r="BH48" s="44"/>
      <c r="BI48" s="47"/>
      <c r="BJ48" s="44"/>
      <c r="BK48" s="48"/>
      <c r="BL48" s="137">
        <f t="shared" si="36"/>
        <v>0</v>
      </c>
      <c r="BM48" s="138">
        <f t="shared" si="37"/>
        <v>0</v>
      </c>
      <c r="BN48" s="139">
        <f t="shared" si="38"/>
        <v>0</v>
      </c>
      <c r="BO48" s="41"/>
      <c r="BP48" s="43"/>
      <c r="BQ48" s="47"/>
      <c r="BR48" s="44"/>
      <c r="BS48" s="47"/>
      <c r="BT48" s="44"/>
      <c r="BU48" s="48"/>
      <c r="BV48" s="46"/>
      <c r="BW48" s="47"/>
      <c r="BX48" s="44"/>
      <c r="BY48" s="47"/>
      <c r="BZ48" s="44"/>
      <c r="CA48" s="48"/>
      <c r="CB48" s="137">
        <f t="shared" si="39"/>
        <v>0</v>
      </c>
      <c r="CC48" s="138">
        <f t="shared" si="40"/>
        <v>0</v>
      </c>
      <c r="CD48" s="139">
        <f t="shared" si="41"/>
        <v>0</v>
      </c>
      <c r="CE48" s="41"/>
      <c r="CF48" s="43"/>
      <c r="CG48" s="47"/>
      <c r="CH48" s="44"/>
      <c r="CI48" s="47"/>
      <c r="CJ48" s="44"/>
      <c r="CK48" s="48"/>
      <c r="CL48" s="46"/>
      <c r="CM48" s="47"/>
      <c r="CN48" s="44"/>
      <c r="CO48" s="47"/>
      <c r="CP48" s="44"/>
      <c r="CQ48" s="48"/>
      <c r="CR48" s="137">
        <f t="shared" si="42"/>
        <v>0</v>
      </c>
      <c r="CS48" s="138">
        <f t="shared" si="43"/>
        <v>0</v>
      </c>
      <c r="CT48" s="139">
        <f t="shared" si="44"/>
        <v>0</v>
      </c>
      <c r="CU48" s="41"/>
      <c r="CV48" s="46">
        <f t="shared" si="45"/>
        <v>0</v>
      </c>
      <c r="CW48" s="47" t="e">
        <f t="shared" si="46"/>
        <v>#DIV/0!</v>
      </c>
      <c r="CX48" s="61">
        <f t="shared" si="47"/>
        <v>0</v>
      </c>
      <c r="CY48" s="61" t="e">
        <f t="shared" si="48"/>
        <v>#DIV/0!</v>
      </c>
      <c r="CZ48" s="44">
        <f t="shared" si="49"/>
        <v>0</v>
      </c>
      <c r="DA48" s="62" t="e">
        <f t="shared" si="50"/>
        <v>#DIV/0!</v>
      </c>
      <c r="DB48" s="63">
        <f t="shared" si="51"/>
        <v>0</v>
      </c>
      <c r="DC48" s="61" t="e">
        <f t="shared" si="52"/>
        <v>#DIV/0!</v>
      </c>
      <c r="DD48" s="64">
        <f t="shared" si="53"/>
        <v>0</v>
      </c>
      <c r="DE48" s="61" t="e">
        <f t="shared" si="54"/>
        <v>#DIV/0!</v>
      </c>
      <c r="DF48" s="64">
        <f t="shared" si="55"/>
        <v>0</v>
      </c>
      <c r="DG48" s="62" t="e">
        <f t="shared" si="56"/>
        <v>#DIV/0!</v>
      </c>
      <c r="DH48" s="176"/>
      <c r="DI48" s="187" t="s">
        <v>53</v>
      </c>
      <c r="DJ48" s="63">
        <f t="shared" si="57"/>
        <v>0</v>
      </c>
      <c r="DK48" s="64">
        <f t="shared" si="58"/>
        <v>0</v>
      </c>
      <c r="DL48" s="65">
        <f t="shared" si="59"/>
        <v>0</v>
      </c>
      <c r="DM48"/>
    </row>
    <row r="49" spans="1:119" s="60" customFormat="1" ht="15.6" x14ac:dyDescent="0.3">
      <c r="A49" s="33">
        <v>37</v>
      </c>
      <c r="B49" s="33" t="s">
        <v>41</v>
      </c>
      <c r="C49" s="42"/>
      <c r="D49" s="43"/>
      <c r="E49" s="47"/>
      <c r="F49" s="44"/>
      <c r="G49" s="47"/>
      <c r="H49" s="44"/>
      <c r="I49" s="48"/>
      <c r="J49" s="46"/>
      <c r="K49" s="47"/>
      <c r="L49" s="44"/>
      <c r="M49" s="47"/>
      <c r="N49" s="44"/>
      <c r="O49" s="48"/>
      <c r="P49" s="137">
        <f t="shared" si="27"/>
        <v>0</v>
      </c>
      <c r="Q49" s="138">
        <f t="shared" si="28"/>
        <v>0</v>
      </c>
      <c r="R49" s="139">
        <f t="shared" si="29"/>
        <v>0</v>
      </c>
      <c r="S49" s="39"/>
      <c r="T49" s="5"/>
      <c r="U49" s="7"/>
      <c r="V49" s="5"/>
      <c r="W49" s="7"/>
      <c r="X49" s="5"/>
      <c r="Y49" s="7"/>
      <c r="Z49" s="46"/>
      <c r="AA49" s="47"/>
      <c r="AB49" s="44"/>
      <c r="AC49" s="47"/>
      <c r="AD49" s="44"/>
      <c r="AE49" s="48"/>
      <c r="AF49" s="137">
        <f t="shared" si="30"/>
        <v>0</v>
      </c>
      <c r="AG49" s="138">
        <f t="shared" si="31"/>
        <v>0</v>
      </c>
      <c r="AH49" s="139">
        <f t="shared" si="32"/>
        <v>0</v>
      </c>
      <c r="AI49" s="41"/>
      <c r="AJ49" s="43"/>
      <c r="AK49" s="47"/>
      <c r="AL49" s="44"/>
      <c r="AM49" s="47"/>
      <c r="AN49" s="44"/>
      <c r="AO49" s="48"/>
      <c r="AP49" s="46"/>
      <c r="AQ49" s="47"/>
      <c r="AR49" s="44"/>
      <c r="AS49" s="47"/>
      <c r="AT49" s="44"/>
      <c r="AU49" s="48"/>
      <c r="AV49" s="137">
        <f t="shared" si="33"/>
        <v>0</v>
      </c>
      <c r="AW49" s="138">
        <f t="shared" si="34"/>
        <v>0</v>
      </c>
      <c r="AX49" s="139">
        <f t="shared" si="35"/>
        <v>0</v>
      </c>
      <c r="AY49" s="41"/>
      <c r="AZ49" s="43"/>
      <c r="BA49" s="47"/>
      <c r="BB49" s="44"/>
      <c r="BC49" s="47"/>
      <c r="BD49" s="44"/>
      <c r="BE49" s="48"/>
      <c r="BF49" s="46"/>
      <c r="BG49" s="47"/>
      <c r="BH49" s="44"/>
      <c r="BI49" s="47"/>
      <c r="BJ49" s="44"/>
      <c r="BK49" s="48"/>
      <c r="BL49" s="137">
        <f t="shared" si="36"/>
        <v>0</v>
      </c>
      <c r="BM49" s="138">
        <f t="shared" si="37"/>
        <v>0</v>
      </c>
      <c r="BN49" s="139">
        <f t="shared" si="38"/>
        <v>0</v>
      </c>
      <c r="BO49" s="41"/>
      <c r="BP49" s="43"/>
      <c r="BQ49" s="47"/>
      <c r="BR49" s="44"/>
      <c r="BS49" s="47"/>
      <c r="BT49" s="44"/>
      <c r="BU49" s="48"/>
      <c r="BV49" s="46"/>
      <c r="BW49" s="47"/>
      <c r="BX49" s="44"/>
      <c r="BY49" s="47"/>
      <c r="BZ49" s="44"/>
      <c r="CA49" s="48"/>
      <c r="CB49" s="137">
        <f t="shared" si="39"/>
        <v>0</v>
      </c>
      <c r="CC49" s="138">
        <f t="shared" si="40"/>
        <v>0</v>
      </c>
      <c r="CD49" s="139">
        <f t="shared" si="41"/>
        <v>0</v>
      </c>
      <c r="CE49" s="41"/>
      <c r="CF49" s="43"/>
      <c r="CG49" s="47"/>
      <c r="CH49" s="44"/>
      <c r="CI49" s="47"/>
      <c r="CJ49" s="44"/>
      <c r="CK49" s="48"/>
      <c r="CL49" s="46"/>
      <c r="CM49" s="47"/>
      <c r="CN49" s="44"/>
      <c r="CO49" s="47"/>
      <c r="CP49" s="44"/>
      <c r="CQ49" s="48"/>
      <c r="CR49" s="137">
        <f t="shared" si="42"/>
        <v>0</v>
      </c>
      <c r="CS49" s="138">
        <f t="shared" si="43"/>
        <v>0</v>
      </c>
      <c r="CT49" s="139">
        <f t="shared" si="44"/>
        <v>0</v>
      </c>
      <c r="CU49" s="41"/>
      <c r="CV49" s="46">
        <f t="shared" si="45"/>
        <v>0</v>
      </c>
      <c r="CW49" s="47" t="e">
        <f t="shared" si="46"/>
        <v>#DIV/0!</v>
      </c>
      <c r="CX49" s="47">
        <f t="shared" si="47"/>
        <v>0</v>
      </c>
      <c r="CY49" s="47" t="e">
        <f t="shared" si="48"/>
        <v>#DIV/0!</v>
      </c>
      <c r="CZ49" s="44">
        <f t="shared" si="49"/>
        <v>0</v>
      </c>
      <c r="DA49" s="48" t="e">
        <f t="shared" si="50"/>
        <v>#DIV/0!</v>
      </c>
      <c r="DB49" s="46">
        <f t="shared" si="51"/>
        <v>0</v>
      </c>
      <c r="DC49" s="47" t="e">
        <f t="shared" si="52"/>
        <v>#DIV/0!</v>
      </c>
      <c r="DD49" s="44">
        <f t="shared" si="53"/>
        <v>0</v>
      </c>
      <c r="DE49" s="47" t="e">
        <f t="shared" si="54"/>
        <v>#DIV/0!</v>
      </c>
      <c r="DF49" s="44">
        <f t="shared" si="55"/>
        <v>0</v>
      </c>
      <c r="DG49" s="48" t="e">
        <f t="shared" si="56"/>
        <v>#DIV/0!</v>
      </c>
      <c r="DH49" s="174"/>
      <c r="DI49" s="187" t="s">
        <v>41</v>
      </c>
      <c r="DJ49" s="46">
        <f t="shared" si="57"/>
        <v>0</v>
      </c>
      <c r="DK49" s="44">
        <f t="shared" si="58"/>
        <v>0</v>
      </c>
      <c r="DL49" s="45">
        <f t="shared" si="59"/>
        <v>0</v>
      </c>
      <c r="DM49"/>
    </row>
    <row r="50" spans="1:119" s="60" customFormat="1" ht="15.6" x14ac:dyDescent="0.3">
      <c r="A50" s="33">
        <v>38</v>
      </c>
      <c r="B50" s="33" t="s">
        <v>42</v>
      </c>
      <c r="C50" s="42"/>
      <c r="D50" s="43"/>
      <c r="E50" s="47"/>
      <c r="F50" s="44"/>
      <c r="G50" s="47"/>
      <c r="H50" s="44"/>
      <c r="I50" s="48"/>
      <c r="J50" s="46"/>
      <c r="K50" s="47"/>
      <c r="L50" s="44"/>
      <c r="M50" s="47"/>
      <c r="N50" s="44"/>
      <c r="O50" s="48"/>
      <c r="P50" s="137">
        <f t="shared" si="27"/>
        <v>0</v>
      </c>
      <c r="Q50" s="138">
        <f t="shared" si="28"/>
        <v>0</v>
      </c>
      <c r="R50" s="139">
        <f t="shared" si="29"/>
        <v>0</v>
      </c>
      <c r="S50" s="39"/>
      <c r="T50" s="5"/>
      <c r="U50" s="7"/>
      <c r="V50" s="5"/>
      <c r="W50" s="7"/>
      <c r="X50" s="5"/>
      <c r="Y50" s="7"/>
      <c r="Z50" s="46"/>
      <c r="AA50" s="47"/>
      <c r="AB50" s="44"/>
      <c r="AC50" s="47"/>
      <c r="AD50" s="44"/>
      <c r="AE50" s="48"/>
      <c r="AF50" s="137">
        <f t="shared" si="30"/>
        <v>0</v>
      </c>
      <c r="AG50" s="138">
        <f t="shared" si="31"/>
        <v>0</v>
      </c>
      <c r="AH50" s="139">
        <f t="shared" si="32"/>
        <v>0</v>
      </c>
      <c r="AI50" s="41"/>
      <c r="AJ50" s="43"/>
      <c r="AK50" s="47"/>
      <c r="AL50" s="44"/>
      <c r="AM50" s="47"/>
      <c r="AN50" s="44"/>
      <c r="AO50" s="48"/>
      <c r="AP50" s="46"/>
      <c r="AQ50" s="47"/>
      <c r="AR50" s="44"/>
      <c r="AS50" s="47"/>
      <c r="AT50" s="44"/>
      <c r="AU50" s="48"/>
      <c r="AV50" s="137">
        <f t="shared" si="33"/>
        <v>0</v>
      </c>
      <c r="AW50" s="138">
        <f t="shared" si="34"/>
        <v>0</v>
      </c>
      <c r="AX50" s="139">
        <f t="shared" si="35"/>
        <v>0</v>
      </c>
      <c r="AY50" s="41"/>
      <c r="AZ50" s="43"/>
      <c r="BA50" s="47"/>
      <c r="BB50" s="44"/>
      <c r="BC50" s="47"/>
      <c r="BD50" s="44"/>
      <c r="BE50" s="48"/>
      <c r="BF50" s="46"/>
      <c r="BG50" s="47"/>
      <c r="BH50" s="44"/>
      <c r="BI50" s="47"/>
      <c r="BJ50" s="44"/>
      <c r="BK50" s="48"/>
      <c r="BL50" s="137">
        <f t="shared" si="36"/>
        <v>0</v>
      </c>
      <c r="BM50" s="138">
        <f t="shared" si="37"/>
        <v>0</v>
      </c>
      <c r="BN50" s="139">
        <f t="shared" si="38"/>
        <v>0</v>
      </c>
      <c r="BO50" s="41"/>
      <c r="BP50" s="43"/>
      <c r="BQ50" s="47"/>
      <c r="BR50" s="44"/>
      <c r="BS50" s="47"/>
      <c r="BT50" s="44"/>
      <c r="BU50" s="48"/>
      <c r="BV50" s="46"/>
      <c r="BW50" s="47"/>
      <c r="BX50" s="44"/>
      <c r="BY50" s="47"/>
      <c r="BZ50" s="44"/>
      <c r="CA50" s="48"/>
      <c r="CB50" s="137">
        <f t="shared" si="39"/>
        <v>0</v>
      </c>
      <c r="CC50" s="138">
        <f t="shared" si="40"/>
        <v>0</v>
      </c>
      <c r="CD50" s="139">
        <f t="shared" si="41"/>
        <v>0</v>
      </c>
      <c r="CE50" s="41"/>
      <c r="CF50" s="43"/>
      <c r="CG50" s="47"/>
      <c r="CH50" s="44"/>
      <c r="CI50" s="47"/>
      <c r="CJ50" s="44"/>
      <c r="CK50" s="48"/>
      <c r="CL50" s="46"/>
      <c r="CM50" s="47"/>
      <c r="CN50" s="44"/>
      <c r="CO50" s="47"/>
      <c r="CP50" s="44"/>
      <c r="CQ50" s="48"/>
      <c r="CR50" s="137">
        <f t="shared" si="42"/>
        <v>0</v>
      </c>
      <c r="CS50" s="138">
        <f t="shared" si="43"/>
        <v>0</v>
      </c>
      <c r="CT50" s="139">
        <f t="shared" si="44"/>
        <v>0</v>
      </c>
      <c r="CU50" s="41"/>
      <c r="CV50" s="46">
        <f t="shared" si="45"/>
        <v>0</v>
      </c>
      <c r="CW50" s="47" t="e">
        <f t="shared" si="46"/>
        <v>#DIV/0!</v>
      </c>
      <c r="CX50" s="47">
        <f t="shared" si="47"/>
        <v>0</v>
      </c>
      <c r="CY50" s="47" t="e">
        <f t="shared" si="48"/>
        <v>#DIV/0!</v>
      </c>
      <c r="CZ50" s="44">
        <f t="shared" si="49"/>
        <v>0</v>
      </c>
      <c r="DA50" s="48" t="e">
        <f t="shared" si="50"/>
        <v>#DIV/0!</v>
      </c>
      <c r="DB50" s="46">
        <f t="shared" si="51"/>
        <v>0</v>
      </c>
      <c r="DC50" s="47" t="e">
        <f t="shared" si="52"/>
        <v>#DIV/0!</v>
      </c>
      <c r="DD50" s="44">
        <f t="shared" si="53"/>
        <v>0</v>
      </c>
      <c r="DE50" s="47" t="e">
        <f t="shared" si="54"/>
        <v>#DIV/0!</v>
      </c>
      <c r="DF50" s="44">
        <f t="shared" si="55"/>
        <v>0</v>
      </c>
      <c r="DG50" s="48" t="e">
        <f t="shared" si="56"/>
        <v>#DIV/0!</v>
      </c>
      <c r="DH50" s="174"/>
      <c r="DI50" s="187" t="s">
        <v>42</v>
      </c>
      <c r="DJ50" s="46">
        <f t="shared" si="57"/>
        <v>0</v>
      </c>
      <c r="DK50" s="44">
        <f t="shared" si="58"/>
        <v>0</v>
      </c>
      <c r="DL50" s="45">
        <f t="shared" si="59"/>
        <v>0</v>
      </c>
      <c r="DM50"/>
    </row>
    <row r="51" spans="1:119" s="60" customFormat="1" ht="15.6" x14ac:dyDescent="0.3">
      <c r="A51" s="33">
        <v>39</v>
      </c>
      <c r="B51" s="33" t="s">
        <v>62</v>
      </c>
      <c r="C51" s="42"/>
      <c r="D51" s="43"/>
      <c r="E51" s="47"/>
      <c r="F51" s="44"/>
      <c r="G51" s="47"/>
      <c r="H51" s="44"/>
      <c r="I51" s="48"/>
      <c r="J51" s="46"/>
      <c r="K51" s="47"/>
      <c r="L51" s="44"/>
      <c r="M51" s="47"/>
      <c r="N51" s="44"/>
      <c r="O51" s="48"/>
      <c r="P51" s="137">
        <f t="shared" si="27"/>
        <v>0</v>
      </c>
      <c r="Q51" s="138">
        <f t="shared" si="28"/>
        <v>0</v>
      </c>
      <c r="R51" s="139">
        <f t="shared" si="29"/>
        <v>0</v>
      </c>
      <c r="S51" s="39"/>
      <c r="T51" s="5"/>
      <c r="U51" s="7"/>
      <c r="V51" s="5"/>
      <c r="W51" s="7"/>
      <c r="X51" s="5"/>
      <c r="Y51" s="7"/>
      <c r="Z51" s="46"/>
      <c r="AA51" s="47"/>
      <c r="AB51" s="44"/>
      <c r="AC51" s="47"/>
      <c r="AD51" s="44"/>
      <c r="AE51" s="48"/>
      <c r="AF51" s="137">
        <f t="shared" si="30"/>
        <v>0</v>
      </c>
      <c r="AG51" s="138">
        <f t="shared" si="31"/>
        <v>0</v>
      </c>
      <c r="AH51" s="139">
        <f t="shared" si="32"/>
        <v>0</v>
      </c>
      <c r="AI51" s="41"/>
      <c r="AJ51" s="43"/>
      <c r="AK51" s="47"/>
      <c r="AL51" s="44"/>
      <c r="AM51" s="47"/>
      <c r="AN51" s="44"/>
      <c r="AO51" s="48"/>
      <c r="AP51" s="46"/>
      <c r="AQ51" s="47"/>
      <c r="AR51" s="44"/>
      <c r="AS51" s="47"/>
      <c r="AT51" s="44"/>
      <c r="AU51" s="48"/>
      <c r="AV51" s="137">
        <f t="shared" si="33"/>
        <v>0</v>
      </c>
      <c r="AW51" s="138">
        <f t="shared" si="34"/>
        <v>0</v>
      </c>
      <c r="AX51" s="139">
        <f t="shared" si="35"/>
        <v>0</v>
      </c>
      <c r="AY51" s="41"/>
      <c r="AZ51" s="43"/>
      <c r="BA51" s="47"/>
      <c r="BB51" s="44"/>
      <c r="BC51" s="47"/>
      <c r="BD51" s="44"/>
      <c r="BE51" s="48"/>
      <c r="BF51" s="46"/>
      <c r="BG51" s="47"/>
      <c r="BH51" s="44"/>
      <c r="BI51" s="47"/>
      <c r="BJ51" s="44"/>
      <c r="BK51" s="48"/>
      <c r="BL51" s="137">
        <f t="shared" si="36"/>
        <v>0</v>
      </c>
      <c r="BM51" s="138">
        <f t="shared" si="37"/>
        <v>0</v>
      </c>
      <c r="BN51" s="139">
        <f t="shared" si="38"/>
        <v>0</v>
      </c>
      <c r="BO51" s="41"/>
      <c r="BP51" s="43"/>
      <c r="BQ51" s="47"/>
      <c r="BR51" s="44"/>
      <c r="BS51" s="47"/>
      <c r="BT51" s="44"/>
      <c r="BU51" s="48"/>
      <c r="BV51" s="46"/>
      <c r="BW51" s="47"/>
      <c r="BX51" s="44"/>
      <c r="BY51" s="47"/>
      <c r="BZ51" s="44"/>
      <c r="CA51" s="48"/>
      <c r="CB51" s="137">
        <f t="shared" si="39"/>
        <v>0</v>
      </c>
      <c r="CC51" s="138">
        <f t="shared" si="40"/>
        <v>0</v>
      </c>
      <c r="CD51" s="139">
        <f t="shared" si="41"/>
        <v>0</v>
      </c>
      <c r="CE51" s="41"/>
      <c r="CF51" s="43"/>
      <c r="CG51" s="47"/>
      <c r="CH51" s="44"/>
      <c r="CI51" s="47"/>
      <c r="CJ51" s="44"/>
      <c r="CK51" s="48"/>
      <c r="CL51" s="46"/>
      <c r="CM51" s="47"/>
      <c r="CN51" s="44"/>
      <c r="CO51" s="47"/>
      <c r="CP51" s="44"/>
      <c r="CQ51" s="48"/>
      <c r="CR51" s="137">
        <f t="shared" si="42"/>
        <v>0</v>
      </c>
      <c r="CS51" s="138">
        <f t="shared" si="43"/>
        <v>0</v>
      </c>
      <c r="CT51" s="139">
        <f t="shared" si="44"/>
        <v>0</v>
      </c>
      <c r="CU51" s="41"/>
      <c r="CV51" s="46">
        <f t="shared" si="45"/>
        <v>0</v>
      </c>
      <c r="CW51" s="47" t="e">
        <f t="shared" si="46"/>
        <v>#DIV/0!</v>
      </c>
      <c r="CX51" s="47">
        <f t="shared" si="47"/>
        <v>0</v>
      </c>
      <c r="CY51" s="47" t="e">
        <f t="shared" si="48"/>
        <v>#DIV/0!</v>
      </c>
      <c r="CZ51" s="44">
        <f t="shared" si="49"/>
        <v>0</v>
      </c>
      <c r="DA51" s="48" t="e">
        <f t="shared" si="50"/>
        <v>#DIV/0!</v>
      </c>
      <c r="DB51" s="46">
        <f t="shared" si="51"/>
        <v>0</v>
      </c>
      <c r="DC51" s="47" t="e">
        <f t="shared" si="52"/>
        <v>#DIV/0!</v>
      </c>
      <c r="DD51" s="44">
        <f t="shared" si="53"/>
        <v>0</v>
      </c>
      <c r="DE51" s="47" t="e">
        <f t="shared" si="54"/>
        <v>#DIV/0!</v>
      </c>
      <c r="DF51" s="44">
        <f t="shared" si="55"/>
        <v>0</v>
      </c>
      <c r="DG51" s="48" t="e">
        <f t="shared" si="56"/>
        <v>#DIV/0!</v>
      </c>
      <c r="DH51" s="174"/>
      <c r="DI51" s="187" t="s">
        <v>62</v>
      </c>
      <c r="DJ51" s="46">
        <f t="shared" si="57"/>
        <v>0</v>
      </c>
      <c r="DK51" s="44">
        <f t="shared" si="58"/>
        <v>0</v>
      </c>
      <c r="DL51" s="45">
        <f t="shared" si="59"/>
        <v>0</v>
      </c>
      <c r="DM51"/>
    </row>
    <row r="52" spans="1:119" s="60" customFormat="1" ht="15.6" x14ac:dyDescent="0.3">
      <c r="A52" s="33">
        <v>40</v>
      </c>
      <c r="B52" s="33" t="s">
        <v>43</v>
      </c>
      <c r="C52" s="42"/>
      <c r="D52" s="43"/>
      <c r="E52" s="47"/>
      <c r="F52" s="44"/>
      <c r="G52" s="47"/>
      <c r="H52" s="44"/>
      <c r="I52" s="48"/>
      <c r="J52" s="46"/>
      <c r="K52" s="47"/>
      <c r="L52" s="44"/>
      <c r="M52" s="47"/>
      <c r="N52" s="44"/>
      <c r="O52" s="48"/>
      <c r="P52" s="137">
        <f t="shared" si="27"/>
        <v>0</v>
      </c>
      <c r="Q52" s="138">
        <f t="shared" si="28"/>
        <v>0</v>
      </c>
      <c r="R52" s="139">
        <f t="shared" si="29"/>
        <v>0</v>
      </c>
      <c r="S52" s="39"/>
      <c r="T52" s="5"/>
      <c r="U52" s="7"/>
      <c r="V52" s="5"/>
      <c r="W52" s="7"/>
      <c r="X52" s="5"/>
      <c r="Y52" s="7"/>
      <c r="Z52" s="46"/>
      <c r="AA52" s="47"/>
      <c r="AB52" s="44"/>
      <c r="AC52" s="47"/>
      <c r="AD52" s="44"/>
      <c r="AE52" s="48"/>
      <c r="AF52" s="137">
        <f t="shared" si="30"/>
        <v>0</v>
      </c>
      <c r="AG52" s="138">
        <f t="shared" si="31"/>
        <v>0</v>
      </c>
      <c r="AH52" s="139">
        <f t="shared" si="32"/>
        <v>0</v>
      </c>
      <c r="AI52" s="41"/>
      <c r="AJ52" s="43"/>
      <c r="AK52" s="47"/>
      <c r="AL52" s="44"/>
      <c r="AM52" s="47"/>
      <c r="AN52" s="44"/>
      <c r="AO52" s="48"/>
      <c r="AP52" s="46"/>
      <c r="AQ52" s="47"/>
      <c r="AR52" s="44"/>
      <c r="AS52" s="47"/>
      <c r="AT52" s="44"/>
      <c r="AU52" s="48"/>
      <c r="AV52" s="137">
        <f t="shared" si="33"/>
        <v>0</v>
      </c>
      <c r="AW52" s="138">
        <f t="shared" si="34"/>
        <v>0</v>
      </c>
      <c r="AX52" s="139">
        <f t="shared" si="35"/>
        <v>0</v>
      </c>
      <c r="AY52" s="41"/>
      <c r="AZ52" s="43"/>
      <c r="BA52" s="47"/>
      <c r="BB52" s="44"/>
      <c r="BC52" s="47"/>
      <c r="BD52" s="44"/>
      <c r="BE52" s="48"/>
      <c r="BF52" s="46"/>
      <c r="BG52" s="47"/>
      <c r="BH52" s="44"/>
      <c r="BI52" s="47"/>
      <c r="BJ52" s="44"/>
      <c r="BK52" s="48"/>
      <c r="BL52" s="137">
        <f t="shared" si="36"/>
        <v>0</v>
      </c>
      <c r="BM52" s="138">
        <f t="shared" si="37"/>
        <v>0</v>
      </c>
      <c r="BN52" s="139">
        <f t="shared" si="38"/>
        <v>0</v>
      </c>
      <c r="BO52" s="41"/>
      <c r="BP52" s="43"/>
      <c r="BQ52" s="47"/>
      <c r="BR52" s="44"/>
      <c r="BS52" s="47"/>
      <c r="BT52" s="44"/>
      <c r="BU52" s="48"/>
      <c r="BV52" s="46"/>
      <c r="BW52" s="47"/>
      <c r="BX52" s="44"/>
      <c r="BY52" s="47"/>
      <c r="BZ52" s="44"/>
      <c r="CA52" s="48"/>
      <c r="CB52" s="137">
        <f t="shared" si="39"/>
        <v>0</v>
      </c>
      <c r="CC52" s="138">
        <f t="shared" si="40"/>
        <v>0</v>
      </c>
      <c r="CD52" s="139">
        <f t="shared" si="41"/>
        <v>0</v>
      </c>
      <c r="CE52" s="41"/>
      <c r="CF52" s="43"/>
      <c r="CG52" s="47"/>
      <c r="CH52" s="44"/>
      <c r="CI52" s="47"/>
      <c r="CJ52" s="44"/>
      <c r="CK52" s="48"/>
      <c r="CL52" s="46"/>
      <c r="CM52" s="47"/>
      <c r="CN52" s="44"/>
      <c r="CO52" s="47"/>
      <c r="CP52" s="44"/>
      <c r="CQ52" s="48"/>
      <c r="CR52" s="137">
        <f t="shared" si="42"/>
        <v>0</v>
      </c>
      <c r="CS52" s="138">
        <f t="shared" si="43"/>
        <v>0</v>
      </c>
      <c r="CT52" s="139">
        <f t="shared" si="44"/>
        <v>0</v>
      </c>
      <c r="CU52" s="41"/>
      <c r="CV52" s="46">
        <f t="shared" si="45"/>
        <v>0</v>
      </c>
      <c r="CW52" s="47" t="e">
        <f t="shared" si="46"/>
        <v>#DIV/0!</v>
      </c>
      <c r="CX52" s="47">
        <f t="shared" si="47"/>
        <v>0</v>
      </c>
      <c r="CY52" s="47" t="e">
        <f t="shared" si="48"/>
        <v>#DIV/0!</v>
      </c>
      <c r="CZ52" s="44">
        <f t="shared" si="49"/>
        <v>0</v>
      </c>
      <c r="DA52" s="48" t="e">
        <f t="shared" si="50"/>
        <v>#DIV/0!</v>
      </c>
      <c r="DB52" s="46">
        <f t="shared" si="51"/>
        <v>0</v>
      </c>
      <c r="DC52" s="47" t="e">
        <f t="shared" si="52"/>
        <v>#DIV/0!</v>
      </c>
      <c r="DD52" s="44">
        <f t="shared" si="53"/>
        <v>0</v>
      </c>
      <c r="DE52" s="47" t="e">
        <f t="shared" si="54"/>
        <v>#DIV/0!</v>
      </c>
      <c r="DF52" s="44">
        <f t="shared" si="55"/>
        <v>0</v>
      </c>
      <c r="DG52" s="48" t="e">
        <f t="shared" si="56"/>
        <v>#DIV/0!</v>
      </c>
      <c r="DH52" s="174"/>
      <c r="DI52" s="187" t="s">
        <v>43</v>
      </c>
      <c r="DJ52" s="46">
        <f t="shared" si="57"/>
        <v>0</v>
      </c>
      <c r="DK52" s="44">
        <f t="shared" si="58"/>
        <v>0</v>
      </c>
      <c r="DL52" s="45">
        <f t="shared" si="59"/>
        <v>0</v>
      </c>
      <c r="DM52"/>
    </row>
    <row r="53" spans="1:119" s="60" customFormat="1" ht="15.6" x14ac:dyDescent="0.3">
      <c r="A53" s="33">
        <v>41</v>
      </c>
      <c r="B53" s="33" t="s">
        <v>44</v>
      </c>
      <c r="C53" s="42"/>
      <c r="D53" s="43"/>
      <c r="E53" s="47"/>
      <c r="F53" s="44"/>
      <c r="G53" s="47"/>
      <c r="H53" s="44"/>
      <c r="I53" s="48"/>
      <c r="J53" s="46"/>
      <c r="K53" s="47"/>
      <c r="L53" s="44"/>
      <c r="M53" s="47"/>
      <c r="N53" s="44"/>
      <c r="O53" s="48"/>
      <c r="P53" s="137">
        <f t="shared" si="27"/>
        <v>0</v>
      </c>
      <c r="Q53" s="138">
        <f t="shared" si="28"/>
        <v>0</v>
      </c>
      <c r="R53" s="139">
        <f t="shared" si="29"/>
        <v>0</v>
      </c>
      <c r="S53" s="39"/>
      <c r="T53" s="5"/>
      <c r="U53" s="7"/>
      <c r="V53" s="5"/>
      <c r="W53" s="7"/>
      <c r="X53" s="5"/>
      <c r="Y53" s="7"/>
      <c r="Z53" s="46"/>
      <c r="AA53" s="47"/>
      <c r="AB53" s="44"/>
      <c r="AC53" s="47"/>
      <c r="AD53" s="44"/>
      <c r="AE53" s="48"/>
      <c r="AF53" s="137">
        <f t="shared" si="30"/>
        <v>0</v>
      </c>
      <c r="AG53" s="138">
        <f t="shared" si="31"/>
        <v>0</v>
      </c>
      <c r="AH53" s="139">
        <f t="shared" si="32"/>
        <v>0</v>
      </c>
      <c r="AI53" s="41"/>
      <c r="AJ53" s="43"/>
      <c r="AK53" s="47"/>
      <c r="AL53" s="44"/>
      <c r="AM53" s="47"/>
      <c r="AN53" s="44"/>
      <c r="AO53" s="48"/>
      <c r="AP53" s="46"/>
      <c r="AQ53" s="47"/>
      <c r="AR53" s="44"/>
      <c r="AS53" s="47"/>
      <c r="AT53" s="44"/>
      <c r="AU53" s="48"/>
      <c r="AV53" s="137">
        <f t="shared" si="33"/>
        <v>0</v>
      </c>
      <c r="AW53" s="138">
        <f t="shared" si="34"/>
        <v>0</v>
      </c>
      <c r="AX53" s="139">
        <f t="shared" si="35"/>
        <v>0</v>
      </c>
      <c r="AY53" s="41"/>
      <c r="AZ53" s="43"/>
      <c r="BA53" s="47"/>
      <c r="BB53" s="44"/>
      <c r="BC53" s="47"/>
      <c r="BD53" s="44"/>
      <c r="BE53" s="48"/>
      <c r="BF53" s="46"/>
      <c r="BG53" s="47"/>
      <c r="BH53" s="44"/>
      <c r="BI53" s="47"/>
      <c r="BJ53" s="44"/>
      <c r="BK53" s="48"/>
      <c r="BL53" s="137">
        <f t="shared" si="36"/>
        <v>0</v>
      </c>
      <c r="BM53" s="138">
        <f t="shared" si="37"/>
        <v>0</v>
      </c>
      <c r="BN53" s="139">
        <f t="shared" si="38"/>
        <v>0</v>
      </c>
      <c r="BO53" s="41"/>
      <c r="BP53" s="43"/>
      <c r="BQ53" s="47"/>
      <c r="BR53" s="44"/>
      <c r="BS53" s="47"/>
      <c r="BT53" s="44"/>
      <c r="BU53" s="48"/>
      <c r="BV53" s="46"/>
      <c r="BW53" s="47"/>
      <c r="BX53" s="44"/>
      <c r="BY53" s="47"/>
      <c r="BZ53" s="44"/>
      <c r="CA53" s="48"/>
      <c r="CB53" s="137">
        <f t="shared" si="39"/>
        <v>0</v>
      </c>
      <c r="CC53" s="138">
        <f t="shared" si="40"/>
        <v>0</v>
      </c>
      <c r="CD53" s="139">
        <f t="shared" si="41"/>
        <v>0</v>
      </c>
      <c r="CE53" s="41"/>
      <c r="CF53" s="43"/>
      <c r="CG53" s="47"/>
      <c r="CH53" s="44"/>
      <c r="CI53" s="47"/>
      <c r="CJ53" s="44"/>
      <c r="CK53" s="48"/>
      <c r="CL53" s="46"/>
      <c r="CM53" s="47"/>
      <c r="CN53" s="44"/>
      <c r="CO53" s="47"/>
      <c r="CP53" s="44"/>
      <c r="CQ53" s="48"/>
      <c r="CR53" s="137">
        <f t="shared" si="42"/>
        <v>0</v>
      </c>
      <c r="CS53" s="138">
        <f t="shared" si="43"/>
        <v>0</v>
      </c>
      <c r="CT53" s="139">
        <f t="shared" si="44"/>
        <v>0</v>
      </c>
      <c r="CU53" s="41"/>
      <c r="CV53" s="46">
        <f t="shared" si="45"/>
        <v>0</v>
      </c>
      <c r="CW53" s="47" t="e">
        <f t="shared" si="46"/>
        <v>#DIV/0!</v>
      </c>
      <c r="CX53" s="47">
        <f t="shared" si="47"/>
        <v>0</v>
      </c>
      <c r="CY53" s="47" t="e">
        <f t="shared" si="48"/>
        <v>#DIV/0!</v>
      </c>
      <c r="CZ53" s="44">
        <f t="shared" si="49"/>
        <v>0</v>
      </c>
      <c r="DA53" s="48" t="e">
        <f t="shared" si="50"/>
        <v>#DIV/0!</v>
      </c>
      <c r="DB53" s="46">
        <f t="shared" si="51"/>
        <v>0</v>
      </c>
      <c r="DC53" s="47" t="e">
        <f t="shared" si="52"/>
        <v>#DIV/0!</v>
      </c>
      <c r="DD53" s="44">
        <f t="shared" si="53"/>
        <v>0</v>
      </c>
      <c r="DE53" s="47" t="e">
        <f t="shared" si="54"/>
        <v>#DIV/0!</v>
      </c>
      <c r="DF53" s="44">
        <f t="shared" si="55"/>
        <v>0</v>
      </c>
      <c r="DG53" s="48" t="e">
        <f t="shared" si="56"/>
        <v>#DIV/0!</v>
      </c>
      <c r="DH53" s="174"/>
      <c r="DI53" s="187" t="s">
        <v>44</v>
      </c>
      <c r="DJ53" s="46">
        <f t="shared" si="57"/>
        <v>0</v>
      </c>
      <c r="DK53" s="44">
        <f t="shared" si="58"/>
        <v>0</v>
      </c>
      <c r="DL53" s="45">
        <f t="shared" si="59"/>
        <v>0</v>
      </c>
      <c r="DM53"/>
    </row>
    <row r="54" spans="1:119" s="60" customFormat="1" ht="15.6" x14ac:dyDescent="0.3">
      <c r="A54" s="33">
        <v>42</v>
      </c>
      <c r="B54" s="33" t="s">
        <v>45</v>
      </c>
      <c r="C54" s="42"/>
      <c r="D54" s="43"/>
      <c r="E54" s="47"/>
      <c r="F54" s="44"/>
      <c r="G54" s="47"/>
      <c r="H54" s="44"/>
      <c r="I54" s="48"/>
      <c r="J54" s="46"/>
      <c r="K54" s="47"/>
      <c r="L54" s="44"/>
      <c r="M54" s="47"/>
      <c r="N54" s="44"/>
      <c r="O54" s="48"/>
      <c r="P54" s="137">
        <f t="shared" si="27"/>
        <v>0</v>
      </c>
      <c r="Q54" s="138">
        <f t="shared" si="28"/>
        <v>0</v>
      </c>
      <c r="R54" s="139">
        <f t="shared" si="29"/>
        <v>0</v>
      </c>
      <c r="S54" s="39"/>
      <c r="T54" s="5"/>
      <c r="U54" s="7"/>
      <c r="V54" s="5"/>
      <c r="W54" s="7"/>
      <c r="X54" s="5"/>
      <c r="Y54" s="7"/>
      <c r="Z54" s="46"/>
      <c r="AA54" s="47"/>
      <c r="AB54" s="44"/>
      <c r="AC54" s="47"/>
      <c r="AD54" s="44"/>
      <c r="AE54" s="48"/>
      <c r="AF54" s="137">
        <f t="shared" si="30"/>
        <v>0</v>
      </c>
      <c r="AG54" s="138">
        <f t="shared" si="31"/>
        <v>0</v>
      </c>
      <c r="AH54" s="139">
        <f t="shared" si="32"/>
        <v>0</v>
      </c>
      <c r="AI54" s="41"/>
      <c r="AJ54" s="43"/>
      <c r="AK54" s="47"/>
      <c r="AL54" s="44"/>
      <c r="AM54" s="47"/>
      <c r="AN54" s="44"/>
      <c r="AO54" s="48"/>
      <c r="AP54" s="46"/>
      <c r="AQ54" s="47"/>
      <c r="AR54" s="44"/>
      <c r="AS54" s="47"/>
      <c r="AT54" s="44"/>
      <c r="AU54" s="48"/>
      <c r="AV54" s="137">
        <f t="shared" si="33"/>
        <v>0</v>
      </c>
      <c r="AW54" s="138">
        <f t="shared" si="34"/>
        <v>0</v>
      </c>
      <c r="AX54" s="139">
        <f t="shared" si="35"/>
        <v>0</v>
      </c>
      <c r="AY54" s="41"/>
      <c r="AZ54" s="43"/>
      <c r="BA54" s="47"/>
      <c r="BB54" s="44"/>
      <c r="BC54" s="47"/>
      <c r="BD54" s="44"/>
      <c r="BE54" s="48"/>
      <c r="BF54" s="46"/>
      <c r="BG54" s="47"/>
      <c r="BH54" s="44"/>
      <c r="BI54" s="47"/>
      <c r="BJ54" s="44"/>
      <c r="BK54" s="48"/>
      <c r="BL54" s="137">
        <f t="shared" si="36"/>
        <v>0</v>
      </c>
      <c r="BM54" s="138">
        <f t="shared" si="37"/>
        <v>0</v>
      </c>
      <c r="BN54" s="139">
        <f t="shared" si="38"/>
        <v>0</v>
      </c>
      <c r="BO54" s="41"/>
      <c r="BP54" s="43"/>
      <c r="BQ54" s="47"/>
      <c r="BR54" s="44"/>
      <c r="BS54" s="47"/>
      <c r="BT54" s="44"/>
      <c r="BU54" s="48"/>
      <c r="BV54" s="46"/>
      <c r="BW54" s="47"/>
      <c r="BX54" s="44"/>
      <c r="BY54" s="47"/>
      <c r="BZ54" s="44"/>
      <c r="CA54" s="48"/>
      <c r="CB54" s="137">
        <f t="shared" si="39"/>
        <v>0</v>
      </c>
      <c r="CC54" s="138">
        <f t="shared" si="40"/>
        <v>0</v>
      </c>
      <c r="CD54" s="139">
        <f t="shared" si="41"/>
        <v>0</v>
      </c>
      <c r="CE54" s="41"/>
      <c r="CF54" s="43"/>
      <c r="CG54" s="47"/>
      <c r="CH54" s="44"/>
      <c r="CI54" s="47"/>
      <c r="CJ54" s="44"/>
      <c r="CK54" s="48"/>
      <c r="CL54" s="46"/>
      <c r="CM54" s="47"/>
      <c r="CN54" s="44"/>
      <c r="CO54" s="47"/>
      <c r="CP54" s="44"/>
      <c r="CQ54" s="48"/>
      <c r="CR54" s="137">
        <f t="shared" si="42"/>
        <v>0</v>
      </c>
      <c r="CS54" s="138">
        <f t="shared" si="43"/>
        <v>0</v>
      </c>
      <c r="CT54" s="139">
        <f t="shared" si="44"/>
        <v>0</v>
      </c>
      <c r="CU54" s="41"/>
      <c r="CV54" s="46">
        <f t="shared" si="45"/>
        <v>0</v>
      </c>
      <c r="CW54" s="47" t="e">
        <f t="shared" si="46"/>
        <v>#DIV/0!</v>
      </c>
      <c r="CX54" s="47">
        <f t="shared" si="47"/>
        <v>0</v>
      </c>
      <c r="CY54" s="47" t="e">
        <f t="shared" si="48"/>
        <v>#DIV/0!</v>
      </c>
      <c r="CZ54" s="44">
        <f t="shared" si="49"/>
        <v>0</v>
      </c>
      <c r="DA54" s="48" t="e">
        <f t="shared" si="50"/>
        <v>#DIV/0!</v>
      </c>
      <c r="DB54" s="46">
        <f t="shared" si="51"/>
        <v>0</v>
      </c>
      <c r="DC54" s="47" t="e">
        <f t="shared" si="52"/>
        <v>#DIV/0!</v>
      </c>
      <c r="DD54" s="44">
        <f t="shared" si="53"/>
        <v>0</v>
      </c>
      <c r="DE54" s="47" t="e">
        <f t="shared" si="54"/>
        <v>#DIV/0!</v>
      </c>
      <c r="DF54" s="44">
        <f t="shared" si="55"/>
        <v>0</v>
      </c>
      <c r="DG54" s="48" t="e">
        <f t="shared" si="56"/>
        <v>#DIV/0!</v>
      </c>
      <c r="DH54" s="174"/>
      <c r="DI54" s="187" t="s">
        <v>45</v>
      </c>
      <c r="DJ54" s="46">
        <f t="shared" si="57"/>
        <v>0</v>
      </c>
      <c r="DK54" s="44">
        <f t="shared" si="58"/>
        <v>0</v>
      </c>
      <c r="DL54" s="45">
        <f t="shared" si="59"/>
        <v>0</v>
      </c>
      <c r="DM54"/>
    </row>
    <row r="55" spans="1:119" s="60" customFormat="1" ht="15.6" x14ac:dyDescent="0.3">
      <c r="A55" s="33">
        <v>43</v>
      </c>
      <c r="B55" s="33" t="s">
        <v>180</v>
      </c>
      <c r="C55" s="42"/>
      <c r="D55" s="43"/>
      <c r="E55" s="47"/>
      <c r="F55" s="44"/>
      <c r="G55" s="47"/>
      <c r="H55" s="44"/>
      <c r="I55" s="48"/>
      <c r="J55" s="46"/>
      <c r="K55" s="47"/>
      <c r="L55" s="44"/>
      <c r="M55" s="47"/>
      <c r="N55" s="44"/>
      <c r="O55" s="48"/>
      <c r="P55" s="137">
        <f t="shared" si="27"/>
        <v>0</v>
      </c>
      <c r="Q55" s="138">
        <f t="shared" si="28"/>
        <v>0</v>
      </c>
      <c r="R55" s="139">
        <f t="shared" si="29"/>
        <v>0</v>
      </c>
      <c r="S55" s="39"/>
      <c r="T55" s="5"/>
      <c r="U55" s="7"/>
      <c r="V55" s="5"/>
      <c r="W55" s="7"/>
      <c r="X55" s="5"/>
      <c r="Y55" s="7"/>
      <c r="Z55" s="46"/>
      <c r="AA55" s="47"/>
      <c r="AB55" s="44"/>
      <c r="AC55" s="47"/>
      <c r="AD55" s="44"/>
      <c r="AE55" s="48"/>
      <c r="AF55" s="137">
        <f t="shared" si="30"/>
        <v>0</v>
      </c>
      <c r="AG55" s="138">
        <f t="shared" si="31"/>
        <v>0</v>
      </c>
      <c r="AH55" s="139">
        <f t="shared" si="32"/>
        <v>0</v>
      </c>
      <c r="AI55" s="41"/>
      <c r="AJ55" s="43"/>
      <c r="AK55" s="47"/>
      <c r="AL55" s="44"/>
      <c r="AM55" s="47"/>
      <c r="AN55" s="44"/>
      <c r="AO55" s="48"/>
      <c r="AP55" s="46"/>
      <c r="AQ55" s="47"/>
      <c r="AR55" s="44"/>
      <c r="AS55" s="47"/>
      <c r="AT55" s="44"/>
      <c r="AU55" s="48"/>
      <c r="AV55" s="137">
        <f t="shared" si="33"/>
        <v>0</v>
      </c>
      <c r="AW55" s="138">
        <f t="shared" si="34"/>
        <v>0</v>
      </c>
      <c r="AX55" s="139">
        <f t="shared" si="35"/>
        <v>0</v>
      </c>
      <c r="AY55" s="41"/>
      <c r="AZ55" s="43"/>
      <c r="BA55" s="47"/>
      <c r="BB55" s="44"/>
      <c r="BC55" s="47"/>
      <c r="BD55" s="44"/>
      <c r="BE55" s="48"/>
      <c r="BF55" s="46"/>
      <c r="BG55" s="47"/>
      <c r="BH55" s="44"/>
      <c r="BI55" s="47"/>
      <c r="BJ55" s="44"/>
      <c r="BK55" s="48"/>
      <c r="BL55" s="137">
        <f t="shared" si="36"/>
        <v>0</v>
      </c>
      <c r="BM55" s="138">
        <f t="shared" si="37"/>
        <v>0</v>
      </c>
      <c r="BN55" s="139">
        <f t="shared" si="38"/>
        <v>0</v>
      </c>
      <c r="BO55" s="41"/>
      <c r="BP55" s="43"/>
      <c r="BQ55" s="47"/>
      <c r="BR55" s="44"/>
      <c r="BS55" s="47"/>
      <c r="BT55" s="44"/>
      <c r="BU55" s="48"/>
      <c r="BV55" s="46"/>
      <c r="BW55" s="47"/>
      <c r="BX55" s="44"/>
      <c r="BY55" s="47"/>
      <c r="BZ55" s="44"/>
      <c r="CA55" s="48"/>
      <c r="CB55" s="137">
        <f t="shared" si="39"/>
        <v>0</v>
      </c>
      <c r="CC55" s="138">
        <f t="shared" si="40"/>
        <v>0</v>
      </c>
      <c r="CD55" s="139">
        <f t="shared" si="41"/>
        <v>0</v>
      </c>
      <c r="CE55" s="41"/>
      <c r="CF55" s="43"/>
      <c r="CG55" s="47"/>
      <c r="CH55" s="44"/>
      <c r="CI55" s="47"/>
      <c r="CJ55" s="44"/>
      <c r="CK55" s="48"/>
      <c r="CL55" s="46"/>
      <c r="CM55" s="47"/>
      <c r="CN55" s="44"/>
      <c r="CO55" s="47"/>
      <c r="CP55" s="44"/>
      <c r="CQ55" s="48"/>
      <c r="CR55" s="137">
        <f t="shared" si="42"/>
        <v>0</v>
      </c>
      <c r="CS55" s="138">
        <f t="shared" si="43"/>
        <v>0</v>
      </c>
      <c r="CT55" s="139">
        <f t="shared" si="44"/>
        <v>0</v>
      </c>
      <c r="CU55" s="41"/>
      <c r="CV55" s="46">
        <f t="shared" si="45"/>
        <v>0</v>
      </c>
      <c r="CW55" s="47" t="e">
        <f t="shared" si="46"/>
        <v>#DIV/0!</v>
      </c>
      <c r="CX55" s="47">
        <f t="shared" si="47"/>
        <v>0</v>
      </c>
      <c r="CY55" s="47" t="e">
        <f t="shared" si="48"/>
        <v>#DIV/0!</v>
      </c>
      <c r="CZ55" s="44">
        <f t="shared" si="49"/>
        <v>0</v>
      </c>
      <c r="DA55" s="48" t="e">
        <f t="shared" si="50"/>
        <v>#DIV/0!</v>
      </c>
      <c r="DB55" s="46">
        <f t="shared" si="51"/>
        <v>0</v>
      </c>
      <c r="DC55" s="47" t="e">
        <f t="shared" si="52"/>
        <v>#DIV/0!</v>
      </c>
      <c r="DD55" s="44">
        <f t="shared" si="53"/>
        <v>0</v>
      </c>
      <c r="DE55" s="47" t="e">
        <f t="shared" si="54"/>
        <v>#DIV/0!</v>
      </c>
      <c r="DF55" s="44">
        <f t="shared" si="55"/>
        <v>0</v>
      </c>
      <c r="DG55" s="48" t="e">
        <f t="shared" si="56"/>
        <v>#DIV/0!</v>
      </c>
      <c r="DH55" s="174"/>
      <c r="DI55" s="187" t="s">
        <v>180</v>
      </c>
      <c r="DJ55" s="46">
        <f t="shared" si="57"/>
        <v>0</v>
      </c>
      <c r="DK55" s="44">
        <f t="shared" si="58"/>
        <v>0</v>
      </c>
      <c r="DL55" s="45">
        <f t="shared" si="59"/>
        <v>0</v>
      </c>
      <c r="DM55"/>
    </row>
    <row r="56" spans="1:119" s="60" customFormat="1" ht="15.6" x14ac:dyDescent="0.3">
      <c r="A56" s="33">
        <v>44</v>
      </c>
      <c r="B56" s="33" t="s">
        <v>46</v>
      </c>
      <c r="C56" s="42"/>
      <c r="D56" s="43"/>
      <c r="E56" s="47"/>
      <c r="F56" s="44"/>
      <c r="G56" s="47"/>
      <c r="H56" s="44"/>
      <c r="I56" s="48"/>
      <c r="J56" s="46"/>
      <c r="K56" s="47"/>
      <c r="L56" s="44"/>
      <c r="M56" s="47"/>
      <c r="N56" s="44"/>
      <c r="O56" s="48"/>
      <c r="P56" s="137">
        <f t="shared" si="27"/>
        <v>0</v>
      </c>
      <c r="Q56" s="138">
        <f t="shared" si="28"/>
        <v>0</v>
      </c>
      <c r="R56" s="139">
        <f t="shared" si="29"/>
        <v>0</v>
      </c>
      <c r="S56" s="39"/>
      <c r="T56" s="5"/>
      <c r="U56" s="7"/>
      <c r="V56" s="5"/>
      <c r="W56" s="7"/>
      <c r="X56" s="5"/>
      <c r="Y56" s="7"/>
      <c r="Z56" s="46"/>
      <c r="AA56" s="47"/>
      <c r="AB56" s="44"/>
      <c r="AC56" s="47"/>
      <c r="AD56" s="44"/>
      <c r="AE56" s="48"/>
      <c r="AF56" s="137">
        <f t="shared" si="30"/>
        <v>0</v>
      </c>
      <c r="AG56" s="138">
        <f t="shared" si="31"/>
        <v>0</v>
      </c>
      <c r="AH56" s="139">
        <f t="shared" si="32"/>
        <v>0</v>
      </c>
      <c r="AI56" s="41"/>
      <c r="AJ56" s="43"/>
      <c r="AK56" s="47"/>
      <c r="AL56" s="44"/>
      <c r="AM56" s="47"/>
      <c r="AN56" s="44"/>
      <c r="AO56" s="48"/>
      <c r="AP56" s="46"/>
      <c r="AQ56" s="47"/>
      <c r="AR56" s="44"/>
      <c r="AS56" s="47"/>
      <c r="AT56" s="44"/>
      <c r="AU56" s="48"/>
      <c r="AV56" s="137">
        <f t="shared" si="33"/>
        <v>0</v>
      </c>
      <c r="AW56" s="138">
        <f t="shared" si="34"/>
        <v>0</v>
      </c>
      <c r="AX56" s="139">
        <f t="shared" si="35"/>
        <v>0</v>
      </c>
      <c r="AY56" s="41"/>
      <c r="AZ56" s="43"/>
      <c r="BA56" s="47"/>
      <c r="BB56" s="44"/>
      <c r="BC56" s="47"/>
      <c r="BD56" s="44"/>
      <c r="BE56" s="48"/>
      <c r="BF56" s="46"/>
      <c r="BG56" s="47"/>
      <c r="BH56" s="44"/>
      <c r="BI56" s="47"/>
      <c r="BJ56" s="44"/>
      <c r="BK56" s="48"/>
      <c r="BL56" s="137">
        <f t="shared" si="36"/>
        <v>0</v>
      </c>
      <c r="BM56" s="138">
        <f t="shared" si="37"/>
        <v>0</v>
      </c>
      <c r="BN56" s="139">
        <f t="shared" si="38"/>
        <v>0</v>
      </c>
      <c r="BO56" s="41"/>
      <c r="BP56" s="43"/>
      <c r="BQ56" s="47"/>
      <c r="BR56" s="44"/>
      <c r="BS56" s="47"/>
      <c r="BT56" s="44"/>
      <c r="BU56" s="48"/>
      <c r="BV56" s="46"/>
      <c r="BW56" s="47"/>
      <c r="BX56" s="44"/>
      <c r="BY56" s="47"/>
      <c r="BZ56" s="44"/>
      <c r="CA56" s="48"/>
      <c r="CB56" s="137">
        <f t="shared" si="39"/>
        <v>0</v>
      </c>
      <c r="CC56" s="138">
        <f t="shared" si="40"/>
        <v>0</v>
      </c>
      <c r="CD56" s="139">
        <f t="shared" si="41"/>
        <v>0</v>
      </c>
      <c r="CE56" s="41"/>
      <c r="CF56" s="43"/>
      <c r="CG56" s="47"/>
      <c r="CH56" s="44"/>
      <c r="CI56" s="47"/>
      <c r="CJ56" s="44"/>
      <c r="CK56" s="48"/>
      <c r="CL56" s="46"/>
      <c r="CM56" s="47"/>
      <c r="CN56" s="44"/>
      <c r="CO56" s="47"/>
      <c r="CP56" s="44"/>
      <c r="CQ56" s="48"/>
      <c r="CR56" s="137">
        <f t="shared" si="42"/>
        <v>0</v>
      </c>
      <c r="CS56" s="138">
        <f t="shared" si="43"/>
        <v>0</v>
      </c>
      <c r="CT56" s="139">
        <f t="shared" si="44"/>
        <v>0</v>
      </c>
      <c r="CU56" s="41"/>
      <c r="CV56" s="46">
        <f t="shared" si="45"/>
        <v>0</v>
      </c>
      <c r="CW56" s="47" t="e">
        <f t="shared" si="46"/>
        <v>#DIV/0!</v>
      </c>
      <c r="CX56" s="47">
        <f t="shared" si="47"/>
        <v>0</v>
      </c>
      <c r="CY56" s="47" t="e">
        <f t="shared" si="48"/>
        <v>#DIV/0!</v>
      </c>
      <c r="CZ56" s="44">
        <f t="shared" si="49"/>
        <v>0</v>
      </c>
      <c r="DA56" s="48" t="e">
        <f t="shared" si="50"/>
        <v>#DIV/0!</v>
      </c>
      <c r="DB56" s="46">
        <f t="shared" si="51"/>
        <v>0</v>
      </c>
      <c r="DC56" s="47" t="e">
        <f t="shared" si="52"/>
        <v>#DIV/0!</v>
      </c>
      <c r="DD56" s="44">
        <f t="shared" si="53"/>
        <v>0</v>
      </c>
      <c r="DE56" s="47" t="e">
        <f t="shared" si="54"/>
        <v>#DIV/0!</v>
      </c>
      <c r="DF56" s="44">
        <f t="shared" si="55"/>
        <v>0</v>
      </c>
      <c r="DG56" s="48" t="e">
        <f t="shared" si="56"/>
        <v>#DIV/0!</v>
      </c>
      <c r="DH56" s="174"/>
      <c r="DI56" s="187" t="s">
        <v>46</v>
      </c>
      <c r="DJ56" s="46">
        <f t="shared" si="57"/>
        <v>0</v>
      </c>
      <c r="DK56" s="44">
        <f t="shared" si="58"/>
        <v>0</v>
      </c>
      <c r="DL56" s="45">
        <f t="shared" si="59"/>
        <v>0</v>
      </c>
      <c r="DM56"/>
    </row>
    <row r="57" spans="1:119" s="60" customFormat="1" ht="15.6" x14ac:dyDescent="0.3">
      <c r="A57" s="33">
        <v>45</v>
      </c>
      <c r="B57" s="33" t="s">
        <v>57</v>
      </c>
      <c r="C57" s="42"/>
      <c r="D57" s="43"/>
      <c r="E57" s="47"/>
      <c r="F57" s="44"/>
      <c r="G57" s="47"/>
      <c r="H57" s="44"/>
      <c r="I57" s="48"/>
      <c r="J57" s="46"/>
      <c r="K57" s="47"/>
      <c r="L57" s="44"/>
      <c r="M57" s="47"/>
      <c r="N57" s="44"/>
      <c r="O57" s="48"/>
      <c r="P57" s="137">
        <f t="shared" si="27"/>
        <v>0</v>
      </c>
      <c r="Q57" s="138">
        <f t="shared" si="28"/>
        <v>0</v>
      </c>
      <c r="R57" s="139">
        <f t="shared" si="29"/>
        <v>0</v>
      </c>
      <c r="S57" s="39"/>
      <c r="T57" s="5"/>
      <c r="U57" s="7"/>
      <c r="V57" s="5"/>
      <c r="W57" s="7"/>
      <c r="X57" s="5"/>
      <c r="Y57" s="7"/>
      <c r="Z57" s="46"/>
      <c r="AA57" s="47"/>
      <c r="AB57" s="44"/>
      <c r="AC57" s="47"/>
      <c r="AD57" s="44"/>
      <c r="AE57" s="48"/>
      <c r="AF57" s="137">
        <f t="shared" si="30"/>
        <v>0</v>
      </c>
      <c r="AG57" s="138">
        <f t="shared" si="31"/>
        <v>0</v>
      </c>
      <c r="AH57" s="139">
        <f t="shared" si="32"/>
        <v>0</v>
      </c>
      <c r="AI57" s="41"/>
      <c r="AJ57" s="43"/>
      <c r="AK57" s="47"/>
      <c r="AL57" s="44"/>
      <c r="AM57" s="47"/>
      <c r="AN57" s="44"/>
      <c r="AO57" s="48"/>
      <c r="AP57" s="46"/>
      <c r="AQ57" s="47"/>
      <c r="AR57" s="44"/>
      <c r="AS57" s="47"/>
      <c r="AT57" s="44"/>
      <c r="AU57" s="48"/>
      <c r="AV57" s="137">
        <f t="shared" si="33"/>
        <v>0</v>
      </c>
      <c r="AW57" s="138">
        <f t="shared" si="34"/>
        <v>0</v>
      </c>
      <c r="AX57" s="139">
        <f t="shared" si="35"/>
        <v>0</v>
      </c>
      <c r="AY57" s="41"/>
      <c r="AZ57" s="43"/>
      <c r="BA57" s="47"/>
      <c r="BB57" s="44"/>
      <c r="BC57" s="47"/>
      <c r="BD57" s="44"/>
      <c r="BE57" s="48"/>
      <c r="BF57" s="46"/>
      <c r="BG57" s="47"/>
      <c r="BH57" s="44"/>
      <c r="BI57" s="47"/>
      <c r="BJ57" s="44"/>
      <c r="BK57" s="48"/>
      <c r="BL57" s="137">
        <f t="shared" si="36"/>
        <v>0</v>
      </c>
      <c r="BM57" s="138">
        <f t="shared" si="37"/>
        <v>0</v>
      </c>
      <c r="BN57" s="139">
        <f t="shared" si="38"/>
        <v>0</v>
      </c>
      <c r="BO57" s="41"/>
      <c r="BP57" s="43"/>
      <c r="BQ57" s="47"/>
      <c r="BR57" s="44"/>
      <c r="BS57" s="47"/>
      <c r="BT57" s="44"/>
      <c r="BU57" s="48"/>
      <c r="BV57" s="46"/>
      <c r="BW57" s="47"/>
      <c r="BX57" s="44"/>
      <c r="BY57" s="47"/>
      <c r="BZ57" s="44"/>
      <c r="CA57" s="48"/>
      <c r="CB57" s="137">
        <f t="shared" si="39"/>
        <v>0</v>
      </c>
      <c r="CC57" s="138">
        <f t="shared" si="40"/>
        <v>0</v>
      </c>
      <c r="CD57" s="139">
        <f t="shared" si="41"/>
        <v>0</v>
      </c>
      <c r="CE57" s="41"/>
      <c r="CF57" s="43"/>
      <c r="CG57" s="47"/>
      <c r="CH57" s="44"/>
      <c r="CI57" s="47"/>
      <c r="CJ57" s="44"/>
      <c r="CK57" s="48"/>
      <c r="CL57" s="46"/>
      <c r="CM57" s="47"/>
      <c r="CN57" s="44"/>
      <c r="CO57" s="47"/>
      <c r="CP57" s="44"/>
      <c r="CQ57" s="48"/>
      <c r="CR57" s="137">
        <f t="shared" si="42"/>
        <v>0</v>
      </c>
      <c r="CS57" s="138">
        <f t="shared" si="43"/>
        <v>0</v>
      </c>
      <c r="CT57" s="139">
        <f t="shared" si="44"/>
        <v>0</v>
      </c>
      <c r="CU57" s="41"/>
      <c r="CV57" s="46">
        <f t="shared" si="45"/>
        <v>0</v>
      </c>
      <c r="CW57" s="47" t="e">
        <f t="shared" si="46"/>
        <v>#DIV/0!</v>
      </c>
      <c r="CX57" s="47">
        <f t="shared" si="47"/>
        <v>0</v>
      </c>
      <c r="CY57" s="47" t="e">
        <f t="shared" si="48"/>
        <v>#DIV/0!</v>
      </c>
      <c r="CZ57" s="44">
        <f t="shared" si="49"/>
        <v>0</v>
      </c>
      <c r="DA57" s="48" t="e">
        <f t="shared" si="50"/>
        <v>#DIV/0!</v>
      </c>
      <c r="DB57" s="46">
        <f t="shared" si="51"/>
        <v>0</v>
      </c>
      <c r="DC57" s="47" t="e">
        <f t="shared" si="52"/>
        <v>#DIV/0!</v>
      </c>
      <c r="DD57" s="44">
        <f t="shared" si="53"/>
        <v>0</v>
      </c>
      <c r="DE57" s="47" t="e">
        <f t="shared" si="54"/>
        <v>#DIV/0!</v>
      </c>
      <c r="DF57" s="44">
        <f t="shared" si="55"/>
        <v>0</v>
      </c>
      <c r="DG57" s="48" t="e">
        <f t="shared" si="56"/>
        <v>#DIV/0!</v>
      </c>
      <c r="DH57" s="174"/>
      <c r="DI57" s="187" t="s">
        <v>57</v>
      </c>
      <c r="DJ57" s="46">
        <f t="shared" si="57"/>
        <v>0</v>
      </c>
      <c r="DK57" s="44">
        <f t="shared" si="58"/>
        <v>0</v>
      </c>
      <c r="DL57" s="45">
        <f t="shared" si="59"/>
        <v>0</v>
      </c>
      <c r="DM57"/>
    </row>
    <row r="58" spans="1:119" s="60" customFormat="1" ht="15.6" x14ac:dyDescent="0.3">
      <c r="A58" s="33">
        <v>46</v>
      </c>
      <c r="B58" s="33" t="s">
        <v>58</v>
      </c>
      <c r="C58" s="42"/>
      <c r="D58" s="43"/>
      <c r="E58" s="47"/>
      <c r="F58" s="44"/>
      <c r="G58" s="47"/>
      <c r="H58" s="44"/>
      <c r="I58" s="48"/>
      <c r="J58" s="46"/>
      <c r="K58" s="47"/>
      <c r="L58" s="44"/>
      <c r="M58" s="47"/>
      <c r="N58" s="44"/>
      <c r="O58" s="48"/>
      <c r="P58" s="137">
        <f t="shared" si="27"/>
        <v>0</v>
      </c>
      <c r="Q58" s="138">
        <f t="shared" si="28"/>
        <v>0</v>
      </c>
      <c r="R58" s="139">
        <f t="shared" si="29"/>
        <v>0</v>
      </c>
      <c r="S58" s="39"/>
      <c r="T58" s="5"/>
      <c r="U58" s="7"/>
      <c r="V58" s="5"/>
      <c r="W58" s="7"/>
      <c r="X58" s="5"/>
      <c r="Y58" s="7"/>
      <c r="Z58" s="46"/>
      <c r="AA58" s="47"/>
      <c r="AB58" s="44"/>
      <c r="AC58" s="47"/>
      <c r="AD58" s="44"/>
      <c r="AE58" s="48"/>
      <c r="AF58" s="137">
        <f t="shared" si="30"/>
        <v>0</v>
      </c>
      <c r="AG58" s="138">
        <f t="shared" si="31"/>
        <v>0</v>
      </c>
      <c r="AH58" s="139">
        <f t="shared" si="32"/>
        <v>0</v>
      </c>
      <c r="AI58" s="41"/>
      <c r="AJ58" s="43"/>
      <c r="AK58" s="47"/>
      <c r="AL58" s="44"/>
      <c r="AM58" s="47"/>
      <c r="AN58" s="44"/>
      <c r="AO58" s="48"/>
      <c r="AP58" s="46"/>
      <c r="AQ58" s="47"/>
      <c r="AR58" s="44"/>
      <c r="AS58" s="47"/>
      <c r="AT58" s="44"/>
      <c r="AU58" s="48"/>
      <c r="AV58" s="137">
        <f t="shared" si="33"/>
        <v>0</v>
      </c>
      <c r="AW58" s="138">
        <f t="shared" si="34"/>
        <v>0</v>
      </c>
      <c r="AX58" s="139">
        <f t="shared" si="35"/>
        <v>0</v>
      </c>
      <c r="AY58" s="41"/>
      <c r="AZ58" s="43"/>
      <c r="BA58" s="47"/>
      <c r="BB58" s="44"/>
      <c r="BC58" s="47"/>
      <c r="BD58" s="44"/>
      <c r="BE58" s="48"/>
      <c r="BF58" s="46"/>
      <c r="BG58" s="47"/>
      <c r="BH58" s="44"/>
      <c r="BI58" s="47"/>
      <c r="BJ58" s="44"/>
      <c r="BK58" s="48"/>
      <c r="BL58" s="137">
        <f t="shared" si="36"/>
        <v>0</v>
      </c>
      <c r="BM58" s="138">
        <f t="shared" si="37"/>
        <v>0</v>
      </c>
      <c r="BN58" s="139">
        <f t="shared" si="38"/>
        <v>0</v>
      </c>
      <c r="BO58" s="41"/>
      <c r="BP58" s="43"/>
      <c r="BQ58" s="47"/>
      <c r="BR58" s="44"/>
      <c r="BS58" s="47"/>
      <c r="BT58" s="44"/>
      <c r="BU58" s="48"/>
      <c r="BV58" s="46"/>
      <c r="BW58" s="47"/>
      <c r="BX58" s="44"/>
      <c r="BY58" s="47"/>
      <c r="BZ58" s="44"/>
      <c r="CA58" s="48"/>
      <c r="CB58" s="137">
        <f t="shared" si="39"/>
        <v>0</v>
      </c>
      <c r="CC58" s="138">
        <f t="shared" si="40"/>
        <v>0</v>
      </c>
      <c r="CD58" s="139">
        <f t="shared" si="41"/>
        <v>0</v>
      </c>
      <c r="CE58" s="41"/>
      <c r="CF58" s="43"/>
      <c r="CG58" s="47"/>
      <c r="CH58" s="44"/>
      <c r="CI58" s="47"/>
      <c r="CJ58" s="44"/>
      <c r="CK58" s="48"/>
      <c r="CL58" s="46"/>
      <c r="CM58" s="47"/>
      <c r="CN58" s="44"/>
      <c r="CO58" s="47"/>
      <c r="CP58" s="44"/>
      <c r="CQ58" s="48"/>
      <c r="CR58" s="137">
        <f t="shared" si="42"/>
        <v>0</v>
      </c>
      <c r="CS58" s="138">
        <f t="shared" si="43"/>
        <v>0</v>
      </c>
      <c r="CT58" s="139">
        <f t="shared" si="44"/>
        <v>0</v>
      </c>
      <c r="CU58" s="41"/>
      <c r="CV58" s="46">
        <f t="shared" si="45"/>
        <v>0</v>
      </c>
      <c r="CW58" s="47" t="e">
        <f t="shared" si="46"/>
        <v>#DIV/0!</v>
      </c>
      <c r="CX58" s="47">
        <f t="shared" si="47"/>
        <v>0</v>
      </c>
      <c r="CY58" s="47" t="e">
        <f t="shared" si="48"/>
        <v>#DIV/0!</v>
      </c>
      <c r="CZ58" s="44">
        <f t="shared" si="49"/>
        <v>0</v>
      </c>
      <c r="DA58" s="48" t="e">
        <f t="shared" si="50"/>
        <v>#DIV/0!</v>
      </c>
      <c r="DB58" s="46">
        <f t="shared" si="51"/>
        <v>0</v>
      </c>
      <c r="DC58" s="47" t="e">
        <f t="shared" si="52"/>
        <v>#DIV/0!</v>
      </c>
      <c r="DD58" s="44">
        <f t="shared" si="53"/>
        <v>0</v>
      </c>
      <c r="DE58" s="47" t="e">
        <f t="shared" si="54"/>
        <v>#DIV/0!</v>
      </c>
      <c r="DF58" s="44">
        <f t="shared" si="55"/>
        <v>0</v>
      </c>
      <c r="DG58" s="48" t="e">
        <f t="shared" si="56"/>
        <v>#DIV/0!</v>
      </c>
      <c r="DH58" s="174"/>
      <c r="DI58" s="187" t="s">
        <v>58</v>
      </c>
      <c r="DJ58" s="46">
        <f t="shared" si="57"/>
        <v>0</v>
      </c>
      <c r="DK58" s="44">
        <f t="shared" si="58"/>
        <v>0</v>
      </c>
      <c r="DL58" s="45">
        <f t="shared" si="59"/>
        <v>0</v>
      </c>
      <c r="DM58"/>
    </row>
    <row r="59" spans="1:119" s="60" customFormat="1" ht="15.6" x14ac:dyDescent="0.3">
      <c r="A59" s="33">
        <v>47</v>
      </c>
      <c r="B59" s="33" t="s">
        <v>6</v>
      </c>
      <c r="C59" s="42"/>
      <c r="D59" s="43"/>
      <c r="E59" s="47"/>
      <c r="F59" s="44"/>
      <c r="G59" s="47"/>
      <c r="H59" s="44"/>
      <c r="I59" s="48"/>
      <c r="J59" s="46"/>
      <c r="K59" s="47"/>
      <c r="L59" s="44"/>
      <c r="M59" s="47"/>
      <c r="N59" s="44"/>
      <c r="O59" s="48"/>
      <c r="P59" s="137">
        <f t="shared" si="27"/>
        <v>0</v>
      </c>
      <c r="Q59" s="138">
        <f t="shared" si="28"/>
        <v>0</v>
      </c>
      <c r="R59" s="139">
        <f t="shared" si="29"/>
        <v>0</v>
      </c>
      <c r="S59" s="39"/>
      <c r="T59" s="5"/>
      <c r="U59" s="7"/>
      <c r="V59" s="5"/>
      <c r="W59" s="7"/>
      <c r="X59" s="5"/>
      <c r="Y59" s="7"/>
      <c r="Z59" s="46"/>
      <c r="AA59" s="47"/>
      <c r="AB59" s="44"/>
      <c r="AC59" s="47"/>
      <c r="AD59" s="44"/>
      <c r="AE59" s="48"/>
      <c r="AF59" s="137">
        <f t="shared" si="30"/>
        <v>0</v>
      </c>
      <c r="AG59" s="138">
        <f t="shared" si="31"/>
        <v>0</v>
      </c>
      <c r="AH59" s="139">
        <f t="shared" si="32"/>
        <v>0</v>
      </c>
      <c r="AI59" s="41"/>
      <c r="AJ59" s="43"/>
      <c r="AK59" s="47"/>
      <c r="AL59" s="44"/>
      <c r="AM59" s="47"/>
      <c r="AN59" s="44"/>
      <c r="AO59" s="48"/>
      <c r="AP59" s="46"/>
      <c r="AQ59" s="47"/>
      <c r="AR59" s="44"/>
      <c r="AS59" s="47"/>
      <c r="AT59" s="44"/>
      <c r="AU59" s="48"/>
      <c r="AV59" s="137">
        <f t="shared" si="33"/>
        <v>0</v>
      </c>
      <c r="AW59" s="138">
        <f t="shared" si="34"/>
        <v>0</v>
      </c>
      <c r="AX59" s="139">
        <f t="shared" si="35"/>
        <v>0</v>
      </c>
      <c r="AY59" s="41"/>
      <c r="AZ59" s="43"/>
      <c r="BA59" s="47"/>
      <c r="BB59" s="44"/>
      <c r="BC59" s="47"/>
      <c r="BD59" s="44"/>
      <c r="BE59" s="48"/>
      <c r="BF59" s="46"/>
      <c r="BG59" s="47"/>
      <c r="BH59" s="44"/>
      <c r="BI59" s="47"/>
      <c r="BJ59" s="44"/>
      <c r="BK59" s="48"/>
      <c r="BL59" s="137">
        <f t="shared" si="36"/>
        <v>0</v>
      </c>
      <c r="BM59" s="138">
        <f t="shared" si="37"/>
        <v>0</v>
      </c>
      <c r="BN59" s="139">
        <f t="shared" si="38"/>
        <v>0</v>
      </c>
      <c r="BO59" s="41"/>
      <c r="BP59" s="43"/>
      <c r="BQ59" s="47"/>
      <c r="BR59" s="44"/>
      <c r="BS59" s="47"/>
      <c r="BT59" s="44"/>
      <c r="BU59" s="48"/>
      <c r="BV59" s="46"/>
      <c r="BW59" s="47"/>
      <c r="BX59" s="44"/>
      <c r="BY59" s="47"/>
      <c r="BZ59" s="44"/>
      <c r="CA59" s="48"/>
      <c r="CB59" s="137">
        <f t="shared" si="39"/>
        <v>0</v>
      </c>
      <c r="CC59" s="138">
        <f t="shared" si="40"/>
        <v>0</v>
      </c>
      <c r="CD59" s="139">
        <f t="shared" si="41"/>
        <v>0</v>
      </c>
      <c r="CE59" s="41"/>
      <c r="CF59" s="43"/>
      <c r="CG59" s="47"/>
      <c r="CH59" s="44"/>
      <c r="CI59" s="47"/>
      <c r="CJ59" s="44"/>
      <c r="CK59" s="48"/>
      <c r="CL59" s="46"/>
      <c r="CM59" s="47"/>
      <c r="CN59" s="44"/>
      <c r="CO59" s="47"/>
      <c r="CP59" s="44"/>
      <c r="CQ59" s="48"/>
      <c r="CR59" s="137">
        <f t="shared" si="42"/>
        <v>0</v>
      </c>
      <c r="CS59" s="138">
        <f t="shared" si="43"/>
        <v>0</v>
      </c>
      <c r="CT59" s="139">
        <f t="shared" si="44"/>
        <v>0</v>
      </c>
      <c r="CU59" s="41"/>
      <c r="CV59" s="46">
        <f t="shared" si="45"/>
        <v>0</v>
      </c>
      <c r="CW59" s="47" t="e">
        <f t="shared" si="46"/>
        <v>#DIV/0!</v>
      </c>
      <c r="CX59" s="47">
        <f t="shared" si="47"/>
        <v>0</v>
      </c>
      <c r="CY59" s="47" t="e">
        <f t="shared" si="48"/>
        <v>#DIV/0!</v>
      </c>
      <c r="CZ59" s="44">
        <f t="shared" si="49"/>
        <v>0</v>
      </c>
      <c r="DA59" s="48" t="e">
        <f t="shared" si="50"/>
        <v>#DIV/0!</v>
      </c>
      <c r="DB59" s="46">
        <f t="shared" si="51"/>
        <v>0</v>
      </c>
      <c r="DC59" s="47" t="e">
        <f t="shared" si="52"/>
        <v>#DIV/0!</v>
      </c>
      <c r="DD59" s="44">
        <f t="shared" si="53"/>
        <v>0</v>
      </c>
      <c r="DE59" s="47" t="e">
        <f t="shared" si="54"/>
        <v>#DIV/0!</v>
      </c>
      <c r="DF59" s="44">
        <f t="shared" si="55"/>
        <v>0</v>
      </c>
      <c r="DG59" s="48" t="e">
        <f t="shared" si="56"/>
        <v>#DIV/0!</v>
      </c>
      <c r="DH59" s="174"/>
      <c r="DI59" s="187" t="s">
        <v>6</v>
      </c>
      <c r="DJ59" s="46">
        <f t="shared" si="57"/>
        <v>0</v>
      </c>
      <c r="DK59" s="44">
        <f t="shared" si="58"/>
        <v>0</v>
      </c>
      <c r="DL59" s="45">
        <f t="shared" si="59"/>
        <v>0</v>
      </c>
      <c r="DM59"/>
    </row>
    <row r="60" spans="1:119" s="60" customFormat="1" ht="15.6" x14ac:dyDescent="0.3">
      <c r="A60" s="33">
        <v>48</v>
      </c>
      <c r="B60" s="33" t="s">
        <v>7</v>
      </c>
      <c r="C60" s="42"/>
      <c r="D60" s="43"/>
      <c r="E60" s="47"/>
      <c r="F60" s="44"/>
      <c r="G60" s="47"/>
      <c r="H60" s="44"/>
      <c r="I60" s="48"/>
      <c r="J60" s="46"/>
      <c r="K60" s="47"/>
      <c r="L60" s="44"/>
      <c r="M60" s="47"/>
      <c r="N60" s="44"/>
      <c r="O60" s="48"/>
      <c r="P60" s="137">
        <f t="shared" si="27"/>
        <v>0</v>
      </c>
      <c r="Q60" s="138">
        <f t="shared" si="28"/>
        <v>0</v>
      </c>
      <c r="R60" s="139">
        <f t="shared" si="29"/>
        <v>0</v>
      </c>
      <c r="S60" s="39"/>
      <c r="T60" s="5"/>
      <c r="U60" s="7"/>
      <c r="V60" s="5"/>
      <c r="W60" s="7"/>
      <c r="X60" s="5"/>
      <c r="Y60" s="7"/>
      <c r="Z60" s="46"/>
      <c r="AA60" s="47"/>
      <c r="AB60" s="44"/>
      <c r="AC60" s="47"/>
      <c r="AD60" s="44"/>
      <c r="AE60" s="48"/>
      <c r="AF60" s="137">
        <f t="shared" si="30"/>
        <v>0</v>
      </c>
      <c r="AG60" s="138">
        <f t="shared" si="31"/>
        <v>0</v>
      </c>
      <c r="AH60" s="139">
        <f t="shared" si="32"/>
        <v>0</v>
      </c>
      <c r="AI60" s="41"/>
      <c r="AJ60" s="43"/>
      <c r="AK60" s="47"/>
      <c r="AL60" s="44"/>
      <c r="AM60" s="47"/>
      <c r="AN60" s="44"/>
      <c r="AO60" s="48"/>
      <c r="AP60" s="46"/>
      <c r="AQ60" s="47"/>
      <c r="AR60" s="44"/>
      <c r="AS60" s="47"/>
      <c r="AT60" s="44"/>
      <c r="AU60" s="48"/>
      <c r="AV60" s="137">
        <f t="shared" si="33"/>
        <v>0</v>
      </c>
      <c r="AW60" s="138">
        <f t="shared" si="34"/>
        <v>0</v>
      </c>
      <c r="AX60" s="139">
        <f t="shared" si="35"/>
        <v>0</v>
      </c>
      <c r="AY60" s="41"/>
      <c r="AZ60" s="43"/>
      <c r="BA60" s="47"/>
      <c r="BB60" s="44"/>
      <c r="BC60" s="47"/>
      <c r="BD60" s="44"/>
      <c r="BE60" s="48"/>
      <c r="BF60" s="46"/>
      <c r="BG60" s="47"/>
      <c r="BH60" s="44"/>
      <c r="BI60" s="47"/>
      <c r="BJ60" s="44"/>
      <c r="BK60" s="48"/>
      <c r="BL60" s="137">
        <f t="shared" si="36"/>
        <v>0</v>
      </c>
      <c r="BM60" s="138">
        <f t="shared" si="37"/>
        <v>0</v>
      </c>
      <c r="BN60" s="139">
        <f t="shared" si="38"/>
        <v>0</v>
      </c>
      <c r="BO60" s="41"/>
      <c r="BP60" s="43"/>
      <c r="BQ60" s="47"/>
      <c r="BR60" s="44"/>
      <c r="BS60" s="47"/>
      <c r="BT60" s="44"/>
      <c r="BU60" s="48"/>
      <c r="BV60" s="46"/>
      <c r="BW60" s="47"/>
      <c r="BX60" s="44"/>
      <c r="BY60" s="47"/>
      <c r="BZ60" s="44"/>
      <c r="CA60" s="48"/>
      <c r="CB60" s="137">
        <f t="shared" si="39"/>
        <v>0</v>
      </c>
      <c r="CC60" s="138">
        <f t="shared" si="40"/>
        <v>0</v>
      </c>
      <c r="CD60" s="139">
        <f t="shared" si="41"/>
        <v>0</v>
      </c>
      <c r="CE60" s="41"/>
      <c r="CF60" s="43"/>
      <c r="CG60" s="47"/>
      <c r="CH60" s="44"/>
      <c r="CI60" s="47"/>
      <c r="CJ60" s="44"/>
      <c r="CK60" s="48"/>
      <c r="CL60" s="46"/>
      <c r="CM60" s="47"/>
      <c r="CN60" s="44"/>
      <c r="CO60" s="47"/>
      <c r="CP60" s="44"/>
      <c r="CQ60" s="48"/>
      <c r="CR60" s="137">
        <f t="shared" si="42"/>
        <v>0</v>
      </c>
      <c r="CS60" s="138">
        <f t="shared" si="43"/>
        <v>0</v>
      </c>
      <c r="CT60" s="139">
        <f t="shared" si="44"/>
        <v>0</v>
      </c>
      <c r="CU60" s="41"/>
      <c r="CV60" s="46">
        <f t="shared" si="45"/>
        <v>0</v>
      </c>
      <c r="CW60" s="47" t="e">
        <f t="shared" si="46"/>
        <v>#DIV/0!</v>
      </c>
      <c r="CX60" s="47">
        <f t="shared" si="47"/>
        <v>0</v>
      </c>
      <c r="CY60" s="47" t="e">
        <f t="shared" si="48"/>
        <v>#DIV/0!</v>
      </c>
      <c r="CZ60" s="44">
        <f t="shared" si="49"/>
        <v>0</v>
      </c>
      <c r="DA60" s="48" t="e">
        <f t="shared" si="50"/>
        <v>#DIV/0!</v>
      </c>
      <c r="DB60" s="46">
        <f t="shared" si="51"/>
        <v>0</v>
      </c>
      <c r="DC60" s="47" t="e">
        <f t="shared" si="52"/>
        <v>#DIV/0!</v>
      </c>
      <c r="DD60" s="44">
        <f t="shared" si="53"/>
        <v>0</v>
      </c>
      <c r="DE60" s="47" t="e">
        <f t="shared" si="54"/>
        <v>#DIV/0!</v>
      </c>
      <c r="DF60" s="44">
        <f t="shared" si="55"/>
        <v>0</v>
      </c>
      <c r="DG60" s="48" t="e">
        <f t="shared" si="56"/>
        <v>#DIV/0!</v>
      </c>
      <c r="DH60" s="174"/>
      <c r="DI60" s="187" t="s">
        <v>7</v>
      </c>
      <c r="DJ60" s="46">
        <f t="shared" si="57"/>
        <v>0</v>
      </c>
      <c r="DK60" s="44">
        <f t="shared" si="58"/>
        <v>0</v>
      </c>
      <c r="DL60" s="45">
        <f t="shared" si="59"/>
        <v>0</v>
      </c>
      <c r="DM60"/>
    </row>
    <row r="61" spans="1:119" s="60" customFormat="1" ht="15.6" x14ac:dyDescent="0.3">
      <c r="A61" s="33">
        <v>49</v>
      </c>
      <c r="B61" s="33" t="s">
        <v>173</v>
      </c>
      <c r="C61" s="50"/>
      <c r="D61" s="51"/>
      <c r="E61" s="55"/>
      <c r="F61" s="52"/>
      <c r="G61" s="55"/>
      <c r="H61" s="52"/>
      <c r="I61" s="56"/>
      <c r="J61" s="54"/>
      <c r="K61" s="55"/>
      <c r="L61" s="52"/>
      <c r="M61" s="55"/>
      <c r="N61" s="52"/>
      <c r="O61" s="56"/>
      <c r="P61" s="143">
        <f t="shared" si="27"/>
        <v>0</v>
      </c>
      <c r="Q61" s="144">
        <f t="shared" si="28"/>
        <v>0</v>
      </c>
      <c r="R61" s="145">
        <f t="shared" si="29"/>
        <v>0</v>
      </c>
      <c r="S61" s="39"/>
      <c r="T61" s="235"/>
      <c r="U61" s="236"/>
      <c r="V61" s="235"/>
      <c r="W61" s="236"/>
      <c r="X61" s="235"/>
      <c r="Y61" s="236"/>
      <c r="Z61" s="54"/>
      <c r="AA61" s="55"/>
      <c r="AB61" s="52"/>
      <c r="AC61" s="55"/>
      <c r="AD61" s="52"/>
      <c r="AE61" s="56"/>
      <c r="AF61" s="143">
        <f t="shared" si="30"/>
        <v>0</v>
      </c>
      <c r="AG61" s="144">
        <f t="shared" si="31"/>
        <v>0</v>
      </c>
      <c r="AH61" s="145">
        <f t="shared" si="32"/>
        <v>0</v>
      </c>
      <c r="AI61" s="41"/>
      <c r="AJ61" s="51"/>
      <c r="AK61" s="55"/>
      <c r="AL61" s="52"/>
      <c r="AM61" s="55"/>
      <c r="AN61" s="52"/>
      <c r="AO61" s="56"/>
      <c r="AP61" s="54"/>
      <c r="AQ61" s="55"/>
      <c r="AR61" s="52"/>
      <c r="AS61" s="55"/>
      <c r="AT61" s="52"/>
      <c r="AU61" s="56"/>
      <c r="AV61" s="143">
        <f t="shared" si="33"/>
        <v>0</v>
      </c>
      <c r="AW61" s="144">
        <f t="shared" si="34"/>
        <v>0</v>
      </c>
      <c r="AX61" s="145">
        <f t="shared" si="35"/>
        <v>0</v>
      </c>
      <c r="AY61" s="41"/>
      <c r="AZ61" s="51"/>
      <c r="BA61" s="55"/>
      <c r="BB61" s="52"/>
      <c r="BC61" s="55"/>
      <c r="BD61" s="52"/>
      <c r="BE61" s="56"/>
      <c r="BF61" s="54"/>
      <c r="BG61" s="55"/>
      <c r="BH61" s="52"/>
      <c r="BI61" s="55"/>
      <c r="BJ61" s="52"/>
      <c r="BK61" s="56"/>
      <c r="BL61" s="143">
        <f t="shared" si="36"/>
        <v>0</v>
      </c>
      <c r="BM61" s="144">
        <f t="shared" si="37"/>
        <v>0</v>
      </c>
      <c r="BN61" s="145">
        <f t="shared" si="38"/>
        <v>0</v>
      </c>
      <c r="BO61" s="41"/>
      <c r="BP61" s="51"/>
      <c r="BQ61" s="55"/>
      <c r="BR61" s="52"/>
      <c r="BS61" s="55"/>
      <c r="BT61" s="52"/>
      <c r="BU61" s="56"/>
      <c r="BV61" s="54"/>
      <c r="BW61" s="55"/>
      <c r="BX61" s="52"/>
      <c r="BY61" s="55"/>
      <c r="BZ61" s="52"/>
      <c r="CA61" s="56"/>
      <c r="CB61" s="143">
        <f t="shared" si="39"/>
        <v>0</v>
      </c>
      <c r="CC61" s="144">
        <f t="shared" si="40"/>
        <v>0</v>
      </c>
      <c r="CD61" s="145">
        <f t="shared" si="41"/>
        <v>0</v>
      </c>
      <c r="CE61" s="41"/>
      <c r="CF61" s="51"/>
      <c r="CG61" s="55"/>
      <c r="CH61" s="52"/>
      <c r="CI61" s="55"/>
      <c r="CJ61" s="52"/>
      <c r="CK61" s="56"/>
      <c r="CL61" s="54"/>
      <c r="CM61" s="55"/>
      <c r="CN61" s="52"/>
      <c r="CO61" s="55"/>
      <c r="CP61" s="52"/>
      <c r="CQ61" s="56"/>
      <c r="CR61" s="143">
        <f t="shared" si="42"/>
        <v>0</v>
      </c>
      <c r="CS61" s="144">
        <f t="shared" si="43"/>
        <v>0</v>
      </c>
      <c r="CT61" s="145">
        <f t="shared" si="44"/>
        <v>0</v>
      </c>
      <c r="CU61" s="41"/>
      <c r="CV61" s="54">
        <f>SUM(CV20:CV60)</f>
        <v>0</v>
      </c>
      <c r="CW61" s="55" t="e">
        <f t="shared" si="46"/>
        <v>#DIV/0!</v>
      </c>
      <c r="CX61" s="55">
        <f>SUM(CX20:CX60)</f>
        <v>0</v>
      </c>
      <c r="CY61" s="55" t="e">
        <f t="shared" si="48"/>
        <v>#DIV/0!</v>
      </c>
      <c r="CZ61" s="52">
        <f t="shared" si="49"/>
        <v>0</v>
      </c>
      <c r="DA61" s="56" t="e">
        <f t="shared" si="50"/>
        <v>#DIV/0!</v>
      </c>
      <c r="DB61" s="54">
        <f>SUM(DB20:DB60)</f>
        <v>0</v>
      </c>
      <c r="DC61" s="55" t="e">
        <f t="shared" si="52"/>
        <v>#DIV/0!</v>
      </c>
      <c r="DD61" s="52">
        <f>SUM(DD20:DD60)</f>
        <v>0</v>
      </c>
      <c r="DE61" s="55" t="e">
        <f t="shared" si="54"/>
        <v>#DIV/0!</v>
      </c>
      <c r="DF61" s="52">
        <f>SUM(DF20:DF60)</f>
        <v>0</v>
      </c>
      <c r="DG61" s="56" t="e">
        <f t="shared" si="56"/>
        <v>#DIV/0!</v>
      </c>
      <c r="DH61" s="175"/>
      <c r="DI61" s="187" t="s">
        <v>173</v>
      </c>
      <c r="DJ61" s="54">
        <f>SUM(DJ20:DJ60)</f>
        <v>0</v>
      </c>
      <c r="DK61" s="52">
        <f>SUM(DK20:DK60)</f>
        <v>0</v>
      </c>
      <c r="DL61" s="53">
        <f t="shared" si="59"/>
        <v>0</v>
      </c>
      <c r="DM61"/>
      <c r="DN61" s="66"/>
      <c r="DO61" s="57"/>
    </row>
    <row r="62" spans="1:119" s="60" customFormat="1" ht="15.6" x14ac:dyDescent="0.3">
      <c r="A62" s="33">
        <v>50</v>
      </c>
      <c r="B62" s="33" t="s">
        <v>8</v>
      </c>
      <c r="C62" s="42"/>
      <c r="D62" s="43"/>
      <c r="E62" s="47"/>
      <c r="F62" s="44"/>
      <c r="G62" s="47"/>
      <c r="H62" s="44"/>
      <c r="I62" s="48"/>
      <c r="J62" s="46"/>
      <c r="K62" s="47"/>
      <c r="L62" s="44"/>
      <c r="M62" s="47"/>
      <c r="N62" s="44"/>
      <c r="O62" s="48"/>
      <c r="P62" s="137">
        <f t="shared" si="27"/>
        <v>0</v>
      </c>
      <c r="Q62" s="138">
        <f t="shared" si="28"/>
        <v>0</v>
      </c>
      <c r="R62" s="139">
        <f t="shared" si="29"/>
        <v>0</v>
      </c>
      <c r="S62" s="39"/>
      <c r="T62" s="5"/>
      <c r="U62" s="7"/>
      <c r="V62" s="5"/>
      <c r="W62" s="7"/>
      <c r="X62" s="5"/>
      <c r="Y62" s="7"/>
      <c r="Z62" s="46"/>
      <c r="AA62" s="47"/>
      <c r="AB62" s="44"/>
      <c r="AC62" s="47"/>
      <c r="AD62" s="44"/>
      <c r="AE62" s="48"/>
      <c r="AF62" s="137">
        <f t="shared" si="30"/>
        <v>0</v>
      </c>
      <c r="AG62" s="138">
        <f t="shared" si="31"/>
        <v>0</v>
      </c>
      <c r="AH62" s="139">
        <f t="shared" si="32"/>
        <v>0</v>
      </c>
      <c r="AI62" s="41"/>
      <c r="AJ62" s="43"/>
      <c r="AK62" s="47"/>
      <c r="AL62" s="44"/>
      <c r="AM62" s="47"/>
      <c r="AN62" s="44"/>
      <c r="AO62" s="48"/>
      <c r="AP62" s="46"/>
      <c r="AQ62" s="47"/>
      <c r="AR62" s="44"/>
      <c r="AS62" s="47"/>
      <c r="AT62" s="44"/>
      <c r="AU62" s="48"/>
      <c r="AV62" s="137">
        <f t="shared" si="33"/>
        <v>0</v>
      </c>
      <c r="AW62" s="138">
        <f t="shared" si="34"/>
        <v>0</v>
      </c>
      <c r="AX62" s="139">
        <f t="shared" si="35"/>
        <v>0</v>
      </c>
      <c r="AY62" s="41"/>
      <c r="AZ62" s="43"/>
      <c r="BA62" s="47"/>
      <c r="BB62" s="44"/>
      <c r="BC62" s="47"/>
      <c r="BD62" s="44"/>
      <c r="BE62" s="48"/>
      <c r="BF62" s="46"/>
      <c r="BG62" s="47"/>
      <c r="BH62" s="44"/>
      <c r="BI62" s="47"/>
      <c r="BJ62" s="44"/>
      <c r="BK62" s="48"/>
      <c r="BL62" s="137">
        <f t="shared" si="36"/>
        <v>0</v>
      </c>
      <c r="BM62" s="138">
        <f t="shared" si="37"/>
        <v>0</v>
      </c>
      <c r="BN62" s="139">
        <f t="shared" si="38"/>
        <v>0</v>
      </c>
      <c r="BO62" s="41"/>
      <c r="BP62" s="43"/>
      <c r="BQ62" s="47"/>
      <c r="BR62" s="44"/>
      <c r="BS62" s="47"/>
      <c r="BT62" s="44"/>
      <c r="BU62" s="48"/>
      <c r="BV62" s="46"/>
      <c r="BW62" s="47"/>
      <c r="BX62" s="44"/>
      <c r="BY62" s="47"/>
      <c r="BZ62" s="44"/>
      <c r="CA62" s="48"/>
      <c r="CB62" s="137">
        <f t="shared" si="39"/>
        <v>0</v>
      </c>
      <c r="CC62" s="138">
        <f t="shared" si="40"/>
        <v>0</v>
      </c>
      <c r="CD62" s="139">
        <f t="shared" si="41"/>
        <v>0</v>
      </c>
      <c r="CE62" s="41"/>
      <c r="CF62" s="43"/>
      <c r="CG62" s="47"/>
      <c r="CH62" s="44"/>
      <c r="CI62" s="47"/>
      <c r="CJ62" s="44"/>
      <c r="CK62" s="48"/>
      <c r="CL62" s="46"/>
      <c r="CM62" s="47"/>
      <c r="CN62" s="44"/>
      <c r="CO62" s="47"/>
      <c r="CP62" s="44"/>
      <c r="CQ62" s="48"/>
      <c r="CR62" s="137">
        <f t="shared" si="42"/>
        <v>0</v>
      </c>
      <c r="CS62" s="138">
        <f t="shared" si="43"/>
        <v>0</v>
      </c>
      <c r="CT62" s="139">
        <f t="shared" si="44"/>
        <v>0</v>
      </c>
      <c r="CU62" s="41"/>
      <c r="CV62" s="46">
        <f>+D62+T62+AJ62+AZ62+BP62+CF62</f>
        <v>0</v>
      </c>
      <c r="CW62" s="47" t="e">
        <f t="shared" si="46"/>
        <v>#DIV/0!</v>
      </c>
      <c r="CX62" s="47">
        <f>+F62+V62+AL62+BB62+BR62+CH62</f>
        <v>0</v>
      </c>
      <c r="CY62" s="47" t="e">
        <f t="shared" si="48"/>
        <v>#DIV/0!</v>
      </c>
      <c r="CZ62" s="44">
        <f t="shared" si="49"/>
        <v>0</v>
      </c>
      <c r="DA62" s="48" t="e">
        <f t="shared" si="50"/>
        <v>#DIV/0!</v>
      </c>
      <c r="DB62" s="46">
        <f t="shared" ref="DB62" si="60">+J62+Z62+AP62+BF62+BV62+CL62</f>
        <v>0</v>
      </c>
      <c r="DC62" s="47" t="e">
        <f t="shared" si="52"/>
        <v>#DIV/0!</v>
      </c>
      <c r="DD62" s="44">
        <f>+L62+AB62+AR62+BH62+BX62+CN62</f>
        <v>0</v>
      </c>
      <c r="DE62" s="47" t="e">
        <f t="shared" si="54"/>
        <v>#DIV/0!</v>
      </c>
      <c r="DF62" s="44">
        <f>+DB62+DD62</f>
        <v>0</v>
      </c>
      <c r="DG62" s="48" t="e">
        <f t="shared" si="56"/>
        <v>#DIV/0!</v>
      </c>
      <c r="DH62" s="174"/>
      <c r="DI62" s="187" t="s">
        <v>8</v>
      </c>
      <c r="DJ62" s="46">
        <f t="shared" ref="DJ62" si="61">+CZ62</f>
        <v>0</v>
      </c>
      <c r="DK62" s="44">
        <f t="shared" ref="DK62" si="62">+DF62</f>
        <v>0</v>
      </c>
      <c r="DL62" s="45">
        <f t="shared" si="59"/>
        <v>0</v>
      </c>
      <c r="DM62"/>
    </row>
    <row r="63" spans="1:119" s="60" customFormat="1" ht="15.6" x14ac:dyDescent="0.3">
      <c r="A63" s="33">
        <v>51</v>
      </c>
      <c r="B63" s="33" t="s">
        <v>174</v>
      </c>
      <c r="C63" s="50"/>
      <c r="D63" s="51"/>
      <c r="E63" s="55"/>
      <c r="F63" s="52"/>
      <c r="G63" s="55"/>
      <c r="H63" s="52"/>
      <c r="I63" s="56"/>
      <c r="J63" s="54"/>
      <c r="K63" s="55"/>
      <c r="L63" s="52"/>
      <c r="M63" s="55"/>
      <c r="N63" s="52"/>
      <c r="O63" s="56"/>
      <c r="P63" s="143">
        <f t="shared" si="27"/>
        <v>0</v>
      </c>
      <c r="Q63" s="144">
        <f t="shared" si="28"/>
        <v>0</v>
      </c>
      <c r="R63" s="145">
        <f t="shared" si="29"/>
        <v>0</v>
      </c>
      <c r="S63" s="39"/>
      <c r="T63" s="235"/>
      <c r="U63" s="236"/>
      <c r="V63" s="235"/>
      <c r="W63" s="236"/>
      <c r="X63" s="235"/>
      <c r="Y63" s="236"/>
      <c r="Z63" s="54"/>
      <c r="AA63" s="55"/>
      <c r="AB63" s="52"/>
      <c r="AC63" s="55"/>
      <c r="AD63" s="52"/>
      <c r="AE63" s="56"/>
      <c r="AF63" s="143">
        <f t="shared" si="30"/>
        <v>0</v>
      </c>
      <c r="AG63" s="144">
        <f t="shared" si="31"/>
        <v>0</v>
      </c>
      <c r="AH63" s="145">
        <f t="shared" si="32"/>
        <v>0</v>
      </c>
      <c r="AI63" s="41"/>
      <c r="AJ63" s="51"/>
      <c r="AK63" s="55"/>
      <c r="AL63" s="52"/>
      <c r="AM63" s="55"/>
      <c r="AN63" s="52"/>
      <c r="AO63" s="56"/>
      <c r="AP63" s="54"/>
      <c r="AQ63" s="55"/>
      <c r="AR63" s="52"/>
      <c r="AS63" s="55"/>
      <c r="AT63" s="52"/>
      <c r="AU63" s="56"/>
      <c r="AV63" s="143">
        <f t="shared" si="33"/>
        <v>0</v>
      </c>
      <c r="AW63" s="144">
        <f t="shared" si="34"/>
        <v>0</v>
      </c>
      <c r="AX63" s="145">
        <f t="shared" si="35"/>
        <v>0</v>
      </c>
      <c r="AY63" s="41"/>
      <c r="AZ63" s="51"/>
      <c r="BA63" s="55"/>
      <c r="BB63" s="52"/>
      <c r="BC63" s="55"/>
      <c r="BD63" s="52"/>
      <c r="BE63" s="56"/>
      <c r="BF63" s="54"/>
      <c r="BG63" s="55"/>
      <c r="BH63" s="52"/>
      <c r="BI63" s="55"/>
      <c r="BJ63" s="52"/>
      <c r="BK63" s="56"/>
      <c r="BL63" s="143">
        <f t="shared" si="36"/>
        <v>0</v>
      </c>
      <c r="BM63" s="144">
        <f t="shared" si="37"/>
        <v>0</v>
      </c>
      <c r="BN63" s="145">
        <f t="shared" si="38"/>
        <v>0</v>
      </c>
      <c r="BO63" s="41"/>
      <c r="BP63" s="51"/>
      <c r="BQ63" s="55"/>
      <c r="BR63" s="52"/>
      <c r="BS63" s="55"/>
      <c r="BT63" s="52"/>
      <c r="BU63" s="56"/>
      <c r="BV63" s="54"/>
      <c r="BW63" s="55"/>
      <c r="BX63" s="52"/>
      <c r="BY63" s="55"/>
      <c r="BZ63" s="52"/>
      <c r="CA63" s="56"/>
      <c r="CB63" s="143">
        <f t="shared" si="39"/>
        <v>0</v>
      </c>
      <c r="CC63" s="144">
        <f t="shared" si="40"/>
        <v>0</v>
      </c>
      <c r="CD63" s="145">
        <f t="shared" si="41"/>
        <v>0</v>
      </c>
      <c r="CE63" s="41"/>
      <c r="CF63" s="51"/>
      <c r="CG63" s="55"/>
      <c r="CH63" s="52"/>
      <c r="CI63" s="55"/>
      <c r="CJ63" s="52"/>
      <c r="CK63" s="56"/>
      <c r="CL63" s="54"/>
      <c r="CM63" s="55"/>
      <c r="CN63" s="52"/>
      <c r="CO63" s="55"/>
      <c r="CP63" s="52"/>
      <c r="CQ63" s="56"/>
      <c r="CR63" s="143">
        <f t="shared" si="42"/>
        <v>0</v>
      </c>
      <c r="CS63" s="144">
        <f t="shared" si="43"/>
        <v>0</v>
      </c>
      <c r="CT63" s="145">
        <f t="shared" si="44"/>
        <v>0</v>
      </c>
      <c r="CU63" s="41"/>
      <c r="CV63" s="54">
        <f>+CV61-CV62</f>
        <v>0</v>
      </c>
      <c r="CW63" s="55" t="e">
        <f t="shared" si="46"/>
        <v>#DIV/0!</v>
      </c>
      <c r="CX63" s="55">
        <f>+CX61-CX62</f>
        <v>0</v>
      </c>
      <c r="CY63" s="55" t="e">
        <f t="shared" si="48"/>
        <v>#DIV/0!</v>
      </c>
      <c r="CZ63" s="52">
        <f t="shared" si="49"/>
        <v>0</v>
      </c>
      <c r="DA63" s="56" t="e">
        <f t="shared" si="50"/>
        <v>#DIV/0!</v>
      </c>
      <c r="DB63" s="54">
        <f>+DB61-DB62</f>
        <v>0</v>
      </c>
      <c r="DC63" s="55" t="e">
        <f t="shared" si="52"/>
        <v>#DIV/0!</v>
      </c>
      <c r="DD63" s="52">
        <f>+DD61-DD62</f>
        <v>0</v>
      </c>
      <c r="DE63" s="55" t="e">
        <f t="shared" si="54"/>
        <v>#DIV/0!</v>
      </c>
      <c r="DF63" s="52">
        <f>+DF61-DF62</f>
        <v>0</v>
      </c>
      <c r="DG63" s="56" t="e">
        <f t="shared" si="56"/>
        <v>#DIV/0!</v>
      </c>
      <c r="DH63" s="175"/>
      <c r="DI63" s="187" t="s">
        <v>174</v>
      </c>
      <c r="DJ63" s="54">
        <f>+DJ61-DJ62</f>
        <v>0</v>
      </c>
      <c r="DK63" s="52">
        <f t="shared" ref="DK63:DL63" si="63">+DK61-DK62</f>
        <v>0</v>
      </c>
      <c r="DL63" s="53">
        <f t="shared" si="63"/>
        <v>0</v>
      </c>
      <c r="DM63"/>
      <c r="DO63" s="57"/>
    </row>
    <row r="64" spans="1:119" s="60" customFormat="1" ht="15.6" x14ac:dyDescent="0.3">
      <c r="A64" s="33"/>
      <c r="B64" s="59" t="s">
        <v>64</v>
      </c>
      <c r="C64" s="42"/>
      <c r="D64" s="43"/>
      <c r="E64" s="47"/>
      <c r="F64" s="47"/>
      <c r="G64" s="47"/>
      <c r="H64" s="47"/>
      <c r="I64" s="48"/>
      <c r="J64" s="46"/>
      <c r="K64" s="47"/>
      <c r="L64" s="47"/>
      <c r="M64" s="47"/>
      <c r="N64" s="47"/>
      <c r="O64" s="48"/>
      <c r="P64" s="146"/>
      <c r="Q64" s="147"/>
      <c r="R64" s="148"/>
      <c r="S64" s="39"/>
      <c r="T64" s="5"/>
      <c r="U64" s="7"/>
      <c r="V64" s="5"/>
      <c r="W64" s="7"/>
      <c r="X64" s="7"/>
      <c r="Y64" s="7"/>
      <c r="Z64" s="46"/>
      <c r="AA64" s="47"/>
      <c r="AB64" s="47"/>
      <c r="AC64" s="47"/>
      <c r="AD64" s="47"/>
      <c r="AE64" s="48"/>
      <c r="AF64" s="146"/>
      <c r="AG64" s="147"/>
      <c r="AH64" s="148"/>
      <c r="AI64" s="41"/>
      <c r="AJ64" s="43"/>
      <c r="AK64" s="47"/>
      <c r="AL64" s="47"/>
      <c r="AM64" s="47"/>
      <c r="AN64" s="47"/>
      <c r="AO64" s="48"/>
      <c r="AP64" s="46"/>
      <c r="AQ64" s="47"/>
      <c r="AR64" s="47"/>
      <c r="AS64" s="47"/>
      <c r="AT64" s="47"/>
      <c r="AU64" s="48"/>
      <c r="AV64" s="146"/>
      <c r="AW64" s="147"/>
      <c r="AX64" s="148"/>
      <c r="AY64" s="41"/>
      <c r="AZ64" s="43"/>
      <c r="BA64" s="47"/>
      <c r="BB64" s="47"/>
      <c r="BC64" s="47"/>
      <c r="BD64" s="47"/>
      <c r="BE64" s="48"/>
      <c r="BF64" s="46"/>
      <c r="BG64" s="47"/>
      <c r="BH64" s="47"/>
      <c r="BI64" s="47"/>
      <c r="BJ64" s="47"/>
      <c r="BK64" s="48"/>
      <c r="BL64" s="146"/>
      <c r="BM64" s="147"/>
      <c r="BN64" s="148"/>
      <c r="BO64" s="41"/>
      <c r="BP64" s="43"/>
      <c r="BQ64" s="47"/>
      <c r="BR64" s="47"/>
      <c r="BS64" s="47"/>
      <c r="BT64" s="47"/>
      <c r="BU64" s="48"/>
      <c r="BV64" s="46"/>
      <c r="BW64" s="47"/>
      <c r="BX64" s="47"/>
      <c r="BY64" s="47"/>
      <c r="BZ64" s="47"/>
      <c r="CA64" s="48"/>
      <c r="CB64" s="146"/>
      <c r="CC64" s="147"/>
      <c r="CD64" s="148"/>
      <c r="CE64" s="41"/>
      <c r="CF64" s="43"/>
      <c r="CG64" s="47"/>
      <c r="CH64" s="47"/>
      <c r="CI64" s="47"/>
      <c r="CJ64" s="47"/>
      <c r="CK64" s="48"/>
      <c r="CL64" s="46"/>
      <c r="CM64" s="47"/>
      <c r="CN64" s="47"/>
      <c r="CO64" s="47"/>
      <c r="CP64" s="47"/>
      <c r="CQ64" s="48"/>
      <c r="CR64" s="146"/>
      <c r="CS64" s="147"/>
      <c r="CT64" s="148"/>
      <c r="CU64" s="41"/>
      <c r="CV64" s="46"/>
      <c r="CW64" s="47"/>
      <c r="CX64" s="47"/>
      <c r="CY64" s="47"/>
      <c r="CZ64" s="44"/>
      <c r="DA64" s="48"/>
      <c r="DB64" s="58"/>
      <c r="DC64" s="47"/>
      <c r="DD64" s="47"/>
      <c r="DE64" s="47"/>
      <c r="DF64" s="47"/>
      <c r="DG64" s="48"/>
      <c r="DH64" s="174"/>
      <c r="DI64" s="189" t="s">
        <v>64</v>
      </c>
      <c r="DJ64" s="46"/>
      <c r="DK64" s="44"/>
      <c r="DL64" s="45"/>
      <c r="DM64"/>
    </row>
    <row r="65" spans="1:119" s="60" customFormat="1" ht="15.6" x14ac:dyDescent="0.3">
      <c r="A65" s="33"/>
      <c r="B65" s="32" t="s">
        <v>65</v>
      </c>
      <c r="C65" s="42"/>
      <c r="D65" s="43"/>
      <c r="E65" s="47"/>
      <c r="F65" s="47"/>
      <c r="G65" s="47"/>
      <c r="H65" s="47"/>
      <c r="I65" s="48"/>
      <c r="J65" s="46"/>
      <c r="K65" s="47"/>
      <c r="L65" s="47"/>
      <c r="M65" s="47"/>
      <c r="N65" s="47"/>
      <c r="O65" s="48"/>
      <c r="P65" s="146"/>
      <c r="Q65" s="147"/>
      <c r="R65" s="148"/>
      <c r="S65" s="39"/>
      <c r="T65" s="5"/>
      <c r="U65" s="7"/>
      <c r="V65" s="5"/>
      <c r="W65" s="7"/>
      <c r="X65" s="7"/>
      <c r="Y65" s="7"/>
      <c r="Z65" s="46"/>
      <c r="AA65" s="47"/>
      <c r="AB65" s="47"/>
      <c r="AC65" s="47"/>
      <c r="AD65" s="47"/>
      <c r="AE65" s="48"/>
      <c r="AF65" s="146"/>
      <c r="AG65" s="147"/>
      <c r="AH65" s="148"/>
      <c r="AI65" s="41"/>
      <c r="AJ65" s="43"/>
      <c r="AK65" s="47"/>
      <c r="AL65" s="47"/>
      <c r="AM65" s="47"/>
      <c r="AN65" s="47"/>
      <c r="AO65" s="48"/>
      <c r="AP65" s="46"/>
      <c r="AQ65" s="47"/>
      <c r="AR65" s="47"/>
      <c r="AS65" s="47"/>
      <c r="AT65" s="47"/>
      <c r="AU65" s="48"/>
      <c r="AV65" s="146"/>
      <c r="AW65" s="147"/>
      <c r="AX65" s="148"/>
      <c r="AY65" s="41"/>
      <c r="AZ65" s="43"/>
      <c r="BA65" s="47"/>
      <c r="BB65" s="47"/>
      <c r="BC65" s="47"/>
      <c r="BD65" s="47"/>
      <c r="BE65" s="48"/>
      <c r="BF65" s="46"/>
      <c r="BG65" s="47"/>
      <c r="BH65" s="47"/>
      <c r="BI65" s="47"/>
      <c r="BJ65" s="47"/>
      <c r="BK65" s="48"/>
      <c r="BL65" s="146"/>
      <c r="BM65" s="147"/>
      <c r="BN65" s="148"/>
      <c r="BO65" s="41"/>
      <c r="BP65" s="43"/>
      <c r="BQ65" s="47"/>
      <c r="BR65" s="47"/>
      <c r="BS65" s="47"/>
      <c r="BT65" s="47"/>
      <c r="BU65" s="48"/>
      <c r="BV65" s="46"/>
      <c r="BW65" s="47"/>
      <c r="BX65" s="47"/>
      <c r="BY65" s="47"/>
      <c r="BZ65" s="47"/>
      <c r="CA65" s="48"/>
      <c r="CB65" s="146"/>
      <c r="CC65" s="147"/>
      <c r="CD65" s="148"/>
      <c r="CE65" s="41"/>
      <c r="CF65" s="43"/>
      <c r="CG65" s="47"/>
      <c r="CH65" s="47"/>
      <c r="CI65" s="47"/>
      <c r="CJ65" s="47"/>
      <c r="CK65" s="48"/>
      <c r="CL65" s="46"/>
      <c r="CM65" s="47"/>
      <c r="CN65" s="47"/>
      <c r="CO65" s="47"/>
      <c r="CP65" s="47"/>
      <c r="CQ65" s="48"/>
      <c r="CR65" s="146"/>
      <c r="CS65" s="147"/>
      <c r="CT65" s="148"/>
      <c r="CU65" s="41"/>
      <c r="CV65" s="46"/>
      <c r="CW65" s="47"/>
      <c r="CX65" s="47"/>
      <c r="CY65" s="47"/>
      <c r="CZ65" s="44"/>
      <c r="DA65" s="48"/>
      <c r="DB65" s="58"/>
      <c r="DC65" s="47"/>
      <c r="DD65" s="47"/>
      <c r="DE65" s="47"/>
      <c r="DF65" s="47"/>
      <c r="DG65" s="48"/>
      <c r="DH65" s="174"/>
      <c r="DI65" s="186" t="s">
        <v>65</v>
      </c>
      <c r="DJ65" s="46"/>
      <c r="DK65" s="44"/>
      <c r="DL65" s="45"/>
      <c r="DM65"/>
      <c r="DO65" s="67"/>
    </row>
    <row r="66" spans="1:119" s="60" customFormat="1" ht="15.6" x14ac:dyDescent="0.3">
      <c r="A66" s="33">
        <v>52</v>
      </c>
      <c r="B66" s="33" t="s">
        <v>66</v>
      </c>
      <c r="C66" s="42"/>
      <c r="D66" s="43"/>
      <c r="E66" s="47"/>
      <c r="F66" s="44"/>
      <c r="G66" s="47"/>
      <c r="H66" s="44"/>
      <c r="I66" s="48"/>
      <c r="J66" s="46"/>
      <c r="K66" s="47"/>
      <c r="L66" s="44"/>
      <c r="M66" s="47"/>
      <c r="N66" s="44"/>
      <c r="O66" s="48"/>
      <c r="P66" s="137">
        <f t="shared" ref="P66:P73" si="64">+D66+J66</f>
        <v>0</v>
      </c>
      <c r="Q66" s="138">
        <f t="shared" ref="Q66:Q73" si="65">+F66+L66</f>
        <v>0</v>
      </c>
      <c r="R66" s="139">
        <f t="shared" ref="R66:R73" si="66">+P66+Q66</f>
        <v>0</v>
      </c>
      <c r="S66" s="39"/>
      <c r="T66" s="5"/>
      <c r="U66" s="7"/>
      <c r="V66" s="5"/>
      <c r="W66" s="7"/>
      <c r="X66" s="5"/>
      <c r="Y66" s="7"/>
      <c r="Z66" s="46"/>
      <c r="AA66" s="47"/>
      <c r="AB66" s="44"/>
      <c r="AC66" s="47"/>
      <c r="AD66" s="44"/>
      <c r="AE66" s="48"/>
      <c r="AF66" s="137">
        <f t="shared" ref="AF66:AF73" si="67">+T66+Z66</f>
        <v>0</v>
      </c>
      <c r="AG66" s="138">
        <f t="shared" ref="AG66:AG73" si="68">+V66+AB66</f>
        <v>0</v>
      </c>
      <c r="AH66" s="139">
        <f t="shared" ref="AH66:AH73" si="69">+AF66+AG66</f>
        <v>0</v>
      </c>
      <c r="AI66" s="41"/>
      <c r="AJ66" s="43"/>
      <c r="AK66" s="47"/>
      <c r="AL66" s="44"/>
      <c r="AM66" s="47"/>
      <c r="AN66" s="44"/>
      <c r="AO66" s="48"/>
      <c r="AP66" s="46"/>
      <c r="AQ66" s="47"/>
      <c r="AR66" s="44"/>
      <c r="AS66" s="47"/>
      <c r="AT66" s="44"/>
      <c r="AU66" s="48"/>
      <c r="AV66" s="137">
        <f t="shared" ref="AV66:AV73" si="70">+AJ66+AP66</f>
        <v>0</v>
      </c>
      <c r="AW66" s="138">
        <f t="shared" ref="AW66:AW73" si="71">+AL66+AR66</f>
        <v>0</v>
      </c>
      <c r="AX66" s="139">
        <f t="shared" ref="AX66:AX73" si="72">+AV66+AW66</f>
        <v>0</v>
      </c>
      <c r="AY66" s="41"/>
      <c r="AZ66" s="43"/>
      <c r="BA66" s="47"/>
      <c r="BB66" s="44"/>
      <c r="BC66" s="47"/>
      <c r="BD66" s="44"/>
      <c r="BE66" s="48"/>
      <c r="BF66" s="46"/>
      <c r="BG66" s="47"/>
      <c r="BH66" s="44"/>
      <c r="BI66" s="47"/>
      <c r="BJ66" s="44"/>
      <c r="BK66" s="48"/>
      <c r="BL66" s="137">
        <f t="shared" ref="BL66:BL73" si="73">+AZ66+BF66</f>
        <v>0</v>
      </c>
      <c r="BM66" s="138">
        <f t="shared" ref="BM66:BM73" si="74">+BB66+BH66</f>
        <v>0</v>
      </c>
      <c r="BN66" s="139">
        <f t="shared" ref="BN66:BN73" si="75">+BL66+BM66</f>
        <v>0</v>
      </c>
      <c r="BO66" s="41"/>
      <c r="BP66" s="43"/>
      <c r="BQ66" s="47"/>
      <c r="BR66" s="44"/>
      <c r="BS66" s="47"/>
      <c r="BT66" s="44"/>
      <c r="BU66" s="48"/>
      <c r="BV66" s="46"/>
      <c r="BW66" s="47"/>
      <c r="BX66" s="44"/>
      <c r="BY66" s="47"/>
      <c r="BZ66" s="44"/>
      <c r="CA66" s="48"/>
      <c r="CB66" s="137">
        <f t="shared" ref="CB66:CB73" si="76">+BP66+BV66</f>
        <v>0</v>
      </c>
      <c r="CC66" s="138">
        <f t="shared" ref="CC66:CC73" si="77">+BR66+BX66</f>
        <v>0</v>
      </c>
      <c r="CD66" s="139">
        <f t="shared" ref="CD66:CD73" si="78">+CB66+CC66</f>
        <v>0</v>
      </c>
      <c r="CE66" s="41"/>
      <c r="CF66" s="43"/>
      <c r="CG66" s="47"/>
      <c r="CH66" s="44"/>
      <c r="CI66" s="47"/>
      <c r="CJ66" s="44"/>
      <c r="CK66" s="48"/>
      <c r="CL66" s="46"/>
      <c r="CM66" s="47"/>
      <c r="CN66" s="44"/>
      <c r="CO66" s="47"/>
      <c r="CP66" s="44"/>
      <c r="CQ66" s="48"/>
      <c r="CR66" s="137">
        <f t="shared" ref="CR66:CR73" si="79">+CF66+CL66</f>
        <v>0</v>
      </c>
      <c r="CS66" s="138">
        <f t="shared" ref="CS66:CS73" si="80">+CH66+CN66</f>
        <v>0</v>
      </c>
      <c r="CT66" s="139">
        <f t="shared" ref="CT66:CT73" si="81">+CR66+CS66</f>
        <v>0</v>
      </c>
      <c r="CU66" s="41"/>
      <c r="CV66" s="46">
        <f t="shared" ref="CV66:CV72" si="82">+D66+T66+AJ66+AZ66+BP66+CF66</f>
        <v>0</v>
      </c>
      <c r="CW66" s="47" t="e">
        <f>+CV66/$CV$111</f>
        <v>#DIV/0!</v>
      </c>
      <c r="CX66" s="47">
        <f t="shared" ref="CX66:CX72" si="83">+F66+V66+AL66+BB66+BR66+CH66</f>
        <v>0</v>
      </c>
      <c r="CY66" s="47" t="e">
        <f t="shared" ref="CY66:CY73" si="84">+CX66/$CX$111</f>
        <v>#DIV/0!</v>
      </c>
      <c r="CZ66" s="44">
        <f t="shared" ref="CZ66:CZ73" si="85">+CV66+CX66</f>
        <v>0</v>
      </c>
      <c r="DA66" s="48" t="e">
        <f t="shared" ref="DA66:DA73" si="86">+CZ66/$CZ$111</f>
        <v>#DIV/0!</v>
      </c>
      <c r="DB66" s="46">
        <f t="shared" ref="DB66:DB72" si="87">+J66+Z66+AP66+BF66+BV66+CL66</f>
        <v>0</v>
      </c>
      <c r="DC66" s="47" t="e">
        <f t="shared" ref="DC66:DC102" si="88">+DB66/$DB$111</f>
        <v>#DIV/0!</v>
      </c>
      <c r="DD66" s="44">
        <f t="shared" ref="DD66:DD72" si="89">+L66+AB66+AR66+BH66+BX66+CN66</f>
        <v>0</v>
      </c>
      <c r="DE66" s="47" t="e">
        <f t="shared" ref="DE66:DE73" si="90">+DD66/$DD$111</f>
        <v>#DIV/0!</v>
      </c>
      <c r="DF66" s="44">
        <f t="shared" ref="DF66:DF72" si="91">+DB66+DD66</f>
        <v>0</v>
      </c>
      <c r="DG66" s="48" t="e">
        <f t="shared" ref="DG66:DG73" si="92">+DF66/$DF$111</f>
        <v>#DIV/0!</v>
      </c>
      <c r="DH66" s="174"/>
      <c r="DI66" s="187" t="s">
        <v>66</v>
      </c>
      <c r="DJ66" s="46">
        <f t="shared" ref="DJ66:DJ72" si="93">+CZ66</f>
        <v>0</v>
      </c>
      <c r="DK66" s="44">
        <f t="shared" ref="DK66:DK72" si="94">+DF66</f>
        <v>0</v>
      </c>
      <c r="DL66" s="45">
        <f t="shared" ref="DL66:DL72" si="95">+DJ66+DK66</f>
        <v>0</v>
      </c>
      <c r="DM66"/>
    </row>
    <row r="67" spans="1:119" s="60" customFormat="1" ht="15.6" x14ac:dyDescent="0.3">
      <c r="A67" s="33">
        <v>53</v>
      </c>
      <c r="B67" s="33" t="s">
        <v>67</v>
      </c>
      <c r="C67" s="42"/>
      <c r="D67" s="43"/>
      <c r="E67" s="47"/>
      <c r="F67" s="44"/>
      <c r="G67" s="47"/>
      <c r="H67" s="44"/>
      <c r="I67" s="48"/>
      <c r="J67" s="46"/>
      <c r="K67" s="47"/>
      <c r="L67" s="44"/>
      <c r="M67" s="47"/>
      <c r="N67" s="44"/>
      <c r="O67" s="48"/>
      <c r="P67" s="137">
        <f t="shared" si="64"/>
        <v>0</v>
      </c>
      <c r="Q67" s="138">
        <f t="shared" si="65"/>
        <v>0</v>
      </c>
      <c r="R67" s="139">
        <f t="shared" si="66"/>
        <v>0</v>
      </c>
      <c r="S67" s="39"/>
      <c r="T67" s="5"/>
      <c r="U67" s="7"/>
      <c r="V67" s="5"/>
      <c r="W67" s="7"/>
      <c r="X67" s="5"/>
      <c r="Y67" s="7"/>
      <c r="Z67" s="46"/>
      <c r="AA67" s="47"/>
      <c r="AB67" s="44"/>
      <c r="AC67" s="47"/>
      <c r="AD67" s="44"/>
      <c r="AE67" s="48"/>
      <c r="AF67" s="137">
        <f t="shared" si="67"/>
        <v>0</v>
      </c>
      <c r="AG67" s="138">
        <f t="shared" si="68"/>
        <v>0</v>
      </c>
      <c r="AH67" s="139">
        <f t="shared" si="69"/>
        <v>0</v>
      </c>
      <c r="AI67" s="41"/>
      <c r="AJ67" s="43"/>
      <c r="AK67" s="47"/>
      <c r="AL67" s="44"/>
      <c r="AM67" s="47"/>
      <c r="AN67" s="44"/>
      <c r="AO67" s="48"/>
      <c r="AP67" s="46"/>
      <c r="AQ67" s="47"/>
      <c r="AR67" s="44"/>
      <c r="AS67" s="47"/>
      <c r="AT67" s="44"/>
      <c r="AU67" s="48"/>
      <c r="AV67" s="137">
        <f t="shared" si="70"/>
        <v>0</v>
      </c>
      <c r="AW67" s="138">
        <f t="shared" si="71"/>
        <v>0</v>
      </c>
      <c r="AX67" s="139">
        <f t="shared" si="72"/>
        <v>0</v>
      </c>
      <c r="AY67" s="41"/>
      <c r="AZ67" s="43"/>
      <c r="BA67" s="47"/>
      <c r="BB67" s="44"/>
      <c r="BC67" s="47"/>
      <c r="BD67" s="44"/>
      <c r="BE67" s="48"/>
      <c r="BF67" s="46"/>
      <c r="BG67" s="47"/>
      <c r="BH67" s="44"/>
      <c r="BI67" s="47"/>
      <c r="BJ67" s="44"/>
      <c r="BK67" s="48"/>
      <c r="BL67" s="137">
        <f t="shared" si="73"/>
        <v>0</v>
      </c>
      <c r="BM67" s="138">
        <f t="shared" si="74"/>
        <v>0</v>
      </c>
      <c r="BN67" s="139">
        <f t="shared" si="75"/>
        <v>0</v>
      </c>
      <c r="BO67" s="41"/>
      <c r="BP67" s="43"/>
      <c r="BQ67" s="47"/>
      <c r="BR67" s="44"/>
      <c r="BS67" s="47"/>
      <c r="BT67" s="44"/>
      <c r="BU67" s="48"/>
      <c r="BV67" s="46"/>
      <c r="BW67" s="47"/>
      <c r="BX67" s="44"/>
      <c r="BY67" s="47"/>
      <c r="BZ67" s="44"/>
      <c r="CA67" s="48"/>
      <c r="CB67" s="137">
        <f t="shared" si="76"/>
        <v>0</v>
      </c>
      <c r="CC67" s="138">
        <f t="shared" si="77"/>
        <v>0</v>
      </c>
      <c r="CD67" s="139">
        <f t="shared" si="78"/>
        <v>0</v>
      </c>
      <c r="CE67" s="41"/>
      <c r="CF67" s="43"/>
      <c r="CG67" s="47"/>
      <c r="CH67" s="44"/>
      <c r="CI67" s="47"/>
      <c r="CJ67" s="44"/>
      <c r="CK67" s="48"/>
      <c r="CL67" s="46"/>
      <c r="CM67" s="47"/>
      <c r="CN67" s="44"/>
      <c r="CO67" s="47"/>
      <c r="CP67" s="44"/>
      <c r="CQ67" s="48"/>
      <c r="CR67" s="137">
        <f t="shared" si="79"/>
        <v>0</v>
      </c>
      <c r="CS67" s="138">
        <f t="shared" si="80"/>
        <v>0</v>
      </c>
      <c r="CT67" s="139">
        <f t="shared" si="81"/>
        <v>0</v>
      </c>
      <c r="CU67" s="41"/>
      <c r="CV67" s="46">
        <f t="shared" si="82"/>
        <v>0</v>
      </c>
      <c r="CW67" s="47" t="e">
        <f t="shared" ref="CW67:CW102" si="96">+CV67/$CV$111</f>
        <v>#DIV/0!</v>
      </c>
      <c r="CX67" s="47">
        <f t="shared" si="83"/>
        <v>0</v>
      </c>
      <c r="CY67" s="47" t="e">
        <f t="shared" si="84"/>
        <v>#DIV/0!</v>
      </c>
      <c r="CZ67" s="44">
        <f t="shared" si="85"/>
        <v>0</v>
      </c>
      <c r="DA67" s="48" t="e">
        <f t="shared" si="86"/>
        <v>#DIV/0!</v>
      </c>
      <c r="DB67" s="46">
        <f t="shared" si="87"/>
        <v>0</v>
      </c>
      <c r="DC67" s="47" t="e">
        <f t="shared" si="88"/>
        <v>#DIV/0!</v>
      </c>
      <c r="DD67" s="44">
        <f t="shared" si="89"/>
        <v>0</v>
      </c>
      <c r="DE67" s="47" t="e">
        <f t="shared" si="90"/>
        <v>#DIV/0!</v>
      </c>
      <c r="DF67" s="44">
        <f t="shared" si="91"/>
        <v>0</v>
      </c>
      <c r="DG67" s="48" t="e">
        <f t="shared" si="92"/>
        <v>#DIV/0!</v>
      </c>
      <c r="DH67" s="174"/>
      <c r="DI67" s="187" t="s">
        <v>67</v>
      </c>
      <c r="DJ67" s="46">
        <f t="shared" si="93"/>
        <v>0</v>
      </c>
      <c r="DK67" s="44">
        <f t="shared" si="94"/>
        <v>0</v>
      </c>
      <c r="DL67" s="45">
        <f t="shared" si="95"/>
        <v>0</v>
      </c>
      <c r="DM67"/>
    </row>
    <row r="68" spans="1:119" s="60" customFormat="1" ht="15.6" x14ac:dyDescent="0.3">
      <c r="A68" s="33">
        <v>54</v>
      </c>
      <c r="B68" s="33" t="s">
        <v>68</v>
      </c>
      <c r="C68" s="42"/>
      <c r="D68" s="43"/>
      <c r="E68" s="47"/>
      <c r="F68" s="44"/>
      <c r="G68" s="47"/>
      <c r="H68" s="44"/>
      <c r="I68" s="48"/>
      <c r="J68" s="46"/>
      <c r="K68" s="47"/>
      <c r="L68" s="44"/>
      <c r="M68" s="47"/>
      <c r="N68" s="44"/>
      <c r="O68" s="48"/>
      <c r="P68" s="137">
        <f t="shared" si="64"/>
        <v>0</v>
      </c>
      <c r="Q68" s="138">
        <f t="shared" si="65"/>
        <v>0</v>
      </c>
      <c r="R68" s="139">
        <f t="shared" si="66"/>
        <v>0</v>
      </c>
      <c r="S68" s="39"/>
      <c r="T68" s="5"/>
      <c r="U68" s="7"/>
      <c r="V68" s="5"/>
      <c r="W68" s="7"/>
      <c r="X68" s="5"/>
      <c r="Y68" s="7"/>
      <c r="Z68" s="46"/>
      <c r="AA68" s="47"/>
      <c r="AB68" s="44"/>
      <c r="AC68" s="47"/>
      <c r="AD68" s="44"/>
      <c r="AE68" s="48"/>
      <c r="AF68" s="137">
        <f t="shared" si="67"/>
        <v>0</v>
      </c>
      <c r="AG68" s="138">
        <f t="shared" si="68"/>
        <v>0</v>
      </c>
      <c r="AH68" s="139">
        <f t="shared" si="69"/>
        <v>0</v>
      </c>
      <c r="AI68" s="41"/>
      <c r="AJ68" s="43"/>
      <c r="AK68" s="47"/>
      <c r="AL68" s="44"/>
      <c r="AM68" s="47"/>
      <c r="AN68" s="44"/>
      <c r="AO68" s="48"/>
      <c r="AP68" s="46"/>
      <c r="AQ68" s="47"/>
      <c r="AR68" s="44"/>
      <c r="AS68" s="47"/>
      <c r="AT68" s="44"/>
      <c r="AU68" s="48"/>
      <c r="AV68" s="137">
        <f t="shared" si="70"/>
        <v>0</v>
      </c>
      <c r="AW68" s="138">
        <f t="shared" si="71"/>
        <v>0</v>
      </c>
      <c r="AX68" s="139">
        <f t="shared" si="72"/>
        <v>0</v>
      </c>
      <c r="AY68" s="41"/>
      <c r="AZ68" s="43"/>
      <c r="BA68" s="47"/>
      <c r="BB68" s="44"/>
      <c r="BC68" s="47"/>
      <c r="BD68" s="44"/>
      <c r="BE68" s="48"/>
      <c r="BF68" s="46"/>
      <c r="BG68" s="47"/>
      <c r="BH68" s="44"/>
      <c r="BI68" s="47"/>
      <c r="BJ68" s="44"/>
      <c r="BK68" s="48"/>
      <c r="BL68" s="137">
        <f t="shared" si="73"/>
        <v>0</v>
      </c>
      <c r="BM68" s="138">
        <f t="shared" si="74"/>
        <v>0</v>
      </c>
      <c r="BN68" s="139">
        <f t="shared" si="75"/>
        <v>0</v>
      </c>
      <c r="BO68" s="41"/>
      <c r="BP68" s="43"/>
      <c r="BQ68" s="47"/>
      <c r="BR68" s="44"/>
      <c r="BS68" s="47"/>
      <c r="BT68" s="44"/>
      <c r="BU68" s="48"/>
      <c r="BV68" s="46"/>
      <c r="BW68" s="47"/>
      <c r="BX68" s="44"/>
      <c r="BY68" s="47"/>
      <c r="BZ68" s="44"/>
      <c r="CA68" s="48"/>
      <c r="CB68" s="137">
        <f t="shared" si="76"/>
        <v>0</v>
      </c>
      <c r="CC68" s="138">
        <f t="shared" si="77"/>
        <v>0</v>
      </c>
      <c r="CD68" s="139">
        <f t="shared" si="78"/>
        <v>0</v>
      </c>
      <c r="CE68" s="41"/>
      <c r="CF68" s="43"/>
      <c r="CG68" s="47"/>
      <c r="CH68" s="44"/>
      <c r="CI68" s="47"/>
      <c r="CJ68" s="44"/>
      <c r="CK68" s="48"/>
      <c r="CL68" s="46"/>
      <c r="CM68" s="47"/>
      <c r="CN68" s="44"/>
      <c r="CO68" s="47"/>
      <c r="CP68" s="44"/>
      <c r="CQ68" s="48"/>
      <c r="CR68" s="137">
        <f t="shared" si="79"/>
        <v>0</v>
      </c>
      <c r="CS68" s="138">
        <f t="shared" si="80"/>
        <v>0</v>
      </c>
      <c r="CT68" s="139">
        <f t="shared" si="81"/>
        <v>0</v>
      </c>
      <c r="CU68" s="41"/>
      <c r="CV68" s="46">
        <f t="shared" si="82"/>
        <v>0</v>
      </c>
      <c r="CW68" s="47" t="e">
        <f t="shared" si="96"/>
        <v>#DIV/0!</v>
      </c>
      <c r="CX68" s="47">
        <f t="shared" si="83"/>
        <v>0</v>
      </c>
      <c r="CY68" s="47" t="e">
        <f t="shared" si="84"/>
        <v>#DIV/0!</v>
      </c>
      <c r="CZ68" s="44">
        <f t="shared" si="85"/>
        <v>0</v>
      </c>
      <c r="DA68" s="48" t="e">
        <f t="shared" si="86"/>
        <v>#DIV/0!</v>
      </c>
      <c r="DB68" s="46">
        <f t="shared" si="87"/>
        <v>0</v>
      </c>
      <c r="DC68" s="47" t="e">
        <f t="shared" si="88"/>
        <v>#DIV/0!</v>
      </c>
      <c r="DD68" s="44">
        <f t="shared" si="89"/>
        <v>0</v>
      </c>
      <c r="DE68" s="47" t="e">
        <f t="shared" si="90"/>
        <v>#DIV/0!</v>
      </c>
      <c r="DF68" s="44">
        <f t="shared" si="91"/>
        <v>0</v>
      </c>
      <c r="DG68" s="48" t="e">
        <f t="shared" si="92"/>
        <v>#DIV/0!</v>
      </c>
      <c r="DH68" s="174"/>
      <c r="DI68" s="187" t="s">
        <v>68</v>
      </c>
      <c r="DJ68" s="46">
        <f t="shared" si="93"/>
        <v>0</v>
      </c>
      <c r="DK68" s="44">
        <f t="shared" si="94"/>
        <v>0</v>
      </c>
      <c r="DL68" s="45">
        <f t="shared" si="95"/>
        <v>0</v>
      </c>
      <c r="DM68"/>
    </row>
    <row r="69" spans="1:119" s="60" customFormat="1" ht="15.6" x14ac:dyDescent="0.3">
      <c r="A69" s="33">
        <v>55</v>
      </c>
      <c r="B69" s="33" t="s">
        <v>69</v>
      </c>
      <c r="C69" s="42"/>
      <c r="D69" s="43"/>
      <c r="E69" s="47"/>
      <c r="F69" s="44"/>
      <c r="G69" s="47"/>
      <c r="H69" s="44"/>
      <c r="I69" s="48"/>
      <c r="J69" s="46"/>
      <c r="K69" s="47"/>
      <c r="L69" s="44"/>
      <c r="M69" s="47"/>
      <c r="N69" s="44"/>
      <c r="O69" s="48"/>
      <c r="P69" s="137">
        <f t="shared" si="64"/>
        <v>0</v>
      </c>
      <c r="Q69" s="138">
        <f t="shared" si="65"/>
        <v>0</v>
      </c>
      <c r="R69" s="139">
        <f t="shared" si="66"/>
        <v>0</v>
      </c>
      <c r="S69" s="39"/>
      <c r="T69" s="5"/>
      <c r="U69" s="7"/>
      <c r="V69" s="5"/>
      <c r="W69" s="7"/>
      <c r="X69" s="5"/>
      <c r="Y69" s="7"/>
      <c r="Z69" s="46"/>
      <c r="AA69" s="47"/>
      <c r="AB69" s="44"/>
      <c r="AC69" s="47"/>
      <c r="AD69" s="44"/>
      <c r="AE69" s="48"/>
      <c r="AF69" s="137">
        <f t="shared" si="67"/>
        <v>0</v>
      </c>
      <c r="AG69" s="138">
        <f t="shared" si="68"/>
        <v>0</v>
      </c>
      <c r="AH69" s="139">
        <f t="shared" si="69"/>
        <v>0</v>
      </c>
      <c r="AI69" s="41"/>
      <c r="AJ69" s="43"/>
      <c r="AK69" s="47"/>
      <c r="AL69" s="44"/>
      <c r="AM69" s="47"/>
      <c r="AN69" s="44"/>
      <c r="AO69" s="48"/>
      <c r="AP69" s="46"/>
      <c r="AQ69" s="47"/>
      <c r="AR69" s="44"/>
      <c r="AS69" s="47"/>
      <c r="AT69" s="44"/>
      <c r="AU69" s="48"/>
      <c r="AV69" s="137">
        <f t="shared" si="70"/>
        <v>0</v>
      </c>
      <c r="AW69" s="138">
        <f t="shared" si="71"/>
        <v>0</v>
      </c>
      <c r="AX69" s="139">
        <f t="shared" si="72"/>
        <v>0</v>
      </c>
      <c r="AY69" s="41"/>
      <c r="AZ69" s="43"/>
      <c r="BA69" s="47"/>
      <c r="BB69" s="44"/>
      <c r="BC69" s="47"/>
      <c r="BD69" s="44"/>
      <c r="BE69" s="48"/>
      <c r="BF69" s="46"/>
      <c r="BG69" s="47"/>
      <c r="BH69" s="44"/>
      <c r="BI69" s="47"/>
      <c r="BJ69" s="44"/>
      <c r="BK69" s="48"/>
      <c r="BL69" s="137">
        <f t="shared" si="73"/>
        <v>0</v>
      </c>
      <c r="BM69" s="138">
        <f t="shared" si="74"/>
        <v>0</v>
      </c>
      <c r="BN69" s="139">
        <f t="shared" si="75"/>
        <v>0</v>
      </c>
      <c r="BO69" s="41"/>
      <c r="BP69" s="43"/>
      <c r="BQ69" s="47"/>
      <c r="BR69" s="44"/>
      <c r="BS69" s="47"/>
      <c r="BT69" s="44"/>
      <c r="BU69" s="48"/>
      <c r="BV69" s="46"/>
      <c r="BW69" s="47"/>
      <c r="BX69" s="44"/>
      <c r="BY69" s="47"/>
      <c r="BZ69" s="44"/>
      <c r="CA69" s="48"/>
      <c r="CB69" s="137">
        <f t="shared" si="76"/>
        <v>0</v>
      </c>
      <c r="CC69" s="138">
        <f t="shared" si="77"/>
        <v>0</v>
      </c>
      <c r="CD69" s="139">
        <f t="shared" si="78"/>
        <v>0</v>
      </c>
      <c r="CE69" s="41"/>
      <c r="CF69" s="43"/>
      <c r="CG69" s="47"/>
      <c r="CH69" s="44"/>
      <c r="CI69" s="47"/>
      <c r="CJ69" s="44"/>
      <c r="CK69" s="48"/>
      <c r="CL69" s="46"/>
      <c r="CM69" s="47"/>
      <c r="CN69" s="44"/>
      <c r="CO69" s="47"/>
      <c r="CP69" s="44"/>
      <c r="CQ69" s="48"/>
      <c r="CR69" s="137">
        <f t="shared" si="79"/>
        <v>0</v>
      </c>
      <c r="CS69" s="138">
        <f t="shared" si="80"/>
        <v>0</v>
      </c>
      <c r="CT69" s="139">
        <f t="shared" si="81"/>
        <v>0</v>
      </c>
      <c r="CU69" s="41"/>
      <c r="CV69" s="46">
        <f t="shared" si="82"/>
        <v>0</v>
      </c>
      <c r="CW69" s="47" t="e">
        <f t="shared" si="96"/>
        <v>#DIV/0!</v>
      </c>
      <c r="CX69" s="47">
        <f t="shared" si="83"/>
        <v>0</v>
      </c>
      <c r="CY69" s="47" t="e">
        <f t="shared" si="84"/>
        <v>#DIV/0!</v>
      </c>
      <c r="CZ69" s="44">
        <f t="shared" si="85"/>
        <v>0</v>
      </c>
      <c r="DA69" s="48" t="e">
        <f t="shared" si="86"/>
        <v>#DIV/0!</v>
      </c>
      <c r="DB69" s="46">
        <f t="shared" si="87"/>
        <v>0</v>
      </c>
      <c r="DC69" s="47" t="e">
        <f t="shared" si="88"/>
        <v>#DIV/0!</v>
      </c>
      <c r="DD69" s="44">
        <f t="shared" si="89"/>
        <v>0</v>
      </c>
      <c r="DE69" s="47" t="e">
        <f t="shared" si="90"/>
        <v>#DIV/0!</v>
      </c>
      <c r="DF69" s="44">
        <f t="shared" si="91"/>
        <v>0</v>
      </c>
      <c r="DG69" s="48" t="e">
        <f t="shared" si="92"/>
        <v>#DIV/0!</v>
      </c>
      <c r="DH69" s="174"/>
      <c r="DI69" s="187" t="s">
        <v>69</v>
      </c>
      <c r="DJ69" s="46">
        <f t="shared" si="93"/>
        <v>0</v>
      </c>
      <c r="DK69" s="44">
        <f t="shared" si="94"/>
        <v>0</v>
      </c>
      <c r="DL69" s="45">
        <f t="shared" si="95"/>
        <v>0</v>
      </c>
      <c r="DM69"/>
    </row>
    <row r="70" spans="1:119" s="60" customFormat="1" ht="15.6" x14ac:dyDescent="0.3">
      <c r="A70" s="33">
        <v>56</v>
      </c>
      <c r="B70" s="33" t="s">
        <v>70</v>
      </c>
      <c r="C70" s="42"/>
      <c r="D70" s="43"/>
      <c r="E70" s="47"/>
      <c r="F70" s="44"/>
      <c r="G70" s="47"/>
      <c r="H70" s="44"/>
      <c r="I70" s="48"/>
      <c r="J70" s="46"/>
      <c r="K70" s="47"/>
      <c r="L70" s="44"/>
      <c r="M70" s="47"/>
      <c r="N70" s="44"/>
      <c r="O70" s="48"/>
      <c r="P70" s="137">
        <f t="shared" si="64"/>
        <v>0</v>
      </c>
      <c r="Q70" s="138">
        <f t="shared" si="65"/>
        <v>0</v>
      </c>
      <c r="R70" s="139">
        <f t="shared" si="66"/>
        <v>0</v>
      </c>
      <c r="S70" s="39"/>
      <c r="T70" s="5"/>
      <c r="U70" s="7"/>
      <c r="V70" s="5"/>
      <c r="W70" s="7"/>
      <c r="X70" s="5"/>
      <c r="Y70" s="7"/>
      <c r="Z70" s="46"/>
      <c r="AA70" s="47"/>
      <c r="AB70" s="44"/>
      <c r="AC70" s="47"/>
      <c r="AD70" s="44"/>
      <c r="AE70" s="48"/>
      <c r="AF70" s="137">
        <f t="shared" si="67"/>
        <v>0</v>
      </c>
      <c r="AG70" s="138">
        <f t="shared" si="68"/>
        <v>0</v>
      </c>
      <c r="AH70" s="139">
        <f t="shared" si="69"/>
        <v>0</v>
      </c>
      <c r="AI70" s="41"/>
      <c r="AJ70" s="43"/>
      <c r="AK70" s="47"/>
      <c r="AL70" s="44"/>
      <c r="AM70" s="47"/>
      <c r="AN70" s="44"/>
      <c r="AO70" s="48"/>
      <c r="AP70" s="46"/>
      <c r="AQ70" s="47"/>
      <c r="AR70" s="44"/>
      <c r="AS70" s="47"/>
      <c r="AT70" s="44"/>
      <c r="AU70" s="48"/>
      <c r="AV70" s="137">
        <f t="shared" si="70"/>
        <v>0</v>
      </c>
      <c r="AW70" s="138">
        <f t="shared" si="71"/>
        <v>0</v>
      </c>
      <c r="AX70" s="139">
        <f t="shared" si="72"/>
        <v>0</v>
      </c>
      <c r="AY70" s="41"/>
      <c r="AZ70" s="43"/>
      <c r="BA70" s="47"/>
      <c r="BB70" s="44"/>
      <c r="BC70" s="47"/>
      <c r="BD70" s="44"/>
      <c r="BE70" s="48"/>
      <c r="BF70" s="46"/>
      <c r="BG70" s="47"/>
      <c r="BH70" s="44"/>
      <c r="BI70" s="47"/>
      <c r="BJ70" s="44"/>
      <c r="BK70" s="48"/>
      <c r="BL70" s="137">
        <f t="shared" si="73"/>
        <v>0</v>
      </c>
      <c r="BM70" s="138">
        <f t="shared" si="74"/>
        <v>0</v>
      </c>
      <c r="BN70" s="139">
        <f t="shared" si="75"/>
        <v>0</v>
      </c>
      <c r="BO70" s="41"/>
      <c r="BP70" s="43"/>
      <c r="BQ70" s="47"/>
      <c r="BR70" s="44"/>
      <c r="BS70" s="47"/>
      <c r="BT70" s="44"/>
      <c r="BU70" s="48"/>
      <c r="BV70" s="46"/>
      <c r="BW70" s="47"/>
      <c r="BX70" s="44"/>
      <c r="BY70" s="47"/>
      <c r="BZ70" s="44"/>
      <c r="CA70" s="48"/>
      <c r="CB70" s="137">
        <f t="shared" si="76"/>
        <v>0</v>
      </c>
      <c r="CC70" s="138">
        <f t="shared" si="77"/>
        <v>0</v>
      </c>
      <c r="CD70" s="139">
        <f t="shared" si="78"/>
        <v>0</v>
      </c>
      <c r="CE70" s="41"/>
      <c r="CF70" s="43"/>
      <c r="CG70" s="47"/>
      <c r="CH70" s="44"/>
      <c r="CI70" s="47"/>
      <c r="CJ70" s="44"/>
      <c r="CK70" s="48"/>
      <c r="CL70" s="46"/>
      <c r="CM70" s="47"/>
      <c r="CN70" s="44"/>
      <c r="CO70" s="47"/>
      <c r="CP70" s="44"/>
      <c r="CQ70" s="48"/>
      <c r="CR70" s="137">
        <f t="shared" si="79"/>
        <v>0</v>
      </c>
      <c r="CS70" s="138">
        <f t="shared" si="80"/>
        <v>0</v>
      </c>
      <c r="CT70" s="139">
        <f t="shared" si="81"/>
        <v>0</v>
      </c>
      <c r="CU70" s="41"/>
      <c r="CV70" s="46">
        <f t="shared" si="82"/>
        <v>0</v>
      </c>
      <c r="CW70" s="47" t="e">
        <f t="shared" si="96"/>
        <v>#DIV/0!</v>
      </c>
      <c r="CX70" s="47">
        <f t="shared" si="83"/>
        <v>0</v>
      </c>
      <c r="CY70" s="47" t="e">
        <f t="shared" si="84"/>
        <v>#DIV/0!</v>
      </c>
      <c r="CZ70" s="44">
        <f t="shared" si="85"/>
        <v>0</v>
      </c>
      <c r="DA70" s="48" t="e">
        <f t="shared" si="86"/>
        <v>#DIV/0!</v>
      </c>
      <c r="DB70" s="46">
        <f t="shared" si="87"/>
        <v>0</v>
      </c>
      <c r="DC70" s="47" t="e">
        <f t="shared" si="88"/>
        <v>#DIV/0!</v>
      </c>
      <c r="DD70" s="44">
        <f t="shared" si="89"/>
        <v>0</v>
      </c>
      <c r="DE70" s="47" t="e">
        <f t="shared" si="90"/>
        <v>#DIV/0!</v>
      </c>
      <c r="DF70" s="44">
        <f t="shared" si="91"/>
        <v>0</v>
      </c>
      <c r="DG70" s="48" t="e">
        <f t="shared" si="92"/>
        <v>#DIV/0!</v>
      </c>
      <c r="DH70" s="174"/>
      <c r="DI70" s="187" t="s">
        <v>70</v>
      </c>
      <c r="DJ70" s="46">
        <f t="shared" si="93"/>
        <v>0</v>
      </c>
      <c r="DK70" s="44">
        <f t="shared" si="94"/>
        <v>0</v>
      </c>
      <c r="DL70" s="45">
        <f t="shared" si="95"/>
        <v>0</v>
      </c>
      <c r="DM70"/>
    </row>
    <row r="71" spans="1:119" s="60" customFormat="1" ht="15.6" x14ac:dyDescent="0.3">
      <c r="A71" s="33">
        <v>57</v>
      </c>
      <c r="B71" s="33" t="s">
        <v>71</v>
      </c>
      <c r="C71" s="42"/>
      <c r="D71" s="43"/>
      <c r="E71" s="47"/>
      <c r="F71" s="44"/>
      <c r="G71" s="47"/>
      <c r="H71" s="44"/>
      <c r="I71" s="48"/>
      <c r="J71" s="46"/>
      <c r="K71" s="47"/>
      <c r="L71" s="44"/>
      <c r="M71" s="47"/>
      <c r="N71" s="44"/>
      <c r="O71" s="48"/>
      <c r="P71" s="137">
        <f t="shared" si="64"/>
        <v>0</v>
      </c>
      <c r="Q71" s="138">
        <f t="shared" si="65"/>
        <v>0</v>
      </c>
      <c r="R71" s="139">
        <f t="shared" si="66"/>
        <v>0</v>
      </c>
      <c r="S71" s="39"/>
      <c r="T71" s="5"/>
      <c r="U71" s="7"/>
      <c r="V71" s="5"/>
      <c r="W71" s="7"/>
      <c r="X71" s="5"/>
      <c r="Y71" s="7"/>
      <c r="Z71" s="46"/>
      <c r="AA71" s="47"/>
      <c r="AB71" s="44"/>
      <c r="AC71" s="47"/>
      <c r="AD71" s="44"/>
      <c r="AE71" s="48"/>
      <c r="AF71" s="137">
        <f t="shared" si="67"/>
        <v>0</v>
      </c>
      <c r="AG71" s="138">
        <f t="shared" si="68"/>
        <v>0</v>
      </c>
      <c r="AH71" s="139">
        <f t="shared" si="69"/>
        <v>0</v>
      </c>
      <c r="AI71" s="41"/>
      <c r="AJ71" s="43"/>
      <c r="AK71" s="47"/>
      <c r="AL71" s="44"/>
      <c r="AM71" s="47"/>
      <c r="AN71" s="44"/>
      <c r="AO71" s="48"/>
      <c r="AP71" s="46"/>
      <c r="AQ71" s="47"/>
      <c r="AR71" s="44"/>
      <c r="AS71" s="47"/>
      <c r="AT71" s="44"/>
      <c r="AU71" s="48"/>
      <c r="AV71" s="137">
        <f t="shared" si="70"/>
        <v>0</v>
      </c>
      <c r="AW71" s="138">
        <f t="shared" si="71"/>
        <v>0</v>
      </c>
      <c r="AX71" s="139">
        <f t="shared" si="72"/>
        <v>0</v>
      </c>
      <c r="AY71" s="41"/>
      <c r="AZ71" s="43"/>
      <c r="BA71" s="47"/>
      <c r="BB71" s="44"/>
      <c r="BC71" s="47"/>
      <c r="BD71" s="44"/>
      <c r="BE71" s="48"/>
      <c r="BF71" s="46"/>
      <c r="BG71" s="47"/>
      <c r="BH71" s="44"/>
      <c r="BI71" s="47"/>
      <c r="BJ71" s="44"/>
      <c r="BK71" s="48"/>
      <c r="BL71" s="137">
        <f t="shared" si="73"/>
        <v>0</v>
      </c>
      <c r="BM71" s="138">
        <f t="shared" si="74"/>
        <v>0</v>
      </c>
      <c r="BN71" s="139">
        <f t="shared" si="75"/>
        <v>0</v>
      </c>
      <c r="BO71" s="41"/>
      <c r="BP71" s="43"/>
      <c r="BQ71" s="47"/>
      <c r="BR71" s="44"/>
      <c r="BS71" s="47"/>
      <c r="BT71" s="44"/>
      <c r="BU71" s="48"/>
      <c r="BV71" s="46"/>
      <c r="BW71" s="47"/>
      <c r="BX71" s="44"/>
      <c r="BY71" s="47"/>
      <c r="BZ71" s="44"/>
      <c r="CA71" s="48"/>
      <c r="CB71" s="137">
        <f t="shared" si="76"/>
        <v>0</v>
      </c>
      <c r="CC71" s="138">
        <f t="shared" si="77"/>
        <v>0</v>
      </c>
      <c r="CD71" s="139">
        <f t="shared" si="78"/>
        <v>0</v>
      </c>
      <c r="CE71" s="41"/>
      <c r="CF71" s="43"/>
      <c r="CG71" s="47"/>
      <c r="CH71" s="44"/>
      <c r="CI71" s="47"/>
      <c r="CJ71" s="44"/>
      <c r="CK71" s="48"/>
      <c r="CL71" s="46"/>
      <c r="CM71" s="47"/>
      <c r="CN71" s="44"/>
      <c r="CO71" s="47"/>
      <c r="CP71" s="44"/>
      <c r="CQ71" s="48"/>
      <c r="CR71" s="137">
        <f t="shared" si="79"/>
        <v>0</v>
      </c>
      <c r="CS71" s="138">
        <f t="shared" si="80"/>
        <v>0</v>
      </c>
      <c r="CT71" s="139">
        <f t="shared" si="81"/>
        <v>0</v>
      </c>
      <c r="CU71" s="41"/>
      <c r="CV71" s="46">
        <f t="shared" si="82"/>
        <v>0</v>
      </c>
      <c r="CW71" s="47" t="e">
        <f t="shared" si="96"/>
        <v>#DIV/0!</v>
      </c>
      <c r="CX71" s="47">
        <f t="shared" si="83"/>
        <v>0</v>
      </c>
      <c r="CY71" s="47" t="e">
        <f t="shared" si="84"/>
        <v>#DIV/0!</v>
      </c>
      <c r="CZ71" s="44">
        <f t="shared" si="85"/>
        <v>0</v>
      </c>
      <c r="DA71" s="48" t="e">
        <f t="shared" si="86"/>
        <v>#DIV/0!</v>
      </c>
      <c r="DB71" s="46">
        <f t="shared" si="87"/>
        <v>0</v>
      </c>
      <c r="DC71" s="47" t="e">
        <f t="shared" si="88"/>
        <v>#DIV/0!</v>
      </c>
      <c r="DD71" s="44">
        <f t="shared" si="89"/>
        <v>0</v>
      </c>
      <c r="DE71" s="47" t="e">
        <f t="shared" si="90"/>
        <v>#DIV/0!</v>
      </c>
      <c r="DF71" s="44">
        <f t="shared" si="91"/>
        <v>0</v>
      </c>
      <c r="DG71" s="48" t="e">
        <f t="shared" si="92"/>
        <v>#DIV/0!</v>
      </c>
      <c r="DH71" s="174"/>
      <c r="DI71" s="187" t="s">
        <v>71</v>
      </c>
      <c r="DJ71" s="46">
        <f t="shared" si="93"/>
        <v>0</v>
      </c>
      <c r="DK71" s="44">
        <f t="shared" si="94"/>
        <v>0</v>
      </c>
      <c r="DL71" s="45">
        <f t="shared" si="95"/>
        <v>0</v>
      </c>
      <c r="DM71"/>
    </row>
    <row r="72" spans="1:119" s="60" customFormat="1" ht="15.6" x14ac:dyDescent="0.3">
      <c r="A72" s="33">
        <v>58</v>
      </c>
      <c r="B72" s="33" t="s">
        <v>72</v>
      </c>
      <c r="C72" s="42"/>
      <c r="D72" s="43"/>
      <c r="E72" s="47"/>
      <c r="F72" s="44"/>
      <c r="G72" s="47"/>
      <c r="H72" s="44"/>
      <c r="I72" s="48"/>
      <c r="J72" s="46"/>
      <c r="K72" s="47"/>
      <c r="L72" s="44"/>
      <c r="M72" s="47"/>
      <c r="N72" s="44"/>
      <c r="O72" s="48"/>
      <c r="P72" s="137">
        <f t="shared" si="64"/>
        <v>0</v>
      </c>
      <c r="Q72" s="138">
        <f t="shared" si="65"/>
        <v>0</v>
      </c>
      <c r="R72" s="139">
        <f t="shared" si="66"/>
        <v>0</v>
      </c>
      <c r="S72" s="39"/>
      <c r="T72" s="5"/>
      <c r="U72" s="7"/>
      <c r="V72" s="5"/>
      <c r="W72" s="7"/>
      <c r="X72" s="5"/>
      <c r="Y72" s="7"/>
      <c r="Z72" s="46"/>
      <c r="AA72" s="47"/>
      <c r="AB72" s="44"/>
      <c r="AC72" s="47"/>
      <c r="AD72" s="44"/>
      <c r="AE72" s="48"/>
      <c r="AF72" s="137">
        <f t="shared" si="67"/>
        <v>0</v>
      </c>
      <c r="AG72" s="138">
        <f t="shared" si="68"/>
        <v>0</v>
      </c>
      <c r="AH72" s="139">
        <f t="shared" si="69"/>
        <v>0</v>
      </c>
      <c r="AI72" s="41"/>
      <c r="AJ72" s="43"/>
      <c r="AK72" s="47"/>
      <c r="AL72" s="44"/>
      <c r="AM72" s="47"/>
      <c r="AN72" s="44"/>
      <c r="AO72" s="48"/>
      <c r="AP72" s="46"/>
      <c r="AQ72" s="47"/>
      <c r="AR72" s="44"/>
      <c r="AS72" s="47"/>
      <c r="AT72" s="44"/>
      <c r="AU72" s="48"/>
      <c r="AV72" s="137">
        <f t="shared" si="70"/>
        <v>0</v>
      </c>
      <c r="AW72" s="138">
        <f t="shared" si="71"/>
        <v>0</v>
      </c>
      <c r="AX72" s="139">
        <f t="shared" si="72"/>
        <v>0</v>
      </c>
      <c r="AY72" s="41"/>
      <c r="AZ72" s="43"/>
      <c r="BA72" s="47"/>
      <c r="BB72" s="44"/>
      <c r="BC72" s="47"/>
      <c r="BD72" s="44"/>
      <c r="BE72" s="48"/>
      <c r="BF72" s="46"/>
      <c r="BG72" s="47"/>
      <c r="BH72" s="44"/>
      <c r="BI72" s="47"/>
      <c r="BJ72" s="44"/>
      <c r="BK72" s="48"/>
      <c r="BL72" s="137">
        <f t="shared" si="73"/>
        <v>0</v>
      </c>
      <c r="BM72" s="138">
        <f t="shared" si="74"/>
        <v>0</v>
      </c>
      <c r="BN72" s="139">
        <f t="shared" si="75"/>
        <v>0</v>
      </c>
      <c r="BO72" s="41"/>
      <c r="BP72" s="43"/>
      <c r="BQ72" s="47"/>
      <c r="BR72" s="44"/>
      <c r="BS72" s="47"/>
      <c r="BT72" s="44"/>
      <c r="BU72" s="48"/>
      <c r="BV72" s="46"/>
      <c r="BW72" s="47"/>
      <c r="BX72" s="44"/>
      <c r="BY72" s="47"/>
      <c r="BZ72" s="44"/>
      <c r="CA72" s="48"/>
      <c r="CB72" s="137">
        <f t="shared" si="76"/>
        <v>0</v>
      </c>
      <c r="CC72" s="138">
        <f t="shared" si="77"/>
        <v>0</v>
      </c>
      <c r="CD72" s="139">
        <f t="shared" si="78"/>
        <v>0</v>
      </c>
      <c r="CE72" s="41"/>
      <c r="CF72" s="43"/>
      <c r="CG72" s="47"/>
      <c r="CH72" s="44"/>
      <c r="CI72" s="47"/>
      <c r="CJ72" s="44"/>
      <c r="CK72" s="48"/>
      <c r="CL72" s="46"/>
      <c r="CM72" s="47"/>
      <c r="CN72" s="44"/>
      <c r="CO72" s="47"/>
      <c r="CP72" s="44"/>
      <c r="CQ72" s="48"/>
      <c r="CR72" s="137">
        <f t="shared" si="79"/>
        <v>0</v>
      </c>
      <c r="CS72" s="138">
        <f t="shared" si="80"/>
        <v>0</v>
      </c>
      <c r="CT72" s="139">
        <f t="shared" si="81"/>
        <v>0</v>
      </c>
      <c r="CU72" s="41"/>
      <c r="CV72" s="46">
        <f t="shared" si="82"/>
        <v>0</v>
      </c>
      <c r="CW72" s="47" t="e">
        <f t="shared" si="96"/>
        <v>#DIV/0!</v>
      </c>
      <c r="CX72" s="47">
        <f t="shared" si="83"/>
        <v>0</v>
      </c>
      <c r="CY72" s="47" t="e">
        <f t="shared" si="84"/>
        <v>#DIV/0!</v>
      </c>
      <c r="CZ72" s="44">
        <f t="shared" si="85"/>
        <v>0</v>
      </c>
      <c r="DA72" s="48" t="e">
        <f t="shared" si="86"/>
        <v>#DIV/0!</v>
      </c>
      <c r="DB72" s="46">
        <f t="shared" si="87"/>
        <v>0</v>
      </c>
      <c r="DC72" s="47" t="e">
        <f t="shared" si="88"/>
        <v>#DIV/0!</v>
      </c>
      <c r="DD72" s="44">
        <f t="shared" si="89"/>
        <v>0</v>
      </c>
      <c r="DE72" s="47" t="e">
        <f t="shared" si="90"/>
        <v>#DIV/0!</v>
      </c>
      <c r="DF72" s="44">
        <f t="shared" si="91"/>
        <v>0</v>
      </c>
      <c r="DG72" s="48" t="e">
        <f t="shared" si="92"/>
        <v>#DIV/0!</v>
      </c>
      <c r="DH72" s="174"/>
      <c r="DI72" s="187" t="s">
        <v>72</v>
      </c>
      <c r="DJ72" s="46">
        <f t="shared" si="93"/>
        <v>0</v>
      </c>
      <c r="DK72" s="44">
        <f t="shared" si="94"/>
        <v>0</v>
      </c>
      <c r="DL72" s="45">
        <f t="shared" si="95"/>
        <v>0</v>
      </c>
      <c r="DM72"/>
    </row>
    <row r="73" spans="1:119" s="60" customFormat="1" ht="15.6" x14ac:dyDescent="0.3">
      <c r="A73" s="33">
        <v>59</v>
      </c>
      <c r="B73" s="33" t="s">
        <v>175</v>
      </c>
      <c r="C73" s="50"/>
      <c r="D73" s="51"/>
      <c r="E73" s="55"/>
      <c r="F73" s="52"/>
      <c r="G73" s="55"/>
      <c r="H73" s="52"/>
      <c r="I73" s="56"/>
      <c r="J73" s="54"/>
      <c r="K73" s="55"/>
      <c r="L73" s="52"/>
      <c r="M73" s="55"/>
      <c r="N73" s="52"/>
      <c r="O73" s="56"/>
      <c r="P73" s="143">
        <f t="shared" si="64"/>
        <v>0</v>
      </c>
      <c r="Q73" s="144">
        <f t="shared" si="65"/>
        <v>0</v>
      </c>
      <c r="R73" s="145">
        <f t="shared" si="66"/>
        <v>0</v>
      </c>
      <c r="S73" s="39"/>
      <c r="T73" s="235"/>
      <c r="U73" s="236"/>
      <c r="V73" s="235"/>
      <c r="W73" s="236"/>
      <c r="X73" s="235"/>
      <c r="Y73" s="236"/>
      <c r="Z73" s="54"/>
      <c r="AA73" s="55"/>
      <c r="AB73" s="52"/>
      <c r="AC73" s="55"/>
      <c r="AD73" s="52"/>
      <c r="AE73" s="56"/>
      <c r="AF73" s="143">
        <f t="shared" si="67"/>
        <v>0</v>
      </c>
      <c r="AG73" s="144">
        <f t="shared" si="68"/>
        <v>0</v>
      </c>
      <c r="AH73" s="145">
        <f t="shared" si="69"/>
        <v>0</v>
      </c>
      <c r="AI73" s="41"/>
      <c r="AJ73" s="51"/>
      <c r="AK73" s="55"/>
      <c r="AL73" s="52"/>
      <c r="AM73" s="55"/>
      <c r="AN73" s="44"/>
      <c r="AO73" s="56"/>
      <c r="AP73" s="54"/>
      <c r="AQ73" s="55"/>
      <c r="AR73" s="52"/>
      <c r="AS73" s="55"/>
      <c r="AT73" s="52"/>
      <c r="AU73" s="56"/>
      <c r="AV73" s="143">
        <f t="shared" si="70"/>
        <v>0</v>
      </c>
      <c r="AW73" s="144">
        <f t="shared" si="71"/>
        <v>0</v>
      </c>
      <c r="AX73" s="145">
        <f t="shared" si="72"/>
        <v>0</v>
      </c>
      <c r="AY73" s="41"/>
      <c r="AZ73" s="51"/>
      <c r="BA73" s="55"/>
      <c r="BB73" s="52"/>
      <c r="BC73" s="55"/>
      <c r="BD73" s="44"/>
      <c r="BE73" s="56"/>
      <c r="BF73" s="54"/>
      <c r="BG73" s="55"/>
      <c r="BH73" s="52"/>
      <c r="BI73" s="55"/>
      <c r="BJ73" s="52"/>
      <c r="BK73" s="56"/>
      <c r="BL73" s="143">
        <f t="shared" si="73"/>
        <v>0</v>
      </c>
      <c r="BM73" s="144">
        <f t="shared" si="74"/>
        <v>0</v>
      </c>
      <c r="BN73" s="145">
        <f t="shared" si="75"/>
        <v>0</v>
      </c>
      <c r="BO73" s="41"/>
      <c r="BP73" s="51"/>
      <c r="BQ73" s="55"/>
      <c r="BR73" s="52"/>
      <c r="BS73" s="55"/>
      <c r="BT73" s="52"/>
      <c r="BU73" s="56"/>
      <c r="BV73" s="54"/>
      <c r="BW73" s="55"/>
      <c r="BX73" s="52"/>
      <c r="BY73" s="55"/>
      <c r="BZ73" s="52"/>
      <c r="CA73" s="56"/>
      <c r="CB73" s="143">
        <f t="shared" si="76"/>
        <v>0</v>
      </c>
      <c r="CC73" s="144">
        <f t="shared" si="77"/>
        <v>0</v>
      </c>
      <c r="CD73" s="145">
        <f t="shared" si="78"/>
        <v>0</v>
      </c>
      <c r="CE73" s="41"/>
      <c r="CF73" s="51"/>
      <c r="CG73" s="55"/>
      <c r="CH73" s="52"/>
      <c r="CI73" s="55"/>
      <c r="CJ73" s="44"/>
      <c r="CK73" s="56"/>
      <c r="CL73" s="54"/>
      <c r="CM73" s="55"/>
      <c r="CN73" s="52"/>
      <c r="CO73" s="55"/>
      <c r="CP73" s="52"/>
      <c r="CQ73" s="56"/>
      <c r="CR73" s="143">
        <f t="shared" si="79"/>
        <v>0</v>
      </c>
      <c r="CS73" s="144">
        <f t="shared" si="80"/>
        <v>0</v>
      </c>
      <c r="CT73" s="145">
        <f t="shared" si="81"/>
        <v>0</v>
      </c>
      <c r="CU73" s="41"/>
      <c r="CV73" s="54">
        <f>SUM(CV66:CV72)</f>
        <v>0</v>
      </c>
      <c r="CW73" s="55" t="e">
        <f t="shared" si="96"/>
        <v>#DIV/0!</v>
      </c>
      <c r="CX73" s="55">
        <f>SUM(CX66:CX72)</f>
        <v>0</v>
      </c>
      <c r="CY73" s="55" t="e">
        <f t="shared" si="84"/>
        <v>#DIV/0!</v>
      </c>
      <c r="CZ73" s="52">
        <f t="shared" si="85"/>
        <v>0</v>
      </c>
      <c r="DA73" s="56" t="e">
        <f t="shared" si="86"/>
        <v>#DIV/0!</v>
      </c>
      <c r="DB73" s="54">
        <f>SUM(DB66:DB72)</f>
        <v>0</v>
      </c>
      <c r="DC73" s="55" t="e">
        <f t="shared" si="88"/>
        <v>#DIV/0!</v>
      </c>
      <c r="DD73" s="52">
        <f>SUM(DD66:DD72)</f>
        <v>0</v>
      </c>
      <c r="DE73" s="55" t="e">
        <f t="shared" si="90"/>
        <v>#DIV/0!</v>
      </c>
      <c r="DF73" s="52">
        <f>SUM(DF66:DF72)</f>
        <v>0</v>
      </c>
      <c r="DG73" s="56" t="e">
        <f t="shared" si="92"/>
        <v>#DIV/0!</v>
      </c>
      <c r="DH73" s="175"/>
      <c r="DI73" s="187" t="s">
        <v>175</v>
      </c>
      <c r="DJ73" s="54">
        <f t="shared" ref="DJ73:DK73" si="97">SUM(DJ66:DJ72)</f>
        <v>0</v>
      </c>
      <c r="DK73" s="52">
        <f t="shared" si="97"/>
        <v>0</v>
      </c>
      <c r="DL73" s="53">
        <f>SUM(DL66:DL72)</f>
        <v>0</v>
      </c>
      <c r="DM73"/>
      <c r="DO73" s="57"/>
    </row>
    <row r="74" spans="1:119" s="60" customFormat="1" ht="15.6" x14ac:dyDescent="0.3">
      <c r="A74" s="33"/>
      <c r="B74" s="32" t="s">
        <v>73</v>
      </c>
      <c r="C74" s="42"/>
      <c r="D74" s="43"/>
      <c r="E74" s="47"/>
      <c r="F74" s="47"/>
      <c r="G74" s="47"/>
      <c r="H74" s="47"/>
      <c r="I74" s="48"/>
      <c r="J74" s="46"/>
      <c r="K74" s="47"/>
      <c r="L74" s="44"/>
      <c r="M74" s="47"/>
      <c r="N74" s="44"/>
      <c r="O74" s="48"/>
      <c r="P74" s="146"/>
      <c r="Q74" s="147"/>
      <c r="R74" s="148"/>
      <c r="S74" s="39"/>
      <c r="T74" s="5"/>
      <c r="U74" s="7"/>
      <c r="V74" s="5"/>
      <c r="W74" s="7"/>
      <c r="X74" s="7"/>
      <c r="Y74" s="7"/>
      <c r="Z74" s="46"/>
      <c r="AA74" s="47"/>
      <c r="AB74" s="44"/>
      <c r="AC74" s="47"/>
      <c r="AD74" s="44"/>
      <c r="AE74" s="48"/>
      <c r="AF74" s="146"/>
      <c r="AG74" s="147"/>
      <c r="AH74" s="148"/>
      <c r="AI74" s="41"/>
      <c r="AJ74" s="43"/>
      <c r="AK74" s="47"/>
      <c r="AL74" s="47"/>
      <c r="AM74" s="47"/>
      <c r="AN74" s="47"/>
      <c r="AO74" s="48"/>
      <c r="AP74" s="46"/>
      <c r="AQ74" s="47"/>
      <c r="AR74" s="44"/>
      <c r="AS74" s="47"/>
      <c r="AT74" s="44"/>
      <c r="AU74" s="48"/>
      <c r="AV74" s="146"/>
      <c r="AW74" s="147"/>
      <c r="AX74" s="148"/>
      <c r="AY74" s="41"/>
      <c r="AZ74" s="43"/>
      <c r="BA74" s="47"/>
      <c r="BB74" s="47"/>
      <c r="BC74" s="47"/>
      <c r="BD74" s="47"/>
      <c r="BE74" s="48"/>
      <c r="BF74" s="46"/>
      <c r="BG74" s="47"/>
      <c r="BH74" s="44"/>
      <c r="BI74" s="47"/>
      <c r="BJ74" s="44"/>
      <c r="BK74" s="48"/>
      <c r="BL74" s="146"/>
      <c r="BM74" s="147"/>
      <c r="BN74" s="148"/>
      <c r="BO74" s="41"/>
      <c r="BP74" s="43"/>
      <c r="BQ74" s="47"/>
      <c r="BR74" s="47"/>
      <c r="BS74" s="47"/>
      <c r="BT74" s="47"/>
      <c r="BU74" s="48"/>
      <c r="BV74" s="46"/>
      <c r="BW74" s="47"/>
      <c r="BX74" s="44"/>
      <c r="BY74" s="47"/>
      <c r="BZ74" s="44"/>
      <c r="CA74" s="48"/>
      <c r="CB74" s="146"/>
      <c r="CC74" s="147"/>
      <c r="CD74" s="148"/>
      <c r="CE74" s="41"/>
      <c r="CF74" s="43"/>
      <c r="CG74" s="47"/>
      <c r="CH74" s="47"/>
      <c r="CI74" s="47"/>
      <c r="CJ74" s="47"/>
      <c r="CK74" s="48"/>
      <c r="CL74" s="46"/>
      <c r="CM74" s="47"/>
      <c r="CN74" s="44"/>
      <c r="CO74" s="47"/>
      <c r="CP74" s="44"/>
      <c r="CQ74" s="48"/>
      <c r="CR74" s="146"/>
      <c r="CS74" s="147"/>
      <c r="CT74" s="148"/>
      <c r="CU74" s="41"/>
      <c r="CV74" s="46"/>
      <c r="CW74" s="47"/>
      <c r="CX74" s="47"/>
      <c r="CY74" s="47"/>
      <c r="CZ74" s="44"/>
      <c r="DA74" s="48"/>
      <c r="DB74" s="58"/>
      <c r="DC74" s="47"/>
      <c r="DD74" s="44"/>
      <c r="DE74" s="47"/>
      <c r="DF74" s="44"/>
      <c r="DG74" s="48"/>
      <c r="DH74" s="174"/>
      <c r="DI74" s="186" t="s">
        <v>73</v>
      </c>
      <c r="DJ74" s="46"/>
      <c r="DK74" s="44"/>
      <c r="DL74" s="45"/>
      <c r="DM74"/>
    </row>
    <row r="75" spans="1:119" s="60" customFormat="1" ht="15.6" x14ac:dyDescent="0.3">
      <c r="A75" s="33">
        <v>60</v>
      </c>
      <c r="B75" s="33" t="s">
        <v>74</v>
      </c>
      <c r="C75" s="42"/>
      <c r="D75" s="43"/>
      <c r="E75" s="47"/>
      <c r="F75" s="47"/>
      <c r="G75" s="47"/>
      <c r="H75" s="44"/>
      <c r="I75" s="48"/>
      <c r="J75" s="46"/>
      <c r="K75" s="47"/>
      <c r="L75" s="44"/>
      <c r="M75" s="47"/>
      <c r="N75" s="44"/>
      <c r="O75" s="48"/>
      <c r="P75" s="137">
        <f t="shared" ref="P75:P96" si="98">+D75+J75</f>
        <v>0</v>
      </c>
      <c r="Q75" s="138">
        <f t="shared" ref="Q75:Q96" si="99">+F75+L75</f>
        <v>0</v>
      </c>
      <c r="R75" s="139">
        <f t="shared" ref="R75:R96" si="100">+P75+Q75</f>
        <v>0</v>
      </c>
      <c r="S75" s="39"/>
      <c r="T75" s="5"/>
      <c r="U75" s="7"/>
      <c r="V75" s="5"/>
      <c r="W75" s="7"/>
      <c r="X75" s="5"/>
      <c r="Y75" s="7"/>
      <c r="Z75" s="46"/>
      <c r="AA75" s="47"/>
      <c r="AB75" s="44"/>
      <c r="AC75" s="47"/>
      <c r="AD75" s="44"/>
      <c r="AE75" s="48"/>
      <c r="AF75" s="137">
        <f t="shared" ref="AF75:AF96" si="101">+T75+Z75</f>
        <v>0</v>
      </c>
      <c r="AG75" s="138">
        <f t="shared" ref="AG75:AG96" si="102">+V75+AB75</f>
        <v>0</v>
      </c>
      <c r="AH75" s="139">
        <f t="shared" ref="AH75:AH96" si="103">+AF75+AG75</f>
        <v>0</v>
      </c>
      <c r="AI75" s="41"/>
      <c r="AJ75" s="43"/>
      <c r="AK75" s="47"/>
      <c r="AL75" s="44"/>
      <c r="AM75" s="47"/>
      <c r="AN75" s="44"/>
      <c r="AO75" s="48"/>
      <c r="AP75" s="46"/>
      <c r="AQ75" s="47"/>
      <c r="AR75" s="44"/>
      <c r="AS75" s="47"/>
      <c r="AT75" s="44"/>
      <c r="AU75" s="48"/>
      <c r="AV75" s="137">
        <f t="shared" ref="AV75:AV96" si="104">+AJ75+AP75</f>
        <v>0</v>
      </c>
      <c r="AW75" s="138">
        <f t="shared" ref="AW75:AW96" si="105">+AL75+AR75</f>
        <v>0</v>
      </c>
      <c r="AX75" s="139">
        <f t="shared" ref="AX75:AX96" si="106">+AV75+AW75</f>
        <v>0</v>
      </c>
      <c r="AY75" s="41"/>
      <c r="AZ75" s="43"/>
      <c r="BA75" s="47"/>
      <c r="BB75" s="47"/>
      <c r="BC75" s="47"/>
      <c r="BD75" s="44"/>
      <c r="BE75" s="48"/>
      <c r="BF75" s="46"/>
      <c r="BG75" s="47"/>
      <c r="BH75" s="44"/>
      <c r="BI75" s="47"/>
      <c r="BJ75" s="44"/>
      <c r="BK75" s="48"/>
      <c r="BL75" s="137">
        <f t="shared" ref="BL75:BL96" si="107">+AZ75+BF75</f>
        <v>0</v>
      </c>
      <c r="BM75" s="138">
        <f t="shared" ref="BM75:BM96" si="108">+BB75+BH75</f>
        <v>0</v>
      </c>
      <c r="BN75" s="139">
        <f t="shared" ref="BN75:BN96" si="109">+BL75+BM75</f>
        <v>0</v>
      </c>
      <c r="BO75" s="41"/>
      <c r="BP75" s="43"/>
      <c r="BQ75" s="47"/>
      <c r="BR75" s="47"/>
      <c r="BS75" s="47"/>
      <c r="BT75" s="44"/>
      <c r="BU75" s="48"/>
      <c r="BV75" s="46"/>
      <c r="BW75" s="47"/>
      <c r="BX75" s="44"/>
      <c r="BY75" s="47"/>
      <c r="BZ75" s="44"/>
      <c r="CA75" s="48"/>
      <c r="CB75" s="137">
        <f t="shared" ref="CB75:CB96" si="110">+BP75+BV75</f>
        <v>0</v>
      </c>
      <c r="CC75" s="138">
        <f t="shared" ref="CC75:CC96" si="111">+BR75+BX75</f>
        <v>0</v>
      </c>
      <c r="CD75" s="139">
        <f t="shared" ref="CD75:CD96" si="112">+CB75+CC75</f>
        <v>0</v>
      </c>
      <c r="CE75" s="41"/>
      <c r="CF75" s="43"/>
      <c r="CG75" s="47"/>
      <c r="CH75" s="47"/>
      <c r="CI75" s="47"/>
      <c r="CJ75" s="44"/>
      <c r="CK75" s="48"/>
      <c r="CL75" s="46"/>
      <c r="CM75" s="47"/>
      <c r="CN75" s="44"/>
      <c r="CO75" s="47"/>
      <c r="CP75" s="44"/>
      <c r="CQ75" s="48"/>
      <c r="CR75" s="137">
        <f t="shared" ref="CR75:CR96" si="113">+CF75+CL75</f>
        <v>0</v>
      </c>
      <c r="CS75" s="138">
        <f t="shared" ref="CS75:CS96" si="114">+CH75+CN75</f>
        <v>0</v>
      </c>
      <c r="CT75" s="139">
        <f t="shared" ref="CT75:CT96" si="115">+CR75+CS75</f>
        <v>0</v>
      </c>
      <c r="CU75" s="41"/>
      <c r="CV75" s="46">
        <f t="shared" ref="CV75:CV94" si="116">+D75+T75+AJ75+AZ75+BP75+CF75</f>
        <v>0</v>
      </c>
      <c r="CW75" s="47" t="e">
        <f t="shared" si="96"/>
        <v>#DIV/0!</v>
      </c>
      <c r="CX75" s="47">
        <f t="shared" ref="CX75:CX94" si="117">+F75+V75+AL75+BB75+BR75+CH75</f>
        <v>0</v>
      </c>
      <c r="CY75" s="47" t="e">
        <f t="shared" ref="CY75:CY96" si="118">+CX75/$CX$111</f>
        <v>#DIV/0!</v>
      </c>
      <c r="CZ75" s="44">
        <f t="shared" ref="CZ75:CZ96" si="119">+CV75+CX75</f>
        <v>0</v>
      </c>
      <c r="DA75" s="48" t="e">
        <f t="shared" ref="DA75:DA96" si="120">+CZ75/$CZ$111</f>
        <v>#DIV/0!</v>
      </c>
      <c r="DB75" s="46">
        <f t="shared" ref="DB75:DB94" si="121">+J75+Z75+AP75+BF75+BV75+CL75</f>
        <v>0</v>
      </c>
      <c r="DC75" s="47" t="e">
        <f t="shared" si="88"/>
        <v>#DIV/0!</v>
      </c>
      <c r="DD75" s="44">
        <f t="shared" ref="DD75:DD94" si="122">+L75+AB75+AR75+BH75+BX75+CN75</f>
        <v>0</v>
      </c>
      <c r="DE75" s="47" t="e">
        <f t="shared" ref="DE75:DE96" si="123">+DD75/$DD$111</f>
        <v>#DIV/0!</v>
      </c>
      <c r="DF75" s="44">
        <f t="shared" ref="DF75:DF94" si="124">+DB75+DD75</f>
        <v>0</v>
      </c>
      <c r="DG75" s="48" t="e">
        <f t="shared" ref="DG75:DG96" si="125">+DF75/$DF$111</f>
        <v>#DIV/0!</v>
      </c>
      <c r="DH75" s="174"/>
      <c r="DI75" s="187" t="s">
        <v>74</v>
      </c>
      <c r="DJ75" s="46">
        <f t="shared" ref="DJ75:DJ94" si="126">+CZ75</f>
        <v>0</v>
      </c>
      <c r="DK75" s="44">
        <f t="shared" ref="DK75:DK94" si="127">+DF75</f>
        <v>0</v>
      </c>
      <c r="DL75" s="45">
        <f t="shared" ref="DL75:DL94" si="128">+DJ75+DK75</f>
        <v>0</v>
      </c>
      <c r="DM75"/>
    </row>
    <row r="76" spans="1:119" s="60" customFormat="1" ht="15.6" x14ac:dyDescent="0.3">
      <c r="A76" s="33">
        <v>61</v>
      </c>
      <c r="B76" s="33" t="s">
        <v>75</v>
      </c>
      <c r="C76" s="42"/>
      <c r="D76" s="43"/>
      <c r="E76" s="47"/>
      <c r="F76" s="47"/>
      <c r="G76" s="47"/>
      <c r="H76" s="44"/>
      <c r="I76" s="48"/>
      <c r="J76" s="46"/>
      <c r="K76" s="47"/>
      <c r="L76" s="44"/>
      <c r="M76" s="47"/>
      <c r="N76" s="44"/>
      <c r="O76" s="48"/>
      <c r="P76" s="137">
        <f t="shared" si="98"/>
        <v>0</v>
      </c>
      <c r="Q76" s="138">
        <f t="shared" si="99"/>
        <v>0</v>
      </c>
      <c r="R76" s="139">
        <f t="shared" si="100"/>
        <v>0</v>
      </c>
      <c r="S76" s="39"/>
      <c r="T76" s="5"/>
      <c r="U76" s="7"/>
      <c r="V76" s="5"/>
      <c r="W76" s="7"/>
      <c r="X76" s="5"/>
      <c r="Y76" s="7"/>
      <c r="Z76" s="46"/>
      <c r="AA76" s="47"/>
      <c r="AB76" s="44"/>
      <c r="AC76" s="47"/>
      <c r="AD76" s="44"/>
      <c r="AE76" s="48"/>
      <c r="AF76" s="137">
        <f t="shared" si="101"/>
        <v>0</v>
      </c>
      <c r="AG76" s="138">
        <f t="shared" si="102"/>
        <v>0</v>
      </c>
      <c r="AH76" s="139">
        <f t="shared" si="103"/>
        <v>0</v>
      </c>
      <c r="AI76" s="41"/>
      <c r="AJ76" s="43"/>
      <c r="AK76" s="47"/>
      <c r="AL76" s="44"/>
      <c r="AM76" s="47"/>
      <c r="AN76" s="44"/>
      <c r="AO76" s="48"/>
      <c r="AP76" s="46"/>
      <c r="AQ76" s="47"/>
      <c r="AR76" s="44"/>
      <c r="AS76" s="47"/>
      <c r="AT76" s="44"/>
      <c r="AU76" s="48"/>
      <c r="AV76" s="137">
        <f t="shared" si="104"/>
        <v>0</v>
      </c>
      <c r="AW76" s="138">
        <f t="shared" si="105"/>
        <v>0</v>
      </c>
      <c r="AX76" s="139">
        <f t="shared" si="106"/>
        <v>0</v>
      </c>
      <c r="AY76" s="41"/>
      <c r="AZ76" s="43"/>
      <c r="BA76" s="47"/>
      <c r="BB76" s="47"/>
      <c r="BC76" s="47"/>
      <c r="BD76" s="44"/>
      <c r="BE76" s="48"/>
      <c r="BF76" s="46"/>
      <c r="BG76" s="47"/>
      <c r="BH76" s="44"/>
      <c r="BI76" s="47"/>
      <c r="BJ76" s="44"/>
      <c r="BK76" s="48"/>
      <c r="BL76" s="137">
        <f t="shared" si="107"/>
        <v>0</v>
      </c>
      <c r="BM76" s="138">
        <f t="shared" si="108"/>
        <v>0</v>
      </c>
      <c r="BN76" s="139">
        <f t="shared" si="109"/>
        <v>0</v>
      </c>
      <c r="BO76" s="41"/>
      <c r="BP76" s="43"/>
      <c r="BQ76" s="47"/>
      <c r="BR76" s="47"/>
      <c r="BS76" s="47"/>
      <c r="BT76" s="44"/>
      <c r="BU76" s="48"/>
      <c r="BV76" s="46"/>
      <c r="BW76" s="47"/>
      <c r="BX76" s="44"/>
      <c r="BY76" s="47"/>
      <c r="BZ76" s="44"/>
      <c r="CA76" s="48"/>
      <c r="CB76" s="137">
        <f t="shared" si="110"/>
        <v>0</v>
      </c>
      <c r="CC76" s="138">
        <f t="shared" si="111"/>
        <v>0</v>
      </c>
      <c r="CD76" s="139">
        <f t="shared" si="112"/>
        <v>0</v>
      </c>
      <c r="CE76" s="41"/>
      <c r="CF76" s="43"/>
      <c r="CG76" s="47"/>
      <c r="CH76" s="47"/>
      <c r="CI76" s="47"/>
      <c r="CJ76" s="44"/>
      <c r="CK76" s="48"/>
      <c r="CL76" s="46"/>
      <c r="CM76" s="47"/>
      <c r="CN76" s="44"/>
      <c r="CO76" s="47"/>
      <c r="CP76" s="44"/>
      <c r="CQ76" s="48"/>
      <c r="CR76" s="137">
        <f t="shared" si="113"/>
        <v>0</v>
      </c>
      <c r="CS76" s="138">
        <f t="shared" si="114"/>
        <v>0</v>
      </c>
      <c r="CT76" s="139">
        <f t="shared" si="115"/>
        <v>0</v>
      </c>
      <c r="CU76" s="41"/>
      <c r="CV76" s="46">
        <f t="shared" si="116"/>
        <v>0</v>
      </c>
      <c r="CW76" s="47" t="e">
        <f t="shared" si="96"/>
        <v>#DIV/0!</v>
      </c>
      <c r="CX76" s="47">
        <f t="shared" si="117"/>
        <v>0</v>
      </c>
      <c r="CY76" s="47" t="e">
        <f t="shared" si="118"/>
        <v>#DIV/0!</v>
      </c>
      <c r="CZ76" s="44">
        <f t="shared" si="119"/>
        <v>0</v>
      </c>
      <c r="DA76" s="48" t="e">
        <f t="shared" si="120"/>
        <v>#DIV/0!</v>
      </c>
      <c r="DB76" s="46">
        <f t="shared" si="121"/>
        <v>0</v>
      </c>
      <c r="DC76" s="47" t="e">
        <f t="shared" si="88"/>
        <v>#DIV/0!</v>
      </c>
      <c r="DD76" s="44">
        <f t="shared" si="122"/>
        <v>0</v>
      </c>
      <c r="DE76" s="47" t="e">
        <f t="shared" si="123"/>
        <v>#DIV/0!</v>
      </c>
      <c r="DF76" s="44">
        <f t="shared" si="124"/>
        <v>0</v>
      </c>
      <c r="DG76" s="48" t="e">
        <f t="shared" si="125"/>
        <v>#DIV/0!</v>
      </c>
      <c r="DH76" s="174"/>
      <c r="DI76" s="187" t="s">
        <v>75</v>
      </c>
      <c r="DJ76" s="46">
        <f t="shared" si="126"/>
        <v>0</v>
      </c>
      <c r="DK76" s="44">
        <f t="shared" si="127"/>
        <v>0</v>
      </c>
      <c r="DL76" s="45">
        <f t="shared" si="128"/>
        <v>0</v>
      </c>
      <c r="DM76"/>
    </row>
    <row r="77" spans="1:119" s="60" customFormat="1" ht="15.6" x14ac:dyDescent="0.3">
      <c r="A77" s="33">
        <v>62</v>
      </c>
      <c r="B77" s="33" t="s">
        <v>76</v>
      </c>
      <c r="C77" s="42"/>
      <c r="D77" s="43"/>
      <c r="E77" s="47"/>
      <c r="F77" s="47"/>
      <c r="G77" s="47"/>
      <c r="H77" s="44"/>
      <c r="I77" s="48"/>
      <c r="J77" s="46"/>
      <c r="K77" s="47"/>
      <c r="L77" s="44"/>
      <c r="M77" s="47"/>
      <c r="N77" s="44"/>
      <c r="O77" s="48"/>
      <c r="P77" s="137">
        <f t="shared" si="98"/>
        <v>0</v>
      </c>
      <c r="Q77" s="138">
        <f t="shared" si="99"/>
        <v>0</v>
      </c>
      <c r="R77" s="139">
        <f t="shared" si="100"/>
        <v>0</v>
      </c>
      <c r="S77" s="39"/>
      <c r="T77" s="5"/>
      <c r="U77" s="7"/>
      <c r="V77" s="5"/>
      <c r="W77" s="7"/>
      <c r="X77" s="5"/>
      <c r="Y77" s="7"/>
      <c r="Z77" s="46"/>
      <c r="AA77" s="47"/>
      <c r="AB77" s="44"/>
      <c r="AC77" s="47"/>
      <c r="AD77" s="44"/>
      <c r="AE77" s="48"/>
      <c r="AF77" s="137">
        <f t="shared" si="101"/>
        <v>0</v>
      </c>
      <c r="AG77" s="138">
        <f t="shared" si="102"/>
        <v>0</v>
      </c>
      <c r="AH77" s="139">
        <f t="shared" si="103"/>
        <v>0</v>
      </c>
      <c r="AI77" s="41"/>
      <c r="AJ77" s="43"/>
      <c r="AK77" s="47"/>
      <c r="AL77" s="44"/>
      <c r="AM77" s="47"/>
      <c r="AN77" s="44"/>
      <c r="AO77" s="48"/>
      <c r="AP77" s="46"/>
      <c r="AQ77" s="47"/>
      <c r="AR77" s="44"/>
      <c r="AS77" s="47"/>
      <c r="AT77" s="44"/>
      <c r="AU77" s="48"/>
      <c r="AV77" s="137">
        <f t="shared" si="104"/>
        <v>0</v>
      </c>
      <c r="AW77" s="138">
        <f t="shared" si="105"/>
        <v>0</v>
      </c>
      <c r="AX77" s="139">
        <f t="shared" si="106"/>
        <v>0</v>
      </c>
      <c r="AY77" s="41"/>
      <c r="AZ77" s="43"/>
      <c r="BA77" s="47"/>
      <c r="BB77" s="47"/>
      <c r="BC77" s="47"/>
      <c r="BD77" s="44"/>
      <c r="BE77" s="48"/>
      <c r="BF77" s="46"/>
      <c r="BG77" s="47"/>
      <c r="BH77" s="44"/>
      <c r="BI77" s="47"/>
      <c r="BJ77" s="44"/>
      <c r="BK77" s="48"/>
      <c r="BL77" s="137">
        <f t="shared" si="107"/>
        <v>0</v>
      </c>
      <c r="BM77" s="138">
        <f t="shared" si="108"/>
        <v>0</v>
      </c>
      <c r="BN77" s="139">
        <f t="shared" si="109"/>
        <v>0</v>
      </c>
      <c r="BO77" s="41"/>
      <c r="BP77" s="43"/>
      <c r="BQ77" s="47"/>
      <c r="BR77" s="47"/>
      <c r="BS77" s="47"/>
      <c r="BT77" s="44"/>
      <c r="BU77" s="48"/>
      <c r="BV77" s="46"/>
      <c r="BW77" s="47"/>
      <c r="BX77" s="44"/>
      <c r="BY77" s="47"/>
      <c r="BZ77" s="44"/>
      <c r="CA77" s="48"/>
      <c r="CB77" s="137">
        <f t="shared" si="110"/>
        <v>0</v>
      </c>
      <c r="CC77" s="138">
        <f t="shared" si="111"/>
        <v>0</v>
      </c>
      <c r="CD77" s="139">
        <f t="shared" si="112"/>
        <v>0</v>
      </c>
      <c r="CE77" s="41"/>
      <c r="CF77" s="43"/>
      <c r="CG77" s="47"/>
      <c r="CH77" s="47"/>
      <c r="CI77" s="47"/>
      <c r="CJ77" s="44"/>
      <c r="CK77" s="48"/>
      <c r="CL77" s="46"/>
      <c r="CM77" s="47"/>
      <c r="CN77" s="44"/>
      <c r="CO77" s="47"/>
      <c r="CP77" s="44"/>
      <c r="CQ77" s="48"/>
      <c r="CR77" s="137">
        <f t="shared" si="113"/>
        <v>0</v>
      </c>
      <c r="CS77" s="138">
        <f t="shared" si="114"/>
        <v>0</v>
      </c>
      <c r="CT77" s="139">
        <f t="shared" si="115"/>
        <v>0</v>
      </c>
      <c r="CU77" s="41"/>
      <c r="CV77" s="46">
        <f t="shared" si="116"/>
        <v>0</v>
      </c>
      <c r="CW77" s="47" t="e">
        <f t="shared" si="96"/>
        <v>#DIV/0!</v>
      </c>
      <c r="CX77" s="47">
        <f t="shared" si="117"/>
        <v>0</v>
      </c>
      <c r="CY77" s="47" t="e">
        <f t="shared" si="118"/>
        <v>#DIV/0!</v>
      </c>
      <c r="CZ77" s="44">
        <f t="shared" si="119"/>
        <v>0</v>
      </c>
      <c r="DA77" s="48" t="e">
        <f t="shared" si="120"/>
        <v>#DIV/0!</v>
      </c>
      <c r="DB77" s="46">
        <f t="shared" si="121"/>
        <v>0</v>
      </c>
      <c r="DC77" s="47" t="e">
        <f t="shared" si="88"/>
        <v>#DIV/0!</v>
      </c>
      <c r="DD77" s="44">
        <f t="shared" si="122"/>
        <v>0</v>
      </c>
      <c r="DE77" s="47" t="e">
        <f t="shared" si="123"/>
        <v>#DIV/0!</v>
      </c>
      <c r="DF77" s="44">
        <f t="shared" si="124"/>
        <v>0</v>
      </c>
      <c r="DG77" s="48" t="e">
        <f t="shared" si="125"/>
        <v>#DIV/0!</v>
      </c>
      <c r="DH77" s="174"/>
      <c r="DI77" s="187" t="s">
        <v>76</v>
      </c>
      <c r="DJ77" s="46">
        <f t="shared" si="126"/>
        <v>0</v>
      </c>
      <c r="DK77" s="44">
        <f t="shared" si="127"/>
        <v>0</v>
      </c>
      <c r="DL77" s="45">
        <f t="shared" si="128"/>
        <v>0</v>
      </c>
      <c r="DM77"/>
    </row>
    <row r="78" spans="1:119" s="60" customFormat="1" ht="15.6" x14ac:dyDescent="0.3">
      <c r="A78" s="33">
        <v>63</v>
      </c>
      <c r="B78" s="33" t="s">
        <v>77</v>
      </c>
      <c r="C78" s="42"/>
      <c r="D78" s="43"/>
      <c r="E78" s="47"/>
      <c r="F78" s="47"/>
      <c r="G78" s="47"/>
      <c r="H78" s="44"/>
      <c r="I78" s="48"/>
      <c r="J78" s="46"/>
      <c r="K78" s="47"/>
      <c r="L78" s="44"/>
      <c r="M78" s="47"/>
      <c r="N78" s="44"/>
      <c r="O78" s="48"/>
      <c r="P78" s="137">
        <f t="shared" si="98"/>
        <v>0</v>
      </c>
      <c r="Q78" s="138">
        <f t="shared" si="99"/>
        <v>0</v>
      </c>
      <c r="R78" s="139">
        <f t="shared" si="100"/>
        <v>0</v>
      </c>
      <c r="S78" s="39"/>
      <c r="T78" s="5"/>
      <c r="U78" s="7"/>
      <c r="V78" s="5"/>
      <c r="W78" s="7"/>
      <c r="X78" s="5"/>
      <c r="Y78" s="7"/>
      <c r="Z78" s="46"/>
      <c r="AA78" s="47"/>
      <c r="AB78" s="44"/>
      <c r="AC78" s="47"/>
      <c r="AD78" s="44"/>
      <c r="AE78" s="48"/>
      <c r="AF78" s="137">
        <f t="shared" si="101"/>
        <v>0</v>
      </c>
      <c r="AG78" s="138">
        <f t="shared" si="102"/>
        <v>0</v>
      </c>
      <c r="AH78" s="139">
        <f t="shared" si="103"/>
        <v>0</v>
      </c>
      <c r="AI78" s="41"/>
      <c r="AJ78" s="43"/>
      <c r="AK78" s="47"/>
      <c r="AL78" s="44"/>
      <c r="AM78" s="47"/>
      <c r="AN78" s="44"/>
      <c r="AO78" s="48"/>
      <c r="AP78" s="46"/>
      <c r="AQ78" s="47"/>
      <c r="AR78" s="44"/>
      <c r="AS78" s="47"/>
      <c r="AT78" s="44"/>
      <c r="AU78" s="48"/>
      <c r="AV78" s="137">
        <f t="shared" si="104"/>
        <v>0</v>
      </c>
      <c r="AW78" s="138">
        <f t="shared" si="105"/>
        <v>0</v>
      </c>
      <c r="AX78" s="139">
        <f t="shared" si="106"/>
        <v>0</v>
      </c>
      <c r="AY78" s="41"/>
      <c r="AZ78" s="43"/>
      <c r="BA78" s="47"/>
      <c r="BB78" s="47"/>
      <c r="BC78" s="47"/>
      <c r="BD78" s="44"/>
      <c r="BE78" s="48"/>
      <c r="BF78" s="46"/>
      <c r="BG78" s="47"/>
      <c r="BH78" s="44"/>
      <c r="BI78" s="47"/>
      <c r="BJ78" s="44"/>
      <c r="BK78" s="48"/>
      <c r="BL78" s="137">
        <f t="shared" si="107"/>
        <v>0</v>
      </c>
      <c r="BM78" s="138">
        <f t="shared" si="108"/>
        <v>0</v>
      </c>
      <c r="BN78" s="139">
        <f t="shared" si="109"/>
        <v>0</v>
      </c>
      <c r="BO78" s="41"/>
      <c r="BP78" s="43"/>
      <c r="BQ78" s="47"/>
      <c r="BR78" s="47"/>
      <c r="BS78" s="47"/>
      <c r="BT78" s="44"/>
      <c r="BU78" s="48"/>
      <c r="BV78" s="46"/>
      <c r="BW78" s="47"/>
      <c r="BX78" s="44"/>
      <c r="BY78" s="47"/>
      <c r="BZ78" s="44"/>
      <c r="CA78" s="48"/>
      <c r="CB78" s="137">
        <f t="shared" si="110"/>
        <v>0</v>
      </c>
      <c r="CC78" s="138">
        <f t="shared" si="111"/>
        <v>0</v>
      </c>
      <c r="CD78" s="139">
        <f t="shared" si="112"/>
        <v>0</v>
      </c>
      <c r="CE78" s="41"/>
      <c r="CF78" s="43"/>
      <c r="CG78" s="47"/>
      <c r="CH78" s="47"/>
      <c r="CI78" s="47"/>
      <c r="CJ78" s="44"/>
      <c r="CK78" s="48"/>
      <c r="CL78" s="46"/>
      <c r="CM78" s="47"/>
      <c r="CN78" s="44"/>
      <c r="CO78" s="47"/>
      <c r="CP78" s="44"/>
      <c r="CQ78" s="48"/>
      <c r="CR78" s="137">
        <f t="shared" si="113"/>
        <v>0</v>
      </c>
      <c r="CS78" s="138">
        <f t="shared" si="114"/>
        <v>0</v>
      </c>
      <c r="CT78" s="139">
        <f t="shared" si="115"/>
        <v>0</v>
      </c>
      <c r="CU78" s="41"/>
      <c r="CV78" s="46">
        <f t="shared" si="116"/>
        <v>0</v>
      </c>
      <c r="CW78" s="47" t="e">
        <f t="shared" si="96"/>
        <v>#DIV/0!</v>
      </c>
      <c r="CX78" s="47">
        <f t="shared" si="117"/>
        <v>0</v>
      </c>
      <c r="CY78" s="47" t="e">
        <f t="shared" si="118"/>
        <v>#DIV/0!</v>
      </c>
      <c r="CZ78" s="44">
        <f t="shared" si="119"/>
        <v>0</v>
      </c>
      <c r="DA78" s="48" t="e">
        <f t="shared" si="120"/>
        <v>#DIV/0!</v>
      </c>
      <c r="DB78" s="46">
        <f t="shared" si="121"/>
        <v>0</v>
      </c>
      <c r="DC78" s="47" t="e">
        <f t="shared" si="88"/>
        <v>#DIV/0!</v>
      </c>
      <c r="DD78" s="44">
        <f t="shared" si="122"/>
        <v>0</v>
      </c>
      <c r="DE78" s="47" t="e">
        <f t="shared" si="123"/>
        <v>#DIV/0!</v>
      </c>
      <c r="DF78" s="44">
        <f t="shared" si="124"/>
        <v>0</v>
      </c>
      <c r="DG78" s="48" t="e">
        <f t="shared" si="125"/>
        <v>#DIV/0!</v>
      </c>
      <c r="DH78" s="174"/>
      <c r="DI78" s="187" t="s">
        <v>77</v>
      </c>
      <c r="DJ78" s="46">
        <f t="shared" si="126"/>
        <v>0</v>
      </c>
      <c r="DK78" s="44">
        <f t="shared" si="127"/>
        <v>0</v>
      </c>
      <c r="DL78" s="45">
        <f t="shared" si="128"/>
        <v>0</v>
      </c>
      <c r="DM78"/>
    </row>
    <row r="79" spans="1:119" s="60" customFormat="1" ht="15.6" x14ac:dyDescent="0.3">
      <c r="A79" s="33">
        <v>64</v>
      </c>
      <c r="B79" s="33" t="s">
        <v>78</v>
      </c>
      <c r="C79" s="42"/>
      <c r="D79" s="43"/>
      <c r="E79" s="47"/>
      <c r="F79" s="47"/>
      <c r="G79" s="47"/>
      <c r="H79" s="44"/>
      <c r="I79" s="48"/>
      <c r="J79" s="46"/>
      <c r="K79" s="47"/>
      <c r="L79" s="44"/>
      <c r="M79" s="47"/>
      <c r="N79" s="44"/>
      <c r="O79" s="48"/>
      <c r="P79" s="137">
        <f t="shared" si="98"/>
        <v>0</v>
      </c>
      <c r="Q79" s="138">
        <f t="shared" si="99"/>
        <v>0</v>
      </c>
      <c r="R79" s="139">
        <f t="shared" si="100"/>
        <v>0</v>
      </c>
      <c r="S79" s="39"/>
      <c r="T79" s="5"/>
      <c r="U79" s="7"/>
      <c r="V79" s="5"/>
      <c r="W79" s="7"/>
      <c r="X79" s="5"/>
      <c r="Y79" s="7"/>
      <c r="Z79" s="46"/>
      <c r="AA79" s="47"/>
      <c r="AB79" s="44"/>
      <c r="AC79" s="47"/>
      <c r="AD79" s="44"/>
      <c r="AE79" s="48"/>
      <c r="AF79" s="137">
        <f t="shared" si="101"/>
        <v>0</v>
      </c>
      <c r="AG79" s="138">
        <f t="shared" si="102"/>
        <v>0</v>
      </c>
      <c r="AH79" s="139">
        <f t="shared" si="103"/>
        <v>0</v>
      </c>
      <c r="AI79" s="41"/>
      <c r="AJ79" s="43"/>
      <c r="AK79" s="47"/>
      <c r="AL79" s="44"/>
      <c r="AM79" s="47"/>
      <c r="AN79" s="44"/>
      <c r="AO79" s="48"/>
      <c r="AP79" s="46"/>
      <c r="AQ79" s="47"/>
      <c r="AR79" s="44"/>
      <c r="AS79" s="47"/>
      <c r="AT79" s="44"/>
      <c r="AU79" s="48"/>
      <c r="AV79" s="137">
        <f t="shared" si="104"/>
        <v>0</v>
      </c>
      <c r="AW79" s="138">
        <f t="shared" si="105"/>
        <v>0</v>
      </c>
      <c r="AX79" s="139">
        <f t="shared" si="106"/>
        <v>0</v>
      </c>
      <c r="AY79" s="41"/>
      <c r="AZ79" s="43"/>
      <c r="BA79" s="47"/>
      <c r="BB79" s="47"/>
      <c r="BC79" s="47"/>
      <c r="BD79" s="44"/>
      <c r="BE79" s="48"/>
      <c r="BF79" s="46"/>
      <c r="BG79" s="47"/>
      <c r="BH79" s="44"/>
      <c r="BI79" s="47"/>
      <c r="BJ79" s="44"/>
      <c r="BK79" s="48"/>
      <c r="BL79" s="137">
        <f t="shared" si="107"/>
        <v>0</v>
      </c>
      <c r="BM79" s="138">
        <f t="shared" si="108"/>
        <v>0</v>
      </c>
      <c r="BN79" s="139">
        <f t="shared" si="109"/>
        <v>0</v>
      </c>
      <c r="BO79" s="41"/>
      <c r="BP79" s="43"/>
      <c r="BQ79" s="47"/>
      <c r="BR79" s="47"/>
      <c r="BS79" s="47"/>
      <c r="BT79" s="44"/>
      <c r="BU79" s="48"/>
      <c r="BV79" s="46"/>
      <c r="BW79" s="47"/>
      <c r="BX79" s="44"/>
      <c r="BY79" s="47"/>
      <c r="BZ79" s="44"/>
      <c r="CA79" s="48"/>
      <c r="CB79" s="137">
        <f t="shared" si="110"/>
        <v>0</v>
      </c>
      <c r="CC79" s="138">
        <f t="shared" si="111"/>
        <v>0</v>
      </c>
      <c r="CD79" s="139">
        <f t="shared" si="112"/>
        <v>0</v>
      </c>
      <c r="CE79" s="41"/>
      <c r="CF79" s="43"/>
      <c r="CG79" s="47"/>
      <c r="CH79" s="47"/>
      <c r="CI79" s="47"/>
      <c r="CJ79" s="44"/>
      <c r="CK79" s="48"/>
      <c r="CL79" s="46"/>
      <c r="CM79" s="47"/>
      <c r="CN79" s="44"/>
      <c r="CO79" s="47"/>
      <c r="CP79" s="44"/>
      <c r="CQ79" s="48"/>
      <c r="CR79" s="137">
        <f t="shared" si="113"/>
        <v>0</v>
      </c>
      <c r="CS79" s="138">
        <f t="shared" si="114"/>
        <v>0</v>
      </c>
      <c r="CT79" s="139">
        <f t="shared" si="115"/>
        <v>0</v>
      </c>
      <c r="CU79" s="41"/>
      <c r="CV79" s="46">
        <f t="shared" si="116"/>
        <v>0</v>
      </c>
      <c r="CW79" s="47" t="e">
        <f t="shared" si="96"/>
        <v>#DIV/0!</v>
      </c>
      <c r="CX79" s="47">
        <f t="shared" si="117"/>
        <v>0</v>
      </c>
      <c r="CY79" s="47" t="e">
        <f t="shared" si="118"/>
        <v>#DIV/0!</v>
      </c>
      <c r="CZ79" s="44">
        <f t="shared" si="119"/>
        <v>0</v>
      </c>
      <c r="DA79" s="48" t="e">
        <f t="shared" si="120"/>
        <v>#DIV/0!</v>
      </c>
      <c r="DB79" s="46">
        <f t="shared" si="121"/>
        <v>0</v>
      </c>
      <c r="DC79" s="47" t="e">
        <f t="shared" si="88"/>
        <v>#DIV/0!</v>
      </c>
      <c r="DD79" s="44">
        <f t="shared" si="122"/>
        <v>0</v>
      </c>
      <c r="DE79" s="47" t="e">
        <f t="shared" si="123"/>
        <v>#DIV/0!</v>
      </c>
      <c r="DF79" s="44">
        <f t="shared" si="124"/>
        <v>0</v>
      </c>
      <c r="DG79" s="48" t="e">
        <f t="shared" si="125"/>
        <v>#DIV/0!</v>
      </c>
      <c r="DH79" s="174"/>
      <c r="DI79" s="187" t="s">
        <v>78</v>
      </c>
      <c r="DJ79" s="46">
        <f t="shared" si="126"/>
        <v>0</v>
      </c>
      <c r="DK79" s="44">
        <f t="shared" si="127"/>
        <v>0</v>
      </c>
      <c r="DL79" s="45">
        <f t="shared" si="128"/>
        <v>0</v>
      </c>
      <c r="DM79"/>
    </row>
    <row r="80" spans="1:119" s="60" customFormat="1" ht="15.6" x14ac:dyDescent="0.3">
      <c r="A80" s="33">
        <v>65</v>
      </c>
      <c r="B80" s="33" t="s">
        <v>79</v>
      </c>
      <c r="C80" s="42"/>
      <c r="D80" s="43"/>
      <c r="E80" s="47"/>
      <c r="F80" s="47"/>
      <c r="G80" s="47"/>
      <c r="H80" s="44"/>
      <c r="I80" s="48"/>
      <c r="J80" s="46"/>
      <c r="K80" s="47"/>
      <c r="L80" s="44"/>
      <c r="M80" s="47"/>
      <c r="N80" s="44"/>
      <c r="O80" s="48"/>
      <c r="P80" s="137">
        <f t="shared" si="98"/>
        <v>0</v>
      </c>
      <c r="Q80" s="138">
        <f t="shared" si="99"/>
        <v>0</v>
      </c>
      <c r="R80" s="139">
        <f t="shared" si="100"/>
        <v>0</v>
      </c>
      <c r="S80" s="39"/>
      <c r="T80" s="5"/>
      <c r="U80" s="7"/>
      <c r="V80" s="5"/>
      <c r="W80" s="7"/>
      <c r="X80" s="5"/>
      <c r="Y80" s="7"/>
      <c r="Z80" s="46"/>
      <c r="AA80" s="47"/>
      <c r="AB80" s="44"/>
      <c r="AC80" s="47"/>
      <c r="AD80" s="44"/>
      <c r="AE80" s="48"/>
      <c r="AF80" s="137">
        <f t="shared" si="101"/>
        <v>0</v>
      </c>
      <c r="AG80" s="138">
        <f t="shared" si="102"/>
        <v>0</v>
      </c>
      <c r="AH80" s="139">
        <f t="shared" si="103"/>
        <v>0</v>
      </c>
      <c r="AI80" s="41"/>
      <c r="AJ80" s="43"/>
      <c r="AK80" s="47"/>
      <c r="AL80" s="44"/>
      <c r="AM80" s="47"/>
      <c r="AN80" s="44"/>
      <c r="AO80" s="48"/>
      <c r="AP80" s="46"/>
      <c r="AQ80" s="47"/>
      <c r="AR80" s="44"/>
      <c r="AS80" s="47"/>
      <c r="AT80" s="44"/>
      <c r="AU80" s="48"/>
      <c r="AV80" s="137">
        <f t="shared" si="104"/>
        <v>0</v>
      </c>
      <c r="AW80" s="138">
        <f t="shared" si="105"/>
        <v>0</v>
      </c>
      <c r="AX80" s="139">
        <f t="shared" si="106"/>
        <v>0</v>
      </c>
      <c r="AY80" s="41"/>
      <c r="AZ80" s="43"/>
      <c r="BA80" s="47"/>
      <c r="BB80" s="47"/>
      <c r="BC80" s="47"/>
      <c r="BD80" s="44"/>
      <c r="BE80" s="48"/>
      <c r="BF80" s="46"/>
      <c r="BG80" s="47"/>
      <c r="BH80" s="44"/>
      <c r="BI80" s="47"/>
      <c r="BJ80" s="44"/>
      <c r="BK80" s="48"/>
      <c r="BL80" s="137">
        <f t="shared" si="107"/>
        <v>0</v>
      </c>
      <c r="BM80" s="138">
        <f t="shared" si="108"/>
        <v>0</v>
      </c>
      <c r="BN80" s="139">
        <f t="shared" si="109"/>
        <v>0</v>
      </c>
      <c r="BO80" s="41"/>
      <c r="BP80" s="43"/>
      <c r="BQ80" s="47"/>
      <c r="BR80" s="47"/>
      <c r="BS80" s="47"/>
      <c r="BT80" s="44"/>
      <c r="BU80" s="48"/>
      <c r="BV80" s="46"/>
      <c r="BW80" s="47"/>
      <c r="BX80" s="44"/>
      <c r="BY80" s="47"/>
      <c r="BZ80" s="44"/>
      <c r="CA80" s="48"/>
      <c r="CB80" s="137">
        <f t="shared" si="110"/>
        <v>0</v>
      </c>
      <c r="CC80" s="138">
        <f t="shared" si="111"/>
        <v>0</v>
      </c>
      <c r="CD80" s="139">
        <f t="shared" si="112"/>
        <v>0</v>
      </c>
      <c r="CE80" s="41"/>
      <c r="CF80" s="43"/>
      <c r="CG80" s="47"/>
      <c r="CH80" s="47"/>
      <c r="CI80" s="47"/>
      <c r="CJ80" s="44"/>
      <c r="CK80" s="48"/>
      <c r="CL80" s="46"/>
      <c r="CM80" s="47"/>
      <c r="CN80" s="44"/>
      <c r="CO80" s="47"/>
      <c r="CP80" s="44"/>
      <c r="CQ80" s="48"/>
      <c r="CR80" s="137">
        <f t="shared" si="113"/>
        <v>0</v>
      </c>
      <c r="CS80" s="138">
        <f t="shared" si="114"/>
        <v>0</v>
      </c>
      <c r="CT80" s="139">
        <f t="shared" si="115"/>
        <v>0</v>
      </c>
      <c r="CU80" s="41"/>
      <c r="CV80" s="46">
        <f t="shared" si="116"/>
        <v>0</v>
      </c>
      <c r="CW80" s="47" t="e">
        <f t="shared" si="96"/>
        <v>#DIV/0!</v>
      </c>
      <c r="CX80" s="47">
        <f t="shared" si="117"/>
        <v>0</v>
      </c>
      <c r="CY80" s="47" t="e">
        <f t="shared" si="118"/>
        <v>#DIV/0!</v>
      </c>
      <c r="CZ80" s="44">
        <f t="shared" si="119"/>
        <v>0</v>
      </c>
      <c r="DA80" s="48" t="e">
        <f t="shared" si="120"/>
        <v>#DIV/0!</v>
      </c>
      <c r="DB80" s="46">
        <f t="shared" si="121"/>
        <v>0</v>
      </c>
      <c r="DC80" s="47" t="e">
        <f t="shared" si="88"/>
        <v>#DIV/0!</v>
      </c>
      <c r="DD80" s="44">
        <f t="shared" si="122"/>
        <v>0</v>
      </c>
      <c r="DE80" s="47" t="e">
        <f t="shared" si="123"/>
        <v>#DIV/0!</v>
      </c>
      <c r="DF80" s="44">
        <f t="shared" si="124"/>
        <v>0</v>
      </c>
      <c r="DG80" s="48" t="e">
        <f t="shared" si="125"/>
        <v>#DIV/0!</v>
      </c>
      <c r="DH80" s="174"/>
      <c r="DI80" s="187" t="s">
        <v>79</v>
      </c>
      <c r="DJ80" s="46">
        <f t="shared" si="126"/>
        <v>0</v>
      </c>
      <c r="DK80" s="44">
        <f t="shared" si="127"/>
        <v>0</v>
      </c>
      <c r="DL80" s="45">
        <f t="shared" si="128"/>
        <v>0</v>
      </c>
      <c r="DM80"/>
    </row>
    <row r="81" spans="1:119" s="60" customFormat="1" ht="15.6" x14ac:dyDescent="0.3">
      <c r="A81" s="33">
        <v>66</v>
      </c>
      <c r="B81" s="33" t="s">
        <v>80</v>
      </c>
      <c r="C81" s="42"/>
      <c r="D81" s="43"/>
      <c r="E81" s="47"/>
      <c r="F81" s="47"/>
      <c r="G81" s="47"/>
      <c r="H81" s="44"/>
      <c r="I81" s="48"/>
      <c r="J81" s="46"/>
      <c r="K81" s="47"/>
      <c r="L81" s="44"/>
      <c r="M81" s="47"/>
      <c r="N81" s="44"/>
      <c r="O81" s="48"/>
      <c r="P81" s="137">
        <f t="shared" si="98"/>
        <v>0</v>
      </c>
      <c r="Q81" s="138">
        <f t="shared" si="99"/>
        <v>0</v>
      </c>
      <c r="R81" s="139">
        <f t="shared" si="100"/>
        <v>0</v>
      </c>
      <c r="S81" s="39"/>
      <c r="T81" s="5"/>
      <c r="U81" s="7"/>
      <c r="V81" s="5"/>
      <c r="W81" s="7"/>
      <c r="X81" s="5"/>
      <c r="Y81" s="7"/>
      <c r="Z81" s="46"/>
      <c r="AA81" s="47"/>
      <c r="AB81" s="44"/>
      <c r="AC81" s="47"/>
      <c r="AD81" s="44"/>
      <c r="AE81" s="48"/>
      <c r="AF81" s="137">
        <f t="shared" si="101"/>
        <v>0</v>
      </c>
      <c r="AG81" s="138">
        <f t="shared" si="102"/>
        <v>0</v>
      </c>
      <c r="AH81" s="139">
        <f t="shared" si="103"/>
        <v>0</v>
      </c>
      <c r="AI81" s="41"/>
      <c r="AJ81" s="43"/>
      <c r="AK81" s="47"/>
      <c r="AL81" s="44"/>
      <c r="AM81" s="47"/>
      <c r="AN81" s="44"/>
      <c r="AO81" s="48"/>
      <c r="AP81" s="46"/>
      <c r="AQ81" s="47"/>
      <c r="AR81" s="44"/>
      <c r="AS81" s="47"/>
      <c r="AT81" s="44"/>
      <c r="AU81" s="48"/>
      <c r="AV81" s="137">
        <f t="shared" si="104"/>
        <v>0</v>
      </c>
      <c r="AW81" s="138">
        <f t="shared" si="105"/>
        <v>0</v>
      </c>
      <c r="AX81" s="139">
        <f t="shared" si="106"/>
        <v>0</v>
      </c>
      <c r="AY81" s="41"/>
      <c r="AZ81" s="43"/>
      <c r="BA81" s="47"/>
      <c r="BB81" s="47"/>
      <c r="BC81" s="47"/>
      <c r="BD81" s="44"/>
      <c r="BE81" s="48"/>
      <c r="BF81" s="46"/>
      <c r="BG81" s="47"/>
      <c r="BH81" s="44"/>
      <c r="BI81" s="47"/>
      <c r="BJ81" s="44"/>
      <c r="BK81" s="48"/>
      <c r="BL81" s="137">
        <f t="shared" si="107"/>
        <v>0</v>
      </c>
      <c r="BM81" s="138">
        <f t="shared" si="108"/>
        <v>0</v>
      </c>
      <c r="BN81" s="139">
        <f t="shared" si="109"/>
        <v>0</v>
      </c>
      <c r="BO81" s="41"/>
      <c r="BP81" s="43"/>
      <c r="BQ81" s="47"/>
      <c r="BR81" s="47"/>
      <c r="BS81" s="47"/>
      <c r="BT81" s="44"/>
      <c r="BU81" s="48"/>
      <c r="BV81" s="46"/>
      <c r="BW81" s="47"/>
      <c r="BX81" s="44"/>
      <c r="BY81" s="47"/>
      <c r="BZ81" s="44"/>
      <c r="CA81" s="48"/>
      <c r="CB81" s="137">
        <f t="shared" si="110"/>
        <v>0</v>
      </c>
      <c r="CC81" s="138">
        <f t="shared" si="111"/>
        <v>0</v>
      </c>
      <c r="CD81" s="139">
        <f t="shared" si="112"/>
        <v>0</v>
      </c>
      <c r="CE81" s="41"/>
      <c r="CF81" s="43"/>
      <c r="CG81" s="47"/>
      <c r="CH81" s="47"/>
      <c r="CI81" s="47"/>
      <c r="CJ81" s="44"/>
      <c r="CK81" s="48"/>
      <c r="CL81" s="46"/>
      <c r="CM81" s="47"/>
      <c r="CN81" s="44"/>
      <c r="CO81" s="47"/>
      <c r="CP81" s="44"/>
      <c r="CQ81" s="48"/>
      <c r="CR81" s="137">
        <f t="shared" si="113"/>
        <v>0</v>
      </c>
      <c r="CS81" s="138">
        <f t="shared" si="114"/>
        <v>0</v>
      </c>
      <c r="CT81" s="139">
        <f t="shared" si="115"/>
        <v>0</v>
      </c>
      <c r="CU81" s="41"/>
      <c r="CV81" s="46">
        <f t="shared" si="116"/>
        <v>0</v>
      </c>
      <c r="CW81" s="47" t="e">
        <f t="shared" si="96"/>
        <v>#DIV/0!</v>
      </c>
      <c r="CX81" s="47">
        <f t="shared" si="117"/>
        <v>0</v>
      </c>
      <c r="CY81" s="47" t="e">
        <f t="shared" si="118"/>
        <v>#DIV/0!</v>
      </c>
      <c r="CZ81" s="44">
        <f t="shared" si="119"/>
        <v>0</v>
      </c>
      <c r="DA81" s="48" t="e">
        <f t="shared" si="120"/>
        <v>#DIV/0!</v>
      </c>
      <c r="DB81" s="46">
        <f t="shared" si="121"/>
        <v>0</v>
      </c>
      <c r="DC81" s="47" t="e">
        <f t="shared" si="88"/>
        <v>#DIV/0!</v>
      </c>
      <c r="DD81" s="44">
        <f t="shared" si="122"/>
        <v>0</v>
      </c>
      <c r="DE81" s="47" t="e">
        <f t="shared" si="123"/>
        <v>#DIV/0!</v>
      </c>
      <c r="DF81" s="44">
        <f t="shared" si="124"/>
        <v>0</v>
      </c>
      <c r="DG81" s="48" t="e">
        <f t="shared" si="125"/>
        <v>#DIV/0!</v>
      </c>
      <c r="DH81" s="174"/>
      <c r="DI81" s="187" t="s">
        <v>80</v>
      </c>
      <c r="DJ81" s="46">
        <f t="shared" si="126"/>
        <v>0</v>
      </c>
      <c r="DK81" s="44">
        <f t="shared" si="127"/>
        <v>0</v>
      </c>
      <c r="DL81" s="45">
        <f t="shared" si="128"/>
        <v>0</v>
      </c>
      <c r="DM81"/>
    </row>
    <row r="82" spans="1:119" s="60" customFormat="1" ht="15.6" x14ac:dyDescent="0.3">
      <c r="A82" s="33">
        <v>67</v>
      </c>
      <c r="B82" s="33" t="s">
        <v>81</v>
      </c>
      <c r="C82" s="42"/>
      <c r="D82" s="43"/>
      <c r="E82" s="47"/>
      <c r="F82" s="47"/>
      <c r="G82" s="47"/>
      <c r="H82" s="44"/>
      <c r="I82" s="48"/>
      <c r="J82" s="46"/>
      <c r="K82" s="47"/>
      <c r="L82" s="44"/>
      <c r="M82" s="47"/>
      <c r="N82" s="44"/>
      <c r="O82" s="48"/>
      <c r="P82" s="137">
        <f t="shared" si="98"/>
        <v>0</v>
      </c>
      <c r="Q82" s="138">
        <f t="shared" si="99"/>
        <v>0</v>
      </c>
      <c r="R82" s="139">
        <f t="shared" si="100"/>
        <v>0</v>
      </c>
      <c r="S82" s="39"/>
      <c r="T82" s="5"/>
      <c r="U82" s="7"/>
      <c r="V82" s="5"/>
      <c r="W82" s="7"/>
      <c r="X82" s="5"/>
      <c r="Y82" s="7"/>
      <c r="Z82" s="46"/>
      <c r="AA82" s="47"/>
      <c r="AB82" s="44"/>
      <c r="AC82" s="47"/>
      <c r="AD82" s="44"/>
      <c r="AE82" s="48"/>
      <c r="AF82" s="137">
        <f t="shared" si="101"/>
        <v>0</v>
      </c>
      <c r="AG82" s="138">
        <f t="shared" si="102"/>
        <v>0</v>
      </c>
      <c r="AH82" s="139">
        <f t="shared" si="103"/>
        <v>0</v>
      </c>
      <c r="AI82" s="41"/>
      <c r="AJ82" s="43"/>
      <c r="AK82" s="47"/>
      <c r="AL82" s="44"/>
      <c r="AM82" s="47"/>
      <c r="AN82" s="44"/>
      <c r="AO82" s="48"/>
      <c r="AP82" s="46"/>
      <c r="AQ82" s="47"/>
      <c r="AR82" s="44"/>
      <c r="AS82" s="47"/>
      <c r="AT82" s="44"/>
      <c r="AU82" s="48"/>
      <c r="AV82" s="137">
        <f t="shared" si="104"/>
        <v>0</v>
      </c>
      <c r="AW82" s="138">
        <f t="shared" si="105"/>
        <v>0</v>
      </c>
      <c r="AX82" s="139">
        <f t="shared" si="106"/>
        <v>0</v>
      </c>
      <c r="AY82" s="41"/>
      <c r="AZ82" s="43"/>
      <c r="BA82" s="47"/>
      <c r="BB82" s="47"/>
      <c r="BC82" s="47"/>
      <c r="BD82" s="44"/>
      <c r="BE82" s="48"/>
      <c r="BF82" s="46"/>
      <c r="BG82" s="47"/>
      <c r="BH82" s="44"/>
      <c r="BI82" s="47"/>
      <c r="BJ82" s="44"/>
      <c r="BK82" s="48"/>
      <c r="BL82" s="137">
        <f t="shared" si="107"/>
        <v>0</v>
      </c>
      <c r="BM82" s="138">
        <f t="shared" si="108"/>
        <v>0</v>
      </c>
      <c r="BN82" s="139">
        <f t="shared" si="109"/>
        <v>0</v>
      </c>
      <c r="BO82" s="41"/>
      <c r="BP82" s="43"/>
      <c r="BQ82" s="47"/>
      <c r="BR82" s="47"/>
      <c r="BS82" s="47"/>
      <c r="BT82" s="44"/>
      <c r="BU82" s="48"/>
      <c r="BV82" s="46"/>
      <c r="BW82" s="47"/>
      <c r="BX82" s="44"/>
      <c r="BY82" s="47"/>
      <c r="BZ82" s="44"/>
      <c r="CA82" s="48"/>
      <c r="CB82" s="137">
        <f t="shared" si="110"/>
        <v>0</v>
      </c>
      <c r="CC82" s="138">
        <f t="shared" si="111"/>
        <v>0</v>
      </c>
      <c r="CD82" s="139">
        <f t="shared" si="112"/>
        <v>0</v>
      </c>
      <c r="CE82" s="41"/>
      <c r="CF82" s="43"/>
      <c r="CG82" s="47"/>
      <c r="CH82" s="47"/>
      <c r="CI82" s="47"/>
      <c r="CJ82" s="44"/>
      <c r="CK82" s="48"/>
      <c r="CL82" s="46"/>
      <c r="CM82" s="47"/>
      <c r="CN82" s="44"/>
      <c r="CO82" s="47"/>
      <c r="CP82" s="44"/>
      <c r="CQ82" s="48"/>
      <c r="CR82" s="137">
        <f t="shared" si="113"/>
        <v>0</v>
      </c>
      <c r="CS82" s="138">
        <f t="shared" si="114"/>
        <v>0</v>
      </c>
      <c r="CT82" s="139">
        <f t="shared" si="115"/>
        <v>0</v>
      </c>
      <c r="CU82" s="41"/>
      <c r="CV82" s="46">
        <f t="shared" si="116"/>
        <v>0</v>
      </c>
      <c r="CW82" s="47" t="e">
        <f t="shared" si="96"/>
        <v>#DIV/0!</v>
      </c>
      <c r="CX82" s="47">
        <f t="shared" si="117"/>
        <v>0</v>
      </c>
      <c r="CY82" s="47" t="e">
        <f t="shared" si="118"/>
        <v>#DIV/0!</v>
      </c>
      <c r="CZ82" s="44">
        <f t="shared" si="119"/>
        <v>0</v>
      </c>
      <c r="DA82" s="48" t="e">
        <f t="shared" si="120"/>
        <v>#DIV/0!</v>
      </c>
      <c r="DB82" s="46">
        <f t="shared" si="121"/>
        <v>0</v>
      </c>
      <c r="DC82" s="47" t="e">
        <f t="shared" si="88"/>
        <v>#DIV/0!</v>
      </c>
      <c r="DD82" s="44">
        <f t="shared" si="122"/>
        <v>0</v>
      </c>
      <c r="DE82" s="47" t="e">
        <f t="shared" si="123"/>
        <v>#DIV/0!</v>
      </c>
      <c r="DF82" s="44">
        <f t="shared" si="124"/>
        <v>0</v>
      </c>
      <c r="DG82" s="48" t="e">
        <f t="shared" si="125"/>
        <v>#DIV/0!</v>
      </c>
      <c r="DH82" s="174"/>
      <c r="DI82" s="187" t="s">
        <v>81</v>
      </c>
      <c r="DJ82" s="46">
        <f t="shared" si="126"/>
        <v>0</v>
      </c>
      <c r="DK82" s="44">
        <f t="shared" si="127"/>
        <v>0</v>
      </c>
      <c r="DL82" s="45">
        <f t="shared" si="128"/>
        <v>0</v>
      </c>
      <c r="DM82"/>
    </row>
    <row r="83" spans="1:119" s="60" customFormat="1" ht="15.6" x14ac:dyDescent="0.3">
      <c r="A83" s="33">
        <v>68</v>
      </c>
      <c r="B83" s="33" t="s">
        <v>82</v>
      </c>
      <c r="C83" s="42"/>
      <c r="D83" s="43"/>
      <c r="E83" s="47"/>
      <c r="F83" s="47"/>
      <c r="G83" s="47"/>
      <c r="H83" s="44"/>
      <c r="I83" s="48"/>
      <c r="J83" s="46"/>
      <c r="K83" s="47"/>
      <c r="L83" s="44"/>
      <c r="M83" s="47"/>
      <c r="N83" s="44"/>
      <c r="O83" s="48"/>
      <c r="P83" s="137">
        <f t="shared" si="98"/>
        <v>0</v>
      </c>
      <c r="Q83" s="138">
        <f t="shared" si="99"/>
        <v>0</v>
      </c>
      <c r="R83" s="139">
        <f t="shared" si="100"/>
        <v>0</v>
      </c>
      <c r="S83" s="39"/>
      <c r="T83" s="5"/>
      <c r="U83" s="7"/>
      <c r="V83" s="5"/>
      <c r="W83" s="7"/>
      <c r="X83" s="5"/>
      <c r="Y83" s="7"/>
      <c r="Z83" s="46"/>
      <c r="AA83" s="47"/>
      <c r="AB83" s="44"/>
      <c r="AC83" s="47"/>
      <c r="AD83" s="44"/>
      <c r="AE83" s="48"/>
      <c r="AF83" s="137">
        <f t="shared" si="101"/>
        <v>0</v>
      </c>
      <c r="AG83" s="138">
        <f t="shared" si="102"/>
        <v>0</v>
      </c>
      <c r="AH83" s="139">
        <f t="shared" si="103"/>
        <v>0</v>
      </c>
      <c r="AI83" s="41"/>
      <c r="AJ83" s="43"/>
      <c r="AK83" s="47"/>
      <c r="AL83" s="44"/>
      <c r="AM83" s="47"/>
      <c r="AN83" s="44"/>
      <c r="AO83" s="48"/>
      <c r="AP83" s="46"/>
      <c r="AQ83" s="47"/>
      <c r="AR83" s="44"/>
      <c r="AS83" s="47"/>
      <c r="AT83" s="44"/>
      <c r="AU83" s="48"/>
      <c r="AV83" s="137">
        <f t="shared" si="104"/>
        <v>0</v>
      </c>
      <c r="AW83" s="138">
        <f t="shared" si="105"/>
        <v>0</v>
      </c>
      <c r="AX83" s="139">
        <f t="shared" si="106"/>
        <v>0</v>
      </c>
      <c r="AY83" s="41"/>
      <c r="AZ83" s="43"/>
      <c r="BA83" s="47"/>
      <c r="BB83" s="47"/>
      <c r="BC83" s="47"/>
      <c r="BD83" s="44"/>
      <c r="BE83" s="48"/>
      <c r="BF83" s="46"/>
      <c r="BG83" s="47"/>
      <c r="BH83" s="44"/>
      <c r="BI83" s="47"/>
      <c r="BJ83" s="44"/>
      <c r="BK83" s="48"/>
      <c r="BL83" s="137">
        <f t="shared" si="107"/>
        <v>0</v>
      </c>
      <c r="BM83" s="138">
        <f t="shared" si="108"/>
        <v>0</v>
      </c>
      <c r="BN83" s="139">
        <f t="shared" si="109"/>
        <v>0</v>
      </c>
      <c r="BO83" s="41"/>
      <c r="BP83" s="43"/>
      <c r="BQ83" s="47"/>
      <c r="BR83" s="47"/>
      <c r="BS83" s="47"/>
      <c r="BT83" s="44"/>
      <c r="BU83" s="48"/>
      <c r="BV83" s="46"/>
      <c r="BW83" s="47"/>
      <c r="BX83" s="44"/>
      <c r="BY83" s="47"/>
      <c r="BZ83" s="44"/>
      <c r="CA83" s="48"/>
      <c r="CB83" s="137">
        <f t="shared" si="110"/>
        <v>0</v>
      </c>
      <c r="CC83" s="138">
        <f t="shared" si="111"/>
        <v>0</v>
      </c>
      <c r="CD83" s="139">
        <f t="shared" si="112"/>
        <v>0</v>
      </c>
      <c r="CE83" s="41"/>
      <c r="CF83" s="43"/>
      <c r="CG83" s="47"/>
      <c r="CH83" s="47"/>
      <c r="CI83" s="47"/>
      <c r="CJ83" s="44"/>
      <c r="CK83" s="48"/>
      <c r="CL83" s="46"/>
      <c r="CM83" s="47"/>
      <c r="CN83" s="44"/>
      <c r="CO83" s="47"/>
      <c r="CP83" s="44"/>
      <c r="CQ83" s="48"/>
      <c r="CR83" s="137">
        <f t="shared" si="113"/>
        <v>0</v>
      </c>
      <c r="CS83" s="138">
        <f t="shared" si="114"/>
        <v>0</v>
      </c>
      <c r="CT83" s="139">
        <f t="shared" si="115"/>
        <v>0</v>
      </c>
      <c r="CU83" s="41"/>
      <c r="CV83" s="46">
        <f t="shared" si="116"/>
        <v>0</v>
      </c>
      <c r="CW83" s="47" t="e">
        <f t="shared" si="96"/>
        <v>#DIV/0!</v>
      </c>
      <c r="CX83" s="47">
        <f t="shared" si="117"/>
        <v>0</v>
      </c>
      <c r="CY83" s="47" t="e">
        <f t="shared" si="118"/>
        <v>#DIV/0!</v>
      </c>
      <c r="CZ83" s="44">
        <f t="shared" si="119"/>
        <v>0</v>
      </c>
      <c r="DA83" s="48" t="e">
        <f t="shared" si="120"/>
        <v>#DIV/0!</v>
      </c>
      <c r="DB83" s="46">
        <f t="shared" si="121"/>
        <v>0</v>
      </c>
      <c r="DC83" s="47" t="e">
        <f t="shared" si="88"/>
        <v>#DIV/0!</v>
      </c>
      <c r="DD83" s="44">
        <f t="shared" si="122"/>
        <v>0</v>
      </c>
      <c r="DE83" s="47" t="e">
        <f t="shared" si="123"/>
        <v>#DIV/0!</v>
      </c>
      <c r="DF83" s="44">
        <f t="shared" si="124"/>
        <v>0</v>
      </c>
      <c r="DG83" s="48" t="e">
        <f t="shared" si="125"/>
        <v>#DIV/0!</v>
      </c>
      <c r="DH83" s="174"/>
      <c r="DI83" s="187" t="s">
        <v>82</v>
      </c>
      <c r="DJ83" s="46">
        <f t="shared" si="126"/>
        <v>0</v>
      </c>
      <c r="DK83" s="44">
        <f t="shared" si="127"/>
        <v>0</v>
      </c>
      <c r="DL83" s="45">
        <f t="shared" si="128"/>
        <v>0</v>
      </c>
      <c r="DM83"/>
    </row>
    <row r="84" spans="1:119" s="60" customFormat="1" ht="15.6" x14ac:dyDescent="0.3">
      <c r="A84" s="33">
        <v>69</v>
      </c>
      <c r="B84" s="33" t="s">
        <v>83</v>
      </c>
      <c r="C84" s="42"/>
      <c r="D84" s="43"/>
      <c r="E84" s="47"/>
      <c r="F84" s="47"/>
      <c r="G84" s="47"/>
      <c r="H84" s="44"/>
      <c r="I84" s="48"/>
      <c r="J84" s="46"/>
      <c r="K84" s="47"/>
      <c r="L84" s="44"/>
      <c r="M84" s="47"/>
      <c r="N84" s="44"/>
      <c r="O84" s="48"/>
      <c r="P84" s="137">
        <f t="shared" si="98"/>
        <v>0</v>
      </c>
      <c r="Q84" s="138">
        <f t="shared" si="99"/>
        <v>0</v>
      </c>
      <c r="R84" s="139">
        <f t="shared" si="100"/>
        <v>0</v>
      </c>
      <c r="S84" s="39"/>
      <c r="T84" s="5"/>
      <c r="U84" s="7"/>
      <c r="V84" s="5"/>
      <c r="W84" s="7"/>
      <c r="X84" s="5"/>
      <c r="Y84" s="7"/>
      <c r="Z84" s="46"/>
      <c r="AA84" s="47"/>
      <c r="AB84" s="44"/>
      <c r="AC84" s="47"/>
      <c r="AD84" s="44"/>
      <c r="AE84" s="48"/>
      <c r="AF84" s="137">
        <f t="shared" si="101"/>
        <v>0</v>
      </c>
      <c r="AG84" s="138">
        <f t="shared" si="102"/>
        <v>0</v>
      </c>
      <c r="AH84" s="139">
        <f t="shared" si="103"/>
        <v>0</v>
      </c>
      <c r="AI84" s="41"/>
      <c r="AJ84" s="43"/>
      <c r="AK84" s="47"/>
      <c r="AL84" s="44"/>
      <c r="AM84" s="47"/>
      <c r="AN84" s="44"/>
      <c r="AO84" s="48"/>
      <c r="AP84" s="46"/>
      <c r="AQ84" s="47"/>
      <c r="AR84" s="44"/>
      <c r="AS84" s="47"/>
      <c r="AT84" s="44"/>
      <c r="AU84" s="48"/>
      <c r="AV84" s="137">
        <f t="shared" si="104"/>
        <v>0</v>
      </c>
      <c r="AW84" s="138">
        <f t="shared" si="105"/>
        <v>0</v>
      </c>
      <c r="AX84" s="139">
        <f t="shared" si="106"/>
        <v>0</v>
      </c>
      <c r="AY84" s="41"/>
      <c r="AZ84" s="43"/>
      <c r="BA84" s="47"/>
      <c r="BB84" s="47"/>
      <c r="BC84" s="47"/>
      <c r="BD84" s="44"/>
      <c r="BE84" s="48"/>
      <c r="BF84" s="46"/>
      <c r="BG84" s="47"/>
      <c r="BH84" s="44"/>
      <c r="BI84" s="47"/>
      <c r="BJ84" s="44"/>
      <c r="BK84" s="48"/>
      <c r="BL84" s="137">
        <f t="shared" si="107"/>
        <v>0</v>
      </c>
      <c r="BM84" s="138">
        <f t="shared" si="108"/>
        <v>0</v>
      </c>
      <c r="BN84" s="139">
        <f t="shared" si="109"/>
        <v>0</v>
      </c>
      <c r="BO84" s="41"/>
      <c r="BP84" s="43"/>
      <c r="BQ84" s="47"/>
      <c r="BR84" s="47"/>
      <c r="BS84" s="47"/>
      <c r="BT84" s="44"/>
      <c r="BU84" s="48"/>
      <c r="BV84" s="46"/>
      <c r="BW84" s="47"/>
      <c r="BX84" s="44"/>
      <c r="BY84" s="47"/>
      <c r="BZ84" s="44"/>
      <c r="CA84" s="48"/>
      <c r="CB84" s="137">
        <f t="shared" si="110"/>
        <v>0</v>
      </c>
      <c r="CC84" s="138">
        <f t="shared" si="111"/>
        <v>0</v>
      </c>
      <c r="CD84" s="139">
        <f t="shared" si="112"/>
        <v>0</v>
      </c>
      <c r="CE84" s="41"/>
      <c r="CF84" s="43"/>
      <c r="CG84" s="47"/>
      <c r="CH84" s="47"/>
      <c r="CI84" s="47"/>
      <c r="CJ84" s="44"/>
      <c r="CK84" s="48"/>
      <c r="CL84" s="46"/>
      <c r="CM84" s="47"/>
      <c r="CN84" s="44"/>
      <c r="CO84" s="47"/>
      <c r="CP84" s="44"/>
      <c r="CQ84" s="48"/>
      <c r="CR84" s="137">
        <f t="shared" si="113"/>
        <v>0</v>
      </c>
      <c r="CS84" s="138">
        <f t="shared" si="114"/>
        <v>0</v>
      </c>
      <c r="CT84" s="139">
        <f t="shared" si="115"/>
        <v>0</v>
      </c>
      <c r="CU84" s="41"/>
      <c r="CV84" s="46">
        <f t="shared" si="116"/>
        <v>0</v>
      </c>
      <c r="CW84" s="47" t="e">
        <f t="shared" si="96"/>
        <v>#DIV/0!</v>
      </c>
      <c r="CX84" s="47">
        <f t="shared" si="117"/>
        <v>0</v>
      </c>
      <c r="CY84" s="47" t="e">
        <f t="shared" si="118"/>
        <v>#DIV/0!</v>
      </c>
      <c r="CZ84" s="44">
        <f t="shared" si="119"/>
        <v>0</v>
      </c>
      <c r="DA84" s="48" t="e">
        <f t="shared" si="120"/>
        <v>#DIV/0!</v>
      </c>
      <c r="DB84" s="46">
        <f t="shared" si="121"/>
        <v>0</v>
      </c>
      <c r="DC84" s="47" t="e">
        <f t="shared" si="88"/>
        <v>#DIV/0!</v>
      </c>
      <c r="DD84" s="44">
        <f t="shared" si="122"/>
        <v>0</v>
      </c>
      <c r="DE84" s="47" t="e">
        <f t="shared" si="123"/>
        <v>#DIV/0!</v>
      </c>
      <c r="DF84" s="44">
        <f t="shared" si="124"/>
        <v>0</v>
      </c>
      <c r="DG84" s="48" t="e">
        <f t="shared" si="125"/>
        <v>#DIV/0!</v>
      </c>
      <c r="DH84" s="174"/>
      <c r="DI84" s="187" t="s">
        <v>83</v>
      </c>
      <c r="DJ84" s="46">
        <f t="shared" si="126"/>
        <v>0</v>
      </c>
      <c r="DK84" s="44">
        <f t="shared" si="127"/>
        <v>0</v>
      </c>
      <c r="DL84" s="45">
        <f t="shared" si="128"/>
        <v>0</v>
      </c>
      <c r="DM84"/>
    </row>
    <row r="85" spans="1:119" s="60" customFormat="1" ht="15.6" x14ac:dyDescent="0.3">
      <c r="A85" s="33">
        <v>70</v>
      </c>
      <c r="B85" s="33" t="s">
        <v>84</v>
      </c>
      <c r="C85" s="42"/>
      <c r="D85" s="43"/>
      <c r="E85" s="47"/>
      <c r="F85" s="47"/>
      <c r="G85" s="47"/>
      <c r="H85" s="44"/>
      <c r="I85" s="48"/>
      <c r="J85" s="46"/>
      <c r="K85" s="47"/>
      <c r="L85" s="44"/>
      <c r="M85" s="47"/>
      <c r="N85" s="44"/>
      <c r="O85" s="48"/>
      <c r="P85" s="137">
        <f t="shared" si="98"/>
        <v>0</v>
      </c>
      <c r="Q85" s="138">
        <f t="shared" si="99"/>
        <v>0</v>
      </c>
      <c r="R85" s="139">
        <f t="shared" si="100"/>
        <v>0</v>
      </c>
      <c r="S85" s="39"/>
      <c r="T85" s="5"/>
      <c r="U85" s="7"/>
      <c r="V85" s="5"/>
      <c r="W85" s="7"/>
      <c r="X85" s="5"/>
      <c r="Y85" s="7"/>
      <c r="Z85" s="46"/>
      <c r="AA85" s="47"/>
      <c r="AB85" s="44"/>
      <c r="AC85" s="47"/>
      <c r="AD85" s="44"/>
      <c r="AE85" s="48"/>
      <c r="AF85" s="137">
        <f t="shared" si="101"/>
        <v>0</v>
      </c>
      <c r="AG85" s="138">
        <f t="shared" si="102"/>
        <v>0</v>
      </c>
      <c r="AH85" s="139">
        <f t="shared" si="103"/>
        <v>0</v>
      </c>
      <c r="AI85" s="41"/>
      <c r="AJ85" s="43"/>
      <c r="AK85" s="47"/>
      <c r="AL85" s="44"/>
      <c r="AM85" s="47"/>
      <c r="AN85" s="44"/>
      <c r="AO85" s="48"/>
      <c r="AP85" s="46"/>
      <c r="AQ85" s="47"/>
      <c r="AR85" s="44"/>
      <c r="AS85" s="47"/>
      <c r="AT85" s="44"/>
      <c r="AU85" s="48"/>
      <c r="AV85" s="137">
        <f t="shared" si="104"/>
        <v>0</v>
      </c>
      <c r="AW85" s="138">
        <f t="shared" si="105"/>
        <v>0</v>
      </c>
      <c r="AX85" s="139">
        <f t="shared" si="106"/>
        <v>0</v>
      </c>
      <c r="AY85" s="41"/>
      <c r="AZ85" s="43"/>
      <c r="BA85" s="47"/>
      <c r="BB85" s="47"/>
      <c r="BC85" s="47"/>
      <c r="BD85" s="44"/>
      <c r="BE85" s="48"/>
      <c r="BF85" s="46"/>
      <c r="BG85" s="47"/>
      <c r="BH85" s="44"/>
      <c r="BI85" s="47"/>
      <c r="BJ85" s="44"/>
      <c r="BK85" s="48"/>
      <c r="BL85" s="137">
        <f t="shared" si="107"/>
        <v>0</v>
      </c>
      <c r="BM85" s="138">
        <f t="shared" si="108"/>
        <v>0</v>
      </c>
      <c r="BN85" s="139">
        <f t="shared" si="109"/>
        <v>0</v>
      </c>
      <c r="BO85" s="41"/>
      <c r="BP85" s="43"/>
      <c r="BQ85" s="47"/>
      <c r="BR85" s="47"/>
      <c r="BS85" s="47"/>
      <c r="BT85" s="44"/>
      <c r="BU85" s="48"/>
      <c r="BV85" s="46"/>
      <c r="BW85" s="47"/>
      <c r="BX85" s="44"/>
      <c r="BY85" s="47"/>
      <c r="BZ85" s="44"/>
      <c r="CA85" s="48"/>
      <c r="CB85" s="137">
        <f t="shared" si="110"/>
        <v>0</v>
      </c>
      <c r="CC85" s="138">
        <f t="shared" si="111"/>
        <v>0</v>
      </c>
      <c r="CD85" s="139">
        <f t="shared" si="112"/>
        <v>0</v>
      </c>
      <c r="CE85" s="41"/>
      <c r="CF85" s="43"/>
      <c r="CG85" s="47"/>
      <c r="CH85" s="47"/>
      <c r="CI85" s="47"/>
      <c r="CJ85" s="44"/>
      <c r="CK85" s="48"/>
      <c r="CL85" s="46"/>
      <c r="CM85" s="47"/>
      <c r="CN85" s="44"/>
      <c r="CO85" s="47"/>
      <c r="CP85" s="44"/>
      <c r="CQ85" s="48"/>
      <c r="CR85" s="137">
        <f t="shared" si="113"/>
        <v>0</v>
      </c>
      <c r="CS85" s="138">
        <f t="shared" si="114"/>
        <v>0</v>
      </c>
      <c r="CT85" s="139">
        <f t="shared" si="115"/>
        <v>0</v>
      </c>
      <c r="CU85" s="41"/>
      <c r="CV85" s="46">
        <f t="shared" si="116"/>
        <v>0</v>
      </c>
      <c r="CW85" s="47" t="e">
        <f t="shared" si="96"/>
        <v>#DIV/0!</v>
      </c>
      <c r="CX85" s="47">
        <f t="shared" si="117"/>
        <v>0</v>
      </c>
      <c r="CY85" s="47" t="e">
        <f t="shared" si="118"/>
        <v>#DIV/0!</v>
      </c>
      <c r="CZ85" s="44">
        <f t="shared" si="119"/>
        <v>0</v>
      </c>
      <c r="DA85" s="48" t="e">
        <f t="shared" si="120"/>
        <v>#DIV/0!</v>
      </c>
      <c r="DB85" s="46">
        <f t="shared" si="121"/>
        <v>0</v>
      </c>
      <c r="DC85" s="47" t="e">
        <f t="shared" si="88"/>
        <v>#DIV/0!</v>
      </c>
      <c r="DD85" s="44">
        <f t="shared" si="122"/>
        <v>0</v>
      </c>
      <c r="DE85" s="47" t="e">
        <f t="shared" si="123"/>
        <v>#DIV/0!</v>
      </c>
      <c r="DF85" s="44">
        <f t="shared" si="124"/>
        <v>0</v>
      </c>
      <c r="DG85" s="48" t="e">
        <f t="shared" si="125"/>
        <v>#DIV/0!</v>
      </c>
      <c r="DH85" s="174"/>
      <c r="DI85" s="187" t="s">
        <v>84</v>
      </c>
      <c r="DJ85" s="46">
        <f t="shared" si="126"/>
        <v>0</v>
      </c>
      <c r="DK85" s="44">
        <f t="shared" si="127"/>
        <v>0</v>
      </c>
      <c r="DL85" s="45">
        <f t="shared" si="128"/>
        <v>0</v>
      </c>
      <c r="DM85"/>
    </row>
    <row r="86" spans="1:119" s="60" customFormat="1" ht="15.6" x14ac:dyDescent="0.3">
      <c r="A86" s="33">
        <v>71</v>
      </c>
      <c r="B86" s="33" t="s">
        <v>85</v>
      </c>
      <c r="C86" s="42"/>
      <c r="D86" s="43"/>
      <c r="E86" s="47"/>
      <c r="F86" s="47"/>
      <c r="G86" s="47"/>
      <c r="H86" s="44"/>
      <c r="I86" s="48"/>
      <c r="J86" s="46"/>
      <c r="K86" s="47"/>
      <c r="L86" s="44"/>
      <c r="M86" s="47"/>
      <c r="N86" s="44"/>
      <c r="O86" s="48"/>
      <c r="P86" s="137">
        <f t="shared" si="98"/>
        <v>0</v>
      </c>
      <c r="Q86" s="138">
        <f t="shared" si="99"/>
        <v>0</v>
      </c>
      <c r="R86" s="139">
        <f t="shared" si="100"/>
        <v>0</v>
      </c>
      <c r="S86" s="39"/>
      <c r="T86" s="5"/>
      <c r="U86" s="7"/>
      <c r="V86" s="5"/>
      <c r="W86" s="7"/>
      <c r="X86" s="5"/>
      <c r="Y86" s="7"/>
      <c r="Z86" s="46"/>
      <c r="AA86" s="47"/>
      <c r="AB86" s="44"/>
      <c r="AC86" s="47"/>
      <c r="AD86" s="44"/>
      <c r="AE86" s="48"/>
      <c r="AF86" s="137">
        <f t="shared" si="101"/>
        <v>0</v>
      </c>
      <c r="AG86" s="138">
        <f t="shared" si="102"/>
        <v>0</v>
      </c>
      <c r="AH86" s="139">
        <f t="shared" si="103"/>
        <v>0</v>
      </c>
      <c r="AI86" s="41"/>
      <c r="AJ86" s="43"/>
      <c r="AK86" s="47"/>
      <c r="AL86" s="44"/>
      <c r="AM86" s="47"/>
      <c r="AN86" s="44"/>
      <c r="AO86" s="48"/>
      <c r="AP86" s="46"/>
      <c r="AQ86" s="47"/>
      <c r="AR86" s="44"/>
      <c r="AS86" s="47"/>
      <c r="AT86" s="44"/>
      <c r="AU86" s="48"/>
      <c r="AV86" s="137">
        <f t="shared" si="104"/>
        <v>0</v>
      </c>
      <c r="AW86" s="138">
        <f t="shared" si="105"/>
        <v>0</v>
      </c>
      <c r="AX86" s="139">
        <f t="shared" si="106"/>
        <v>0</v>
      </c>
      <c r="AY86" s="41"/>
      <c r="AZ86" s="43"/>
      <c r="BA86" s="47"/>
      <c r="BB86" s="47"/>
      <c r="BC86" s="47"/>
      <c r="BD86" s="44"/>
      <c r="BE86" s="48"/>
      <c r="BF86" s="46"/>
      <c r="BG86" s="47"/>
      <c r="BH86" s="44"/>
      <c r="BI86" s="47"/>
      <c r="BJ86" s="44"/>
      <c r="BK86" s="48"/>
      <c r="BL86" s="137">
        <f t="shared" si="107"/>
        <v>0</v>
      </c>
      <c r="BM86" s="138">
        <f t="shared" si="108"/>
        <v>0</v>
      </c>
      <c r="BN86" s="139">
        <f t="shared" si="109"/>
        <v>0</v>
      </c>
      <c r="BO86" s="41"/>
      <c r="BP86" s="43"/>
      <c r="BQ86" s="47"/>
      <c r="BR86" s="47"/>
      <c r="BS86" s="47"/>
      <c r="BT86" s="44"/>
      <c r="BU86" s="48"/>
      <c r="BV86" s="46"/>
      <c r="BW86" s="47"/>
      <c r="BX86" s="44"/>
      <c r="BY86" s="47"/>
      <c r="BZ86" s="44"/>
      <c r="CA86" s="48"/>
      <c r="CB86" s="137">
        <f t="shared" si="110"/>
        <v>0</v>
      </c>
      <c r="CC86" s="138">
        <f t="shared" si="111"/>
        <v>0</v>
      </c>
      <c r="CD86" s="139">
        <f t="shared" si="112"/>
        <v>0</v>
      </c>
      <c r="CE86" s="41"/>
      <c r="CF86" s="43"/>
      <c r="CG86" s="47"/>
      <c r="CH86" s="47"/>
      <c r="CI86" s="47"/>
      <c r="CJ86" s="44"/>
      <c r="CK86" s="48"/>
      <c r="CL86" s="46"/>
      <c r="CM86" s="47"/>
      <c r="CN86" s="44"/>
      <c r="CO86" s="47"/>
      <c r="CP86" s="44"/>
      <c r="CQ86" s="48"/>
      <c r="CR86" s="137">
        <f t="shared" si="113"/>
        <v>0</v>
      </c>
      <c r="CS86" s="138">
        <f t="shared" si="114"/>
        <v>0</v>
      </c>
      <c r="CT86" s="139">
        <f t="shared" si="115"/>
        <v>0</v>
      </c>
      <c r="CU86" s="41"/>
      <c r="CV86" s="46">
        <f t="shared" si="116"/>
        <v>0</v>
      </c>
      <c r="CW86" s="47" t="e">
        <f t="shared" si="96"/>
        <v>#DIV/0!</v>
      </c>
      <c r="CX86" s="47">
        <f t="shared" si="117"/>
        <v>0</v>
      </c>
      <c r="CY86" s="47" t="e">
        <f t="shared" si="118"/>
        <v>#DIV/0!</v>
      </c>
      <c r="CZ86" s="44">
        <f t="shared" si="119"/>
        <v>0</v>
      </c>
      <c r="DA86" s="48" t="e">
        <f t="shared" si="120"/>
        <v>#DIV/0!</v>
      </c>
      <c r="DB86" s="46">
        <f t="shared" si="121"/>
        <v>0</v>
      </c>
      <c r="DC86" s="47" t="e">
        <f t="shared" si="88"/>
        <v>#DIV/0!</v>
      </c>
      <c r="DD86" s="44">
        <f t="shared" si="122"/>
        <v>0</v>
      </c>
      <c r="DE86" s="47" t="e">
        <f t="shared" si="123"/>
        <v>#DIV/0!</v>
      </c>
      <c r="DF86" s="44">
        <f t="shared" si="124"/>
        <v>0</v>
      </c>
      <c r="DG86" s="48" t="e">
        <f t="shared" si="125"/>
        <v>#DIV/0!</v>
      </c>
      <c r="DH86" s="174"/>
      <c r="DI86" s="187" t="s">
        <v>85</v>
      </c>
      <c r="DJ86" s="46">
        <f t="shared" si="126"/>
        <v>0</v>
      </c>
      <c r="DK86" s="44">
        <f t="shared" si="127"/>
        <v>0</v>
      </c>
      <c r="DL86" s="45">
        <f t="shared" si="128"/>
        <v>0</v>
      </c>
      <c r="DM86"/>
    </row>
    <row r="87" spans="1:119" s="60" customFormat="1" ht="15.6" x14ac:dyDescent="0.3">
      <c r="A87" s="33">
        <v>72</v>
      </c>
      <c r="B87" s="33" t="s">
        <v>86</v>
      </c>
      <c r="C87" s="42"/>
      <c r="D87" s="43"/>
      <c r="E87" s="47"/>
      <c r="F87" s="47"/>
      <c r="G87" s="47"/>
      <c r="H87" s="44"/>
      <c r="I87" s="48"/>
      <c r="J87" s="46"/>
      <c r="K87" s="47"/>
      <c r="L87" s="44"/>
      <c r="M87" s="47"/>
      <c r="N87" s="44"/>
      <c r="O87" s="48"/>
      <c r="P87" s="137">
        <f t="shared" si="98"/>
        <v>0</v>
      </c>
      <c r="Q87" s="138">
        <f t="shared" si="99"/>
        <v>0</v>
      </c>
      <c r="R87" s="139">
        <f t="shared" si="100"/>
        <v>0</v>
      </c>
      <c r="S87" s="39"/>
      <c r="T87" s="5"/>
      <c r="U87" s="7"/>
      <c r="V87" s="5"/>
      <c r="W87" s="7"/>
      <c r="X87" s="5"/>
      <c r="Y87" s="7"/>
      <c r="Z87" s="46"/>
      <c r="AA87" s="47"/>
      <c r="AB87" s="44"/>
      <c r="AC87" s="47"/>
      <c r="AD87" s="44"/>
      <c r="AE87" s="48"/>
      <c r="AF87" s="137">
        <f t="shared" si="101"/>
        <v>0</v>
      </c>
      <c r="AG87" s="138">
        <f t="shared" si="102"/>
        <v>0</v>
      </c>
      <c r="AH87" s="139">
        <f t="shared" si="103"/>
        <v>0</v>
      </c>
      <c r="AI87" s="41"/>
      <c r="AJ87" s="43"/>
      <c r="AK87" s="47"/>
      <c r="AL87" s="44"/>
      <c r="AM87" s="47"/>
      <c r="AN87" s="44"/>
      <c r="AO87" s="48"/>
      <c r="AP87" s="46"/>
      <c r="AQ87" s="47"/>
      <c r="AR87" s="44"/>
      <c r="AS87" s="47"/>
      <c r="AT87" s="44"/>
      <c r="AU87" s="48"/>
      <c r="AV87" s="137">
        <f t="shared" si="104"/>
        <v>0</v>
      </c>
      <c r="AW87" s="138">
        <f t="shared" si="105"/>
        <v>0</v>
      </c>
      <c r="AX87" s="139">
        <f t="shared" si="106"/>
        <v>0</v>
      </c>
      <c r="AY87" s="41"/>
      <c r="AZ87" s="43"/>
      <c r="BA87" s="47"/>
      <c r="BB87" s="47"/>
      <c r="BC87" s="47"/>
      <c r="BD87" s="44"/>
      <c r="BE87" s="48"/>
      <c r="BF87" s="46"/>
      <c r="BG87" s="47"/>
      <c r="BH87" s="44"/>
      <c r="BI87" s="47"/>
      <c r="BJ87" s="44"/>
      <c r="BK87" s="48"/>
      <c r="BL87" s="137">
        <f t="shared" si="107"/>
        <v>0</v>
      </c>
      <c r="BM87" s="138">
        <f t="shared" si="108"/>
        <v>0</v>
      </c>
      <c r="BN87" s="139">
        <f t="shared" si="109"/>
        <v>0</v>
      </c>
      <c r="BO87" s="41"/>
      <c r="BP87" s="43"/>
      <c r="BQ87" s="47"/>
      <c r="BR87" s="47"/>
      <c r="BS87" s="47"/>
      <c r="BT87" s="44"/>
      <c r="BU87" s="48"/>
      <c r="BV87" s="46"/>
      <c r="BW87" s="47"/>
      <c r="BX87" s="44"/>
      <c r="BY87" s="47"/>
      <c r="BZ87" s="44"/>
      <c r="CA87" s="48"/>
      <c r="CB87" s="137">
        <f t="shared" si="110"/>
        <v>0</v>
      </c>
      <c r="CC87" s="138">
        <f t="shared" si="111"/>
        <v>0</v>
      </c>
      <c r="CD87" s="139">
        <f t="shared" si="112"/>
        <v>0</v>
      </c>
      <c r="CE87" s="41"/>
      <c r="CF87" s="43"/>
      <c r="CG87" s="47"/>
      <c r="CH87" s="47"/>
      <c r="CI87" s="47"/>
      <c r="CJ87" s="44"/>
      <c r="CK87" s="48"/>
      <c r="CL87" s="46"/>
      <c r="CM87" s="47"/>
      <c r="CN87" s="44"/>
      <c r="CO87" s="47"/>
      <c r="CP87" s="44"/>
      <c r="CQ87" s="48"/>
      <c r="CR87" s="137">
        <f t="shared" si="113"/>
        <v>0</v>
      </c>
      <c r="CS87" s="138">
        <f t="shared" si="114"/>
        <v>0</v>
      </c>
      <c r="CT87" s="139">
        <f t="shared" si="115"/>
        <v>0</v>
      </c>
      <c r="CU87" s="41"/>
      <c r="CV87" s="46">
        <f t="shared" si="116"/>
        <v>0</v>
      </c>
      <c r="CW87" s="47" t="e">
        <f t="shared" si="96"/>
        <v>#DIV/0!</v>
      </c>
      <c r="CX87" s="47">
        <f t="shared" si="117"/>
        <v>0</v>
      </c>
      <c r="CY87" s="47" t="e">
        <f t="shared" si="118"/>
        <v>#DIV/0!</v>
      </c>
      <c r="CZ87" s="44">
        <f t="shared" si="119"/>
        <v>0</v>
      </c>
      <c r="DA87" s="48" t="e">
        <f t="shared" si="120"/>
        <v>#DIV/0!</v>
      </c>
      <c r="DB87" s="46">
        <f t="shared" si="121"/>
        <v>0</v>
      </c>
      <c r="DC87" s="47" t="e">
        <f t="shared" si="88"/>
        <v>#DIV/0!</v>
      </c>
      <c r="DD87" s="44">
        <f t="shared" si="122"/>
        <v>0</v>
      </c>
      <c r="DE87" s="47" t="e">
        <f t="shared" si="123"/>
        <v>#DIV/0!</v>
      </c>
      <c r="DF87" s="44">
        <f t="shared" si="124"/>
        <v>0</v>
      </c>
      <c r="DG87" s="48" t="e">
        <f t="shared" si="125"/>
        <v>#DIV/0!</v>
      </c>
      <c r="DH87" s="174"/>
      <c r="DI87" s="187" t="s">
        <v>86</v>
      </c>
      <c r="DJ87" s="46">
        <f t="shared" si="126"/>
        <v>0</v>
      </c>
      <c r="DK87" s="44">
        <f t="shared" si="127"/>
        <v>0</v>
      </c>
      <c r="DL87" s="45">
        <f t="shared" si="128"/>
        <v>0</v>
      </c>
      <c r="DM87"/>
    </row>
    <row r="88" spans="1:119" s="60" customFormat="1" ht="15.6" x14ac:dyDescent="0.3">
      <c r="A88" s="33">
        <v>73</v>
      </c>
      <c r="B88" s="33" t="s">
        <v>87</v>
      </c>
      <c r="C88" s="42"/>
      <c r="D88" s="43"/>
      <c r="E88" s="47"/>
      <c r="F88" s="47"/>
      <c r="G88" s="47"/>
      <c r="H88" s="44"/>
      <c r="I88" s="48"/>
      <c r="J88" s="46"/>
      <c r="K88" s="47"/>
      <c r="L88" s="44"/>
      <c r="M88" s="47"/>
      <c r="N88" s="44"/>
      <c r="O88" s="48"/>
      <c r="P88" s="137">
        <f t="shared" si="98"/>
        <v>0</v>
      </c>
      <c r="Q88" s="138">
        <f t="shared" si="99"/>
        <v>0</v>
      </c>
      <c r="R88" s="139">
        <f t="shared" si="100"/>
        <v>0</v>
      </c>
      <c r="S88" s="39"/>
      <c r="T88" s="5"/>
      <c r="U88" s="7"/>
      <c r="V88" s="5"/>
      <c r="W88" s="7"/>
      <c r="X88" s="5"/>
      <c r="Y88" s="7"/>
      <c r="Z88" s="46"/>
      <c r="AA88" s="47"/>
      <c r="AB88" s="44"/>
      <c r="AC88" s="47"/>
      <c r="AD88" s="44"/>
      <c r="AE88" s="48"/>
      <c r="AF88" s="137">
        <f t="shared" si="101"/>
        <v>0</v>
      </c>
      <c r="AG88" s="138">
        <f t="shared" si="102"/>
        <v>0</v>
      </c>
      <c r="AH88" s="139">
        <f t="shared" si="103"/>
        <v>0</v>
      </c>
      <c r="AI88" s="41"/>
      <c r="AJ88" s="43"/>
      <c r="AK88" s="47"/>
      <c r="AL88" s="44"/>
      <c r="AM88" s="47"/>
      <c r="AN88" s="44"/>
      <c r="AO88" s="48"/>
      <c r="AP88" s="46"/>
      <c r="AQ88" s="47"/>
      <c r="AR88" s="44"/>
      <c r="AS88" s="47"/>
      <c r="AT88" s="44"/>
      <c r="AU88" s="48"/>
      <c r="AV88" s="137">
        <f t="shared" si="104"/>
        <v>0</v>
      </c>
      <c r="AW88" s="138">
        <f t="shared" si="105"/>
        <v>0</v>
      </c>
      <c r="AX88" s="139">
        <f t="shared" si="106"/>
        <v>0</v>
      </c>
      <c r="AY88" s="41"/>
      <c r="AZ88" s="43"/>
      <c r="BA88" s="47"/>
      <c r="BB88" s="47"/>
      <c r="BC88" s="47"/>
      <c r="BD88" s="44"/>
      <c r="BE88" s="48"/>
      <c r="BF88" s="46"/>
      <c r="BG88" s="47"/>
      <c r="BH88" s="44"/>
      <c r="BI88" s="47"/>
      <c r="BJ88" s="44"/>
      <c r="BK88" s="48"/>
      <c r="BL88" s="137">
        <f t="shared" si="107"/>
        <v>0</v>
      </c>
      <c r="BM88" s="138">
        <f t="shared" si="108"/>
        <v>0</v>
      </c>
      <c r="BN88" s="139">
        <f t="shared" si="109"/>
        <v>0</v>
      </c>
      <c r="BO88" s="41"/>
      <c r="BP88" s="43"/>
      <c r="BQ88" s="47"/>
      <c r="BR88" s="47"/>
      <c r="BS88" s="47"/>
      <c r="BT88" s="44"/>
      <c r="BU88" s="48"/>
      <c r="BV88" s="46"/>
      <c r="BW88" s="47"/>
      <c r="BX88" s="44"/>
      <c r="BY88" s="47"/>
      <c r="BZ88" s="44"/>
      <c r="CA88" s="48"/>
      <c r="CB88" s="137">
        <f t="shared" si="110"/>
        <v>0</v>
      </c>
      <c r="CC88" s="138">
        <f t="shared" si="111"/>
        <v>0</v>
      </c>
      <c r="CD88" s="139">
        <f t="shared" si="112"/>
        <v>0</v>
      </c>
      <c r="CE88" s="41"/>
      <c r="CF88" s="43"/>
      <c r="CG88" s="47"/>
      <c r="CH88" s="47"/>
      <c r="CI88" s="47"/>
      <c r="CJ88" s="44"/>
      <c r="CK88" s="48"/>
      <c r="CL88" s="46"/>
      <c r="CM88" s="47"/>
      <c r="CN88" s="44"/>
      <c r="CO88" s="47"/>
      <c r="CP88" s="44"/>
      <c r="CQ88" s="48"/>
      <c r="CR88" s="137">
        <f t="shared" si="113"/>
        <v>0</v>
      </c>
      <c r="CS88" s="138">
        <f t="shared" si="114"/>
        <v>0</v>
      </c>
      <c r="CT88" s="139">
        <f t="shared" si="115"/>
        <v>0</v>
      </c>
      <c r="CU88" s="41"/>
      <c r="CV88" s="46">
        <f t="shared" si="116"/>
        <v>0</v>
      </c>
      <c r="CW88" s="47" t="e">
        <f t="shared" si="96"/>
        <v>#DIV/0!</v>
      </c>
      <c r="CX88" s="47">
        <f t="shared" si="117"/>
        <v>0</v>
      </c>
      <c r="CY88" s="47" t="e">
        <f t="shared" si="118"/>
        <v>#DIV/0!</v>
      </c>
      <c r="CZ88" s="44">
        <f t="shared" si="119"/>
        <v>0</v>
      </c>
      <c r="DA88" s="48" t="e">
        <f t="shared" si="120"/>
        <v>#DIV/0!</v>
      </c>
      <c r="DB88" s="46">
        <f t="shared" si="121"/>
        <v>0</v>
      </c>
      <c r="DC88" s="47" t="e">
        <f t="shared" si="88"/>
        <v>#DIV/0!</v>
      </c>
      <c r="DD88" s="44">
        <f t="shared" si="122"/>
        <v>0</v>
      </c>
      <c r="DE88" s="47" t="e">
        <f t="shared" si="123"/>
        <v>#DIV/0!</v>
      </c>
      <c r="DF88" s="44">
        <f t="shared" si="124"/>
        <v>0</v>
      </c>
      <c r="DG88" s="48" t="e">
        <f t="shared" si="125"/>
        <v>#DIV/0!</v>
      </c>
      <c r="DH88" s="174"/>
      <c r="DI88" s="187" t="s">
        <v>87</v>
      </c>
      <c r="DJ88" s="46">
        <f t="shared" si="126"/>
        <v>0</v>
      </c>
      <c r="DK88" s="44">
        <f t="shared" si="127"/>
        <v>0</v>
      </c>
      <c r="DL88" s="45">
        <f t="shared" si="128"/>
        <v>0</v>
      </c>
      <c r="DM88"/>
    </row>
    <row r="89" spans="1:119" s="60" customFormat="1" ht="15.6" x14ac:dyDescent="0.3">
      <c r="A89" s="33">
        <v>74</v>
      </c>
      <c r="B89" s="33" t="s">
        <v>88</v>
      </c>
      <c r="C89" s="42"/>
      <c r="D89" s="43"/>
      <c r="E89" s="47"/>
      <c r="F89" s="47"/>
      <c r="G89" s="47"/>
      <c r="H89" s="44"/>
      <c r="I89" s="48"/>
      <c r="J89" s="46"/>
      <c r="K89" s="47"/>
      <c r="L89" s="44"/>
      <c r="M89" s="47"/>
      <c r="N89" s="44"/>
      <c r="O89" s="48"/>
      <c r="P89" s="137">
        <f t="shared" si="98"/>
        <v>0</v>
      </c>
      <c r="Q89" s="138">
        <f t="shared" si="99"/>
        <v>0</v>
      </c>
      <c r="R89" s="139">
        <f t="shared" si="100"/>
        <v>0</v>
      </c>
      <c r="S89" s="39"/>
      <c r="T89" s="5"/>
      <c r="U89" s="7"/>
      <c r="V89" s="5"/>
      <c r="W89" s="7"/>
      <c r="X89" s="5"/>
      <c r="Y89" s="7"/>
      <c r="Z89" s="46"/>
      <c r="AA89" s="47"/>
      <c r="AB89" s="44"/>
      <c r="AC89" s="47"/>
      <c r="AD89" s="44"/>
      <c r="AE89" s="48"/>
      <c r="AF89" s="137">
        <f t="shared" si="101"/>
        <v>0</v>
      </c>
      <c r="AG89" s="138">
        <f t="shared" si="102"/>
        <v>0</v>
      </c>
      <c r="AH89" s="139">
        <f t="shared" si="103"/>
        <v>0</v>
      </c>
      <c r="AI89" s="41"/>
      <c r="AJ89" s="43"/>
      <c r="AK89" s="47"/>
      <c r="AL89" s="44"/>
      <c r="AM89" s="47"/>
      <c r="AN89" s="44"/>
      <c r="AO89" s="48"/>
      <c r="AP89" s="46"/>
      <c r="AQ89" s="47"/>
      <c r="AR89" s="44"/>
      <c r="AS89" s="47"/>
      <c r="AT89" s="44"/>
      <c r="AU89" s="48"/>
      <c r="AV89" s="137">
        <f t="shared" si="104"/>
        <v>0</v>
      </c>
      <c r="AW89" s="138">
        <f t="shared" si="105"/>
        <v>0</v>
      </c>
      <c r="AX89" s="139">
        <f t="shared" si="106"/>
        <v>0</v>
      </c>
      <c r="AY89" s="41"/>
      <c r="AZ89" s="43"/>
      <c r="BA89" s="47"/>
      <c r="BB89" s="47"/>
      <c r="BC89" s="47"/>
      <c r="BD89" s="44"/>
      <c r="BE89" s="48"/>
      <c r="BF89" s="46"/>
      <c r="BG89" s="47"/>
      <c r="BH89" s="44"/>
      <c r="BI89" s="47"/>
      <c r="BJ89" s="44"/>
      <c r="BK89" s="48"/>
      <c r="BL89" s="137">
        <f t="shared" si="107"/>
        <v>0</v>
      </c>
      <c r="BM89" s="138">
        <f t="shared" si="108"/>
        <v>0</v>
      </c>
      <c r="BN89" s="139">
        <f t="shared" si="109"/>
        <v>0</v>
      </c>
      <c r="BO89" s="41"/>
      <c r="BP89" s="43"/>
      <c r="BQ89" s="47"/>
      <c r="BR89" s="47"/>
      <c r="BS89" s="47"/>
      <c r="BT89" s="44"/>
      <c r="BU89" s="48"/>
      <c r="BV89" s="46"/>
      <c r="BW89" s="47"/>
      <c r="BX89" s="44"/>
      <c r="BY89" s="47"/>
      <c r="BZ89" s="44"/>
      <c r="CA89" s="48"/>
      <c r="CB89" s="137">
        <f t="shared" si="110"/>
        <v>0</v>
      </c>
      <c r="CC89" s="138">
        <f t="shared" si="111"/>
        <v>0</v>
      </c>
      <c r="CD89" s="139">
        <f t="shared" si="112"/>
        <v>0</v>
      </c>
      <c r="CE89" s="41"/>
      <c r="CF89" s="43"/>
      <c r="CG89" s="47"/>
      <c r="CH89" s="47"/>
      <c r="CI89" s="47"/>
      <c r="CJ89" s="44"/>
      <c r="CK89" s="48"/>
      <c r="CL89" s="46"/>
      <c r="CM89" s="47"/>
      <c r="CN89" s="44"/>
      <c r="CO89" s="47"/>
      <c r="CP89" s="44"/>
      <c r="CQ89" s="48"/>
      <c r="CR89" s="137">
        <f t="shared" si="113"/>
        <v>0</v>
      </c>
      <c r="CS89" s="138">
        <f t="shared" si="114"/>
        <v>0</v>
      </c>
      <c r="CT89" s="139">
        <f t="shared" si="115"/>
        <v>0</v>
      </c>
      <c r="CU89" s="41"/>
      <c r="CV89" s="46">
        <f t="shared" si="116"/>
        <v>0</v>
      </c>
      <c r="CW89" s="47" t="e">
        <f t="shared" si="96"/>
        <v>#DIV/0!</v>
      </c>
      <c r="CX89" s="47">
        <f t="shared" si="117"/>
        <v>0</v>
      </c>
      <c r="CY89" s="47" t="e">
        <f t="shared" si="118"/>
        <v>#DIV/0!</v>
      </c>
      <c r="CZ89" s="44">
        <f t="shared" si="119"/>
        <v>0</v>
      </c>
      <c r="DA89" s="48" t="e">
        <f t="shared" si="120"/>
        <v>#DIV/0!</v>
      </c>
      <c r="DB89" s="46">
        <f t="shared" si="121"/>
        <v>0</v>
      </c>
      <c r="DC89" s="47" t="e">
        <f t="shared" si="88"/>
        <v>#DIV/0!</v>
      </c>
      <c r="DD89" s="44">
        <f t="shared" si="122"/>
        <v>0</v>
      </c>
      <c r="DE89" s="47" t="e">
        <f t="shared" si="123"/>
        <v>#DIV/0!</v>
      </c>
      <c r="DF89" s="44">
        <f t="shared" si="124"/>
        <v>0</v>
      </c>
      <c r="DG89" s="48" t="e">
        <f t="shared" si="125"/>
        <v>#DIV/0!</v>
      </c>
      <c r="DH89" s="174"/>
      <c r="DI89" s="187" t="s">
        <v>88</v>
      </c>
      <c r="DJ89" s="46">
        <f t="shared" si="126"/>
        <v>0</v>
      </c>
      <c r="DK89" s="44">
        <f t="shared" si="127"/>
        <v>0</v>
      </c>
      <c r="DL89" s="45">
        <f t="shared" si="128"/>
        <v>0</v>
      </c>
      <c r="DM89"/>
    </row>
    <row r="90" spans="1:119" s="60" customFormat="1" ht="15.6" x14ac:dyDescent="0.3">
      <c r="A90" s="33">
        <v>75</v>
      </c>
      <c r="B90" s="33" t="s">
        <v>89</v>
      </c>
      <c r="C90" s="42"/>
      <c r="D90" s="43"/>
      <c r="E90" s="47"/>
      <c r="F90" s="47"/>
      <c r="G90" s="47"/>
      <c r="H90" s="44"/>
      <c r="I90" s="48"/>
      <c r="J90" s="46"/>
      <c r="K90" s="47"/>
      <c r="L90" s="44"/>
      <c r="M90" s="47"/>
      <c r="N90" s="44"/>
      <c r="O90" s="48"/>
      <c r="P90" s="137">
        <f t="shared" si="98"/>
        <v>0</v>
      </c>
      <c r="Q90" s="138">
        <f t="shared" si="99"/>
        <v>0</v>
      </c>
      <c r="R90" s="139">
        <f t="shared" si="100"/>
        <v>0</v>
      </c>
      <c r="S90" s="39"/>
      <c r="T90" s="5"/>
      <c r="U90" s="7"/>
      <c r="V90" s="5"/>
      <c r="W90" s="7"/>
      <c r="X90" s="5"/>
      <c r="Y90" s="7"/>
      <c r="Z90" s="46"/>
      <c r="AA90" s="47"/>
      <c r="AB90" s="44"/>
      <c r="AC90" s="47"/>
      <c r="AD90" s="44"/>
      <c r="AE90" s="48"/>
      <c r="AF90" s="137">
        <f t="shared" si="101"/>
        <v>0</v>
      </c>
      <c r="AG90" s="138">
        <f t="shared" si="102"/>
        <v>0</v>
      </c>
      <c r="AH90" s="139">
        <f t="shared" si="103"/>
        <v>0</v>
      </c>
      <c r="AI90" s="41"/>
      <c r="AJ90" s="43"/>
      <c r="AK90" s="47"/>
      <c r="AL90" s="44"/>
      <c r="AM90" s="47"/>
      <c r="AN90" s="44"/>
      <c r="AO90" s="48"/>
      <c r="AP90" s="46"/>
      <c r="AQ90" s="47"/>
      <c r="AR90" s="44"/>
      <c r="AS90" s="47"/>
      <c r="AT90" s="44"/>
      <c r="AU90" s="48"/>
      <c r="AV90" s="137">
        <f t="shared" si="104"/>
        <v>0</v>
      </c>
      <c r="AW90" s="138">
        <f t="shared" si="105"/>
        <v>0</v>
      </c>
      <c r="AX90" s="139">
        <f t="shared" si="106"/>
        <v>0</v>
      </c>
      <c r="AY90" s="41"/>
      <c r="AZ90" s="43"/>
      <c r="BA90" s="47"/>
      <c r="BB90" s="47"/>
      <c r="BC90" s="47"/>
      <c r="BD90" s="44"/>
      <c r="BE90" s="48"/>
      <c r="BF90" s="46"/>
      <c r="BG90" s="47"/>
      <c r="BH90" s="44"/>
      <c r="BI90" s="47"/>
      <c r="BJ90" s="44"/>
      <c r="BK90" s="48"/>
      <c r="BL90" s="137">
        <f t="shared" si="107"/>
        <v>0</v>
      </c>
      <c r="BM90" s="138">
        <f t="shared" si="108"/>
        <v>0</v>
      </c>
      <c r="BN90" s="139">
        <f t="shared" si="109"/>
        <v>0</v>
      </c>
      <c r="BO90" s="41"/>
      <c r="BP90" s="43"/>
      <c r="BQ90" s="47"/>
      <c r="BR90" s="47"/>
      <c r="BS90" s="47"/>
      <c r="BT90" s="44"/>
      <c r="BU90" s="48"/>
      <c r="BV90" s="46"/>
      <c r="BW90" s="47"/>
      <c r="BX90" s="44"/>
      <c r="BY90" s="47"/>
      <c r="BZ90" s="44"/>
      <c r="CA90" s="48"/>
      <c r="CB90" s="137">
        <f t="shared" si="110"/>
        <v>0</v>
      </c>
      <c r="CC90" s="138">
        <f t="shared" si="111"/>
        <v>0</v>
      </c>
      <c r="CD90" s="139">
        <f t="shared" si="112"/>
        <v>0</v>
      </c>
      <c r="CE90" s="41"/>
      <c r="CF90" s="43"/>
      <c r="CG90" s="47"/>
      <c r="CH90" s="47"/>
      <c r="CI90" s="47"/>
      <c r="CJ90" s="44"/>
      <c r="CK90" s="48"/>
      <c r="CL90" s="46"/>
      <c r="CM90" s="47"/>
      <c r="CN90" s="44"/>
      <c r="CO90" s="47"/>
      <c r="CP90" s="44"/>
      <c r="CQ90" s="48"/>
      <c r="CR90" s="137">
        <f t="shared" si="113"/>
        <v>0</v>
      </c>
      <c r="CS90" s="138">
        <f t="shared" si="114"/>
        <v>0</v>
      </c>
      <c r="CT90" s="139">
        <f t="shared" si="115"/>
        <v>0</v>
      </c>
      <c r="CU90" s="41"/>
      <c r="CV90" s="46">
        <f t="shared" si="116"/>
        <v>0</v>
      </c>
      <c r="CW90" s="47" t="e">
        <f t="shared" si="96"/>
        <v>#DIV/0!</v>
      </c>
      <c r="CX90" s="47">
        <f t="shared" si="117"/>
        <v>0</v>
      </c>
      <c r="CY90" s="47" t="e">
        <f t="shared" si="118"/>
        <v>#DIV/0!</v>
      </c>
      <c r="CZ90" s="44">
        <f t="shared" si="119"/>
        <v>0</v>
      </c>
      <c r="DA90" s="48" t="e">
        <f t="shared" si="120"/>
        <v>#DIV/0!</v>
      </c>
      <c r="DB90" s="46">
        <f t="shared" si="121"/>
        <v>0</v>
      </c>
      <c r="DC90" s="47" t="e">
        <f t="shared" si="88"/>
        <v>#DIV/0!</v>
      </c>
      <c r="DD90" s="44">
        <f t="shared" si="122"/>
        <v>0</v>
      </c>
      <c r="DE90" s="47" t="e">
        <f t="shared" si="123"/>
        <v>#DIV/0!</v>
      </c>
      <c r="DF90" s="44">
        <f t="shared" si="124"/>
        <v>0</v>
      </c>
      <c r="DG90" s="48" t="e">
        <f t="shared" si="125"/>
        <v>#DIV/0!</v>
      </c>
      <c r="DH90" s="174"/>
      <c r="DI90" s="187" t="s">
        <v>89</v>
      </c>
      <c r="DJ90" s="46">
        <f t="shared" si="126"/>
        <v>0</v>
      </c>
      <c r="DK90" s="44">
        <f t="shared" si="127"/>
        <v>0</v>
      </c>
      <c r="DL90" s="45">
        <f t="shared" si="128"/>
        <v>0</v>
      </c>
      <c r="DM90"/>
    </row>
    <row r="91" spans="1:119" s="60" customFormat="1" ht="15.6" x14ac:dyDescent="0.3">
      <c r="A91" s="33">
        <v>76</v>
      </c>
      <c r="B91" s="33" t="s">
        <v>100</v>
      </c>
      <c r="C91" s="42"/>
      <c r="D91" s="43"/>
      <c r="E91" s="47"/>
      <c r="F91" s="47"/>
      <c r="G91" s="47"/>
      <c r="H91" s="44"/>
      <c r="I91" s="48"/>
      <c r="J91" s="46"/>
      <c r="K91" s="47"/>
      <c r="L91" s="44"/>
      <c r="M91" s="47"/>
      <c r="N91" s="44"/>
      <c r="O91" s="48"/>
      <c r="P91" s="137">
        <f t="shared" si="98"/>
        <v>0</v>
      </c>
      <c r="Q91" s="138">
        <f t="shared" si="99"/>
        <v>0</v>
      </c>
      <c r="R91" s="139">
        <f t="shared" si="100"/>
        <v>0</v>
      </c>
      <c r="S91" s="39"/>
      <c r="T91" s="5"/>
      <c r="U91" s="7"/>
      <c r="V91" s="5"/>
      <c r="W91" s="7"/>
      <c r="X91" s="5"/>
      <c r="Y91" s="7"/>
      <c r="Z91" s="46"/>
      <c r="AA91" s="47"/>
      <c r="AB91" s="44"/>
      <c r="AC91" s="47"/>
      <c r="AD91" s="44"/>
      <c r="AE91" s="48"/>
      <c r="AF91" s="137">
        <f t="shared" si="101"/>
        <v>0</v>
      </c>
      <c r="AG91" s="138">
        <f t="shared" si="102"/>
        <v>0</v>
      </c>
      <c r="AH91" s="139">
        <f t="shared" si="103"/>
        <v>0</v>
      </c>
      <c r="AI91" s="41"/>
      <c r="AJ91" s="43"/>
      <c r="AK91" s="47"/>
      <c r="AL91" s="44"/>
      <c r="AM91" s="47"/>
      <c r="AN91" s="44"/>
      <c r="AO91" s="48"/>
      <c r="AP91" s="46"/>
      <c r="AQ91" s="47"/>
      <c r="AR91" s="44"/>
      <c r="AS91" s="47"/>
      <c r="AT91" s="44"/>
      <c r="AU91" s="48"/>
      <c r="AV91" s="137">
        <f t="shared" si="104"/>
        <v>0</v>
      </c>
      <c r="AW91" s="138">
        <f t="shared" si="105"/>
        <v>0</v>
      </c>
      <c r="AX91" s="139">
        <f t="shared" si="106"/>
        <v>0</v>
      </c>
      <c r="AY91" s="41"/>
      <c r="AZ91" s="43"/>
      <c r="BA91" s="47"/>
      <c r="BB91" s="47"/>
      <c r="BC91" s="47"/>
      <c r="BD91" s="44"/>
      <c r="BE91" s="48"/>
      <c r="BF91" s="46"/>
      <c r="BG91" s="47"/>
      <c r="BH91" s="44"/>
      <c r="BI91" s="47"/>
      <c r="BJ91" s="44"/>
      <c r="BK91" s="48"/>
      <c r="BL91" s="137">
        <f t="shared" si="107"/>
        <v>0</v>
      </c>
      <c r="BM91" s="138">
        <f t="shared" si="108"/>
        <v>0</v>
      </c>
      <c r="BN91" s="139">
        <f t="shared" si="109"/>
        <v>0</v>
      </c>
      <c r="BO91" s="41"/>
      <c r="BP91" s="43"/>
      <c r="BQ91" s="47"/>
      <c r="BR91" s="47"/>
      <c r="BS91" s="47"/>
      <c r="BT91" s="44"/>
      <c r="BU91" s="48"/>
      <c r="BV91" s="46"/>
      <c r="BW91" s="47"/>
      <c r="BX91" s="44"/>
      <c r="BY91" s="47"/>
      <c r="BZ91" s="44"/>
      <c r="CA91" s="48"/>
      <c r="CB91" s="137">
        <f t="shared" si="110"/>
        <v>0</v>
      </c>
      <c r="CC91" s="138">
        <f t="shared" si="111"/>
        <v>0</v>
      </c>
      <c r="CD91" s="139">
        <f t="shared" si="112"/>
        <v>0</v>
      </c>
      <c r="CE91" s="41"/>
      <c r="CF91" s="43"/>
      <c r="CG91" s="47"/>
      <c r="CH91" s="47"/>
      <c r="CI91" s="47"/>
      <c r="CJ91" s="44"/>
      <c r="CK91" s="48"/>
      <c r="CL91" s="46"/>
      <c r="CM91" s="47"/>
      <c r="CN91" s="44"/>
      <c r="CO91" s="47"/>
      <c r="CP91" s="44"/>
      <c r="CQ91" s="48"/>
      <c r="CR91" s="137">
        <f t="shared" si="113"/>
        <v>0</v>
      </c>
      <c r="CS91" s="138">
        <f t="shared" si="114"/>
        <v>0</v>
      </c>
      <c r="CT91" s="139">
        <f t="shared" si="115"/>
        <v>0</v>
      </c>
      <c r="CU91" s="41"/>
      <c r="CV91" s="46">
        <f t="shared" si="116"/>
        <v>0</v>
      </c>
      <c r="CW91" s="47" t="e">
        <f t="shared" si="96"/>
        <v>#DIV/0!</v>
      </c>
      <c r="CX91" s="47">
        <f t="shared" si="117"/>
        <v>0</v>
      </c>
      <c r="CY91" s="47" t="e">
        <f t="shared" si="118"/>
        <v>#DIV/0!</v>
      </c>
      <c r="CZ91" s="44">
        <f t="shared" si="119"/>
        <v>0</v>
      </c>
      <c r="DA91" s="48" t="e">
        <f t="shared" si="120"/>
        <v>#DIV/0!</v>
      </c>
      <c r="DB91" s="46">
        <f t="shared" si="121"/>
        <v>0</v>
      </c>
      <c r="DC91" s="47" t="e">
        <f t="shared" si="88"/>
        <v>#DIV/0!</v>
      </c>
      <c r="DD91" s="44">
        <f t="shared" si="122"/>
        <v>0</v>
      </c>
      <c r="DE91" s="47" t="e">
        <f t="shared" si="123"/>
        <v>#DIV/0!</v>
      </c>
      <c r="DF91" s="44">
        <f t="shared" si="124"/>
        <v>0</v>
      </c>
      <c r="DG91" s="48" t="e">
        <f t="shared" si="125"/>
        <v>#DIV/0!</v>
      </c>
      <c r="DH91" s="174"/>
      <c r="DI91" s="187" t="s">
        <v>100</v>
      </c>
      <c r="DJ91" s="46">
        <f t="shared" si="126"/>
        <v>0</v>
      </c>
      <c r="DK91" s="44">
        <f t="shared" si="127"/>
        <v>0</v>
      </c>
      <c r="DL91" s="45">
        <f t="shared" si="128"/>
        <v>0</v>
      </c>
      <c r="DM91"/>
    </row>
    <row r="92" spans="1:119" s="60" customFormat="1" ht="15.6" x14ac:dyDescent="0.3">
      <c r="A92" s="33">
        <v>77</v>
      </c>
      <c r="B92" s="33" t="s">
        <v>101</v>
      </c>
      <c r="C92" s="42"/>
      <c r="D92" s="43"/>
      <c r="E92" s="47"/>
      <c r="F92" s="47"/>
      <c r="G92" s="47"/>
      <c r="H92" s="44"/>
      <c r="I92" s="48"/>
      <c r="J92" s="46"/>
      <c r="K92" s="47"/>
      <c r="L92" s="44"/>
      <c r="M92" s="47"/>
      <c r="N92" s="44"/>
      <c r="O92" s="48"/>
      <c r="P92" s="137">
        <f t="shared" si="98"/>
        <v>0</v>
      </c>
      <c r="Q92" s="138">
        <f t="shared" si="99"/>
        <v>0</v>
      </c>
      <c r="R92" s="139">
        <f t="shared" si="100"/>
        <v>0</v>
      </c>
      <c r="S92" s="39"/>
      <c r="T92" s="5"/>
      <c r="U92" s="7"/>
      <c r="V92" s="5"/>
      <c r="W92" s="7"/>
      <c r="X92" s="5"/>
      <c r="Y92" s="7"/>
      <c r="Z92" s="46"/>
      <c r="AA92" s="47"/>
      <c r="AB92" s="44"/>
      <c r="AC92" s="47"/>
      <c r="AD92" s="44"/>
      <c r="AE92" s="48"/>
      <c r="AF92" s="137">
        <f t="shared" si="101"/>
        <v>0</v>
      </c>
      <c r="AG92" s="138">
        <f t="shared" si="102"/>
        <v>0</v>
      </c>
      <c r="AH92" s="139">
        <f t="shared" si="103"/>
        <v>0</v>
      </c>
      <c r="AI92" s="41"/>
      <c r="AJ92" s="43"/>
      <c r="AK92" s="47"/>
      <c r="AL92" s="44"/>
      <c r="AM92" s="47"/>
      <c r="AN92" s="44"/>
      <c r="AO92" s="48"/>
      <c r="AP92" s="46"/>
      <c r="AQ92" s="47"/>
      <c r="AR92" s="44"/>
      <c r="AS92" s="47"/>
      <c r="AT92" s="44"/>
      <c r="AU92" s="48"/>
      <c r="AV92" s="137">
        <f t="shared" si="104"/>
        <v>0</v>
      </c>
      <c r="AW92" s="138">
        <f t="shared" si="105"/>
        <v>0</v>
      </c>
      <c r="AX92" s="139">
        <f t="shared" si="106"/>
        <v>0</v>
      </c>
      <c r="AY92" s="41"/>
      <c r="AZ92" s="43"/>
      <c r="BA92" s="47"/>
      <c r="BB92" s="47"/>
      <c r="BC92" s="47"/>
      <c r="BD92" s="44"/>
      <c r="BE92" s="48"/>
      <c r="BF92" s="46"/>
      <c r="BG92" s="47"/>
      <c r="BH92" s="44"/>
      <c r="BI92" s="47"/>
      <c r="BJ92" s="44"/>
      <c r="BK92" s="48"/>
      <c r="BL92" s="137">
        <f t="shared" si="107"/>
        <v>0</v>
      </c>
      <c r="BM92" s="138">
        <f t="shared" si="108"/>
        <v>0</v>
      </c>
      <c r="BN92" s="139">
        <f t="shared" si="109"/>
        <v>0</v>
      </c>
      <c r="BO92" s="41"/>
      <c r="BP92" s="43"/>
      <c r="BQ92" s="47"/>
      <c r="BR92" s="47"/>
      <c r="BS92" s="47"/>
      <c r="BT92" s="44"/>
      <c r="BU92" s="48"/>
      <c r="BV92" s="46"/>
      <c r="BW92" s="47"/>
      <c r="BX92" s="44"/>
      <c r="BY92" s="47"/>
      <c r="BZ92" s="44"/>
      <c r="CA92" s="48"/>
      <c r="CB92" s="137">
        <f t="shared" si="110"/>
        <v>0</v>
      </c>
      <c r="CC92" s="138">
        <f t="shared" si="111"/>
        <v>0</v>
      </c>
      <c r="CD92" s="139">
        <f t="shared" si="112"/>
        <v>0</v>
      </c>
      <c r="CE92" s="41"/>
      <c r="CF92" s="43"/>
      <c r="CG92" s="47"/>
      <c r="CH92" s="47"/>
      <c r="CI92" s="47"/>
      <c r="CJ92" s="44"/>
      <c r="CK92" s="48"/>
      <c r="CL92" s="46"/>
      <c r="CM92" s="47"/>
      <c r="CN92" s="44"/>
      <c r="CO92" s="47"/>
      <c r="CP92" s="44"/>
      <c r="CQ92" s="48"/>
      <c r="CR92" s="137">
        <f t="shared" si="113"/>
        <v>0</v>
      </c>
      <c r="CS92" s="138">
        <f t="shared" si="114"/>
        <v>0</v>
      </c>
      <c r="CT92" s="139">
        <f t="shared" si="115"/>
        <v>0</v>
      </c>
      <c r="CU92" s="41"/>
      <c r="CV92" s="46">
        <f t="shared" si="116"/>
        <v>0</v>
      </c>
      <c r="CW92" s="47" t="e">
        <f t="shared" si="96"/>
        <v>#DIV/0!</v>
      </c>
      <c r="CX92" s="47">
        <f t="shared" si="117"/>
        <v>0</v>
      </c>
      <c r="CY92" s="47" t="e">
        <f t="shared" si="118"/>
        <v>#DIV/0!</v>
      </c>
      <c r="CZ92" s="44">
        <f t="shared" si="119"/>
        <v>0</v>
      </c>
      <c r="DA92" s="48" t="e">
        <f t="shared" si="120"/>
        <v>#DIV/0!</v>
      </c>
      <c r="DB92" s="46">
        <f t="shared" si="121"/>
        <v>0</v>
      </c>
      <c r="DC92" s="47" t="e">
        <f t="shared" si="88"/>
        <v>#DIV/0!</v>
      </c>
      <c r="DD92" s="44">
        <f t="shared" si="122"/>
        <v>0</v>
      </c>
      <c r="DE92" s="47" t="e">
        <f t="shared" si="123"/>
        <v>#DIV/0!</v>
      </c>
      <c r="DF92" s="44">
        <f t="shared" si="124"/>
        <v>0</v>
      </c>
      <c r="DG92" s="48" t="e">
        <f t="shared" si="125"/>
        <v>#DIV/0!</v>
      </c>
      <c r="DH92" s="174"/>
      <c r="DI92" s="187" t="s">
        <v>101</v>
      </c>
      <c r="DJ92" s="46">
        <f t="shared" si="126"/>
        <v>0</v>
      </c>
      <c r="DK92" s="44">
        <f t="shared" si="127"/>
        <v>0</v>
      </c>
      <c r="DL92" s="45">
        <f t="shared" si="128"/>
        <v>0</v>
      </c>
      <c r="DM92"/>
    </row>
    <row r="93" spans="1:119" s="60" customFormat="1" ht="15.6" x14ac:dyDescent="0.3">
      <c r="A93" s="33">
        <v>78</v>
      </c>
      <c r="B93" s="33" t="s">
        <v>90</v>
      </c>
      <c r="C93" s="42"/>
      <c r="D93" s="43"/>
      <c r="E93" s="47"/>
      <c r="F93" s="47"/>
      <c r="G93" s="47"/>
      <c r="H93" s="44"/>
      <c r="I93" s="48"/>
      <c r="J93" s="46"/>
      <c r="K93" s="47"/>
      <c r="L93" s="44"/>
      <c r="M93" s="47"/>
      <c r="N93" s="44"/>
      <c r="O93" s="48"/>
      <c r="P93" s="137">
        <f t="shared" si="98"/>
        <v>0</v>
      </c>
      <c r="Q93" s="138">
        <f t="shared" si="99"/>
        <v>0</v>
      </c>
      <c r="R93" s="139">
        <f t="shared" si="100"/>
        <v>0</v>
      </c>
      <c r="S93" s="39"/>
      <c r="T93" s="5"/>
      <c r="U93" s="7"/>
      <c r="V93" s="5"/>
      <c r="W93" s="7"/>
      <c r="X93" s="5"/>
      <c r="Y93" s="7"/>
      <c r="Z93" s="46"/>
      <c r="AA93" s="47"/>
      <c r="AB93" s="44"/>
      <c r="AC93" s="47"/>
      <c r="AD93" s="44"/>
      <c r="AE93" s="48"/>
      <c r="AF93" s="137">
        <f t="shared" si="101"/>
        <v>0</v>
      </c>
      <c r="AG93" s="138">
        <f t="shared" si="102"/>
        <v>0</v>
      </c>
      <c r="AH93" s="139">
        <f t="shared" si="103"/>
        <v>0</v>
      </c>
      <c r="AI93" s="41"/>
      <c r="AJ93" s="43"/>
      <c r="AK93" s="47"/>
      <c r="AL93" s="44"/>
      <c r="AM93" s="47"/>
      <c r="AN93" s="44"/>
      <c r="AO93" s="48"/>
      <c r="AP93" s="46"/>
      <c r="AQ93" s="47"/>
      <c r="AR93" s="44"/>
      <c r="AS93" s="47"/>
      <c r="AT93" s="44"/>
      <c r="AU93" s="48"/>
      <c r="AV93" s="137">
        <f t="shared" si="104"/>
        <v>0</v>
      </c>
      <c r="AW93" s="147">
        <f t="shared" si="105"/>
        <v>0</v>
      </c>
      <c r="AX93" s="139">
        <f t="shared" si="106"/>
        <v>0</v>
      </c>
      <c r="AY93" s="41"/>
      <c r="AZ93" s="43"/>
      <c r="BA93" s="47"/>
      <c r="BB93" s="47"/>
      <c r="BC93" s="47"/>
      <c r="BD93" s="44"/>
      <c r="BE93" s="48"/>
      <c r="BF93" s="46"/>
      <c r="BG93" s="47"/>
      <c r="BH93" s="44"/>
      <c r="BI93" s="47"/>
      <c r="BJ93" s="44"/>
      <c r="BK93" s="48"/>
      <c r="BL93" s="137">
        <f t="shared" si="107"/>
        <v>0</v>
      </c>
      <c r="BM93" s="138">
        <f t="shared" si="108"/>
        <v>0</v>
      </c>
      <c r="BN93" s="139">
        <f t="shared" si="109"/>
        <v>0</v>
      </c>
      <c r="BO93" s="41"/>
      <c r="BP93" s="43"/>
      <c r="BQ93" s="47"/>
      <c r="BR93" s="47"/>
      <c r="BS93" s="47"/>
      <c r="BT93" s="44"/>
      <c r="BU93" s="48"/>
      <c r="BV93" s="46"/>
      <c r="BW93" s="47"/>
      <c r="BX93" s="44"/>
      <c r="BY93" s="47"/>
      <c r="BZ93" s="44"/>
      <c r="CA93" s="48"/>
      <c r="CB93" s="137">
        <f t="shared" si="110"/>
        <v>0</v>
      </c>
      <c r="CC93" s="138">
        <f t="shared" si="111"/>
        <v>0</v>
      </c>
      <c r="CD93" s="139">
        <f t="shared" si="112"/>
        <v>0</v>
      </c>
      <c r="CE93" s="41"/>
      <c r="CF93" s="43"/>
      <c r="CG93" s="47"/>
      <c r="CH93" s="47"/>
      <c r="CI93" s="47"/>
      <c r="CJ93" s="44"/>
      <c r="CK93" s="48"/>
      <c r="CL93" s="46"/>
      <c r="CM93" s="47"/>
      <c r="CN93" s="44"/>
      <c r="CO93" s="47"/>
      <c r="CP93" s="44"/>
      <c r="CQ93" s="48"/>
      <c r="CR93" s="137">
        <f t="shared" si="113"/>
        <v>0</v>
      </c>
      <c r="CS93" s="138">
        <f t="shared" si="114"/>
        <v>0</v>
      </c>
      <c r="CT93" s="139">
        <f t="shared" si="115"/>
        <v>0</v>
      </c>
      <c r="CU93" s="41"/>
      <c r="CV93" s="46">
        <f t="shared" si="116"/>
        <v>0</v>
      </c>
      <c r="CW93" s="47" t="e">
        <f t="shared" si="96"/>
        <v>#DIV/0!</v>
      </c>
      <c r="CX93" s="47">
        <f t="shared" si="117"/>
        <v>0</v>
      </c>
      <c r="CY93" s="47" t="e">
        <f t="shared" si="118"/>
        <v>#DIV/0!</v>
      </c>
      <c r="CZ93" s="44">
        <f t="shared" si="119"/>
        <v>0</v>
      </c>
      <c r="DA93" s="48" t="e">
        <f t="shared" si="120"/>
        <v>#DIV/0!</v>
      </c>
      <c r="DB93" s="46">
        <f t="shared" si="121"/>
        <v>0</v>
      </c>
      <c r="DC93" s="47" t="e">
        <f t="shared" si="88"/>
        <v>#DIV/0!</v>
      </c>
      <c r="DD93" s="44">
        <f t="shared" si="122"/>
        <v>0</v>
      </c>
      <c r="DE93" s="47" t="e">
        <f t="shared" si="123"/>
        <v>#DIV/0!</v>
      </c>
      <c r="DF93" s="44">
        <f t="shared" si="124"/>
        <v>0</v>
      </c>
      <c r="DG93" s="48" t="e">
        <f t="shared" si="125"/>
        <v>#DIV/0!</v>
      </c>
      <c r="DH93" s="174"/>
      <c r="DI93" s="187" t="s">
        <v>90</v>
      </c>
      <c r="DJ93" s="46">
        <f t="shared" si="126"/>
        <v>0</v>
      </c>
      <c r="DK93" s="44">
        <f t="shared" si="127"/>
        <v>0</v>
      </c>
      <c r="DL93" s="45">
        <f t="shared" si="128"/>
        <v>0</v>
      </c>
      <c r="DM93"/>
    </row>
    <row r="94" spans="1:119" s="60" customFormat="1" ht="15.6" x14ac:dyDescent="0.3">
      <c r="A94" s="33">
        <v>79</v>
      </c>
      <c r="B94" s="33" t="s">
        <v>91</v>
      </c>
      <c r="C94" s="42"/>
      <c r="D94" s="43"/>
      <c r="E94" s="47"/>
      <c r="F94" s="47"/>
      <c r="G94" s="47"/>
      <c r="H94" s="44"/>
      <c r="I94" s="48"/>
      <c r="J94" s="46"/>
      <c r="K94" s="47"/>
      <c r="L94" s="44"/>
      <c r="M94" s="47"/>
      <c r="N94" s="44"/>
      <c r="O94" s="48"/>
      <c r="P94" s="137">
        <f t="shared" si="98"/>
        <v>0</v>
      </c>
      <c r="Q94" s="138">
        <f t="shared" si="99"/>
        <v>0</v>
      </c>
      <c r="R94" s="139">
        <f t="shared" si="100"/>
        <v>0</v>
      </c>
      <c r="S94" s="39"/>
      <c r="T94" s="5"/>
      <c r="U94" s="7"/>
      <c r="V94" s="5"/>
      <c r="W94" s="7"/>
      <c r="X94" s="5"/>
      <c r="Y94" s="7"/>
      <c r="Z94" s="46"/>
      <c r="AA94" s="47"/>
      <c r="AB94" s="44"/>
      <c r="AC94" s="47"/>
      <c r="AD94" s="44"/>
      <c r="AE94" s="48"/>
      <c r="AF94" s="137">
        <f t="shared" si="101"/>
        <v>0</v>
      </c>
      <c r="AG94" s="138">
        <f t="shared" si="102"/>
        <v>0</v>
      </c>
      <c r="AH94" s="139">
        <f t="shared" si="103"/>
        <v>0</v>
      </c>
      <c r="AI94" s="41"/>
      <c r="AJ94" s="43"/>
      <c r="AK94" s="47"/>
      <c r="AL94" s="44"/>
      <c r="AM94" s="47"/>
      <c r="AN94" s="44"/>
      <c r="AO94" s="48"/>
      <c r="AP94" s="46"/>
      <c r="AQ94" s="47"/>
      <c r="AR94" s="44"/>
      <c r="AS94" s="47"/>
      <c r="AT94" s="44"/>
      <c r="AU94" s="48"/>
      <c r="AV94" s="137">
        <f t="shared" si="104"/>
        <v>0</v>
      </c>
      <c r="AW94" s="138">
        <f t="shared" si="105"/>
        <v>0</v>
      </c>
      <c r="AX94" s="139">
        <f t="shared" si="106"/>
        <v>0</v>
      </c>
      <c r="AY94" s="41"/>
      <c r="AZ94" s="43"/>
      <c r="BA94" s="47"/>
      <c r="BB94" s="47"/>
      <c r="BC94" s="47"/>
      <c r="BD94" s="44"/>
      <c r="BE94" s="48"/>
      <c r="BF94" s="46"/>
      <c r="BG94" s="47"/>
      <c r="BH94" s="44"/>
      <c r="BI94" s="47"/>
      <c r="BJ94" s="44"/>
      <c r="BK94" s="48"/>
      <c r="BL94" s="137">
        <f t="shared" si="107"/>
        <v>0</v>
      </c>
      <c r="BM94" s="138">
        <f t="shared" si="108"/>
        <v>0</v>
      </c>
      <c r="BN94" s="139">
        <f t="shared" si="109"/>
        <v>0</v>
      </c>
      <c r="BO94" s="41"/>
      <c r="BP94" s="43"/>
      <c r="BQ94" s="47"/>
      <c r="BR94" s="47"/>
      <c r="BS94" s="47"/>
      <c r="BT94" s="44"/>
      <c r="BU94" s="48"/>
      <c r="BV94" s="46"/>
      <c r="BW94" s="47"/>
      <c r="BX94" s="44"/>
      <c r="BY94" s="47"/>
      <c r="BZ94" s="44"/>
      <c r="CA94" s="48"/>
      <c r="CB94" s="137">
        <f t="shared" si="110"/>
        <v>0</v>
      </c>
      <c r="CC94" s="138">
        <f t="shared" si="111"/>
        <v>0</v>
      </c>
      <c r="CD94" s="139">
        <f t="shared" si="112"/>
        <v>0</v>
      </c>
      <c r="CE94" s="41"/>
      <c r="CF94" s="43"/>
      <c r="CG94" s="47"/>
      <c r="CH94" s="47"/>
      <c r="CI94" s="47"/>
      <c r="CJ94" s="44"/>
      <c r="CK94" s="48"/>
      <c r="CL94" s="46"/>
      <c r="CM94" s="47"/>
      <c r="CN94" s="44"/>
      <c r="CO94" s="47"/>
      <c r="CP94" s="44"/>
      <c r="CQ94" s="48"/>
      <c r="CR94" s="137">
        <f t="shared" si="113"/>
        <v>0</v>
      </c>
      <c r="CS94" s="138">
        <f t="shared" si="114"/>
        <v>0</v>
      </c>
      <c r="CT94" s="139">
        <f t="shared" si="115"/>
        <v>0</v>
      </c>
      <c r="CU94" s="41"/>
      <c r="CV94" s="46">
        <f t="shared" si="116"/>
        <v>0</v>
      </c>
      <c r="CW94" s="47" t="e">
        <f t="shared" si="96"/>
        <v>#DIV/0!</v>
      </c>
      <c r="CX94" s="47">
        <f t="shared" si="117"/>
        <v>0</v>
      </c>
      <c r="CY94" s="47" t="e">
        <f t="shared" si="118"/>
        <v>#DIV/0!</v>
      </c>
      <c r="CZ94" s="44">
        <f t="shared" si="119"/>
        <v>0</v>
      </c>
      <c r="DA94" s="48" t="e">
        <f t="shared" si="120"/>
        <v>#DIV/0!</v>
      </c>
      <c r="DB94" s="46">
        <f t="shared" si="121"/>
        <v>0</v>
      </c>
      <c r="DC94" s="47" t="e">
        <f t="shared" si="88"/>
        <v>#DIV/0!</v>
      </c>
      <c r="DD94" s="44">
        <f t="shared" si="122"/>
        <v>0</v>
      </c>
      <c r="DE94" s="47" t="e">
        <f t="shared" si="123"/>
        <v>#DIV/0!</v>
      </c>
      <c r="DF94" s="44">
        <f t="shared" si="124"/>
        <v>0</v>
      </c>
      <c r="DG94" s="48" t="e">
        <f t="shared" si="125"/>
        <v>#DIV/0!</v>
      </c>
      <c r="DH94" s="174"/>
      <c r="DI94" s="187" t="s">
        <v>91</v>
      </c>
      <c r="DJ94" s="46">
        <f t="shared" si="126"/>
        <v>0</v>
      </c>
      <c r="DK94" s="44">
        <f t="shared" si="127"/>
        <v>0</v>
      </c>
      <c r="DL94" s="45">
        <f t="shared" si="128"/>
        <v>0</v>
      </c>
      <c r="DM94"/>
    </row>
    <row r="95" spans="1:119" s="60" customFormat="1" ht="15.6" x14ac:dyDescent="0.3">
      <c r="A95" s="33">
        <v>80</v>
      </c>
      <c r="B95" s="33" t="s">
        <v>176</v>
      </c>
      <c r="C95" s="50"/>
      <c r="D95" s="51"/>
      <c r="E95" s="55"/>
      <c r="F95" s="52"/>
      <c r="G95" s="55"/>
      <c r="H95" s="52"/>
      <c r="I95" s="56"/>
      <c r="J95" s="54"/>
      <c r="K95" s="55"/>
      <c r="L95" s="52"/>
      <c r="M95" s="55"/>
      <c r="N95" s="52"/>
      <c r="O95" s="56"/>
      <c r="P95" s="143">
        <f t="shared" si="98"/>
        <v>0</v>
      </c>
      <c r="Q95" s="149">
        <f t="shared" si="99"/>
        <v>0</v>
      </c>
      <c r="R95" s="150">
        <f t="shared" si="100"/>
        <v>0</v>
      </c>
      <c r="S95" s="39"/>
      <c r="T95" s="9"/>
      <c r="U95" s="10"/>
      <c r="V95" s="9"/>
      <c r="W95" s="10"/>
      <c r="X95" s="9"/>
      <c r="Y95" s="10"/>
      <c r="Z95" s="54"/>
      <c r="AA95" s="55"/>
      <c r="AB95" s="52"/>
      <c r="AC95" s="55"/>
      <c r="AD95" s="52"/>
      <c r="AE95" s="56"/>
      <c r="AF95" s="143">
        <f t="shared" si="101"/>
        <v>0</v>
      </c>
      <c r="AG95" s="149">
        <f t="shared" si="102"/>
        <v>0</v>
      </c>
      <c r="AH95" s="150">
        <f t="shared" si="103"/>
        <v>0</v>
      </c>
      <c r="AI95" s="41"/>
      <c r="AJ95" s="51"/>
      <c r="AK95" s="55"/>
      <c r="AL95" s="52"/>
      <c r="AM95" s="55"/>
      <c r="AN95" s="52"/>
      <c r="AO95" s="56"/>
      <c r="AP95" s="54"/>
      <c r="AQ95" s="55"/>
      <c r="AR95" s="52"/>
      <c r="AS95" s="55"/>
      <c r="AT95" s="52"/>
      <c r="AU95" s="56"/>
      <c r="AV95" s="143">
        <f t="shared" si="104"/>
        <v>0</v>
      </c>
      <c r="AW95" s="149">
        <f t="shared" si="105"/>
        <v>0</v>
      </c>
      <c r="AX95" s="150">
        <f t="shared" si="106"/>
        <v>0</v>
      </c>
      <c r="AY95" s="41"/>
      <c r="AZ95" s="51"/>
      <c r="BA95" s="55"/>
      <c r="BB95" s="52"/>
      <c r="BC95" s="55"/>
      <c r="BD95" s="52"/>
      <c r="BE95" s="56"/>
      <c r="BF95" s="54"/>
      <c r="BG95" s="55"/>
      <c r="BH95" s="52"/>
      <c r="BI95" s="55"/>
      <c r="BJ95" s="52"/>
      <c r="BK95" s="56"/>
      <c r="BL95" s="143">
        <f t="shared" si="107"/>
        <v>0</v>
      </c>
      <c r="BM95" s="149">
        <f t="shared" si="108"/>
        <v>0</v>
      </c>
      <c r="BN95" s="150">
        <f t="shared" si="109"/>
        <v>0</v>
      </c>
      <c r="BO95" s="41"/>
      <c r="BP95" s="51"/>
      <c r="BQ95" s="55"/>
      <c r="BR95" s="52"/>
      <c r="BS95" s="55"/>
      <c r="BT95" s="52"/>
      <c r="BU95" s="56"/>
      <c r="BV95" s="54"/>
      <c r="BW95" s="55"/>
      <c r="BX95" s="52"/>
      <c r="BY95" s="55"/>
      <c r="BZ95" s="52"/>
      <c r="CA95" s="56"/>
      <c r="CB95" s="143">
        <f t="shared" si="110"/>
        <v>0</v>
      </c>
      <c r="CC95" s="149">
        <f t="shared" si="111"/>
        <v>0</v>
      </c>
      <c r="CD95" s="150">
        <f t="shared" si="112"/>
        <v>0</v>
      </c>
      <c r="CE95" s="41"/>
      <c r="CF95" s="51"/>
      <c r="CG95" s="55"/>
      <c r="CH95" s="52"/>
      <c r="CI95" s="55"/>
      <c r="CJ95" s="52"/>
      <c r="CK95" s="56"/>
      <c r="CL95" s="54"/>
      <c r="CM95" s="55"/>
      <c r="CN95" s="52"/>
      <c r="CO95" s="55"/>
      <c r="CP95" s="52"/>
      <c r="CQ95" s="56"/>
      <c r="CR95" s="143">
        <f t="shared" si="113"/>
        <v>0</v>
      </c>
      <c r="CS95" s="149">
        <f t="shared" si="114"/>
        <v>0</v>
      </c>
      <c r="CT95" s="150">
        <f t="shared" si="115"/>
        <v>0</v>
      </c>
      <c r="CU95" s="41"/>
      <c r="CV95" s="54">
        <f>SUM(CV75:CV94)</f>
        <v>0</v>
      </c>
      <c r="CW95" s="55" t="e">
        <f t="shared" si="96"/>
        <v>#DIV/0!</v>
      </c>
      <c r="CX95" s="55">
        <f>SUM(CX75:CX94)</f>
        <v>0</v>
      </c>
      <c r="CY95" s="55" t="e">
        <f t="shared" si="118"/>
        <v>#DIV/0!</v>
      </c>
      <c r="CZ95" s="52">
        <f t="shared" si="119"/>
        <v>0</v>
      </c>
      <c r="DA95" s="56" t="e">
        <f t="shared" si="120"/>
        <v>#DIV/0!</v>
      </c>
      <c r="DB95" s="54">
        <f>SUM(DB75:DB94)</f>
        <v>0</v>
      </c>
      <c r="DC95" s="55" t="e">
        <f t="shared" si="88"/>
        <v>#DIV/0!</v>
      </c>
      <c r="DD95" s="52">
        <f>SUM(DD75:DD94)</f>
        <v>0</v>
      </c>
      <c r="DE95" s="55" t="e">
        <f t="shared" si="123"/>
        <v>#DIV/0!</v>
      </c>
      <c r="DF95" s="52">
        <f>SUM(DF75:DF94)</f>
        <v>0</v>
      </c>
      <c r="DG95" s="56" t="e">
        <f t="shared" si="125"/>
        <v>#DIV/0!</v>
      </c>
      <c r="DH95" s="175"/>
      <c r="DI95" s="187" t="s">
        <v>176</v>
      </c>
      <c r="DJ95" s="54">
        <f t="shared" ref="DJ95:DK95" si="129">SUM(DJ75:DJ94)</f>
        <v>0</v>
      </c>
      <c r="DK95" s="52">
        <f t="shared" si="129"/>
        <v>0</v>
      </c>
      <c r="DL95" s="53">
        <f>SUM(DL75:DL94)</f>
        <v>0</v>
      </c>
      <c r="DM95"/>
      <c r="DO95" s="57"/>
    </row>
    <row r="96" spans="1:119" s="60" customFormat="1" ht="15.6" x14ac:dyDescent="0.3">
      <c r="A96" s="33">
        <v>81</v>
      </c>
      <c r="B96" s="32" t="s">
        <v>177</v>
      </c>
      <c r="C96" s="50"/>
      <c r="D96" s="51"/>
      <c r="E96" s="55"/>
      <c r="F96" s="52"/>
      <c r="G96" s="55"/>
      <c r="H96" s="52"/>
      <c r="I96" s="56"/>
      <c r="J96" s="54"/>
      <c r="K96" s="55"/>
      <c r="L96" s="52"/>
      <c r="M96" s="55"/>
      <c r="N96" s="52"/>
      <c r="O96" s="56"/>
      <c r="P96" s="143">
        <f t="shared" si="98"/>
        <v>0</v>
      </c>
      <c r="Q96" s="149">
        <f t="shared" si="99"/>
        <v>0</v>
      </c>
      <c r="R96" s="150">
        <f t="shared" si="100"/>
        <v>0</v>
      </c>
      <c r="S96" s="39"/>
      <c r="T96" s="9"/>
      <c r="U96" s="10"/>
      <c r="V96" s="9"/>
      <c r="W96" s="10"/>
      <c r="X96" s="9"/>
      <c r="Y96" s="10"/>
      <c r="Z96" s="54"/>
      <c r="AA96" s="55"/>
      <c r="AB96" s="52"/>
      <c r="AC96" s="55"/>
      <c r="AD96" s="52"/>
      <c r="AE96" s="56"/>
      <c r="AF96" s="143">
        <f t="shared" si="101"/>
        <v>0</v>
      </c>
      <c r="AG96" s="149">
        <f t="shared" si="102"/>
        <v>0</v>
      </c>
      <c r="AH96" s="150">
        <f t="shared" si="103"/>
        <v>0</v>
      </c>
      <c r="AI96" s="41"/>
      <c r="AJ96" s="51"/>
      <c r="AK96" s="55"/>
      <c r="AL96" s="52"/>
      <c r="AM96" s="55"/>
      <c r="AN96" s="52"/>
      <c r="AO96" s="56"/>
      <c r="AP96" s="54"/>
      <c r="AQ96" s="55"/>
      <c r="AR96" s="52"/>
      <c r="AS96" s="55"/>
      <c r="AT96" s="52"/>
      <c r="AU96" s="56"/>
      <c r="AV96" s="143">
        <f t="shared" si="104"/>
        <v>0</v>
      </c>
      <c r="AW96" s="149">
        <f t="shared" si="105"/>
        <v>0</v>
      </c>
      <c r="AX96" s="150">
        <f t="shared" si="106"/>
        <v>0</v>
      </c>
      <c r="AY96" s="41"/>
      <c r="AZ96" s="51"/>
      <c r="BA96" s="55"/>
      <c r="BB96" s="52"/>
      <c r="BC96" s="55"/>
      <c r="BD96" s="52"/>
      <c r="BE96" s="56"/>
      <c r="BF96" s="54"/>
      <c r="BG96" s="55"/>
      <c r="BH96" s="52"/>
      <c r="BI96" s="55"/>
      <c r="BJ96" s="52"/>
      <c r="BK96" s="56"/>
      <c r="BL96" s="143">
        <f t="shared" si="107"/>
        <v>0</v>
      </c>
      <c r="BM96" s="149">
        <f t="shared" si="108"/>
        <v>0</v>
      </c>
      <c r="BN96" s="150">
        <f t="shared" si="109"/>
        <v>0</v>
      </c>
      <c r="BO96" s="41"/>
      <c r="BP96" s="51"/>
      <c r="BQ96" s="55"/>
      <c r="BR96" s="52"/>
      <c r="BS96" s="55"/>
      <c r="BT96" s="52"/>
      <c r="BU96" s="56"/>
      <c r="BV96" s="54"/>
      <c r="BW96" s="55"/>
      <c r="BX96" s="52"/>
      <c r="BY96" s="55"/>
      <c r="BZ96" s="52"/>
      <c r="CA96" s="56"/>
      <c r="CB96" s="143">
        <f t="shared" si="110"/>
        <v>0</v>
      </c>
      <c r="CC96" s="149">
        <f t="shared" si="111"/>
        <v>0</v>
      </c>
      <c r="CD96" s="150">
        <f t="shared" si="112"/>
        <v>0</v>
      </c>
      <c r="CE96" s="41"/>
      <c r="CF96" s="51"/>
      <c r="CG96" s="55"/>
      <c r="CH96" s="52"/>
      <c r="CI96" s="55"/>
      <c r="CJ96" s="52"/>
      <c r="CK96" s="56"/>
      <c r="CL96" s="54"/>
      <c r="CM96" s="55"/>
      <c r="CN96" s="52"/>
      <c r="CO96" s="55"/>
      <c r="CP96" s="52"/>
      <c r="CQ96" s="56"/>
      <c r="CR96" s="143">
        <f t="shared" si="113"/>
        <v>0</v>
      </c>
      <c r="CS96" s="149">
        <f t="shared" si="114"/>
        <v>0</v>
      </c>
      <c r="CT96" s="150">
        <f t="shared" si="115"/>
        <v>0</v>
      </c>
      <c r="CU96" s="41"/>
      <c r="CV96" s="54">
        <f>+CV73+CV95</f>
        <v>0</v>
      </c>
      <c r="CW96" s="55" t="e">
        <f t="shared" si="96"/>
        <v>#DIV/0!</v>
      </c>
      <c r="CX96" s="55">
        <f>+CX73+CX95</f>
        <v>0</v>
      </c>
      <c r="CY96" s="55" t="e">
        <f t="shared" si="118"/>
        <v>#DIV/0!</v>
      </c>
      <c r="CZ96" s="52">
        <f t="shared" si="119"/>
        <v>0</v>
      </c>
      <c r="DA96" s="56" t="e">
        <f t="shared" si="120"/>
        <v>#DIV/0!</v>
      </c>
      <c r="DB96" s="54">
        <f>+DB73+DB95</f>
        <v>0</v>
      </c>
      <c r="DC96" s="55" t="e">
        <f t="shared" si="88"/>
        <v>#DIV/0!</v>
      </c>
      <c r="DD96" s="52">
        <f>+DD73+DD95</f>
        <v>0</v>
      </c>
      <c r="DE96" s="55" t="e">
        <f t="shared" si="123"/>
        <v>#DIV/0!</v>
      </c>
      <c r="DF96" s="52">
        <f>+DF73+DF95</f>
        <v>0</v>
      </c>
      <c r="DG96" s="56" t="e">
        <f t="shared" si="125"/>
        <v>#DIV/0!</v>
      </c>
      <c r="DH96" s="175"/>
      <c r="DI96" s="186" t="s">
        <v>177</v>
      </c>
      <c r="DJ96" s="54">
        <f>+DJ73+DJ95</f>
        <v>0</v>
      </c>
      <c r="DK96" s="52">
        <f t="shared" ref="DK96:DL96" si="130">+DK73+DK95</f>
        <v>0</v>
      </c>
      <c r="DL96" s="53">
        <f t="shared" si="130"/>
        <v>0</v>
      </c>
      <c r="DM96"/>
      <c r="DO96" s="57"/>
    </row>
    <row r="97" spans="1:119" s="60" customFormat="1" ht="15.6" x14ac:dyDescent="0.3">
      <c r="A97" s="33"/>
      <c r="B97" s="32"/>
      <c r="C97" s="42"/>
      <c r="D97" s="43"/>
      <c r="E97" s="47"/>
      <c r="F97" s="47"/>
      <c r="G97" s="47"/>
      <c r="H97" s="47"/>
      <c r="I97" s="48"/>
      <c r="J97" s="46"/>
      <c r="K97" s="47"/>
      <c r="L97" s="44"/>
      <c r="M97" s="47"/>
      <c r="N97" s="44"/>
      <c r="O97" s="48"/>
      <c r="P97" s="146"/>
      <c r="Q97" s="147"/>
      <c r="R97" s="148"/>
      <c r="S97" s="39"/>
      <c r="T97" s="5"/>
      <c r="U97" s="7"/>
      <c r="V97" s="5"/>
      <c r="W97" s="7"/>
      <c r="X97" s="7"/>
      <c r="Y97" s="7"/>
      <c r="Z97" s="46"/>
      <c r="AA97" s="47"/>
      <c r="AB97" s="44"/>
      <c r="AC97" s="47"/>
      <c r="AD97" s="44"/>
      <c r="AE97" s="48"/>
      <c r="AF97" s="146"/>
      <c r="AG97" s="147"/>
      <c r="AH97" s="148"/>
      <c r="AI97" s="41"/>
      <c r="AJ97" s="43"/>
      <c r="AK97" s="47"/>
      <c r="AL97" s="47"/>
      <c r="AM97" s="47"/>
      <c r="AN97" s="47"/>
      <c r="AO97" s="48"/>
      <c r="AP97" s="46"/>
      <c r="AQ97" s="47"/>
      <c r="AR97" s="44"/>
      <c r="AS97" s="47"/>
      <c r="AT97" s="44"/>
      <c r="AU97" s="48"/>
      <c r="AV97" s="146"/>
      <c r="AW97" s="147"/>
      <c r="AX97" s="148"/>
      <c r="AY97" s="41"/>
      <c r="AZ97" s="43"/>
      <c r="BA97" s="47"/>
      <c r="BB97" s="47"/>
      <c r="BC97" s="47"/>
      <c r="BD97" s="47"/>
      <c r="BE97" s="48"/>
      <c r="BF97" s="46"/>
      <c r="BG97" s="47"/>
      <c r="BH97" s="44"/>
      <c r="BI97" s="47"/>
      <c r="BJ97" s="44"/>
      <c r="BK97" s="48"/>
      <c r="BL97" s="146"/>
      <c r="BM97" s="147"/>
      <c r="BN97" s="148"/>
      <c r="BO97" s="41"/>
      <c r="BP97" s="43"/>
      <c r="BQ97" s="47"/>
      <c r="BR97" s="47"/>
      <c r="BS97" s="47"/>
      <c r="BT97" s="47"/>
      <c r="BU97" s="48"/>
      <c r="BV97" s="46"/>
      <c r="BW97" s="47"/>
      <c r="BX97" s="44"/>
      <c r="BY97" s="47"/>
      <c r="BZ97" s="44"/>
      <c r="CA97" s="48"/>
      <c r="CB97" s="146"/>
      <c r="CC97" s="147"/>
      <c r="CD97" s="148"/>
      <c r="CE97" s="41"/>
      <c r="CF97" s="43"/>
      <c r="CG97" s="47"/>
      <c r="CH97" s="47"/>
      <c r="CI97" s="47"/>
      <c r="CJ97" s="47"/>
      <c r="CK97" s="48"/>
      <c r="CL97" s="46"/>
      <c r="CM97" s="47"/>
      <c r="CN97" s="44"/>
      <c r="CO97" s="47"/>
      <c r="CP97" s="44"/>
      <c r="CQ97" s="48"/>
      <c r="CR97" s="146"/>
      <c r="CS97" s="147"/>
      <c r="CT97" s="148"/>
      <c r="CU97" s="41"/>
      <c r="CV97" s="46"/>
      <c r="CW97" s="47"/>
      <c r="CX97" s="47"/>
      <c r="CY97" s="47"/>
      <c r="CZ97" s="44"/>
      <c r="DA97" s="48"/>
      <c r="DB97" s="58"/>
      <c r="DC97" s="47"/>
      <c r="DD97" s="44"/>
      <c r="DE97" s="47"/>
      <c r="DF97" s="44"/>
      <c r="DG97" s="48"/>
      <c r="DH97" s="174"/>
      <c r="DI97" s="186"/>
      <c r="DJ97" s="46"/>
      <c r="DK97" s="44"/>
      <c r="DL97" s="45"/>
      <c r="DM97"/>
      <c r="DO97" s="66"/>
    </row>
    <row r="98" spans="1:119" s="60" customFormat="1" ht="15.6" x14ac:dyDescent="0.3">
      <c r="A98" s="33">
        <v>82</v>
      </c>
      <c r="B98" s="68" t="s">
        <v>54</v>
      </c>
      <c r="C98" s="42"/>
      <c r="D98" s="43"/>
      <c r="E98" s="47"/>
      <c r="F98" s="47"/>
      <c r="G98" s="47"/>
      <c r="H98" s="44"/>
      <c r="I98" s="48"/>
      <c r="J98" s="46"/>
      <c r="K98" s="47"/>
      <c r="L98" s="44"/>
      <c r="M98" s="47"/>
      <c r="N98" s="44"/>
      <c r="O98" s="48"/>
      <c r="P98" s="137">
        <f t="shared" ref="P98:P102" si="131">+D98+J98</f>
        <v>0</v>
      </c>
      <c r="Q98" s="138">
        <f t="shared" ref="Q98:Q102" si="132">+F98+L98</f>
        <v>0</v>
      </c>
      <c r="R98" s="139">
        <f t="shared" ref="R98:R102" si="133">+P98+Q98</f>
        <v>0</v>
      </c>
      <c r="S98" s="39"/>
      <c r="T98" s="5"/>
      <c r="U98" s="7"/>
      <c r="V98" s="5"/>
      <c r="W98" s="7"/>
      <c r="X98" s="5"/>
      <c r="Y98" s="7"/>
      <c r="Z98" s="46"/>
      <c r="AA98" s="47"/>
      <c r="AB98" s="44"/>
      <c r="AC98" s="47"/>
      <c r="AD98" s="44"/>
      <c r="AE98" s="48"/>
      <c r="AF98" s="137">
        <f t="shared" ref="AF98:AF102" si="134">+T98+Z98</f>
        <v>0</v>
      </c>
      <c r="AG98" s="138">
        <f t="shared" ref="AG98:AG102" si="135">+V98+AB98</f>
        <v>0</v>
      </c>
      <c r="AH98" s="139">
        <f t="shared" ref="AH98:AH102" si="136">+AF98+AG98</f>
        <v>0</v>
      </c>
      <c r="AI98" s="41"/>
      <c r="AJ98" s="43"/>
      <c r="AK98" s="47"/>
      <c r="AL98" s="47"/>
      <c r="AM98" s="47"/>
      <c r="AN98" s="44"/>
      <c r="AO98" s="48"/>
      <c r="AP98" s="46"/>
      <c r="AQ98" s="47"/>
      <c r="AR98" s="44"/>
      <c r="AS98" s="47"/>
      <c r="AT98" s="44"/>
      <c r="AU98" s="48"/>
      <c r="AV98" s="137">
        <f t="shared" ref="AV98:AV102" si="137">+AJ98+AP98</f>
        <v>0</v>
      </c>
      <c r="AW98" s="138">
        <f t="shared" ref="AW98:AW102" si="138">+AL98+AR98</f>
        <v>0</v>
      </c>
      <c r="AX98" s="139">
        <f t="shared" ref="AX98:AX101" si="139">+AV98+AW98</f>
        <v>0</v>
      </c>
      <c r="AY98" s="41"/>
      <c r="AZ98" s="43"/>
      <c r="BA98" s="47"/>
      <c r="BB98" s="47"/>
      <c r="BC98" s="47"/>
      <c r="BD98" s="44"/>
      <c r="BE98" s="48"/>
      <c r="BF98" s="46"/>
      <c r="BG98" s="47"/>
      <c r="BH98" s="44"/>
      <c r="BI98" s="47"/>
      <c r="BJ98" s="44"/>
      <c r="BK98" s="48"/>
      <c r="BL98" s="137">
        <f t="shared" ref="BL98:BL102" si="140">+AZ98+BF98</f>
        <v>0</v>
      </c>
      <c r="BM98" s="138">
        <f t="shared" ref="BM98:BM102" si="141">+BB98+BH98</f>
        <v>0</v>
      </c>
      <c r="BN98" s="139">
        <f t="shared" ref="BN98:BN101" si="142">+BL98+BM98</f>
        <v>0</v>
      </c>
      <c r="BO98" s="41"/>
      <c r="BP98" s="43"/>
      <c r="BQ98" s="47"/>
      <c r="BR98" s="47"/>
      <c r="BS98" s="47"/>
      <c r="BT98" s="44"/>
      <c r="BU98" s="48"/>
      <c r="BV98" s="46"/>
      <c r="BW98" s="47"/>
      <c r="BX98" s="44"/>
      <c r="BY98" s="47"/>
      <c r="BZ98" s="44"/>
      <c r="CA98" s="48"/>
      <c r="CB98" s="137">
        <f t="shared" ref="CB98:CB101" si="143">+BP98+BV98</f>
        <v>0</v>
      </c>
      <c r="CC98" s="138">
        <f t="shared" ref="CC98:CC102" si="144">+BR98+BX98</f>
        <v>0</v>
      </c>
      <c r="CD98" s="139">
        <f t="shared" ref="CD98:CD101" si="145">+CB98+CC98</f>
        <v>0</v>
      </c>
      <c r="CE98" s="41"/>
      <c r="CF98" s="43"/>
      <c r="CG98" s="47"/>
      <c r="CH98" s="47"/>
      <c r="CI98" s="47"/>
      <c r="CJ98" s="44"/>
      <c r="CK98" s="48"/>
      <c r="CL98" s="46"/>
      <c r="CM98" s="47"/>
      <c r="CN98" s="44"/>
      <c r="CO98" s="47"/>
      <c r="CP98" s="44"/>
      <c r="CQ98" s="48"/>
      <c r="CR98" s="137">
        <f t="shared" ref="CR98:CR102" si="146">+CF98+CL98</f>
        <v>0</v>
      </c>
      <c r="CS98" s="138">
        <f t="shared" ref="CS98:CS102" si="147">+CH98+CN98</f>
        <v>0</v>
      </c>
      <c r="CT98" s="139">
        <f t="shared" ref="CT98:CT101" si="148">+CR98+CS98</f>
        <v>0</v>
      </c>
      <c r="CU98" s="41"/>
      <c r="CV98" s="46">
        <f>+D98+T98+AJ98+AZ98+BP98+CF98</f>
        <v>0</v>
      </c>
      <c r="CW98" s="47" t="e">
        <f t="shared" si="96"/>
        <v>#DIV/0!</v>
      </c>
      <c r="CX98" s="47">
        <f>+F98+V98+AL98+BB98+BR98+CH98</f>
        <v>0</v>
      </c>
      <c r="CY98" s="47" t="e">
        <f t="shared" ref="CY98:CY102" si="149">+CX98/$CX$111</f>
        <v>#DIV/0!</v>
      </c>
      <c r="CZ98" s="44">
        <f t="shared" ref="CZ98:CZ100" si="150">+CV98+CX98</f>
        <v>0</v>
      </c>
      <c r="DA98" s="48" t="e">
        <f t="shared" ref="DA98:DA102" si="151">+CZ98/$CZ$111</f>
        <v>#DIV/0!</v>
      </c>
      <c r="DB98" s="46">
        <f t="shared" ref="DB98:DB100" si="152">+J98+Z98+AP98+BF98+BV98+CL98</f>
        <v>0</v>
      </c>
      <c r="DC98" s="47" t="e">
        <f t="shared" si="88"/>
        <v>#DIV/0!</v>
      </c>
      <c r="DD98" s="44">
        <f t="shared" ref="DD98:DD100" si="153">+L98+AB98+AR98+BH98+BX98+CN98</f>
        <v>0</v>
      </c>
      <c r="DE98" s="244" t="e">
        <f t="shared" ref="DE98:DE102" si="154">+DD98/$DD$111</f>
        <v>#DIV/0!</v>
      </c>
      <c r="DF98" s="44">
        <f t="shared" ref="DF98:DF100" si="155">+DB98+DD98</f>
        <v>0</v>
      </c>
      <c r="DG98" s="48" t="e">
        <f t="shared" ref="DG98:DG102" si="156">+DF98/$DF$111</f>
        <v>#DIV/0!</v>
      </c>
      <c r="DH98" s="174"/>
      <c r="DI98" s="190" t="s">
        <v>54</v>
      </c>
      <c r="DJ98" s="46">
        <f t="shared" ref="DJ98:DJ100" si="157">+CZ98</f>
        <v>0</v>
      </c>
      <c r="DK98" s="44">
        <f t="shared" ref="DK98:DK100" si="158">+DF98</f>
        <v>0</v>
      </c>
      <c r="DL98" s="45">
        <f t="shared" ref="DL98:DL100" si="159">+DJ98+DK98</f>
        <v>0</v>
      </c>
      <c r="DM98"/>
    </row>
    <row r="99" spans="1:119" s="60" customFormat="1" ht="15.6" x14ac:dyDescent="0.3">
      <c r="A99" s="33">
        <v>83</v>
      </c>
      <c r="B99" s="69" t="s">
        <v>13</v>
      </c>
      <c r="C99" s="42"/>
      <c r="D99" s="43"/>
      <c r="E99" s="47"/>
      <c r="F99" s="47"/>
      <c r="G99" s="47"/>
      <c r="H99" s="44"/>
      <c r="I99" s="48"/>
      <c r="J99" s="46"/>
      <c r="K99" s="47"/>
      <c r="L99" s="44"/>
      <c r="M99" s="47"/>
      <c r="N99" s="44"/>
      <c r="O99" s="48"/>
      <c r="P99" s="137">
        <f t="shared" si="131"/>
        <v>0</v>
      </c>
      <c r="Q99" s="138">
        <f t="shared" si="132"/>
        <v>0</v>
      </c>
      <c r="R99" s="139">
        <f t="shared" si="133"/>
        <v>0</v>
      </c>
      <c r="S99" s="39"/>
      <c r="T99" s="5"/>
      <c r="U99" s="7"/>
      <c r="V99" s="5"/>
      <c r="W99" s="7"/>
      <c r="X99" s="5"/>
      <c r="Y99" s="7"/>
      <c r="Z99" s="46"/>
      <c r="AA99" s="47"/>
      <c r="AB99" s="44"/>
      <c r="AC99" s="47"/>
      <c r="AD99" s="44"/>
      <c r="AE99" s="48"/>
      <c r="AF99" s="137">
        <f t="shared" si="134"/>
        <v>0</v>
      </c>
      <c r="AG99" s="138">
        <f t="shared" si="135"/>
        <v>0</v>
      </c>
      <c r="AH99" s="139">
        <f t="shared" si="136"/>
        <v>0</v>
      </c>
      <c r="AI99" s="41"/>
      <c r="AJ99" s="43"/>
      <c r="AK99" s="47"/>
      <c r="AL99" s="47"/>
      <c r="AM99" s="47"/>
      <c r="AN99" s="44"/>
      <c r="AO99" s="48"/>
      <c r="AP99" s="46"/>
      <c r="AQ99" s="47"/>
      <c r="AR99" s="44"/>
      <c r="AS99" s="47"/>
      <c r="AT99" s="44"/>
      <c r="AU99" s="48"/>
      <c r="AV99" s="137">
        <f t="shared" si="137"/>
        <v>0</v>
      </c>
      <c r="AW99" s="138">
        <f t="shared" si="138"/>
        <v>0</v>
      </c>
      <c r="AX99" s="139">
        <f t="shared" si="139"/>
        <v>0</v>
      </c>
      <c r="AY99" s="41"/>
      <c r="AZ99" s="43"/>
      <c r="BA99" s="47"/>
      <c r="BB99" s="47"/>
      <c r="BC99" s="47"/>
      <c r="BD99" s="44"/>
      <c r="BE99" s="48"/>
      <c r="BF99" s="46"/>
      <c r="BG99" s="47"/>
      <c r="BH99" s="44"/>
      <c r="BI99" s="47"/>
      <c r="BJ99" s="44"/>
      <c r="BK99" s="48"/>
      <c r="BL99" s="137">
        <f t="shared" si="140"/>
        <v>0</v>
      </c>
      <c r="BM99" s="138">
        <f t="shared" si="141"/>
        <v>0</v>
      </c>
      <c r="BN99" s="139">
        <f t="shared" si="142"/>
        <v>0</v>
      </c>
      <c r="BO99" s="41"/>
      <c r="BP99" s="43"/>
      <c r="BQ99" s="47"/>
      <c r="BR99" s="47"/>
      <c r="BS99" s="47"/>
      <c r="BT99" s="44"/>
      <c r="BU99" s="48"/>
      <c r="BV99" s="46"/>
      <c r="BW99" s="47"/>
      <c r="BX99" s="44"/>
      <c r="BY99" s="47"/>
      <c r="BZ99" s="44"/>
      <c r="CA99" s="48"/>
      <c r="CB99" s="137">
        <f t="shared" si="143"/>
        <v>0</v>
      </c>
      <c r="CC99" s="138">
        <f t="shared" si="144"/>
        <v>0</v>
      </c>
      <c r="CD99" s="139">
        <f t="shared" si="145"/>
        <v>0</v>
      </c>
      <c r="CE99" s="41"/>
      <c r="CF99" s="43"/>
      <c r="CG99" s="47"/>
      <c r="CH99" s="47"/>
      <c r="CI99" s="47"/>
      <c r="CJ99" s="44"/>
      <c r="CK99" s="48"/>
      <c r="CL99" s="46"/>
      <c r="CM99" s="47"/>
      <c r="CN99" s="44"/>
      <c r="CO99" s="47"/>
      <c r="CP99" s="44"/>
      <c r="CQ99" s="48"/>
      <c r="CR99" s="137">
        <f t="shared" si="146"/>
        <v>0</v>
      </c>
      <c r="CS99" s="138">
        <f t="shared" si="147"/>
        <v>0</v>
      </c>
      <c r="CT99" s="139">
        <f t="shared" si="148"/>
        <v>0</v>
      </c>
      <c r="CU99" s="41"/>
      <c r="CV99" s="46">
        <f>+D99+T99+AJ99+AZ99+BP99+CF99</f>
        <v>0</v>
      </c>
      <c r="CW99" s="47" t="e">
        <f t="shared" si="96"/>
        <v>#DIV/0!</v>
      </c>
      <c r="CX99" s="47">
        <f>+F99+V99+AL99+BB99+BR99+CH99</f>
        <v>0</v>
      </c>
      <c r="CY99" s="47" t="e">
        <f t="shared" si="149"/>
        <v>#DIV/0!</v>
      </c>
      <c r="CZ99" s="44">
        <f t="shared" si="150"/>
        <v>0</v>
      </c>
      <c r="DA99" s="48" t="e">
        <f t="shared" si="151"/>
        <v>#DIV/0!</v>
      </c>
      <c r="DB99" s="46">
        <f t="shared" si="152"/>
        <v>0</v>
      </c>
      <c r="DC99" s="47" t="e">
        <f t="shared" si="88"/>
        <v>#DIV/0!</v>
      </c>
      <c r="DD99" s="44">
        <f t="shared" si="153"/>
        <v>0</v>
      </c>
      <c r="DE99" s="244" t="e">
        <f t="shared" si="154"/>
        <v>#DIV/0!</v>
      </c>
      <c r="DF99" s="44">
        <f t="shared" si="155"/>
        <v>0</v>
      </c>
      <c r="DG99" s="48" t="e">
        <f t="shared" si="156"/>
        <v>#DIV/0!</v>
      </c>
      <c r="DH99" s="176"/>
      <c r="DI99" s="191" t="s">
        <v>13</v>
      </c>
      <c r="DJ99" s="46">
        <f t="shared" si="157"/>
        <v>0</v>
      </c>
      <c r="DK99" s="44">
        <f t="shared" si="158"/>
        <v>0</v>
      </c>
      <c r="DL99" s="45">
        <f t="shared" si="159"/>
        <v>0</v>
      </c>
      <c r="DM99"/>
    </row>
    <row r="100" spans="1:119" s="60" customFormat="1" ht="15.6" x14ac:dyDescent="0.3">
      <c r="A100" s="33">
        <v>84</v>
      </c>
      <c r="B100" s="33" t="s">
        <v>9</v>
      </c>
      <c r="C100" s="42"/>
      <c r="D100" s="43"/>
      <c r="E100" s="47"/>
      <c r="F100" s="47"/>
      <c r="G100" s="47"/>
      <c r="H100" s="44"/>
      <c r="I100" s="48"/>
      <c r="J100" s="46"/>
      <c r="K100" s="47"/>
      <c r="L100" s="44"/>
      <c r="M100" s="47"/>
      <c r="N100" s="44"/>
      <c r="O100" s="48"/>
      <c r="P100" s="137">
        <f t="shared" si="131"/>
        <v>0</v>
      </c>
      <c r="Q100" s="138">
        <f t="shared" si="132"/>
        <v>0</v>
      </c>
      <c r="R100" s="139">
        <f t="shared" si="133"/>
        <v>0</v>
      </c>
      <c r="S100" s="39"/>
      <c r="T100" s="5"/>
      <c r="U100" s="7"/>
      <c r="V100" s="5"/>
      <c r="W100" s="7"/>
      <c r="X100" s="5"/>
      <c r="Y100" s="7"/>
      <c r="Z100" s="46"/>
      <c r="AA100" s="47"/>
      <c r="AB100" s="44"/>
      <c r="AC100" s="47"/>
      <c r="AD100" s="44"/>
      <c r="AE100" s="48"/>
      <c r="AF100" s="137">
        <f t="shared" si="134"/>
        <v>0</v>
      </c>
      <c r="AG100" s="138">
        <f t="shared" si="135"/>
        <v>0</v>
      </c>
      <c r="AH100" s="139">
        <f t="shared" si="136"/>
        <v>0</v>
      </c>
      <c r="AI100" s="41"/>
      <c r="AJ100" s="43"/>
      <c r="AK100" s="47"/>
      <c r="AL100" s="47"/>
      <c r="AM100" s="47"/>
      <c r="AN100" s="44"/>
      <c r="AO100" s="48"/>
      <c r="AP100" s="46"/>
      <c r="AQ100" s="47"/>
      <c r="AR100" s="44"/>
      <c r="AS100" s="47"/>
      <c r="AT100" s="44"/>
      <c r="AU100" s="48"/>
      <c r="AV100" s="137">
        <f t="shared" si="137"/>
        <v>0</v>
      </c>
      <c r="AW100" s="138">
        <f t="shared" si="138"/>
        <v>0</v>
      </c>
      <c r="AX100" s="139">
        <f t="shared" si="139"/>
        <v>0</v>
      </c>
      <c r="AY100" s="41"/>
      <c r="AZ100" s="43"/>
      <c r="BA100" s="47"/>
      <c r="BB100" s="47"/>
      <c r="BC100" s="47"/>
      <c r="BD100" s="44"/>
      <c r="BE100" s="48"/>
      <c r="BF100" s="46"/>
      <c r="BG100" s="47"/>
      <c r="BH100" s="44"/>
      <c r="BI100" s="47"/>
      <c r="BJ100" s="44"/>
      <c r="BK100" s="48"/>
      <c r="BL100" s="137">
        <f t="shared" si="140"/>
        <v>0</v>
      </c>
      <c r="BM100" s="138">
        <f t="shared" si="141"/>
        <v>0</v>
      </c>
      <c r="BN100" s="139">
        <f t="shared" si="142"/>
        <v>0</v>
      </c>
      <c r="BO100" s="41"/>
      <c r="BP100" s="43"/>
      <c r="BQ100" s="47"/>
      <c r="BR100" s="47"/>
      <c r="BS100" s="47"/>
      <c r="BT100" s="44"/>
      <c r="BU100" s="48"/>
      <c r="BV100" s="46"/>
      <c r="BW100" s="47"/>
      <c r="BX100" s="44"/>
      <c r="BY100" s="47"/>
      <c r="BZ100" s="44"/>
      <c r="CA100" s="48"/>
      <c r="CB100" s="137">
        <f t="shared" si="143"/>
        <v>0</v>
      </c>
      <c r="CC100" s="138">
        <f t="shared" si="144"/>
        <v>0</v>
      </c>
      <c r="CD100" s="139">
        <f t="shared" si="145"/>
        <v>0</v>
      </c>
      <c r="CE100" s="41"/>
      <c r="CF100" s="43"/>
      <c r="CG100" s="47"/>
      <c r="CH100" s="47"/>
      <c r="CI100" s="47"/>
      <c r="CJ100" s="44"/>
      <c r="CK100" s="48"/>
      <c r="CL100" s="46"/>
      <c r="CM100" s="47"/>
      <c r="CN100" s="44"/>
      <c r="CO100" s="47"/>
      <c r="CP100" s="44"/>
      <c r="CQ100" s="48"/>
      <c r="CR100" s="137">
        <f t="shared" si="146"/>
        <v>0</v>
      </c>
      <c r="CS100" s="138">
        <f t="shared" si="147"/>
        <v>0</v>
      </c>
      <c r="CT100" s="139">
        <f t="shared" si="148"/>
        <v>0</v>
      </c>
      <c r="CU100" s="41"/>
      <c r="CV100" s="46">
        <f>+D100+T100+AJ100+AZ100+BP100+CF100</f>
        <v>0</v>
      </c>
      <c r="CW100" s="47" t="e">
        <f t="shared" si="96"/>
        <v>#DIV/0!</v>
      </c>
      <c r="CX100" s="47">
        <f>+F100+V100+AL100+BB100+BR100+CH100</f>
        <v>0</v>
      </c>
      <c r="CY100" s="47" t="e">
        <f t="shared" si="149"/>
        <v>#DIV/0!</v>
      </c>
      <c r="CZ100" s="44">
        <f t="shared" si="150"/>
        <v>0</v>
      </c>
      <c r="DA100" s="48" t="e">
        <f t="shared" si="151"/>
        <v>#DIV/0!</v>
      </c>
      <c r="DB100" s="46">
        <f t="shared" si="152"/>
        <v>0</v>
      </c>
      <c r="DC100" s="47" t="e">
        <f t="shared" si="88"/>
        <v>#DIV/0!</v>
      </c>
      <c r="DD100" s="44">
        <f t="shared" si="153"/>
        <v>0</v>
      </c>
      <c r="DE100" s="244" t="e">
        <f t="shared" si="154"/>
        <v>#DIV/0!</v>
      </c>
      <c r="DF100" s="44">
        <f t="shared" si="155"/>
        <v>0</v>
      </c>
      <c r="DG100" s="48" t="e">
        <f t="shared" si="156"/>
        <v>#DIV/0!</v>
      </c>
      <c r="DH100" s="176"/>
      <c r="DI100" s="187" t="s">
        <v>9</v>
      </c>
      <c r="DJ100" s="46">
        <f t="shared" si="157"/>
        <v>0</v>
      </c>
      <c r="DK100" s="44">
        <f t="shared" si="158"/>
        <v>0</v>
      </c>
      <c r="DL100" s="45">
        <f t="shared" si="159"/>
        <v>0</v>
      </c>
      <c r="DM100"/>
      <c r="DN100" s="60" t="s">
        <v>170</v>
      </c>
    </row>
    <row r="101" spans="1:119" s="25" customFormat="1" ht="16.2" thickBot="1" x14ac:dyDescent="0.35">
      <c r="A101" s="33">
        <v>85</v>
      </c>
      <c r="B101" s="49" t="s">
        <v>178</v>
      </c>
      <c r="C101" s="50"/>
      <c r="D101" s="51"/>
      <c r="E101" s="55"/>
      <c r="F101" s="52"/>
      <c r="G101" s="55"/>
      <c r="H101" s="44"/>
      <c r="I101" s="56"/>
      <c r="J101" s="54"/>
      <c r="K101" s="55"/>
      <c r="L101" s="54"/>
      <c r="M101" s="55"/>
      <c r="N101" s="54"/>
      <c r="O101" s="56"/>
      <c r="P101" s="143">
        <f t="shared" si="131"/>
        <v>0</v>
      </c>
      <c r="Q101" s="149">
        <f t="shared" si="132"/>
        <v>0</v>
      </c>
      <c r="R101" s="150">
        <f t="shared" si="133"/>
        <v>0</v>
      </c>
      <c r="S101" s="39"/>
      <c r="T101" s="9"/>
      <c r="U101" s="10"/>
      <c r="V101" s="9"/>
      <c r="W101" s="10"/>
      <c r="X101" s="5"/>
      <c r="Y101" s="10"/>
      <c r="Z101" s="54"/>
      <c r="AA101" s="55"/>
      <c r="AB101" s="54"/>
      <c r="AC101" s="55"/>
      <c r="AD101" s="54"/>
      <c r="AE101" s="56"/>
      <c r="AF101" s="143">
        <f t="shared" si="134"/>
        <v>0</v>
      </c>
      <c r="AG101" s="149">
        <f t="shared" si="135"/>
        <v>0</v>
      </c>
      <c r="AH101" s="150">
        <f t="shared" si="136"/>
        <v>0</v>
      </c>
      <c r="AI101" s="41"/>
      <c r="AJ101" s="51"/>
      <c r="AK101" s="55"/>
      <c r="AL101" s="52"/>
      <c r="AM101" s="55"/>
      <c r="AN101" s="52"/>
      <c r="AO101" s="56"/>
      <c r="AP101" s="54"/>
      <c r="AQ101" s="55"/>
      <c r="AR101" s="52"/>
      <c r="AS101" s="55"/>
      <c r="AT101" s="52"/>
      <c r="AU101" s="56"/>
      <c r="AV101" s="143">
        <f t="shared" si="137"/>
        <v>0</v>
      </c>
      <c r="AW101" s="149">
        <f t="shared" si="138"/>
        <v>0</v>
      </c>
      <c r="AX101" s="150">
        <f t="shared" si="139"/>
        <v>0</v>
      </c>
      <c r="AY101" s="41"/>
      <c r="AZ101" s="51"/>
      <c r="BA101" s="55"/>
      <c r="BB101" s="52"/>
      <c r="BC101" s="55"/>
      <c r="BD101" s="44"/>
      <c r="BE101" s="56"/>
      <c r="BF101" s="54"/>
      <c r="BG101" s="55"/>
      <c r="BH101" s="52"/>
      <c r="BI101" s="55"/>
      <c r="BJ101" s="52"/>
      <c r="BK101" s="56"/>
      <c r="BL101" s="143">
        <f t="shared" si="140"/>
        <v>0</v>
      </c>
      <c r="BM101" s="149">
        <f t="shared" si="141"/>
        <v>0</v>
      </c>
      <c r="BN101" s="150">
        <f t="shared" si="142"/>
        <v>0</v>
      </c>
      <c r="BO101" s="41"/>
      <c r="BP101" s="51"/>
      <c r="BQ101" s="55"/>
      <c r="BR101" s="52"/>
      <c r="BS101" s="55"/>
      <c r="BT101" s="52"/>
      <c r="BU101" s="56"/>
      <c r="BV101" s="54"/>
      <c r="BW101" s="55"/>
      <c r="BX101" s="54"/>
      <c r="BY101" s="55"/>
      <c r="BZ101" s="54"/>
      <c r="CA101" s="56"/>
      <c r="CB101" s="143">
        <f t="shared" si="143"/>
        <v>0</v>
      </c>
      <c r="CC101" s="149">
        <f t="shared" si="144"/>
        <v>0</v>
      </c>
      <c r="CD101" s="150">
        <f t="shared" si="145"/>
        <v>0</v>
      </c>
      <c r="CE101" s="41"/>
      <c r="CF101" s="51"/>
      <c r="CG101" s="55"/>
      <c r="CH101" s="52"/>
      <c r="CI101" s="55"/>
      <c r="CJ101" s="52"/>
      <c r="CK101" s="56"/>
      <c r="CL101" s="54"/>
      <c r="CM101" s="55"/>
      <c r="CN101" s="52"/>
      <c r="CO101" s="55"/>
      <c r="CP101" s="52"/>
      <c r="CQ101" s="56"/>
      <c r="CR101" s="143">
        <f t="shared" si="146"/>
        <v>0</v>
      </c>
      <c r="CS101" s="149">
        <f t="shared" si="147"/>
        <v>0</v>
      </c>
      <c r="CT101" s="150">
        <f t="shared" si="148"/>
        <v>0</v>
      </c>
      <c r="CU101" s="41"/>
      <c r="CV101" s="70">
        <f>+CV63+CV96+CV98+CV99+CV100</f>
        <v>0</v>
      </c>
      <c r="CW101" s="71" t="e">
        <f t="shared" si="96"/>
        <v>#DIV/0!</v>
      </c>
      <c r="CX101" s="72">
        <f>+CX63+CX96+CX98+CX99+CX100</f>
        <v>0</v>
      </c>
      <c r="CY101" s="71" t="e">
        <f t="shared" si="149"/>
        <v>#DIV/0!</v>
      </c>
      <c r="CZ101" s="72">
        <f>+CZ63+CZ96+CZ98+CZ99+CZ100</f>
        <v>0</v>
      </c>
      <c r="DA101" s="56" t="e">
        <f t="shared" si="151"/>
        <v>#DIV/0!</v>
      </c>
      <c r="DB101" s="54">
        <f>+DB63+DB96+DB98+DB99+DB100</f>
        <v>0</v>
      </c>
      <c r="DC101" s="55" t="e">
        <f t="shared" si="88"/>
        <v>#DIV/0!</v>
      </c>
      <c r="DD101" s="52">
        <f>+DD63+DD96+DD98+DD99+DD100</f>
        <v>0</v>
      </c>
      <c r="DE101" s="243" t="e">
        <f t="shared" si="154"/>
        <v>#DIV/0!</v>
      </c>
      <c r="DF101" s="72">
        <f>+DF63+DF96+DF98+DF99+DF100</f>
        <v>0</v>
      </c>
      <c r="DG101" s="56" t="e">
        <f t="shared" si="156"/>
        <v>#DIV/0!</v>
      </c>
      <c r="DH101" s="204"/>
      <c r="DI101" s="188" t="s">
        <v>178</v>
      </c>
      <c r="DJ101" s="54">
        <f>+DJ63+DJ96+DJ98+DJ99+DJ100</f>
        <v>0</v>
      </c>
      <c r="DK101" s="52">
        <f t="shared" ref="DK101:DL101" si="160">+DK63+DK96+DK98+DK99+DK100</f>
        <v>0</v>
      </c>
      <c r="DL101" s="53">
        <f t="shared" si="160"/>
        <v>0</v>
      </c>
      <c r="DM101"/>
      <c r="DN101" s="57">
        <f>+R102+AH102+AX102+BN102+CD102+CT102</f>
        <v>0</v>
      </c>
      <c r="DO101" s="57"/>
    </row>
    <row r="102" spans="1:119" s="25" customFormat="1" ht="16.2" thickBot="1" x14ac:dyDescent="0.35">
      <c r="A102" s="33">
        <v>86</v>
      </c>
      <c r="B102" s="49" t="s">
        <v>179</v>
      </c>
      <c r="C102" s="42"/>
      <c r="D102" s="73"/>
      <c r="E102" s="74"/>
      <c r="F102" s="75"/>
      <c r="G102" s="74"/>
      <c r="H102" s="75"/>
      <c r="I102" s="76"/>
      <c r="J102" s="75"/>
      <c r="K102" s="74"/>
      <c r="L102" s="75"/>
      <c r="M102" s="74"/>
      <c r="N102" s="75"/>
      <c r="O102" s="76"/>
      <c r="P102" s="117">
        <f t="shared" si="131"/>
        <v>0</v>
      </c>
      <c r="Q102" s="118">
        <f t="shared" si="132"/>
        <v>0</v>
      </c>
      <c r="R102" s="119">
        <f t="shared" si="133"/>
        <v>0</v>
      </c>
      <c r="S102" s="39"/>
      <c r="T102" s="12"/>
      <c r="U102" s="11"/>
      <c r="V102" s="12"/>
      <c r="W102" s="11"/>
      <c r="X102" s="12"/>
      <c r="Y102" s="11"/>
      <c r="Z102" s="75"/>
      <c r="AA102" s="74"/>
      <c r="AB102" s="75"/>
      <c r="AC102" s="74"/>
      <c r="AD102" s="75"/>
      <c r="AE102" s="76"/>
      <c r="AF102" s="117">
        <f t="shared" si="134"/>
        <v>0</v>
      </c>
      <c r="AG102" s="118">
        <f t="shared" si="135"/>
        <v>0</v>
      </c>
      <c r="AH102" s="119">
        <f t="shared" si="136"/>
        <v>0</v>
      </c>
      <c r="AI102" s="41"/>
      <c r="AJ102" s="73"/>
      <c r="AK102" s="74"/>
      <c r="AL102" s="77"/>
      <c r="AM102" s="74"/>
      <c r="AN102" s="77"/>
      <c r="AO102" s="76"/>
      <c r="AP102" s="75"/>
      <c r="AQ102" s="74"/>
      <c r="AR102" s="77"/>
      <c r="AS102" s="74"/>
      <c r="AT102" s="77"/>
      <c r="AU102" s="76"/>
      <c r="AV102" s="117">
        <f t="shared" si="137"/>
        <v>0</v>
      </c>
      <c r="AW102" s="118">
        <f t="shared" si="138"/>
        <v>0</v>
      </c>
      <c r="AX102" s="119">
        <f>+AV102+AW102</f>
        <v>0</v>
      </c>
      <c r="AY102" s="41"/>
      <c r="AZ102" s="73"/>
      <c r="BA102" s="74"/>
      <c r="BB102" s="75"/>
      <c r="BC102" s="74"/>
      <c r="BD102" s="75"/>
      <c r="BE102" s="76"/>
      <c r="BF102" s="75"/>
      <c r="BG102" s="74"/>
      <c r="BH102" s="77"/>
      <c r="BI102" s="74"/>
      <c r="BJ102" s="77"/>
      <c r="BK102" s="76"/>
      <c r="BL102" s="117">
        <f t="shared" si="140"/>
        <v>0</v>
      </c>
      <c r="BM102" s="118">
        <f t="shared" si="141"/>
        <v>0</v>
      </c>
      <c r="BN102" s="119">
        <f>+BL102+BM102</f>
        <v>0</v>
      </c>
      <c r="BO102" s="41"/>
      <c r="BP102" s="73"/>
      <c r="BQ102" s="74"/>
      <c r="BR102" s="77"/>
      <c r="BS102" s="74"/>
      <c r="BT102" s="77"/>
      <c r="BU102" s="76"/>
      <c r="BV102" s="75"/>
      <c r="BW102" s="74"/>
      <c r="BX102" s="75"/>
      <c r="BY102" s="74"/>
      <c r="BZ102" s="75"/>
      <c r="CA102" s="76"/>
      <c r="CB102" s="117">
        <f>+BP102+BV102</f>
        <v>0</v>
      </c>
      <c r="CC102" s="118">
        <f t="shared" si="144"/>
        <v>0</v>
      </c>
      <c r="CD102" s="119">
        <f>+CB102+CC102</f>
        <v>0</v>
      </c>
      <c r="CE102" s="41"/>
      <c r="CF102" s="73"/>
      <c r="CG102" s="74"/>
      <c r="CH102" s="77"/>
      <c r="CI102" s="74"/>
      <c r="CJ102" s="77"/>
      <c r="CK102" s="76"/>
      <c r="CL102" s="75"/>
      <c r="CM102" s="74"/>
      <c r="CN102" s="77"/>
      <c r="CO102" s="74"/>
      <c r="CP102" s="77"/>
      <c r="CQ102" s="76"/>
      <c r="CR102" s="117">
        <f t="shared" si="146"/>
        <v>0</v>
      </c>
      <c r="CS102" s="118">
        <f t="shared" si="147"/>
        <v>0</v>
      </c>
      <c r="CT102" s="119">
        <f>+CR102+CS102</f>
        <v>0</v>
      </c>
      <c r="CU102" s="41"/>
      <c r="CV102" s="78">
        <f>+CV16-CV101</f>
        <v>0</v>
      </c>
      <c r="CW102" s="74" t="e">
        <f t="shared" si="96"/>
        <v>#DIV/0!</v>
      </c>
      <c r="CX102" s="78">
        <f>+CX16-CX101</f>
        <v>0</v>
      </c>
      <c r="CY102" s="79" t="e">
        <f t="shared" si="149"/>
        <v>#DIV/0!</v>
      </c>
      <c r="CZ102" s="78">
        <f>+CZ16-CZ101</f>
        <v>0</v>
      </c>
      <c r="DA102" s="80" t="e">
        <f t="shared" si="151"/>
        <v>#DIV/0!</v>
      </c>
      <c r="DB102" s="78">
        <f>+DB16-DB101</f>
        <v>0</v>
      </c>
      <c r="DC102" s="74" t="e">
        <f t="shared" si="88"/>
        <v>#DIV/0!</v>
      </c>
      <c r="DD102" s="78">
        <f>+DD16-DD101</f>
        <v>0</v>
      </c>
      <c r="DE102" s="80" t="e">
        <f t="shared" si="154"/>
        <v>#DIV/0!</v>
      </c>
      <c r="DF102" s="78">
        <f>+DF16-DF101</f>
        <v>0</v>
      </c>
      <c r="DG102" s="80" t="e">
        <f t="shared" si="156"/>
        <v>#DIV/0!</v>
      </c>
      <c r="DH102" s="204"/>
      <c r="DI102" s="188" t="s">
        <v>179</v>
      </c>
      <c r="DJ102" s="78">
        <f>+DJ16-DJ101</f>
        <v>0</v>
      </c>
      <c r="DK102" s="78">
        <f t="shared" ref="DK102" si="161">+DK16-DK101</f>
        <v>0</v>
      </c>
      <c r="DL102" s="78">
        <f>+DL16-DL101</f>
        <v>0</v>
      </c>
      <c r="DM102"/>
      <c r="DN102" s="57">
        <f>+D102+F102+J102+L102+T102+V102+Z102+AB102++AJ102+AL102+AP102+AR102+AZ102+BB102+BF102+BH102+BP102+BR102+BV102+BX102+CF102+CH102+CL102+CN102</f>
        <v>0</v>
      </c>
      <c r="DO102" s="57"/>
    </row>
    <row r="103" spans="1:119" s="60" customFormat="1" ht="15.6" x14ac:dyDescent="0.3">
      <c r="A103" s="33"/>
      <c r="B103" s="33"/>
      <c r="C103" s="42"/>
      <c r="D103" s="43"/>
      <c r="E103" s="44"/>
      <c r="F103" s="44"/>
      <c r="G103" s="44"/>
      <c r="H103" s="44"/>
      <c r="I103" s="45"/>
      <c r="J103" s="46"/>
      <c r="K103" s="44"/>
      <c r="L103" s="44"/>
      <c r="M103" s="44"/>
      <c r="N103" s="44"/>
      <c r="O103" s="45"/>
      <c r="P103" s="137"/>
      <c r="Q103" s="138"/>
      <c r="R103" s="139"/>
      <c r="S103" s="39"/>
      <c r="T103" s="5"/>
      <c r="U103" s="5"/>
      <c r="V103" s="5"/>
      <c r="W103" s="5"/>
      <c r="X103" s="5"/>
      <c r="Y103" s="5"/>
      <c r="Z103" s="46"/>
      <c r="AA103" s="44"/>
      <c r="AB103" s="44"/>
      <c r="AC103" s="44"/>
      <c r="AD103" s="44"/>
      <c r="AE103" s="45"/>
      <c r="AF103" s="137"/>
      <c r="AG103" s="138"/>
      <c r="AH103" s="139"/>
      <c r="AI103" s="41"/>
      <c r="AJ103" s="43"/>
      <c r="AK103" s="44"/>
      <c r="AL103" s="44"/>
      <c r="AM103" s="44"/>
      <c r="AN103" s="44"/>
      <c r="AO103" s="45"/>
      <c r="AP103" s="46"/>
      <c r="AQ103" s="44"/>
      <c r="AR103" s="44"/>
      <c r="AS103" s="44"/>
      <c r="AT103" s="44"/>
      <c r="AU103" s="45"/>
      <c r="AV103" s="137"/>
      <c r="AW103" s="138"/>
      <c r="AX103" s="139"/>
      <c r="AY103" s="41"/>
      <c r="AZ103" s="43"/>
      <c r="BA103" s="44"/>
      <c r="BB103" s="44"/>
      <c r="BC103" s="44"/>
      <c r="BD103" s="44"/>
      <c r="BE103" s="45"/>
      <c r="BF103" s="46"/>
      <c r="BG103" s="44"/>
      <c r="BH103" s="44"/>
      <c r="BI103" s="44"/>
      <c r="BJ103" s="44"/>
      <c r="BK103" s="45"/>
      <c r="BL103" s="137"/>
      <c r="BM103" s="138"/>
      <c r="BN103" s="139"/>
      <c r="BO103" s="41"/>
      <c r="BP103" s="43"/>
      <c r="BQ103" s="44"/>
      <c r="BR103" s="44"/>
      <c r="BS103" s="44"/>
      <c r="BT103" s="44"/>
      <c r="BU103" s="45"/>
      <c r="BV103" s="46"/>
      <c r="BW103" s="44"/>
      <c r="BX103" s="44"/>
      <c r="BY103" s="44"/>
      <c r="BZ103" s="44"/>
      <c r="CA103" s="45"/>
      <c r="CB103" s="137"/>
      <c r="CC103" s="138"/>
      <c r="CD103" s="139"/>
      <c r="CE103" s="41"/>
      <c r="CF103" s="43"/>
      <c r="CG103" s="44"/>
      <c r="CH103" s="44"/>
      <c r="CI103" s="44"/>
      <c r="CJ103" s="44"/>
      <c r="CK103" s="45"/>
      <c r="CL103" s="46"/>
      <c r="CM103" s="44"/>
      <c r="CN103" s="44"/>
      <c r="CO103" s="44"/>
      <c r="CP103" s="44"/>
      <c r="CQ103" s="45"/>
      <c r="CR103" s="137"/>
      <c r="CS103" s="138"/>
      <c r="CT103" s="139"/>
      <c r="CU103" s="41"/>
      <c r="CV103" s="81"/>
      <c r="CW103" s="82"/>
      <c r="CX103" s="47"/>
      <c r="CY103" s="82"/>
      <c r="CZ103" s="83"/>
      <c r="DA103" s="48"/>
      <c r="DB103" s="58"/>
      <c r="DC103" s="47"/>
      <c r="DD103" s="47"/>
      <c r="DE103" s="47"/>
      <c r="DF103" s="44"/>
      <c r="DG103" s="48"/>
      <c r="DH103" s="176"/>
      <c r="DI103" s="187"/>
      <c r="DJ103" s="46"/>
      <c r="DK103" s="44"/>
      <c r="DL103" s="45"/>
      <c r="DM103"/>
      <c r="DO103" s="67"/>
    </row>
    <row r="104" spans="1:119" s="60" customFormat="1" ht="15.6" x14ac:dyDescent="0.3">
      <c r="A104" s="33"/>
      <c r="B104" s="33"/>
      <c r="C104" s="34"/>
      <c r="D104" s="35"/>
      <c r="E104" s="36"/>
      <c r="F104" s="36"/>
      <c r="G104" s="36"/>
      <c r="H104" s="36"/>
      <c r="I104" s="37"/>
      <c r="J104" s="38"/>
      <c r="K104" s="36"/>
      <c r="L104" s="36"/>
      <c r="M104" s="36"/>
      <c r="N104" s="36"/>
      <c r="O104" s="37"/>
      <c r="P104" s="151"/>
      <c r="Q104" s="152"/>
      <c r="R104" s="153"/>
      <c r="S104" s="39"/>
      <c r="T104" s="4"/>
      <c r="U104" s="4"/>
      <c r="V104" s="4"/>
      <c r="W104" s="4"/>
      <c r="X104" s="4"/>
      <c r="Y104" s="4"/>
      <c r="Z104" s="38"/>
      <c r="AA104" s="36"/>
      <c r="AB104" s="36"/>
      <c r="AC104" s="36"/>
      <c r="AD104" s="36"/>
      <c r="AE104" s="37"/>
      <c r="AF104" s="151"/>
      <c r="AG104" s="152"/>
      <c r="AH104" s="153"/>
      <c r="AI104" s="41"/>
      <c r="AJ104" s="35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51"/>
      <c r="AW104" s="152"/>
      <c r="AX104" s="153"/>
      <c r="AY104" s="41"/>
      <c r="AZ104" s="35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51"/>
      <c r="BM104" s="152"/>
      <c r="BN104" s="153"/>
      <c r="BO104" s="41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51"/>
      <c r="CC104" s="152"/>
      <c r="CD104" s="153"/>
      <c r="CE104" s="41"/>
      <c r="CF104" s="35"/>
      <c r="CG104" s="36"/>
      <c r="CH104" s="36"/>
      <c r="CI104" s="36"/>
      <c r="CJ104" s="36"/>
      <c r="CK104" s="37"/>
      <c r="CL104" s="38"/>
      <c r="CM104" s="36"/>
      <c r="CN104" s="36"/>
      <c r="CO104" s="36"/>
      <c r="CP104" s="36"/>
      <c r="CQ104" s="37"/>
      <c r="CR104" s="151"/>
      <c r="CS104" s="152"/>
      <c r="CT104" s="153"/>
      <c r="CU104" s="41"/>
      <c r="CV104" s="38"/>
      <c r="CW104" s="84"/>
      <c r="CX104" s="84"/>
      <c r="CY104" s="84"/>
      <c r="CZ104" s="36"/>
      <c r="DA104" s="85"/>
      <c r="DB104" s="86"/>
      <c r="DC104" s="84"/>
      <c r="DD104" s="84"/>
      <c r="DE104" s="84"/>
      <c r="DF104" s="36"/>
      <c r="DG104" s="85"/>
      <c r="DH104" s="177"/>
      <c r="DI104" s="187"/>
      <c r="DJ104" s="38"/>
      <c r="DK104" s="36"/>
      <c r="DL104" s="37"/>
      <c r="DM104"/>
    </row>
    <row r="105" spans="1:119" s="60" customFormat="1" ht="15.6" x14ac:dyDescent="0.3">
      <c r="A105" s="49">
        <v>87</v>
      </c>
      <c r="B105" s="68" t="s">
        <v>49</v>
      </c>
      <c r="C105" s="42"/>
      <c r="D105" s="43"/>
      <c r="E105" s="44"/>
      <c r="F105" s="44"/>
      <c r="G105" s="44"/>
      <c r="H105" s="44"/>
      <c r="I105" s="45"/>
      <c r="J105" s="46"/>
      <c r="K105" s="44"/>
      <c r="L105" s="44"/>
      <c r="M105" s="44"/>
      <c r="N105" s="44"/>
      <c r="O105" s="45"/>
      <c r="P105" s="137">
        <f t="shared" ref="P105:P107" si="162">+D105+J105</f>
        <v>0</v>
      </c>
      <c r="Q105" s="138">
        <f t="shared" ref="Q105:Q107" si="163">+F105+L105</f>
        <v>0</v>
      </c>
      <c r="R105" s="139">
        <f t="shared" ref="R105:R107" si="164">+P105+Q105</f>
        <v>0</v>
      </c>
      <c r="S105" s="39"/>
      <c r="T105" s="5"/>
      <c r="U105" s="5"/>
      <c r="V105" s="5"/>
      <c r="W105" s="5"/>
      <c r="X105" s="5"/>
      <c r="Y105" s="5"/>
      <c r="Z105" s="46"/>
      <c r="AA105" s="44"/>
      <c r="AB105" s="44"/>
      <c r="AC105" s="44"/>
      <c r="AD105" s="44"/>
      <c r="AE105" s="45"/>
      <c r="AF105" s="137">
        <f t="shared" ref="AF105:AF107" si="165">+T105+Z105</f>
        <v>0</v>
      </c>
      <c r="AG105" s="138">
        <f t="shared" ref="AG105:AG107" si="166">+V105+AB105</f>
        <v>0</v>
      </c>
      <c r="AH105" s="139">
        <f t="shared" ref="AH105:AH107" si="167">+AF105+AG105</f>
        <v>0</v>
      </c>
      <c r="AI105" s="41"/>
      <c r="AJ105" s="43"/>
      <c r="AK105" s="44"/>
      <c r="AL105" s="44"/>
      <c r="AM105" s="44"/>
      <c r="AN105" s="44"/>
      <c r="AO105" s="45"/>
      <c r="AP105" s="46"/>
      <c r="AQ105" s="44"/>
      <c r="AR105" s="44"/>
      <c r="AS105" s="44"/>
      <c r="AT105" s="44"/>
      <c r="AU105" s="45"/>
      <c r="AV105" s="137">
        <f t="shared" ref="AV105:AV107" si="168">+AJ105+AP105</f>
        <v>0</v>
      </c>
      <c r="AW105" s="138">
        <f t="shared" ref="AW105:AW107" si="169">+AL105+AR105</f>
        <v>0</v>
      </c>
      <c r="AX105" s="139">
        <f t="shared" ref="AX105:AX107" si="170">+AV105+AW105</f>
        <v>0</v>
      </c>
      <c r="AY105" s="41"/>
      <c r="AZ105" s="43"/>
      <c r="BA105" s="44"/>
      <c r="BB105" s="44"/>
      <c r="BC105" s="44"/>
      <c r="BD105" s="44"/>
      <c r="BE105" s="45"/>
      <c r="BF105" s="46"/>
      <c r="BG105" s="44"/>
      <c r="BH105" s="44"/>
      <c r="BI105" s="44"/>
      <c r="BJ105" s="44"/>
      <c r="BK105" s="45"/>
      <c r="BL105" s="137">
        <f t="shared" ref="BL105:BL107" si="171">+AZ105+BF105</f>
        <v>0</v>
      </c>
      <c r="BM105" s="138">
        <f t="shared" ref="BM105:BM107" si="172">+BB105+BH105</f>
        <v>0</v>
      </c>
      <c r="BN105" s="139">
        <f t="shared" ref="BN105:BN107" si="173">+BL105+BM105</f>
        <v>0</v>
      </c>
      <c r="BO105" s="41"/>
      <c r="BP105" s="43"/>
      <c r="BQ105" s="44"/>
      <c r="BR105" s="44"/>
      <c r="BS105" s="44"/>
      <c r="BT105" s="44"/>
      <c r="BU105" s="45"/>
      <c r="BV105" s="46"/>
      <c r="BW105" s="44"/>
      <c r="BX105" s="44"/>
      <c r="BY105" s="44"/>
      <c r="BZ105" s="44"/>
      <c r="CA105" s="45"/>
      <c r="CB105" s="137">
        <f t="shared" ref="CB105:CB107" si="174">+BP105+BV105</f>
        <v>0</v>
      </c>
      <c r="CC105" s="138">
        <f t="shared" ref="CC105:CC107" si="175">+BR105+BX105</f>
        <v>0</v>
      </c>
      <c r="CD105" s="139">
        <f t="shared" ref="CD105:CD107" si="176">+CB105+CC105</f>
        <v>0</v>
      </c>
      <c r="CE105" s="41"/>
      <c r="CF105" s="43"/>
      <c r="CG105" s="44"/>
      <c r="CH105" s="44"/>
      <c r="CI105" s="44"/>
      <c r="CJ105" s="44"/>
      <c r="CK105" s="45"/>
      <c r="CL105" s="46"/>
      <c r="CM105" s="44"/>
      <c r="CN105" s="44"/>
      <c r="CO105" s="44"/>
      <c r="CP105" s="44"/>
      <c r="CQ105" s="45"/>
      <c r="CR105" s="137">
        <f t="shared" ref="CR105:CR107" si="177">+CF105+CL105</f>
        <v>0</v>
      </c>
      <c r="CS105" s="138">
        <f t="shared" ref="CS105:CS107" si="178">+CH105+CN105</f>
        <v>0</v>
      </c>
      <c r="CT105" s="139">
        <f t="shared" ref="CT105:CT107" si="179">+CR105+CS105</f>
        <v>0</v>
      </c>
      <c r="CU105" s="41"/>
      <c r="CV105" s="46">
        <f>+D105+T105+AJ105+AZ105+BP105+CF105</f>
        <v>0</v>
      </c>
      <c r="CW105" s="47"/>
      <c r="CX105" s="47">
        <f>+F105+V105+AL105+BB105+BR105+CH105</f>
        <v>0</v>
      </c>
      <c r="CY105" s="47"/>
      <c r="CZ105" s="44">
        <f>+CV105+CX105</f>
        <v>0</v>
      </c>
      <c r="DA105" s="48"/>
      <c r="DB105" s="46">
        <f t="shared" ref="DB105:DB107" si="180">+J105+Z105+AP105+BF105+BV105+CL105</f>
        <v>0</v>
      </c>
      <c r="DC105" s="47"/>
      <c r="DD105" s="44">
        <f t="shared" ref="DD105:DD107" si="181">+L105+AB105+AR105+BH105+BX105+CN105</f>
        <v>0</v>
      </c>
      <c r="DE105" s="47"/>
      <c r="DF105" s="44">
        <f t="shared" ref="DF105:DF107" si="182">+DB105+DD105</f>
        <v>0</v>
      </c>
      <c r="DG105" s="48"/>
      <c r="DH105" s="176"/>
      <c r="DI105" s="190" t="s">
        <v>49</v>
      </c>
      <c r="DJ105" s="46">
        <f t="shared" ref="DJ105:DJ107" si="183">+CZ105</f>
        <v>0</v>
      </c>
      <c r="DK105" s="44">
        <f t="shared" ref="DK105:DK107" si="184">+DF105</f>
        <v>0</v>
      </c>
      <c r="DL105" s="45">
        <f t="shared" ref="DL105:DL107" si="185">+DJ105+DK105</f>
        <v>0</v>
      </c>
      <c r="DM105"/>
    </row>
    <row r="106" spans="1:119" s="60" customFormat="1" ht="15.6" x14ac:dyDescent="0.3">
      <c r="A106" s="49">
        <v>88</v>
      </c>
      <c r="B106" s="68" t="s">
        <v>50</v>
      </c>
      <c r="C106" s="42"/>
      <c r="D106" s="43"/>
      <c r="E106" s="44"/>
      <c r="F106" s="44"/>
      <c r="G106" s="44"/>
      <c r="H106" s="44"/>
      <c r="I106" s="45"/>
      <c r="J106" s="46"/>
      <c r="K106" s="44"/>
      <c r="L106" s="44"/>
      <c r="M106" s="44"/>
      <c r="N106" s="44"/>
      <c r="O106" s="45"/>
      <c r="P106" s="137">
        <f t="shared" si="162"/>
        <v>0</v>
      </c>
      <c r="Q106" s="138">
        <f t="shared" si="163"/>
        <v>0</v>
      </c>
      <c r="R106" s="139">
        <f t="shared" si="164"/>
        <v>0</v>
      </c>
      <c r="S106" s="39"/>
      <c r="T106" s="5"/>
      <c r="U106" s="5"/>
      <c r="V106" s="5"/>
      <c r="W106" s="5"/>
      <c r="X106" s="5"/>
      <c r="Y106" s="5"/>
      <c r="Z106" s="46"/>
      <c r="AA106" s="44"/>
      <c r="AB106" s="44"/>
      <c r="AC106" s="44"/>
      <c r="AD106" s="44"/>
      <c r="AE106" s="45"/>
      <c r="AF106" s="137">
        <f t="shared" si="165"/>
        <v>0</v>
      </c>
      <c r="AG106" s="138">
        <f t="shared" si="166"/>
        <v>0</v>
      </c>
      <c r="AH106" s="139">
        <f t="shared" si="167"/>
        <v>0</v>
      </c>
      <c r="AI106" s="41"/>
      <c r="AJ106" s="43"/>
      <c r="AK106" s="44"/>
      <c r="AL106" s="44"/>
      <c r="AM106" s="44"/>
      <c r="AN106" s="44"/>
      <c r="AO106" s="45"/>
      <c r="AP106" s="46"/>
      <c r="AQ106" s="44"/>
      <c r="AR106" s="44"/>
      <c r="AS106" s="44"/>
      <c r="AT106" s="44"/>
      <c r="AU106" s="45"/>
      <c r="AV106" s="137">
        <f t="shared" si="168"/>
        <v>0</v>
      </c>
      <c r="AW106" s="138">
        <f t="shared" si="169"/>
        <v>0</v>
      </c>
      <c r="AX106" s="139">
        <f t="shared" si="170"/>
        <v>0</v>
      </c>
      <c r="AY106" s="41"/>
      <c r="AZ106" s="43"/>
      <c r="BA106" s="44"/>
      <c r="BB106" s="44"/>
      <c r="BC106" s="44"/>
      <c r="BD106" s="44"/>
      <c r="BE106" s="45"/>
      <c r="BF106" s="46"/>
      <c r="BG106" s="44"/>
      <c r="BH106" s="44"/>
      <c r="BI106" s="44"/>
      <c r="BJ106" s="44"/>
      <c r="BK106" s="45"/>
      <c r="BL106" s="137">
        <f t="shared" si="171"/>
        <v>0</v>
      </c>
      <c r="BM106" s="138">
        <f t="shared" si="172"/>
        <v>0</v>
      </c>
      <c r="BN106" s="139">
        <f t="shared" si="173"/>
        <v>0</v>
      </c>
      <c r="BO106" s="41"/>
      <c r="BP106" s="43"/>
      <c r="BQ106" s="44"/>
      <c r="BR106" s="44"/>
      <c r="BS106" s="44"/>
      <c r="BT106" s="44"/>
      <c r="BU106" s="45"/>
      <c r="BV106" s="46"/>
      <c r="BW106" s="44"/>
      <c r="BX106" s="44"/>
      <c r="BY106" s="44"/>
      <c r="BZ106" s="44"/>
      <c r="CA106" s="45"/>
      <c r="CB106" s="137">
        <f t="shared" si="174"/>
        <v>0</v>
      </c>
      <c r="CC106" s="138">
        <f t="shared" si="175"/>
        <v>0</v>
      </c>
      <c r="CD106" s="139">
        <f t="shared" si="176"/>
        <v>0</v>
      </c>
      <c r="CE106" s="41"/>
      <c r="CF106" s="43"/>
      <c r="CG106" s="44"/>
      <c r="CH106" s="44"/>
      <c r="CI106" s="44"/>
      <c r="CJ106" s="44"/>
      <c r="CK106" s="45"/>
      <c r="CL106" s="46"/>
      <c r="CM106" s="44"/>
      <c r="CN106" s="44"/>
      <c r="CO106" s="44"/>
      <c r="CP106" s="44"/>
      <c r="CQ106" s="45"/>
      <c r="CR106" s="137">
        <f t="shared" si="177"/>
        <v>0</v>
      </c>
      <c r="CS106" s="138">
        <f t="shared" si="178"/>
        <v>0</v>
      </c>
      <c r="CT106" s="139">
        <f t="shared" si="179"/>
        <v>0</v>
      </c>
      <c r="CU106" s="41"/>
      <c r="CV106" s="46">
        <f>+D106+T106+AJ106+AZ106+BP106+CF106</f>
        <v>0</v>
      </c>
      <c r="CW106" s="47"/>
      <c r="CX106" s="47">
        <f>+F106+V106+AL106+BB106+BR106+CH106</f>
        <v>0</v>
      </c>
      <c r="CY106" s="47"/>
      <c r="CZ106" s="44">
        <f t="shared" ref="CZ106:CZ107" si="186">+CV106+CX106</f>
        <v>0</v>
      </c>
      <c r="DA106" s="48"/>
      <c r="DB106" s="46">
        <f t="shared" si="180"/>
        <v>0</v>
      </c>
      <c r="DC106" s="47"/>
      <c r="DD106" s="44">
        <f t="shared" si="181"/>
        <v>0</v>
      </c>
      <c r="DE106" s="47"/>
      <c r="DF106" s="44">
        <f t="shared" si="182"/>
        <v>0</v>
      </c>
      <c r="DG106" s="48"/>
      <c r="DH106" s="174"/>
      <c r="DI106" s="190" t="s">
        <v>50</v>
      </c>
      <c r="DJ106" s="46">
        <f t="shared" si="183"/>
        <v>0</v>
      </c>
      <c r="DK106" s="44">
        <f t="shared" si="184"/>
        <v>0</v>
      </c>
      <c r="DL106" s="45">
        <f t="shared" si="185"/>
        <v>0</v>
      </c>
      <c r="DM106"/>
    </row>
    <row r="107" spans="1:119" s="60" customFormat="1" ht="15.6" x14ac:dyDescent="0.3">
      <c r="A107" s="49">
        <v>89</v>
      </c>
      <c r="B107" s="68" t="s">
        <v>48</v>
      </c>
      <c r="C107" s="42"/>
      <c r="D107" s="43"/>
      <c r="E107" s="44"/>
      <c r="F107" s="44"/>
      <c r="G107" s="44"/>
      <c r="H107" s="44"/>
      <c r="I107" s="45"/>
      <c r="J107" s="46"/>
      <c r="K107" s="44"/>
      <c r="L107" s="44"/>
      <c r="M107" s="44"/>
      <c r="N107" s="44"/>
      <c r="O107" s="45"/>
      <c r="P107" s="137">
        <f t="shared" si="162"/>
        <v>0</v>
      </c>
      <c r="Q107" s="138">
        <f t="shared" si="163"/>
        <v>0</v>
      </c>
      <c r="R107" s="139">
        <f t="shared" si="164"/>
        <v>0</v>
      </c>
      <c r="S107" s="39"/>
      <c r="T107" s="5"/>
      <c r="U107" s="5"/>
      <c r="V107" s="5"/>
      <c r="W107" s="5"/>
      <c r="X107" s="5"/>
      <c r="Y107" s="5"/>
      <c r="Z107" s="46"/>
      <c r="AA107" s="44"/>
      <c r="AB107" s="44"/>
      <c r="AC107" s="44"/>
      <c r="AD107" s="44"/>
      <c r="AE107" s="45"/>
      <c r="AF107" s="137">
        <f t="shared" si="165"/>
        <v>0</v>
      </c>
      <c r="AG107" s="138">
        <f t="shared" si="166"/>
        <v>0</v>
      </c>
      <c r="AH107" s="139">
        <f t="shared" si="167"/>
        <v>0</v>
      </c>
      <c r="AI107" s="41"/>
      <c r="AJ107" s="43"/>
      <c r="AK107" s="44"/>
      <c r="AL107" s="44"/>
      <c r="AM107" s="44"/>
      <c r="AN107" s="44"/>
      <c r="AO107" s="45"/>
      <c r="AP107" s="46"/>
      <c r="AQ107" s="44"/>
      <c r="AR107" s="44"/>
      <c r="AS107" s="44"/>
      <c r="AT107" s="44"/>
      <c r="AU107" s="45"/>
      <c r="AV107" s="137">
        <f t="shared" si="168"/>
        <v>0</v>
      </c>
      <c r="AW107" s="138">
        <f t="shared" si="169"/>
        <v>0</v>
      </c>
      <c r="AX107" s="139">
        <f t="shared" si="170"/>
        <v>0</v>
      </c>
      <c r="AY107" s="41"/>
      <c r="AZ107" s="43"/>
      <c r="BA107" s="44"/>
      <c r="BB107" s="44"/>
      <c r="BC107" s="44"/>
      <c r="BD107" s="44"/>
      <c r="BE107" s="45"/>
      <c r="BF107" s="46"/>
      <c r="BG107" s="44"/>
      <c r="BH107" s="44"/>
      <c r="BI107" s="44"/>
      <c r="BJ107" s="44"/>
      <c r="BK107" s="45"/>
      <c r="BL107" s="137">
        <f t="shared" si="171"/>
        <v>0</v>
      </c>
      <c r="BM107" s="138">
        <f t="shared" si="172"/>
        <v>0</v>
      </c>
      <c r="BN107" s="139">
        <f t="shared" si="173"/>
        <v>0</v>
      </c>
      <c r="BO107" s="41"/>
      <c r="BP107" s="43"/>
      <c r="BQ107" s="44"/>
      <c r="BR107" s="44"/>
      <c r="BS107" s="44"/>
      <c r="BT107" s="44"/>
      <c r="BU107" s="45"/>
      <c r="BV107" s="46"/>
      <c r="BW107" s="44"/>
      <c r="BX107" s="44"/>
      <c r="BY107" s="44"/>
      <c r="BZ107" s="44"/>
      <c r="CA107" s="45"/>
      <c r="CB107" s="137">
        <f t="shared" si="174"/>
        <v>0</v>
      </c>
      <c r="CC107" s="138">
        <f t="shared" si="175"/>
        <v>0</v>
      </c>
      <c r="CD107" s="139">
        <f t="shared" si="176"/>
        <v>0</v>
      </c>
      <c r="CE107" s="41"/>
      <c r="CF107" s="43"/>
      <c r="CG107" s="44"/>
      <c r="CH107" s="44"/>
      <c r="CI107" s="44"/>
      <c r="CJ107" s="44"/>
      <c r="CK107" s="45"/>
      <c r="CL107" s="46"/>
      <c r="CM107" s="44"/>
      <c r="CN107" s="44"/>
      <c r="CO107" s="44"/>
      <c r="CP107" s="44"/>
      <c r="CQ107" s="45"/>
      <c r="CR107" s="137">
        <f t="shared" si="177"/>
        <v>0</v>
      </c>
      <c r="CS107" s="138">
        <f t="shared" si="178"/>
        <v>0</v>
      </c>
      <c r="CT107" s="139">
        <f t="shared" si="179"/>
        <v>0</v>
      </c>
      <c r="CU107" s="41"/>
      <c r="CV107" s="46">
        <f>+D107+T107+AJ107+AZ107+BP107+CF107</f>
        <v>0</v>
      </c>
      <c r="CW107" s="44"/>
      <c r="CX107" s="47">
        <f>+F107+V107+AL107+BB107+BR107+CH107</f>
        <v>0</v>
      </c>
      <c r="CY107" s="47"/>
      <c r="CZ107" s="44">
        <f t="shared" si="186"/>
        <v>0</v>
      </c>
      <c r="DA107" s="48"/>
      <c r="DB107" s="46">
        <f t="shared" si="180"/>
        <v>0</v>
      </c>
      <c r="DC107" s="47"/>
      <c r="DD107" s="44">
        <f t="shared" si="181"/>
        <v>0</v>
      </c>
      <c r="DE107" s="47"/>
      <c r="DF107" s="44">
        <f t="shared" si="182"/>
        <v>0</v>
      </c>
      <c r="DG107" s="48"/>
      <c r="DH107" s="174"/>
      <c r="DI107" s="190" t="s">
        <v>48</v>
      </c>
      <c r="DJ107" s="46">
        <f t="shared" si="183"/>
        <v>0</v>
      </c>
      <c r="DK107" s="44">
        <f t="shared" si="184"/>
        <v>0</v>
      </c>
      <c r="DL107" s="45">
        <f t="shared" si="185"/>
        <v>0</v>
      </c>
      <c r="DM107"/>
    </row>
    <row r="108" spans="1:119" s="60" customFormat="1" ht="15.6" x14ac:dyDescent="0.3">
      <c r="A108" s="33" t="s">
        <v>102</v>
      </c>
      <c r="B108" s="33"/>
      <c r="C108" s="34"/>
      <c r="D108" s="87"/>
      <c r="E108" s="88"/>
      <c r="F108" s="88"/>
      <c r="G108" s="88"/>
      <c r="H108" s="88"/>
      <c r="I108" s="89"/>
      <c r="J108" s="90"/>
      <c r="K108" s="88"/>
      <c r="L108" s="88"/>
      <c r="M108" s="88"/>
      <c r="N108" s="88"/>
      <c r="O108" s="89"/>
      <c r="P108" s="151"/>
      <c r="Q108" s="152"/>
      <c r="R108" s="153"/>
      <c r="S108" s="39"/>
      <c r="T108" s="4"/>
      <c r="U108" s="3"/>
      <c r="V108" s="4"/>
      <c r="W108" s="3"/>
      <c r="X108" s="3"/>
      <c r="Y108" s="3"/>
      <c r="Z108" s="90"/>
      <c r="AA108" s="88"/>
      <c r="AB108" s="88"/>
      <c r="AC108" s="88"/>
      <c r="AD108" s="88"/>
      <c r="AE108" s="89"/>
      <c r="AF108" s="151"/>
      <c r="AG108" s="152"/>
      <c r="AH108" s="153"/>
      <c r="AI108" s="41"/>
      <c r="AJ108" s="87"/>
      <c r="AK108" s="88"/>
      <c r="AL108" s="88"/>
      <c r="AM108" s="88"/>
      <c r="AN108" s="88"/>
      <c r="AO108" s="89"/>
      <c r="AP108" s="90"/>
      <c r="AQ108" s="88"/>
      <c r="AR108" s="88"/>
      <c r="AS108" s="88"/>
      <c r="AT108" s="88"/>
      <c r="AU108" s="89"/>
      <c r="AV108" s="151"/>
      <c r="AW108" s="152"/>
      <c r="AX108" s="153"/>
      <c r="AY108" s="41"/>
      <c r="AZ108" s="87"/>
      <c r="BA108" s="88"/>
      <c r="BB108" s="88"/>
      <c r="BC108" s="88"/>
      <c r="BD108" s="88"/>
      <c r="BE108" s="89"/>
      <c r="BF108" s="90"/>
      <c r="BG108" s="88"/>
      <c r="BH108" s="88"/>
      <c r="BI108" s="88"/>
      <c r="BJ108" s="88"/>
      <c r="BK108" s="89"/>
      <c r="BL108" s="151"/>
      <c r="BM108" s="152"/>
      <c r="BN108" s="153"/>
      <c r="BO108" s="41"/>
      <c r="BP108" s="87"/>
      <c r="BQ108" s="88"/>
      <c r="BR108" s="88"/>
      <c r="BS108" s="88"/>
      <c r="BT108" s="88"/>
      <c r="BU108" s="89"/>
      <c r="BV108" s="90"/>
      <c r="BW108" s="88"/>
      <c r="BX108" s="88"/>
      <c r="BY108" s="88"/>
      <c r="BZ108" s="88"/>
      <c r="CA108" s="89"/>
      <c r="CB108" s="151"/>
      <c r="CC108" s="152"/>
      <c r="CD108" s="153"/>
      <c r="CE108" s="41"/>
      <c r="CF108" s="87"/>
      <c r="CG108" s="88"/>
      <c r="CH108" s="88"/>
      <c r="CI108" s="88"/>
      <c r="CJ108" s="88"/>
      <c r="CK108" s="89"/>
      <c r="CL108" s="90"/>
      <c r="CM108" s="88"/>
      <c r="CN108" s="88"/>
      <c r="CO108" s="88"/>
      <c r="CP108" s="88"/>
      <c r="CQ108" s="89"/>
      <c r="CR108" s="151"/>
      <c r="CS108" s="152"/>
      <c r="CT108" s="153"/>
      <c r="CU108" s="41"/>
      <c r="CV108" s="90"/>
      <c r="CW108" s="88"/>
      <c r="CX108" s="88"/>
      <c r="CY108" s="88"/>
      <c r="CZ108" s="88"/>
      <c r="DA108" s="89"/>
      <c r="DB108" s="90"/>
      <c r="DC108" s="88"/>
      <c r="DD108" s="88"/>
      <c r="DE108" s="88"/>
      <c r="DF108" s="88"/>
      <c r="DG108" s="89"/>
      <c r="DH108" s="178"/>
      <c r="DI108" s="187"/>
      <c r="DJ108" s="90"/>
      <c r="DK108" s="88"/>
      <c r="DL108" s="89"/>
      <c r="DM108"/>
    </row>
    <row r="109" spans="1:119" s="60" customFormat="1" ht="15.6" x14ac:dyDescent="0.3">
      <c r="A109" s="33"/>
      <c r="B109" s="33"/>
      <c r="C109" s="34"/>
      <c r="D109" s="87"/>
      <c r="E109" s="88"/>
      <c r="F109" s="88"/>
      <c r="G109" s="88"/>
      <c r="H109" s="88"/>
      <c r="I109" s="89"/>
      <c r="J109" s="90"/>
      <c r="K109" s="88"/>
      <c r="L109" s="88"/>
      <c r="M109" s="88"/>
      <c r="N109" s="88"/>
      <c r="O109" s="89"/>
      <c r="P109" s="151"/>
      <c r="Q109" s="152"/>
      <c r="R109" s="153"/>
      <c r="S109" s="39"/>
      <c r="T109" s="3"/>
      <c r="U109" s="3"/>
      <c r="V109" s="3"/>
      <c r="W109" s="3"/>
      <c r="X109" s="3"/>
      <c r="Y109" s="3"/>
      <c r="Z109" s="90"/>
      <c r="AA109" s="88"/>
      <c r="AB109" s="88"/>
      <c r="AC109" s="88"/>
      <c r="AD109" s="88"/>
      <c r="AE109" s="89"/>
      <c r="AF109" s="151"/>
      <c r="AG109" s="152"/>
      <c r="AH109" s="153"/>
      <c r="AI109" s="41"/>
      <c r="AJ109" s="87"/>
      <c r="AK109" s="88"/>
      <c r="AL109" s="88"/>
      <c r="AM109" s="88"/>
      <c r="AN109" s="88"/>
      <c r="AO109" s="89"/>
      <c r="AP109" s="90"/>
      <c r="AQ109" s="88"/>
      <c r="AR109" s="88"/>
      <c r="AS109" s="88"/>
      <c r="AT109" s="88"/>
      <c r="AU109" s="89"/>
      <c r="AV109" s="151"/>
      <c r="AW109" s="152"/>
      <c r="AX109" s="153"/>
      <c r="AY109" s="41"/>
      <c r="AZ109" s="87"/>
      <c r="BA109" s="88"/>
      <c r="BB109" s="88"/>
      <c r="BC109" s="88"/>
      <c r="BD109" s="88"/>
      <c r="BE109" s="89"/>
      <c r="BF109" s="90"/>
      <c r="BG109" s="88"/>
      <c r="BH109" s="88"/>
      <c r="BI109" s="88"/>
      <c r="BJ109" s="88"/>
      <c r="BK109" s="89"/>
      <c r="BL109" s="151"/>
      <c r="BM109" s="152"/>
      <c r="BN109" s="153"/>
      <c r="BO109" s="41"/>
      <c r="BP109" s="87"/>
      <c r="BQ109" s="88"/>
      <c r="BR109" s="88"/>
      <c r="BS109" s="88"/>
      <c r="BT109" s="88"/>
      <c r="BU109" s="89"/>
      <c r="BV109" s="90"/>
      <c r="BW109" s="88"/>
      <c r="BX109" s="88"/>
      <c r="BY109" s="88"/>
      <c r="BZ109" s="88"/>
      <c r="CA109" s="89"/>
      <c r="CB109" s="151"/>
      <c r="CC109" s="152"/>
      <c r="CD109" s="153"/>
      <c r="CE109" s="41"/>
      <c r="CF109" s="87"/>
      <c r="CG109" s="88"/>
      <c r="CH109" s="88"/>
      <c r="CI109" s="88"/>
      <c r="CJ109" s="88"/>
      <c r="CK109" s="89"/>
      <c r="CL109" s="90"/>
      <c r="CM109" s="88"/>
      <c r="CN109" s="88"/>
      <c r="CO109" s="88"/>
      <c r="CP109" s="88"/>
      <c r="CQ109" s="89"/>
      <c r="CR109" s="151"/>
      <c r="CS109" s="152"/>
      <c r="CT109" s="153"/>
      <c r="CU109" s="41"/>
      <c r="CV109" s="90"/>
      <c r="CW109" s="88"/>
      <c r="CX109" s="88"/>
      <c r="CY109" s="88"/>
      <c r="CZ109" s="88"/>
      <c r="DA109" s="89"/>
      <c r="DB109" s="90"/>
      <c r="DC109" s="88"/>
      <c r="DD109" s="88"/>
      <c r="DE109" s="88"/>
      <c r="DF109" s="88"/>
      <c r="DG109" s="89"/>
      <c r="DH109" s="178"/>
      <c r="DI109" s="187"/>
      <c r="DJ109" s="90"/>
      <c r="DK109" s="88"/>
      <c r="DL109" s="89"/>
      <c r="DM109"/>
    </row>
    <row r="110" spans="1:119" s="60" customFormat="1" ht="15.6" x14ac:dyDescent="0.3">
      <c r="A110" s="49">
        <v>90</v>
      </c>
      <c r="B110" s="49" t="s">
        <v>10</v>
      </c>
      <c r="C110" s="42"/>
      <c r="D110" s="91"/>
      <c r="E110" s="44"/>
      <c r="F110" s="92"/>
      <c r="G110" s="44"/>
      <c r="H110" s="92"/>
      <c r="I110" s="45"/>
      <c r="J110" s="92"/>
      <c r="K110" s="92"/>
      <c r="L110" s="92"/>
      <c r="M110" s="92"/>
      <c r="N110" s="92"/>
      <c r="O110" s="45"/>
      <c r="P110" s="154">
        <f t="shared" ref="P110:P111" si="187">+D110+J110</f>
        <v>0</v>
      </c>
      <c r="Q110" s="155">
        <f t="shared" ref="Q110:Q111" si="188">+F110+L110</f>
        <v>0</v>
      </c>
      <c r="R110" s="156">
        <f t="shared" ref="R110:R111" si="189">+P110+Q110</f>
        <v>0</v>
      </c>
      <c r="S110" s="39"/>
      <c r="T110" s="15"/>
      <c r="U110" s="5"/>
      <c r="V110" s="15"/>
      <c r="W110" s="5"/>
      <c r="X110" s="6"/>
      <c r="Y110" s="5"/>
      <c r="Z110" s="92"/>
      <c r="AA110" s="92"/>
      <c r="AB110" s="92"/>
      <c r="AC110" s="92"/>
      <c r="AD110" s="92"/>
      <c r="AE110" s="45"/>
      <c r="AF110" s="154">
        <f t="shared" ref="AF110:AF111" si="190">+T110+Z110</f>
        <v>0</v>
      </c>
      <c r="AG110" s="155">
        <f t="shared" ref="AG110:AG111" si="191">+V110+AB110</f>
        <v>0</v>
      </c>
      <c r="AH110" s="156">
        <f t="shared" ref="AH110:AH111" si="192">+AF110+AG110</f>
        <v>0</v>
      </c>
      <c r="AI110" s="41"/>
      <c r="AJ110" s="91"/>
      <c r="AK110" s="44"/>
      <c r="AL110" s="92"/>
      <c r="AM110" s="44"/>
      <c r="AN110" s="92"/>
      <c r="AO110" s="45"/>
      <c r="AP110" s="92"/>
      <c r="AQ110" s="92"/>
      <c r="AR110" s="92"/>
      <c r="AS110" s="92"/>
      <c r="AT110" s="92"/>
      <c r="AU110" s="45"/>
      <c r="AV110" s="154">
        <f t="shared" ref="AV110:AV111" si="193">+AJ110+AP110</f>
        <v>0</v>
      </c>
      <c r="AW110" s="155">
        <f t="shared" ref="AW110:AW111" si="194">+AL110+AR110</f>
        <v>0</v>
      </c>
      <c r="AX110" s="156">
        <f t="shared" ref="AX110:AX111" si="195">+AV110+AW110</f>
        <v>0</v>
      </c>
      <c r="AY110" s="41"/>
      <c r="AZ110" s="91"/>
      <c r="BA110" s="44"/>
      <c r="BB110" s="92"/>
      <c r="BC110" s="44"/>
      <c r="BD110" s="92"/>
      <c r="BE110" s="45"/>
      <c r="BF110" s="92"/>
      <c r="BG110" s="92"/>
      <c r="BH110" s="92"/>
      <c r="BI110" s="92"/>
      <c r="BJ110" s="92"/>
      <c r="BK110" s="45"/>
      <c r="BL110" s="154">
        <f t="shared" ref="BL110:BL111" si="196">+AZ110+BF110</f>
        <v>0</v>
      </c>
      <c r="BM110" s="155">
        <f t="shared" ref="BM110:BM111" si="197">+BB110+BH110</f>
        <v>0</v>
      </c>
      <c r="BN110" s="156">
        <f t="shared" ref="BN110:BN111" si="198">+BL110+BM110</f>
        <v>0</v>
      </c>
      <c r="BO110" s="41"/>
      <c r="BP110" s="91"/>
      <c r="BQ110" s="44"/>
      <c r="BR110" s="92"/>
      <c r="BS110" s="44"/>
      <c r="BT110" s="92"/>
      <c r="BU110" s="45"/>
      <c r="BV110" s="92"/>
      <c r="BW110" s="92"/>
      <c r="BX110" s="92"/>
      <c r="BY110" s="92"/>
      <c r="BZ110" s="92"/>
      <c r="CA110" s="45"/>
      <c r="CB110" s="154">
        <f t="shared" ref="CB110:CB111" si="199">+BP110+BV110</f>
        <v>0</v>
      </c>
      <c r="CC110" s="155">
        <f t="shared" ref="CC110:CC111" si="200">+BR110+BX110</f>
        <v>0</v>
      </c>
      <c r="CD110" s="156">
        <f t="shared" ref="CD110:CD111" si="201">+CB110+CC110</f>
        <v>0</v>
      </c>
      <c r="CE110" s="41"/>
      <c r="CF110" s="91"/>
      <c r="CG110" s="44"/>
      <c r="CH110" s="92"/>
      <c r="CI110" s="44"/>
      <c r="CJ110" s="92"/>
      <c r="CK110" s="45"/>
      <c r="CL110" s="92"/>
      <c r="CM110" s="92"/>
      <c r="CN110" s="92"/>
      <c r="CO110" s="92"/>
      <c r="CP110" s="92"/>
      <c r="CQ110" s="45"/>
      <c r="CR110" s="154">
        <f t="shared" ref="CR110:CR111" si="202">+CF110+CL110</f>
        <v>0</v>
      </c>
      <c r="CS110" s="155">
        <f t="shared" ref="CS110:CS111" si="203">+CH110+CN110</f>
        <v>0</v>
      </c>
      <c r="CT110" s="156">
        <f t="shared" ref="CT110:CT111" si="204">+CR110+CS110</f>
        <v>0</v>
      </c>
      <c r="CU110" s="41"/>
      <c r="CV110" s="93">
        <f>+D110+T110+AJ110+AZ110+BP110+CF110</f>
        <v>0</v>
      </c>
      <c r="CW110" s="92"/>
      <c r="CX110" s="92">
        <f>+F110+V110+AL110+BB110+BR110+CH110</f>
        <v>0</v>
      </c>
      <c r="CY110" s="92"/>
      <c r="CZ110" s="92">
        <f t="shared" ref="CZ110:CZ111" si="205">+CV110+CX110</f>
        <v>0</v>
      </c>
      <c r="DA110" s="94"/>
      <c r="DB110" s="93">
        <f t="shared" ref="DB110:DB111" si="206">+J110+Z110+AP110+BF110+BV110+CL110</f>
        <v>0</v>
      </c>
      <c r="DC110" s="92"/>
      <c r="DD110" s="92">
        <f t="shared" ref="DD110:DD111" si="207">+L110+AB110+AR110+BH110+BX110+CN110</f>
        <v>0</v>
      </c>
      <c r="DE110" s="92"/>
      <c r="DF110" s="92">
        <f t="shared" ref="DF110:DF111" si="208">+DB110+DD110</f>
        <v>0</v>
      </c>
      <c r="DG110" s="94"/>
      <c r="DH110" s="179"/>
      <c r="DI110" s="188" t="s">
        <v>10</v>
      </c>
      <c r="DJ110" s="93">
        <f t="shared" ref="DJ110:DJ111" si="209">+CZ110</f>
        <v>0</v>
      </c>
      <c r="DK110" s="92">
        <f t="shared" ref="DK110:DK111" si="210">+DF110</f>
        <v>0</v>
      </c>
      <c r="DL110" s="95">
        <f t="shared" ref="DL110:DL111" si="211">+DJ110+DK110</f>
        <v>0</v>
      </c>
      <c r="DM110"/>
    </row>
    <row r="111" spans="1:119" s="60" customFormat="1" ht="15.6" x14ac:dyDescent="0.3">
      <c r="A111" s="49">
        <v>91</v>
      </c>
      <c r="B111" s="49" t="s">
        <v>11</v>
      </c>
      <c r="C111" s="42"/>
      <c r="D111" s="91"/>
      <c r="E111" s="44"/>
      <c r="F111" s="92"/>
      <c r="G111" s="44"/>
      <c r="H111" s="92"/>
      <c r="I111" s="45"/>
      <c r="J111" s="92"/>
      <c r="K111" s="92"/>
      <c r="L111" s="92"/>
      <c r="M111" s="92"/>
      <c r="N111" s="92"/>
      <c r="O111" s="45"/>
      <c r="P111" s="154">
        <f t="shared" si="187"/>
        <v>0</v>
      </c>
      <c r="Q111" s="155">
        <f t="shared" si="188"/>
        <v>0</v>
      </c>
      <c r="R111" s="156">
        <f t="shared" si="189"/>
        <v>0</v>
      </c>
      <c r="S111" s="39"/>
      <c r="T111" s="15"/>
      <c r="U111" s="5"/>
      <c r="V111" s="15"/>
      <c r="W111" s="5"/>
      <c r="X111" s="6"/>
      <c r="Y111" s="5"/>
      <c r="Z111" s="92"/>
      <c r="AA111" s="92"/>
      <c r="AB111" s="92"/>
      <c r="AC111" s="92"/>
      <c r="AD111" s="92"/>
      <c r="AE111" s="45"/>
      <c r="AF111" s="154">
        <f t="shared" si="190"/>
        <v>0</v>
      </c>
      <c r="AG111" s="155">
        <f t="shared" si="191"/>
        <v>0</v>
      </c>
      <c r="AH111" s="156">
        <f t="shared" si="192"/>
        <v>0</v>
      </c>
      <c r="AI111" s="41"/>
      <c r="AJ111" s="91"/>
      <c r="AK111" s="44"/>
      <c r="AL111" s="92"/>
      <c r="AM111" s="44"/>
      <c r="AN111" s="92"/>
      <c r="AO111" s="45"/>
      <c r="AP111" s="92"/>
      <c r="AQ111" s="92"/>
      <c r="AR111" s="92"/>
      <c r="AS111" s="92"/>
      <c r="AT111" s="92"/>
      <c r="AU111" s="45"/>
      <c r="AV111" s="154">
        <f t="shared" si="193"/>
        <v>0</v>
      </c>
      <c r="AW111" s="155">
        <f t="shared" si="194"/>
        <v>0</v>
      </c>
      <c r="AX111" s="156">
        <f t="shared" si="195"/>
        <v>0</v>
      </c>
      <c r="AY111" s="41"/>
      <c r="AZ111" s="91"/>
      <c r="BA111" s="44"/>
      <c r="BB111" s="92"/>
      <c r="BC111" s="44"/>
      <c r="BD111" s="92"/>
      <c r="BE111" s="45"/>
      <c r="BF111" s="92"/>
      <c r="BG111" s="92"/>
      <c r="BH111" s="92"/>
      <c r="BI111" s="92"/>
      <c r="BJ111" s="92"/>
      <c r="BK111" s="45"/>
      <c r="BL111" s="154">
        <f t="shared" si="196"/>
        <v>0</v>
      </c>
      <c r="BM111" s="155">
        <f t="shared" si="197"/>
        <v>0</v>
      </c>
      <c r="BN111" s="156">
        <f t="shared" si="198"/>
        <v>0</v>
      </c>
      <c r="BO111" s="41"/>
      <c r="BP111" s="91"/>
      <c r="BQ111" s="44"/>
      <c r="BR111" s="92"/>
      <c r="BS111" s="44"/>
      <c r="BT111" s="92"/>
      <c r="BU111" s="45"/>
      <c r="BV111" s="92"/>
      <c r="BW111" s="92"/>
      <c r="BX111" s="92"/>
      <c r="BY111" s="92"/>
      <c r="BZ111" s="92"/>
      <c r="CA111" s="45"/>
      <c r="CB111" s="154">
        <f t="shared" si="199"/>
        <v>0</v>
      </c>
      <c r="CC111" s="155">
        <f t="shared" si="200"/>
        <v>0</v>
      </c>
      <c r="CD111" s="156">
        <f t="shared" si="201"/>
        <v>0</v>
      </c>
      <c r="CE111" s="41"/>
      <c r="CF111" s="91"/>
      <c r="CG111" s="44"/>
      <c r="CH111" s="92"/>
      <c r="CI111" s="44"/>
      <c r="CJ111" s="92"/>
      <c r="CK111" s="45"/>
      <c r="CL111" s="92"/>
      <c r="CM111" s="92"/>
      <c r="CN111" s="92"/>
      <c r="CO111" s="92"/>
      <c r="CP111" s="92"/>
      <c r="CQ111" s="45"/>
      <c r="CR111" s="154">
        <f t="shared" si="202"/>
        <v>0</v>
      </c>
      <c r="CS111" s="155">
        <f t="shared" si="203"/>
        <v>0</v>
      </c>
      <c r="CT111" s="156">
        <f t="shared" si="204"/>
        <v>0</v>
      </c>
      <c r="CU111" s="41"/>
      <c r="CV111" s="93">
        <f>+D111+T111+AJ111+AZ111+BP111+CF111</f>
        <v>0</v>
      </c>
      <c r="CW111" s="92"/>
      <c r="CX111" s="92">
        <f>+F111+V111+AL111+BB111+BR111+CH111</f>
        <v>0</v>
      </c>
      <c r="CY111" s="92"/>
      <c r="CZ111" s="92">
        <f t="shared" si="205"/>
        <v>0</v>
      </c>
      <c r="DA111" s="94"/>
      <c r="DB111" s="93">
        <f t="shared" si="206"/>
        <v>0</v>
      </c>
      <c r="DC111" s="92"/>
      <c r="DD111" s="92">
        <f t="shared" si="207"/>
        <v>0</v>
      </c>
      <c r="DE111" s="92"/>
      <c r="DF111" s="92">
        <f t="shared" si="208"/>
        <v>0</v>
      </c>
      <c r="DG111" s="94"/>
      <c r="DH111" s="179"/>
      <c r="DI111" s="188" t="s">
        <v>11</v>
      </c>
      <c r="DJ111" s="93">
        <f t="shared" si="209"/>
        <v>0</v>
      </c>
      <c r="DK111" s="92">
        <f t="shared" si="210"/>
        <v>0</v>
      </c>
      <c r="DL111" s="95">
        <f t="shared" si="211"/>
        <v>0</v>
      </c>
      <c r="DM111"/>
    </row>
    <row r="112" spans="1:119" s="60" customFormat="1" ht="15.6" x14ac:dyDescent="0.3">
      <c r="A112" s="49">
        <v>92</v>
      </c>
      <c r="B112" s="49" t="s">
        <v>12</v>
      </c>
      <c r="C112" s="42"/>
      <c r="D112" s="96"/>
      <c r="E112" s="97"/>
      <c r="F112" s="98"/>
      <c r="G112" s="98"/>
      <c r="H112" s="98"/>
      <c r="I112" s="99"/>
      <c r="J112" s="100"/>
      <c r="K112" s="98"/>
      <c r="L112" s="98"/>
      <c r="M112" s="98"/>
      <c r="N112" s="98"/>
      <c r="O112" s="101"/>
      <c r="P112" s="157" t="e">
        <f>+P10/P111</f>
        <v>#DIV/0!</v>
      </c>
      <c r="Q112" s="157" t="e">
        <f t="shared" ref="Q112:R112" si="212">+Q10/Q111</f>
        <v>#DIV/0!</v>
      </c>
      <c r="R112" s="241" t="e">
        <f t="shared" si="212"/>
        <v>#DIV/0!</v>
      </c>
      <c r="S112" s="39"/>
      <c r="T112" s="7"/>
      <c r="U112" s="5"/>
      <c r="V112" s="7"/>
      <c r="W112" s="5"/>
      <c r="X112" s="7"/>
      <c r="Y112" s="5"/>
      <c r="Z112" s="100"/>
      <c r="AA112" s="98"/>
      <c r="AB112" s="100"/>
      <c r="AC112" s="98"/>
      <c r="AD112" s="100"/>
      <c r="AE112" s="101"/>
      <c r="AF112" s="157" t="e">
        <f>+AF10/AF111</f>
        <v>#DIV/0!</v>
      </c>
      <c r="AG112" s="157" t="e">
        <f t="shared" ref="AG112:AH112" si="213">+AG10/AG111</f>
        <v>#DIV/0!</v>
      </c>
      <c r="AH112" s="241" t="e">
        <f t="shared" si="213"/>
        <v>#DIV/0!</v>
      </c>
      <c r="AI112" s="41"/>
      <c r="AJ112" s="96"/>
      <c r="AK112" s="97"/>
      <c r="AL112" s="98"/>
      <c r="AM112" s="98"/>
      <c r="AN112" s="98"/>
      <c r="AO112" s="99"/>
      <c r="AP112" s="100"/>
      <c r="AQ112" s="98"/>
      <c r="AR112" s="98"/>
      <c r="AS112" s="98"/>
      <c r="AT112" s="98"/>
      <c r="AU112" s="101"/>
      <c r="AV112" s="157" t="e">
        <f>+AV10/AV111</f>
        <v>#DIV/0!</v>
      </c>
      <c r="AW112" s="158" t="e">
        <f t="shared" ref="AW112:AX112" si="214">+AW10/AW111</f>
        <v>#DIV/0!</v>
      </c>
      <c r="AX112" s="159" t="e">
        <f t="shared" si="214"/>
        <v>#DIV/0!</v>
      </c>
      <c r="AY112" s="41"/>
      <c r="AZ112" s="96"/>
      <c r="BA112" s="97"/>
      <c r="BB112" s="98"/>
      <c r="BC112" s="98"/>
      <c r="BD112" s="98"/>
      <c r="BE112" s="99"/>
      <c r="BF112" s="100"/>
      <c r="BG112" s="98"/>
      <c r="BH112" s="98"/>
      <c r="BI112" s="98"/>
      <c r="BJ112" s="98"/>
      <c r="BK112" s="101"/>
      <c r="BL112" s="157" t="e">
        <f>+BL10/BL111</f>
        <v>#DIV/0!</v>
      </c>
      <c r="BM112" s="158" t="e">
        <f t="shared" ref="BM112:BN112" si="215">+BM10/BM111</f>
        <v>#DIV/0!</v>
      </c>
      <c r="BN112" s="159" t="e">
        <f t="shared" si="215"/>
        <v>#DIV/0!</v>
      </c>
      <c r="BO112" s="41"/>
      <c r="BP112" s="96"/>
      <c r="BQ112" s="97"/>
      <c r="BR112" s="98"/>
      <c r="BS112" s="98"/>
      <c r="BT112" s="98"/>
      <c r="BU112" s="99"/>
      <c r="BV112" s="100"/>
      <c r="BW112" s="98"/>
      <c r="BX112" s="98"/>
      <c r="BY112" s="98"/>
      <c r="BZ112" s="98"/>
      <c r="CA112" s="101"/>
      <c r="CB112" s="157" t="e">
        <f>+CB10/CB111</f>
        <v>#DIV/0!</v>
      </c>
      <c r="CC112" s="158" t="e">
        <f t="shared" ref="CC112:CD112" si="216">+CC10/CC111</f>
        <v>#DIV/0!</v>
      </c>
      <c r="CD112" s="159" t="e">
        <f t="shared" si="216"/>
        <v>#DIV/0!</v>
      </c>
      <c r="CE112" s="41"/>
      <c r="CF112" s="96"/>
      <c r="CG112" s="97"/>
      <c r="CH112" s="98"/>
      <c r="CI112" s="98"/>
      <c r="CJ112" s="98"/>
      <c r="CK112" s="99"/>
      <c r="CL112" s="100"/>
      <c r="CM112" s="98"/>
      <c r="CN112" s="98"/>
      <c r="CO112" s="98"/>
      <c r="CP112" s="98"/>
      <c r="CQ112" s="101"/>
      <c r="CR112" s="157" t="e">
        <f>+CR10/CR111</f>
        <v>#DIV/0!</v>
      </c>
      <c r="CS112" s="158" t="e">
        <f t="shared" ref="CS112:CT112" si="217">+CS10/CS111</f>
        <v>#DIV/0!</v>
      </c>
      <c r="CT112" s="159" t="e">
        <f t="shared" si="217"/>
        <v>#DIV/0!</v>
      </c>
      <c r="CU112" s="41"/>
      <c r="CV112" s="100" t="e">
        <f>+CV10/CV111</f>
        <v>#DIV/0!</v>
      </c>
      <c r="CW112" s="98"/>
      <c r="CX112" s="98" t="e">
        <f>+CX10/CX111</f>
        <v>#DIV/0!</v>
      </c>
      <c r="CY112" s="97"/>
      <c r="CZ112" s="98" t="e">
        <f>+CZ10/CZ111</f>
        <v>#DIV/0!</v>
      </c>
      <c r="DA112" s="101"/>
      <c r="DB112" s="100" t="e">
        <f>+DB10/DB111</f>
        <v>#DIV/0!</v>
      </c>
      <c r="DC112" s="97"/>
      <c r="DD112" s="98" t="e">
        <f>+DD10/DD111</f>
        <v>#DIV/0!</v>
      </c>
      <c r="DE112" s="98"/>
      <c r="DF112" s="98" t="e">
        <f>+DF10/DF111</f>
        <v>#DIV/0!</v>
      </c>
      <c r="DG112" s="101"/>
      <c r="DH112" s="180"/>
      <c r="DI112" s="188" t="s">
        <v>12</v>
      </c>
      <c r="DJ112" s="100" t="e">
        <f>+DJ10/DJ111</f>
        <v>#DIV/0!</v>
      </c>
      <c r="DK112" s="98" t="e">
        <f t="shared" ref="DK112:DL112" si="218">+DK10/DK111</f>
        <v>#DIV/0!</v>
      </c>
      <c r="DL112" s="99" t="e">
        <f t="shared" si="218"/>
        <v>#DIV/0!</v>
      </c>
      <c r="DM112"/>
    </row>
    <row r="113" spans="1:117" s="60" customFormat="1" ht="15.6" x14ac:dyDescent="0.3">
      <c r="A113" s="49"/>
      <c r="B113" s="49"/>
      <c r="C113" s="42"/>
      <c r="D113" s="43"/>
      <c r="E113" s="44"/>
      <c r="F113" s="44"/>
      <c r="G113" s="44"/>
      <c r="H113" s="44"/>
      <c r="I113" s="45"/>
      <c r="J113" s="46"/>
      <c r="K113" s="44"/>
      <c r="L113" s="44"/>
      <c r="M113" s="44"/>
      <c r="N113" s="44"/>
      <c r="O113" s="45"/>
      <c r="P113" s="160"/>
      <c r="Q113" s="161"/>
      <c r="R113" s="162"/>
      <c r="S113" s="39"/>
      <c r="T113" s="43"/>
      <c r="U113" s="44"/>
      <c r="V113" s="44"/>
      <c r="W113" s="44"/>
      <c r="X113" s="44"/>
      <c r="Y113" s="45"/>
      <c r="Z113" s="46"/>
      <c r="AA113" s="44"/>
      <c r="AB113" s="44"/>
      <c r="AC113" s="44"/>
      <c r="AD113" s="44"/>
      <c r="AE113" s="45"/>
      <c r="AF113" s="160"/>
      <c r="AG113" s="161"/>
      <c r="AH113" s="162"/>
      <c r="AI113" s="41"/>
      <c r="AJ113" s="43"/>
      <c r="AK113" s="44"/>
      <c r="AL113" s="44"/>
      <c r="AM113" s="44"/>
      <c r="AN113" s="44"/>
      <c r="AO113" s="45"/>
      <c r="AP113" s="46"/>
      <c r="AQ113" s="44"/>
      <c r="AR113" s="44"/>
      <c r="AS113" s="44"/>
      <c r="AT113" s="44"/>
      <c r="AU113" s="45"/>
      <c r="AV113" s="160"/>
      <c r="AW113" s="161"/>
      <c r="AX113" s="162"/>
      <c r="AY113" s="41"/>
      <c r="AZ113" s="43"/>
      <c r="BA113" s="44"/>
      <c r="BB113" s="44"/>
      <c r="BC113" s="44"/>
      <c r="BD113" s="44"/>
      <c r="BE113" s="45"/>
      <c r="BF113" s="46"/>
      <c r="BG113" s="44"/>
      <c r="BH113" s="44"/>
      <c r="BI113" s="44"/>
      <c r="BJ113" s="44"/>
      <c r="BK113" s="45"/>
      <c r="BL113" s="160"/>
      <c r="BM113" s="161"/>
      <c r="BN113" s="162"/>
      <c r="BO113" s="41"/>
      <c r="BP113" s="43"/>
      <c r="BQ113" s="44"/>
      <c r="BR113" s="44"/>
      <c r="BS113" s="44"/>
      <c r="BT113" s="44"/>
      <c r="BU113" s="45"/>
      <c r="BV113" s="46"/>
      <c r="BW113" s="44"/>
      <c r="BX113" s="44"/>
      <c r="BY113" s="44"/>
      <c r="BZ113" s="44"/>
      <c r="CA113" s="45"/>
      <c r="CB113" s="160"/>
      <c r="CC113" s="161"/>
      <c r="CD113" s="162"/>
      <c r="CE113" s="41"/>
      <c r="CF113" s="43"/>
      <c r="CG113" s="44"/>
      <c r="CH113" s="44"/>
      <c r="CI113" s="44"/>
      <c r="CJ113" s="44"/>
      <c r="CK113" s="45"/>
      <c r="CL113" s="46"/>
      <c r="CM113" s="44"/>
      <c r="CN113" s="44"/>
      <c r="CO113" s="44"/>
      <c r="CP113" s="44"/>
      <c r="CQ113" s="45"/>
      <c r="CR113" s="160"/>
      <c r="CS113" s="161"/>
      <c r="CT113" s="162"/>
      <c r="CU113" s="41"/>
      <c r="CV113" s="93"/>
      <c r="CW113" s="92"/>
      <c r="CX113" s="92"/>
      <c r="CY113" s="92"/>
      <c r="CZ113" s="92"/>
      <c r="DA113" s="94"/>
      <c r="DB113" s="93"/>
      <c r="DC113" s="92"/>
      <c r="DD113" s="92"/>
      <c r="DE113" s="92"/>
      <c r="DF113" s="92"/>
      <c r="DG113" s="94"/>
      <c r="DH113" s="179"/>
      <c r="DI113" s="188"/>
      <c r="DJ113" s="93"/>
      <c r="DK113" s="92"/>
      <c r="DL113" s="94"/>
      <c r="DM113"/>
    </row>
    <row r="114" spans="1:117" s="60" customFormat="1" ht="15.6" x14ac:dyDescent="0.3">
      <c r="A114" s="49"/>
      <c r="B114" s="102" t="s">
        <v>95</v>
      </c>
      <c r="C114" s="42"/>
      <c r="D114" s="91"/>
      <c r="E114" s="44"/>
      <c r="F114" s="92"/>
      <c r="G114" s="44"/>
      <c r="H114" s="92"/>
      <c r="I114" s="45"/>
      <c r="J114" s="92"/>
      <c r="K114" s="44"/>
      <c r="L114" s="92"/>
      <c r="M114" s="44"/>
      <c r="N114" s="92"/>
      <c r="O114" s="45"/>
      <c r="P114" s="137">
        <f>+P16-P101</f>
        <v>0</v>
      </c>
      <c r="Q114" s="161">
        <f>+Q16-Q101</f>
        <v>0</v>
      </c>
      <c r="R114" s="162">
        <f>+R16-R101</f>
        <v>0</v>
      </c>
      <c r="S114" s="39"/>
      <c r="T114" s="91"/>
      <c r="U114" s="44"/>
      <c r="V114" s="92"/>
      <c r="W114" s="44"/>
      <c r="X114" s="92"/>
      <c r="Y114" s="45"/>
      <c r="Z114" s="92"/>
      <c r="AA114" s="44"/>
      <c r="AB114" s="92"/>
      <c r="AC114" s="44"/>
      <c r="AD114" s="92"/>
      <c r="AE114" s="45"/>
      <c r="AF114" s="137">
        <f>+AF16-AF101</f>
        <v>0</v>
      </c>
      <c r="AG114" s="161">
        <f>+AG16-AG101</f>
        <v>0</v>
      </c>
      <c r="AH114" s="162">
        <f>+AH16-AH101</f>
        <v>0</v>
      </c>
      <c r="AI114" s="41"/>
      <c r="AJ114" s="91"/>
      <c r="AK114" s="44"/>
      <c r="AL114" s="92"/>
      <c r="AM114" s="44"/>
      <c r="AN114" s="92"/>
      <c r="AO114" s="45"/>
      <c r="AP114" s="92"/>
      <c r="AQ114" s="44"/>
      <c r="AR114" s="92"/>
      <c r="AS114" s="44"/>
      <c r="AT114" s="92"/>
      <c r="AU114" s="45"/>
      <c r="AV114" s="137">
        <f>+AV16-AV101</f>
        <v>0</v>
      </c>
      <c r="AW114" s="161">
        <f>+AW16-AW101</f>
        <v>0</v>
      </c>
      <c r="AX114" s="139">
        <f>+AX16-AX101</f>
        <v>0</v>
      </c>
      <c r="AY114" s="41"/>
      <c r="AZ114" s="91"/>
      <c r="BA114" s="44"/>
      <c r="BB114" s="92"/>
      <c r="BC114" s="44"/>
      <c r="BD114" s="92"/>
      <c r="BE114" s="45"/>
      <c r="BF114" s="92"/>
      <c r="BG114" s="44"/>
      <c r="BH114" s="92"/>
      <c r="BI114" s="44"/>
      <c r="BJ114" s="92"/>
      <c r="BK114" s="45"/>
      <c r="BL114" s="137">
        <f>+BL16-BL101</f>
        <v>0</v>
      </c>
      <c r="BM114" s="161">
        <f>+BM16-BM101</f>
        <v>0</v>
      </c>
      <c r="BN114" s="162">
        <f>+BN16-BN101</f>
        <v>0</v>
      </c>
      <c r="BO114" s="41"/>
      <c r="BP114" s="43"/>
      <c r="BQ114" s="44"/>
      <c r="BR114" s="92"/>
      <c r="BS114" s="44"/>
      <c r="BT114" s="92"/>
      <c r="BU114" s="45"/>
      <c r="BV114" s="92"/>
      <c r="BW114" s="44"/>
      <c r="BX114" s="92"/>
      <c r="BY114" s="44"/>
      <c r="BZ114" s="92"/>
      <c r="CA114" s="45"/>
      <c r="CB114" s="137">
        <f>+CB16-CB101</f>
        <v>0</v>
      </c>
      <c r="CC114" s="161">
        <f>+CC16-CC101</f>
        <v>0</v>
      </c>
      <c r="CD114" s="162">
        <f>+CD16-CD101</f>
        <v>0</v>
      </c>
      <c r="CE114" s="41"/>
      <c r="CF114" s="43"/>
      <c r="CG114" s="44"/>
      <c r="CH114" s="92"/>
      <c r="CI114" s="44"/>
      <c r="CJ114" s="92"/>
      <c r="CK114" s="45"/>
      <c r="CL114" s="92"/>
      <c r="CM114" s="44"/>
      <c r="CN114" s="92"/>
      <c r="CO114" s="44"/>
      <c r="CP114" s="92"/>
      <c r="CQ114" s="45"/>
      <c r="CR114" s="137">
        <f>+CR16-CR101</f>
        <v>0</v>
      </c>
      <c r="CS114" s="161">
        <f>+CS16-CS101</f>
        <v>0</v>
      </c>
      <c r="CT114" s="162">
        <f>+CT16-CT101</f>
        <v>0</v>
      </c>
      <c r="CU114" s="41"/>
      <c r="CV114" s="93">
        <f>+CV102</f>
        <v>0</v>
      </c>
      <c r="CW114" s="92"/>
      <c r="CX114" s="92">
        <f>+CX102</f>
        <v>0</v>
      </c>
      <c r="CY114" s="92"/>
      <c r="CZ114" s="92">
        <f>+CZ102</f>
        <v>0</v>
      </c>
      <c r="DA114" s="94"/>
      <c r="DB114" s="93">
        <f>+DB102</f>
        <v>0</v>
      </c>
      <c r="DC114" s="92"/>
      <c r="DD114" s="92">
        <f>+DD102</f>
        <v>0</v>
      </c>
      <c r="DE114" s="92"/>
      <c r="DF114" s="92">
        <f>+DF102</f>
        <v>0</v>
      </c>
      <c r="DG114" s="94"/>
      <c r="DH114" s="179"/>
      <c r="DI114" s="192" t="s">
        <v>95</v>
      </c>
      <c r="DJ114" s="93">
        <f>+DJ102</f>
        <v>0</v>
      </c>
      <c r="DK114" s="92">
        <f>+DK102</f>
        <v>0</v>
      </c>
      <c r="DL114" s="94">
        <f>+DL102</f>
        <v>0</v>
      </c>
      <c r="DM114"/>
    </row>
    <row r="115" spans="1:117" s="60" customFormat="1" ht="4.5" customHeight="1" x14ac:dyDescent="0.3">
      <c r="A115" s="49"/>
      <c r="B115" s="102"/>
      <c r="C115" s="42"/>
      <c r="D115" s="91"/>
      <c r="E115" s="44"/>
      <c r="F115" s="92"/>
      <c r="G115" s="44"/>
      <c r="H115" s="92"/>
      <c r="I115" s="45"/>
      <c r="J115" s="92"/>
      <c r="K115" s="44"/>
      <c r="L115" s="92"/>
      <c r="M115" s="44"/>
      <c r="N115" s="92"/>
      <c r="O115" s="45"/>
      <c r="P115" s="160"/>
      <c r="Q115" s="161"/>
      <c r="R115" s="162"/>
      <c r="S115" s="39"/>
      <c r="T115" s="91"/>
      <c r="U115" s="44"/>
      <c r="V115" s="92"/>
      <c r="W115" s="44"/>
      <c r="X115" s="92"/>
      <c r="Y115" s="45"/>
      <c r="Z115" s="92"/>
      <c r="AA115" s="44"/>
      <c r="AB115" s="92"/>
      <c r="AC115" s="44"/>
      <c r="AD115" s="92"/>
      <c r="AE115" s="45"/>
      <c r="AF115" s="160"/>
      <c r="AG115" s="161"/>
      <c r="AH115" s="162"/>
      <c r="AI115" s="41"/>
      <c r="AJ115" s="91"/>
      <c r="AK115" s="44"/>
      <c r="AL115" s="92"/>
      <c r="AM115" s="44"/>
      <c r="AN115" s="92"/>
      <c r="AO115" s="45"/>
      <c r="AP115" s="92"/>
      <c r="AQ115" s="44"/>
      <c r="AR115" s="92"/>
      <c r="AS115" s="44"/>
      <c r="AT115" s="92"/>
      <c r="AU115" s="45"/>
      <c r="AV115" s="160"/>
      <c r="AW115" s="161"/>
      <c r="AX115" s="162"/>
      <c r="AY115" s="41"/>
      <c r="AZ115" s="91"/>
      <c r="BA115" s="44"/>
      <c r="BB115" s="92"/>
      <c r="BC115" s="44"/>
      <c r="BD115" s="92"/>
      <c r="BE115" s="45"/>
      <c r="BF115" s="92"/>
      <c r="BG115" s="44"/>
      <c r="BH115" s="92"/>
      <c r="BI115" s="44"/>
      <c r="BJ115" s="92"/>
      <c r="BK115" s="45"/>
      <c r="BL115" s="160"/>
      <c r="BM115" s="161"/>
      <c r="BN115" s="162"/>
      <c r="BO115" s="41"/>
      <c r="BP115" s="43"/>
      <c r="BQ115" s="44"/>
      <c r="BR115" s="92"/>
      <c r="BS115" s="44"/>
      <c r="BT115" s="92"/>
      <c r="BU115" s="45"/>
      <c r="BV115" s="92"/>
      <c r="BW115" s="44"/>
      <c r="BX115" s="92"/>
      <c r="BY115" s="44"/>
      <c r="BZ115" s="92"/>
      <c r="CA115" s="45"/>
      <c r="CB115" s="160"/>
      <c r="CC115" s="161"/>
      <c r="CD115" s="162"/>
      <c r="CE115" s="41"/>
      <c r="CF115" s="43"/>
      <c r="CG115" s="44"/>
      <c r="CH115" s="92"/>
      <c r="CI115" s="44"/>
      <c r="CJ115" s="92"/>
      <c r="CK115" s="45"/>
      <c r="CL115" s="92"/>
      <c r="CM115" s="44"/>
      <c r="CN115" s="92"/>
      <c r="CO115" s="44"/>
      <c r="CP115" s="92"/>
      <c r="CQ115" s="45"/>
      <c r="CR115" s="160"/>
      <c r="CS115" s="161"/>
      <c r="CT115" s="162"/>
      <c r="CU115" s="41"/>
      <c r="CV115" s="93"/>
      <c r="CW115" s="92"/>
      <c r="CX115" s="92"/>
      <c r="CY115" s="92"/>
      <c r="CZ115" s="92"/>
      <c r="DA115" s="94"/>
      <c r="DB115" s="93"/>
      <c r="DC115" s="92"/>
      <c r="DD115" s="92"/>
      <c r="DE115" s="92"/>
      <c r="DF115" s="92"/>
      <c r="DG115" s="94"/>
      <c r="DH115" s="179"/>
      <c r="DI115" s="192"/>
      <c r="DJ115" s="93"/>
      <c r="DK115" s="92"/>
      <c r="DL115" s="94"/>
      <c r="DM115"/>
    </row>
    <row r="116" spans="1:117" s="60" customFormat="1" ht="15.6" x14ac:dyDescent="0.3">
      <c r="A116" s="49"/>
      <c r="B116" s="59" t="s">
        <v>97</v>
      </c>
      <c r="C116" s="42"/>
      <c r="D116" s="103"/>
      <c r="E116" s="104"/>
      <c r="F116" s="105"/>
      <c r="G116" s="104"/>
      <c r="H116" s="105"/>
      <c r="I116" s="106"/>
      <c r="J116" s="105"/>
      <c r="K116" s="104"/>
      <c r="L116" s="105"/>
      <c r="M116" s="104"/>
      <c r="N116" s="105"/>
      <c r="O116" s="106"/>
      <c r="P116" s="163" t="e">
        <f>+P102/P16</f>
        <v>#DIV/0!</v>
      </c>
      <c r="Q116" s="164" t="e">
        <f>+Q102/Q16</f>
        <v>#DIV/0!</v>
      </c>
      <c r="R116" s="165" t="e">
        <f>+R102/R16</f>
        <v>#DIV/0!</v>
      </c>
      <c r="S116" s="39"/>
      <c r="T116" s="103"/>
      <c r="U116" s="104"/>
      <c r="V116" s="105"/>
      <c r="W116" s="104"/>
      <c r="X116" s="105"/>
      <c r="Y116" s="106"/>
      <c r="Z116" s="105"/>
      <c r="AA116" s="104"/>
      <c r="AB116" s="105"/>
      <c r="AC116" s="104"/>
      <c r="AD116" s="105"/>
      <c r="AE116" s="106"/>
      <c r="AF116" s="163" t="e">
        <f>+AF102/AF16</f>
        <v>#DIV/0!</v>
      </c>
      <c r="AG116" s="164" t="e">
        <f>+AG102/AG16</f>
        <v>#DIV/0!</v>
      </c>
      <c r="AH116" s="165" t="e">
        <f>+AH102/AH16</f>
        <v>#DIV/0!</v>
      </c>
      <c r="AI116" s="41"/>
      <c r="AJ116" s="103"/>
      <c r="AK116" s="104"/>
      <c r="AL116" s="105"/>
      <c r="AM116" s="104"/>
      <c r="AN116" s="105"/>
      <c r="AO116" s="106"/>
      <c r="AP116" s="105"/>
      <c r="AQ116" s="104"/>
      <c r="AR116" s="105"/>
      <c r="AS116" s="104"/>
      <c r="AT116" s="105"/>
      <c r="AU116" s="106"/>
      <c r="AV116" s="163" t="e">
        <f>+AV102/AV16</f>
        <v>#DIV/0!</v>
      </c>
      <c r="AW116" s="164" t="e">
        <f>+AW102/AW16</f>
        <v>#DIV/0!</v>
      </c>
      <c r="AX116" s="165" t="e">
        <f>+AX102/AX16</f>
        <v>#DIV/0!</v>
      </c>
      <c r="AY116" s="41"/>
      <c r="AZ116" s="103"/>
      <c r="BA116" s="104"/>
      <c r="BB116" s="105"/>
      <c r="BC116" s="104"/>
      <c r="BD116" s="105"/>
      <c r="BE116" s="106"/>
      <c r="BF116" s="105"/>
      <c r="BG116" s="104"/>
      <c r="BH116" s="105"/>
      <c r="BI116" s="104"/>
      <c r="BJ116" s="105"/>
      <c r="BK116" s="106"/>
      <c r="BL116" s="163" t="e">
        <f>+BL102/BL16</f>
        <v>#DIV/0!</v>
      </c>
      <c r="BM116" s="164" t="e">
        <f>+BM102/BM16</f>
        <v>#DIV/0!</v>
      </c>
      <c r="BN116" s="165" t="e">
        <f>+BN102/BN16</f>
        <v>#DIV/0!</v>
      </c>
      <c r="BO116" s="41"/>
      <c r="BP116" s="260"/>
      <c r="BQ116" s="104"/>
      <c r="BR116" s="105"/>
      <c r="BS116" s="104"/>
      <c r="BT116" s="105"/>
      <c r="BU116" s="106"/>
      <c r="BV116" s="105"/>
      <c r="BW116" s="104"/>
      <c r="BX116" s="105"/>
      <c r="BY116" s="104"/>
      <c r="BZ116" s="105"/>
      <c r="CA116" s="106"/>
      <c r="CB116" s="163" t="e">
        <f>+CB102/CB16</f>
        <v>#DIV/0!</v>
      </c>
      <c r="CC116" s="164" t="e">
        <f>+CC102/CC16</f>
        <v>#DIV/0!</v>
      </c>
      <c r="CD116" s="165" t="e">
        <f>+CD102/CD16</f>
        <v>#DIV/0!</v>
      </c>
      <c r="CE116" s="41"/>
      <c r="CF116" s="43"/>
      <c r="CG116" s="104"/>
      <c r="CH116" s="105"/>
      <c r="CI116" s="104"/>
      <c r="CJ116" s="105"/>
      <c r="CK116" s="106"/>
      <c r="CL116" s="105"/>
      <c r="CM116" s="104"/>
      <c r="CN116" s="105"/>
      <c r="CO116" s="104"/>
      <c r="CP116" s="105"/>
      <c r="CQ116" s="106"/>
      <c r="CR116" s="163" t="e">
        <f>+CR102/CR16</f>
        <v>#DIV/0!</v>
      </c>
      <c r="CS116" s="164" t="e">
        <f>+CS102/CS16</f>
        <v>#DIV/0!</v>
      </c>
      <c r="CT116" s="165" t="e">
        <f>+CT102/CT16</f>
        <v>#DIV/0!</v>
      </c>
      <c r="CU116" s="41"/>
      <c r="CV116" s="107" t="e">
        <f>+CV102/CV16</f>
        <v>#DIV/0!</v>
      </c>
      <c r="CW116" s="105"/>
      <c r="CX116" s="105" t="e">
        <f>+CX102/CX16</f>
        <v>#DIV/0!</v>
      </c>
      <c r="CY116" s="105"/>
      <c r="CZ116" s="197" t="e">
        <f>+CZ102/CZ16</f>
        <v>#DIV/0!</v>
      </c>
      <c r="DA116" s="106"/>
      <c r="DB116" s="108" t="e">
        <f>+DB102/DB16</f>
        <v>#DIV/0!</v>
      </c>
      <c r="DC116" s="104"/>
      <c r="DD116" s="104" t="e">
        <f>+DD102/DD16</f>
        <v>#DIV/0!</v>
      </c>
      <c r="DE116" s="104"/>
      <c r="DF116" s="201" t="e">
        <f>+DF102/DF16</f>
        <v>#DIV/0!</v>
      </c>
      <c r="DG116" s="106"/>
      <c r="DH116" s="181"/>
      <c r="DI116" s="189" t="s">
        <v>97</v>
      </c>
      <c r="DJ116" s="213" t="e">
        <f>+DJ102/DJ16</f>
        <v>#DIV/0!</v>
      </c>
      <c r="DK116" s="201" t="e">
        <f>+DK102/DK16</f>
        <v>#DIV/0!</v>
      </c>
      <c r="DL116" s="214" t="e">
        <f>+DL102/DL16</f>
        <v>#DIV/0!</v>
      </c>
      <c r="DM116"/>
    </row>
    <row r="117" spans="1:117" s="60" customFormat="1" ht="5.25" customHeight="1" x14ac:dyDescent="0.3">
      <c r="A117" s="49"/>
      <c r="B117" s="59"/>
      <c r="C117" s="42"/>
      <c r="D117" s="109"/>
      <c r="E117" s="104"/>
      <c r="F117" s="104"/>
      <c r="G117" s="104"/>
      <c r="H117" s="104"/>
      <c r="I117" s="106"/>
      <c r="J117" s="104"/>
      <c r="K117" s="104"/>
      <c r="L117" s="104"/>
      <c r="M117" s="104"/>
      <c r="N117" s="104"/>
      <c r="O117" s="106"/>
      <c r="P117" s="163"/>
      <c r="Q117" s="164"/>
      <c r="R117" s="165"/>
      <c r="S117" s="39"/>
      <c r="T117" s="109"/>
      <c r="U117" s="104"/>
      <c r="V117" s="104"/>
      <c r="W117" s="104"/>
      <c r="X117" s="104"/>
      <c r="Y117" s="106"/>
      <c r="Z117" s="104"/>
      <c r="AA117" s="104"/>
      <c r="AB117" s="104"/>
      <c r="AC117" s="104"/>
      <c r="AD117" s="104"/>
      <c r="AE117" s="106"/>
      <c r="AF117" s="163"/>
      <c r="AG117" s="164"/>
      <c r="AH117" s="165"/>
      <c r="AI117" s="41"/>
      <c r="AJ117" s="109"/>
      <c r="AK117" s="104"/>
      <c r="AL117" s="104"/>
      <c r="AM117" s="104"/>
      <c r="AN117" s="104"/>
      <c r="AO117" s="106"/>
      <c r="AP117" s="104"/>
      <c r="AQ117" s="104"/>
      <c r="AR117" s="104"/>
      <c r="AS117" s="104"/>
      <c r="AT117" s="104"/>
      <c r="AU117" s="106"/>
      <c r="AV117" s="163"/>
      <c r="AW117" s="164"/>
      <c r="AX117" s="165"/>
      <c r="AY117" s="41"/>
      <c r="AZ117" s="109"/>
      <c r="BA117" s="104"/>
      <c r="BB117" s="104"/>
      <c r="BC117" s="104"/>
      <c r="BD117" s="104"/>
      <c r="BE117" s="106"/>
      <c r="BF117" s="104"/>
      <c r="BG117" s="104"/>
      <c r="BH117" s="104"/>
      <c r="BI117" s="104"/>
      <c r="BJ117" s="104"/>
      <c r="BK117" s="106"/>
      <c r="BL117" s="163"/>
      <c r="BM117" s="164"/>
      <c r="BN117" s="165"/>
      <c r="BO117" s="41"/>
      <c r="BP117" s="260"/>
      <c r="BQ117" s="104"/>
      <c r="BR117" s="104"/>
      <c r="BS117" s="104"/>
      <c r="BT117" s="104"/>
      <c r="BU117" s="106"/>
      <c r="BV117" s="104"/>
      <c r="BW117" s="104"/>
      <c r="BX117" s="104"/>
      <c r="BY117" s="104"/>
      <c r="BZ117" s="104"/>
      <c r="CA117" s="106"/>
      <c r="CB117" s="163"/>
      <c r="CC117" s="164"/>
      <c r="CD117" s="165"/>
      <c r="CE117" s="41"/>
      <c r="CF117" s="43"/>
      <c r="CG117" s="104"/>
      <c r="CH117" s="104"/>
      <c r="CI117" s="104"/>
      <c r="CJ117" s="104"/>
      <c r="CK117" s="106"/>
      <c r="CL117" s="104"/>
      <c r="CM117" s="104"/>
      <c r="CN117" s="104"/>
      <c r="CO117" s="104"/>
      <c r="CP117" s="104"/>
      <c r="CQ117" s="106"/>
      <c r="CR117" s="163"/>
      <c r="CS117" s="164"/>
      <c r="CT117" s="165"/>
      <c r="CU117" s="41"/>
      <c r="CV117" s="108"/>
      <c r="CW117" s="104"/>
      <c r="CX117" s="104"/>
      <c r="CY117" s="104"/>
      <c r="CZ117" s="104"/>
      <c r="DA117" s="106"/>
      <c r="DB117" s="108"/>
      <c r="DC117" s="104"/>
      <c r="DD117" s="104"/>
      <c r="DE117" s="104"/>
      <c r="DF117" s="104"/>
      <c r="DG117" s="106"/>
      <c r="DH117" s="181"/>
      <c r="DI117" s="189"/>
      <c r="DJ117" s="213"/>
      <c r="DK117" s="201"/>
      <c r="DL117" s="214"/>
      <c r="DM117"/>
    </row>
    <row r="118" spans="1:117" s="60" customFormat="1" ht="15.6" x14ac:dyDescent="0.3">
      <c r="A118" s="49"/>
      <c r="B118" s="59" t="s">
        <v>93</v>
      </c>
      <c r="C118" s="42"/>
      <c r="D118" s="103"/>
      <c r="E118" s="104"/>
      <c r="F118" s="105"/>
      <c r="G118" s="104"/>
      <c r="H118" s="105"/>
      <c r="I118" s="106"/>
      <c r="J118" s="105"/>
      <c r="K118" s="104"/>
      <c r="L118" s="105"/>
      <c r="M118" s="104"/>
      <c r="N118" s="105"/>
      <c r="O118" s="106"/>
      <c r="P118" s="163" t="e">
        <f>+P63/P16</f>
        <v>#DIV/0!</v>
      </c>
      <c r="Q118" s="164" t="e">
        <f>+Q63/Q16</f>
        <v>#DIV/0!</v>
      </c>
      <c r="R118" s="165" t="e">
        <f>+R63/R16</f>
        <v>#DIV/0!</v>
      </c>
      <c r="S118" s="39"/>
      <c r="T118" s="103"/>
      <c r="U118" s="104"/>
      <c r="V118" s="105"/>
      <c r="W118" s="104"/>
      <c r="X118" s="105"/>
      <c r="Y118" s="106"/>
      <c r="Z118" s="105"/>
      <c r="AA118" s="104"/>
      <c r="AB118" s="105"/>
      <c r="AC118" s="104"/>
      <c r="AD118" s="105"/>
      <c r="AE118" s="106"/>
      <c r="AF118" s="163" t="e">
        <f>+AF63/AF16</f>
        <v>#DIV/0!</v>
      </c>
      <c r="AG118" s="164" t="e">
        <f>+AG63/AG16</f>
        <v>#DIV/0!</v>
      </c>
      <c r="AH118" s="165" t="e">
        <f>+AH63/AH16</f>
        <v>#DIV/0!</v>
      </c>
      <c r="AI118" s="41"/>
      <c r="AJ118" s="103"/>
      <c r="AK118" s="104"/>
      <c r="AL118" s="105"/>
      <c r="AM118" s="104"/>
      <c r="AN118" s="105"/>
      <c r="AO118" s="106"/>
      <c r="AP118" s="105"/>
      <c r="AQ118" s="104"/>
      <c r="AR118" s="105"/>
      <c r="AS118" s="104"/>
      <c r="AT118" s="105"/>
      <c r="AU118" s="106"/>
      <c r="AV118" s="163" t="e">
        <f>+AV63/AV16</f>
        <v>#DIV/0!</v>
      </c>
      <c r="AW118" s="164" t="e">
        <f>+AW63/AW16</f>
        <v>#DIV/0!</v>
      </c>
      <c r="AX118" s="165" t="e">
        <f>+AX63/AX16</f>
        <v>#DIV/0!</v>
      </c>
      <c r="AY118" s="41"/>
      <c r="AZ118" s="103"/>
      <c r="BA118" s="104"/>
      <c r="BB118" s="105"/>
      <c r="BC118" s="104"/>
      <c r="BD118" s="105"/>
      <c r="BE118" s="106"/>
      <c r="BF118" s="105"/>
      <c r="BG118" s="104"/>
      <c r="BH118" s="105"/>
      <c r="BI118" s="104"/>
      <c r="BJ118" s="105"/>
      <c r="BK118" s="106"/>
      <c r="BL118" s="163" t="e">
        <f>+BL63/BL16</f>
        <v>#DIV/0!</v>
      </c>
      <c r="BM118" s="164" t="e">
        <f>+BM63/BM16</f>
        <v>#DIV/0!</v>
      </c>
      <c r="BN118" s="165" t="e">
        <f>+BN63/BN16</f>
        <v>#DIV/0!</v>
      </c>
      <c r="BO118" s="41"/>
      <c r="BP118" s="260"/>
      <c r="BQ118" s="104"/>
      <c r="BR118" s="105"/>
      <c r="BS118" s="104"/>
      <c r="BT118" s="105"/>
      <c r="BU118" s="106"/>
      <c r="BV118" s="105"/>
      <c r="BW118" s="104"/>
      <c r="BX118" s="105"/>
      <c r="BY118" s="104"/>
      <c r="BZ118" s="105"/>
      <c r="CA118" s="106"/>
      <c r="CB118" s="163" t="e">
        <f>+CB63/CB16</f>
        <v>#DIV/0!</v>
      </c>
      <c r="CC118" s="164" t="e">
        <f>+CC63/CC16</f>
        <v>#DIV/0!</v>
      </c>
      <c r="CD118" s="165" t="e">
        <f>+CD63/CD16</f>
        <v>#DIV/0!</v>
      </c>
      <c r="CE118" s="41"/>
      <c r="CF118" s="43"/>
      <c r="CG118" s="104"/>
      <c r="CH118" s="105"/>
      <c r="CI118" s="104"/>
      <c r="CJ118" s="105"/>
      <c r="CK118" s="106"/>
      <c r="CL118" s="105"/>
      <c r="CM118" s="104"/>
      <c r="CN118" s="105"/>
      <c r="CO118" s="104"/>
      <c r="CP118" s="105"/>
      <c r="CQ118" s="106"/>
      <c r="CR118" s="163" t="e">
        <f>+CR63/CR16</f>
        <v>#DIV/0!</v>
      </c>
      <c r="CS118" s="164" t="e">
        <f>+CS63/CS16</f>
        <v>#DIV/0!</v>
      </c>
      <c r="CT118" s="165" t="e">
        <f>+CT63/CT16</f>
        <v>#DIV/0!</v>
      </c>
      <c r="CU118" s="41"/>
      <c r="CV118" s="107" t="e">
        <f>+CV63/CV16</f>
        <v>#DIV/0!</v>
      </c>
      <c r="CW118" s="105"/>
      <c r="CX118" s="105" t="e">
        <f>+CX63/CX16</f>
        <v>#DIV/0!</v>
      </c>
      <c r="CY118" s="105"/>
      <c r="CZ118" s="105" t="e">
        <f>+CZ63/CZ16</f>
        <v>#DIV/0!</v>
      </c>
      <c r="DA118" s="106"/>
      <c r="DB118" s="108" t="e">
        <f>+DB63/DB16</f>
        <v>#DIV/0!</v>
      </c>
      <c r="DC118" s="104"/>
      <c r="DD118" s="104" t="e">
        <f>+DD63/DD16</f>
        <v>#DIV/0!</v>
      </c>
      <c r="DE118" s="104"/>
      <c r="DF118" s="104" t="e">
        <f>+DF63/DF16</f>
        <v>#DIV/0!</v>
      </c>
      <c r="DG118" s="106"/>
      <c r="DH118" s="181"/>
      <c r="DI118" s="189" t="s">
        <v>93</v>
      </c>
      <c r="DJ118" s="213" t="e">
        <f>+DJ63/DJ16</f>
        <v>#DIV/0!</v>
      </c>
      <c r="DK118" s="201" t="e">
        <f>+DK63/DK16</f>
        <v>#DIV/0!</v>
      </c>
      <c r="DL118" s="214" t="e">
        <f>+DL63/DL16</f>
        <v>#DIV/0!</v>
      </c>
      <c r="DM118"/>
    </row>
    <row r="119" spans="1:117" s="60" customFormat="1" ht="4.5" customHeight="1" x14ac:dyDescent="0.3">
      <c r="A119" s="49"/>
      <c r="B119" s="59"/>
      <c r="C119" s="42"/>
      <c r="D119" s="109"/>
      <c r="E119" s="104"/>
      <c r="F119" s="104"/>
      <c r="G119" s="104"/>
      <c r="H119" s="104"/>
      <c r="I119" s="106"/>
      <c r="J119" s="104"/>
      <c r="K119" s="104"/>
      <c r="L119" s="104"/>
      <c r="M119" s="104"/>
      <c r="N119" s="104"/>
      <c r="O119" s="106"/>
      <c r="P119" s="163"/>
      <c r="Q119" s="164"/>
      <c r="R119" s="165"/>
      <c r="S119" s="39"/>
      <c r="T119" s="109"/>
      <c r="U119" s="104"/>
      <c r="V119" s="104"/>
      <c r="W119" s="104"/>
      <c r="X119" s="104"/>
      <c r="Y119" s="106"/>
      <c r="Z119" s="104"/>
      <c r="AA119" s="104"/>
      <c r="AB119" s="104"/>
      <c r="AC119" s="104"/>
      <c r="AD119" s="104"/>
      <c r="AE119" s="106"/>
      <c r="AF119" s="163"/>
      <c r="AG119" s="164"/>
      <c r="AH119" s="165"/>
      <c r="AI119" s="41"/>
      <c r="AJ119" s="109"/>
      <c r="AK119" s="104"/>
      <c r="AL119" s="104"/>
      <c r="AM119" s="104"/>
      <c r="AN119" s="104"/>
      <c r="AO119" s="106"/>
      <c r="AP119" s="104"/>
      <c r="AQ119" s="104"/>
      <c r="AR119" s="104"/>
      <c r="AS119" s="104"/>
      <c r="AT119" s="104"/>
      <c r="AU119" s="106"/>
      <c r="AV119" s="163"/>
      <c r="AW119" s="164"/>
      <c r="AX119" s="165"/>
      <c r="AY119" s="41"/>
      <c r="AZ119" s="109"/>
      <c r="BA119" s="104"/>
      <c r="BB119" s="104"/>
      <c r="BC119" s="104"/>
      <c r="BD119" s="104"/>
      <c r="BE119" s="106"/>
      <c r="BF119" s="104"/>
      <c r="BG119" s="104"/>
      <c r="BH119" s="104"/>
      <c r="BI119" s="104"/>
      <c r="BJ119" s="104"/>
      <c r="BK119" s="106"/>
      <c r="BL119" s="163"/>
      <c r="BM119" s="164"/>
      <c r="BN119" s="165"/>
      <c r="BO119" s="41"/>
      <c r="BP119" s="260"/>
      <c r="BQ119" s="104"/>
      <c r="BR119" s="104"/>
      <c r="BS119" s="104"/>
      <c r="BT119" s="104"/>
      <c r="BU119" s="106"/>
      <c r="BV119" s="104"/>
      <c r="BW119" s="104"/>
      <c r="BX119" s="104"/>
      <c r="BY119" s="104"/>
      <c r="BZ119" s="104"/>
      <c r="CA119" s="106"/>
      <c r="CB119" s="163"/>
      <c r="CC119" s="164"/>
      <c r="CD119" s="165"/>
      <c r="CE119" s="41"/>
      <c r="CF119" s="43"/>
      <c r="CG119" s="104"/>
      <c r="CH119" s="104"/>
      <c r="CI119" s="104"/>
      <c r="CJ119" s="104"/>
      <c r="CK119" s="106"/>
      <c r="CL119" s="104"/>
      <c r="CM119" s="104"/>
      <c r="CN119" s="104"/>
      <c r="CO119" s="104"/>
      <c r="CP119" s="104"/>
      <c r="CQ119" s="106"/>
      <c r="CR119" s="163"/>
      <c r="CS119" s="164"/>
      <c r="CT119" s="165"/>
      <c r="CU119" s="41"/>
      <c r="CV119" s="108"/>
      <c r="CW119" s="104"/>
      <c r="CX119" s="104"/>
      <c r="CY119" s="104"/>
      <c r="CZ119" s="104"/>
      <c r="DA119" s="106"/>
      <c r="DB119" s="108"/>
      <c r="DC119" s="104"/>
      <c r="DD119" s="104"/>
      <c r="DE119" s="104"/>
      <c r="DF119" s="104"/>
      <c r="DG119" s="106"/>
      <c r="DH119" s="181"/>
      <c r="DI119" s="189"/>
      <c r="DJ119" s="213"/>
      <c r="DK119" s="201"/>
      <c r="DL119" s="214"/>
      <c r="DM119"/>
    </row>
    <row r="120" spans="1:117" s="60" customFormat="1" ht="15.6" x14ac:dyDescent="0.3">
      <c r="A120" s="49"/>
      <c r="B120" s="59" t="s">
        <v>94</v>
      </c>
      <c r="C120" s="42"/>
      <c r="D120" s="103"/>
      <c r="E120" s="104"/>
      <c r="F120" s="105"/>
      <c r="G120" s="104"/>
      <c r="H120" s="105"/>
      <c r="I120" s="106"/>
      <c r="J120" s="105"/>
      <c r="K120" s="104"/>
      <c r="L120" s="105"/>
      <c r="M120" s="104"/>
      <c r="N120" s="105"/>
      <c r="O120" s="106"/>
      <c r="P120" s="163" t="e">
        <f>+P95/P16</f>
        <v>#DIV/0!</v>
      </c>
      <c r="Q120" s="164" t="e">
        <f>+Q95/Q16</f>
        <v>#DIV/0!</v>
      </c>
      <c r="R120" s="165" t="e">
        <f>+R95/R16</f>
        <v>#DIV/0!</v>
      </c>
      <c r="S120" s="39"/>
      <c r="T120" s="103"/>
      <c r="U120" s="104"/>
      <c r="V120" s="105"/>
      <c r="W120" s="104"/>
      <c r="X120" s="105"/>
      <c r="Y120" s="106"/>
      <c r="Z120" s="105"/>
      <c r="AA120" s="104"/>
      <c r="AB120" s="105"/>
      <c r="AC120" s="104"/>
      <c r="AD120" s="105"/>
      <c r="AE120" s="106"/>
      <c r="AF120" s="163" t="e">
        <f>+AF95/AF16</f>
        <v>#DIV/0!</v>
      </c>
      <c r="AG120" s="164" t="e">
        <f>+AG95/AG16</f>
        <v>#DIV/0!</v>
      </c>
      <c r="AH120" s="165" t="e">
        <f>+AH95/AH16</f>
        <v>#DIV/0!</v>
      </c>
      <c r="AI120" s="41"/>
      <c r="AJ120" s="103"/>
      <c r="AK120" s="104"/>
      <c r="AL120" s="105"/>
      <c r="AM120" s="104"/>
      <c r="AN120" s="105"/>
      <c r="AO120" s="106"/>
      <c r="AP120" s="105"/>
      <c r="AQ120" s="104"/>
      <c r="AR120" s="105"/>
      <c r="AS120" s="104"/>
      <c r="AT120" s="105"/>
      <c r="AU120" s="106"/>
      <c r="AV120" s="163" t="e">
        <f>+AV95/AV16</f>
        <v>#DIV/0!</v>
      </c>
      <c r="AW120" s="164" t="e">
        <f>+AW95/AW16</f>
        <v>#DIV/0!</v>
      </c>
      <c r="AX120" s="165" t="e">
        <f>+AX95/AX16</f>
        <v>#DIV/0!</v>
      </c>
      <c r="AY120" s="41"/>
      <c r="AZ120" s="103"/>
      <c r="BA120" s="104"/>
      <c r="BB120" s="105"/>
      <c r="BC120" s="104"/>
      <c r="BD120" s="105"/>
      <c r="BE120" s="106"/>
      <c r="BF120" s="105"/>
      <c r="BG120" s="104"/>
      <c r="BH120" s="105"/>
      <c r="BI120" s="104"/>
      <c r="BJ120" s="105"/>
      <c r="BK120" s="106"/>
      <c r="BL120" s="163" t="e">
        <f>+BL95/BL16</f>
        <v>#DIV/0!</v>
      </c>
      <c r="BM120" s="164" t="e">
        <f>+BM95/BM16</f>
        <v>#DIV/0!</v>
      </c>
      <c r="BN120" s="165" t="e">
        <f>+BN95/BN16</f>
        <v>#DIV/0!</v>
      </c>
      <c r="BO120" s="41"/>
      <c r="BP120" s="260"/>
      <c r="BQ120" s="104"/>
      <c r="BR120" s="105"/>
      <c r="BS120" s="104"/>
      <c r="BT120" s="105"/>
      <c r="BU120" s="106"/>
      <c r="BV120" s="105"/>
      <c r="BW120" s="104"/>
      <c r="BX120" s="105"/>
      <c r="BY120" s="104"/>
      <c r="BZ120" s="105"/>
      <c r="CA120" s="106"/>
      <c r="CB120" s="163" t="e">
        <f>+CB95/CB16</f>
        <v>#DIV/0!</v>
      </c>
      <c r="CC120" s="164" t="e">
        <f>+CC95/CC16</f>
        <v>#DIV/0!</v>
      </c>
      <c r="CD120" s="165" t="e">
        <f>+CD95/CD16</f>
        <v>#DIV/0!</v>
      </c>
      <c r="CE120" s="41"/>
      <c r="CF120" s="43"/>
      <c r="CG120" s="104"/>
      <c r="CH120" s="105"/>
      <c r="CI120" s="104"/>
      <c r="CJ120" s="105"/>
      <c r="CK120" s="106"/>
      <c r="CL120" s="105"/>
      <c r="CM120" s="104"/>
      <c r="CN120" s="105"/>
      <c r="CO120" s="104"/>
      <c r="CP120" s="105"/>
      <c r="CQ120" s="106"/>
      <c r="CR120" s="163" t="e">
        <f>+CR95/CR16</f>
        <v>#DIV/0!</v>
      </c>
      <c r="CS120" s="164" t="e">
        <f>+CS95/CS16</f>
        <v>#DIV/0!</v>
      </c>
      <c r="CT120" s="165" t="e">
        <f>+CT95/CT16</f>
        <v>#DIV/0!</v>
      </c>
      <c r="CU120" s="41"/>
      <c r="CV120" s="107" t="e">
        <f>+CV95/CV16</f>
        <v>#DIV/0!</v>
      </c>
      <c r="CW120" s="105"/>
      <c r="CX120" s="105" t="e">
        <f>+CX95/CX16</f>
        <v>#DIV/0!</v>
      </c>
      <c r="CY120" s="105"/>
      <c r="CZ120" s="105" t="e">
        <f>+CZ95/CZ16</f>
        <v>#DIV/0!</v>
      </c>
      <c r="DA120" s="106"/>
      <c r="DB120" s="108" t="e">
        <f>+DB95/DB16</f>
        <v>#DIV/0!</v>
      </c>
      <c r="DC120" s="104"/>
      <c r="DD120" s="104" t="e">
        <f>+DD95/DD16</f>
        <v>#DIV/0!</v>
      </c>
      <c r="DE120" s="104"/>
      <c r="DF120" s="104" t="e">
        <f>+DF95/DF16</f>
        <v>#DIV/0!</v>
      </c>
      <c r="DG120" s="106"/>
      <c r="DH120" s="181"/>
      <c r="DI120" s="189" t="s">
        <v>94</v>
      </c>
      <c r="DJ120" s="213" t="e">
        <f>+DJ95/DJ16</f>
        <v>#DIV/0!</v>
      </c>
      <c r="DK120" s="201" t="e">
        <f>+DK95/DK16</f>
        <v>#DIV/0!</v>
      </c>
      <c r="DL120" s="214" t="e">
        <f>+DL95/DL16</f>
        <v>#DIV/0!</v>
      </c>
      <c r="DM120"/>
    </row>
    <row r="121" spans="1:117" s="60" customFormat="1" ht="5.25" customHeight="1" x14ac:dyDescent="0.3">
      <c r="A121" s="49"/>
      <c r="B121" s="49"/>
      <c r="C121" s="42"/>
      <c r="D121" s="43"/>
      <c r="E121" s="44"/>
      <c r="F121" s="44"/>
      <c r="G121" s="44"/>
      <c r="H121" s="44"/>
      <c r="I121" s="45"/>
      <c r="J121" s="44"/>
      <c r="K121" s="44"/>
      <c r="L121" s="44"/>
      <c r="M121" s="44"/>
      <c r="N121" s="44"/>
      <c r="O121" s="45"/>
      <c r="P121" s="137"/>
      <c r="Q121" s="138"/>
      <c r="R121" s="139"/>
      <c r="S121" s="39"/>
      <c r="T121" s="43"/>
      <c r="U121" s="44"/>
      <c r="V121" s="44"/>
      <c r="W121" s="44"/>
      <c r="X121" s="44"/>
      <c r="Y121" s="45"/>
      <c r="Z121" s="44"/>
      <c r="AA121" s="44"/>
      <c r="AB121" s="44"/>
      <c r="AC121" s="44"/>
      <c r="AD121" s="44"/>
      <c r="AE121" s="45"/>
      <c r="AF121" s="137"/>
      <c r="AG121" s="138"/>
      <c r="AH121" s="139"/>
      <c r="AI121" s="41"/>
      <c r="AJ121" s="43"/>
      <c r="AK121" s="44"/>
      <c r="AL121" s="44"/>
      <c r="AM121" s="44"/>
      <c r="AN121" s="44"/>
      <c r="AO121" s="45"/>
      <c r="AP121" s="44"/>
      <c r="AQ121" s="44"/>
      <c r="AR121" s="44"/>
      <c r="AS121" s="44"/>
      <c r="AT121" s="44"/>
      <c r="AU121" s="45"/>
      <c r="AV121" s="137"/>
      <c r="AW121" s="138"/>
      <c r="AX121" s="139"/>
      <c r="AY121" s="41"/>
      <c r="AZ121" s="43"/>
      <c r="BA121" s="44"/>
      <c r="BB121" s="44"/>
      <c r="BC121" s="44"/>
      <c r="BD121" s="44"/>
      <c r="BE121" s="45"/>
      <c r="BF121" s="44"/>
      <c r="BG121" s="44"/>
      <c r="BH121" s="44"/>
      <c r="BI121" s="44"/>
      <c r="BJ121" s="44"/>
      <c r="BK121" s="45"/>
      <c r="BL121" s="137"/>
      <c r="BM121" s="138"/>
      <c r="BN121" s="139"/>
      <c r="BO121" s="41"/>
      <c r="BP121" s="260"/>
      <c r="BQ121" s="44"/>
      <c r="BR121" s="44"/>
      <c r="BS121" s="44"/>
      <c r="BT121" s="44"/>
      <c r="BU121" s="45"/>
      <c r="BV121" s="44"/>
      <c r="BW121" s="44"/>
      <c r="BX121" s="44"/>
      <c r="BY121" s="44"/>
      <c r="BZ121" s="44"/>
      <c r="CA121" s="45"/>
      <c r="CB121" s="137"/>
      <c r="CC121" s="138"/>
      <c r="CD121" s="139"/>
      <c r="CE121" s="41"/>
      <c r="CF121" s="43"/>
      <c r="CG121" s="44"/>
      <c r="CH121" s="44"/>
      <c r="CI121" s="44"/>
      <c r="CJ121" s="44"/>
      <c r="CK121" s="45"/>
      <c r="CL121" s="44"/>
      <c r="CM121" s="44"/>
      <c r="CN121" s="44"/>
      <c r="CO121" s="44"/>
      <c r="CP121" s="44"/>
      <c r="CQ121" s="45"/>
      <c r="CR121" s="137"/>
      <c r="CS121" s="138"/>
      <c r="CT121" s="139"/>
      <c r="CU121" s="41"/>
      <c r="CV121" s="46"/>
      <c r="CW121" s="44"/>
      <c r="CX121" s="44"/>
      <c r="CY121" s="44"/>
      <c r="CZ121" s="44"/>
      <c r="DA121" s="45"/>
      <c r="DB121" s="46"/>
      <c r="DC121" s="44"/>
      <c r="DD121" s="44"/>
      <c r="DE121" s="44"/>
      <c r="DF121" s="44"/>
      <c r="DG121" s="45"/>
      <c r="DH121" s="173"/>
      <c r="DI121" s="188"/>
      <c r="DJ121" s="213"/>
      <c r="DK121" s="201"/>
      <c r="DL121" s="214"/>
      <c r="DM121"/>
    </row>
    <row r="122" spans="1:117" s="60" customFormat="1" ht="15.6" x14ac:dyDescent="0.3">
      <c r="A122" s="49"/>
      <c r="B122" s="59" t="s">
        <v>99</v>
      </c>
      <c r="C122" s="42"/>
      <c r="D122" s="103"/>
      <c r="E122" s="44"/>
      <c r="F122" s="105"/>
      <c r="G122" s="44"/>
      <c r="H122" s="105"/>
      <c r="I122" s="45"/>
      <c r="J122" s="105"/>
      <c r="K122" s="44"/>
      <c r="L122" s="105"/>
      <c r="M122" s="44"/>
      <c r="N122" s="105"/>
      <c r="O122" s="45"/>
      <c r="P122" s="163" t="e">
        <f>+P73/P16</f>
        <v>#DIV/0!</v>
      </c>
      <c r="Q122" s="164" t="e">
        <f>+Q73/Q16</f>
        <v>#DIV/0!</v>
      </c>
      <c r="R122" s="165" t="e">
        <f>+R73/R16</f>
        <v>#DIV/0!</v>
      </c>
      <c r="S122" s="39"/>
      <c r="T122" s="103"/>
      <c r="U122" s="44"/>
      <c r="V122" s="105"/>
      <c r="W122" s="44"/>
      <c r="X122" s="105"/>
      <c r="Y122" s="45"/>
      <c r="Z122" s="105"/>
      <c r="AA122" s="44"/>
      <c r="AB122" s="105"/>
      <c r="AC122" s="44"/>
      <c r="AD122" s="105"/>
      <c r="AE122" s="45"/>
      <c r="AF122" s="163" t="e">
        <f>+AF73/AF16</f>
        <v>#DIV/0!</v>
      </c>
      <c r="AG122" s="164" t="e">
        <f>+AG73/AG16</f>
        <v>#DIV/0!</v>
      </c>
      <c r="AH122" s="165" t="e">
        <f>+AH73/AH16</f>
        <v>#DIV/0!</v>
      </c>
      <c r="AI122" s="41"/>
      <c r="AJ122" s="103"/>
      <c r="AK122" s="44"/>
      <c r="AL122" s="105"/>
      <c r="AM122" s="44"/>
      <c r="AN122" s="105"/>
      <c r="AO122" s="45"/>
      <c r="AP122" s="105"/>
      <c r="AQ122" s="44"/>
      <c r="AR122" s="105"/>
      <c r="AS122" s="44"/>
      <c r="AT122" s="105"/>
      <c r="AU122" s="45"/>
      <c r="AV122" s="163" t="e">
        <f>+AV73/AV16</f>
        <v>#DIV/0!</v>
      </c>
      <c r="AW122" s="164" t="e">
        <f>+AW73/AW16</f>
        <v>#DIV/0!</v>
      </c>
      <c r="AX122" s="165" t="e">
        <f>+AX73/AX16</f>
        <v>#DIV/0!</v>
      </c>
      <c r="AY122" s="41"/>
      <c r="AZ122" s="103"/>
      <c r="BA122" s="44"/>
      <c r="BB122" s="105"/>
      <c r="BC122" s="44"/>
      <c r="BD122" s="105"/>
      <c r="BE122" s="45"/>
      <c r="BF122" s="105"/>
      <c r="BG122" s="44"/>
      <c r="BH122" s="105"/>
      <c r="BI122" s="44"/>
      <c r="BJ122" s="105"/>
      <c r="BK122" s="45"/>
      <c r="BL122" s="163" t="e">
        <f>+BL73/BL16</f>
        <v>#DIV/0!</v>
      </c>
      <c r="BM122" s="164" t="e">
        <f>+BM73/BM16</f>
        <v>#DIV/0!</v>
      </c>
      <c r="BN122" s="165" t="e">
        <f>+BN73/BN16</f>
        <v>#DIV/0!</v>
      </c>
      <c r="BO122" s="41"/>
      <c r="BP122" s="260"/>
      <c r="BQ122" s="44"/>
      <c r="BR122" s="105"/>
      <c r="BS122" s="44"/>
      <c r="BT122" s="105"/>
      <c r="BU122" s="45"/>
      <c r="BV122" s="105"/>
      <c r="BW122" s="44"/>
      <c r="BX122" s="105"/>
      <c r="BY122" s="44"/>
      <c r="BZ122" s="105"/>
      <c r="CA122" s="45"/>
      <c r="CB122" s="163" t="e">
        <f>+CB73/CB16</f>
        <v>#DIV/0!</v>
      </c>
      <c r="CC122" s="164" t="e">
        <f>+CC73/CC16</f>
        <v>#DIV/0!</v>
      </c>
      <c r="CD122" s="165" t="e">
        <f>+CD73/CD16</f>
        <v>#DIV/0!</v>
      </c>
      <c r="CE122" s="41"/>
      <c r="CF122" s="43"/>
      <c r="CG122" s="44"/>
      <c r="CH122" s="105"/>
      <c r="CI122" s="44"/>
      <c r="CJ122" s="105"/>
      <c r="CK122" s="45"/>
      <c r="CL122" s="105"/>
      <c r="CM122" s="44"/>
      <c r="CN122" s="105"/>
      <c r="CO122" s="44"/>
      <c r="CP122" s="105"/>
      <c r="CQ122" s="45"/>
      <c r="CR122" s="163" t="e">
        <f>+CR73/CR16</f>
        <v>#DIV/0!</v>
      </c>
      <c r="CS122" s="164" t="e">
        <f>+CS73/CS16</f>
        <v>#DIV/0!</v>
      </c>
      <c r="CT122" s="165" t="e">
        <f>+CT73/CT16</f>
        <v>#DIV/0!</v>
      </c>
      <c r="CU122" s="41"/>
      <c r="CV122" s="107" t="e">
        <f>+CV73/CV16</f>
        <v>#DIV/0!</v>
      </c>
      <c r="CW122" s="105"/>
      <c r="CX122" s="105" t="e">
        <f>+CX73/CX16</f>
        <v>#DIV/0!</v>
      </c>
      <c r="CY122" s="105"/>
      <c r="CZ122" s="105" t="e">
        <f>+CZ73/CZ16</f>
        <v>#DIV/0!</v>
      </c>
      <c r="DA122" s="94"/>
      <c r="DB122" s="108" t="e">
        <f>+DB73/DB16</f>
        <v>#DIV/0!</v>
      </c>
      <c r="DC122" s="104"/>
      <c r="DD122" s="104" t="e">
        <f>+DD73/DD16</f>
        <v>#DIV/0!</v>
      </c>
      <c r="DE122" s="104"/>
      <c r="DF122" s="104" t="e">
        <f>+DF73/DF16</f>
        <v>#DIV/0!</v>
      </c>
      <c r="DG122" s="94"/>
      <c r="DH122" s="179"/>
      <c r="DI122" s="189" t="s">
        <v>99</v>
      </c>
      <c r="DJ122" s="213" t="e">
        <f>+DJ73/DJ16</f>
        <v>#DIV/0!</v>
      </c>
      <c r="DK122" s="201" t="e">
        <f>+DK73/DK16</f>
        <v>#DIV/0!</v>
      </c>
      <c r="DL122" s="214" t="e">
        <f>+DL73/DL16</f>
        <v>#DIV/0!</v>
      </c>
      <c r="DM122"/>
    </row>
    <row r="123" spans="1:117" s="60" customFormat="1" ht="15.6" x14ac:dyDescent="0.3">
      <c r="A123" s="49"/>
      <c r="B123" s="246"/>
      <c r="C123" s="247"/>
      <c r="D123" s="248"/>
      <c r="E123" s="249"/>
      <c r="F123" s="249"/>
      <c r="G123" s="249"/>
      <c r="H123" s="249"/>
      <c r="I123" s="250"/>
      <c r="J123" s="251"/>
      <c r="K123" s="249"/>
      <c r="L123" s="249"/>
      <c r="M123" s="249"/>
      <c r="N123" s="249"/>
      <c r="O123" s="250"/>
      <c r="P123" s="252"/>
      <c r="Q123" s="253"/>
      <c r="R123" s="254"/>
      <c r="S123" s="39"/>
      <c r="T123" s="248"/>
      <c r="U123" s="249"/>
      <c r="V123" s="249"/>
      <c r="W123" s="249"/>
      <c r="X123" s="249"/>
      <c r="Y123" s="250"/>
      <c r="Z123" s="251"/>
      <c r="AA123" s="249"/>
      <c r="AB123" s="249"/>
      <c r="AC123" s="249"/>
      <c r="AD123" s="249"/>
      <c r="AE123" s="250"/>
      <c r="AF123" s="252"/>
      <c r="AG123" s="253"/>
      <c r="AH123" s="254"/>
      <c r="AI123" s="41"/>
      <c r="AJ123" s="248"/>
      <c r="AK123" s="249"/>
      <c r="AL123" s="249"/>
      <c r="AM123" s="249"/>
      <c r="AN123" s="249"/>
      <c r="AO123" s="250"/>
      <c r="AP123" s="251"/>
      <c r="AQ123" s="249"/>
      <c r="AR123" s="249"/>
      <c r="AS123" s="249"/>
      <c r="AT123" s="249"/>
      <c r="AU123" s="250"/>
      <c r="AV123" s="252"/>
      <c r="AW123" s="253"/>
      <c r="AX123" s="254"/>
      <c r="AY123" s="41"/>
      <c r="AZ123" s="248"/>
      <c r="BA123" s="249"/>
      <c r="BB123" s="249"/>
      <c r="BC123" s="249"/>
      <c r="BD123" s="249"/>
      <c r="BE123" s="250"/>
      <c r="BF123" s="251"/>
      <c r="BG123" s="249"/>
      <c r="BH123" s="249"/>
      <c r="BI123" s="249"/>
      <c r="BJ123" s="249"/>
      <c r="BK123" s="250"/>
      <c r="BL123" s="252"/>
      <c r="BM123" s="253"/>
      <c r="BN123" s="254"/>
      <c r="BO123" s="41"/>
      <c r="BP123" s="248"/>
      <c r="BQ123" s="249"/>
      <c r="BR123" s="249"/>
      <c r="BS123" s="249"/>
      <c r="BT123" s="249"/>
      <c r="BU123" s="250"/>
      <c r="BV123" s="251"/>
      <c r="BW123" s="249"/>
      <c r="BX123" s="249"/>
      <c r="BY123" s="249"/>
      <c r="BZ123" s="249"/>
      <c r="CA123" s="250"/>
      <c r="CB123" s="252"/>
      <c r="CC123" s="253"/>
      <c r="CD123" s="254"/>
      <c r="CE123" s="41"/>
      <c r="CF123" s="248"/>
      <c r="CG123" s="249"/>
      <c r="CH123" s="249"/>
      <c r="CI123" s="249"/>
      <c r="CJ123" s="249"/>
      <c r="CK123" s="250"/>
      <c r="CL123" s="251"/>
      <c r="CM123" s="249"/>
      <c r="CN123" s="249"/>
      <c r="CO123" s="249"/>
      <c r="CP123" s="249"/>
      <c r="CQ123" s="250"/>
      <c r="CR123" s="252"/>
      <c r="CS123" s="253"/>
      <c r="CT123" s="254"/>
      <c r="CU123" s="41"/>
      <c r="CV123" s="251"/>
      <c r="CW123" s="249"/>
      <c r="CX123" s="249"/>
      <c r="CY123" s="249"/>
      <c r="CZ123" s="249"/>
      <c r="DA123" s="250"/>
      <c r="DB123" s="251"/>
      <c r="DC123" s="249"/>
      <c r="DD123" s="249"/>
      <c r="DE123" s="249"/>
      <c r="DF123" s="249"/>
      <c r="DG123" s="250"/>
      <c r="DH123" s="173"/>
      <c r="DI123" s="263"/>
      <c r="DJ123" s="251"/>
      <c r="DK123" s="249"/>
      <c r="DL123" s="250"/>
      <c r="DM123"/>
    </row>
    <row r="124" spans="1:117" ht="15.6" x14ac:dyDescent="0.3">
      <c r="B124" s="255" t="s">
        <v>172</v>
      </c>
      <c r="C124" s="256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O124" s="257"/>
      <c r="P124" s="257" t="e">
        <f>+P96/P16</f>
        <v>#DIV/0!</v>
      </c>
      <c r="Q124" s="257" t="e">
        <f>+Q96/Q16</f>
        <v>#DIV/0!</v>
      </c>
      <c r="R124" s="257" t="e">
        <f>+R96/R16</f>
        <v>#DIV/0!</v>
      </c>
      <c r="S124" s="257"/>
      <c r="T124" s="257"/>
      <c r="U124" s="257"/>
      <c r="V124" s="257"/>
      <c r="W124" s="257"/>
      <c r="X124" s="257"/>
      <c r="Y124" s="257"/>
      <c r="Z124" s="257"/>
      <c r="AA124" s="257"/>
      <c r="AB124" s="257"/>
      <c r="AC124" s="257"/>
      <c r="AD124" s="257"/>
      <c r="AE124" s="257"/>
      <c r="AF124" s="257" t="e">
        <f>+AF96/AF16</f>
        <v>#DIV/0!</v>
      </c>
      <c r="AG124" s="257" t="e">
        <f>+AG96/AG16</f>
        <v>#DIV/0!</v>
      </c>
      <c r="AH124" s="257" t="e">
        <f>+AH96/AH16</f>
        <v>#DIV/0!</v>
      </c>
      <c r="AI124" s="258"/>
      <c r="AJ124" s="257"/>
      <c r="AK124" s="257"/>
      <c r="AL124" s="257"/>
      <c r="AM124" s="257"/>
      <c r="AN124" s="257"/>
      <c r="AO124" s="257"/>
      <c r="AP124" s="257"/>
      <c r="AQ124" s="257"/>
      <c r="AR124" s="257"/>
      <c r="AS124" s="257"/>
      <c r="AT124" s="257"/>
      <c r="AU124" s="257"/>
      <c r="AV124" s="257" t="e">
        <f>+AV96/AV16</f>
        <v>#DIV/0!</v>
      </c>
      <c r="AW124" s="257" t="e">
        <f>+AW96/AW16</f>
        <v>#DIV/0!</v>
      </c>
      <c r="AX124" s="257" t="e">
        <f>+AX96/AX16</f>
        <v>#DIV/0!</v>
      </c>
      <c r="AY124" s="257"/>
      <c r="AZ124" s="257"/>
      <c r="BA124" s="257"/>
      <c r="BB124" s="257"/>
      <c r="BC124" s="257"/>
      <c r="BD124" s="257"/>
      <c r="BE124" s="257"/>
      <c r="BF124" s="257"/>
      <c r="BG124" s="257"/>
      <c r="BH124" s="257"/>
      <c r="BI124" s="257"/>
      <c r="BJ124" s="257"/>
      <c r="BK124" s="257"/>
      <c r="BL124" s="257" t="e">
        <f>+BL96/BL16</f>
        <v>#DIV/0!</v>
      </c>
      <c r="BM124" s="257" t="e">
        <f>+BM96/BM16</f>
        <v>#DIV/0!</v>
      </c>
      <c r="BN124" s="257" t="e">
        <f>+BN96/BN16</f>
        <v>#DIV/0!</v>
      </c>
      <c r="BO124" s="257"/>
      <c r="BP124" s="257"/>
      <c r="BQ124" s="257"/>
      <c r="BR124" s="257"/>
      <c r="BS124" s="257"/>
      <c r="BT124" s="257"/>
      <c r="BU124" s="257"/>
      <c r="BV124" s="257"/>
      <c r="BW124" s="257"/>
      <c r="BX124" s="257"/>
      <c r="BY124" s="257"/>
      <c r="BZ124" s="257"/>
      <c r="CA124" s="257"/>
      <c r="CB124" s="257" t="e">
        <f>+CB96/CB16</f>
        <v>#DIV/0!</v>
      </c>
      <c r="CC124" s="257" t="e">
        <f>+CC96/CC16</f>
        <v>#DIV/0!</v>
      </c>
      <c r="CD124" s="257" t="e">
        <f>+CD96/CD16</f>
        <v>#DIV/0!</v>
      </c>
      <c r="CE124" s="257"/>
      <c r="CF124" s="257"/>
      <c r="CG124" s="257"/>
      <c r="CH124" s="257"/>
      <c r="CI124" s="257"/>
      <c r="CJ124" s="257"/>
      <c r="CK124" s="257"/>
      <c r="CL124" s="257"/>
      <c r="CM124" s="257"/>
      <c r="CN124" s="257"/>
      <c r="CO124" s="257"/>
      <c r="CP124" s="257"/>
      <c r="CQ124" s="257"/>
      <c r="CR124" s="257" t="e">
        <f>+CR96/CR16</f>
        <v>#DIV/0!</v>
      </c>
      <c r="CS124" s="257" t="e">
        <f>+CS96/CS16</f>
        <v>#DIV/0!</v>
      </c>
      <c r="CT124" s="257" t="e">
        <f>+CT96/CT16</f>
        <v>#DIV/0!</v>
      </c>
      <c r="CU124" s="257"/>
      <c r="CV124" s="257" t="e">
        <f>+CV96/CV16</f>
        <v>#DIV/0!</v>
      </c>
      <c r="CW124" s="257"/>
      <c r="CX124" s="257" t="e">
        <f>+CX96/CX16</f>
        <v>#DIV/0!</v>
      </c>
      <c r="CY124" s="257"/>
      <c r="CZ124" s="257" t="e">
        <f>+CZ96/CZ16</f>
        <v>#DIV/0!</v>
      </c>
      <c r="DA124" s="257"/>
      <c r="DB124" s="257" t="e">
        <f>+DB96/DB16</f>
        <v>#DIV/0!</v>
      </c>
      <c r="DC124" s="257"/>
      <c r="DD124" s="257" t="e">
        <f>+DD96/DD16</f>
        <v>#DIV/0!</v>
      </c>
      <c r="DE124" s="257"/>
      <c r="DF124" s="257" t="e">
        <f>+DF96/DF16</f>
        <v>#DIV/0!</v>
      </c>
      <c r="DG124" s="259"/>
      <c r="DI124" s="285"/>
      <c r="DJ124" s="264"/>
      <c r="DK124" s="264"/>
      <c r="DL124" s="286"/>
    </row>
    <row r="125" spans="1:117" x14ac:dyDescent="0.25">
      <c r="AI125" s="20"/>
      <c r="DI125" s="194" t="s">
        <v>95</v>
      </c>
      <c r="DJ125" s="198">
        <f>+DJ102</f>
        <v>0</v>
      </c>
      <c r="DK125" s="198">
        <f>+DK102</f>
        <v>0</v>
      </c>
      <c r="DL125" s="199">
        <f>+DL102</f>
        <v>0</v>
      </c>
    </row>
    <row r="126" spans="1:117" ht="15.75" customHeight="1" x14ac:dyDescent="0.3">
      <c r="DI126" s="187" t="s">
        <v>125</v>
      </c>
      <c r="DJ126" s="202">
        <f>+H114</f>
        <v>0</v>
      </c>
      <c r="DK126" s="202">
        <f>+N114</f>
        <v>0</v>
      </c>
      <c r="DL126" s="203">
        <f>+DJ126+DK126</f>
        <v>0</v>
      </c>
    </row>
    <row r="127" spans="1:117" ht="15.75" customHeight="1" x14ac:dyDescent="0.4">
      <c r="H127" s="1">
        <v>21557060.121074837</v>
      </c>
      <c r="N127" s="1">
        <v>5612080.9109320119</v>
      </c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J127" s="8"/>
      <c r="DF127" s="242"/>
      <c r="DI127" s="187" t="s">
        <v>131</v>
      </c>
      <c r="DJ127" s="202">
        <f>+X114</f>
        <v>0</v>
      </c>
      <c r="DK127" s="202">
        <f>+AD114</f>
        <v>0</v>
      </c>
      <c r="DL127" s="203">
        <f t="shared" ref="DL127:DL131" si="219">+DJ127+DK127</f>
        <v>0</v>
      </c>
    </row>
    <row r="128" spans="1:117" ht="15.75" customHeight="1" x14ac:dyDescent="0.3">
      <c r="H128" s="242">
        <f>+H102-H127</f>
        <v>-21557060.121074837</v>
      </c>
      <c r="N128" s="242">
        <f>+N102-N127</f>
        <v>-5612080.9109320119</v>
      </c>
      <c r="DI128" s="187" t="s">
        <v>164</v>
      </c>
      <c r="DJ128" s="202">
        <f>+AN114</f>
        <v>0</v>
      </c>
      <c r="DK128" s="202">
        <f>+AT114</f>
        <v>0</v>
      </c>
      <c r="DL128" s="203">
        <f t="shared" si="219"/>
        <v>0</v>
      </c>
    </row>
    <row r="129" spans="21:116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87" t="s">
        <v>165</v>
      </c>
      <c r="DJ129" s="202">
        <f>+BD114</f>
        <v>0</v>
      </c>
      <c r="DK129" s="202">
        <f>+BJ114</f>
        <v>0</v>
      </c>
      <c r="DL129" s="203">
        <f t="shared" si="219"/>
        <v>0</v>
      </c>
    </row>
    <row r="130" spans="21:116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87" t="s">
        <v>167</v>
      </c>
      <c r="DJ130" s="202">
        <f>+BT114</f>
        <v>0</v>
      </c>
      <c r="DK130" s="202">
        <f>+BZ114</f>
        <v>0</v>
      </c>
      <c r="DL130" s="203">
        <f t="shared" si="219"/>
        <v>0</v>
      </c>
    </row>
    <row r="131" spans="21:116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87" t="s">
        <v>166</v>
      </c>
      <c r="DJ131" s="202">
        <f>+CJ114</f>
        <v>0</v>
      </c>
      <c r="DK131" s="202">
        <f>+CP114</f>
        <v>0</v>
      </c>
      <c r="DL131" s="203">
        <f t="shared" si="219"/>
        <v>0</v>
      </c>
    </row>
    <row r="132" spans="21:116" ht="4.8" customHeight="1" x14ac:dyDescent="0.3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70"/>
      <c r="DJ132" s="261"/>
      <c r="DK132" s="261"/>
      <c r="DL132" s="262"/>
    </row>
    <row r="133" spans="21:116" x14ac:dyDescent="0.25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95" t="s">
        <v>97</v>
      </c>
      <c r="DJ133" s="200" t="e">
        <f>+DJ125/DJ16</f>
        <v>#DIV/0!</v>
      </c>
      <c r="DK133" s="200" t="e">
        <f>+DK125/DK16</f>
        <v>#DIV/0!</v>
      </c>
      <c r="DL133" s="215" t="e">
        <f>+DL125/DL16</f>
        <v>#DIV/0!</v>
      </c>
    </row>
    <row r="134" spans="21:116" ht="16.5" customHeight="1" x14ac:dyDescent="0.3">
      <c r="DI134" s="187" t="s">
        <v>125</v>
      </c>
      <c r="DJ134" s="228">
        <f>+H116</f>
        <v>0</v>
      </c>
      <c r="DK134" s="228">
        <f>+N116</f>
        <v>0</v>
      </c>
      <c r="DL134" s="229" t="e">
        <f>+R116</f>
        <v>#DIV/0!</v>
      </c>
    </row>
    <row r="135" spans="21:116" ht="16.5" customHeight="1" x14ac:dyDescent="0.3">
      <c r="DI135" s="187" t="s">
        <v>131</v>
      </c>
      <c r="DJ135" s="228">
        <f>+X116</f>
        <v>0</v>
      </c>
      <c r="DK135" s="228">
        <f>+AD116</f>
        <v>0</v>
      </c>
      <c r="DL135" s="229" t="e">
        <f>+AH116</f>
        <v>#DIV/0!</v>
      </c>
    </row>
    <row r="136" spans="21:116" ht="16.5" customHeight="1" x14ac:dyDescent="0.3">
      <c r="DI136" s="187" t="s">
        <v>164</v>
      </c>
      <c r="DJ136" s="228">
        <f>+AN116</f>
        <v>0</v>
      </c>
      <c r="DK136" s="228">
        <f>+AT116</f>
        <v>0</v>
      </c>
      <c r="DL136" s="229" t="e">
        <f>+AX116</f>
        <v>#DIV/0!</v>
      </c>
    </row>
    <row r="137" spans="21:116" ht="16.5" customHeight="1" x14ac:dyDescent="0.3">
      <c r="DI137" s="187" t="s">
        <v>165</v>
      </c>
      <c r="DJ137" s="228">
        <f>+BD116</f>
        <v>0</v>
      </c>
      <c r="DK137" s="228">
        <f>+BJ116</f>
        <v>0</v>
      </c>
      <c r="DL137" s="229" t="e">
        <f>+BN116</f>
        <v>#DIV/0!</v>
      </c>
    </row>
    <row r="138" spans="21:116" ht="16.5" customHeight="1" x14ac:dyDescent="0.3">
      <c r="DI138" s="187" t="s">
        <v>167</v>
      </c>
      <c r="DJ138" s="228">
        <f>+BT116</f>
        <v>0</v>
      </c>
      <c r="DK138" s="228">
        <f>+BZ116</f>
        <v>0</v>
      </c>
      <c r="DL138" s="229" t="e">
        <f>+CD116</f>
        <v>#DIV/0!</v>
      </c>
    </row>
    <row r="139" spans="21:116" ht="16.5" customHeight="1" x14ac:dyDescent="0.3">
      <c r="DI139" s="187" t="s">
        <v>166</v>
      </c>
      <c r="DJ139" s="228">
        <f>+CJ116</f>
        <v>0</v>
      </c>
      <c r="DK139" s="228">
        <f>+CP116</f>
        <v>0</v>
      </c>
      <c r="DL139" s="229" t="e">
        <f>+CT116</f>
        <v>#DIV/0!</v>
      </c>
    </row>
    <row r="140" spans="21:116" ht="4.8" customHeight="1" x14ac:dyDescent="0.3">
      <c r="DI140" s="170"/>
      <c r="DJ140" s="261"/>
      <c r="DK140" s="261"/>
      <c r="DL140" s="262"/>
    </row>
    <row r="141" spans="21:116" x14ac:dyDescent="0.25">
      <c r="DI141" s="195" t="s">
        <v>168</v>
      </c>
      <c r="DJ141" s="233" t="e">
        <f>+DJ63/DJ16</f>
        <v>#DIV/0!</v>
      </c>
      <c r="DK141" s="233" t="e">
        <f t="shared" ref="DK141:DL141" si="220">+DK63/DK16</f>
        <v>#DIV/0!</v>
      </c>
      <c r="DL141" s="234" t="e">
        <f t="shared" si="220"/>
        <v>#DIV/0!</v>
      </c>
    </row>
    <row r="142" spans="21:116" ht="15" customHeight="1" x14ac:dyDescent="0.3">
      <c r="DI142" s="187" t="s">
        <v>125</v>
      </c>
      <c r="DJ142" s="228">
        <f>+H118</f>
        <v>0</v>
      </c>
      <c r="DK142" s="228">
        <f>+N118</f>
        <v>0</v>
      </c>
      <c r="DL142" s="229" t="e">
        <f>+R118</f>
        <v>#DIV/0!</v>
      </c>
    </row>
    <row r="143" spans="21:116" ht="15" customHeight="1" x14ac:dyDescent="0.3">
      <c r="DI143" s="187" t="s">
        <v>131</v>
      </c>
      <c r="DJ143" s="228">
        <f>+X118</f>
        <v>0</v>
      </c>
      <c r="DK143" s="228">
        <f>+AD118</f>
        <v>0</v>
      </c>
      <c r="DL143" s="229" t="e">
        <f>+AH118</f>
        <v>#DIV/0!</v>
      </c>
    </row>
    <row r="144" spans="21:116" ht="15" customHeight="1" x14ac:dyDescent="0.3">
      <c r="DI144" s="187" t="s">
        <v>164</v>
      </c>
      <c r="DJ144" s="228">
        <f>+AN118</f>
        <v>0</v>
      </c>
      <c r="DK144" s="228">
        <f>+AT118</f>
        <v>0</v>
      </c>
      <c r="DL144" s="229" t="e">
        <f>+AX118</f>
        <v>#DIV/0!</v>
      </c>
    </row>
    <row r="145" spans="113:116" ht="15" customHeight="1" x14ac:dyDescent="0.3">
      <c r="DI145" s="187" t="s">
        <v>165</v>
      </c>
      <c r="DJ145" s="228">
        <f>+BD118</f>
        <v>0</v>
      </c>
      <c r="DK145" s="228">
        <f>+BJ118</f>
        <v>0</v>
      </c>
      <c r="DL145" s="229" t="e">
        <f>+BN118</f>
        <v>#DIV/0!</v>
      </c>
    </row>
    <row r="146" spans="113:116" ht="15" customHeight="1" x14ac:dyDescent="0.3">
      <c r="DI146" s="187" t="s">
        <v>167</v>
      </c>
      <c r="DJ146" s="228">
        <f>+BT118</f>
        <v>0</v>
      </c>
      <c r="DK146" s="228">
        <f>+BZ118</f>
        <v>0</v>
      </c>
      <c r="DL146" s="229" t="e">
        <f>+CD118</f>
        <v>#DIV/0!</v>
      </c>
    </row>
    <row r="147" spans="113:116" ht="15" customHeight="1" x14ac:dyDescent="0.3">
      <c r="DI147" s="187" t="s">
        <v>166</v>
      </c>
      <c r="DJ147" s="228">
        <f>+CJ118</f>
        <v>0</v>
      </c>
      <c r="DK147" s="228">
        <f>+CP118</f>
        <v>0</v>
      </c>
      <c r="DL147" s="229" t="e">
        <f>+CT118</f>
        <v>#DIV/0!</v>
      </c>
    </row>
    <row r="148" spans="113:116" ht="4.8" customHeight="1" x14ac:dyDescent="0.3">
      <c r="DI148" s="170"/>
      <c r="DJ148" s="261"/>
      <c r="DK148" s="261"/>
      <c r="DL148" s="262"/>
    </row>
    <row r="149" spans="113:116" x14ac:dyDescent="0.25">
      <c r="DI149" s="195" t="s">
        <v>94</v>
      </c>
      <c r="DJ149" s="233" t="e">
        <f>+DJ95/DJ16</f>
        <v>#DIV/0!</v>
      </c>
      <c r="DK149" s="233" t="e">
        <f t="shared" ref="DK149:DL149" si="221">+DK95/DK16</f>
        <v>#DIV/0!</v>
      </c>
      <c r="DL149" s="234" t="e">
        <f t="shared" si="221"/>
        <v>#DIV/0!</v>
      </c>
    </row>
    <row r="150" spans="113:116" ht="15.75" customHeight="1" x14ac:dyDescent="0.3">
      <c r="DI150" s="187" t="s">
        <v>125</v>
      </c>
      <c r="DJ150" s="228">
        <f>+H120</f>
        <v>0</v>
      </c>
      <c r="DK150" s="228">
        <f>+N120</f>
        <v>0</v>
      </c>
      <c r="DL150" s="229" t="e">
        <f>+R120</f>
        <v>#DIV/0!</v>
      </c>
    </row>
    <row r="151" spans="113:116" ht="15.75" customHeight="1" x14ac:dyDescent="0.3">
      <c r="DI151" s="187" t="s">
        <v>131</v>
      </c>
      <c r="DJ151" s="228">
        <f>+X120</f>
        <v>0</v>
      </c>
      <c r="DK151" s="228">
        <f>+AD120</f>
        <v>0</v>
      </c>
      <c r="DL151" s="229" t="e">
        <f>+AH120</f>
        <v>#DIV/0!</v>
      </c>
    </row>
    <row r="152" spans="113:116" ht="15.75" customHeight="1" x14ac:dyDescent="0.3">
      <c r="DI152" s="187" t="s">
        <v>164</v>
      </c>
      <c r="DJ152" s="228">
        <f>+AN120</f>
        <v>0</v>
      </c>
      <c r="DK152" s="228">
        <f>+AT120</f>
        <v>0</v>
      </c>
      <c r="DL152" s="229" t="e">
        <f>+AX120</f>
        <v>#DIV/0!</v>
      </c>
    </row>
    <row r="153" spans="113:116" ht="15.75" customHeight="1" x14ac:dyDescent="0.3">
      <c r="DI153" s="187" t="s">
        <v>165</v>
      </c>
      <c r="DJ153" s="228">
        <f>+BD120</f>
        <v>0</v>
      </c>
      <c r="DK153" s="228">
        <f>+BJ120</f>
        <v>0</v>
      </c>
      <c r="DL153" s="229" t="e">
        <f>+BN120</f>
        <v>#DIV/0!</v>
      </c>
    </row>
    <row r="154" spans="113:116" ht="15.75" customHeight="1" x14ac:dyDescent="0.3">
      <c r="DI154" s="187" t="s">
        <v>167</v>
      </c>
      <c r="DJ154" s="228">
        <f>+BT120</f>
        <v>0</v>
      </c>
      <c r="DK154" s="228">
        <f>+BZ120</f>
        <v>0</v>
      </c>
      <c r="DL154" s="229" t="e">
        <f>+CD120</f>
        <v>#DIV/0!</v>
      </c>
    </row>
    <row r="155" spans="113:116" ht="15.75" customHeight="1" x14ac:dyDescent="0.3">
      <c r="DI155" s="187" t="s">
        <v>166</v>
      </c>
      <c r="DJ155" s="228">
        <f>+CJ120</f>
        <v>0</v>
      </c>
      <c r="DK155" s="228">
        <f>+CP120</f>
        <v>0</v>
      </c>
      <c r="DL155" s="229" t="e">
        <f>+CT120</f>
        <v>#DIV/0!</v>
      </c>
    </row>
    <row r="156" spans="113:116" ht="4.8" customHeight="1" x14ac:dyDescent="0.3">
      <c r="DI156" s="170"/>
      <c r="DJ156" s="261"/>
      <c r="DK156" s="261"/>
      <c r="DL156" s="262"/>
    </row>
    <row r="157" spans="113:116" x14ac:dyDescent="0.25">
      <c r="DI157" s="195" t="s">
        <v>169</v>
      </c>
      <c r="DJ157" s="233" t="e">
        <f>+DJ73/DJ16</f>
        <v>#DIV/0!</v>
      </c>
      <c r="DK157" s="233" t="e">
        <f>+DK73/DK16</f>
        <v>#DIV/0!</v>
      </c>
      <c r="DL157" s="234" t="e">
        <f>+DL73/DL16</f>
        <v>#DIV/0!</v>
      </c>
    </row>
    <row r="158" spans="113:116" ht="15.75" customHeight="1" x14ac:dyDescent="0.3">
      <c r="DI158" s="187" t="s">
        <v>125</v>
      </c>
      <c r="DJ158" s="228">
        <f>+H122</f>
        <v>0</v>
      </c>
      <c r="DK158" s="228">
        <f>+N122</f>
        <v>0</v>
      </c>
      <c r="DL158" s="229" t="e">
        <f>+R122</f>
        <v>#DIV/0!</v>
      </c>
    </row>
    <row r="159" spans="113:116" ht="15.75" customHeight="1" x14ac:dyDescent="0.3">
      <c r="DI159" s="187" t="s">
        <v>131</v>
      </c>
      <c r="DJ159" s="228">
        <f>+X122</f>
        <v>0</v>
      </c>
      <c r="DK159" s="228">
        <f>+AD122</f>
        <v>0</v>
      </c>
      <c r="DL159" s="229" t="e">
        <f>+AH122</f>
        <v>#DIV/0!</v>
      </c>
    </row>
    <row r="160" spans="113:116" ht="15.75" customHeight="1" x14ac:dyDescent="0.3">
      <c r="DI160" s="187" t="s">
        <v>164</v>
      </c>
      <c r="DJ160" s="228">
        <f>+AN122</f>
        <v>0</v>
      </c>
      <c r="DK160" s="228">
        <f>+AT122</f>
        <v>0</v>
      </c>
      <c r="DL160" s="229" t="e">
        <f>+AX122</f>
        <v>#DIV/0!</v>
      </c>
    </row>
    <row r="161" spans="113:116" ht="15.75" customHeight="1" x14ac:dyDescent="0.3">
      <c r="DI161" s="187" t="s">
        <v>165</v>
      </c>
      <c r="DJ161" s="228">
        <f>+BD122</f>
        <v>0</v>
      </c>
      <c r="DK161" s="228">
        <f>+BJ122</f>
        <v>0</v>
      </c>
      <c r="DL161" s="229" t="e">
        <f>+BN122</f>
        <v>#DIV/0!</v>
      </c>
    </row>
    <row r="162" spans="113:116" ht="15.75" customHeight="1" x14ac:dyDescent="0.3">
      <c r="DI162" s="187" t="s">
        <v>167</v>
      </c>
      <c r="DJ162" s="228">
        <f>+BT122</f>
        <v>0</v>
      </c>
      <c r="DK162" s="228">
        <f>+BZ122</f>
        <v>0</v>
      </c>
      <c r="DL162" s="229" t="e">
        <f>+CD122</f>
        <v>#DIV/0!</v>
      </c>
    </row>
    <row r="163" spans="113:116" ht="15.75" customHeight="1" thickBot="1" x14ac:dyDescent="0.35">
      <c r="DI163" s="216" t="s">
        <v>166</v>
      </c>
      <c r="DJ163" s="238">
        <f>+CJ122</f>
        <v>0</v>
      </c>
      <c r="DK163" s="238">
        <f>+CP122</f>
        <v>0</v>
      </c>
      <c r="DL163" s="239" t="e">
        <f>+CT122</f>
        <v>#DIV/0!</v>
      </c>
    </row>
  </sheetData>
  <mergeCells count="28">
    <mergeCell ref="C1:DA1"/>
    <mergeCell ref="D2:R2"/>
    <mergeCell ref="T2:AH2"/>
    <mergeCell ref="AJ2:AX2"/>
    <mergeCell ref="AZ2:BN2"/>
    <mergeCell ref="BP2:CD2"/>
    <mergeCell ref="CF2:CT2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63"/>
  <sheetViews>
    <sheetView zoomScaleNormal="100" workbookViewId="0">
      <pane xSplit="3" ySplit="5" topLeftCell="BE6" activePane="bottomRight" state="frozen"/>
      <selection activeCell="B21" sqref="B21"/>
      <selection pane="topRight" activeCell="B21" sqref="B21"/>
      <selection pane="bottomLeft" activeCell="B21" sqref="B21"/>
      <selection pane="bottomRight" activeCell="B21" sqref="B21"/>
    </sheetView>
  </sheetViews>
  <sheetFormatPr defaultColWidth="9.109375" defaultRowHeight="13.2" x14ac:dyDescent="0.25"/>
  <cols>
    <col min="1" max="1" width="3.33203125" style="1" customWidth="1"/>
    <col min="2" max="2" width="63.21875" style="1" customWidth="1"/>
    <col min="3" max="3" width="0.109375" style="2" customWidth="1"/>
    <col min="4" max="4" width="15.109375" style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8.44140625" style="1" bestFit="1" customWidth="1"/>
    <col min="12" max="12" width="14.5546875" style="1" bestFit="1" customWidth="1"/>
    <col min="13" max="13" width="8.4414062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2" bestFit="1" customWidth="1"/>
    <col min="21" max="21" width="13" style="2" customWidth="1"/>
    <col min="22" max="25" width="15" style="2" customWidth="1"/>
    <col min="26" max="26" width="15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64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7" t="s">
        <v>194</v>
      </c>
      <c r="B1" s="219"/>
      <c r="C1" s="439" t="s">
        <v>207</v>
      </c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440"/>
      <c r="AM1" s="440"/>
      <c r="AN1" s="440"/>
      <c r="AO1" s="440"/>
      <c r="AP1" s="440"/>
      <c r="AQ1" s="440"/>
      <c r="AR1" s="440"/>
      <c r="AS1" s="440"/>
      <c r="AT1" s="440"/>
      <c r="AU1" s="440"/>
      <c r="AV1" s="440"/>
      <c r="AW1" s="440"/>
      <c r="AX1" s="440"/>
      <c r="AY1" s="440"/>
      <c r="AZ1" s="440"/>
      <c r="BA1" s="440"/>
      <c r="BB1" s="440"/>
      <c r="BC1" s="440"/>
      <c r="BD1" s="440"/>
      <c r="BE1" s="440"/>
      <c r="BF1" s="440"/>
      <c r="BG1" s="440"/>
      <c r="BH1" s="440"/>
      <c r="BI1" s="440"/>
      <c r="BJ1" s="440"/>
      <c r="BK1" s="440"/>
      <c r="BL1" s="440"/>
      <c r="BM1" s="440"/>
      <c r="BN1" s="440"/>
      <c r="BO1" s="440"/>
      <c r="BP1" s="440"/>
      <c r="BQ1" s="440"/>
      <c r="BR1" s="440"/>
      <c r="BS1" s="440"/>
      <c r="BT1" s="440"/>
      <c r="BU1" s="440"/>
      <c r="BV1" s="440"/>
      <c r="BW1" s="440"/>
      <c r="BX1" s="440"/>
      <c r="BY1" s="440"/>
      <c r="BZ1" s="440"/>
      <c r="CA1" s="440"/>
      <c r="CB1" s="440"/>
      <c r="CC1" s="440"/>
      <c r="CD1" s="440"/>
      <c r="CE1" s="440"/>
      <c r="CF1" s="440"/>
      <c r="CG1" s="440"/>
      <c r="CH1" s="440"/>
      <c r="CI1" s="440"/>
      <c r="CJ1" s="440"/>
      <c r="CK1" s="440"/>
      <c r="CL1" s="440"/>
      <c r="CM1" s="440"/>
      <c r="CN1" s="440"/>
      <c r="CO1" s="440"/>
      <c r="CP1" s="440"/>
      <c r="CQ1" s="440"/>
      <c r="CR1" s="440"/>
      <c r="CS1" s="440"/>
      <c r="CT1" s="440"/>
      <c r="CU1" s="440"/>
      <c r="CV1" s="440"/>
      <c r="CW1" s="440"/>
      <c r="CX1" s="440"/>
      <c r="CY1" s="440"/>
      <c r="CZ1" s="440"/>
      <c r="DA1" s="441"/>
      <c r="DG1" s="242"/>
    </row>
    <row r="2" spans="1:119" s="26" customFormat="1" ht="21.6" thickBot="1" x14ac:dyDescent="0.45">
      <c r="A2" s="29" t="s">
        <v>14</v>
      </c>
      <c r="B2" s="28"/>
      <c r="C2" s="31"/>
      <c r="D2" s="442" t="s">
        <v>151</v>
      </c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4"/>
      <c r="S2" s="223"/>
      <c r="T2" s="445" t="s">
        <v>152</v>
      </c>
      <c r="U2" s="443"/>
      <c r="V2" s="443"/>
      <c r="W2" s="443"/>
      <c r="X2" s="443"/>
      <c r="Y2" s="443"/>
      <c r="Z2" s="443"/>
      <c r="AA2" s="443"/>
      <c r="AB2" s="443"/>
      <c r="AC2" s="443"/>
      <c r="AD2" s="443"/>
      <c r="AE2" s="443"/>
      <c r="AF2" s="443"/>
      <c r="AG2" s="443"/>
      <c r="AH2" s="444"/>
      <c r="AI2" s="224"/>
      <c r="AJ2" s="445" t="s">
        <v>153</v>
      </c>
      <c r="AK2" s="443"/>
      <c r="AL2" s="443"/>
      <c r="AM2" s="443"/>
      <c r="AN2" s="443"/>
      <c r="AO2" s="443"/>
      <c r="AP2" s="443"/>
      <c r="AQ2" s="443"/>
      <c r="AR2" s="443"/>
      <c r="AS2" s="443"/>
      <c r="AT2" s="443"/>
      <c r="AU2" s="443"/>
      <c r="AV2" s="443"/>
      <c r="AW2" s="443"/>
      <c r="AX2" s="444"/>
      <c r="AY2" s="224"/>
      <c r="AZ2" s="445" t="s">
        <v>156</v>
      </c>
      <c r="BA2" s="443"/>
      <c r="BB2" s="443"/>
      <c r="BC2" s="443"/>
      <c r="BD2" s="443"/>
      <c r="BE2" s="443"/>
      <c r="BF2" s="443"/>
      <c r="BG2" s="443"/>
      <c r="BH2" s="443"/>
      <c r="BI2" s="443"/>
      <c r="BJ2" s="443"/>
      <c r="BK2" s="443"/>
      <c r="BL2" s="443"/>
      <c r="BM2" s="443"/>
      <c r="BN2" s="444"/>
      <c r="BO2" s="224"/>
      <c r="BP2" s="445" t="s">
        <v>157</v>
      </c>
      <c r="BQ2" s="443"/>
      <c r="BR2" s="443"/>
      <c r="BS2" s="443"/>
      <c r="BT2" s="443"/>
      <c r="BU2" s="443"/>
      <c r="BV2" s="443"/>
      <c r="BW2" s="443"/>
      <c r="BX2" s="443"/>
      <c r="BY2" s="443"/>
      <c r="BZ2" s="443"/>
      <c r="CA2" s="443"/>
      <c r="CB2" s="443"/>
      <c r="CC2" s="443"/>
      <c r="CD2" s="444"/>
      <c r="CE2" s="224"/>
      <c r="CF2" s="445" t="s">
        <v>158</v>
      </c>
      <c r="CG2" s="443"/>
      <c r="CH2" s="443"/>
      <c r="CI2" s="443"/>
      <c r="CJ2" s="443"/>
      <c r="CK2" s="443"/>
      <c r="CL2" s="443"/>
      <c r="CM2" s="443"/>
      <c r="CN2" s="443"/>
      <c r="CO2" s="443"/>
      <c r="CP2" s="443"/>
      <c r="CQ2" s="443"/>
      <c r="CR2" s="443"/>
      <c r="CS2" s="443"/>
      <c r="CT2" s="446"/>
      <c r="DI2"/>
      <c r="DM2"/>
    </row>
    <row r="3" spans="1:119" s="25" customFormat="1" ht="16.2" thickBot="1" x14ac:dyDescent="0.35">
      <c r="A3" s="24" t="s">
        <v>18</v>
      </c>
      <c r="B3" s="30"/>
      <c r="C3" s="130"/>
      <c r="D3" s="438" t="s">
        <v>130</v>
      </c>
      <c r="E3" s="432"/>
      <c r="F3" s="432"/>
      <c r="G3" s="432"/>
      <c r="H3" s="432"/>
      <c r="I3" s="433"/>
      <c r="J3" s="432" t="s">
        <v>129</v>
      </c>
      <c r="K3" s="432"/>
      <c r="L3" s="432"/>
      <c r="M3" s="432"/>
      <c r="N3" s="432"/>
      <c r="O3" s="433"/>
      <c r="P3" s="434" t="s">
        <v>181</v>
      </c>
      <c r="Q3" s="435"/>
      <c r="R3" s="436"/>
      <c r="S3" s="225"/>
      <c r="T3" s="431" t="s">
        <v>128</v>
      </c>
      <c r="U3" s="432"/>
      <c r="V3" s="432"/>
      <c r="W3" s="432"/>
      <c r="X3" s="432"/>
      <c r="Y3" s="433"/>
      <c r="Z3" s="431" t="s">
        <v>127</v>
      </c>
      <c r="AA3" s="432"/>
      <c r="AB3" s="432"/>
      <c r="AC3" s="432"/>
      <c r="AD3" s="432"/>
      <c r="AE3" s="433"/>
      <c r="AF3" s="434" t="s">
        <v>182</v>
      </c>
      <c r="AG3" s="435"/>
      <c r="AH3" s="436"/>
      <c r="AI3" s="226"/>
      <c r="AJ3" s="431" t="s">
        <v>133</v>
      </c>
      <c r="AK3" s="432"/>
      <c r="AL3" s="432"/>
      <c r="AM3" s="432"/>
      <c r="AN3" s="432"/>
      <c r="AO3" s="433"/>
      <c r="AP3" s="431" t="s">
        <v>134</v>
      </c>
      <c r="AQ3" s="432"/>
      <c r="AR3" s="432"/>
      <c r="AS3" s="432"/>
      <c r="AT3" s="432"/>
      <c r="AU3" s="433"/>
      <c r="AV3" s="434" t="s">
        <v>183</v>
      </c>
      <c r="AW3" s="435"/>
      <c r="AX3" s="436"/>
      <c r="AY3" s="226"/>
      <c r="AZ3" s="431" t="s">
        <v>137</v>
      </c>
      <c r="BA3" s="432"/>
      <c r="BB3" s="432"/>
      <c r="BC3" s="432"/>
      <c r="BD3" s="432"/>
      <c r="BE3" s="433"/>
      <c r="BF3" s="431" t="s">
        <v>138</v>
      </c>
      <c r="BG3" s="432"/>
      <c r="BH3" s="432"/>
      <c r="BI3" s="432"/>
      <c r="BJ3" s="432"/>
      <c r="BK3" s="433"/>
      <c r="BL3" s="434" t="s">
        <v>184</v>
      </c>
      <c r="BM3" s="435"/>
      <c r="BN3" s="436"/>
      <c r="BO3" s="226"/>
      <c r="BP3" s="431" t="s">
        <v>135</v>
      </c>
      <c r="BQ3" s="432"/>
      <c r="BR3" s="432"/>
      <c r="BS3" s="432"/>
      <c r="BT3" s="432"/>
      <c r="BU3" s="433"/>
      <c r="BV3" s="431" t="s">
        <v>136</v>
      </c>
      <c r="BW3" s="432"/>
      <c r="BX3" s="432"/>
      <c r="BY3" s="432"/>
      <c r="BZ3" s="432"/>
      <c r="CA3" s="433"/>
      <c r="CB3" s="434" t="s">
        <v>185</v>
      </c>
      <c r="CC3" s="435"/>
      <c r="CD3" s="436"/>
      <c r="CE3" s="226"/>
      <c r="CF3" s="431" t="s">
        <v>139</v>
      </c>
      <c r="CG3" s="432"/>
      <c r="CH3" s="432"/>
      <c r="CI3" s="432"/>
      <c r="CJ3" s="432"/>
      <c r="CK3" s="433"/>
      <c r="CL3" s="431" t="s">
        <v>140</v>
      </c>
      <c r="CM3" s="432"/>
      <c r="CN3" s="432"/>
      <c r="CO3" s="432"/>
      <c r="CP3" s="432"/>
      <c r="CQ3" s="433"/>
      <c r="CR3" s="434" t="s">
        <v>186</v>
      </c>
      <c r="CS3" s="435"/>
      <c r="CT3" s="437"/>
      <c r="CU3" s="60"/>
      <c r="CV3" s="421" t="s">
        <v>141</v>
      </c>
      <c r="CW3" s="422"/>
      <c r="CX3" s="422"/>
      <c r="CY3" s="422"/>
      <c r="CZ3" s="422"/>
      <c r="DA3" s="423"/>
      <c r="DB3" s="424" t="s">
        <v>142</v>
      </c>
      <c r="DC3" s="422"/>
      <c r="DD3" s="422"/>
      <c r="DE3" s="422"/>
      <c r="DF3" s="422"/>
      <c r="DG3" s="423"/>
      <c r="DH3" s="182"/>
      <c r="DI3" s="425" t="s">
        <v>143</v>
      </c>
      <c r="DJ3" s="426"/>
      <c r="DK3" s="426"/>
      <c r="DL3" s="427"/>
      <c r="DM3"/>
    </row>
    <row r="4" spans="1:119" s="16" customFormat="1" ht="13.5" customHeight="1" thickBot="1" x14ac:dyDescent="0.3">
      <c r="D4" s="17">
        <v>1044</v>
      </c>
      <c r="E4" s="18"/>
      <c r="F4" s="18"/>
      <c r="G4" s="18"/>
      <c r="H4" s="18"/>
      <c r="I4" s="19"/>
      <c r="J4" s="18">
        <v>1044</v>
      </c>
      <c r="K4" s="18"/>
      <c r="L4" s="18"/>
      <c r="M4" s="18"/>
      <c r="N4" s="18"/>
      <c r="O4" s="19"/>
      <c r="P4" s="17"/>
      <c r="Q4" s="220"/>
      <c r="R4" s="221"/>
      <c r="S4" s="20"/>
      <c r="T4" s="21">
        <v>1045</v>
      </c>
      <c r="U4" s="18"/>
      <c r="V4" s="18"/>
      <c r="W4" s="18"/>
      <c r="X4" s="18"/>
      <c r="Y4" s="19"/>
      <c r="Z4" s="17"/>
      <c r="AA4" s="18"/>
      <c r="AB4" s="18"/>
      <c r="AC4" s="18"/>
      <c r="AD4" s="18"/>
      <c r="AE4" s="222"/>
      <c r="AF4" s="17"/>
      <c r="AG4" s="220"/>
      <c r="AH4" s="221"/>
      <c r="AI4" s="23"/>
      <c r="AJ4" s="21">
        <v>1046</v>
      </c>
      <c r="AK4" s="18"/>
      <c r="AL4" s="18"/>
      <c r="AM4" s="18"/>
      <c r="AN4" s="18"/>
      <c r="AO4" s="19"/>
      <c r="AP4" s="17"/>
      <c r="AQ4" s="18"/>
      <c r="AR4" s="18"/>
      <c r="AS4" s="18"/>
      <c r="AT4" s="18"/>
      <c r="AU4" s="19"/>
      <c r="AV4" s="17"/>
      <c r="AW4" s="220"/>
      <c r="AX4" s="221"/>
      <c r="AY4" s="23"/>
      <c r="AZ4" s="21">
        <v>1047</v>
      </c>
      <c r="BA4" s="18"/>
      <c r="BB4" s="18"/>
      <c r="BC4" s="18"/>
      <c r="BD4" s="18"/>
      <c r="BE4" s="19"/>
      <c r="BF4" s="17"/>
      <c r="BG4" s="18"/>
      <c r="BH4" s="18"/>
      <c r="BI4" s="18"/>
      <c r="BJ4" s="18"/>
      <c r="BK4" s="19"/>
      <c r="BL4" s="17"/>
      <c r="BM4" s="220"/>
      <c r="BN4" s="221"/>
      <c r="BO4" s="23"/>
      <c r="BP4" s="21">
        <v>1048</v>
      </c>
      <c r="BQ4" s="18"/>
      <c r="BR4" s="18"/>
      <c r="BS4" s="18"/>
      <c r="BT4" s="18"/>
      <c r="BU4" s="19"/>
      <c r="BV4" s="17"/>
      <c r="BW4" s="18"/>
      <c r="BX4" s="18"/>
      <c r="BY4" s="18"/>
      <c r="BZ4" s="18"/>
      <c r="CA4" s="19"/>
      <c r="CB4" s="17"/>
      <c r="CC4" s="220"/>
      <c r="CD4" s="221"/>
      <c r="CE4" s="23"/>
      <c r="CF4" s="275">
        <v>1049</v>
      </c>
      <c r="CG4" s="276"/>
      <c r="CH4" s="276"/>
      <c r="CI4" s="276"/>
      <c r="CJ4" s="276"/>
      <c r="CK4" s="277"/>
      <c r="CL4" s="17"/>
      <c r="CM4" s="18"/>
      <c r="CN4" s="18"/>
      <c r="CO4" s="18"/>
      <c r="CP4" s="18"/>
      <c r="CQ4" s="19"/>
      <c r="CR4" s="17"/>
      <c r="CS4" s="220"/>
      <c r="CT4" s="221"/>
      <c r="CU4" s="22"/>
      <c r="CV4" s="171"/>
      <c r="CW4" s="18"/>
      <c r="CX4" s="18"/>
      <c r="CY4" s="18"/>
      <c r="CZ4" s="18"/>
      <c r="DA4" s="19"/>
      <c r="DB4" s="17"/>
      <c r="DC4" s="18"/>
      <c r="DD4" s="18"/>
      <c r="DE4" s="18"/>
      <c r="DF4" s="18"/>
      <c r="DG4" s="19"/>
      <c r="DH4" s="183"/>
      <c r="DI4" s="428"/>
      <c r="DJ4" s="429"/>
      <c r="DK4" s="429"/>
      <c r="DL4" s="430"/>
      <c r="DM4"/>
    </row>
    <row r="5" spans="1:119" s="25" customFormat="1" ht="48" customHeight="1" thickBot="1" x14ac:dyDescent="0.35">
      <c r="A5" s="120"/>
      <c r="B5" s="120"/>
      <c r="C5" s="121"/>
      <c r="D5" s="125" t="s">
        <v>103</v>
      </c>
      <c r="E5" s="123" t="s">
        <v>98</v>
      </c>
      <c r="F5" s="123" t="s">
        <v>104</v>
      </c>
      <c r="G5" s="123" t="s">
        <v>98</v>
      </c>
      <c r="H5" s="123" t="s">
        <v>115</v>
      </c>
      <c r="I5" s="124" t="s">
        <v>154</v>
      </c>
      <c r="J5" s="288" t="s">
        <v>103</v>
      </c>
      <c r="K5" s="123" t="s">
        <v>98</v>
      </c>
      <c r="L5" s="123" t="s">
        <v>104</v>
      </c>
      <c r="M5" s="123" t="s">
        <v>98</v>
      </c>
      <c r="N5" s="123" t="s">
        <v>115</v>
      </c>
      <c r="O5" s="121" t="s">
        <v>154</v>
      </c>
      <c r="P5" s="131" t="s">
        <v>103</v>
      </c>
      <c r="Q5" s="131" t="s">
        <v>104</v>
      </c>
      <c r="R5" s="132" t="s">
        <v>126</v>
      </c>
      <c r="S5" s="39"/>
      <c r="T5" s="122" t="s">
        <v>105</v>
      </c>
      <c r="U5" s="123" t="s">
        <v>98</v>
      </c>
      <c r="V5" s="123" t="s">
        <v>106</v>
      </c>
      <c r="W5" s="123" t="s">
        <v>98</v>
      </c>
      <c r="X5" s="123" t="s">
        <v>116</v>
      </c>
      <c r="Y5" s="124" t="s">
        <v>154</v>
      </c>
      <c r="Z5" s="125" t="s">
        <v>105</v>
      </c>
      <c r="AA5" s="123" t="s">
        <v>98</v>
      </c>
      <c r="AB5" s="123" t="s">
        <v>106</v>
      </c>
      <c r="AC5" s="123" t="s">
        <v>98</v>
      </c>
      <c r="AD5" s="123" t="s">
        <v>116</v>
      </c>
      <c r="AE5" s="126" t="s">
        <v>154</v>
      </c>
      <c r="AF5" s="131" t="s">
        <v>105</v>
      </c>
      <c r="AG5" s="131" t="s">
        <v>106</v>
      </c>
      <c r="AH5" s="132" t="s">
        <v>132</v>
      </c>
      <c r="AI5" s="41"/>
      <c r="AJ5" s="122" t="s">
        <v>107</v>
      </c>
      <c r="AK5" s="123" t="s">
        <v>98</v>
      </c>
      <c r="AL5" s="123" t="s">
        <v>108</v>
      </c>
      <c r="AM5" s="123" t="s">
        <v>98</v>
      </c>
      <c r="AN5" s="123" t="s">
        <v>117</v>
      </c>
      <c r="AO5" s="124" t="s">
        <v>154</v>
      </c>
      <c r="AP5" s="125" t="s">
        <v>107</v>
      </c>
      <c r="AQ5" s="123" t="s">
        <v>98</v>
      </c>
      <c r="AR5" s="123" t="s">
        <v>108</v>
      </c>
      <c r="AS5" s="123" t="s">
        <v>98</v>
      </c>
      <c r="AT5" s="123" t="s">
        <v>117</v>
      </c>
      <c r="AU5" s="121" t="s">
        <v>154</v>
      </c>
      <c r="AV5" s="131" t="s">
        <v>107</v>
      </c>
      <c r="AW5" s="131" t="s">
        <v>108</v>
      </c>
      <c r="AX5" s="132" t="s">
        <v>144</v>
      </c>
      <c r="AY5" s="41"/>
      <c r="AZ5" s="122" t="s">
        <v>109</v>
      </c>
      <c r="BA5" s="123" t="s">
        <v>98</v>
      </c>
      <c r="BB5" s="123" t="s">
        <v>110</v>
      </c>
      <c r="BC5" s="123" t="s">
        <v>98</v>
      </c>
      <c r="BD5" s="123" t="s">
        <v>118</v>
      </c>
      <c r="BE5" s="124" t="s">
        <v>154</v>
      </c>
      <c r="BF5" s="125" t="s">
        <v>109</v>
      </c>
      <c r="BG5" s="123" t="s">
        <v>98</v>
      </c>
      <c r="BH5" s="123" t="s">
        <v>110</v>
      </c>
      <c r="BI5" s="123" t="s">
        <v>98</v>
      </c>
      <c r="BJ5" s="123" t="s">
        <v>118</v>
      </c>
      <c r="BK5" s="121" t="s">
        <v>154</v>
      </c>
      <c r="BL5" s="131" t="s">
        <v>109</v>
      </c>
      <c r="BM5" s="131" t="s">
        <v>110</v>
      </c>
      <c r="BN5" s="132" t="s">
        <v>145</v>
      </c>
      <c r="BO5" s="41"/>
      <c r="BP5" s="122" t="s">
        <v>111</v>
      </c>
      <c r="BQ5" s="123" t="s">
        <v>98</v>
      </c>
      <c r="BR5" s="123" t="s">
        <v>112</v>
      </c>
      <c r="BS5" s="123" t="s">
        <v>98</v>
      </c>
      <c r="BT5" s="123" t="s">
        <v>119</v>
      </c>
      <c r="BU5" s="124" t="s">
        <v>154</v>
      </c>
      <c r="BV5" s="125" t="s">
        <v>111</v>
      </c>
      <c r="BW5" s="123" t="s">
        <v>98</v>
      </c>
      <c r="BX5" s="123" t="s">
        <v>112</v>
      </c>
      <c r="BY5" s="123" t="s">
        <v>98</v>
      </c>
      <c r="BZ5" s="123" t="s">
        <v>119</v>
      </c>
      <c r="CA5" s="121" t="s">
        <v>154</v>
      </c>
      <c r="CB5" s="131" t="s">
        <v>147</v>
      </c>
      <c r="CC5" s="131" t="s">
        <v>148</v>
      </c>
      <c r="CD5" s="132" t="s">
        <v>146</v>
      </c>
      <c r="CE5" s="41"/>
      <c r="CF5" s="125" t="s">
        <v>113</v>
      </c>
      <c r="CG5" s="123" t="s">
        <v>98</v>
      </c>
      <c r="CH5" s="123" t="s">
        <v>114</v>
      </c>
      <c r="CI5" s="123" t="s">
        <v>98</v>
      </c>
      <c r="CJ5" s="123" t="s">
        <v>120</v>
      </c>
      <c r="CK5" s="124" t="s">
        <v>154</v>
      </c>
      <c r="CL5" s="125" t="s">
        <v>113</v>
      </c>
      <c r="CM5" s="123" t="s">
        <v>98</v>
      </c>
      <c r="CN5" s="123" t="s">
        <v>114</v>
      </c>
      <c r="CO5" s="123" t="s">
        <v>98</v>
      </c>
      <c r="CP5" s="123" t="s">
        <v>120</v>
      </c>
      <c r="CQ5" s="121" t="s">
        <v>154</v>
      </c>
      <c r="CR5" s="131" t="s">
        <v>113</v>
      </c>
      <c r="CS5" s="131" t="s">
        <v>114</v>
      </c>
      <c r="CT5" s="132" t="s">
        <v>149</v>
      </c>
      <c r="CU5" s="41"/>
      <c r="CV5" s="127" t="s">
        <v>121</v>
      </c>
      <c r="CW5" s="128" t="s">
        <v>123</v>
      </c>
      <c r="CX5" s="128" t="s">
        <v>122</v>
      </c>
      <c r="CY5" s="128" t="s">
        <v>124</v>
      </c>
      <c r="CZ5" s="128" t="s">
        <v>96</v>
      </c>
      <c r="DA5" s="129" t="s">
        <v>155</v>
      </c>
      <c r="DB5" s="127" t="s">
        <v>159</v>
      </c>
      <c r="DC5" s="128" t="s">
        <v>98</v>
      </c>
      <c r="DD5" s="128" t="s">
        <v>160</v>
      </c>
      <c r="DE5" s="128" t="s">
        <v>98</v>
      </c>
      <c r="DF5" s="128" t="s">
        <v>161</v>
      </c>
      <c r="DG5" s="129" t="s">
        <v>162</v>
      </c>
      <c r="DH5" s="184"/>
      <c r="DI5" s="205"/>
      <c r="DJ5" s="206" t="s">
        <v>96</v>
      </c>
      <c r="DK5" s="207" t="s">
        <v>161</v>
      </c>
      <c r="DL5" s="208" t="s">
        <v>163</v>
      </c>
      <c r="DM5"/>
    </row>
    <row r="6" spans="1:119" s="25" customFormat="1" ht="11.25" customHeight="1" x14ac:dyDescent="0.3">
      <c r="A6" s="32" t="s">
        <v>51</v>
      </c>
      <c r="B6" s="33"/>
      <c r="C6" s="34"/>
      <c r="D6" s="38"/>
      <c r="E6" s="36"/>
      <c r="F6" s="36"/>
      <c r="G6" s="36"/>
      <c r="H6" s="36"/>
      <c r="I6" s="37"/>
      <c r="J6" s="289"/>
      <c r="K6" s="36"/>
      <c r="L6" s="36"/>
      <c r="M6" s="36"/>
      <c r="N6" s="36"/>
      <c r="O6" s="37"/>
      <c r="P6" s="134"/>
      <c r="Q6" s="135"/>
      <c r="R6" s="136"/>
      <c r="S6" s="39"/>
      <c r="T6" s="35"/>
      <c r="U6" s="36"/>
      <c r="V6" s="36"/>
      <c r="W6" s="36"/>
      <c r="X6" s="36"/>
      <c r="Y6" s="37"/>
      <c r="Z6" s="38"/>
      <c r="AA6" s="36"/>
      <c r="AB6" s="36"/>
      <c r="AC6" s="36"/>
      <c r="AD6" s="36"/>
      <c r="AE6" s="40"/>
      <c r="AF6" s="134"/>
      <c r="AG6" s="135"/>
      <c r="AH6" s="136"/>
      <c r="AI6" s="41"/>
      <c r="AJ6" s="35"/>
      <c r="AK6" s="36"/>
      <c r="AL6" s="36"/>
      <c r="AM6" s="36"/>
      <c r="AN6" s="36"/>
      <c r="AO6" s="37"/>
      <c r="AP6" s="38"/>
      <c r="AQ6" s="36"/>
      <c r="AR6" s="36"/>
      <c r="AS6" s="36"/>
      <c r="AT6" s="36"/>
      <c r="AU6" s="37"/>
      <c r="AV6" s="134"/>
      <c r="AW6" s="135"/>
      <c r="AX6" s="136"/>
      <c r="AY6" s="41"/>
      <c r="AZ6" s="35"/>
      <c r="BA6" s="36"/>
      <c r="BB6" s="36"/>
      <c r="BC6" s="36"/>
      <c r="BD6" s="36"/>
      <c r="BE6" s="37"/>
      <c r="BF6" s="38"/>
      <c r="BG6" s="36"/>
      <c r="BH6" s="36"/>
      <c r="BI6" s="36"/>
      <c r="BJ6" s="36"/>
      <c r="BK6" s="37"/>
      <c r="BL6" s="134"/>
      <c r="BM6" s="135"/>
      <c r="BN6" s="136"/>
      <c r="BO6" s="41"/>
      <c r="BP6" s="35"/>
      <c r="BQ6" s="36"/>
      <c r="BR6" s="36"/>
      <c r="BS6" s="36"/>
      <c r="BT6" s="36"/>
      <c r="BU6" s="37"/>
      <c r="BV6" s="38"/>
      <c r="BW6" s="36"/>
      <c r="BX6" s="36"/>
      <c r="BY6" s="36"/>
      <c r="BZ6" s="36"/>
      <c r="CA6" s="37"/>
      <c r="CB6" s="134"/>
      <c r="CC6" s="135"/>
      <c r="CD6" s="136"/>
      <c r="CE6" s="41"/>
      <c r="CF6" s="38"/>
      <c r="CG6" s="36"/>
      <c r="CH6" s="36"/>
      <c r="CI6" s="36"/>
      <c r="CJ6" s="36"/>
      <c r="CK6" s="37"/>
      <c r="CL6" s="38"/>
      <c r="CM6" s="36"/>
      <c r="CN6" s="36"/>
      <c r="CO6" s="36"/>
      <c r="CP6" s="36"/>
      <c r="CQ6" s="37"/>
      <c r="CR6" s="134"/>
      <c r="CS6" s="135"/>
      <c r="CT6" s="136"/>
      <c r="CU6" s="41"/>
      <c r="CV6" s="133"/>
      <c r="CW6" s="36"/>
      <c r="CX6" s="36"/>
      <c r="CY6" s="36"/>
      <c r="CZ6" s="36"/>
      <c r="DA6" s="37"/>
      <c r="DB6" s="38"/>
      <c r="DC6" s="36"/>
      <c r="DD6" s="36"/>
      <c r="DE6" s="36"/>
      <c r="DF6" s="36"/>
      <c r="DG6" s="37"/>
      <c r="DH6" s="172"/>
      <c r="DI6" s="186" t="s">
        <v>51</v>
      </c>
      <c r="DJ6" s="38"/>
      <c r="DK6" s="36"/>
      <c r="DL6" s="37"/>
      <c r="DM6"/>
    </row>
    <row r="7" spans="1:119" s="25" customFormat="1" ht="13.2" customHeight="1" x14ac:dyDescent="0.3">
      <c r="A7" s="33">
        <v>1</v>
      </c>
      <c r="B7" s="33" t="s">
        <v>0</v>
      </c>
      <c r="C7" s="42"/>
      <c r="D7" s="46"/>
      <c r="E7" s="44"/>
      <c r="F7" s="44"/>
      <c r="G7" s="44"/>
      <c r="H7" s="44"/>
      <c r="I7" s="45"/>
      <c r="J7" s="290"/>
      <c r="K7" s="44"/>
      <c r="L7" s="44"/>
      <c r="M7" s="44"/>
      <c r="N7" s="44"/>
      <c r="O7" s="45"/>
      <c r="P7" s="137"/>
      <c r="Q7" s="138"/>
      <c r="R7" s="139"/>
      <c r="S7" s="39"/>
      <c r="T7" s="43"/>
      <c r="U7" s="44"/>
      <c r="V7" s="44"/>
      <c r="W7" s="44"/>
      <c r="X7" s="44"/>
      <c r="Y7" s="45"/>
      <c r="Z7" s="46"/>
      <c r="AA7" s="44"/>
      <c r="AB7" s="44"/>
      <c r="AC7" s="44"/>
      <c r="AD7" s="44"/>
      <c r="AE7" s="45"/>
      <c r="AF7" s="137"/>
      <c r="AG7" s="138"/>
      <c r="AH7" s="139"/>
      <c r="AI7" s="41"/>
      <c r="AJ7" s="43"/>
      <c r="AK7" s="44"/>
      <c r="AL7" s="44"/>
      <c r="AM7" s="44"/>
      <c r="AN7" s="44"/>
      <c r="AO7" s="45"/>
      <c r="AP7" s="46"/>
      <c r="AQ7" s="44"/>
      <c r="AR7" s="44"/>
      <c r="AS7" s="44"/>
      <c r="AT7" s="44"/>
      <c r="AU7" s="45"/>
      <c r="AV7" s="137"/>
      <c r="AW7" s="138"/>
      <c r="AX7" s="139"/>
      <c r="AY7" s="41"/>
      <c r="AZ7" s="43"/>
      <c r="BA7" s="44"/>
      <c r="BB7" s="44"/>
      <c r="BC7" s="44"/>
      <c r="BD7" s="44"/>
      <c r="BE7" s="45"/>
      <c r="BF7" s="46"/>
      <c r="BG7" s="44"/>
      <c r="BH7" s="44"/>
      <c r="BI7" s="44"/>
      <c r="BJ7" s="44"/>
      <c r="BK7" s="45"/>
      <c r="BL7" s="137"/>
      <c r="BM7" s="138"/>
      <c r="BN7" s="139"/>
      <c r="BO7" s="41"/>
      <c r="BP7" s="43"/>
      <c r="BQ7" s="44"/>
      <c r="BR7" s="44"/>
      <c r="BS7" s="44"/>
      <c r="BT7" s="44"/>
      <c r="BU7" s="45"/>
      <c r="BV7" s="46"/>
      <c r="BW7" s="44"/>
      <c r="BX7" s="44"/>
      <c r="BY7" s="44"/>
      <c r="BZ7" s="44"/>
      <c r="CA7" s="45"/>
      <c r="CB7" s="137"/>
      <c r="CC7" s="138"/>
      <c r="CD7" s="139"/>
      <c r="CE7" s="41"/>
      <c r="CF7" s="46"/>
      <c r="CG7" s="44"/>
      <c r="CH7" s="44"/>
      <c r="CI7" s="44"/>
      <c r="CJ7" s="44"/>
      <c r="CK7" s="45"/>
      <c r="CL7" s="46"/>
      <c r="CM7" s="44"/>
      <c r="CN7" s="44"/>
      <c r="CO7" s="44"/>
      <c r="CP7" s="44"/>
      <c r="CQ7" s="45"/>
      <c r="CR7" s="137"/>
      <c r="CS7" s="138"/>
      <c r="CT7" s="139"/>
      <c r="CU7" s="41"/>
      <c r="CV7" s="46"/>
      <c r="CW7" s="44"/>
      <c r="CX7" s="44"/>
      <c r="CY7" s="44"/>
      <c r="CZ7" s="44"/>
      <c r="DA7" s="45"/>
      <c r="DB7" s="46"/>
      <c r="DC7" s="44"/>
      <c r="DD7" s="44"/>
      <c r="DE7" s="44"/>
      <c r="DF7" s="44"/>
      <c r="DG7" s="45"/>
      <c r="DH7" s="185"/>
      <c r="DI7" s="187" t="s">
        <v>0</v>
      </c>
      <c r="DJ7" s="46"/>
      <c r="DK7" s="44"/>
      <c r="DL7" s="45"/>
      <c r="DM7"/>
    </row>
    <row r="8" spans="1:119" s="25" customFormat="1" ht="13.2" customHeight="1" x14ac:dyDescent="0.3">
      <c r="A8" s="33"/>
      <c r="B8" s="33" t="s">
        <v>15</v>
      </c>
      <c r="C8" s="42"/>
      <c r="D8" s="43"/>
      <c r="E8" s="44"/>
      <c r="F8" s="44"/>
      <c r="G8" s="44"/>
      <c r="H8" s="44"/>
      <c r="I8" s="45"/>
      <c r="J8" s="290"/>
      <c r="K8" s="44"/>
      <c r="L8" s="44"/>
      <c r="M8" s="44"/>
      <c r="N8" s="44"/>
      <c r="O8" s="45"/>
      <c r="P8" s="137">
        <f>+D8+J8</f>
        <v>0</v>
      </c>
      <c r="Q8" s="138">
        <f>+F8+L8</f>
        <v>0</v>
      </c>
      <c r="R8" s="139">
        <f>+P8+Q8</f>
        <v>0</v>
      </c>
      <c r="S8" s="39"/>
      <c r="T8" s="43"/>
      <c r="U8" s="44"/>
      <c r="V8" s="44"/>
      <c r="W8" s="44"/>
      <c r="X8" s="44"/>
      <c r="Y8" s="45"/>
      <c r="Z8" s="46"/>
      <c r="AA8" s="44"/>
      <c r="AB8" s="44"/>
      <c r="AC8" s="44"/>
      <c r="AD8" s="44"/>
      <c r="AE8" s="45"/>
      <c r="AF8" s="137">
        <f>+T8+Z8</f>
        <v>0</v>
      </c>
      <c r="AG8" s="138">
        <f>+V8+AB8</f>
        <v>0</v>
      </c>
      <c r="AH8" s="139">
        <f>+AF8+AG8</f>
        <v>0</v>
      </c>
      <c r="AI8" s="41"/>
      <c r="AJ8" s="43"/>
      <c r="AK8" s="44"/>
      <c r="AL8" s="44"/>
      <c r="AM8" s="44"/>
      <c r="AN8" s="44"/>
      <c r="AO8" s="45"/>
      <c r="AP8" s="46"/>
      <c r="AQ8" s="44"/>
      <c r="AR8" s="44"/>
      <c r="AS8" s="44"/>
      <c r="AT8" s="44"/>
      <c r="AU8" s="45"/>
      <c r="AV8" s="137">
        <f>+AJ8+AP8</f>
        <v>0</v>
      </c>
      <c r="AW8" s="138">
        <f>+AL8+AR8</f>
        <v>0</v>
      </c>
      <c r="AX8" s="139">
        <f>+AV8+AW8</f>
        <v>0</v>
      </c>
      <c r="AY8" s="41"/>
      <c r="AZ8" s="43"/>
      <c r="BA8" s="44"/>
      <c r="BB8" s="44"/>
      <c r="BC8" s="44"/>
      <c r="BD8" s="44"/>
      <c r="BE8" s="45"/>
      <c r="BF8" s="46"/>
      <c r="BG8" s="44"/>
      <c r="BH8" s="44"/>
      <c r="BI8" s="44"/>
      <c r="BJ8" s="44"/>
      <c r="BK8" s="45"/>
      <c r="BL8" s="137">
        <f>+AZ8+BF8</f>
        <v>0</v>
      </c>
      <c r="BM8" s="138">
        <f>+BB8+BH8</f>
        <v>0</v>
      </c>
      <c r="BN8" s="139">
        <f>+BL8+BM8</f>
        <v>0</v>
      </c>
      <c r="BO8" s="41"/>
      <c r="BP8" s="43"/>
      <c r="BQ8" s="44"/>
      <c r="BR8" s="44"/>
      <c r="BS8" s="44"/>
      <c r="BT8" s="44"/>
      <c r="BU8" s="45"/>
      <c r="BV8" s="46"/>
      <c r="BW8" s="44"/>
      <c r="BX8" s="44"/>
      <c r="BY8" s="44"/>
      <c r="BZ8" s="44"/>
      <c r="CA8" s="45"/>
      <c r="CB8" s="137">
        <f>+BP8+BV8</f>
        <v>0</v>
      </c>
      <c r="CC8" s="138">
        <f>+BR8+BX8</f>
        <v>0</v>
      </c>
      <c r="CD8" s="139">
        <f>+CB8+CC8</f>
        <v>0</v>
      </c>
      <c r="CE8" s="41"/>
      <c r="CF8" s="46"/>
      <c r="CG8" s="44"/>
      <c r="CH8" s="44"/>
      <c r="CI8" s="44"/>
      <c r="CJ8" s="44"/>
      <c r="CK8" s="45"/>
      <c r="CL8" s="46"/>
      <c r="CM8" s="44"/>
      <c r="CN8" s="44"/>
      <c r="CO8" s="44"/>
      <c r="CP8" s="44"/>
      <c r="CQ8" s="45"/>
      <c r="CR8" s="137">
        <f>+CF8+CL8</f>
        <v>0</v>
      </c>
      <c r="CS8" s="138">
        <f>+CH8+CN8</f>
        <v>0</v>
      </c>
      <c r="CT8" s="139">
        <f>+CR8+CS8</f>
        <v>0</v>
      </c>
      <c r="CU8" s="41"/>
      <c r="CV8" s="46">
        <f t="shared" ref="CV8:CV15" si="0">+D8+T8+AJ8+AZ8+BP8+CF8</f>
        <v>0</v>
      </c>
      <c r="CW8" s="44"/>
      <c r="CX8" s="44">
        <f t="shared" ref="CX8:CX15" si="1">+F8+V8+AL8+BB8+BR8+CH8</f>
        <v>0</v>
      </c>
      <c r="CY8" s="47"/>
      <c r="CZ8" s="44">
        <f>+CV8+CX8</f>
        <v>0</v>
      </c>
      <c r="DA8" s="48"/>
      <c r="DB8" s="46">
        <f>+J8+Z8+AP8+BF8+BV8+CL8</f>
        <v>0</v>
      </c>
      <c r="DC8" s="47"/>
      <c r="DD8" s="44">
        <f>+L8+AB8+AR8+BH8+BX8+CN8</f>
        <v>0</v>
      </c>
      <c r="DE8" s="47"/>
      <c r="DF8" s="44">
        <f>+DB8+DD8</f>
        <v>0</v>
      </c>
      <c r="DG8" s="48"/>
      <c r="DH8" s="176"/>
      <c r="DI8" s="187" t="s">
        <v>15</v>
      </c>
      <c r="DJ8" s="46">
        <f>+CZ8</f>
        <v>0</v>
      </c>
      <c r="DK8" s="44">
        <f>+DF8</f>
        <v>0</v>
      </c>
      <c r="DL8" s="45">
        <f>+DJ8+DK8</f>
        <v>0</v>
      </c>
      <c r="DM8"/>
    </row>
    <row r="9" spans="1:119" s="25" customFormat="1" ht="13.2" customHeight="1" x14ac:dyDescent="0.3">
      <c r="A9" s="33"/>
      <c r="B9" s="33" t="s">
        <v>16</v>
      </c>
      <c r="C9" s="42"/>
      <c r="D9" s="43"/>
      <c r="E9" s="44"/>
      <c r="F9" s="44"/>
      <c r="G9" s="44"/>
      <c r="H9" s="44"/>
      <c r="I9" s="45"/>
      <c r="J9" s="290"/>
      <c r="K9" s="44"/>
      <c r="L9" s="44"/>
      <c r="M9" s="44"/>
      <c r="N9" s="44"/>
      <c r="O9" s="45"/>
      <c r="P9" s="140">
        <f t="shared" ref="P9:P16" si="2">+D9+J9</f>
        <v>0</v>
      </c>
      <c r="Q9" s="141">
        <f t="shared" ref="Q9:Q16" si="3">+F9+L9</f>
        <v>0</v>
      </c>
      <c r="R9" s="142">
        <f t="shared" ref="R9:R16" si="4">+P9+Q9</f>
        <v>0</v>
      </c>
      <c r="S9" s="39"/>
      <c r="T9" s="43"/>
      <c r="U9" s="44"/>
      <c r="V9" s="44"/>
      <c r="W9" s="44"/>
      <c r="X9" s="44"/>
      <c r="Y9" s="45"/>
      <c r="Z9" s="46"/>
      <c r="AA9" s="44"/>
      <c r="AB9" s="44"/>
      <c r="AC9" s="44"/>
      <c r="AD9" s="44"/>
      <c r="AE9" s="45"/>
      <c r="AF9" s="140">
        <f t="shared" ref="AF9:AF16" si="5">+T9+Z9</f>
        <v>0</v>
      </c>
      <c r="AG9" s="141">
        <f t="shared" ref="AG9:AG16" si="6">+V9+AB9</f>
        <v>0</v>
      </c>
      <c r="AH9" s="142">
        <f t="shared" ref="AH9:AH16" si="7">+AF9+AG9</f>
        <v>0</v>
      </c>
      <c r="AI9" s="41"/>
      <c r="AJ9" s="43"/>
      <c r="AK9" s="44"/>
      <c r="AL9" s="44"/>
      <c r="AM9" s="44"/>
      <c r="AN9" s="44"/>
      <c r="AO9" s="45"/>
      <c r="AP9" s="46"/>
      <c r="AQ9" s="44"/>
      <c r="AR9" s="44"/>
      <c r="AS9" s="44"/>
      <c r="AT9" s="44"/>
      <c r="AU9" s="45"/>
      <c r="AV9" s="140">
        <f t="shared" ref="AV9:AV16" si="8">+AJ9+AP9</f>
        <v>0</v>
      </c>
      <c r="AW9" s="141">
        <f t="shared" ref="AW9:AW16" si="9">+AL9+AR9</f>
        <v>0</v>
      </c>
      <c r="AX9" s="142">
        <f t="shared" ref="AX9:AX16" si="10">+AV9+AW9</f>
        <v>0</v>
      </c>
      <c r="AY9" s="41"/>
      <c r="AZ9" s="43"/>
      <c r="BA9" s="44"/>
      <c r="BB9" s="44"/>
      <c r="BC9" s="44"/>
      <c r="BD9" s="44"/>
      <c r="BE9" s="45"/>
      <c r="BF9" s="46"/>
      <c r="BG9" s="44"/>
      <c r="BH9" s="44"/>
      <c r="BI9" s="44"/>
      <c r="BJ9" s="44"/>
      <c r="BK9" s="45"/>
      <c r="BL9" s="140">
        <f t="shared" ref="BL9:BL16" si="11">+AZ9+BF9</f>
        <v>0</v>
      </c>
      <c r="BM9" s="141">
        <f t="shared" ref="BM9:BM16" si="12">+BB9+BH9</f>
        <v>0</v>
      </c>
      <c r="BN9" s="142">
        <f t="shared" ref="BN9:BN16" si="13">+BL9+BM9</f>
        <v>0</v>
      </c>
      <c r="BO9" s="41"/>
      <c r="BP9" s="43"/>
      <c r="BQ9" s="44"/>
      <c r="BR9" s="44"/>
      <c r="BS9" s="44"/>
      <c r="BT9" s="44"/>
      <c r="BU9" s="45"/>
      <c r="BV9" s="46"/>
      <c r="BW9" s="44"/>
      <c r="BX9" s="44"/>
      <c r="BY9" s="44"/>
      <c r="BZ9" s="44"/>
      <c r="CA9" s="45"/>
      <c r="CB9" s="140">
        <f t="shared" ref="CB9:CB16" si="14">+BP9+BV9</f>
        <v>0</v>
      </c>
      <c r="CC9" s="141">
        <f t="shared" ref="CC9:CC16" si="15">+BR9+BX9</f>
        <v>0</v>
      </c>
      <c r="CD9" s="142">
        <f t="shared" ref="CD9:CD16" si="16">+CB9+CC9</f>
        <v>0</v>
      </c>
      <c r="CE9" s="41"/>
      <c r="CF9" s="46"/>
      <c r="CG9" s="44"/>
      <c r="CH9" s="44"/>
      <c r="CI9" s="44"/>
      <c r="CJ9" s="44"/>
      <c r="CK9" s="45"/>
      <c r="CL9" s="46"/>
      <c r="CM9" s="44"/>
      <c r="CN9" s="44"/>
      <c r="CO9" s="44"/>
      <c r="CP9" s="44"/>
      <c r="CQ9" s="45"/>
      <c r="CR9" s="140">
        <f t="shared" ref="CR9:CR16" si="17">+CF9+CL9</f>
        <v>0</v>
      </c>
      <c r="CS9" s="141">
        <f t="shared" ref="CS9:CS16" si="18">+CH9+CN9</f>
        <v>0</v>
      </c>
      <c r="CT9" s="142">
        <f t="shared" ref="CT9:CT16" si="19">+CR9+CS9</f>
        <v>0</v>
      </c>
      <c r="CU9" s="41"/>
      <c r="CV9" s="46">
        <f t="shared" si="0"/>
        <v>0</v>
      </c>
      <c r="CW9" s="44"/>
      <c r="CX9" s="44">
        <f t="shared" si="1"/>
        <v>0</v>
      </c>
      <c r="CY9" s="47"/>
      <c r="CZ9" s="44">
        <f t="shared" ref="CZ9:CZ16" si="20">+CV9+CX9</f>
        <v>0</v>
      </c>
      <c r="DA9" s="48"/>
      <c r="DB9" s="46"/>
      <c r="DC9" s="47"/>
      <c r="DD9" s="44">
        <v>0</v>
      </c>
      <c r="DE9" s="47"/>
      <c r="DF9" s="44">
        <v>0</v>
      </c>
      <c r="DG9" s="48"/>
      <c r="DH9" s="176"/>
      <c r="DI9" s="187" t="s">
        <v>16</v>
      </c>
      <c r="DJ9" s="46">
        <f>+CZ9</f>
        <v>0</v>
      </c>
      <c r="DK9" s="44">
        <f>+DF9</f>
        <v>0</v>
      </c>
      <c r="DL9" s="45">
        <f>+DJ9+DK9</f>
        <v>0</v>
      </c>
      <c r="DM9"/>
    </row>
    <row r="10" spans="1:119" s="25" customFormat="1" ht="13.2" customHeight="1" x14ac:dyDescent="0.3">
      <c r="A10" s="33"/>
      <c r="B10" s="49" t="s">
        <v>17</v>
      </c>
      <c r="C10" s="50"/>
      <c r="D10" s="51"/>
      <c r="E10" s="52"/>
      <c r="F10" s="52"/>
      <c r="G10" s="52"/>
      <c r="H10" s="52"/>
      <c r="I10" s="53"/>
      <c r="J10" s="291"/>
      <c r="K10" s="52"/>
      <c r="L10" s="52"/>
      <c r="M10" s="52"/>
      <c r="N10" s="52"/>
      <c r="O10" s="53"/>
      <c r="P10" s="143">
        <f t="shared" si="2"/>
        <v>0</v>
      </c>
      <c r="Q10" s="144">
        <f t="shared" si="3"/>
        <v>0</v>
      </c>
      <c r="R10" s="145">
        <f t="shared" si="4"/>
        <v>0</v>
      </c>
      <c r="S10" s="39"/>
      <c r="T10" s="51"/>
      <c r="U10" s="52"/>
      <c r="V10" s="52"/>
      <c r="W10" s="52"/>
      <c r="X10" s="52"/>
      <c r="Y10" s="53"/>
      <c r="Z10" s="54"/>
      <c r="AA10" s="52"/>
      <c r="AB10" s="52"/>
      <c r="AC10" s="52"/>
      <c r="AD10" s="52"/>
      <c r="AE10" s="53"/>
      <c r="AF10" s="143">
        <f t="shared" si="5"/>
        <v>0</v>
      </c>
      <c r="AG10" s="144">
        <f t="shared" si="6"/>
        <v>0</v>
      </c>
      <c r="AH10" s="145">
        <f t="shared" si="7"/>
        <v>0</v>
      </c>
      <c r="AI10" s="41"/>
      <c r="AJ10" s="51"/>
      <c r="AK10" s="52"/>
      <c r="AL10" s="52"/>
      <c r="AM10" s="52"/>
      <c r="AN10" s="52"/>
      <c r="AO10" s="53"/>
      <c r="AP10" s="54"/>
      <c r="AQ10" s="52"/>
      <c r="AR10" s="52"/>
      <c r="AS10" s="52"/>
      <c r="AT10" s="52"/>
      <c r="AU10" s="53"/>
      <c r="AV10" s="143">
        <f t="shared" si="8"/>
        <v>0</v>
      </c>
      <c r="AW10" s="144">
        <f t="shared" si="9"/>
        <v>0</v>
      </c>
      <c r="AX10" s="145">
        <f t="shared" si="10"/>
        <v>0</v>
      </c>
      <c r="AY10" s="41"/>
      <c r="AZ10" s="51"/>
      <c r="BA10" s="52"/>
      <c r="BB10" s="52"/>
      <c r="BC10" s="52"/>
      <c r="BD10" s="52"/>
      <c r="BE10" s="53"/>
      <c r="BF10" s="54"/>
      <c r="BG10" s="52"/>
      <c r="BH10" s="52"/>
      <c r="BI10" s="52"/>
      <c r="BJ10" s="52"/>
      <c r="BK10" s="53"/>
      <c r="BL10" s="143">
        <f t="shared" si="11"/>
        <v>0</v>
      </c>
      <c r="BM10" s="144">
        <f t="shared" si="12"/>
        <v>0</v>
      </c>
      <c r="BN10" s="145">
        <f t="shared" si="13"/>
        <v>0</v>
      </c>
      <c r="BO10" s="41"/>
      <c r="BP10" s="51"/>
      <c r="BQ10" s="52"/>
      <c r="BR10" s="52"/>
      <c r="BS10" s="52"/>
      <c r="BT10" s="52"/>
      <c r="BU10" s="53"/>
      <c r="BV10" s="54"/>
      <c r="BW10" s="52"/>
      <c r="BX10" s="52"/>
      <c r="BY10" s="52"/>
      <c r="BZ10" s="52"/>
      <c r="CA10" s="53"/>
      <c r="CB10" s="143">
        <f t="shared" si="14"/>
        <v>0</v>
      </c>
      <c r="CC10" s="144">
        <f t="shared" si="15"/>
        <v>0</v>
      </c>
      <c r="CD10" s="145">
        <f t="shared" si="16"/>
        <v>0</v>
      </c>
      <c r="CE10" s="41"/>
      <c r="CF10" s="54"/>
      <c r="CG10" s="52"/>
      <c r="CH10" s="52"/>
      <c r="CI10" s="52"/>
      <c r="CJ10" s="52"/>
      <c r="CK10" s="53"/>
      <c r="CL10" s="54"/>
      <c r="CM10" s="52"/>
      <c r="CN10" s="52"/>
      <c r="CO10" s="52"/>
      <c r="CP10" s="52"/>
      <c r="CQ10" s="53"/>
      <c r="CR10" s="143">
        <f t="shared" si="17"/>
        <v>0</v>
      </c>
      <c r="CS10" s="144">
        <f t="shared" si="18"/>
        <v>0</v>
      </c>
      <c r="CT10" s="145">
        <f t="shared" si="19"/>
        <v>0</v>
      </c>
      <c r="CU10" s="41"/>
      <c r="CV10" s="46">
        <f t="shared" si="0"/>
        <v>0</v>
      </c>
      <c r="CW10" s="44"/>
      <c r="CX10" s="44">
        <f t="shared" si="1"/>
        <v>0</v>
      </c>
      <c r="CY10" s="55"/>
      <c r="CZ10" s="44">
        <f t="shared" si="20"/>
        <v>0</v>
      </c>
      <c r="DA10" s="56"/>
      <c r="DB10" s="54">
        <f>+DB8+DB9</f>
        <v>0</v>
      </c>
      <c r="DC10" s="55"/>
      <c r="DD10" s="52">
        <f>+DD8+DD9</f>
        <v>0</v>
      </c>
      <c r="DE10" s="55"/>
      <c r="DF10" s="52">
        <f>+DF8+DF9</f>
        <v>0</v>
      </c>
      <c r="DG10" s="56"/>
      <c r="DH10" s="175"/>
      <c r="DI10" s="188" t="s">
        <v>17</v>
      </c>
      <c r="DJ10" s="54">
        <f>+DJ8</f>
        <v>0</v>
      </c>
      <c r="DK10" s="52">
        <f>+DK8</f>
        <v>0</v>
      </c>
      <c r="DL10" s="53">
        <f>+DL8</f>
        <v>0</v>
      </c>
      <c r="DM10"/>
    </row>
    <row r="11" spans="1:119" s="25" customFormat="1" ht="15.6" x14ac:dyDescent="0.3">
      <c r="A11" s="33">
        <v>2</v>
      </c>
      <c r="B11" s="33" t="s">
        <v>1</v>
      </c>
      <c r="C11" s="42"/>
      <c r="D11" s="43"/>
      <c r="E11" s="44"/>
      <c r="F11" s="44"/>
      <c r="G11" s="44"/>
      <c r="H11" s="44"/>
      <c r="I11" s="45"/>
      <c r="J11" s="290"/>
      <c r="K11" s="44"/>
      <c r="L11" s="44"/>
      <c r="M11" s="44"/>
      <c r="N11" s="44"/>
      <c r="O11" s="45"/>
      <c r="P11" s="137">
        <f t="shared" si="2"/>
        <v>0</v>
      </c>
      <c r="Q11" s="138">
        <f t="shared" si="3"/>
        <v>0</v>
      </c>
      <c r="R11" s="139">
        <f t="shared" si="4"/>
        <v>0</v>
      </c>
      <c r="S11" s="39"/>
      <c r="T11" s="43"/>
      <c r="U11" s="44"/>
      <c r="V11" s="44"/>
      <c r="W11" s="44"/>
      <c r="X11" s="44"/>
      <c r="Y11" s="45"/>
      <c r="Z11" s="46"/>
      <c r="AA11" s="44"/>
      <c r="AB11" s="44"/>
      <c r="AC11" s="44"/>
      <c r="AD11" s="44"/>
      <c r="AE11" s="45"/>
      <c r="AF11" s="137">
        <f t="shared" si="5"/>
        <v>0</v>
      </c>
      <c r="AG11" s="138">
        <f t="shared" si="6"/>
        <v>0</v>
      </c>
      <c r="AH11" s="139">
        <f t="shared" si="7"/>
        <v>0</v>
      </c>
      <c r="AI11" s="41"/>
      <c r="AJ11" s="43"/>
      <c r="AK11" s="44"/>
      <c r="AL11" s="44"/>
      <c r="AM11" s="44"/>
      <c r="AN11" s="44"/>
      <c r="AO11" s="45"/>
      <c r="AP11" s="46"/>
      <c r="AQ11" s="44"/>
      <c r="AR11" s="44"/>
      <c r="AS11" s="44"/>
      <c r="AT11" s="44"/>
      <c r="AU11" s="45"/>
      <c r="AV11" s="137">
        <f t="shared" si="8"/>
        <v>0</v>
      </c>
      <c r="AW11" s="138">
        <f t="shared" si="9"/>
        <v>0</v>
      </c>
      <c r="AX11" s="139">
        <f t="shared" si="10"/>
        <v>0</v>
      </c>
      <c r="AY11" s="41"/>
      <c r="AZ11" s="43"/>
      <c r="BA11" s="44"/>
      <c r="BB11" s="44"/>
      <c r="BC11" s="44"/>
      <c r="BD11" s="44"/>
      <c r="BE11" s="45"/>
      <c r="BF11" s="46"/>
      <c r="BG11" s="44"/>
      <c r="BH11" s="44"/>
      <c r="BI11" s="44"/>
      <c r="BJ11" s="44"/>
      <c r="BK11" s="45"/>
      <c r="BL11" s="137">
        <f t="shared" si="11"/>
        <v>0</v>
      </c>
      <c r="BM11" s="138">
        <f t="shared" si="12"/>
        <v>0</v>
      </c>
      <c r="BN11" s="139">
        <f t="shared" si="13"/>
        <v>0</v>
      </c>
      <c r="BO11" s="41"/>
      <c r="BP11" s="43"/>
      <c r="BQ11" s="44"/>
      <c r="BR11" s="44"/>
      <c r="BS11" s="44"/>
      <c r="BT11" s="44"/>
      <c r="BU11" s="45"/>
      <c r="BV11" s="46"/>
      <c r="BW11" s="44"/>
      <c r="BX11" s="44"/>
      <c r="BY11" s="44"/>
      <c r="BZ11" s="44"/>
      <c r="CA11" s="45"/>
      <c r="CB11" s="137">
        <f t="shared" si="14"/>
        <v>0</v>
      </c>
      <c r="CC11" s="138">
        <f t="shared" si="15"/>
        <v>0</v>
      </c>
      <c r="CD11" s="139">
        <f t="shared" si="16"/>
        <v>0</v>
      </c>
      <c r="CE11" s="41"/>
      <c r="CF11" s="46"/>
      <c r="CG11" s="44"/>
      <c r="CH11" s="44"/>
      <c r="CI11" s="44"/>
      <c r="CJ11" s="44"/>
      <c r="CK11" s="45"/>
      <c r="CL11" s="46"/>
      <c r="CM11" s="44"/>
      <c r="CN11" s="44"/>
      <c r="CO11" s="44"/>
      <c r="CP11" s="44"/>
      <c r="CQ11" s="45"/>
      <c r="CR11" s="137">
        <f t="shared" si="17"/>
        <v>0</v>
      </c>
      <c r="CS11" s="138">
        <f t="shared" si="18"/>
        <v>0</v>
      </c>
      <c r="CT11" s="139">
        <f t="shared" si="19"/>
        <v>0</v>
      </c>
      <c r="CU11" s="41"/>
      <c r="CV11" s="46">
        <f t="shared" si="0"/>
        <v>0</v>
      </c>
      <c r="CW11" s="44"/>
      <c r="CX11" s="44">
        <f t="shared" si="1"/>
        <v>0</v>
      </c>
      <c r="CY11" s="47"/>
      <c r="CZ11" s="44">
        <f t="shared" si="20"/>
        <v>0</v>
      </c>
      <c r="DA11" s="48"/>
      <c r="DB11" s="46">
        <f t="shared" ref="DB11:DB15" si="21">+J11+Z11+AP11+BF11+BV11+CL11</f>
        <v>0</v>
      </c>
      <c r="DC11" s="47"/>
      <c r="DD11" s="44">
        <f t="shared" ref="DD11:DD15" si="22">+L11+AB11+AR11+BH11+BX11+CN11</f>
        <v>0</v>
      </c>
      <c r="DE11" s="47"/>
      <c r="DF11" s="44">
        <f t="shared" ref="DF11:DF15" si="23">+DB11+DD11</f>
        <v>0</v>
      </c>
      <c r="DG11" s="48"/>
      <c r="DH11" s="174"/>
      <c r="DI11" s="187" t="s">
        <v>1</v>
      </c>
      <c r="DJ11" s="46">
        <f t="shared" ref="DJ11:DJ15" si="24">+CZ11</f>
        <v>0</v>
      </c>
      <c r="DK11" s="44">
        <f t="shared" ref="DK11:DK15" si="25">+DF11</f>
        <v>0</v>
      </c>
      <c r="DL11" s="45">
        <f t="shared" ref="DL11:DL15" si="26">+DJ11+DK11</f>
        <v>0</v>
      </c>
      <c r="DM11"/>
    </row>
    <row r="12" spans="1:119" s="25" customFormat="1" ht="15.6" x14ac:dyDescent="0.3">
      <c r="A12" s="33">
        <v>3</v>
      </c>
      <c r="B12" s="33" t="s">
        <v>2</v>
      </c>
      <c r="C12" s="42"/>
      <c r="D12" s="43"/>
      <c r="E12" s="44"/>
      <c r="F12" s="44"/>
      <c r="G12" s="44"/>
      <c r="H12" s="44"/>
      <c r="I12" s="45"/>
      <c r="J12" s="290"/>
      <c r="K12" s="44"/>
      <c r="L12" s="44"/>
      <c r="M12" s="44"/>
      <c r="N12" s="44"/>
      <c r="O12" s="45"/>
      <c r="P12" s="137">
        <f t="shared" si="2"/>
        <v>0</v>
      </c>
      <c r="Q12" s="138">
        <f t="shared" si="3"/>
        <v>0</v>
      </c>
      <c r="R12" s="139">
        <f t="shared" si="4"/>
        <v>0</v>
      </c>
      <c r="S12" s="39"/>
      <c r="T12" s="43"/>
      <c r="U12" s="44"/>
      <c r="V12" s="44"/>
      <c r="W12" s="44"/>
      <c r="X12" s="44"/>
      <c r="Y12" s="45"/>
      <c r="Z12" s="46"/>
      <c r="AA12" s="44"/>
      <c r="AB12" s="44"/>
      <c r="AC12" s="44"/>
      <c r="AD12" s="44"/>
      <c r="AE12" s="45"/>
      <c r="AF12" s="137">
        <f t="shared" si="5"/>
        <v>0</v>
      </c>
      <c r="AG12" s="138">
        <f t="shared" si="6"/>
        <v>0</v>
      </c>
      <c r="AH12" s="139">
        <f t="shared" si="7"/>
        <v>0</v>
      </c>
      <c r="AI12" s="41"/>
      <c r="AJ12" s="43"/>
      <c r="AK12" s="44"/>
      <c r="AL12" s="44"/>
      <c r="AM12" s="44"/>
      <c r="AN12" s="44"/>
      <c r="AO12" s="45"/>
      <c r="AP12" s="46"/>
      <c r="AQ12" s="44"/>
      <c r="AR12" s="44"/>
      <c r="AS12" s="44"/>
      <c r="AT12" s="44"/>
      <c r="AU12" s="45"/>
      <c r="AV12" s="137">
        <f t="shared" si="8"/>
        <v>0</v>
      </c>
      <c r="AW12" s="138">
        <f t="shared" si="9"/>
        <v>0</v>
      </c>
      <c r="AX12" s="139">
        <f t="shared" si="10"/>
        <v>0</v>
      </c>
      <c r="AY12" s="41"/>
      <c r="AZ12" s="43"/>
      <c r="BA12" s="44"/>
      <c r="BB12" s="44"/>
      <c r="BC12" s="44"/>
      <c r="BD12" s="44"/>
      <c r="BE12" s="45"/>
      <c r="BF12" s="46"/>
      <c r="BG12" s="44"/>
      <c r="BH12" s="44"/>
      <c r="BI12" s="44"/>
      <c r="BJ12" s="44"/>
      <c r="BK12" s="45"/>
      <c r="BL12" s="137">
        <f t="shared" si="11"/>
        <v>0</v>
      </c>
      <c r="BM12" s="138">
        <f t="shared" si="12"/>
        <v>0</v>
      </c>
      <c r="BN12" s="139">
        <f t="shared" si="13"/>
        <v>0</v>
      </c>
      <c r="BO12" s="41"/>
      <c r="BP12" s="43"/>
      <c r="BQ12" s="44"/>
      <c r="BR12" s="44"/>
      <c r="BS12" s="44"/>
      <c r="BT12" s="44"/>
      <c r="BU12" s="45"/>
      <c r="BV12" s="46"/>
      <c r="BW12" s="44"/>
      <c r="BX12" s="44"/>
      <c r="BY12" s="44"/>
      <c r="BZ12" s="44"/>
      <c r="CA12" s="45"/>
      <c r="CB12" s="137">
        <f t="shared" si="14"/>
        <v>0</v>
      </c>
      <c r="CC12" s="138">
        <f t="shared" si="15"/>
        <v>0</v>
      </c>
      <c r="CD12" s="139">
        <f t="shared" si="16"/>
        <v>0</v>
      </c>
      <c r="CE12" s="41"/>
      <c r="CF12" s="46"/>
      <c r="CG12" s="44"/>
      <c r="CH12" s="44"/>
      <c r="CI12" s="44"/>
      <c r="CJ12" s="44"/>
      <c r="CK12" s="45"/>
      <c r="CL12" s="46"/>
      <c r="CM12" s="44"/>
      <c r="CN12" s="44"/>
      <c r="CO12" s="44"/>
      <c r="CP12" s="44"/>
      <c r="CQ12" s="45"/>
      <c r="CR12" s="137">
        <f t="shared" si="17"/>
        <v>0</v>
      </c>
      <c r="CS12" s="138">
        <f t="shared" si="18"/>
        <v>0</v>
      </c>
      <c r="CT12" s="139">
        <f t="shared" si="19"/>
        <v>0</v>
      </c>
      <c r="CU12" s="41"/>
      <c r="CV12" s="46">
        <f t="shared" si="0"/>
        <v>0</v>
      </c>
      <c r="CW12" s="44"/>
      <c r="CX12" s="44">
        <f t="shared" si="1"/>
        <v>0</v>
      </c>
      <c r="CY12" s="47"/>
      <c r="CZ12" s="44">
        <f t="shared" si="20"/>
        <v>0</v>
      </c>
      <c r="DA12" s="48"/>
      <c r="DB12" s="46">
        <f t="shared" si="21"/>
        <v>0</v>
      </c>
      <c r="DC12" s="47"/>
      <c r="DD12" s="44">
        <f t="shared" si="22"/>
        <v>0</v>
      </c>
      <c r="DE12" s="47"/>
      <c r="DF12" s="44">
        <f t="shared" si="23"/>
        <v>0</v>
      </c>
      <c r="DG12" s="48"/>
      <c r="DH12" s="174"/>
      <c r="DI12" s="187" t="s">
        <v>2</v>
      </c>
      <c r="DJ12" s="46">
        <f t="shared" si="24"/>
        <v>0</v>
      </c>
      <c r="DK12" s="44">
        <f t="shared" si="25"/>
        <v>0</v>
      </c>
      <c r="DL12" s="45">
        <f t="shared" si="26"/>
        <v>0</v>
      </c>
      <c r="DM12"/>
    </row>
    <row r="13" spans="1:119" s="25" customFormat="1" ht="15.6" x14ac:dyDescent="0.3">
      <c r="A13" s="33">
        <v>4</v>
      </c>
      <c r="B13" s="33" t="s">
        <v>3</v>
      </c>
      <c r="C13" s="42"/>
      <c r="D13" s="43"/>
      <c r="E13" s="44"/>
      <c r="F13" s="44"/>
      <c r="G13" s="44"/>
      <c r="H13" s="44"/>
      <c r="I13" s="45"/>
      <c r="J13" s="290"/>
      <c r="K13" s="44"/>
      <c r="L13" s="44"/>
      <c r="M13" s="44"/>
      <c r="N13" s="44"/>
      <c r="O13" s="45"/>
      <c r="P13" s="137">
        <f t="shared" si="2"/>
        <v>0</v>
      </c>
      <c r="Q13" s="138">
        <f t="shared" si="3"/>
        <v>0</v>
      </c>
      <c r="R13" s="139">
        <f t="shared" si="4"/>
        <v>0</v>
      </c>
      <c r="S13" s="39"/>
      <c r="T13" s="43"/>
      <c r="U13" s="44"/>
      <c r="V13" s="44"/>
      <c r="W13" s="44"/>
      <c r="X13" s="44"/>
      <c r="Y13" s="45"/>
      <c r="Z13" s="46"/>
      <c r="AA13" s="44"/>
      <c r="AB13" s="44"/>
      <c r="AC13" s="44"/>
      <c r="AD13" s="44"/>
      <c r="AE13" s="45"/>
      <c r="AF13" s="137">
        <f t="shared" si="5"/>
        <v>0</v>
      </c>
      <c r="AG13" s="138">
        <f t="shared" si="6"/>
        <v>0</v>
      </c>
      <c r="AH13" s="139">
        <f t="shared" si="7"/>
        <v>0</v>
      </c>
      <c r="AI13" s="41"/>
      <c r="AJ13" s="43"/>
      <c r="AK13" s="44"/>
      <c r="AL13" s="44"/>
      <c r="AM13" s="44"/>
      <c r="AN13" s="44"/>
      <c r="AO13" s="45"/>
      <c r="AP13" s="46"/>
      <c r="AQ13" s="44"/>
      <c r="AR13" s="44"/>
      <c r="AS13" s="44"/>
      <c r="AT13" s="44"/>
      <c r="AU13" s="45"/>
      <c r="AV13" s="137">
        <f t="shared" si="8"/>
        <v>0</v>
      </c>
      <c r="AW13" s="138">
        <f t="shared" si="9"/>
        <v>0</v>
      </c>
      <c r="AX13" s="139">
        <f t="shared" si="10"/>
        <v>0</v>
      </c>
      <c r="AY13" s="41"/>
      <c r="AZ13" s="43"/>
      <c r="BA13" s="44"/>
      <c r="BB13" s="44"/>
      <c r="BC13" s="44"/>
      <c r="BD13" s="44"/>
      <c r="BE13" s="45"/>
      <c r="BF13" s="46"/>
      <c r="BG13" s="44"/>
      <c r="BH13" s="44"/>
      <c r="BI13" s="44"/>
      <c r="BJ13" s="44"/>
      <c r="BK13" s="45"/>
      <c r="BL13" s="137">
        <f t="shared" si="11"/>
        <v>0</v>
      </c>
      <c r="BM13" s="138">
        <f t="shared" si="12"/>
        <v>0</v>
      </c>
      <c r="BN13" s="139">
        <f t="shared" si="13"/>
        <v>0</v>
      </c>
      <c r="BO13" s="41"/>
      <c r="BP13" s="43"/>
      <c r="BQ13" s="44"/>
      <c r="BR13" s="44"/>
      <c r="BS13" s="44"/>
      <c r="BT13" s="44"/>
      <c r="BU13" s="45"/>
      <c r="BV13" s="46"/>
      <c r="BW13" s="44"/>
      <c r="BX13" s="44"/>
      <c r="BY13" s="44"/>
      <c r="BZ13" s="44"/>
      <c r="CA13" s="45"/>
      <c r="CB13" s="137">
        <f t="shared" si="14"/>
        <v>0</v>
      </c>
      <c r="CC13" s="138">
        <f t="shared" si="15"/>
        <v>0</v>
      </c>
      <c r="CD13" s="139">
        <f t="shared" si="16"/>
        <v>0</v>
      </c>
      <c r="CE13" s="41"/>
      <c r="CF13" s="46"/>
      <c r="CG13" s="44"/>
      <c r="CH13" s="44"/>
      <c r="CI13" s="44"/>
      <c r="CJ13" s="44"/>
      <c r="CK13" s="45"/>
      <c r="CL13" s="46"/>
      <c r="CM13" s="44"/>
      <c r="CN13" s="44"/>
      <c r="CO13" s="44"/>
      <c r="CP13" s="44"/>
      <c r="CQ13" s="45"/>
      <c r="CR13" s="137">
        <f t="shared" si="17"/>
        <v>0</v>
      </c>
      <c r="CS13" s="138">
        <f t="shared" si="18"/>
        <v>0</v>
      </c>
      <c r="CT13" s="139">
        <f t="shared" si="19"/>
        <v>0</v>
      </c>
      <c r="CU13" s="41"/>
      <c r="CV13" s="46">
        <f t="shared" si="0"/>
        <v>0</v>
      </c>
      <c r="CW13" s="44"/>
      <c r="CX13" s="44">
        <f t="shared" si="1"/>
        <v>0</v>
      </c>
      <c r="CY13" s="47"/>
      <c r="CZ13" s="44">
        <f t="shared" si="20"/>
        <v>0</v>
      </c>
      <c r="DA13" s="48"/>
      <c r="DB13" s="46">
        <f t="shared" si="21"/>
        <v>0</v>
      </c>
      <c r="DC13" s="47"/>
      <c r="DD13" s="44">
        <f t="shared" si="22"/>
        <v>0</v>
      </c>
      <c r="DE13" s="47"/>
      <c r="DF13" s="44">
        <f t="shared" si="23"/>
        <v>0</v>
      </c>
      <c r="DG13" s="48"/>
      <c r="DH13" s="174"/>
      <c r="DI13" s="187" t="s">
        <v>3</v>
      </c>
      <c r="DJ13" s="46">
        <f t="shared" si="24"/>
        <v>0</v>
      </c>
      <c r="DK13" s="44">
        <f t="shared" si="25"/>
        <v>0</v>
      </c>
      <c r="DL13" s="45">
        <f t="shared" si="26"/>
        <v>0</v>
      </c>
      <c r="DM13"/>
    </row>
    <row r="14" spans="1:119" s="25" customFormat="1" ht="15.6" x14ac:dyDescent="0.3">
      <c r="A14" s="33">
        <v>5</v>
      </c>
      <c r="B14" s="33" t="s">
        <v>4</v>
      </c>
      <c r="C14" s="42"/>
      <c r="D14" s="43"/>
      <c r="E14" s="44"/>
      <c r="F14" s="44"/>
      <c r="G14" s="44"/>
      <c r="H14" s="44"/>
      <c r="I14" s="45"/>
      <c r="J14" s="290"/>
      <c r="K14" s="44"/>
      <c r="L14" s="44"/>
      <c r="M14" s="44"/>
      <c r="N14" s="44"/>
      <c r="O14" s="45"/>
      <c r="P14" s="137">
        <f t="shared" si="2"/>
        <v>0</v>
      </c>
      <c r="Q14" s="138">
        <f t="shared" si="3"/>
        <v>0</v>
      </c>
      <c r="R14" s="139">
        <f t="shared" si="4"/>
        <v>0</v>
      </c>
      <c r="S14" s="39"/>
      <c r="T14" s="43"/>
      <c r="U14" s="44"/>
      <c r="V14" s="44"/>
      <c r="W14" s="44"/>
      <c r="X14" s="44"/>
      <c r="Y14" s="45"/>
      <c r="Z14" s="46"/>
      <c r="AA14" s="44"/>
      <c r="AB14" s="44"/>
      <c r="AC14" s="44"/>
      <c r="AD14" s="44"/>
      <c r="AE14" s="45"/>
      <c r="AF14" s="137">
        <f t="shared" si="5"/>
        <v>0</v>
      </c>
      <c r="AG14" s="138">
        <f t="shared" si="6"/>
        <v>0</v>
      </c>
      <c r="AH14" s="139">
        <f t="shared" si="7"/>
        <v>0</v>
      </c>
      <c r="AI14" s="41"/>
      <c r="AJ14" s="43"/>
      <c r="AK14" s="44"/>
      <c r="AL14" s="44"/>
      <c r="AM14" s="44"/>
      <c r="AN14" s="44"/>
      <c r="AO14" s="45"/>
      <c r="AP14" s="46"/>
      <c r="AQ14" s="44"/>
      <c r="AR14" s="44"/>
      <c r="AS14" s="44"/>
      <c r="AT14" s="44"/>
      <c r="AU14" s="45"/>
      <c r="AV14" s="137">
        <f t="shared" si="8"/>
        <v>0</v>
      </c>
      <c r="AW14" s="138">
        <f t="shared" si="9"/>
        <v>0</v>
      </c>
      <c r="AX14" s="139">
        <f t="shared" si="10"/>
        <v>0</v>
      </c>
      <c r="AY14" s="41"/>
      <c r="AZ14" s="43"/>
      <c r="BA14" s="44"/>
      <c r="BB14" s="44"/>
      <c r="BC14" s="44"/>
      <c r="BD14" s="44"/>
      <c r="BE14" s="45"/>
      <c r="BF14" s="46"/>
      <c r="BG14" s="44"/>
      <c r="BH14" s="44"/>
      <c r="BI14" s="44"/>
      <c r="BJ14" s="44"/>
      <c r="BK14" s="45"/>
      <c r="BL14" s="137">
        <f t="shared" si="11"/>
        <v>0</v>
      </c>
      <c r="BM14" s="138">
        <f t="shared" si="12"/>
        <v>0</v>
      </c>
      <c r="BN14" s="139">
        <f t="shared" si="13"/>
        <v>0</v>
      </c>
      <c r="BO14" s="41"/>
      <c r="BP14" s="43"/>
      <c r="BQ14" s="44"/>
      <c r="BR14" s="44"/>
      <c r="BS14" s="44"/>
      <c r="BT14" s="44"/>
      <c r="BU14" s="45"/>
      <c r="BV14" s="46"/>
      <c r="BW14" s="44"/>
      <c r="BX14" s="44"/>
      <c r="BY14" s="44"/>
      <c r="BZ14" s="44"/>
      <c r="CA14" s="45"/>
      <c r="CB14" s="137">
        <f t="shared" si="14"/>
        <v>0</v>
      </c>
      <c r="CC14" s="138">
        <f t="shared" si="15"/>
        <v>0</v>
      </c>
      <c r="CD14" s="139">
        <f t="shared" si="16"/>
        <v>0</v>
      </c>
      <c r="CE14" s="41"/>
      <c r="CF14" s="46"/>
      <c r="CG14" s="44"/>
      <c r="CH14" s="44"/>
      <c r="CI14" s="44"/>
      <c r="CJ14" s="44"/>
      <c r="CK14" s="45"/>
      <c r="CL14" s="46"/>
      <c r="CM14" s="44"/>
      <c r="CN14" s="44"/>
      <c r="CO14" s="44"/>
      <c r="CP14" s="44"/>
      <c r="CQ14" s="45"/>
      <c r="CR14" s="137">
        <f t="shared" si="17"/>
        <v>0</v>
      </c>
      <c r="CS14" s="138">
        <f t="shared" si="18"/>
        <v>0</v>
      </c>
      <c r="CT14" s="139">
        <f t="shared" si="19"/>
        <v>0</v>
      </c>
      <c r="CU14" s="41"/>
      <c r="CV14" s="46">
        <f t="shared" si="0"/>
        <v>0</v>
      </c>
      <c r="CW14" s="44"/>
      <c r="CX14" s="44">
        <f t="shared" si="1"/>
        <v>0</v>
      </c>
      <c r="CY14" s="47"/>
      <c r="CZ14" s="44">
        <f t="shared" si="20"/>
        <v>0</v>
      </c>
      <c r="DA14" s="48"/>
      <c r="DB14" s="46">
        <f t="shared" si="21"/>
        <v>0</v>
      </c>
      <c r="DC14" s="47"/>
      <c r="DD14" s="44">
        <f t="shared" si="22"/>
        <v>0</v>
      </c>
      <c r="DE14" s="47"/>
      <c r="DF14" s="44">
        <f t="shared" si="23"/>
        <v>0</v>
      </c>
      <c r="DG14" s="48"/>
      <c r="DH14" s="174"/>
      <c r="DI14" s="187" t="s">
        <v>4</v>
      </c>
      <c r="DJ14" s="46">
        <f t="shared" si="24"/>
        <v>0</v>
      </c>
      <c r="DK14" s="44">
        <f t="shared" si="25"/>
        <v>0</v>
      </c>
      <c r="DL14" s="45">
        <f t="shared" si="26"/>
        <v>0</v>
      </c>
      <c r="DM14"/>
    </row>
    <row r="15" spans="1:119" s="25" customFormat="1" ht="15.6" x14ac:dyDescent="0.3">
      <c r="A15" s="33">
        <v>6</v>
      </c>
      <c r="B15" s="33" t="s">
        <v>5</v>
      </c>
      <c r="C15" s="42"/>
      <c r="D15" s="43"/>
      <c r="E15" s="44"/>
      <c r="F15" s="44"/>
      <c r="G15" s="44"/>
      <c r="H15" s="44"/>
      <c r="I15" s="45"/>
      <c r="J15" s="290"/>
      <c r="K15" s="44"/>
      <c r="L15" s="44"/>
      <c r="M15" s="44"/>
      <c r="N15" s="44"/>
      <c r="O15" s="45"/>
      <c r="P15" s="137">
        <f t="shared" si="2"/>
        <v>0</v>
      </c>
      <c r="Q15" s="138">
        <f t="shared" si="3"/>
        <v>0</v>
      </c>
      <c r="R15" s="139">
        <f t="shared" si="4"/>
        <v>0</v>
      </c>
      <c r="S15" s="39"/>
      <c r="T15" s="43"/>
      <c r="U15" s="44"/>
      <c r="V15" s="44"/>
      <c r="W15" s="44"/>
      <c r="X15" s="44"/>
      <c r="Y15" s="45"/>
      <c r="Z15" s="46"/>
      <c r="AA15" s="44"/>
      <c r="AB15" s="44"/>
      <c r="AC15" s="44"/>
      <c r="AD15" s="44"/>
      <c r="AE15" s="45"/>
      <c r="AF15" s="137">
        <f t="shared" si="5"/>
        <v>0</v>
      </c>
      <c r="AG15" s="138">
        <f t="shared" si="6"/>
        <v>0</v>
      </c>
      <c r="AH15" s="139">
        <f t="shared" si="7"/>
        <v>0</v>
      </c>
      <c r="AI15" s="41"/>
      <c r="AJ15" s="43"/>
      <c r="AK15" s="44"/>
      <c r="AL15" s="44"/>
      <c r="AM15" s="44"/>
      <c r="AN15" s="44"/>
      <c r="AO15" s="45"/>
      <c r="AP15" s="46"/>
      <c r="AQ15" s="44"/>
      <c r="AR15" s="44"/>
      <c r="AS15" s="44"/>
      <c r="AT15" s="44"/>
      <c r="AU15" s="45"/>
      <c r="AV15" s="137">
        <f t="shared" si="8"/>
        <v>0</v>
      </c>
      <c r="AW15" s="138">
        <f t="shared" si="9"/>
        <v>0</v>
      </c>
      <c r="AX15" s="139">
        <f t="shared" si="10"/>
        <v>0</v>
      </c>
      <c r="AY15" s="41"/>
      <c r="AZ15" s="43"/>
      <c r="BA15" s="44"/>
      <c r="BB15" s="44"/>
      <c r="BC15" s="44"/>
      <c r="BD15" s="44"/>
      <c r="BE15" s="45"/>
      <c r="BF15" s="46"/>
      <c r="BG15" s="44"/>
      <c r="BH15" s="44"/>
      <c r="BI15" s="44"/>
      <c r="BJ15" s="44"/>
      <c r="BK15" s="45"/>
      <c r="BL15" s="137">
        <f t="shared" si="11"/>
        <v>0</v>
      </c>
      <c r="BM15" s="138">
        <f t="shared" si="12"/>
        <v>0</v>
      </c>
      <c r="BN15" s="139">
        <f t="shared" si="13"/>
        <v>0</v>
      </c>
      <c r="BO15" s="41"/>
      <c r="BP15" s="43"/>
      <c r="BQ15" s="44"/>
      <c r="BR15" s="44"/>
      <c r="BS15" s="44"/>
      <c r="BT15" s="44"/>
      <c r="BU15" s="45"/>
      <c r="BV15" s="46"/>
      <c r="BW15" s="44"/>
      <c r="BX15" s="44"/>
      <c r="BY15" s="44"/>
      <c r="BZ15" s="44"/>
      <c r="CA15" s="45"/>
      <c r="CB15" s="137">
        <f t="shared" si="14"/>
        <v>0</v>
      </c>
      <c r="CC15" s="138">
        <f t="shared" si="15"/>
        <v>0</v>
      </c>
      <c r="CD15" s="139">
        <f t="shared" si="16"/>
        <v>0</v>
      </c>
      <c r="CE15" s="41"/>
      <c r="CF15" s="46"/>
      <c r="CG15" s="44"/>
      <c r="CH15" s="44"/>
      <c r="CI15" s="44"/>
      <c r="CJ15" s="44"/>
      <c r="CK15" s="45"/>
      <c r="CL15" s="46"/>
      <c r="CM15" s="44"/>
      <c r="CN15" s="44"/>
      <c r="CO15" s="44"/>
      <c r="CP15" s="44"/>
      <c r="CQ15" s="45"/>
      <c r="CR15" s="137">
        <f t="shared" si="17"/>
        <v>0</v>
      </c>
      <c r="CS15" s="138">
        <f t="shared" si="18"/>
        <v>0</v>
      </c>
      <c r="CT15" s="139">
        <f t="shared" si="19"/>
        <v>0</v>
      </c>
      <c r="CU15" s="41"/>
      <c r="CV15" s="46">
        <f t="shared" si="0"/>
        <v>0</v>
      </c>
      <c r="CW15" s="44"/>
      <c r="CX15" s="44">
        <f t="shared" si="1"/>
        <v>0</v>
      </c>
      <c r="CY15" s="47"/>
      <c r="CZ15" s="44">
        <f t="shared" si="20"/>
        <v>0</v>
      </c>
      <c r="DA15" s="48"/>
      <c r="DB15" s="46">
        <f t="shared" si="21"/>
        <v>0</v>
      </c>
      <c r="DC15" s="47"/>
      <c r="DD15" s="44">
        <f t="shared" si="22"/>
        <v>0</v>
      </c>
      <c r="DE15" s="47"/>
      <c r="DF15" s="44">
        <f t="shared" si="23"/>
        <v>0</v>
      </c>
      <c r="DG15" s="48"/>
      <c r="DH15" s="174"/>
      <c r="DI15" s="187" t="s">
        <v>5</v>
      </c>
      <c r="DJ15" s="46">
        <f t="shared" si="24"/>
        <v>0</v>
      </c>
      <c r="DK15" s="44">
        <f t="shared" si="25"/>
        <v>0</v>
      </c>
      <c r="DL15" s="45">
        <f t="shared" si="26"/>
        <v>0</v>
      </c>
      <c r="DM15"/>
    </row>
    <row r="16" spans="1:119" s="25" customFormat="1" ht="15.6" x14ac:dyDescent="0.3">
      <c r="A16" s="33">
        <v>7</v>
      </c>
      <c r="B16" s="33" t="s">
        <v>92</v>
      </c>
      <c r="C16" s="50"/>
      <c r="D16" s="51"/>
      <c r="E16" s="55"/>
      <c r="F16" s="52"/>
      <c r="G16" s="55"/>
      <c r="H16" s="52"/>
      <c r="I16" s="56"/>
      <c r="J16" s="291"/>
      <c r="K16" s="55"/>
      <c r="L16" s="52"/>
      <c r="M16" s="55"/>
      <c r="N16" s="52"/>
      <c r="O16" s="56"/>
      <c r="P16" s="143">
        <f t="shared" si="2"/>
        <v>0</v>
      </c>
      <c r="Q16" s="144">
        <f t="shared" si="3"/>
        <v>0</v>
      </c>
      <c r="R16" s="145">
        <f t="shared" si="4"/>
        <v>0</v>
      </c>
      <c r="S16" s="39"/>
      <c r="T16" s="51"/>
      <c r="U16" s="55"/>
      <c r="V16" s="52"/>
      <c r="W16" s="55"/>
      <c r="X16" s="52"/>
      <c r="Y16" s="56"/>
      <c r="Z16" s="54"/>
      <c r="AA16" s="55"/>
      <c r="AB16" s="52"/>
      <c r="AC16" s="55"/>
      <c r="AD16" s="52"/>
      <c r="AE16" s="56"/>
      <c r="AF16" s="143">
        <f t="shared" si="5"/>
        <v>0</v>
      </c>
      <c r="AG16" s="144">
        <f t="shared" si="6"/>
        <v>0</v>
      </c>
      <c r="AH16" s="145">
        <f t="shared" si="7"/>
        <v>0</v>
      </c>
      <c r="AI16" s="41"/>
      <c r="AJ16" s="51"/>
      <c r="AK16" s="55"/>
      <c r="AL16" s="52"/>
      <c r="AM16" s="55"/>
      <c r="AN16" s="52"/>
      <c r="AO16" s="56"/>
      <c r="AP16" s="54"/>
      <c r="AQ16" s="55"/>
      <c r="AR16" s="52"/>
      <c r="AS16" s="55"/>
      <c r="AT16" s="52"/>
      <c r="AU16" s="56"/>
      <c r="AV16" s="143">
        <f t="shared" si="8"/>
        <v>0</v>
      </c>
      <c r="AW16" s="144">
        <f t="shared" si="9"/>
        <v>0</v>
      </c>
      <c r="AX16" s="145">
        <f t="shared" si="10"/>
        <v>0</v>
      </c>
      <c r="AY16" s="41"/>
      <c r="AZ16" s="51"/>
      <c r="BA16" s="55"/>
      <c r="BB16" s="52"/>
      <c r="BC16" s="55"/>
      <c r="BD16" s="52"/>
      <c r="BE16" s="56"/>
      <c r="BF16" s="54"/>
      <c r="BG16" s="55"/>
      <c r="BH16" s="52"/>
      <c r="BI16" s="55"/>
      <c r="BJ16" s="52"/>
      <c r="BK16" s="56"/>
      <c r="BL16" s="143">
        <f t="shared" si="11"/>
        <v>0</v>
      </c>
      <c r="BM16" s="144">
        <f t="shared" si="12"/>
        <v>0</v>
      </c>
      <c r="BN16" s="145">
        <f t="shared" si="13"/>
        <v>0</v>
      </c>
      <c r="BO16" s="41"/>
      <c r="BP16" s="51"/>
      <c r="BQ16" s="55"/>
      <c r="BR16" s="52"/>
      <c r="BS16" s="55"/>
      <c r="BT16" s="52"/>
      <c r="BU16" s="56"/>
      <c r="BV16" s="54"/>
      <c r="BW16" s="55"/>
      <c r="BX16" s="54"/>
      <c r="BY16" s="55"/>
      <c r="BZ16" s="54"/>
      <c r="CA16" s="56"/>
      <c r="CB16" s="143">
        <f t="shared" si="14"/>
        <v>0</v>
      </c>
      <c r="CC16" s="144">
        <f t="shared" si="15"/>
        <v>0</v>
      </c>
      <c r="CD16" s="145">
        <f t="shared" si="16"/>
        <v>0</v>
      </c>
      <c r="CE16" s="41"/>
      <c r="CF16" s="54"/>
      <c r="CG16" s="55"/>
      <c r="CH16" s="52"/>
      <c r="CI16" s="55"/>
      <c r="CJ16" s="52"/>
      <c r="CK16" s="56"/>
      <c r="CL16" s="54"/>
      <c r="CM16" s="55"/>
      <c r="CN16" s="52"/>
      <c r="CO16" s="55"/>
      <c r="CP16" s="52"/>
      <c r="CQ16" s="56"/>
      <c r="CR16" s="143">
        <f t="shared" si="17"/>
        <v>0</v>
      </c>
      <c r="CS16" s="144">
        <f t="shared" si="18"/>
        <v>0</v>
      </c>
      <c r="CT16" s="145">
        <f t="shared" si="19"/>
        <v>0</v>
      </c>
      <c r="CU16" s="41"/>
      <c r="CV16" s="54">
        <f>SUM(CV10:CV15)</f>
        <v>0</v>
      </c>
      <c r="CW16" s="55" t="e">
        <f>+CV16/$CV$111</f>
        <v>#DIV/0!</v>
      </c>
      <c r="CX16" s="52">
        <f>SUM(CX10:CX15)</f>
        <v>0</v>
      </c>
      <c r="CY16" s="55" t="e">
        <f>+CX16/$CX$111</f>
        <v>#DIV/0!</v>
      </c>
      <c r="CZ16" s="52">
        <f t="shared" si="20"/>
        <v>0</v>
      </c>
      <c r="DA16" s="56" t="e">
        <f>+CZ16/$CZ$111</f>
        <v>#DIV/0!</v>
      </c>
      <c r="DB16" s="54">
        <f>SUM(DB10:DB15)</f>
        <v>0</v>
      </c>
      <c r="DC16" s="55" t="e">
        <f>+DB16/$DB$111</f>
        <v>#DIV/0!</v>
      </c>
      <c r="DD16" s="52">
        <f>SUM(DD10:DD15)</f>
        <v>0</v>
      </c>
      <c r="DE16" s="55" t="e">
        <f>+DD16/$DD$111</f>
        <v>#DIV/0!</v>
      </c>
      <c r="DF16" s="52">
        <f>SUM(DF10:DF15)</f>
        <v>0</v>
      </c>
      <c r="DG16" s="56" t="e">
        <f>+DF16/$DF$111</f>
        <v>#DIV/0!</v>
      </c>
      <c r="DH16" s="175"/>
      <c r="DI16" s="187" t="s">
        <v>92</v>
      </c>
      <c r="DJ16" s="54">
        <f>SUM(DJ10:DJ15)</f>
        <v>0</v>
      </c>
      <c r="DK16" s="52">
        <f>SUM(DK10:DK15)</f>
        <v>0</v>
      </c>
      <c r="DL16" s="53">
        <f>SUM(DL10:DL15)</f>
        <v>0</v>
      </c>
      <c r="DM16"/>
      <c r="DO16" s="57"/>
    </row>
    <row r="17" spans="1:117" s="25" customFormat="1" ht="15.6" x14ac:dyDescent="0.3">
      <c r="A17" s="33"/>
      <c r="B17" s="33"/>
      <c r="C17" s="42"/>
      <c r="D17" s="43"/>
      <c r="E17" s="44"/>
      <c r="F17" s="44"/>
      <c r="G17" s="44"/>
      <c r="H17" s="44"/>
      <c r="I17" s="45"/>
      <c r="J17" s="290"/>
      <c r="K17" s="44"/>
      <c r="L17" s="44"/>
      <c r="M17" s="44"/>
      <c r="N17" s="44"/>
      <c r="O17" s="45"/>
      <c r="P17" s="146"/>
      <c r="Q17" s="147"/>
      <c r="R17" s="148"/>
      <c r="S17" s="39"/>
      <c r="T17" s="43"/>
      <c r="U17" s="44"/>
      <c r="V17" s="44"/>
      <c r="W17" s="44"/>
      <c r="X17" s="44"/>
      <c r="Y17" s="45"/>
      <c r="Z17" s="46"/>
      <c r="AA17" s="44"/>
      <c r="AB17" s="44"/>
      <c r="AC17" s="44"/>
      <c r="AD17" s="44"/>
      <c r="AE17" s="45"/>
      <c r="AF17" s="146"/>
      <c r="AG17" s="147"/>
      <c r="AH17" s="148"/>
      <c r="AI17" s="41"/>
      <c r="AJ17" s="43"/>
      <c r="AK17" s="44"/>
      <c r="AL17" s="44"/>
      <c r="AM17" s="44"/>
      <c r="AN17" s="44"/>
      <c r="AO17" s="45"/>
      <c r="AP17" s="46"/>
      <c r="AQ17" s="44"/>
      <c r="AR17" s="44"/>
      <c r="AS17" s="44"/>
      <c r="AT17" s="44"/>
      <c r="AU17" s="45"/>
      <c r="AV17" s="146"/>
      <c r="AW17" s="147"/>
      <c r="AX17" s="148"/>
      <c r="AY17" s="41"/>
      <c r="AZ17" s="43"/>
      <c r="BA17" s="44"/>
      <c r="BB17" s="44"/>
      <c r="BC17" s="44"/>
      <c r="BD17" s="44"/>
      <c r="BE17" s="45"/>
      <c r="BF17" s="46"/>
      <c r="BG17" s="44"/>
      <c r="BH17" s="44"/>
      <c r="BI17" s="44"/>
      <c r="BJ17" s="44"/>
      <c r="BK17" s="45"/>
      <c r="BL17" s="146"/>
      <c r="BM17" s="147"/>
      <c r="BN17" s="148"/>
      <c r="BO17" s="41"/>
      <c r="BP17" s="43"/>
      <c r="BQ17" s="44"/>
      <c r="BR17" s="44"/>
      <c r="BS17" s="44"/>
      <c r="BT17" s="44"/>
      <c r="BU17" s="45"/>
      <c r="BV17" s="46"/>
      <c r="BW17" s="44"/>
      <c r="BX17" s="44"/>
      <c r="BY17" s="44"/>
      <c r="BZ17" s="44"/>
      <c r="CA17" s="45"/>
      <c r="CB17" s="146"/>
      <c r="CC17" s="147"/>
      <c r="CD17" s="148"/>
      <c r="CE17" s="41"/>
      <c r="CF17" s="46"/>
      <c r="CG17" s="44"/>
      <c r="CH17" s="44"/>
      <c r="CI17" s="44"/>
      <c r="CJ17" s="44"/>
      <c r="CK17" s="45"/>
      <c r="CL17" s="46"/>
      <c r="CM17" s="44"/>
      <c r="CN17" s="44"/>
      <c r="CO17" s="44"/>
      <c r="CP17" s="44"/>
      <c r="CQ17" s="45"/>
      <c r="CR17" s="146"/>
      <c r="CS17" s="147"/>
      <c r="CT17" s="148"/>
      <c r="CU17" s="41"/>
      <c r="CV17" s="46"/>
      <c r="CW17" s="44"/>
      <c r="CX17" s="47"/>
      <c r="CY17" s="47"/>
      <c r="CZ17" s="44"/>
      <c r="DA17" s="48"/>
      <c r="DB17" s="58"/>
      <c r="DC17" s="47"/>
      <c r="DD17" s="47"/>
      <c r="DE17" s="47"/>
      <c r="DF17" s="47"/>
      <c r="DG17" s="48"/>
      <c r="DH17" s="174"/>
      <c r="DI17" s="187"/>
      <c r="DJ17" s="46"/>
      <c r="DK17" s="44"/>
      <c r="DL17" s="45"/>
      <c r="DM17"/>
    </row>
    <row r="18" spans="1:117" s="25" customFormat="1" ht="15.6" x14ac:dyDescent="0.3">
      <c r="A18" s="32" t="s">
        <v>52</v>
      </c>
      <c r="B18" s="33"/>
      <c r="C18" s="42"/>
      <c r="D18" s="43"/>
      <c r="E18" s="44"/>
      <c r="F18" s="44"/>
      <c r="G18" s="44"/>
      <c r="H18" s="44"/>
      <c r="I18" s="45"/>
      <c r="J18" s="290"/>
      <c r="K18" s="44"/>
      <c r="L18" s="44"/>
      <c r="M18" s="44"/>
      <c r="N18" s="44"/>
      <c r="O18" s="45"/>
      <c r="P18" s="146"/>
      <c r="Q18" s="147"/>
      <c r="R18" s="148"/>
      <c r="S18" s="39"/>
      <c r="T18" s="43"/>
      <c r="U18" s="44"/>
      <c r="V18" s="44"/>
      <c r="W18" s="44"/>
      <c r="X18" s="44"/>
      <c r="Y18" s="45"/>
      <c r="Z18" s="46"/>
      <c r="AA18" s="44"/>
      <c r="AB18" s="44"/>
      <c r="AC18" s="44"/>
      <c r="AD18" s="44"/>
      <c r="AE18" s="45"/>
      <c r="AF18" s="146"/>
      <c r="AG18" s="147"/>
      <c r="AH18" s="148"/>
      <c r="AI18" s="41"/>
      <c r="AJ18" s="43"/>
      <c r="AK18" s="44"/>
      <c r="AL18" s="44"/>
      <c r="AM18" s="44"/>
      <c r="AN18" s="44"/>
      <c r="AO18" s="45"/>
      <c r="AP18" s="46"/>
      <c r="AQ18" s="44"/>
      <c r="AR18" s="44"/>
      <c r="AS18" s="44"/>
      <c r="AT18" s="44"/>
      <c r="AU18" s="45"/>
      <c r="AV18" s="146"/>
      <c r="AW18" s="147"/>
      <c r="AX18" s="148"/>
      <c r="AY18" s="41"/>
      <c r="AZ18" s="43"/>
      <c r="BA18" s="44"/>
      <c r="BB18" s="44"/>
      <c r="BC18" s="44"/>
      <c r="BD18" s="44"/>
      <c r="BE18" s="45"/>
      <c r="BF18" s="46"/>
      <c r="BG18" s="44"/>
      <c r="BH18" s="44"/>
      <c r="BI18" s="44"/>
      <c r="BJ18" s="44"/>
      <c r="BK18" s="45"/>
      <c r="BL18" s="146"/>
      <c r="BM18" s="147"/>
      <c r="BN18" s="148"/>
      <c r="BO18" s="41"/>
      <c r="BP18" s="43"/>
      <c r="BQ18" s="44"/>
      <c r="BR18" s="44"/>
      <c r="BS18" s="44"/>
      <c r="BT18" s="44"/>
      <c r="BU18" s="45"/>
      <c r="BV18" s="46"/>
      <c r="BW18" s="44"/>
      <c r="BX18" s="44"/>
      <c r="BY18" s="44"/>
      <c r="BZ18" s="44"/>
      <c r="CA18" s="45"/>
      <c r="CB18" s="146"/>
      <c r="CC18" s="147"/>
      <c r="CD18" s="148"/>
      <c r="CE18" s="41"/>
      <c r="CF18" s="46"/>
      <c r="CG18" s="44"/>
      <c r="CH18" s="44"/>
      <c r="CI18" s="44"/>
      <c r="CJ18" s="44"/>
      <c r="CK18" s="45"/>
      <c r="CL18" s="46"/>
      <c r="CM18" s="44"/>
      <c r="CN18" s="44"/>
      <c r="CO18" s="44"/>
      <c r="CP18" s="44"/>
      <c r="CQ18" s="45"/>
      <c r="CR18" s="146"/>
      <c r="CS18" s="147"/>
      <c r="CT18" s="148"/>
      <c r="CU18" s="41"/>
      <c r="CV18" s="46"/>
      <c r="CW18" s="44"/>
      <c r="CX18" s="47"/>
      <c r="CY18" s="47"/>
      <c r="CZ18" s="44"/>
      <c r="DA18" s="48"/>
      <c r="DB18" s="58"/>
      <c r="DC18" s="47"/>
      <c r="DD18" s="47"/>
      <c r="DE18" s="47"/>
      <c r="DF18" s="47"/>
      <c r="DG18" s="48"/>
      <c r="DH18" s="174"/>
      <c r="DI18" s="186" t="s">
        <v>52</v>
      </c>
      <c r="DJ18" s="46"/>
      <c r="DK18" s="44"/>
      <c r="DL18" s="45"/>
      <c r="DM18"/>
    </row>
    <row r="19" spans="1:117" s="25" customFormat="1" ht="15.6" x14ac:dyDescent="0.3">
      <c r="A19" s="32"/>
      <c r="B19" s="59" t="s">
        <v>63</v>
      </c>
      <c r="C19" s="42"/>
      <c r="D19" s="43"/>
      <c r="E19" s="44"/>
      <c r="F19" s="44"/>
      <c r="G19" s="44"/>
      <c r="H19" s="44"/>
      <c r="I19" s="45"/>
      <c r="J19" s="290"/>
      <c r="K19" s="44"/>
      <c r="L19" s="44"/>
      <c r="M19" s="44"/>
      <c r="N19" s="44"/>
      <c r="O19" s="45"/>
      <c r="P19" s="146"/>
      <c r="Q19" s="147"/>
      <c r="R19" s="148"/>
      <c r="S19" s="39"/>
      <c r="T19" s="43"/>
      <c r="U19" s="44"/>
      <c r="V19" s="44"/>
      <c r="W19" s="44"/>
      <c r="X19" s="44"/>
      <c r="Y19" s="45"/>
      <c r="Z19" s="46"/>
      <c r="AA19" s="44"/>
      <c r="AB19" s="44"/>
      <c r="AC19" s="44"/>
      <c r="AD19" s="44"/>
      <c r="AE19" s="45"/>
      <c r="AF19" s="146"/>
      <c r="AG19" s="147"/>
      <c r="AH19" s="148"/>
      <c r="AI19" s="41"/>
      <c r="AJ19" s="43"/>
      <c r="AK19" s="44"/>
      <c r="AL19" s="44"/>
      <c r="AM19" s="44"/>
      <c r="AN19" s="44"/>
      <c r="AO19" s="45"/>
      <c r="AP19" s="46"/>
      <c r="AQ19" s="44"/>
      <c r="AR19" s="44"/>
      <c r="AS19" s="44"/>
      <c r="AT19" s="44"/>
      <c r="AU19" s="45"/>
      <c r="AV19" s="146"/>
      <c r="AW19" s="147"/>
      <c r="AX19" s="148"/>
      <c r="AY19" s="41"/>
      <c r="AZ19" s="43"/>
      <c r="BA19" s="44"/>
      <c r="BB19" s="44"/>
      <c r="BC19" s="44"/>
      <c r="BD19" s="44"/>
      <c r="BE19" s="45"/>
      <c r="BF19" s="46"/>
      <c r="BG19" s="44"/>
      <c r="BH19" s="44"/>
      <c r="BI19" s="44"/>
      <c r="BJ19" s="44"/>
      <c r="BK19" s="45"/>
      <c r="BL19" s="146"/>
      <c r="BM19" s="147"/>
      <c r="BN19" s="148"/>
      <c r="BO19" s="41"/>
      <c r="BP19" s="43"/>
      <c r="BQ19" s="44"/>
      <c r="BR19" s="44"/>
      <c r="BS19" s="44"/>
      <c r="BT19" s="44"/>
      <c r="BU19" s="45"/>
      <c r="BV19" s="46"/>
      <c r="BW19" s="44"/>
      <c r="BX19" s="44"/>
      <c r="BY19" s="44"/>
      <c r="BZ19" s="44"/>
      <c r="CA19" s="45"/>
      <c r="CB19" s="146"/>
      <c r="CC19" s="147"/>
      <c r="CD19" s="148"/>
      <c r="CE19" s="41"/>
      <c r="CF19" s="46"/>
      <c r="CG19" s="44"/>
      <c r="CH19" s="44"/>
      <c r="CI19" s="44"/>
      <c r="CJ19" s="44"/>
      <c r="CK19" s="45"/>
      <c r="CL19" s="46"/>
      <c r="CM19" s="44"/>
      <c r="CN19" s="44"/>
      <c r="CO19" s="44"/>
      <c r="CP19" s="44"/>
      <c r="CQ19" s="45"/>
      <c r="CR19" s="146"/>
      <c r="CS19" s="147"/>
      <c r="CT19" s="148"/>
      <c r="CU19" s="41"/>
      <c r="CV19" s="46"/>
      <c r="CW19" s="44"/>
      <c r="CX19" s="47"/>
      <c r="CY19" s="47"/>
      <c r="CZ19" s="44"/>
      <c r="DA19" s="48"/>
      <c r="DB19" s="58"/>
      <c r="DC19" s="47"/>
      <c r="DD19" s="47"/>
      <c r="DE19" s="47"/>
      <c r="DF19" s="47"/>
      <c r="DG19" s="48"/>
      <c r="DH19" s="174"/>
      <c r="DI19" s="189" t="s">
        <v>63</v>
      </c>
      <c r="DJ19" s="46"/>
      <c r="DK19" s="44"/>
      <c r="DL19" s="45"/>
      <c r="DM19"/>
    </row>
    <row r="20" spans="1:117" s="25" customFormat="1" ht="15.6" x14ac:dyDescent="0.3">
      <c r="A20" s="33">
        <v>8</v>
      </c>
      <c r="B20" s="33" t="s">
        <v>19</v>
      </c>
      <c r="C20" s="42"/>
      <c r="D20" s="43"/>
      <c r="E20" s="47"/>
      <c r="F20" s="44"/>
      <c r="G20" s="47"/>
      <c r="H20" s="44"/>
      <c r="I20" s="48"/>
      <c r="J20" s="290"/>
      <c r="K20" s="47"/>
      <c r="L20" s="44"/>
      <c r="M20" s="47"/>
      <c r="N20" s="44"/>
      <c r="O20" s="48"/>
      <c r="P20" s="137">
        <f t="shared" ref="P20:P63" si="27">+D20+J20</f>
        <v>0</v>
      </c>
      <c r="Q20" s="138">
        <f t="shared" ref="Q20:Q63" si="28">+F20+L20</f>
        <v>0</v>
      </c>
      <c r="R20" s="139">
        <f t="shared" ref="R20:R63" si="29">+P20+Q20</f>
        <v>0</v>
      </c>
      <c r="S20" s="39"/>
      <c r="T20" s="43"/>
      <c r="U20" s="47"/>
      <c r="V20" s="44"/>
      <c r="W20" s="47"/>
      <c r="X20" s="44"/>
      <c r="Y20" s="48"/>
      <c r="Z20" s="46"/>
      <c r="AA20" s="47"/>
      <c r="AB20" s="44"/>
      <c r="AC20" s="47"/>
      <c r="AD20" s="44"/>
      <c r="AE20" s="48"/>
      <c r="AF20" s="137">
        <f t="shared" ref="AF20:AF63" si="30">+T20+Z20</f>
        <v>0</v>
      </c>
      <c r="AG20" s="138">
        <f t="shared" ref="AG20:AG63" si="31">+V20+AB20</f>
        <v>0</v>
      </c>
      <c r="AH20" s="139">
        <f t="shared" ref="AH20:AH63" si="32">+AF20+AG20</f>
        <v>0</v>
      </c>
      <c r="AI20" s="41"/>
      <c r="AJ20" s="43"/>
      <c r="AK20" s="47"/>
      <c r="AL20" s="44"/>
      <c r="AM20" s="47"/>
      <c r="AN20" s="44"/>
      <c r="AO20" s="48"/>
      <c r="AP20" s="46"/>
      <c r="AQ20" s="47"/>
      <c r="AR20" s="44"/>
      <c r="AS20" s="47"/>
      <c r="AT20" s="44"/>
      <c r="AU20" s="48"/>
      <c r="AV20" s="137">
        <f t="shared" ref="AV20:AV63" si="33">+AJ20+AP20</f>
        <v>0</v>
      </c>
      <c r="AW20" s="138">
        <f t="shared" ref="AW20:AW63" si="34">+AL20+AR20</f>
        <v>0</v>
      </c>
      <c r="AX20" s="139">
        <f t="shared" ref="AX20:AX63" si="35">+AV20+AW20</f>
        <v>0</v>
      </c>
      <c r="AY20" s="41"/>
      <c r="AZ20" s="43"/>
      <c r="BA20" s="47"/>
      <c r="BB20" s="44"/>
      <c r="BC20" s="47"/>
      <c r="BD20" s="44"/>
      <c r="BE20" s="48"/>
      <c r="BF20" s="46"/>
      <c r="BG20" s="47"/>
      <c r="BH20" s="44"/>
      <c r="BI20" s="47"/>
      <c r="BJ20" s="44"/>
      <c r="BK20" s="48"/>
      <c r="BL20" s="137">
        <f t="shared" ref="BL20:BL63" si="36">+AZ20+BF20</f>
        <v>0</v>
      </c>
      <c r="BM20" s="138">
        <f t="shared" ref="BM20:BM63" si="37">+BB20+BH20</f>
        <v>0</v>
      </c>
      <c r="BN20" s="139">
        <f t="shared" ref="BN20:BN63" si="38">+BL20+BM20</f>
        <v>0</v>
      </c>
      <c r="BO20" s="41"/>
      <c r="BP20" s="43"/>
      <c r="BQ20" s="47"/>
      <c r="BR20" s="44"/>
      <c r="BS20" s="47"/>
      <c r="BT20" s="44"/>
      <c r="BU20" s="48"/>
      <c r="BV20" s="46"/>
      <c r="BW20" s="47"/>
      <c r="BX20" s="44"/>
      <c r="BY20" s="47"/>
      <c r="BZ20" s="44"/>
      <c r="CA20" s="48"/>
      <c r="CB20" s="137">
        <f t="shared" ref="CB20:CB63" si="39">+BP20+BV20</f>
        <v>0</v>
      </c>
      <c r="CC20" s="138">
        <f t="shared" ref="CC20:CC63" si="40">+BR20+BX20</f>
        <v>0</v>
      </c>
      <c r="CD20" s="139">
        <f t="shared" ref="CD20:CD63" si="41">+CB20+CC20</f>
        <v>0</v>
      </c>
      <c r="CE20" s="41"/>
      <c r="CF20" s="46"/>
      <c r="CG20" s="47"/>
      <c r="CH20" s="44"/>
      <c r="CI20" s="47"/>
      <c r="CJ20" s="44"/>
      <c r="CK20" s="48"/>
      <c r="CL20" s="46"/>
      <c r="CM20" s="47"/>
      <c r="CN20" s="44"/>
      <c r="CO20" s="47"/>
      <c r="CP20" s="44"/>
      <c r="CQ20" s="48"/>
      <c r="CR20" s="137">
        <f t="shared" ref="CR20:CR63" si="42">+CF20+CL20</f>
        <v>0</v>
      </c>
      <c r="CS20" s="138">
        <f t="shared" ref="CS20:CS63" si="43">+CH20+CN20</f>
        <v>0</v>
      </c>
      <c r="CT20" s="139">
        <f t="shared" ref="CT20:CT63" si="44">+CR20+CS20</f>
        <v>0</v>
      </c>
      <c r="CU20" s="41"/>
      <c r="CV20" s="46">
        <f t="shared" ref="CV20:CV60" si="45">+D20+T20+AJ20+AZ20+BP20+CF20</f>
        <v>0</v>
      </c>
      <c r="CW20" s="47" t="e">
        <f t="shared" ref="CW20:CW63" si="46">+CV20/$CV$111</f>
        <v>#DIV/0!</v>
      </c>
      <c r="CX20" s="47">
        <f t="shared" ref="CX20:CX60" si="47">+F20+V20+AL20+BB20+BR20+CH20</f>
        <v>0</v>
      </c>
      <c r="CY20" s="47" t="e">
        <f t="shared" ref="CY20:CY63" si="48">+CX20/$CX$111</f>
        <v>#DIV/0!</v>
      </c>
      <c r="CZ20" s="44">
        <f t="shared" ref="CZ20:CZ63" si="49">+CV20+CX20</f>
        <v>0</v>
      </c>
      <c r="DA20" s="48" t="e">
        <f t="shared" ref="DA20:DA63" si="50">+CZ20/$CZ$111</f>
        <v>#DIV/0!</v>
      </c>
      <c r="DB20" s="46">
        <f t="shared" ref="DB20:DB60" si="51">+J20+Z20+AP20+BF20+BV20+CL20</f>
        <v>0</v>
      </c>
      <c r="DC20" s="47" t="e">
        <f t="shared" ref="DC20:DC63" si="52">+DB20/$DB$111</f>
        <v>#DIV/0!</v>
      </c>
      <c r="DD20" s="44">
        <f t="shared" ref="DD20:DD60" si="53">+L20+AB20+AR20+BH20+BX20+CN20</f>
        <v>0</v>
      </c>
      <c r="DE20" s="47" t="e">
        <f t="shared" ref="DE20:DE63" si="54">+DD20/$DD$111</f>
        <v>#DIV/0!</v>
      </c>
      <c r="DF20" s="44">
        <f t="shared" ref="DF20:DF60" si="55">+DB20+DD20</f>
        <v>0</v>
      </c>
      <c r="DG20" s="48" t="e">
        <f t="shared" ref="DG20:DG63" si="56">+DF20/$DF$111</f>
        <v>#DIV/0!</v>
      </c>
      <c r="DH20" s="174"/>
      <c r="DI20" s="187" t="s">
        <v>19</v>
      </c>
      <c r="DJ20" s="46">
        <f t="shared" ref="DJ20:DJ60" si="57">+CZ20</f>
        <v>0</v>
      </c>
      <c r="DK20" s="44">
        <f t="shared" ref="DK20:DK60" si="58">+DF20</f>
        <v>0</v>
      </c>
      <c r="DL20" s="45">
        <f t="shared" ref="DL20:DL62" si="59">+DJ20+DK20</f>
        <v>0</v>
      </c>
      <c r="DM20"/>
    </row>
    <row r="21" spans="1:117" s="25" customFormat="1" ht="15.6" x14ac:dyDescent="0.3">
      <c r="A21" s="33">
        <v>9</v>
      </c>
      <c r="B21" s="33" t="s">
        <v>20</v>
      </c>
      <c r="C21" s="42"/>
      <c r="D21" s="43"/>
      <c r="E21" s="47"/>
      <c r="F21" s="44"/>
      <c r="G21" s="47"/>
      <c r="H21" s="44"/>
      <c r="I21" s="48"/>
      <c r="J21" s="290"/>
      <c r="K21" s="47"/>
      <c r="L21" s="44"/>
      <c r="M21" s="47"/>
      <c r="N21" s="44"/>
      <c r="O21" s="48"/>
      <c r="P21" s="137">
        <f t="shared" si="27"/>
        <v>0</v>
      </c>
      <c r="Q21" s="138">
        <f t="shared" si="28"/>
        <v>0</v>
      </c>
      <c r="R21" s="139">
        <f t="shared" si="29"/>
        <v>0</v>
      </c>
      <c r="S21" s="39"/>
      <c r="T21" s="43"/>
      <c r="U21" s="47"/>
      <c r="V21" s="44"/>
      <c r="W21" s="47"/>
      <c r="X21" s="44"/>
      <c r="Y21" s="48"/>
      <c r="Z21" s="46"/>
      <c r="AA21" s="47"/>
      <c r="AB21" s="44"/>
      <c r="AC21" s="47"/>
      <c r="AD21" s="44"/>
      <c r="AE21" s="48"/>
      <c r="AF21" s="137">
        <f t="shared" si="30"/>
        <v>0</v>
      </c>
      <c r="AG21" s="138">
        <f t="shared" si="31"/>
        <v>0</v>
      </c>
      <c r="AH21" s="139">
        <f t="shared" si="32"/>
        <v>0</v>
      </c>
      <c r="AI21" s="41"/>
      <c r="AJ21" s="43"/>
      <c r="AK21" s="47"/>
      <c r="AL21" s="44"/>
      <c r="AM21" s="47"/>
      <c r="AN21" s="44"/>
      <c r="AO21" s="48"/>
      <c r="AP21" s="46"/>
      <c r="AQ21" s="47"/>
      <c r="AR21" s="44"/>
      <c r="AS21" s="47"/>
      <c r="AT21" s="44"/>
      <c r="AU21" s="48"/>
      <c r="AV21" s="137">
        <f t="shared" si="33"/>
        <v>0</v>
      </c>
      <c r="AW21" s="138">
        <f t="shared" si="34"/>
        <v>0</v>
      </c>
      <c r="AX21" s="139">
        <f t="shared" si="35"/>
        <v>0</v>
      </c>
      <c r="AY21" s="41"/>
      <c r="AZ21" s="43"/>
      <c r="BA21" s="47"/>
      <c r="BB21" s="44"/>
      <c r="BC21" s="47"/>
      <c r="BD21" s="44"/>
      <c r="BE21" s="48"/>
      <c r="BF21" s="46"/>
      <c r="BG21" s="47"/>
      <c r="BH21" s="44"/>
      <c r="BI21" s="47"/>
      <c r="BJ21" s="44"/>
      <c r="BK21" s="48"/>
      <c r="BL21" s="137">
        <f t="shared" si="36"/>
        <v>0</v>
      </c>
      <c r="BM21" s="138">
        <f t="shared" si="37"/>
        <v>0</v>
      </c>
      <c r="BN21" s="139">
        <f t="shared" si="38"/>
        <v>0</v>
      </c>
      <c r="BO21" s="41"/>
      <c r="BP21" s="43"/>
      <c r="BQ21" s="47"/>
      <c r="BR21" s="44"/>
      <c r="BS21" s="47"/>
      <c r="BT21" s="44"/>
      <c r="BU21" s="48"/>
      <c r="BV21" s="46"/>
      <c r="BW21" s="47"/>
      <c r="BX21" s="44"/>
      <c r="BY21" s="47"/>
      <c r="BZ21" s="44"/>
      <c r="CA21" s="48"/>
      <c r="CB21" s="137">
        <f t="shared" si="39"/>
        <v>0</v>
      </c>
      <c r="CC21" s="138">
        <f t="shared" si="40"/>
        <v>0</v>
      </c>
      <c r="CD21" s="139">
        <f t="shared" si="41"/>
        <v>0</v>
      </c>
      <c r="CE21" s="41"/>
      <c r="CF21" s="46"/>
      <c r="CG21" s="47"/>
      <c r="CH21" s="44"/>
      <c r="CI21" s="47"/>
      <c r="CJ21" s="44"/>
      <c r="CK21" s="48"/>
      <c r="CL21" s="46"/>
      <c r="CM21" s="47"/>
      <c r="CN21" s="44"/>
      <c r="CO21" s="47"/>
      <c r="CP21" s="44"/>
      <c r="CQ21" s="48"/>
      <c r="CR21" s="137">
        <f t="shared" si="42"/>
        <v>0</v>
      </c>
      <c r="CS21" s="138">
        <f t="shared" si="43"/>
        <v>0</v>
      </c>
      <c r="CT21" s="139">
        <f t="shared" si="44"/>
        <v>0</v>
      </c>
      <c r="CU21" s="41"/>
      <c r="CV21" s="46">
        <f t="shared" si="45"/>
        <v>0</v>
      </c>
      <c r="CW21" s="47" t="e">
        <f t="shared" si="46"/>
        <v>#DIV/0!</v>
      </c>
      <c r="CX21" s="47">
        <f t="shared" si="47"/>
        <v>0</v>
      </c>
      <c r="CY21" s="47" t="e">
        <f t="shared" si="48"/>
        <v>#DIV/0!</v>
      </c>
      <c r="CZ21" s="44">
        <f t="shared" si="49"/>
        <v>0</v>
      </c>
      <c r="DA21" s="48" t="e">
        <f t="shared" si="50"/>
        <v>#DIV/0!</v>
      </c>
      <c r="DB21" s="46">
        <f t="shared" si="51"/>
        <v>0</v>
      </c>
      <c r="DC21" s="47" t="e">
        <f t="shared" si="52"/>
        <v>#DIV/0!</v>
      </c>
      <c r="DD21" s="44">
        <f t="shared" si="53"/>
        <v>0</v>
      </c>
      <c r="DE21" s="47" t="e">
        <f t="shared" si="54"/>
        <v>#DIV/0!</v>
      </c>
      <c r="DF21" s="44">
        <f t="shared" si="55"/>
        <v>0</v>
      </c>
      <c r="DG21" s="48" t="e">
        <f t="shared" si="56"/>
        <v>#DIV/0!</v>
      </c>
      <c r="DH21" s="174"/>
      <c r="DI21" s="187" t="s">
        <v>20</v>
      </c>
      <c r="DJ21" s="46">
        <f t="shared" si="57"/>
        <v>0</v>
      </c>
      <c r="DK21" s="44">
        <f t="shared" si="58"/>
        <v>0</v>
      </c>
      <c r="DL21" s="45">
        <f t="shared" si="59"/>
        <v>0</v>
      </c>
      <c r="DM21"/>
    </row>
    <row r="22" spans="1:117" s="25" customFormat="1" ht="15.6" x14ac:dyDescent="0.3">
      <c r="A22" s="33">
        <v>10</v>
      </c>
      <c r="B22" s="33" t="s">
        <v>21</v>
      </c>
      <c r="C22" s="42"/>
      <c r="D22" s="43"/>
      <c r="E22" s="47"/>
      <c r="F22" s="44"/>
      <c r="G22" s="47"/>
      <c r="H22" s="44"/>
      <c r="I22" s="48"/>
      <c r="J22" s="290"/>
      <c r="K22" s="47"/>
      <c r="L22" s="44"/>
      <c r="M22" s="47"/>
      <c r="N22" s="44"/>
      <c r="O22" s="48"/>
      <c r="P22" s="137">
        <f t="shared" si="27"/>
        <v>0</v>
      </c>
      <c r="Q22" s="138">
        <f t="shared" si="28"/>
        <v>0</v>
      </c>
      <c r="R22" s="139">
        <f t="shared" si="29"/>
        <v>0</v>
      </c>
      <c r="S22" s="39"/>
      <c r="T22" s="43"/>
      <c r="U22" s="47"/>
      <c r="V22" s="44"/>
      <c r="W22" s="47"/>
      <c r="X22" s="44"/>
      <c r="Y22" s="48"/>
      <c r="Z22" s="46"/>
      <c r="AA22" s="47"/>
      <c r="AB22" s="44"/>
      <c r="AC22" s="47"/>
      <c r="AD22" s="44"/>
      <c r="AE22" s="48"/>
      <c r="AF22" s="137">
        <f t="shared" si="30"/>
        <v>0</v>
      </c>
      <c r="AG22" s="138">
        <f t="shared" si="31"/>
        <v>0</v>
      </c>
      <c r="AH22" s="139">
        <f t="shared" si="32"/>
        <v>0</v>
      </c>
      <c r="AI22" s="41"/>
      <c r="AJ22" s="43"/>
      <c r="AK22" s="47"/>
      <c r="AL22" s="44"/>
      <c r="AM22" s="47"/>
      <c r="AN22" s="44"/>
      <c r="AO22" s="48"/>
      <c r="AP22" s="46"/>
      <c r="AQ22" s="47"/>
      <c r="AR22" s="44"/>
      <c r="AS22" s="47"/>
      <c r="AT22" s="44"/>
      <c r="AU22" s="48"/>
      <c r="AV22" s="137">
        <f t="shared" si="33"/>
        <v>0</v>
      </c>
      <c r="AW22" s="138">
        <f t="shared" si="34"/>
        <v>0</v>
      </c>
      <c r="AX22" s="139">
        <f t="shared" si="35"/>
        <v>0</v>
      </c>
      <c r="AY22" s="41"/>
      <c r="AZ22" s="43"/>
      <c r="BA22" s="47"/>
      <c r="BB22" s="44"/>
      <c r="BC22" s="47"/>
      <c r="BD22" s="44"/>
      <c r="BE22" s="48"/>
      <c r="BF22" s="46"/>
      <c r="BG22" s="47"/>
      <c r="BH22" s="44"/>
      <c r="BI22" s="47"/>
      <c r="BJ22" s="44"/>
      <c r="BK22" s="48"/>
      <c r="BL22" s="137">
        <f t="shared" si="36"/>
        <v>0</v>
      </c>
      <c r="BM22" s="138">
        <f t="shared" si="37"/>
        <v>0</v>
      </c>
      <c r="BN22" s="139">
        <f t="shared" si="38"/>
        <v>0</v>
      </c>
      <c r="BO22" s="41"/>
      <c r="BP22" s="43"/>
      <c r="BQ22" s="47"/>
      <c r="BR22" s="44"/>
      <c r="BS22" s="47"/>
      <c r="BT22" s="44"/>
      <c r="BU22" s="48"/>
      <c r="BV22" s="46"/>
      <c r="BW22" s="47"/>
      <c r="BX22" s="44"/>
      <c r="BY22" s="47"/>
      <c r="BZ22" s="44"/>
      <c r="CA22" s="48"/>
      <c r="CB22" s="137">
        <f t="shared" si="39"/>
        <v>0</v>
      </c>
      <c r="CC22" s="138">
        <f t="shared" si="40"/>
        <v>0</v>
      </c>
      <c r="CD22" s="139">
        <f t="shared" si="41"/>
        <v>0</v>
      </c>
      <c r="CE22" s="41"/>
      <c r="CF22" s="46"/>
      <c r="CG22" s="47"/>
      <c r="CH22" s="44"/>
      <c r="CI22" s="47"/>
      <c r="CJ22" s="44"/>
      <c r="CK22" s="48"/>
      <c r="CL22" s="46"/>
      <c r="CM22" s="47"/>
      <c r="CN22" s="44"/>
      <c r="CO22" s="47"/>
      <c r="CP22" s="44"/>
      <c r="CQ22" s="48"/>
      <c r="CR22" s="137">
        <f t="shared" si="42"/>
        <v>0</v>
      </c>
      <c r="CS22" s="138">
        <f t="shared" si="43"/>
        <v>0</v>
      </c>
      <c r="CT22" s="139">
        <f t="shared" si="44"/>
        <v>0</v>
      </c>
      <c r="CU22" s="41"/>
      <c r="CV22" s="46">
        <f t="shared" si="45"/>
        <v>0</v>
      </c>
      <c r="CW22" s="47" t="e">
        <f t="shared" si="46"/>
        <v>#DIV/0!</v>
      </c>
      <c r="CX22" s="47">
        <f t="shared" si="47"/>
        <v>0</v>
      </c>
      <c r="CY22" s="47" t="e">
        <f t="shared" si="48"/>
        <v>#DIV/0!</v>
      </c>
      <c r="CZ22" s="44">
        <f t="shared" si="49"/>
        <v>0</v>
      </c>
      <c r="DA22" s="48" t="e">
        <f t="shared" si="50"/>
        <v>#DIV/0!</v>
      </c>
      <c r="DB22" s="46">
        <f t="shared" si="51"/>
        <v>0</v>
      </c>
      <c r="DC22" s="47" t="e">
        <f t="shared" si="52"/>
        <v>#DIV/0!</v>
      </c>
      <c r="DD22" s="44">
        <f t="shared" si="53"/>
        <v>0</v>
      </c>
      <c r="DE22" s="47" t="e">
        <f t="shared" si="54"/>
        <v>#DIV/0!</v>
      </c>
      <c r="DF22" s="44">
        <f t="shared" si="55"/>
        <v>0</v>
      </c>
      <c r="DG22" s="48" t="e">
        <f t="shared" si="56"/>
        <v>#DIV/0!</v>
      </c>
      <c r="DH22" s="174"/>
      <c r="DI22" s="187" t="s">
        <v>21</v>
      </c>
      <c r="DJ22" s="46">
        <f t="shared" si="57"/>
        <v>0</v>
      </c>
      <c r="DK22" s="44">
        <f t="shared" si="58"/>
        <v>0</v>
      </c>
      <c r="DL22" s="45">
        <f t="shared" si="59"/>
        <v>0</v>
      </c>
      <c r="DM22"/>
    </row>
    <row r="23" spans="1:117" s="25" customFormat="1" ht="15.6" x14ac:dyDescent="0.3">
      <c r="A23" s="33">
        <v>11</v>
      </c>
      <c r="B23" s="33" t="s">
        <v>22</v>
      </c>
      <c r="C23" s="42"/>
      <c r="D23" s="43"/>
      <c r="E23" s="47"/>
      <c r="F23" s="44"/>
      <c r="G23" s="47"/>
      <c r="H23" s="44"/>
      <c r="I23" s="48"/>
      <c r="J23" s="290"/>
      <c r="K23" s="47"/>
      <c r="L23" s="44"/>
      <c r="M23" s="47"/>
      <c r="N23" s="44"/>
      <c r="O23" s="48"/>
      <c r="P23" s="137">
        <f t="shared" si="27"/>
        <v>0</v>
      </c>
      <c r="Q23" s="138">
        <f t="shared" si="28"/>
        <v>0</v>
      </c>
      <c r="R23" s="139">
        <f t="shared" si="29"/>
        <v>0</v>
      </c>
      <c r="S23" s="39"/>
      <c r="T23" s="43"/>
      <c r="U23" s="47"/>
      <c r="V23" s="44"/>
      <c r="W23" s="47"/>
      <c r="X23" s="44"/>
      <c r="Y23" s="48"/>
      <c r="Z23" s="46"/>
      <c r="AA23" s="47"/>
      <c r="AB23" s="44"/>
      <c r="AC23" s="47"/>
      <c r="AD23" s="44"/>
      <c r="AE23" s="48"/>
      <c r="AF23" s="137">
        <f t="shared" si="30"/>
        <v>0</v>
      </c>
      <c r="AG23" s="138">
        <f t="shared" si="31"/>
        <v>0</v>
      </c>
      <c r="AH23" s="139">
        <f t="shared" si="32"/>
        <v>0</v>
      </c>
      <c r="AI23" s="41"/>
      <c r="AJ23" s="43"/>
      <c r="AK23" s="47"/>
      <c r="AL23" s="44"/>
      <c r="AM23" s="47"/>
      <c r="AN23" s="44"/>
      <c r="AO23" s="48"/>
      <c r="AP23" s="46"/>
      <c r="AQ23" s="47"/>
      <c r="AR23" s="44"/>
      <c r="AS23" s="47"/>
      <c r="AT23" s="44"/>
      <c r="AU23" s="48"/>
      <c r="AV23" s="137">
        <f t="shared" si="33"/>
        <v>0</v>
      </c>
      <c r="AW23" s="138">
        <f t="shared" si="34"/>
        <v>0</v>
      </c>
      <c r="AX23" s="139">
        <f t="shared" si="35"/>
        <v>0</v>
      </c>
      <c r="AY23" s="41"/>
      <c r="AZ23" s="43"/>
      <c r="BA23" s="47"/>
      <c r="BB23" s="44"/>
      <c r="BC23" s="47"/>
      <c r="BD23" s="44"/>
      <c r="BE23" s="48"/>
      <c r="BF23" s="46"/>
      <c r="BG23" s="47"/>
      <c r="BH23" s="44"/>
      <c r="BI23" s="47"/>
      <c r="BJ23" s="44"/>
      <c r="BK23" s="48"/>
      <c r="BL23" s="137">
        <f t="shared" si="36"/>
        <v>0</v>
      </c>
      <c r="BM23" s="138">
        <f t="shared" si="37"/>
        <v>0</v>
      </c>
      <c r="BN23" s="139">
        <f t="shared" si="38"/>
        <v>0</v>
      </c>
      <c r="BO23" s="41"/>
      <c r="BP23" s="43"/>
      <c r="BQ23" s="47"/>
      <c r="BR23" s="44"/>
      <c r="BS23" s="47"/>
      <c r="BT23" s="44"/>
      <c r="BU23" s="48"/>
      <c r="BV23" s="46"/>
      <c r="BW23" s="47"/>
      <c r="BX23" s="44"/>
      <c r="BY23" s="47"/>
      <c r="BZ23" s="44"/>
      <c r="CA23" s="48"/>
      <c r="CB23" s="137">
        <f t="shared" si="39"/>
        <v>0</v>
      </c>
      <c r="CC23" s="138">
        <f t="shared" si="40"/>
        <v>0</v>
      </c>
      <c r="CD23" s="139">
        <f t="shared" si="41"/>
        <v>0</v>
      </c>
      <c r="CE23" s="41"/>
      <c r="CF23" s="46"/>
      <c r="CG23" s="47"/>
      <c r="CH23" s="44"/>
      <c r="CI23" s="47"/>
      <c r="CJ23" s="44"/>
      <c r="CK23" s="48"/>
      <c r="CL23" s="46"/>
      <c r="CM23" s="47"/>
      <c r="CN23" s="44"/>
      <c r="CO23" s="47"/>
      <c r="CP23" s="44"/>
      <c r="CQ23" s="48"/>
      <c r="CR23" s="137">
        <f t="shared" si="42"/>
        <v>0</v>
      </c>
      <c r="CS23" s="138">
        <f t="shared" si="43"/>
        <v>0</v>
      </c>
      <c r="CT23" s="139">
        <f t="shared" si="44"/>
        <v>0</v>
      </c>
      <c r="CU23" s="41"/>
      <c r="CV23" s="46">
        <f t="shared" si="45"/>
        <v>0</v>
      </c>
      <c r="CW23" s="47" t="e">
        <f t="shared" si="46"/>
        <v>#DIV/0!</v>
      </c>
      <c r="CX23" s="47">
        <f t="shared" si="47"/>
        <v>0</v>
      </c>
      <c r="CY23" s="47" t="e">
        <f t="shared" si="48"/>
        <v>#DIV/0!</v>
      </c>
      <c r="CZ23" s="44">
        <f t="shared" si="49"/>
        <v>0</v>
      </c>
      <c r="DA23" s="48" t="e">
        <f t="shared" si="50"/>
        <v>#DIV/0!</v>
      </c>
      <c r="DB23" s="46">
        <f t="shared" si="51"/>
        <v>0</v>
      </c>
      <c r="DC23" s="47" t="e">
        <f t="shared" si="52"/>
        <v>#DIV/0!</v>
      </c>
      <c r="DD23" s="44">
        <f t="shared" si="53"/>
        <v>0</v>
      </c>
      <c r="DE23" s="47" t="e">
        <f t="shared" si="54"/>
        <v>#DIV/0!</v>
      </c>
      <c r="DF23" s="44">
        <f t="shared" si="55"/>
        <v>0</v>
      </c>
      <c r="DG23" s="48" t="e">
        <f t="shared" si="56"/>
        <v>#DIV/0!</v>
      </c>
      <c r="DH23" s="174"/>
      <c r="DI23" s="187" t="s">
        <v>22</v>
      </c>
      <c r="DJ23" s="46">
        <f t="shared" si="57"/>
        <v>0</v>
      </c>
      <c r="DK23" s="44">
        <f t="shared" si="58"/>
        <v>0</v>
      </c>
      <c r="DL23" s="45">
        <f t="shared" si="59"/>
        <v>0</v>
      </c>
      <c r="DM23"/>
    </row>
    <row r="24" spans="1:117" s="25" customFormat="1" ht="15.6" x14ac:dyDescent="0.3">
      <c r="A24" s="33">
        <v>12</v>
      </c>
      <c r="B24" s="33" t="s">
        <v>23</v>
      </c>
      <c r="C24" s="42"/>
      <c r="D24" s="43"/>
      <c r="E24" s="47"/>
      <c r="F24" s="44"/>
      <c r="G24" s="47"/>
      <c r="H24" s="44"/>
      <c r="I24" s="48"/>
      <c r="J24" s="290"/>
      <c r="K24" s="47"/>
      <c r="L24" s="44"/>
      <c r="M24" s="47"/>
      <c r="N24" s="44"/>
      <c r="O24" s="48"/>
      <c r="P24" s="137">
        <f t="shared" si="27"/>
        <v>0</v>
      </c>
      <c r="Q24" s="138">
        <f t="shared" si="28"/>
        <v>0</v>
      </c>
      <c r="R24" s="139">
        <f t="shared" si="29"/>
        <v>0</v>
      </c>
      <c r="S24" s="39"/>
      <c r="T24" s="43"/>
      <c r="U24" s="47"/>
      <c r="V24" s="44"/>
      <c r="W24" s="47"/>
      <c r="X24" s="44"/>
      <c r="Y24" s="48"/>
      <c r="Z24" s="46"/>
      <c r="AA24" s="47"/>
      <c r="AB24" s="44"/>
      <c r="AC24" s="47"/>
      <c r="AD24" s="44"/>
      <c r="AE24" s="48"/>
      <c r="AF24" s="137">
        <f t="shared" si="30"/>
        <v>0</v>
      </c>
      <c r="AG24" s="138">
        <f t="shared" si="31"/>
        <v>0</v>
      </c>
      <c r="AH24" s="139">
        <f t="shared" si="32"/>
        <v>0</v>
      </c>
      <c r="AI24" s="41"/>
      <c r="AJ24" s="43"/>
      <c r="AK24" s="47"/>
      <c r="AL24" s="44"/>
      <c r="AM24" s="47"/>
      <c r="AN24" s="44"/>
      <c r="AO24" s="48"/>
      <c r="AP24" s="46"/>
      <c r="AQ24" s="47"/>
      <c r="AR24" s="44"/>
      <c r="AS24" s="47"/>
      <c r="AT24" s="44"/>
      <c r="AU24" s="48"/>
      <c r="AV24" s="137">
        <f t="shared" si="33"/>
        <v>0</v>
      </c>
      <c r="AW24" s="138">
        <f t="shared" si="34"/>
        <v>0</v>
      </c>
      <c r="AX24" s="139">
        <f t="shared" si="35"/>
        <v>0</v>
      </c>
      <c r="AY24" s="41"/>
      <c r="AZ24" s="43"/>
      <c r="BA24" s="47"/>
      <c r="BB24" s="44"/>
      <c r="BC24" s="47"/>
      <c r="BD24" s="44"/>
      <c r="BE24" s="48"/>
      <c r="BF24" s="46"/>
      <c r="BG24" s="47"/>
      <c r="BH24" s="44"/>
      <c r="BI24" s="47"/>
      <c r="BJ24" s="44"/>
      <c r="BK24" s="48"/>
      <c r="BL24" s="137">
        <f t="shared" si="36"/>
        <v>0</v>
      </c>
      <c r="BM24" s="138">
        <f t="shared" si="37"/>
        <v>0</v>
      </c>
      <c r="BN24" s="139">
        <f t="shared" si="38"/>
        <v>0</v>
      </c>
      <c r="BO24" s="41"/>
      <c r="BP24" s="43"/>
      <c r="BQ24" s="47"/>
      <c r="BR24" s="44"/>
      <c r="BS24" s="47"/>
      <c r="BT24" s="44"/>
      <c r="BU24" s="48"/>
      <c r="BV24" s="46"/>
      <c r="BW24" s="47"/>
      <c r="BX24" s="44"/>
      <c r="BY24" s="47"/>
      <c r="BZ24" s="44"/>
      <c r="CA24" s="48"/>
      <c r="CB24" s="137">
        <f t="shared" si="39"/>
        <v>0</v>
      </c>
      <c r="CC24" s="138">
        <f t="shared" si="40"/>
        <v>0</v>
      </c>
      <c r="CD24" s="139">
        <f t="shared" si="41"/>
        <v>0</v>
      </c>
      <c r="CE24" s="41"/>
      <c r="CF24" s="46"/>
      <c r="CG24" s="47"/>
      <c r="CH24" s="44"/>
      <c r="CI24" s="47"/>
      <c r="CJ24" s="44"/>
      <c r="CK24" s="48"/>
      <c r="CL24" s="46"/>
      <c r="CM24" s="47"/>
      <c r="CN24" s="44"/>
      <c r="CO24" s="47"/>
      <c r="CP24" s="44"/>
      <c r="CQ24" s="48"/>
      <c r="CR24" s="137">
        <f t="shared" si="42"/>
        <v>0</v>
      </c>
      <c r="CS24" s="138">
        <f t="shared" si="43"/>
        <v>0</v>
      </c>
      <c r="CT24" s="139">
        <f t="shared" si="44"/>
        <v>0</v>
      </c>
      <c r="CU24" s="41"/>
      <c r="CV24" s="46">
        <f t="shared" si="45"/>
        <v>0</v>
      </c>
      <c r="CW24" s="47" t="e">
        <f t="shared" si="46"/>
        <v>#DIV/0!</v>
      </c>
      <c r="CX24" s="47">
        <f t="shared" si="47"/>
        <v>0</v>
      </c>
      <c r="CY24" s="47" t="e">
        <f t="shared" si="48"/>
        <v>#DIV/0!</v>
      </c>
      <c r="CZ24" s="44">
        <f t="shared" si="49"/>
        <v>0</v>
      </c>
      <c r="DA24" s="48" t="e">
        <f t="shared" si="50"/>
        <v>#DIV/0!</v>
      </c>
      <c r="DB24" s="46">
        <f t="shared" si="51"/>
        <v>0</v>
      </c>
      <c r="DC24" s="47" t="e">
        <f t="shared" si="52"/>
        <v>#DIV/0!</v>
      </c>
      <c r="DD24" s="44">
        <f t="shared" si="53"/>
        <v>0</v>
      </c>
      <c r="DE24" s="47" t="e">
        <f t="shared" si="54"/>
        <v>#DIV/0!</v>
      </c>
      <c r="DF24" s="44">
        <f t="shared" si="55"/>
        <v>0</v>
      </c>
      <c r="DG24" s="48" t="e">
        <f t="shared" si="56"/>
        <v>#DIV/0!</v>
      </c>
      <c r="DH24" s="174"/>
      <c r="DI24" s="187" t="s">
        <v>23</v>
      </c>
      <c r="DJ24" s="46">
        <f t="shared" si="57"/>
        <v>0</v>
      </c>
      <c r="DK24" s="44">
        <f t="shared" si="58"/>
        <v>0</v>
      </c>
      <c r="DL24" s="45">
        <f t="shared" si="59"/>
        <v>0</v>
      </c>
      <c r="DM24"/>
    </row>
    <row r="25" spans="1:117" s="25" customFormat="1" ht="15.6" x14ac:dyDescent="0.3">
      <c r="A25" s="33">
        <v>13</v>
      </c>
      <c r="B25" s="33" t="s">
        <v>24</v>
      </c>
      <c r="C25" s="42"/>
      <c r="D25" s="43"/>
      <c r="E25" s="47"/>
      <c r="F25" s="44"/>
      <c r="G25" s="47"/>
      <c r="H25" s="44"/>
      <c r="I25" s="48"/>
      <c r="J25" s="290"/>
      <c r="K25" s="47"/>
      <c r="L25" s="44"/>
      <c r="M25" s="47"/>
      <c r="N25" s="44"/>
      <c r="O25" s="48"/>
      <c r="P25" s="137">
        <f t="shared" si="27"/>
        <v>0</v>
      </c>
      <c r="Q25" s="138">
        <f t="shared" si="28"/>
        <v>0</v>
      </c>
      <c r="R25" s="139">
        <f t="shared" si="29"/>
        <v>0</v>
      </c>
      <c r="S25" s="39"/>
      <c r="T25" s="43"/>
      <c r="U25" s="47"/>
      <c r="V25" s="44"/>
      <c r="W25" s="47"/>
      <c r="X25" s="44"/>
      <c r="Y25" s="48"/>
      <c r="Z25" s="46"/>
      <c r="AA25" s="47"/>
      <c r="AB25" s="44"/>
      <c r="AC25" s="47"/>
      <c r="AD25" s="44"/>
      <c r="AE25" s="48"/>
      <c r="AF25" s="137">
        <f t="shared" si="30"/>
        <v>0</v>
      </c>
      <c r="AG25" s="138">
        <f t="shared" si="31"/>
        <v>0</v>
      </c>
      <c r="AH25" s="139">
        <f t="shared" si="32"/>
        <v>0</v>
      </c>
      <c r="AI25" s="41"/>
      <c r="AJ25" s="43"/>
      <c r="AK25" s="47"/>
      <c r="AL25" s="44"/>
      <c r="AM25" s="47"/>
      <c r="AN25" s="44"/>
      <c r="AO25" s="48"/>
      <c r="AP25" s="46"/>
      <c r="AQ25" s="47"/>
      <c r="AR25" s="44"/>
      <c r="AS25" s="47"/>
      <c r="AT25" s="44"/>
      <c r="AU25" s="48"/>
      <c r="AV25" s="137">
        <f t="shared" si="33"/>
        <v>0</v>
      </c>
      <c r="AW25" s="138">
        <f t="shared" si="34"/>
        <v>0</v>
      </c>
      <c r="AX25" s="139">
        <f t="shared" si="35"/>
        <v>0</v>
      </c>
      <c r="AY25" s="41"/>
      <c r="AZ25" s="43"/>
      <c r="BA25" s="47"/>
      <c r="BB25" s="44"/>
      <c r="BC25" s="47"/>
      <c r="BD25" s="44"/>
      <c r="BE25" s="48"/>
      <c r="BF25" s="46"/>
      <c r="BG25" s="47"/>
      <c r="BH25" s="44"/>
      <c r="BI25" s="47"/>
      <c r="BJ25" s="44"/>
      <c r="BK25" s="48"/>
      <c r="BL25" s="137">
        <f t="shared" si="36"/>
        <v>0</v>
      </c>
      <c r="BM25" s="138">
        <f t="shared" si="37"/>
        <v>0</v>
      </c>
      <c r="BN25" s="139">
        <f t="shared" si="38"/>
        <v>0</v>
      </c>
      <c r="BO25" s="41"/>
      <c r="BP25" s="43"/>
      <c r="BQ25" s="47"/>
      <c r="BR25" s="44"/>
      <c r="BS25" s="47"/>
      <c r="BT25" s="44"/>
      <c r="BU25" s="48"/>
      <c r="BV25" s="46"/>
      <c r="BW25" s="47"/>
      <c r="BX25" s="44"/>
      <c r="BY25" s="47"/>
      <c r="BZ25" s="44"/>
      <c r="CA25" s="48"/>
      <c r="CB25" s="137">
        <f t="shared" si="39"/>
        <v>0</v>
      </c>
      <c r="CC25" s="138">
        <f t="shared" si="40"/>
        <v>0</v>
      </c>
      <c r="CD25" s="139">
        <f t="shared" si="41"/>
        <v>0</v>
      </c>
      <c r="CE25" s="41"/>
      <c r="CF25" s="46"/>
      <c r="CG25" s="47"/>
      <c r="CH25" s="44"/>
      <c r="CI25" s="47"/>
      <c r="CJ25" s="44"/>
      <c r="CK25" s="48"/>
      <c r="CL25" s="46"/>
      <c r="CM25" s="47"/>
      <c r="CN25" s="44"/>
      <c r="CO25" s="47"/>
      <c r="CP25" s="44"/>
      <c r="CQ25" s="48"/>
      <c r="CR25" s="137">
        <f t="shared" si="42"/>
        <v>0</v>
      </c>
      <c r="CS25" s="138">
        <f t="shared" si="43"/>
        <v>0</v>
      </c>
      <c r="CT25" s="139">
        <f t="shared" si="44"/>
        <v>0</v>
      </c>
      <c r="CU25" s="41"/>
      <c r="CV25" s="46">
        <f t="shared" si="45"/>
        <v>0</v>
      </c>
      <c r="CW25" s="47" t="e">
        <f t="shared" si="46"/>
        <v>#DIV/0!</v>
      </c>
      <c r="CX25" s="47">
        <f t="shared" si="47"/>
        <v>0</v>
      </c>
      <c r="CY25" s="47" t="e">
        <f t="shared" si="48"/>
        <v>#DIV/0!</v>
      </c>
      <c r="CZ25" s="44">
        <f t="shared" si="49"/>
        <v>0</v>
      </c>
      <c r="DA25" s="48" t="e">
        <f t="shared" si="50"/>
        <v>#DIV/0!</v>
      </c>
      <c r="DB25" s="46">
        <f t="shared" si="51"/>
        <v>0</v>
      </c>
      <c r="DC25" s="47" t="e">
        <f t="shared" si="52"/>
        <v>#DIV/0!</v>
      </c>
      <c r="DD25" s="44">
        <f t="shared" si="53"/>
        <v>0</v>
      </c>
      <c r="DE25" s="47" t="e">
        <f t="shared" si="54"/>
        <v>#DIV/0!</v>
      </c>
      <c r="DF25" s="44">
        <f t="shared" si="55"/>
        <v>0</v>
      </c>
      <c r="DG25" s="48" t="e">
        <f t="shared" si="56"/>
        <v>#DIV/0!</v>
      </c>
      <c r="DH25" s="174"/>
      <c r="DI25" s="187" t="s">
        <v>24</v>
      </c>
      <c r="DJ25" s="46">
        <f t="shared" si="57"/>
        <v>0</v>
      </c>
      <c r="DK25" s="44">
        <f t="shared" si="58"/>
        <v>0</v>
      </c>
      <c r="DL25" s="45">
        <f t="shared" si="59"/>
        <v>0</v>
      </c>
      <c r="DM25"/>
    </row>
    <row r="26" spans="1:117" s="25" customFormat="1" ht="15.6" x14ac:dyDescent="0.3">
      <c r="A26" s="33">
        <v>14</v>
      </c>
      <c r="B26" s="33" t="s">
        <v>25</v>
      </c>
      <c r="C26" s="42"/>
      <c r="D26" s="43"/>
      <c r="E26" s="47"/>
      <c r="F26" s="44"/>
      <c r="G26" s="47"/>
      <c r="H26" s="44"/>
      <c r="I26" s="48"/>
      <c r="J26" s="290"/>
      <c r="K26" s="47"/>
      <c r="L26" s="44"/>
      <c r="M26" s="47"/>
      <c r="N26" s="44"/>
      <c r="O26" s="48"/>
      <c r="P26" s="137">
        <f t="shared" si="27"/>
        <v>0</v>
      </c>
      <c r="Q26" s="138">
        <f t="shared" si="28"/>
        <v>0</v>
      </c>
      <c r="R26" s="139">
        <f t="shared" si="29"/>
        <v>0</v>
      </c>
      <c r="S26" s="39"/>
      <c r="T26" s="43"/>
      <c r="U26" s="47"/>
      <c r="V26" s="44"/>
      <c r="W26" s="47"/>
      <c r="X26" s="44"/>
      <c r="Y26" s="48"/>
      <c r="Z26" s="46"/>
      <c r="AA26" s="47"/>
      <c r="AB26" s="44"/>
      <c r="AC26" s="47"/>
      <c r="AD26" s="44"/>
      <c r="AE26" s="48"/>
      <c r="AF26" s="137">
        <f t="shared" si="30"/>
        <v>0</v>
      </c>
      <c r="AG26" s="138">
        <f t="shared" si="31"/>
        <v>0</v>
      </c>
      <c r="AH26" s="139">
        <f t="shared" si="32"/>
        <v>0</v>
      </c>
      <c r="AI26" s="41"/>
      <c r="AJ26" s="43"/>
      <c r="AK26" s="47"/>
      <c r="AL26" s="44"/>
      <c r="AM26" s="47"/>
      <c r="AN26" s="44"/>
      <c r="AO26" s="48"/>
      <c r="AP26" s="46"/>
      <c r="AQ26" s="47"/>
      <c r="AR26" s="44"/>
      <c r="AS26" s="47"/>
      <c r="AT26" s="44"/>
      <c r="AU26" s="48"/>
      <c r="AV26" s="137">
        <f t="shared" si="33"/>
        <v>0</v>
      </c>
      <c r="AW26" s="138">
        <f t="shared" si="34"/>
        <v>0</v>
      </c>
      <c r="AX26" s="139">
        <f t="shared" si="35"/>
        <v>0</v>
      </c>
      <c r="AY26" s="41"/>
      <c r="AZ26" s="43"/>
      <c r="BA26" s="47"/>
      <c r="BB26" s="44"/>
      <c r="BC26" s="47"/>
      <c r="BD26" s="44"/>
      <c r="BE26" s="48"/>
      <c r="BF26" s="46"/>
      <c r="BG26" s="47"/>
      <c r="BH26" s="44"/>
      <c r="BI26" s="47"/>
      <c r="BJ26" s="44"/>
      <c r="BK26" s="48"/>
      <c r="BL26" s="137">
        <f t="shared" si="36"/>
        <v>0</v>
      </c>
      <c r="BM26" s="138">
        <f t="shared" si="37"/>
        <v>0</v>
      </c>
      <c r="BN26" s="139">
        <f t="shared" si="38"/>
        <v>0</v>
      </c>
      <c r="BO26" s="41"/>
      <c r="BP26" s="43"/>
      <c r="BQ26" s="47"/>
      <c r="BR26" s="44"/>
      <c r="BS26" s="47"/>
      <c r="BT26" s="44"/>
      <c r="BU26" s="48"/>
      <c r="BV26" s="46"/>
      <c r="BW26" s="47"/>
      <c r="BX26" s="44"/>
      <c r="BY26" s="47"/>
      <c r="BZ26" s="44"/>
      <c r="CA26" s="48"/>
      <c r="CB26" s="137">
        <f t="shared" si="39"/>
        <v>0</v>
      </c>
      <c r="CC26" s="138">
        <f t="shared" si="40"/>
        <v>0</v>
      </c>
      <c r="CD26" s="139">
        <f t="shared" si="41"/>
        <v>0</v>
      </c>
      <c r="CE26" s="41"/>
      <c r="CF26" s="46"/>
      <c r="CG26" s="47"/>
      <c r="CH26" s="44"/>
      <c r="CI26" s="47"/>
      <c r="CJ26" s="44"/>
      <c r="CK26" s="48"/>
      <c r="CL26" s="46"/>
      <c r="CM26" s="47"/>
      <c r="CN26" s="44"/>
      <c r="CO26" s="47"/>
      <c r="CP26" s="44"/>
      <c r="CQ26" s="48"/>
      <c r="CR26" s="137">
        <f t="shared" si="42"/>
        <v>0</v>
      </c>
      <c r="CS26" s="138">
        <f t="shared" si="43"/>
        <v>0</v>
      </c>
      <c r="CT26" s="139">
        <f t="shared" si="44"/>
        <v>0</v>
      </c>
      <c r="CU26" s="41"/>
      <c r="CV26" s="46">
        <f t="shared" si="45"/>
        <v>0</v>
      </c>
      <c r="CW26" s="47" t="e">
        <f t="shared" si="46"/>
        <v>#DIV/0!</v>
      </c>
      <c r="CX26" s="47">
        <f t="shared" si="47"/>
        <v>0</v>
      </c>
      <c r="CY26" s="47" t="e">
        <f t="shared" si="48"/>
        <v>#DIV/0!</v>
      </c>
      <c r="CZ26" s="44">
        <f t="shared" si="49"/>
        <v>0</v>
      </c>
      <c r="DA26" s="48" t="e">
        <f t="shared" si="50"/>
        <v>#DIV/0!</v>
      </c>
      <c r="DB26" s="46">
        <f t="shared" si="51"/>
        <v>0</v>
      </c>
      <c r="DC26" s="47" t="e">
        <f t="shared" si="52"/>
        <v>#DIV/0!</v>
      </c>
      <c r="DD26" s="44">
        <f t="shared" si="53"/>
        <v>0</v>
      </c>
      <c r="DE26" s="47" t="e">
        <f t="shared" si="54"/>
        <v>#DIV/0!</v>
      </c>
      <c r="DF26" s="44">
        <f t="shared" si="55"/>
        <v>0</v>
      </c>
      <c r="DG26" s="48" t="e">
        <f t="shared" si="56"/>
        <v>#DIV/0!</v>
      </c>
      <c r="DH26" s="174"/>
      <c r="DI26" s="187" t="s">
        <v>25</v>
      </c>
      <c r="DJ26" s="46">
        <f t="shared" si="57"/>
        <v>0</v>
      </c>
      <c r="DK26" s="44">
        <f t="shared" si="58"/>
        <v>0</v>
      </c>
      <c r="DL26" s="45">
        <f t="shared" si="59"/>
        <v>0</v>
      </c>
      <c r="DM26"/>
    </row>
    <row r="27" spans="1:117" s="25" customFormat="1" ht="15.6" x14ac:dyDescent="0.3">
      <c r="A27" s="33">
        <v>15</v>
      </c>
      <c r="B27" s="33" t="s">
        <v>26</v>
      </c>
      <c r="C27" s="42"/>
      <c r="D27" s="43"/>
      <c r="E27" s="47"/>
      <c r="F27" s="44"/>
      <c r="G27" s="47"/>
      <c r="H27" s="44"/>
      <c r="I27" s="48"/>
      <c r="J27" s="290"/>
      <c r="K27" s="47"/>
      <c r="L27" s="44"/>
      <c r="M27" s="47"/>
      <c r="N27" s="44"/>
      <c r="O27" s="48"/>
      <c r="P27" s="137">
        <f t="shared" si="27"/>
        <v>0</v>
      </c>
      <c r="Q27" s="138">
        <f t="shared" si="28"/>
        <v>0</v>
      </c>
      <c r="R27" s="139">
        <f t="shared" si="29"/>
        <v>0</v>
      </c>
      <c r="S27" s="39"/>
      <c r="T27" s="43"/>
      <c r="U27" s="47"/>
      <c r="V27" s="44"/>
      <c r="W27" s="47"/>
      <c r="X27" s="44"/>
      <c r="Y27" s="48"/>
      <c r="Z27" s="46"/>
      <c r="AA27" s="47"/>
      <c r="AB27" s="44"/>
      <c r="AC27" s="47"/>
      <c r="AD27" s="44"/>
      <c r="AE27" s="48"/>
      <c r="AF27" s="137">
        <f t="shared" si="30"/>
        <v>0</v>
      </c>
      <c r="AG27" s="138">
        <f t="shared" si="31"/>
        <v>0</v>
      </c>
      <c r="AH27" s="139">
        <f t="shared" si="32"/>
        <v>0</v>
      </c>
      <c r="AI27" s="41"/>
      <c r="AJ27" s="43"/>
      <c r="AK27" s="47"/>
      <c r="AL27" s="44"/>
      <c r="AM27" s="47"/>
      <c r="AN27" s="44"/>
      <c r="AO27" s="48"/>
      <c r="AP27" s="46"/>
      <c r="AQ27" s="47"/>
      <c r="AR27" s="44"/>
      <c r="AS27" s="47"/>
      <c r="AT27" s="44"/>
      <c r="AU27" s="48"/>
      <c r="AV27" s="137">
        <f t="shared" si="33"/>
        <v>0</v>
      </c>
      <c r="AW27" s="138">
        <f t="shared" si="34"/>
        <v>0</v>
      </c>
      <c r="AX27" s="139">
        <f t="shared" si="35"/>
        <v>0</v>
      </c>
      <c r="AY27" s="41"/>
      <c r="AZ27" s="43"/>
      <c r="BA27" s="47"/>
      <c r="BB27" s="44"/>
      <c r="BC27" s="47"/>
      <c r="BD27" s="44"/>
      <c r="BE27" s="48"/>
      <c r="BF27" s="46"/>
      <c r="BG27" s="47"/>
      <c r="BH27" s="44"/>
      <c r="BI27" s="47"/>
      <c r="BJ27" s="44"/>
      <c r="BK27" s="48"/>
      <c r="BL27" s="137">
        <f t="shared" si="36"/>
        <v>0</v>
      </c>
      <c r="BM27" s="138">
        <f t="shared" si="37"/>
        <v>0</v>
      </c>
      <c r="BN27" s="139">
        <f t="shared" si="38"/>
        <v>0</v>
      </c>
      <c r="BO27" s="41"/>
      <c r="BP27" s="43"/>
      <c r="BQ27" s="47"/>
      <c r="BR27" s="44"/>
      <c r="BS27" s="47"/>
      <c r="BT27" s="44"/>
      <c r="BU27" s="48"/>
      <c r="BV27" s="46"/>
      <c r="BW27" s="47"/>
      <c r="BX27" s="44"/>
      <c r="BY27" s="47"/>
      <c r="BZ27" s="44"/>
      <c r="CA27" s="48"/>
      <c r="CB27" s="137">
        <f t="shared" si="39"/>
        <v>0</v>
      </c>
      <c r="CC27" s="138">
        <f t="shared" si="40"/>
        <v>0</v>
      </c>
      <c r="CD27" s="139">
        <f t="shared" si="41"/>
        <v>0</v>
      </c>
      <c r="CE27" s="41"/>
      <c r="CF27" s="46"/>
      <c r="CG27" s="47"/>
      <c r="CH27" s="44"/>
      <c r="CI27" s="47"/>
      <c r="CJ27" s="44"/>
      <c r="CK27" s="48"/>
      <c r="CL27" s="46"/>
      <c r="CM27" s="47"/>
      <c r="CN27" s="44"/>
      <c r="CO27" s="47"/>
      <c r="CP27" s="44"/>
      <c r="CQ27" s="48"/>
      <c r="CR27" s="137">
        <f t="shared" si="42"/>
        <v>0</v>
      </c>
      <c r="CS27" s="138">
        <f t="shared" si="43"/>
        <v>0</v>
      </c>
      <c r="CT27" s="139">
        <f t="shared" si="44"/>
        <v>0</v>
      </c>
      <c r="CU27" s="41"/>
      <c r="CV27" s="46">
        <f t="shared" si="45"/>
        <v>0</v>
      </c>
      <c r="CW27" s="47" t="e">
        <f t="shared" si="46"/>
        <v>#DIV/0!</v>
      </c>
      <c r="CX27" s="47">
        <f t="shared" si="47"/>
        <v>0</v>
      </c>
      <c r="CY27" s="47" t="e">
        <f t="shared" si="48"/>
        <v>#DIV/0!</v>
      </c>
      <c r="CZ27" s="44">
        <f t="shared" si="49"/>
        <v>0</v>
      </c>
      <c r="DA27" s="48" t="e">
        <f t="shared" si="50"/>
        <v>#DIV/0!</v>
      </c>
      <c r="DB27" s="46">
        <f t="shared" si="51"/>
        <v>0</v>
      </c>
      <c r="DC27" s="47" t="e">
        <f t="shared" si="52"/>
        <v>#DIV/0!</v>
      </c>
      <c r="DD27" s="44">
        <f t="shared" si="53"/>
        <v>0</v>
      </c>
      <c r="DE27" s="47" t="e">
        <f t="shared" si="54"/>
        <v>#DIV/0!</v>
      </c>
      <c r="DF27" s="44">
        <f t="shared" si="55"/>
        <v>0</v>
      </c>
      <c r="DG27" s="48" t="e">
        <f t="shared" si="56"/>
        <v>#DIV/0!</v>
      </c>
      <c r="DH27" s="174"/>
      <c r="DI27" s="187" t="s">
        <v>26</v>
      </c>
      <c r="DJ27" s="46">
        <f t="shared" si="57"/>
        <v>0</v>
      </c>
      <c r="DK27" s="44">
        <f t="shared" si="58"/>
        <v>0</v>
      </c>
      <c r="DL27" s="45">
        <f t="shared" si="59"/>
        <v>0</v>
      </c>
      <c r="DM27"/>
    </row>
    <row r="28" spans="1:117" s="25" customFormat="1" ht="15.6" x14ac:dyDescent="0.3">
      <c r="A28" s="33">
        <v>16</v>
      </c>
      <c r="B28" s="33" t="s">
        <v>27</v>
      </c>
      <c r="C28" s="42"/>
      <c r="D28" s="43"/>
      <c r="E28" s="47"/>
      <c r="F28" s="44"/>
      <c r="G28" s="47"/>
      <c r="H28" s="44"/>
      <c r="I28" s="48"/>
      <c r="J28" s="290"/>
      <c r="K28" s="47"/>
      <c r="L28" s="44"/>
      <c r="M28" s="47"/>
      <c r="N28" s="44"/>
      <c r="O28" s="48"/>
      <c r="P28" s="137">
        <f t="shared" si="27"/>
        <v>0</v>
      </c>
      <c r="Q28" s="138">
        <f t="shared" si="28"/>
        <v>0</v>
      </c>
      <c r="R28" s="139">
        <f t="shared" si="29"/>
        <v>0</v>
      </c>
      <c r="S28" s="39"/>
      <c r="T28" s="43"/>
      <c r="U28" s="47"/>
      <c r="V28" s="44"/>
      <c r="W28" s="47"/>
      <c r="X28" s="44"/>
      <c r="Y28" s="48"/>
      <c r="Z28" s="46"/>
      <c r="AA28" s="47"/>
      <c r="AB28" s="44"/>
      <c r="AC28" s="47"/>
      <c r="AD28" s="44"/>
      <c r="AE28" s="48"/>
      <c r="AF28" s="137">
        <f t="shared" si="30"/>
        <v>0</v>
      </c>
      <c r="AG28" s="138">
        <f t="shared" si="31"/>
        <v>0</v>
      </c>
      <c r="AH28" s="139">
        <f t="shared" si="32"/>
        <v>0</v>
      </c>
      <c r="AI28" s="41"/>
      <c r="AJ28" s="43"/>
      <c r="AK28" s="47"/>
      <c r="AL28" s="44"/>
      <c r="AM28" s="47"/>
      <c r="AN28" s="44"/>
      <c r="AO28" s="48"/>
      <c r="AP28" s="46"/>
      <c r="AQ28" s="47"/>
      <c r="AR28" s="44"/>
      <c r="AS28" s="47"/>
      <c r="AT28" s="44"/>
      <c r="AU28" s="48"/>
      <c r="AV28" s="137">
        <f t="shared" si="33"/>
        <v>0</v>
      </c>
      <c r="AW28" s="138">
        <f t="shared" si="34"/>
        <v>0</v>
      </c>
      <c r="AX28" s="139">
        <f t="shared" si="35"/>
        <v>0</v>
      </c>
      <c r="AY28" s="41"/>
      <c r="AZ28" s="43"/>
      <c r="BA28" s="47"/>
      <c r="BB28" s="44"/>
      <c r="BC28" s="47"/>
      <c r="BD28" s="44"/>
      <c r="BE28" s="48"/>
      <c r="BF28" s="46"/>
      <c r="BG28" s="47"/>
      <c r="BH28" s="44"/>
      <c r="BI28" s="47"/>
      <c r="BJ28" s="44"/>
      <c r="BK28" s="48"/>
      <c r="BL28" s="137">
        <f t="shared" si="36"/>
        <v>0</v>
      </c>
      <c r="BM28" s="138">
        <f t="shared" si="37"/>
        <v>0</v>
      </c>
      <c r="BN28" s="139">
        <f t="shared" si="38"/>
        <v>0</v>
      </c>
      <c r="BO28" s="41"/>
      <c r="BP28" s="43"/>
      <c r="BQ28" s="47"/>
      <c r="BR28" s="44"/>
      <c r="BS28" s="47"/>
      <c r="BT28" s="44"/>
      <c r="BU28" s="48"/>
      <c r="BV28" s="46"/>
      <c r="BW28" s="47"/>
      <c r="BX28" s="44"/>
      <c r="BY28" s="47"/>
      <c r="BZ28" s="44"/>
      <c r="CA28" s="48"/>
      <c r="CB28" s="137">
        <f t="shared" si="39"/>
        <v>0</v>
      </c>
      <c r="CC28" s="138">
        <f t="shared" si="40"/>
        <v>0</v>
      </c>
      <c r="CD28" s="139">
        <f t="shared" si="41"/>
        <v>0</v>
      </c>
      <c r="CE28" s="41"/>
      <c r="CF28" s="46"/>
      <c r="CG28" s="47"/>
      <c r="CH28" s="44"/>
      <c r="CI28" s="47"/>
      <c r="CJ28" s="44"/>
      <c r="CK28" s="48"/>
      <c r="CL28" s="46"/>
      <c r="CM28" s="47"/>
      <c r="CN28" s="44"/>
      <c r="CO28" s="47"/>
      <c r="CP28" s="44"/>
      <c r="CQ28" s="48"/>
      <c r="CR28" s="137">
        <f t="shared" si="42"/>
        <v>0</v>
      </c>
      <c r="CS28" s="138">
        <f t="shared" si="43"/>
        <v>0</v>
      </c>
      <c r="CT28" s="139">
        <f t="shared" si="44"/>
        <v>0</v>
      </c>
      <c r="CU28" s="41"/>
      <c r="CV28" s="46">
        <f t="shared" si="45"/>
        <v>0</v>
      </c>
      <c r="CW28" s="47" t="e">
        <f t="shared" si="46"/>
        <v>#DIV/0!</v>
      </c>
      <c r="CX28" s="47">
        <f t="shared" si="47"/>
        <v>0</v>
      </c>
      <c r="CY28" s="47" t="e">
        <f t="shared" si="48"/>
        <v>#DIV/0!</v>
      </c>
      <c r="CZ28" s="44">
        <f t="shared" si="49"/>
        <v>0</v>
      </c>
      <c r="DA28" s="48" t="e">
        <f t="shared" si="50"/>
        <v>#DIV/0!</v>
      </c>
      <c r="DB28" s="46">
        <f t="shared" si="51"/>
        <v>0</v>
      </c>
      <c r="DC28" s="47" t="e">
        <f t="shared" si="52"/>
        <v>#DIV/0!</v>
      </c>
      <c r="DD28" s="44">
        <f t="shared" si="53"/>
        <v>0</v>
      </c>
      <c r="DE28" s="47" t="e">
        <f t="shared" si="54"/>
        <v>#DIV/0!</v>
      </c>
      <c r="DF28" s="44">
        <f t="shared" si="55"/>
        <v>0</v>
      </c>
      <c r="DG28" s="48" t="e">
        <f t="shared" si="56"/>
        <v>#DIV/0!</v>
      </c>
      <c r="DH28" s="174"/>
      <c r="DI28" s="187" t="s">
        <v>27</v>
      </c>
      <c r="DJ28" s="46">
        <f t="shared" si="57"/>
        <v>0</v>
      </c>
      <c r="DK28" s="44">
        <f t="shared" si="58"/>
        <v>0</v>
      </c>
      <c r="DL28" s="45">
        <f t="shared" si="59"/>
        <v>0</v>
      </c>
      <c r="DM28"/>
    </row>
    <row r="29" spans="1:117" s="25" customFormat="1" ht="15.6" x14ac:dyDescent="0.3">
      <c r="A29" s="33">
        <v>17</v>
      </c>
      <c r="B29" s="33" t="s">
        <v>28</v>
      </c>
      <c r="C29" s="42"/>
      <c r="D29" s="43"/>
      <c r="E29" s="47"/>
      <c r="F29" s="44"/>
      <c r="G29" s="47"/>
      <c r="H29" s="44"/>
      <c r="I29" s="48"/>
      <c r="J29" s="290"/>
      <c r="K29" s="47"/>
      <c r="L29" s="44"/>
      <c r="M29" s="47"/>
      <c r="N29" s="44"/>
      <c r="O29" s="48"/>
      <c r="P29" s="137">
        <f t="shared" si="27"/>
        <v>0</v>
      </c>
      <c r="Q29" s="138">
        <f t="shared" si="28"/>
        <v>0</v>
      </c>
      <c r="R29" s="139">
        <f t="shared" si="29"/>
        <v>0</v>
      </c>
      <c r="S29" s="39"/>
      <c r="T29" s="43"/>
      <c r="U29" s="47"/>
      <c r="V29" s="44"/>
      <c r="W29" s="47"/>
      <c r="X29" s="44"/>
      <c r="Y29" s="48"/>
      <c r="Z29" s="46"/>
      <c r="AA29" s="47"/>
      <c r="AB29" s="44"/>
      <c r="AC29" s="47"/>
      <c r="AD29" s="44"/>
      <c r="AE29" s="48"/>
      <c r="AF29" s="137">
        <f t="shared" si="30"/>
        <v>0</v>
      </c>
      <c r="AG29" s="138">
        <f t="shared" si="31"/>
        <v>0</v>
      </c>
      <c r="AH29" s="139">
        <f t="shared" si="32"/>
        <v>0</v>
      </c>
      <c r="AI29" s="41"/>
      <c r="AJ29" s="43"/>
      <c r="AK29" s="47"/>
      <c r="AL29" s="44"/>
      <c r="AM29" s="47"/>
      <c r="AN29" s="44"/>
      <c r="AO29" s="48"/>
      <c r="AP29" s="46"/>
      <c r="AQ29" s="47"/>
      <c r="AR29" s="44"/>
      <c r="AS29" s="47"/>
      <c r="AT29" s="44"/>
      <c r="AU29" s="48"/>
      <c r="AV29" s="137">
        <f t="shared" si="33"/>
        <v>0</v>
      </c>
      <c r="AW29" s="138">
        <f t="shared" si="34"/>
        <v>0</v>
      </c>
      <c r="AX29" s="139">
        <f t="shared" si="35"/>
        <v>0</v>
      </c>
      <c r="AY29" s="41"/>
      <c r="AZ29" s="43"/>
      <c r="BA29" s="47"/>
      <c r="BB29" s="44"/>
      <c r="BC29" s="47"/>
      <c r="BD29" s="44"/>
      <c r="BE29" s="48"/>
      <c r="BF29" s="46"/>
      <c r="BG29" s="47"/>
      <c r="BH29" s="44"/>
      <c r="BI29" s="47"/>
      <c r="BJ29" s="44"/>
      <c r="BK29" s="48"/>
      <c r="BL29" s="137">
        <f t="shared" si="36"/>
        <v>0</v>
      </c>
      <c r="BM29" s="138">
        <f t="shared" si="37"/>
        <v>0</v>
      </c>
      <c r="BN29" s="139">
        <f t="shared" si="38"/>
        <v>0</v>
      </c>
      <c r="BO29" s="41"/>
      <c r="BP29" s="43"/>
      <c r="BQ29" s="47"/>
      <c r="BR29" s="44"/>
      <c r="BS29" s="47"/>
      <c r="BT29" s="44"/>
      <c r="BU29" s="48"/>
      <c r="BV29" s="46"/>
      <c r="BW29" s="47"/>
      <c r="BX29" s="44"/>
      <c r="BY29" s="47"/>
      <c r="BZ29" s="44"/>
      <c r="CA29" s="48"/>
      <c r="CB29" s="137">
        <f t="shared" si="39"/>
        <v>0</v>
      </c>
      <c r="CC29" s="138">
        <f t="shared" si="40"/>
        <v>0</v>
      </c>
      <c r="CD29" s="139">
        <f t="shared" si="41"/>
        <v>0</v>
      </c>
      <c r="CE29" s="41"/>
      <c r="CF29" s="46"/>
      <c r="CG29" s="47"/>
      <c r="CH29" s="44"/>
      <c r="CI29" s="47"/>
      <c r="CJ29" s="44"/>
      <c r="CK29" s="48"/>
      <c r="CL29" s="46"/>
      <c r="CM29" s="47"/>
      <c r="CN29" s="44"/>
      <c r="CO29" s="47"/>
      <c r="CP29" s="44"/>
      <c r="CQ29" s="48"/>
      <c r="CR29" s="137">
        <f t="shared" si="42"/>
        <v>0</v>
      </c>
      <c r="CS29" s="138">
        <f t="shared" si="43"/>
        <v>0</v>
      </c>
      <c r="CT29" s="139">
        <f t="shared" si="44"/>
        <v>0</v>
      </c>
      <c r="CU29" s="41"/>
      <c r="CV29" s="46">
        <f t="shared" si="45"/>
        <v>0</v>
      </c>
      <c r="CW29" s="47" t="e">
        <f t="shared" si="46"/>
        <v>#DIV/0!</v>
      </c>
      <c r="CX29" s="47">
        <f t="shared" si="47"/>
        <v>0</v>
      </c>
      <c r="CY29" s="47" t="e">
        <f t="shared" si="48"/>
        <v>#DIV/0!</v>
      </c>
      <c r="CZ29" s="44">
        <f t="shared" si="49"/>
        <v>0</v>
      </c>
      <c r="DA29" s="48" t="e">
        <f t="shared" si="50"/>
        <v>#DIV/0!</v>
      </c>
      <c r="DB29" s="46">
        <f t="shared" si="51"/>
        <v>0</v>
      </c>
      <c r="DC29" s="47" t="e">
        <f t="shared" si="52"/>
        <v>#DIV/0!</v>
      </c>
      <c r="DD29" s="44">
        <f t="shared" si="53"/>
        <v>0</v>
      </c>
      <c r="DE29" s="47" t="e">
        <f t="shared" si="54"/>
        <v>#DIV/0!</v>
      </c>
      <c r="DF29" s="44">
        <f t="shared" si="55"/>
        <v>0</v>
      </c>
      <c r="DG29" s="48" t="e">
        <f t="shared" si="56"/>
        <v>#DIV/0!</v>
      </c>
      <c r="DH29" s="174"/>
      <c r="DI29" s="187" t="s">
        <v>28</v>
      </c>
      <c r="DJ29" s="46">
        <f t="shared" si="57"/>
        <v>0</v>
      </c>
      <c r="DK29" s="44">
        <f t="shared" si="58"/>
        <v>0</v>
      </c>
      <c r="DL29" s="45">
        <f t="shared" si="59"/>
        <v>0</v>
      </c>
      <c r="DM29"/>
    </row>
    <row r="30" spans="1:117" s="25" customFormat="1" ht="15.6" x14ac:dyDescent="0.3">
      <c r="A30" s="33">
        <v>18</v>
      </c>
      <c r="B30" s="33" t="s">
        <v>29</v>
      </c>
      <c r="C30" s="42"/>
      <c r="D30" s="43"/>
      <c r="E30" s="47"/>
      <c r="F30" s="44"/>
      <c r="G30" s="47"/>
      <c r="H30" s="44"/>
      <c r="I30" s="48"/>
      <c r="J30" s="290"/>
      <c r="K30" s="47"/>
      <c r="L30" s="44"/>
      <c r="M30" s="47"/>
      <c r="N30" s="44"/>
      <c r="O30" s="48"/>
      <c r="P30" s="137">
        <f t="shared" si="27"/>
        <v>0</v>
      </c>
      <c r="Q30" s="138">
        <f t="shared" si="28"/>
        <v>0</v>
      </c>
      <c r="R30" s="139">
        <f t="shared" si="29"/>
        <v>0</v>
      </c>
      <c r="S30" s="39"/>
      <c r="T30" s="43"/>
      <c r="U30" s="47"/>
      <c r="V30" s="44"/>
      <c r="W30" s="47"/>
      <c r="X30" s="44"/>
      <c r="Y30" s="48"/>
      <c r="Z30" s="46"/>
      <c r="AA30" s="47"/>
      <c r="AB30" s="44"/>
      <c r="AC30" s="47"/>
      <c r="AD30" s="44"/>
      <c r="AE30" s="48"/>
      <c r="AF30" s="137">
        <f t="shared" si="30"/>
        <v>0</v>
      </c>
      <c r="AG30" s="138">
        <f t="shared" si="31"/>
        <v>0</v>
      </c>
      <c r="AH30" s="139">
        <f t="shared" si="32"/>
        <v>0</v>
      </c>
      <c r="AI30" s="41"/>
      <c r="AJ30" s="43"/>
      <c r="AK30" s="47"/>
      <c r="AL30" s="44"/>
      <c r="AM30" s="47"/>
      <c r="AN30" s="44"/>
      <c r="AO30" s="48"/>
      <c r="AP30" s="46"/>
      <c r="AQ30" s="47"/>
      <c r="AR30" s="44"/>
      <c r="AS30" s="47"/>
      <c r="AT30" s="44"/>
      <c r="AU30" s="48"/>
      <c r="AV30" s="137">
        <f t="shared" si="33"/>
        <v>0</v>
      </c>
      <c r="AW30" s="138">
        <f t="shared" si="34"/>
        <v>0</v>
      </c>
      <c r="AX30" s="139">
        <f t="shared" si="35"/>
        <v>0</v>
      </c>
      <c r="AY30" s="41"/>
      <c r="AZ30" s="43"/>
      <c r="BA30" s="47"/>
      <c r="BB30" s="44"/>
      <c r="BC30" s="47"/>
      <c r="BD30" s="44"/>
      <c r="BE30" s="48"/>
      <c r="BF30" s="46"/>
      <c r="BG30" s="47"/>
      <c r="BH30" s="44"/>
      <c r="BI30" s="47"/>
      <c r="BJ30" s="44"/>
      <c r="BK30" s="48"/>
      <c r="BL30" s="137">
        <f t="shared" si="36"/>
        <v>0</v>
      </c>
      <c r="BM30" s="138">
        <f t="shared" si="37"/>
        <v>0</v>
      </c>
      <c r="BN30" s="139">
        <f t="shared" si="38"/>
        <v>0</v>
      </c>
      <c r="BO30" s="41"/>
      <c r="BP30" s="43"/>
      <c r="BQ30" s="47"/>
      <c r="BR30" s="44"/>
      <c r="BS30" s="47"/>
      <c r="BT30" s="44"/>
      <c r="BU30" s="48"/>
      <c r="BV30" s="46"/>
      <c r="BW30" s="47"/>
      <c r="BX30" s="44"/>
      <c r="BY30" s="47"/>
      <c r="BZ30" s="44"/>
      <c r="CA30" s="48"/>
      <c r="CB30" s="137">
        <f t="shared" si="39"/>
        <v>0</v>
      </c>
      <c r="CC30" s="138">
        <f t="shared" si="40"/>
        <v>0</v>
      </c>
      <c r="CD30" s="139">
        <f t="shared" si="41"/>
        <v>0</v>
      </c>
      <c r="CE30" s="41"/>
      <c r="CF30" s="46"/>
      <c r="CG30" s="47"/>
      <c r="CH30" s="44"/>
      <c r="CI30" s="47"/>
      <c r="CJ30" s="44"/>
      <c r="CK30" s="48"/>
      <c r="CL30" s="46"/>
      <c r="CM30" s="47"/>
      <c r="CN30" s="44"/>
      <c r="CO30" s="47"/>
      <c r="CP30" s="44"/>
      <c r="CQ30" s="48"/>
      <c r="CR30" s="137">
        <f t="shared" si="42"/>
        <v>0</v>
      </c>
      <c r="CS30" s="138">
        <f t="shared" si="43"/>
        <v>0</v>
      </c>
      <c r="CT30" s="139">
        <f t="shared" si="44"/>
        <v>0</v>
      </c>
      <c r="CU30" s="41"/>
      <c r="CV30" s="46">
        <f t="shared" si="45"/>
        <v>0</v>
      </c>
      <c r="CW30" s="47" t="e">
        <f t="shared" si="46"/>
        <v>#DIV/0!</v>
      </c>
      <c r="CX30" s="47">
        <f t="shared" si="47"/>
        <v>0</v>
      </c>
      <c r="CY30" s="47" t="e">
        <f t="shared" si="48"/>
        <v>#DIV/0!</v>
      </c>
      <c r="CZ30" s="44">
        <f t="shared" si="49"/>
        <v>0</v>
      </c>
      <c r="DA30" s="48" t="e">
        <f t="shared" si="50"/>
        <v>#DIV/0!</v>
      </c>
      <c r="DB30" s="46">
        <f t="shared" si="51"/>
        <v>0</v>
      </c>
      <c r="DC30" s="47" t="e">
        <f t="shared" si="52"/>
        <v>#DIV/0!</v>
      </c>
      <c r="DD30" s="44">
        <f t="shared" si="53"/>
        <v>0</v>
      </c>
      <c r="DE30" s="47" t="e">
        <f t="shared" si="54"/>
        <v>#DIV/0!</v>
      </c>
      <c r="DF30" s="44">
        <f t="shared" si="55"/>
        <v>0</v>
      </c>
      <c r="DG30" s="48" t="e">
        <f t="shared" si="56"/>
        <v>#DIV/0!</v>
      </c>
      <c r="DH30" s="174"/>
      <c r="DI30" s="187" t="s">
        <v>29</v>
      </c>
      <c r="DJ30" s="46">
        <f t="shared" si="57"/>
        <v>0</v>
      </c>
      <c r="DK30" s="44">
        <f t="shared" si="58"/>
        <v>0</v>
      </c>
      <c r="DL30" s="45">
        <f t="shared" si="59"/>
        <v>0</v>
      </c>
      <c r="DM30"/>
    </row>
    <row r="31" spans="1:117" s="25" customFormat="1" ht="15.6" x14ac:dyDescent="0.3">
      <c r="A31" s="33">
        <v>19</v>
      </c>
      <c r="B31" s="33" t="s">
        <v>59</v>
      </c>
      <c r="C31" s="42"/>
      <c r="D31" s="43"/>
      <c r="E31" s="47"/>
      <c r="F31" s="44"/>
      <c r="G31" s="47"/>
      <c r="H31" s="44"/>
      <c r="I31" s="48"/>
      <c r="J31" s="290"/>
      <c r="K31" s="47"/>
      <c r="L31" s="44"/>
      <c r="M31" s="47"/>
      <c r="N31" s="44"/>
      <c r="O31" s="48"/>
      <c r="P31" s="137">
        <f t="shared" si="27"/>
        <v>0</v>
      </c>
      <c r="Q31" s="138">
        <f t="shared" si="28"/>
        <v>0</v>
      </c>
      <c r="R31" s="139">
        <f t="shared" si="29"/>
        <v>0</v>
      </c>
      <c r="S31" s="39"/>
      <c r="T31" s="43"/>
      <c r="U31" s="47"/>
      <c r="V31" s="44"/>
      <c r="W31" s="47"/>
      <c r="X31" s="44"/>
      <c r="Y31" s="48"/>
      <c r="Z31" s="46"/>
      <c r="AA31" s="47"/>
      <c r="AB31" s="44"/>
      <c r="AC31" s="47"/>
      <c r="AD31" s="44"/>
      <c r="AE31" s="48"/>
      <c r="AF31" s="137">
        <f t="shared" si="30"/>
        <v>0</v>
      </c>
      <c r="AG31" s="138">
        <f t="shared" si="31"/>
        <v>0</v>
      </c>
      <c r="AH31" s="139">
        <f t="shared" si="32"/>
        <v>0</v>
      </c>
      <c r="AI31" s="41"/>
      <c r="AJ31" s="43"/>
      <c r="AK31" s="47"/>
      <c r="AL31" s="44"/>
      <c r="AM31" s="47"/>
      <c r="AN31" s="44"/>
      <c r="AO31" s="48"/>
      <c r="AP31" s="46"/>
      <c r="AQ31" s="47"/>
      <c r="AR31" s="44"/>
      <c r="AS31" s="47"/>
      <c r="AT31" s="44"/>
      <c r="AU31" s="48"/>
      <c r="AV31" s="137">
        <f t="shared" si="33"/>
        <v>0</v>
      </c>
      <c r="AW31" s="138">
        <f t="shared" si="34"/>
        <v>0</v>
      </c>
      <c r="AX31" s="139">
        <f t="shared" si="35"/>
        <v>0</v>
      </c>
      <c r="AY31" s="41"/>
      <c r="AZ31" s="43"/>
      <c r="BA31" s="47"/>
      <c r="BB31" s="44"/>
      <c r="BC31" s="47"/>
      <c r="BD31" s="44"/>
      <c r="BE31" s="48"/>
      <c r="BF31" s="46"/>
      <c r="BG31" s="47"/>
      <c r="BH31" s="44"/>
      <c r="BI31" s="47"/>
      <c r="BJ31" s="44"/>
      <c r="BK31" s="48"/>
      <c r="BL31" s="137">
        <f t="shared" si="36"/>
        <v>0</v>
      </c>
      <c r="BM31" s="138">
        <f t="shared" si="37"/>
        <v>0</v>
      </c>
      <c r="BN31" s="139">
        <f t="shared" si="38"/>
        <v>0</v>
      </c>
      <c r="BO31" s="41"/>
      <c r="BP31" s="43"/>
      <c r="BQ31" s="47"/>
      <c r="BR31" s="44"/>
      <c r="BS31" s="47"/>
      <c r="BT31" s="44"/>
      <c r="BU31" s="48"/>
      <c r="BV31" s="46"/>
      <c r="BW31" s="47"/>
      <c r="BX31" s="44"/>
      <c r="BY31" s="47"/>
      <c r="BZ31" s="44"/>
      <c r="CA31" s="48"/>
      <c r="CB31" s="137">
        <f t="shared" si="39"/>
        <v>0</v>
      </c>
      <c r="CC31" s="138">
        <f t="shared" si="40"/>
        <v>0</v>
      </c>
      <c r="CD31" s="139">
        <f t="shared" si="41"/>
        <v>0</v>
      </c>
      <c r="CE31" s="41"/>
      <c r="CF31" s="46"/>
      <c r="CG31" s="47"/>
      <c r="CH31" s="44"/>
      <c r="CI31" s="47"/>
      <c r="CJ31" s="44"/>
      <c r="CK31" s="48"/>
      <c r="CL31" s="46"/>
      <c r="CM31" s="47"/>
      <c r="CN31" s="44"/>
      <c r="CO31" s="47"/>
      <c r="CP31" s="44"/>
      <c r="CQ31" s="48"/>
      <c r="CR31" s="137">
        <f t="shared" si="42"/>
        <v>0</v>
      </c>
      <c r="CS31" s="138">
        <f t="shared" si="43"/>
        <v>0</v>
      </c>
      <c r="CT31" s="139">
        <f t="shared" si="44"/>
        <v>0</v>
      </c>
      <c r="CU31" s="41"/>
      <c r="CV31" s="46">
        <f t="shared" si="45"/>
        <v>0</v>
      </c>
      <c r="CW31" s="47" t="e">
        <f t="shared" si="46"/>
        <v>#DIV/0!</v>
      </c>
      <c r="CX31" s="47">
        <f t="shared" si="47"/>
        <v>0</v>
      </c>
      <c r="CY31" s="47" t="e">
        <f t="shared" si="48"/>
        <v>#DIV/0!</v>
      </c>
      <c r="CZ31" s="44">
        <f t="shared" si="49"/>
        <v>0</v>
      </c>
      <c r="DA31" s="48" t="e">
        <f t="shared" si="50"/>
        <v>#DIV/0!</v>
      </c>
      <c r="DB31" s="46">
        <f t="shared" si="51"/>
        <v>0</v>
      </c>
      <c r="DC31" s="47" t="e">
        <f t="shared" si="52"/>
        <v>#DIV/0!</v>
      </c>
      <c r="DD31" s="44">
        <f t="shared" si="53"/>
        <v>0</v>
      </c>
      <c r="DE31" s="47" t="e">
        <f t="shared" si="54"/>
        <v>#DIV/0!</v>
      </c>
      <c r="DF31" s="44">
        <f t="shared" si="55"/>
        <v>0</v>
      </c>
      <c r="DG31" s="48" t="e">
        <f t="shared" si="56"/>
        <v>#DIV/0!</v>
      </c>
      <c r="DH31" s="174"/>
      <c r="DI31" s="187" t="s">
        <v>59</v>
      </c>
      <c r="DJ31" s="46">
        <f t="shared" si="57"/>
        <v>0</v>
      </c>
      <c r="DK31" s="44">
        <f t="shared" si="58"/>
        <v>0</v>
      </c>
      <c r="DL31" s="45">
        <f t="shared" si="59"/>
        <v>0</v>
      </c>
      <c r="DM31"/>
    </row>
    <row r="32" spans="1:117" s="25" customFormat="1" ht="15.6" x14ac:dyDescent="0.3">
      <c r="A32" s="33">
        <v>20</v>
      </c>
      <c r="B32" s="33" t="s">
        <v>30</v>
      </c>
      <c r="C32" s="42"/>
      <c r="D32" s="43"/>
      <c r="E32" s="47"/>
      <c r="F32" s="44"/>
      <c r="G32" s="47"/>
      <c r="H32" s="44"/>
      <c r="I32" s="48"/>
      <c r="J32" s="290"/>
      <c r="K32" s="47"/>
      <c r="L32" s="44"/>
      <c r="M32" s="47"/>
      <c r="N32" s="44"/>
      <c r="O32" s="48"/>
      <c r="P32" s="137">
        <f t="shared" si="27"/>
        <v>0</v>
      </c>
      <c r="Q32" s="138">
        <f t="shared" si="28"/>
        <v>0</v>
      </c>
      <c r="R32" s="139">
        <f t="shared" si="29"/>
        <v>0</v>
      </c>
      <c r="S32" s="39"/>
      <c r="T32" s="43"/>
      <c r="U32" s="47"/>
      <c r="V32" s="44"/>
      <c r="W32" s="47"/>
      <c r="X32" s="44"/>
      <c r="Y32" s="48"/>
      <c r="Z32" s="46"/>
      <c r="AA32" s="47"/>
      <c r="AB32" s="44"/>
      <c r="AC32" s="47"/>
      <c r="AD32" s="44"/>
      <c r="AE32" s="48"/>
      <c r="AF32" s="137">
        <f t="shared" si="30"/>
        <v>0</v>
      </c>
      <c r="AG32" s="138">
        <f t="shared" si="31"/>
        <v>0</v>
      </c>
      <c r="AH32" s="139">
        <f t="shared" si="32"/>
        <v>0</v>
      </c>
      <c r="AI32" s="41"/>
      <c r="AJ32" s="43"/>
      <c r="AK32" s="47"/>
      <c r="AL32" s="44"/>
      <c r="AM32" s="47"/>
      <c r="AN32" s="44"/>
      <c r="AO32" s="48"/>
      <c r="AP32" s="46"/>
      <c r="AQ32" s="47"/>
      <c r="AR32" s="44"/>
      <c r="AS32" s="47"/>
      <c r="AT32" s="44"/>
      <c r="AU32" s="48"/>
      <c r="AV32" s="137">
        <f t="shared" si="33"/>
        <v>0</v>
      </c>
      <c r="AW32" s="138">
        <f t="shared" si="34"/>
        <v>0</v>
      </c>
      <c r="AX32" s="139">
        <f t="shared" si="35"/>
        <v>0</v>
      </c>
      <c r="AY32" s="41"/>
      <c r="AZ32" s="43"/>
      <c r="BA32" s="47"/>
      <c r="BB32" s="44"/>
      <c r="BC32" s="47"/>
      <c r="BD32" s="44"/>
      <c r="BE32" s="48"/>
      <c r="BF32" s="46"/>
      <c r="BG32" s="47"/>
      <c r="BH32" s="44"/>
      <c r="BI32" s="47"/>
      <c r="BJ32" s="44"/>
      <c r="BK32" s="48"/>
      <c r="BL32" s="137">
        <f t="shared" si="36"/>
        <v>0</v>
      </c>
      <c r="BM32" s="138">
        <f t="shared" si="37"/>
        <v>0</v>
      </c>
      <c r="BN32" s="139">
        <f t="shared" si="38"/>
        <v>0</v>
      </c>
      <c r="BO32" s="41"/>
      <c r="BP32" s="43"/>
      <c r="BQ32" s="47"/>
      <c r="BR32" s="44"/>
      <c r="BS32" s="47"/>
      <c r="BT32" s="44"/>
      <c r="BU32" s="48"/>
      <c r="BV32" s="46"/>
      <c r="BW32" s="47"/>
      <c r="BX32" s="44"/>
      <c r="BY32" s="47"/>
      <c r="BZ32" s="44"/>
      <c r="CA32" s="48"/>
      <c r="CB32" s="137">
        <f t="shared" si="39"/>
        <v>0</v>
      </c>
      <c r="CC32" s="138">
        <f t="shared" si="40"/>
        <v>0</v>
      </c>
      <c r="CD32" s="139">
        <f t="shared" si="41"/>
        <v>0</v>
      </c>
      <c r="CE32" s="41"/>
      <c r="CF32" s="46"/>
      <c r="CG32" s="47"/>
      <c r="CH32" s="44"/>
      <c r="CI32" s="47"/>
      <c r="CJ32" s="44"/>
      <c r="CK32" s="48"/>
      <c r="CL32" s="46"/>
      <c r="CM32" s="47"/>
      <c r="CN32" s="44"/>
      <c r="CO32" s="47"/>
      <c r="CP32" s="44"/>
      <c r="CQ32" s="48"/>
      <c r="CR32" s="137">
        <f t="shared" si="42"/>
        <v>0</v>
      </c>
      <c r="CS32" s="138">
        <f t="shared" si="43"/>
        <v>0</v>
      </c>
      <c r="CT32" s="139">
        <f t="shared" si="44"/>
        <v>0</v>
      </c>
      <c r="CU32" s="41"/>
      <c r="CV32" s="46">
        <f t="shared" si="45"/>
        <v>0</v>
      </c>
      <c r="CW32" s="47" t="e">
        <f t="shared" si="46"/>
        <v>#DIV/0!</v>
      </c>
      <c r="CX32" s="47">
        <f t="shared" si="47"/>
        <v>0</v>
      </c>
      <c r="CY32" s="47" t="e">
        <f t="shared" si="48"/>
        <v>#DIV/0!</v>
      </c>
      <c r="CZ32" s="44">
        <f t="shared" si="49"/>
        <v>0</v>
      </c>
      <c r="DA32" s="48" t="e">
        <f t="shared" si="50"/>
        <v>#DIV/0!</v>
      </c>
      <c r="DB32" s="46">
        <f t="shared" si="51"/>
        <v>0</v>
      </c>
      <c r="DC32" s="47" t="e">
        <f t="shared" si="52"/>
        <v>#DIV/0!</v>
      </c>
      <c r="DD32" s="44">
        <f t="shared" si="53"/>
        <v>0</v>
      </c>
      <c r="DE32" s="47" t="e">
        <f t="shared" si="54"/>
        <v>#DIV/0!</v>
      </c>
      <c r="DF32" s="44">
        <f t="shared" si="55"/>
        <v>0</v>
      </c>
      <c r="DG32" s="48" t="e">
        <f t="shared" si="56"/>
        <v>#DIV/0!</v>
      </c>
      <c r="DH32" s="174"/>
      <c r="DI32" s="187" t="s">
        <v>30</v>
      </c>
      <c r="DJ32" s="46">
        <f t="shared" si="57"/>
        <v>0</v>
      </c>
      <c r="DK32" s="44">
        <f t="shared" si="58"/>
        <v>0</v>
      </c>
      <c r="DL32" s="45">
        <f t="shared" si="59"/>
        <v>0</v>
      </c>
      <c r="DM32"/>
    </row>
    <row r="33" spans="1:117" s="25" customFormat="1" ht="15.6" x14ac:dyDescent="0.3">
      <c r="A33" s="33">
        <v>21</v>
      </c>
      <c r="B33" s="33" t="s">
        <v>31</v>
      </c>
      <c r="C33" s="42"/>
      <c r="D33" s="43"/>
      <c r="E33" s="47"/>
      <c r="F33" s="44"/>
      <c r="G33" s="47"/>
      <c r="H33" s="44"/>
      <c r="I33" s="48"/>
      <c r="J33" s="290"/>
      <c r="K33" s="47"/>
      <c r="L33" s="44"/>
      <c r="M33" s="47"/>
      <c r="N33" s="44"/>
      <c r="O33" s="48"/>
      <c r="P33" s="137">
        <f t="shared" si="27"/>
        <v>0</v>
      </c>
      <c r="Q33" s="138">
        <f t="shared" si="28"/>
        <v>0</v>
      </c>
      <c r="R33" s="139">
        <f t="shared" si="29"/>
        <v>0</v>
      </c>
      <c r="S33" s="39"/>
      <c r="T33" s="43"/>
      <c r="U33" s="47"/>
      <c r="V33" s="44"/>
      <c r="W33" s="47"/>
      <c r="X33" s="44"/>
      <c r="Y33" s="48"/>
      <c r="Z33" s="46"/>
      <c r="AA33" s="47"/>
      <c r="AB33" s="44"/>
      <c r="AC33" s="47"/>
      <c r="AD33" s="44"/>
      <c r="AE33" s="48"/>
      <c r="AF33" s="137">
        <f t="shared" si="30"/>
        <v>0</v>
      </c>
      <c r="AG33" s="138">
        <f t="shared" si="31"/>
        <v>0</v>
      </c>
      <c r="AH33" s="139">
        <f t="shared" si="32"/>
        <v>0</v>
      </c>
      <c r="AI33" s="41"/>
      <c r="AJ33" s="43"/>
      <c r="AK33" s="47"/>
      <c r="AL33" s="44"/>
      <c r="AM33" s="47"/>
      <c r="AN33" s="44"/>
      <c r="AO33" s="48"/>
      <c r="AP33" s="46"/>
      <c r="AQ33" s="47"/>
      <c r="AR33" s="44"/>
      <c r="AS33" s="47"/>
      <c r="AT33" s="44"/>
      <c r="AU33" s="48"/>
      <c r="AV33" s="137">
        <f t="shared" si="33"/>
        <v>0</v>
      </c>
      <c r="AW33" s="138">
        <f t="shared" si="34"/>
        <v>0</v>
      </c>
      <c r="AX33" s="139">
        <f t="shared" si="35"/>
        <v>0</v>
      </c>
      <c r="AY33" s="41"/>
      <c r="AZ33" s="43"/>
      <c r="BA33" s="47"/>
      <c r="BB33" s="44"/>
      <c r="BC33" s="47"/>
      <c r="BD33" s="44"/>
      <c r="BE33" s="48"/>
      <c r="BF33" s="46"/>
      <c r="BG33" s="47"/>
      <c r="BH33" s="44"/>
      <c r="BI33" s="47"/>
      <c r="BJ33" s="44"/>
      <c r="BK33" s="48"/>
      <c r="BL33" s="137">
        <f t="shared" si="36"/>
        <v>0</v>
      </c>
      <c r="BM33" s="138">
        <f t="shared" si="37"/>
        <v>0</v>
      </c>
      <c r="BN33" s="139">
        <f t="shared" si="38"/>
        <v>0</v>
      </c>
      <c r="BO33" s="41"/>
      <c r="BP33" s="43"/>
      <c r="BQ33" s="47"/>
      <c r="BR33" s="44"/>
      <c r="BS33" s="47"/>
      <c r="BT33" s="44"/>
      <c r="BU33" s="48"/>
      <c r="BV33" s="46"/>
      <c r="BW33" s="47"/>
      <c r="BX33" s="44"/>
      <c r="BY33" s="47"/>
      <c r="BZ33" s="44"/>
      <c r="CA33" s="48"/>
      <c r="CB33" s="137">
        <f t="shared" si="39"/>
        <v>0</v>
      </c>
      <c r="CC33" s="138">
        <f t="shared" si="40"/>
        <v>0</v>
      </c>
      <c r="CD33" s="139">
        <f t="shared" si="41"/>
        <v>0</v>
      </c>
      <c r="CE33" s="41"/>
      <c r="CF33" s="46"/>
      <c r="CG33" s="47"/>
      <c r="CH33" s="44"/>
      <c r="CI33" s="47"/>
      <c r="CJ33" s="44"/>
      <c r="CK33" s="48"/>
      <c r="CL33" s="46"/>
      <c r="CM33" s="47"/>
      <c r="CN33" s="44"/>
      <c r="CO33" s="47"/>
      <c r="CP33" s="44"/>
      <c r="CQ33" s="48"/>
      <c r="CR33" s="137">
        <f t="shared" si="42"/>
        <v>0</v>
      </c>
      <c r="CS33" s="138">
        <f t="shared" si="43"/>
        <v>0</v>
      </c>
      <c r="CT33" s="139">
        <f t="shared" si="44"/>
        <v>0</v>
      </c>
      <c r="CU33" s="41"/>
      <c r="CV33" s="46">
        <f t="shared" si="45"/>
        <v>0</v>
      </c>
      <c r="CW33" s="47" t="e">
        <f t="shared" si="46"/>
        <v>#DIV/0!</v>
      </c>
      <c r="CX33" s="47">
        <f t="shared" si="47"/>
        <v>0</v>
      </c>
      <c r="CY33" s="47" t="e">
        <f t="shared" si="48"/>
        <v>#DIV/0!</v>
      </c>
      <c r="CZ33" s="44">
        <f t="shared" si="49"/>
        <v>0</v>
      </c>
      <c r="DA33" s="48" t="e">
        <f t="shared" si="50"/>
        <v>#DIV/0!</v>
      </c>
      <c r="DB33" s="46">
        <f t="shared" si="51"/>
        <v>0</v>
      </c>
      <c r="DC33" s="47" t="e">
        <f t="shared" si="52"/>
        <v>#DIV/0!</v>
      </c>
      <c r="DD33" s="44">
        <f t="shared" si="53"/>
        <v>0</v>
      </c>
      <c r="DE33" s="47" t="e">
        <f t="shared" si="54"/>
        <v>#DIV/0!</v>
      </c>
      <c r="DF33" s="44">
        <f t="shared" si="55"/>
        <v>0</v>
      </c>
      <c r="DG33" s="48" t="e">
        <f t="shared" si="56"/>
        <v>#DIV/0!</v>
      </c>
      <c r="DH33" s="174"/>
      <c r="DI33" s="187" t="s">
        <v>31</v>
      </c>
      <c r="DJ33" s="46">
        <f t="shared" si="57"/>
        <v>0</v>
      </c>
      <c r="DK33" s="44">
        <f t="shared" si="58"/>
        <v>0</v>
      </c>
      <c r="DL33" s="45">
        <f t="shared" si="59"/>
        <v>0</v>
      </c>
      <c r="DM33"/>
    </row>
    <row r="34" spans="1:117" s="25" customFormat="1" ht="15.6" x14ac:dyDescent="0.3">
      <c r="A34" s="33">
        <v>22</v>
      </c>
      <c r="B34" s="33" t="s">
        <v>32</v>
      </c>
      <c r="C34" s="42"/>
      <c r="D34" s="43"/>
      <c r="E34" s="47"/>
      <c r="F34" s="44"/>
      <c r="G34" s="47"/>
      <c r="H34" s="44"/>
      <c r="I34" s="48"/>
      <c r="J34" s="290"/>
      <c r="K34" s="47"/>
      <c r="L34" s="44"/>
      <c r="M34" s="47"/>
      <c r="N34" s="44"/>
      <c r="O34" s="48"/>
      <c r="P34" s="137">
        <f t="shared" si="27"/>
        <v>0</v>
      </c>
      <c r="Q34" s="138">
        <f t="shared" si="28"/>
        <v>0</v>
      </c>
      <c r="R34" s="139">
        <f t="shared" si="29"/>
        <v>0</v>
      </c>
      <c r="S34" s="39"/>
      <c r="T34" s="43"/>
      <c r="U34" s="47"/>
      <c r="V34" s="44"/>
      <c r="W34" s="47"/>
      <c r="X34" s="44"/>
      <c r="Y34" s="48"/>
      <c r="Z34" s="46"/>
      <c r="AA34" s="47"/>
      <c r="AB34" s="44"/>
      <c r="AC34" s="47"/>
      <c r="AD34" s="44"/>
      <c r="AE34" s="48"/>
      <c r="AF34" s="137">
        <f t="shared" si="30"/>
        <v>0</v>
      </c>
      <c r="AG34" s="138">
        <f t="shared" si="31"/>
        <v>0</v>
      </c>
      <c r="AH34" s="139">
        <f t="shared" si="32"/>
        <v>0</v>
      </c>
      <c r="AI34" s="41"/>
      <c r="AJ34" s="43"/>
      <c r="AK34" s="47"/>
      <c r="AL34" s="44"/>
      <c r="AM34" s="47"/>
      <c r="AN34" s="44"/>
      <c r="AO34" s="48"/>
      <c r="AP34" s="46"/>
      <c r="AQ34" s="47"/>
      <c r="AR34" s="44"/>
      <c r="AS34" s="47"/>
      <c r="AT34" s="44"/>
      <c r="AU34" s="48"/>
      <c r="AV34" s="137">
        <f t="shared" si="33"/>
        <v>0</v>
      </c>
      <c r="AW34" s="138">
        <f t="shared" si="34"/>
        <v>0</v>
      </c>
      <c r="AX34" s="139">
        <f t="shared" si="35"/>
        <v>0</v>
      </c>
      <c r="AY34" s="41"/>
      <c r="AZ34" s="43"/>
      <c r="BA34" s="47"/>
      <c r="BB34" s="44"/>
      <c r="BC34" s="47"/>
      <c r="BD34" s="44"/>
      <c r="BE34" s="48"/>
      <c r="BF34" s="46"/>
      <c r="BG34" s="47"/>
      <c r="BH34" s="44"/>
      <c r="BI34" s="47"/>
      <c r="BJ34" s="44"/>
      <c r="BK34" s="48"/>
      <c r="BL34" s="137">
        <f t="shared" si="36"/>
        <v>0</v>
      </c>
      <c r="BM34" s="138">
        <f t="shared" si="37"/>
        <v>0</v>
      </c>
      <c r="BN34" s="139">
        <f t="shared" si="38"/>
        <v>0</v>
      </c>
      <c r="BO34" s="41"/>
      <c r="BP34" s="43"/>
      <c r="BQ34" s="47"/>
      <c r="BR34" s="44"/>
      <c r="BS34" s="47"/>
      <c r="BT34" s="44"/>
      <c r="BU34" s="48"/>
      <c r="BV34" s="46"/>
      <c r="BW34" s="47"/>
      <c r="BX34" s="44"/>
      <c r="BY34" s="47"/>
      <c r="BZ34" s="44"/>
      <c r="CA34" s="48"/>
      <c r="CB34" s="137">
        <f t="shared" si="39"/>
        <v>0</v>
      </c>
      <c r="CC34" s="138">
        <f t="shared" si="40"/>
        <v>0</v>
      </c>
      <c r="CD34" s="139">
        <f t="shared" si="41"/>
        <v>0</v>
      </c>
      <c r="CE34" s="41"/>
      <c r="CF34" s="46"/>
      <c r="CG34" s="47"/>
      <c r="CH34" s="44"/>
      <c r="CI34" s="47"/>
      <c r="CJ34" s="44"/>
      <c r="CK34" s="48"/>
      <c r="CL34" s="46"/>
      <c r="CM34" s="47"/>
      <c r="CN34" s="44"/>
      <c r="CO34" s="47"/>
      <c r="CP34" s="44"/>
      <c r="CQ34" s="48"/>
      <c r="CR34" s="137">
        <f t="shared" si="42"/>
        <v>0</v>
      </c>
      <c r="CS34" s="138">
        <f t="shared" si="43"/>
        <v>0</v>
      </c>
      <c r="CT34" s="139">
        <f t="shared" si="44"/>
        <v>0</v>
      </c>
      <c r="CU34" s="41"/>
      <c r="CV34" s="46">
        <f t="shared" si="45"/>
        <v>0</v>
      </c>
      <c r="CW34" s="47" t="e">
        <f t="shared" si="46"/>
        <v>#DIV/0!</v>
      </c>
      <c r="CX34" s="47">
        <f t="shared" si="47"/>
        <v>0</v>
      </c>
      <c r="CY34" s="47" t="e">
        <f t="shared" si="48"/>
        <v>#DIV/0!</v>
      </c>
      <c r="CZ34" s="44">
        <f t="shared" si="49"/>
        <v>0</v>
      </c>
      <c r="DA34" s="48" t="e">
        <f t="shared" si="50"/>
        <v>#DIV/0!</v>
      </c>
      <c r="DB34" s="46">
        <f t="shared" si="51"/>
        <v>0</v>
      </c>
      <c r="DC34" s="47" t="e">
        <f t="shared" si="52"/>
        <v>#DIV/0!</v>
      </c>
      <c r="DD34" s="44">
        <f t="shared" si="53"/>
        <v>0</v>
      </c>
      <c r="DE34" s="47" t="e">
        <f t="shared" si="54"/>
        <v>#DIV/0!</v>
      </c>
      <c r="DF34" s="44">
        <f t="shared" si="55"/>
        <v>0</v>
      </c>
      <c r="DG34" s="48" t="e">
        <f t="shared" si="56"/>
        <v>#DIV/0!</v>
      </c>
      <c r="DH34" s="174"/>
      <c r="DI34" s="187" t="s">
        <v>32</v>
      </c>
      <c r="DJ34" s="46">
        <f t="shared" si="57"/>
        <v>0</v>
      </c>
      <c r="DK34" s="44">
        <f t="shared" si="58"/>
        <v>0</v>
      </c>
      <c r="DL34" s="45">
        <f t="shared" si="59"/>
        <v>0</v>
      </c>
      <c r="DM34"/>
    </row>
    <row r="35" spans="1:117" s="25" customFormat="1" ht="15.6" x14ac:dyDescent="0.3">
      <c r="A35" s="33">
        <v>23</v>
      </c>
      <c r="B35" s="33" t="s">
        <v>33</v>
      </c>
      <c r="C35" s="42"/>
      <c r="D35" s="43"/>
      <c r="E35" s="47"/>
      <c r="F35" s="44"/>
      <c r="G35" s="47"/>
      <c r="H35" s="44"/>
      <c r="I35" s="48"/>
      <c r="J35" s="290"/>
      <c r="K35" s="47"/>
      <c r="L35" s="44"/>
      <c r="M35" s="47"/>
      <c r="N35" s="44"/>
      <c r="O35" s="48"/>
      <c r="P35" s="137">
        <f t="shared" si="27"/>
        <v>0</v>
      </c>
      <c r="Q35" s="138">
        <f t="shared" si="28"/>
        <v>0</v>
      </c>
      <c r="R35" s="139">
        <f t="shared" si="29"/>
        <v>0</v>
      </c>
      <c r="S35" s="39"/>
      <c r="T35" s="43"/>
      <c r="U35" s="47"/>
      <c r="V35" s="44"/>
      <c r="W35" s="47"/>
      <c r="X35" s="44"/>
      <c r="Y35" s="48"/>
      <c r="Z35" s="46"/>
      <c r="AA35" s="47"/>
      <c r="AB35" s="44"/>
      <c r="AC35" s="47"/>
      <c r="AD35" s="44"/>
      <c r="AE35" s="48"/>
      <c r="AF35" s="137">
        <f t="shared" si="30"/>
        <v>0</v>
      </c>
      <c r="AG35" s="138">
        <f t="shared" si="31"/>
        <v>0</v>
      </c>
      <c r="AH35" s="139">
        <f t="shared" si="32"/>
        <v>0</v>
      </c>
      <c r="AI35" s="41"/>
      <c r="AJ35" s="43"/>
      <c r="AK35" s="47"/>
      <c r="AL35" s="44"/>
      <c r="AM35" s="47"/>
      <c r="AN35" s="44"/>
      <c r="AO35" s="48"/>
      <c r="AP35" s="46"/>
      <c r="AQ35" s="47"/>
      <c r="AR35" s="44"/>
      <c r="AS35" s="47"/>
      <c r="AT35" s="44"/>
      <c r="AU35" s="48"/>
      <c r="AV35" s="137">
        <f t="shared" si="33"/>
        <v>0</v>
      </c>
      <c r="AW35" s="138">
        <f t="shared" si="34"/>
        <v>0</v>
      </c>
      <c r="AX35" s="139">
        <f t="shared" si="35"/>
        <v>0</v>
      </c>
      <c r="AY35" s="41"/>
      <c r="AZ35" s="43"/>
      <c r="BA35" s="47"/>
      <c r="BB35" s="44"/>
      <c r="BC35" s="47"/>
      <c r="BD35" s="44"/>
      <c r="BE35" s="48"/>
      <c r="BF35" s="46"/>
      <c r="BG35" s="47"/>
      <c r="BH35" s="44"/>
      <c r="BI35" s="47"/>
      <c r="BJ35" s="44"/>
      <c r="BK35" s="48"/>
      <c r="BL35" s="137">
        <f t="shared" si="36"/>
        <v>0</v>
      </c>
      <c r="BM35" s="138">
        <f t="shared" si="37"/>
        <v>0</v>
      </c>
      <c r="BN35" s="139">
        <f t="shared" si="38"/>
        <v>0</v>
      </c>
      <c r="BO35" s="41"/>
      <c r="BP35" s="43"/>
      <c r="BQ35" s="47"/>
      <c r="BR35" s="44"/>
      <c r="BS35" s="47"/>
      <c r="BT35" s="44"/>
      <c r="BU35" s="48"/>
      <c r="BV35" s="46"/>
      <c r="BW35" s="47"/>
      <c r="BX35" s="44"/>
      <c r="BY35" s="47"/>
      <c r="BZ35" s="44"/>
      <c r="CA35" s="48"/>
      <c r="CB35" s="137">
        <f t="shared" si="39"/>
        <v>0</v>
      </c>
      <c r="CC35" s="138">
        <f t="shared" si="40"/>
        <v>0</v>
      </c>
      <c r="CD35" s="139">
        <f t="shared" si="41"/>
        <v>0</v>
      </c>
      <c r="CE35" s="41"/>
      <c r="CF35" s="46"/>
      <c r="CG35" s="47"/>
      <c r="CH35" s="44"/>
      <c r="CI35" s="47"/>
      <c r="CJ35" s="44"/>
      <c r="CK35" s="48"/>
      <c r="CL35" s="46"/>
      <c r="CM35" s="47"/>
      <c r="CN35" s="44"/>
      <c r="CO35" s="47"/>
      <c r="CP35" s="44"/>
      <c r="CQ35" s="48"/>
      <c r="CR35" s="137">
        <f t="shared" si="42"/>
        <v>0</v>
      </c>
      <c r="CS35" s="138">
        <f t="shared" si="43"/>
        <v>0</v>
      </c>
      <c r="CT35" s="139">
        <f t="shared" si="44"/>
        <v>0</v>
      </c>
      <c r="CU35" s="41"/>
      <c r="CV35" s="46">
        <f t="shared" si="45"/>
        <v>0</v>
      </c>
      <c r="CW35" s="47" t="e">
        <f t="shared" si="46"/>
        <v>#DIV/0!</v>
      </c>
      <c r="CX35" s="47">
        <f t="shared" si="47"/>
        <v>0</v>
      </c>
      <c r="CY35" s="47" t="e">
        <f t="shared" si="48"/>
        <v>#DIV/0!</v>
      </c>
      <c r="CZ35" s="44">
        <f t="shared" si="49"/>
        <v>0</v>
      </c>
      <c r="DA35" s="48" t="e">
        <f t="shared" si="50"/>
        <v>#DIV/0!</v>
      </c>
      <c r="DB35" s="46">
        <f t="shared" si="51"/>
        <v>0</v>
      </c>
      <c r="DC35" s="47" t="e">
        <f t="shared" si="52"/>
        <v>#DIV/0!</v>
      </c>
      <c r="DD35" s="44">
        <f t="shared" si="53"/>
        <v>0</v>
      </c>
      <c r="DE35" s="47" t="e">
        <f t="shared" si="54"/>
        <v>#DIV/0!</v>
      </c>
      <c r="DF35" s="44">
        <f t="shared" si="55"/>
        <v>0</v>
      </c>
      <c r="DG35" s="48" t="e">
        <f t="shared" si="56"/>
        <v>#DIV/0!</v>
      </c>
      <c r="DH35" s="174"/>
      <c r="DI35" s="187" t="s">
        <v>33</v>
      </c>
      <c r="DJ35" s="46">
        <f t="shared" si="57"/>
        <v>0</v>
      </c>
      <c r="DK35" s="44">
        <f t="shared" si="58"/>
        <v>0</v>
      </c>
      <c r="DL35" s="45">
        <f t="shared" si="59"/>
        <v>0</v>
      </c>
      <c r="DM35"/>
    </row>
    <row r="36" spans="1:117" s="25" customFormat="1" ht="15.6" x14ac:dyDescent="0.3">
      <c r="A36" s="33">
        <v>24</v>
      </c>
      <c r="B36" s="33" t="s">
        <v>34</v>
      </c>
      <c r="C36" s="42"/>
      <c r="D36" s="43"/>
      <c r="E36" s="47"/>
      <c r="F36" s="44"/>
      <c r="G36" s="47"/>
      <c r="H36" s="44"/>
      <c r="I36" s="48"/>
      <c r="J36" s="290"/>
      <c r="K36" s="47"/>
      <c r="L36" s="44"/>
      <c r="M36" s="47"/>
      <c r="N36" s="44"/>
      <c r="O36" s="48"/>
      <c r="P36" s="137">
        <f t="shared" si="27"/>
        <v>0</v>
      </c>
      <c r="Q36" s="138">
        <f t="shared" si="28"/>
        <v>0</v>
      </c>
      <c r="R36" s="139">
        <f t="shared" si="29"/>
        <v>0</v>
      </c>
      <c r="S36" s="39"/>
      <c r="T36" s="43"/>
      <c r="U36" s="47"/>
      <c r="V36" s="44"/>
      <c r="W36" s="47"/>
      <c r="X36" s="44"/>
      <c r="Y36" s="48"/>
      <c r="Z36" s="46"/>
      <c r="AA36" s="47"/>
      <c r="AB36" s="44"/>
      <c r="AC36" s="47"/>
      <c r="AD36" s="44"/>
      <c r="AE36" s="48"/>
      <c r="AF36" s="137">
        <f t="shared" si="30"/>
        <v>0</v>
      </c>
      <c r="AG36" s="138">
        <f t="shared" si="31"/>
        <v>0</v>
      </c>
      <c r="AH36" s="139">
        <f t="shared" si="32"/>
        <v>0</v>
      </c>
      <c r="AI36" s="41"/>
      <c r="AJ36" s="43"/>
      <c r="AK36" s="47"/>
      <c r="AL36" s="44"/>
      <c r="AM36" s="47"/>
      <c r="AN36" s="44"/>
      <c r="AO36" s="48"/>
      <c r="AP36" s="46"/>
      <c r="AQ36" s="47"/>
      <c r="AR36" s="44"/>
      <c r="AS36" s="47"/>
      <c r="AT36" s="44"/>
      <c r="AU36" s="48"/>
      <c r="AV36" s="137">
        <f t="shared" si="33"/>
        <v>0</v>
      </c>
      <c r="AW36" s="138">
        <f t="shared" si="34"/>
        <v>0</v>
      </c>
      <c r="AX36" s="139">
        <f t="shared" si="35"/>
        <v>0</v>
      </c>
      <c r="AY36" s="41"/>
      <c r="AZ36" s="43"/>
      <c r="BA36" s="47"/>
      <c r="BB36" s="44"/>
      <c r="BC36" s="47"/>
      <c r="BD36" s="44"/>
      <c r="BE36" s="48"/>
      <c r="BF36" s="46"/>
      <c r="BG36" s="47"/>
      <c r="BH36" s="44"/>
      <c r="BI36" s="47"/>
      <c r="BJ36" s="44"/>
      <c r="BK36" s="48"/>
      <c r="BL36" s="137">
        <f t="shared" si="36"/>
        <v>0</v>
      </c>
      <c r="BM36" s="138">
        <f t="shared" si="37"/>
        <v>0</v>
      </c>
      <c r="BN36" s="139">
        <f t="shared" si="38"/>
        <v>0</v>
      </c>
      <c r="BO36" s="41"/>
      <c r="BP36" s="43"/>
      <c r="BQ36" s="47"/>
      <c r="BR36" s="44"/>
      <c r="BS36" s="47"/>
      <c r="BT36" s="44"/>
      <c r="BU36" s="48"/>
      <c r="BV36" s="46"/>
      <c r="BW36" s="47"/>
      <c r="BX36" s="44"/>
      <c r="BY36" s="47"/>
      <c r="BZ36" s="44"/>
      <c r="CA36" s="48"/>
      <c r="CB36" s="137">
        <f t="shared" si="39"/>
        <v>0</v>
      </c>
      <c r="CC36" s="138">
        <f t="shared" si="40"/>
        <v>0</v>
      </c>
      <c r="CD36" s="139">
        <f t="shared" si="41"/>
        <v>0</v>
      </c>
      <c r="CE36" s="41"/>
      <c r="CF36" s="46"/>
      <c r="CG36" s="47"/>
      <c r="CH36" s="44"/>
      <c r="CI36" s="47"/>
      <c r="CJ36" s="44"/>
      <c r="CK36" s="48"/>
      <c r="CL36" s="46"/>
      <c r="CM36" s="47"/>
      <c r="CN36" s="44"/>
      <c r="CO36" s="47"/>
      <c r="CP36" s="44"/>
      <c r="CQ36" s="48"/>
      <c r="CR36" s="137">
        <f t="shared" si="42"/>
        <v>0</v>
      </c>
      <c r="CS36" s="138">
        <f t="shared" si="43"/>
        <v>0</v>
      </c>
      <c r="CT36" s="139">
        <f t="shared" si="44"/>
        <v>0</v>
      </c>
      <c r="CU36" s="41"/>
      <c r="CV36" s="46">
        <f t="shared" si="45"/>
        <v>0</v>
      </c>
      <c r="CW36" s="47" t="e">
        <f t="shared" si="46"/>
        <v>#DIV/0!</v>
      </c>
      <c r="CX36" s="47">
        <f t="shared" si="47"/>
        <v>0</v>
      </c>
      <c r="CY36" s="47" t="e">
        <f t="shared" si="48"/>
        <v>#DIV/0!</v>
      </c>
      <c r="CZ36" s="44">
        <f t="shared" si="49"/>
        <v>0</v>
      </c>
      <c r="DA36" s="48" t="e">
        <f t="shared" si="50"/>
        <v>#DIV/0!</v>
      </c>
      <c r="DB36" s="46">
        <f t="shared" si="51"/>
        <v>0</v>
      </c>
      <c r="DC36" s="47" t="e">
        <f t="shared" si="52"/>
        <v>#DIV/0!</v>
      </c>
      <c r="DD36" s="44">
        <f t="shared" si="53"/>
        <v>0</v>
      </c>
      <c r="DE36" s="47" t="e">
        <f t="shared" si="54"/>
        <v>#DIV/0!</v>
      </c>
      <c r="DF36" s="44">
        <f t="shared" si="55"/>
        <v>0</v>
      </c>
      <c r="DG36" s="48" t="e">
        <f t="shared" si="56"/>
        <v>#DIV/0!</v>
      </c>
      <c r="DH36" s="174"/>
      <c r="DI36" s="187" t="s">
        <v>34</v>
      </c>
      <c r="DJ36" s="46">
        <f t="shared" si="57"/>
        <v>0</v>
      </c>
      <c r="DK36" s="44">
        <f t="shared" si="58"/>
        <v>0</v>
      </c>
      <c r="DL36" s="45">
        <f t="shared" si="59"/>
        <v>0</v>
      </c>
      <c r="DM36"/>
    </row>
    <row r="37" spans="1:117" s="25" customFormat="1" ht="15.6" x14ac:dyDescent="0.3">
      <c r="A37" s="33">
        <v>25</v>
      </c>
      <c r="B37" s="33" t="s">
        <v>35</v>
      </c>
      <c r="C37" s="42"/>
      <c r="D37" s="43"/>
      <c r="E37" s="47"/>
      <c r="F37" s="44"/>
      <c r="G37" s="47"/>
      <c r="H37" s="44"/>
      <c r="I37" s="48"/>
      <c r="J37" s="290"/>
      <c r="K37" s="47"/>
      <c r="L37" s="44"/>
      <c r="M37" s="47"/>
      <c r="N37" s="44"/>
      <c r="O37" s="48"/>
      <c r="P37" s="137">
        <f t="shared" si="27"/>
        <v>0</v>
      </c>
      <c r="Q37" s="138">
        <f t="shared" si="28"/>
        <v>0</v>
      </c>
      <c r="R37" s="139">
        <f t="shared" si="29"/>
        <v>0</v>
      </c>
      <c r="S37" s="39"/>
      <c r="T37" s="43"/>
      <c r="U37" s="47"/>
      <c r="V37" s="44"/>
      <c r="W37" s="47"/>
      <c r="X37" s="44"/>
      <c r="Y37" s="48"/>
      <c r="Z37" s="46"/>
      <c r="AA37" s="47"/>
      <c r="AB37" s="44"/>
      <c r="AC37" s="47"/>
      <c r="AD37" s="44"/>
      <c r="AE37" s="48"/>
      <c r="AF37" s="137">
        <f t="shared" si="30"/>
        <v>0</v>
      </c>
      <c r="AG37" s="138">
        <f t="shared" si="31"/>
        <v>0</v>
      </c>
      <c r="AH37" s="139">
        <f t="shared" si="32"/>
        <v>0</v>
      </c>
      <c r="AI37" s="41"/>
      <c r="AJ37" s="43"/>
      <c r="AK37" s="47"/>
      <c r="AL37" s="44"/>
      <c r="AM37" s="47"/>
      <c r="AN37" s="44"/>
      <c r="AO37" s="48"/>
      <c r="AP37" s="46"/>
      <c r="AQ37" s="47"/>
      <c r="AR37" s="44"/>
      <c r="AS37" s="47"/>
      <c r="AT37" s="44"/>
      <c r="AU37" s="48"/>
      <c r="AV37" s="137">
        <f t="shared" si="33"/>
        <v>0</v>
      </c>
      <c r="AW37" s="138">
        <f t="shared" si="34"/>
        <v>0</v>
      </c>
      <c r="AX37" s="139">
        <f t="shared" si="35"/>
        <v>0</v>
      </c>
      <c r="AY37" s="41"/>
      <c r="AZ37" s="43"/>
      <c r="BA37" s="47"/>
      <c r="BB37" s="44"/>
      <c r="BC37" s="47"/>
      <c r="BD37" s="44"/>
      <c r="BE37" s="48"/>
      <c r="BF37" s="46"/>
      <c r="BG37" s="47"/>
      <c r="BH37" s="44"/>
      <c r="BI37" s="47"/>
      <c r="BJ37" s="44"/>
      <c r="BK37" s="48"/>
      <c r="BL37" s="137">
        <f t="shared" si="36"/>
        <v>0</v>
      </c>
      <c r="BM37" s="138">
        <f t="shared" si="37"/>
        <v>0</v>
      </c>
      <c r="BN37" s="139">
        <f t="shared" si="38"/>
        <v>0</v>
      </c>
      <c r="BO37" s="41"/>
      <c r="BP37" s="43"/>
      <c r="BQ37" s="47"/>
      <c r="BR37" s="44"/>
      <c r="BS37" s="47"/>
      <c r="BT37" s="44"/>
      <c r="BU37" s="48"/>
      <c r="BV37" s="46"/>
      <c r="BW37" s="47"/>
      <c r="BX37" s="44"/>
      <c r="BY37" s="47"/>
      <c r="BZ37" s="44"/>
      <c r="CA37" s="48"/>
      <c r="CB37" s="137">
        <f t="shared" si="39"/>
        <v>0</v>
      </c>
      <c r="CC37" s="138">
        <f t="shared" si="40"/>
        <v>0</v>
      </c>
      <c r="CD37" s="139">
        <f t="shared" si="41"/>
        <v>0</v>
      </c>
      <c r="CE37" s="41"/>
      <c r="CF37" s="46"/>
      <c r="CG37" s="47"/>
      <c r="CH37" s="44"/>
      <c r="CI37" s="47"/>
      <c r="CJ37" s="44"/>
      <c r="CK37" s="48"/>
      <c r="CL37" s="46"/>
      <c r="CM37" s="47"/>
      <c r="CN37" s="44"/>
      <c r="CO37" s="47"/>
      <c r="CP37" s="44"/>
      <c r="CQ37" s="48"/>
      <c r="CR37" s="137">
        <f t="shared" si="42"/>
        <v>0</v>
      </c>
      <c r="CS37" s="138">
        <f t="shared" si="43"/>
        <v>0</v>
      </c>
      <c r="CT37" s="139">
        <f t="shared" si="44"/>
        <v>0</v>
      </c>
      <c r="CU37" s="41"/>
      <c r="CV37" s="46">
        <f t="shared" si="45"/>
        <v>0</v>
      </c>
      <c r="CW37" s="47" t="e">
        <f t="shared" si="46"/>
        <v>#DIV/0!</v>
      </c>
      <c r="CX37" s="47">
        <f t="shared" si="47"/>
        <v>0</v>
      </c>
      <c r="CY37" s="47" t="e">
        <f t="shared" si="48"/>
        <v>#DIV/0!</v>
      </c>
      <c r="CZ37" s="44">
        <f t="shared" si="49"/>
        <v>0</v>
      </c>
      <c r="DA37" s="48" t="e">
        <f t="shared" si="50"/>
        <v>#DIV/0!</v>
      </c>
      <c r="DB37" s="46">
        <f t="shared" si="51"/>
        <v>0</v>
      </c>
      <c r="DC37" s="47" t="e">
        <f t="shared" si="52"/>
        <v>#DIV/0!</v>
      </c>
      <c r="DD37" s="44">
        <f t="shared" si="53"/>
        <v>0</v>
      </c>
      <c r="DE37" s="47" t="e">
        <f t="shared" si="54"/>
        <v>#DIV/0!</v>
      </c>
      <c r="DF37" s="44">
        <f t="shared" si="55"/>
        <v>0</v>
      </c>
      <c r="DG37" s="48" t="e">
        <f t="shared" si="56"/>
        <v>#DIV/0!</v>
      </c>
      <c r="DH37" s="174"/>
      <c r="DI37" s="187" t="s">
        <v>35</v>
      </c>
      <c r="DJ37" s="46">
        <f t="shared" si="57"/>
        <v>0</v>
      </c>
      <c r="DK37" s="44">
        <f t="shared" si="58"/>
        <v>0</v>
      </c>
      <c r="DL37" s="45">
        <f t="shared" si="59"/>
        <v>0</v>
      </c>
      <c r="DM37"/>
    </row>
    <row r="38" spans="1:117" s="25" customFormat="1" ht="15.6" x14ac:dyDescent="0.3">
      <c r="A38" s="33">
        <v>26</v>
      </c>
      <c r="B38" s="33" t="s">
        <v>36</v>
      </c>
      <c r="C38" s="42"/>
      <c r="D38" s="43"/>
      <c r="E38" s="47"/>
      <c r="F38" s="44"/>
      <c r="G38" s="47"/>
      <c r="H38" s="44"/>
      <c r="I38" s="48"/>
      <c r="J38" s="290"/>
      <c r="K38" s="47"/>
      <c r="L38" s="44"/>
      <c r="M38" s="47"/>
      <c r="N38" s="44"/>
      <c r="O38" s="48"/>
      <c r="P38" s="137">
        <f t="shared" si="27"/>
        <v>0</v>
      </c>
      <c r="Q38" s="138">
        <f t="shared" si="28"/>
        <v>0</v>
      </c>
      <c r="R38" s="139">
        <f t="shared" si="29"/>
        <v>0</v>
      </c>
      <c r="S38" s="39"/>
      <c r="T38" s="43"/>
      <c r="U38" s="47"/>
      <c r="V38" s="44"/>
      <c r="W38" s="47"/>
      <c r="X38" s="44"/>
      <c r="Y38" s="48"/>
      <c r="Z38" s="46"/>
      <c r="AA38" s="47"/>
      <c r="AB38" s="44"/>
      <c r="AC38" s="47"/>
      <c r="AD38" s="44"/>
      <c r="AE38" s="48"/>
      <c r="AF38" s="137">
        <f t="shared" si="30"/>
        <v>0</v>
      </c>
      <c r="AG38" s="138">
        <f t="shared" si="31"/>
        <v>0</v>
      </c>
      <c r="AH38" s="139">
        <f t="shared" si="32"/>
        <v>0</v>
      </c>
      <c r="AI38" s="41"/>
      <c r="AJ38" s="43"/>
      <c r="AK38" s="47"/>
      <c r="AL38" s="44"/>
      <c r="AM38" s="47"/>
      <c r="AN38" s="44"/>
      <c r="AO38" s="48"/>
      <c r="AP38" s="46"/>
      <c r="AQ38" s="47"/>
      <c r="AR38" s="44"/>
      <c r="AS38" s="47"/>
      <c r="AT38" s="44"/>
      <c r="AU38" s="48"/>
      <c r="AV38" s="137">
        <f t="shared" si="33"/>
        <v>0</v>
      </c>
      <c r="AW38" s="138">
        <f t="shared" si="34"/>
        <v>0</v>
      </c>
      <c r="AX38" s="139">
        <f t="shared" si="35"/>
        <v>0</v>
      </c>
      <c r="AY38" s="41"/>
      <c r="AZ38" s="43"/>
      <c r="BA38" s="47"/>
      <c r="BB38" s="44"/>
      <c r="BC38" s="47"/>
      <c r="BD38" s="44"/>
      <c r="BE38" s="48"/>
      <c r="BF38" s="46"/>
      <c r="BG38" s="47"/>
      <c r="BH38" s="44"/>
      <c r="BI38" s="47"/>
      <c r="BJ38" s="44"/>
      <c r="BK38" s="48"/>
      <c r="BL38" s="137">
        <f t="shared" si="36"/>
        <v>0</v>
      </c>
      <c r="BM38" s="138">
        <f t="shared" si="37"/>
        <v>0</v>
      </c>
      <c r="BN38" s="139">
        <f t="shared" si="38"/>
        <v>0</v>
      </c>
      <c r="BO38" s="41"/>
      <c r="BP38" s="43"/>
      <c r="BQ38" s="47"/>
      <c r="BR38" s="44"/>
      <c r="BS38" s="47"/>
      <c r="BT38" s="44"/>
      <c r="BU38" s="48"/>
      <c r="BV38" s="46"/>
      <c r="BW38" s="47"/>
      <c r="BX38" s="44"/>
      <c r="BY38" s="47"/>
      <c r="BZ38" s="44"/>
      <c r="CA38" s="48"/>
      <c r="CB38" s="137">
        <f t="shared" si="39"/>
        <v>0</v>
      </c>
      <c r="CC38" s="138">
        <f t="shared" si="40"/>
        <v>0</v>
      </c>
      <c r="CD38" s="139">
        <f t="shared" si="41"/>
        <v>0</v>
      </c>
      <c r="CE38" s="41"/>
      <c r="CF38" s="46"/>
      <c r="CG38" s="47"/>
      <c r="CH38" s="44"/>
      <c r="CI38" s="47"/>
      <c r="CJ38" s="44"/>
      <c r="CK38" s="48"/>
      <c r="CL38" s="46"/>
      <c r="CM38" s="47"/>
      <c r="CN38" s="44"/>
      <c r="CO38" s="47"/>
      <c r="CP38" s="44"/>
      <c r="CQ38" s="48"/>
      <c r="CR38" s="137">
        <f t="shared" si="42"/>
        <v>0</v>
      </c>
      <c r="CS38" s="138">
        <f t="shared" si="43"/>
        <v>0</v>
      </c>
      <c r="CT38" s="139">
        <f t="shared" si="44"/>
        <v>0</v>
      </c>
      <c r="CU38" s="41"/>
      <c r="CV38" s="46">
        <f t="shared" si="45"/>
        <v>0</v>
      </c>
      <c r="CW38" s="47" t="e">
        <f t="shared" si="46"/>
        <v>#DIV/0!</v>
      </c>
      <c r="CX38" s="47">
        <f t="shared" si="47"/>
        <v>0</v>
      </c>
      <c r="CY38" s="47" t="e">
        <f t="shared" si="48"/>
        <v>#DIV/0!</v>
      </c>
      <c r="CZ38" s="44">
        <f t="shared" si="49"/>
        <v>0</v>
      </c>
      <c r="DA38" s="48" t="e">
        <f t="shared" si="50"/>
        <v>#DIV/0!</v>
      </c>
      <c r="DB38" s="46">
        <f t="shared" si="51"/>
        <v>0</v>
      </c>
      <c r="DC38" s="47" t="e">
        <f t="shared" si="52"/>
        <v>#DIV/0!</v>
      </c>
      <c r="DD38" s="44">
        <f t="shared" si="53"/>
        <v>0</v>
      </c>
      <c r="DE38" s="47" t="e">
        <f t="shared" si="54"/>
        <v>#DIV/0!</v>
      </c>
      <c r="DF38" s="44">
        <f t="shared" si="55"/>
        <v>0</v>
      </c>
      <c r="DG38" s="48" t="e">
        <f t="shared" si="56"/>
        <v>#DIV/0!</v>
      </c>
      <c r="DH38" s="174"/>
      <c r="DI38" s="187" t="s">
        <v>36</v>
      </c>
      <c r="DJ38" s="46">
        <f t="shared" si="57"/>
        <v>0</v>
      </c>
      <c r="DK38" s="44">
        <f t="shared" si="58"/>
        <v>0</v>
      </c>
      <c r="DL38" s="45">
        <f t="shared" si="59"/>
        <v>0</v>
      </c>
      <c r="DM38"/>
    </row>
    <row r="39" spans="1:117" s="60" customFormat="1" ht="15.6" x14ac:dyDescent="0.3">
      <c r="A39" s="33">
        <v>27</v>
      </c>
      <c r="B39" s="33" t="s">
        <v>37</v>
      </c>
      <c r="C39" s="42"/>
      <c r="D39" s="43"/>
      <c r="E39" s="47"/>
      <c r="F39" s="44"/>
      <c r="G39" s="47"/>
      <c r="H39" s="44"/>
      <c r="I39" s="48"/>
      <c r="J39" s="290"/>
      <c r="K39" s="47"/>
      <c r="L39" s="44"/>
      <c r="M39" s="47"/>
      <c r="N39" s="44"/>
      <c r="O39" s="48"/>
      <c r="P39" s="137">
        <f t="shared" si="27"/>
        <v>0</v>
      </c>
      <c r="Q39" s="138">
        <f t="shared" si="28"/>
        <v>0</v>
      </c>
      <c r="R39" s="139">
        <f t="shared" si="29"/>
        <v>0</v>
      </c>
      <c r="S39" s="39"/>
      <c r="T39" s="43"/>
      <c r="U39" s="47"/>
      <c r="V39" s="44"/>
      <c r="W39" s="47"/>
      <c r="X39" s="44"/>
      <c r="Y39" s="48"/>
      <c r="Z39" s="46"/>
      <c r="AA39" s="47"/>
      <c r="AB39" s="44"/>
      <c r="AC39" s="47"/>
      <c r="AD39" s="44"/>
      <c r="AE39" s="48"/>
      <c r="AF39" s="137">
        <f t="shared" si="30"/>
        <v>0</v>
      </c>
      <c r="AG39" s="138">
        <f t="shared" si="31"/>
        <v>0</v>
      </c>
      <c r="AH39" s="139">
        <f t="shared" si="32"/>
        <v>0</v>
      </c>
      <c r="AI39" s="41"/>
      <c r="AJ39" s="43"/>
      <c r="AK39" s="47"/>
      <c r="AL39" s="44"/>
      <c r="AM39" s="47"/>
      <c r="AN39" s="44"/>
      <c r="AO39" s="48"/>
      <c r="AP39" s="46"/>
      <c r="AQ39" s="47"/>
      <c r="AR39" s="44"/>
      <c r="AS39" s="47"/>
      <c r="AT39" s="44"/>
      <c r="AU39" s="48"/>
      <c r="AV39" s="137">
        <f t="shared" si="33"/>
        <v>0</v>
      </c>
      <c r="AW39" s="138">
        <f t="shared" si="34"/>
        <v>0</v>
      </c>
      <c r="AX39" s="139">
        <f t="shared" si="35"/>
        <v>0</v>
      </c>
      <c r="AY39" s="41"/>
      <c r="AZ39" s="43"/>
      <c r="BA39" s="47"/>
      <c r="BB39" s="44"/>
      <c r="BC39" s="47"/>
      <c r="BD39" s="44"/>
      <c r="BE39" s="48"/>
      <c r="BF39" s="46"/>
      <c r="BG39" s="47"/>
      <c r="BH39" s="44"/>
      <c r="BI39" s="47"/>
      <c r="BJ39" s="44"/>
      <c r="BK39" s="48"/>
      <c r="BL39" s="137">
        <f t="shared" si="36"/>
        <v>0</v>
      </c>
      <c r="BM39" s="138">
        <f t="shared" si="37"/>
        <v>0</v>
      </c>
      <c r="BN39" s="139">
        <f t="shared" si="38"/>
        <v>0</v>
      </c>
      <c r="BO39" s="41"/>
      <c r="BP39" s="43"/>
      <c r="BQ39" s="47"/>
      <c r="BR39" s="44"/>
      <c r="BS39" s="47"/>
      <c r="BT39" s="44"/>
      <c r="BU39" s="48"/>
      <c r="BV39" s="46"/>
      <c r="BW39" s="47"/>
      <c r="BX39" s="44"/>
      <c r="BY39" s="47"/>
      <c r="BZ39" s="44"/>
      <c r="CA39" s="48"/>
      <c r="CB39" s="137">
        <f t="shared" si="39"/>
        <v>0</v>
      </c>
      <c r="CC39" s="138">
        <f t="shared" si="40"/>
        <v>0</v>
      </c>
      <c r="CD39" s="139">
        <f t="shared" si="41"/>
        <v>0</v>
      </c>
      <c r="CE39" s="41"/>
      <c r="CF39" s="46"/>
      <c r="CG39" s="47"/>
      <c r="CH39" s="44"/>
      <c r="CI39" s="47"/>
      <c r="CJ39" s="44"/>
      <c r="CK39" s="48"/>
      <c r="CL39" s="46"/>
      <c r="CM39" s="47"/>
      <c r="CN39" s="44"/>
      <c r="CO39" s="47"/>
      <c r="CP39" s="44"/>
      <c r="CQ39" s="48"/>
      <c r="CR39" s="137">
        <f t="shared" si="42"/>
        <v>0</v>
      </c>
      <c r="CS39" s="138">
        <f t="shared" si="43"/>
        <v>0</v>
      </c>
      <c r="CT39" s="139">
        <f t="shared" si="44"/>
        <v>0</v>
      </c>
      <c r="CU39" s="41"/>
      <c r="CV39" s="46">
        <f t="shared" si="45"/>
        <v>0</v>
      </c>
      <c r="CW39" s="47" t="e">
        <f t="shared" si="46"/>
        <v>#DIV/0!</v>
      </c>
      <c r="CX39" s="47">
        <f t="shared" si="47"/>
        <v>0</v>
      </c>
      <c r="CY39" s="47" t="e">
        <f t="shared" si="48"/>
        <v>#DIV/0!</v>
      </c>
      <c r="CZ39" s="44">
        <f t="shared" si="49"/>
        <v>0</v>
      </c>
      <c r="DA39" s="48" t="e">
        <f t="shared" si="50"/>
        <v>#DIV/0!</v>
      </c>
      <c r="DB39" s="46">
        <f t="shared" si="51"/>
        <v>0</v>
      </c>
      <c r="DC39" s="47" t="e">
        <f t="shared" si="52"/>
        <v>#DIV/0!</v>
      </c>
      <c r="DD39" s="44">
        <f t="shared" si="53"/>
        <v>0</v>
      </c>
      <c r="DE39" s="47" t="e">
        <f t="shared" si="54"/>
        <v>#DIV/0!</v>
      </c>
      <c r="DF39" s="44">
        <f t="shared" si="55"/>
        <v>0</v>
      </c>
      <c r="DG39" s="48" t="e">
        <f t="shared" si="56"/>
        <v>#DIV/0!</v>
      </c>
      <c r="DH39" s="174"/>
      <c r="DI39" s="187" t="s">
        <v>37</v>
      </c>
      <c r="DJ39" s="46">
        <f t="shared" si="57"/>
        <v>0</v>
      </c>
      <c r="DK39" s="44">
        <f t="shared" si="58"/>
        <v>0</v>
      </c>
      <c r="DL39" s="45">
        <f t="shared" si="59"/>
        <v>0</v>
      </c>
      <c r="DM39"/>
    </row>
    <row r="40" spans="1:117" s="60" customFormat="1" ht="15.6" x14ac:dyDescent="0.3">
      <c r="A40" s="33">
        <v>28</v>
      </c>
      <c r="B40" s="33" t="s">
        <v>38</v>
      </c>
      <c r="C40" s="42"/>
      <c r="D40" s="43"/>
      <c r="E40" s="47"/>
      <c r="F40" s="44"/>
      <c r="G40" s="47"/>
      <c r="H40" s="44"/>
      <c r="I40" s="48"/>
      <c r="J40" s="290"/>
      <c r="K40" s="47"/>
      <c r="L40" s="44"/>
      <c r="M40" s="47"/>
      <c r="N40" s="44"/>
      <c r="O40" s="48"/>
      <c r="P40" s="137">
        <f t="shared" si="27"/>
        <v>0</v>
      </c>
      <c r="Q40" s="138">
        <f t="shared" si="28"/>
        <v>0</v>
      </c>
      <c r="R40" s="139">
        <f t="shared" si="29"/>
        <v>0</v>
      </c>
      <c r="S40" s="39"/>
      <c r="T40" s="43"/>
      <c r="U40" s="47"/>
      <c r="V40" s="44"/>
      <c r="W40" s="47"/>
      <c r="X40" s="44"/>
      <c r="Y40" s="48"/>
      <c r="Z40" s="46"/>
      <c r="AA40" s="47"/>
      <c r="AB40" s="44"/>
      <c r="AC40" s="47"/>
      <c r="AD40" s="44"/>
      <c r="AE40" s="48"/>
      <c r="AF40" s="137">
        <f t="shared" si="30"/>
        <v>0</v>
      </c>
      <c r="AG40" s="138">
        <f t="shared" si="31"/>
        <v>0</v>
      </c>
      <c r="AH40" s="139">
        <f t="shared" si="32"/>
        <v>0</v>
      </c>
      <c r="AI40" s="41"/>
      <c r="AJ40" s="43"/>
      <c r="AK40" s="47"/>
      <c r="AL40" s="44"/>
      <c r="AM40" s="47"/>
      <c r="AN40" s="44"/>
      <c r="AO40" s="48"/>
      <c r="AP40" s="46"/>
      <c r="AQ40" s="47"/>
      <c r="AR40" s="44"/>
      <c r="AS40" s="47"/>
      <c r="AT40" s="44"/>
      <c r="AU40" s="48"/>
      <c r="AV40" s="137">
        <f t="shared" si="33"/>
        <v>0</v>
      </c>
      <c r="AW40" s="138">
        <f t="shared" si="34"/>
        <v>0</v>
      </c>
      <c r="AX40" s="139">
        <f t="shared" si="35"/>
        <v>0</v>
      </c>
      <c r="AY40" s="41"/>
      <c r="AZ40" s="43"/>
      <c r="BA40" s="47"/>
      <c r="BB40" s="44"/>
      <c r="BC40" s="47"/>
      <c r="BD40" s="44"/>
      <c r="BE40" s="48"/>
      <c r="BF40" s="46"/>
      <c r="BG40" s="47"/>
      <c r="BH40" s="44"/>
      <c r="BI40" s="47"/>
      <c r="BJ40" s="44"/>
      <c r="BK40" s="48"/>
      <c r="BL40" s="137">
        <f t="shared" si="36"/>
        <v>0</v>
      </c>
      <c r="BM40" s="138">
        <f t="shared" si="37"/>
        <v>0</v>
      </c>
      <c r="BN40" s="139">
        <f t="shared" si="38"/>
        <v>0</v>
      </c>
      <c r="BO40" s="41"/>
      <c r="BP40" s="43"/>
      <c r="BQ40" s="47"/>
      <c r="BR40" s="44"/>
      <c r="BS40" s="47"/>
      <c r="BT40" s="44"/>
      <c r="BU40" s="48"/>
      <c r="BV40" s="46"/>
      <c r="BW40" s="47"/>
      <c r="BX40" s="44"/>
      <c r="BY40" s="47"/>
      <c r="BZ40" s="44"/>
      <c r="CA40" s="48"/>
      <c r="CB40" s="137">
        <f t="shared" si="39"/>
        <v>0</v>
      </c>
      <c r="CC40" s="138">
        <f t="shared" si="40"/>
        <v>0</v>
      </c>
      <c r="CD40" s="139">
        <f t="shared" si="41"/>
        <v>0</v>
      </c>
      <c r="CE40" s="41"/>
      <c r="CF40" s="46"/>
      <c r="CG40" s="47"/>
      <c r="CH40" s="44"/>
      <c r="CI40" s="47"/>
      <c r="CJ40" s="44"/>
      <c r="CK40" s="48"/>
      <c r="CL40" s="46"/>
      <c r="CM40" s="47"/>
      <c r="CN40" s="44"/>
      <c r="CO40" s="47"/>
      <c r="CP40" s="44"/>
      <c r="CQ40" s="48"/>
      <c r="CR40" s="137">
        <f t="shared" si="42"/>
        <v>0</v>
      </c>
      <c r="CS40" s="138">
        <f t="shared" si="43"/>
        <v>0</v>
      </c>
      <c r="CT40" s="139">
        <f t="shared" si="44"/>
        <v>0</v>
      </c>
      <c r="CU40" s="41"/>
      <c r="CV40" s="46">
        <f t="shared" si="45"/>
        <v>0</v>
      </c>
      <c r="CW40" s="47" t="e">
        <f t="shared" si="46"/>
        <v>#DIV/0!</v>
      </c>
      <c r="CX40" s="47">
        <f t="shared" si="47"/>
        <v>0</v>
      </c>
      <c r="CY40" s="47" t="e">
        <f t="shared" si="48"/>
        <v>#DIV/0!</v>
      </c>
      <c r="CZ40" s="44">
        <f t="shared" si="49"/>
        <v>0</v>
      </c>
      <c r="DA40" s="48" t="e">
        <f t="shared" si="50"/>
        <v>#DIV/0!</v>
      </c>
      <c r="DB40" s="46">
        <f t="shared" si="51"/>
        <v>0</v>
      </c>
      <c r="DC40" s="47" t="e">
        <f t="shared" si="52"/>
        <v>#DIV/0!</v>
      </c>
      <c r="DD40" s="44">
        <f t="shared" si="53"/>
        <v>0</v>
      </c>
      <c r="DE40" s="47" t="e">
        <f t="shared" si="54"/>
        <v>#DIV/0!</v>
      </c>
      <c r="DF40" s="44">
        <f t="shared" si="55"/>
        <v>0</v>
      </c>
      <c r="DG40" s="48" t="e">
        <f t="shared" si="56"/>
        <v>#DIV/0!</v>
      </c>
      <c r="DH40" s="174"/>
      <c r="DI40" s="187" t="s">
        <v>38</v>
      </c>
      <c r="DJ40" s="46">
        <f t="shared" si="57"/>
        <v>0</v>
      </c>
      <c r="DK40" s="44">
        <f t="shared" si="58"/>
        <v>0</v>
      </c>
      <c r="DL40" s="45">
        <f t="shared" si="59"/>
        <v>0</v>
      </c>
      <c r="DM40"/>
    </row>
    <row r="41" spans="1:117" s="60" customFormat="1" ht="15.6" x14ac:dyDescent="0.3">
      <c r="A41" s="33">
        <v>29</v>
      </c>
      <c r="B41" s="33" t="s">
        <v>39</v>
      </c>
      <c r="C41" s="42"/>
      <c r="D41" s="43"/>
      <c r="E41" s="47"/>
      <c r="F41" s="44"/>
      <c r="G41" s="47"/>
      <c r="H41" s="44"/>
      <c r="I41" s="48"/>
      <c r="J41" s="290"/>
      <c r="K41" s="47"/>
      <c r="L41" s="44"/>
      <c r="M41" s="47"/>
      <c r="N41" s="44"/>
      <c r="O41" s="48"/>
      <c r="P41" s="137">
        <f t="shared" si="27"/>
        <v>0</v>
      </c>
      <c r="Q41" s="138">
        <f t="shared" si="28"/>
        <v>0</v>
      </c>
      <c r="R41" s="139">
        <f t="shared" si="29"/>
        <v>0</v>
      </c>
      <c r="S41" s="39"/>
      <c r="T41" s="43"/>
      <c r="U41" s="47"/>
      <c r="V41" s="44"/>
      <c r="W41" s="47"/>
      <c r="X41" s="44"/>
      <c r="Y41" s="48"/>
      <c r="Z41" s="46"/>
      <c r="AA41" s="47"/>
      <c r="AB41" s="44"/>
      <c r="AC41" s="47"/>
      <c r="AD41" s="44"/>
      <c r="AE41" s="48"/>
      <c r="AF41" s="137">
        <f t="shared" si="30"/>
        <v>0</v>
      </c>
      <c r="AG41" s="138">
        <f t="shared" si="31"/>
        <v>0</v>
      </c>
      <c r="AH41" s="139">
        <f t="shared" si="32"/>
        <v>0</v>
      </c>
      <c r="AI41" s="41"/>
      <c r="AJ41" s="43"/>
      <c r="AK41" s="47"/>
      <c r="AL41" s="44"/>
      <c r="AM41" s="47"/>
      <c r="AN41" s="44"/>
      <c r="AO41" s="48"/>
      <c r="AP41" s="46"/>
      <c r="AQ41" s="47"/>
      <c r="AR41" s="44"/>
      <c r="AS41" s="47"/>
      <c r="AT41" s="44"/>
      <c r="AU41" s="48"/>
      <c r="AV41" s="137">
        <f t="shared" si="33"/>
        <v>0</v>
      </c>
      <c r="AW41" s="138">
        <f t="shared" si="34"/>
        <v>0</v>
      </c>
      <c r="AX41" s="139">
        <f t="shared" si="35"/>
        <v>0</v>
      </c>
      <c r="AY41" s="41"/>
      <c r="AZ41" s="43"/>
      <c r="BA41" s="47"/>
      <c r="BB41" s="44"/>
      <c r="BC41" s="47"/>
      <c r="BD41" s="44"/>
      <c r="BE41" s="48"/>
      <c r="BF41" s="46"/>
      <c r="BG41" s="47"/>
      <c r="BH41" s="44"/>
      <c r="BI41" s="47"/>
      <c r="BJ41" s="44"/>
      <c r="BK41" s="48"/>
      <c r="BL41" s="137">
        <f t="shared" si="36"/>
        <v>0</v>
      </c>
      <c r="BM41" s="138">
        <f t="shared" si="37"/>
        <v>0</v>
      </c>
      <c r="BN41" s="139">
        <f t="shared" si="38"/>
        <v>0</v>
      </c>
      <c r="BO41" s="41"/>
      <c r="BP41" s="43"/>
      <c r="BQ41" s="47"/>
      <c r="BR41" s="44"/>
      <c r="BS41" s="47"/>
      <c r="BT41" s="44"/>
      <c r="BU41" s="48"/>
      <c r="BV41" s="46"/>
      <c r="BW41" s="47"/>
      <c r="BX41" s="44"/>
      <c r="BY41" s="47"/>
      <c r="BZ41" s="44"/>
      <c r="CA41" s="48"/>
      <c r="CB41" s="137">
        <f t="shared" si="39"/>
        <v>0</v>
      </c>
      <c r="CC41" s="138">
        <f t="shared" si="40"/>
        <v>0</v>
      </c>
      <c r="CD41" s="139">
        <f t="shared" si="41"/>
        <v>0</v>
      </c>
      <c r="CE41" s="41"/>
      <c r="CF41" s="46"/>
      <c r="CG41" s="47"/>
      <c r="CH41" s="44"/>
      <c r="CI41" s="47"/>
      <c r="CJ41" s="44"/>
      <c r="CK41" s="48"/>
      <c r="CL41" s="46"/>
      <c r="CM41" s="47"/>
      <c r="CN41" s="44"/>
      <c r="CO41" s="47"/>
      <c r="CP41" s="44"/>
      <c r="CQ41" s="48"/>
      <c r="CR41" s="137">
        <f t="shared" si="42"/>
        <v>0</v>
      </c>
      <c r="CS41" s="138">
        <f t="shared" si="43"/>
        <v>0</v>
      </c>
      <c r="CT41" s="139">
        <f t="shared" si="44"/>
        <v>0</v>
      </c>
      <c r="CU41" s="41"/>
      <c r="CV41" s="46">
        <f t="shared" si="45"/>
        <v>0</v>
      </c>
      <c r="CW41" s="47" t="e">
        <f t="shared" si="46"/>
        <v>#DIV/0!</v>
      </c>
      <c r="CX41" s="47">
        <f t="shared" si="47"/>
        <v>0</v>
      </c>
      <c r="CY41" s="47" t="e">
        <f t="shared" si="48"/>
        <v>#DIV/0!</v>
      </c>
      <c r="CZ41" s="44">
        <f t="shared" si="49"/>
        <v>0</v>
      </c>
      <c r="DA41" s="48" t="e">
        <f t="shared" si="50"/>
        <v>#DIV/0!</v>
      </c>
      <c r="DB41" s="46">
        <f t="shared" si="51"/>
        <v>0</v>
      </c>
      <c r="DC41" s="47" t="e">
        <f t="shared" si="52"/>
        <v>#DIV/0!</v>
      </c>
      <c r="DD41" s="44">
        <f t="shared" si="53"/>
        <v>0</v>
      </c>
      <c r="DE41" s="47" t="e">
        <f t="shared" si="54"/>
        <v>#DIV/0!</v>
      </c>
      <c r="DF41" s="44">
        <f t="shared" si="55"/>
        <v>0</v>
      </c>
      <c r="DG41" s="48" t="e">
        <f t="shared" si="56"/>
        <v>#DIV/0!</v>
      </c>
      <c r="DH41" s="174"/>
      <c r="DI41" s="187" t="s">
        <v>39</v>
      </c>
      <c r="DJ41" s="46">
        <f t="shared" si="57"/>
        <v>0</v>
      </c>
      <c r="DK41" s="44">
        <f t="shared" si="58"/>
        <v>0</v>
      </c>
      <c r="DL41" s="45">
        <f t="shared" si="59"/>
        <v>0</v>
      </c>
      <c r="DM41"/>
    </row>
    <row r="42" spans="1:117" s="60" customFormat="1" ht="15.6" x14ac:dyDescent="0.3">
      <c r="A42" s="33">
        <v>30</v>
      </c>
      <c r="B42" s="33" t="s">
        <v>55</v>
      </c>
      <c r="C42" s="42"/>
      <c r="D42" s="43"/>
      <c r="E42" s="47"/>
      <c r="F42" s="44"/>
      <c r="G42" s="47"/>
      <c r="H42" s="44"/>
      <c r="I42" s="48"/>
      <c r="J42" s="290"/>
      <c r="K42" s="47"/>
      <c r="L42" s="44"/>
      <c r="M42" s="47"/>
      <c r="N42" s="44"/>
      <c r="O42" s="48"/>
      <c r="P42" s="137">
        <f t="shared" si="27"/>
        <v>0</v>
      </c>
      <c r="Q42" s="138">
        <f t="shared" si="28"/>
        <v>0</v>
      </c>
      <c r="R42" s="139">
        <f t="shared" si="29"/>
        <v>0</v>
      </c>
      <c r="S42" s="39"/>
      <c r="T42" s="43"/>
      <c r="U42" s="47"/>
      <c r="V42" s="44"/>
      <c r="W42" s="47"/>
      <c r="X42" s="44"/>
      <c r="Y42" s="48"/>
      <c r="Z42" s="46"/>
      <c r="AA42" s="47"/>
      <c r="AB42" s="44"/>
      <c r="AC42" s="47"/>
      <c r="AD42" s="44"/>
      <c r="AE42" s="48"/>
      <c r="AF42" s="137">
        <f t="shared" si="30"/>
        <v>0</v>
      </c>
      <c r="AG42" s="138">
        <f t="shared" si="31"/>
        <v>0</v>
      </c>
      <c r="AH42" s="139">
        <f t="shared" si="32"/>
        <v>0</v>
      </c>
      <c r="AI42" s="41"/>
      <c r="AJ42" s="43"/>
      <c r="AK42" s="47"/>
      <c r="AL42" s="44"/>
      <c r="AM42" s="47"/>
      <c r="AN42" s="44"/>
      <c r="AO42" s="48"/>
      <c r="AP42" s="46"/>
      <c r="AQ42" s="47"/>
      <c r="AR42" s="44"/>
      <c r="AS42" s="47"/>
      <c r="AT42" s="44"/>
      <c r="AU42" s="48"/>
      <c r="AV42" s="137">
        <f t="shared" si="33"/>
        <v>0</v>
      </c>
      <c r="AW42" s="138">
        <f t="shared" si="34"/>
        <v>0</v>
      </c>
      <c r="AX42" s="139">
        <f t="shared" si="35"/>
        <v>0</v>
      </c>
      <c r="AY42" s="41"/>
      <c r="AZ42" s="43"/>
      <c r="BA42" s="47"/>
      <c r="BB42" s="44"/>
      <c r="BC42" s="47"/>
      <c r="BD42" s="44"/>
      <c r="BE42" s="48"/>
      <c r="BF42" s="46"/>
      <c r="BG42" s="47"/>
      <c r="BH42" s="44"/>
      <c r="BI42" s="47"/>
      <c r="BJ42" s="44"/>
      <c r="BK42" s="48"/>
      <c r="BL42" s="137">
        <f t="shared" si="36"/>
        <v>0</v>
      </c>
      <c r="BM42" s="138">
        <f t="shared" si="37"/>
        <v>0</v>
      </c>
      <c r="BN42" s="139">
        <f t="shared" si="38"/>
        <v>0</v>
      </c>
      <c r="BO42" s="41"/>
      <c r="BP42" s="43"/>
      <c r="BQ42" s="47"/>
      <c r="BR42" s="44"/>
      <c r="BS42" s="47"/>
      <c r="BT42" s="44"/>
      <c r="BU42" s="48"/>
      <c r="BV42" s="46"/>
      <c r="BW42" s="47"/>
      <c r="BX42" s="44"/>
      <c r="BY42" s="47"/>
      <c r="BZ42" s="44"/>
      <c r="CA42" s="48"/>
      <c r="CB42" s="137">
        <f t="shared" si="39"/>
        <v>0</v>
      </c>
      <c r="CC42" s="138">
        <f t="shared" si="40"/>
        <v>0</v>
      </c>
      <c r="CD42" s="139">
        <f t="shared" si="41"/>
        <v>0</v>
      </c>
      <c r="CE42" s="41"/>
      <c r="CF42" s="46"/>
      <c r="CG42" s="47"/>
      <c r="CH42" s="44"/>
      <c r="CI42" s="47"/>
      <c r="CJ42" s="44"/>
      <c r="CK42" s="48"/>
      <c r="CL42" s="46"/>
      <c r="CM42" s="47"/>
      <c r="CN42" s="44"/>
      <c r="CO42" s="47"/>
      <c r="CP42" s="44"/>
      <c r="CQ42" s="48"/>
      <c r="CR42" s="137">
        <f t="shared" si="42"/>
        <v>0</v>
      </c>
      <c r="CS42" s="138">
        <f t="shared" si="43"/>
        <v>0</v>
      </c>
      <c r="CT42" s="139">
        <f t="shared" si="44"/>
        <v>0</v>
      </c>
      <c r="CU42" s="41"/>
      <c r="CV42" s="46">
        <f t="shared" si="45"/>
        <v>0</v>
      </c>
      <c r="CW42" s="47" t="e">
        <f t="shared" si="46"/>
        <v>#DIV/0!</v>
      </c>
      <c r="CX42" s="47">
        <f t="shared" si="47"/>
        <v>0</v>
      </c>
      <c r="CY42" s="47" t="e">
        <f t="shared" si="48"/>
        <v>#DIV/0!</v>
      </c>
      <c r="CZ42" s="44">
        <f t="shared" si="49"/>
        <v>0</v>
      </c>
      <c r="DA42" s="48" t="e">
        <f t="shared" si="50"/>
        <v>#DIV/0!</v>
      </c>
      <c r="DB42" s="46">
        <f t="shared" si="51"/>
        <v>0</v>
      </c>
      <c r="DC42" s="47" t="e">
        <f t="shared" si="52"/>
        <v>#DIV/0!</v>
      </c>
      <c r="DD42" s="44">
        <f t="shared" si="53"/>
        <v>0</v>
      </c>
      <c r="DE42" s="47" t="e">
        <f t="shared" si="54"/>
        <v>#DIV/0!</v>
      </c>
      <c r="DF42" s="44">
        <f t="shared" si="55"/>
        <v>0</v>
      </c>
      <c r="DG42" s="48" t="e">
        <f t="shared" si="56"/>
        <v>#DIV/0!</v>
      </c>
      <c r="DH42" s="174"/>
      <c r="DI42" s="187" t="s">
        <v>55</v>
      </c>
      <c r="DJ42" s="46">
        <f t="shared" si="57"/>
        <v>0</v>
      </c>
      <c r="DK42" s="44">
        <f t="shared" si="58"/>
        <v>0</v>
      </c>
      <c r="DL42" s="45">
        <f t="shared" si="59"/>
        <v>0</v>
      </c>
      <c r="DM42"/>
    </row>
    <row r="43" spans="1:117" s="60" customFormat="1" ht="15.6" x14ac:dyDescent="0.3">
      <c r="A43" s="33">
        <v>31</v>
      </c>
      <c r="B43" s="33" t="s">
        <v>56</v>
      </c>
      <c r="C43" s="42"/>
      <c r="D43" s="43"/>
      <c r="E43" s="47"/>
      <c r="F43" s="44"/>
      <c r="G43" s="47"/>
      <c r="H43" s="44"/>
      <c r="I43" s="48"/>
      <c r="J43" s="290"/>
      <c r="K43" s="47"/>
      <c r="L43" s="44"/>
      <c r="M43" s="47"/>
      <c r="N43" s="44"/>
      <c r="O43" s="48"/>
      <c r="P43" s="137">
        <f t="shared" si="27"/>
        <v>0</v>
      </c>
      <c r="Q43" s="138">
        <f t="shared" si="28"/>
        <v>0</v>
      </c>
      <c r="R43" s="139">
        <f t="shared" si="29"/>
        <v>0</v>
      </c>
      <c r="S43" s="39"/>
      <c r="T43" s="43"/>
      <c r="U43" s="47"/>
      <c r="V43" s="44"/>
      <c r="W43" s="47"/>
      <c r="X43" s="44"/>
      <c r="Y43" s="48"/>
      <c r="Z43" s="46"/>
      <c r="AA43" s="47"/>
      <c r="AB43" s="44"/>
      <c r="AC43" s="47"/>
      <c r="AD43" s="44"/>
      <c r="AE43" s="48"/>
      <c r="AF43" s="137">
        <f t="shared" si="30"/>
        <v>0</v>
      </c>
      <c r="AG43" s="138">
        <f t="shared" si="31"/>
        <v>0</v>
      </c>
      <c r="AH43" s="139">
        <f t="shared" si="32"/>
        <v>0</v>
      </c>
      <c r="AI43" s="41"/>
      <c r="AJ43" s="43"/>
      <c r="AK43" s="47"/>
      <c r="AL43" s="44"/>
      <c r="AM43" s="47"/>
      <c r="AN43" s="44"/>
      <c r="AO43" s="48"/>
      <c r="AP43" s="46"/>
      <c r="AQ43" s="47"/>
      <c r="AR43" s="44"/>
      <c r="AS43" s="47"/>
      <c r="AT43" s="44"/>
      <c r="AU43" s="48"/>
      <c r="AV43" s="137">
        <f t="shared" si="33"/>
        <v>0</v>
      </c>
      <c r="AW43" s="138">
        <f t="shared" si="34"/>
        <v>0</v>
      </c>
      <c r="AX43" s="139">
        <f t="shared" si="35"/>
        <v>0</v>
      </c>
      <c r="AY43" s="41"/>
      <c r="AZ43" s="43"/>
      <c r="BA43" s="47"/>
      <c r="BB43" s="44"/>
      <c r="BC43" s="47"/>
      <c r="BD43" s="44"/>
      <c r="BE43" s="48"/>
      <c r="BF43" s="46"/>
      <c r="BG43" s="47"/>
      <c r="BH43" s="44"/>
      <c r="BI43" s="47"/>
      <c r="BJ43" s="44"/>
      <c r="BK43" s="48"/>
      <c r="BL43" s="137">
        <f t="shared" si="36"/>
        <v>0</v>
      </c>
      <c r="BM43" s="138">
        <f t="shared" si="37"/>
        <v>0</v>
      </c>
      <c r="BN43" s="139">
        <f t="shared" si="38"/>
        <v>0</v>
      </c>
      <c r="BO43" s="41"/>
      <c r="BP43" s="43"/>
      <c r="BQ43" s="47"/>
      <c r="BR43" s="44"/>
      <c r="BS43" s="47"/>
      <c r="BT43" s="44"/>
      <c r="BU43" s="48"/>
      <c r="BV43" s="46"/>
      <c r="BW43" s="47"/>
      <c r="BX43" s="44"/>
      <c r="BY43" s="47"/>
      <c r="BZ43" s="44"/>
      <c r="CA43" s="48"/>
      <c r="CB43" s="137">
        <f t="shared" si="39"/>
        <v>0</v>
      </c>
      <c r="CC43" s="138">
        <f t="shared" si="40"/>
        <v>0</v>
      </c>
      <c r="CD43" s="139">
        <f t="shared" si="41"/>
        <v>0</v>
      </c>
      <c r="CE43" s="41"/>
      <c r="CF43" s="46"/>
      <c r="CG43" s="47"/>
      <c r="CH43" s="44"/>
      <c r="CI43" s="47"/>
      <c r="CJ43" s="44"/>
      <c r="CK43" s="48"/>
      <c r="CL43" s="46"/>
      <c r="CM43" s="47"/>
      <c r="CN43" s="44"/>
      <c r="CO43" s="47"/>
      <c r="CP43" s="44"/>
      <c r="CQ43" s="48"/>
      <c r="CR43" s="137">
        <f t="shared" si="42"/>
        <v>0</v>
      </c>
      <c r="CS43" s="138">
        <f t="shared" si="43"/>
        <v>0</v>
      </c>
      <c r="CT43" s="139">
        <f t="shared" si="44"/>
        <v>0</v>
      </c>
      <c r="CU43" s="41"/>
      <c r="CV43" s="46">
        <f t="shared" si="45"/>
        <v>0</v>
      </c>
      <c r="CW43" s="47" t="e">
        <f t="shared" si="46"/>
        <v>#DIV/0!</v>
      </c>
      <c r="CX43" s="47">
        <f t="shared" si="47"/>
        <v>0</v>
      </c>
      <c r="CY43" s="47" t="e">
        <f t="shared" si="48"/>
        <v>#DIV/0!</v>
      </c>
      <c r="CZ43" s="44">
        <f t="shared" si="49"/>
        <v>0</v>
      </c>
      <c r="DA43" s="48" t="e">
        <f t="shared" si="50"/>
        <v>#DIV/0!</v>
      </c>
      <c r="DB43" s="46">
        <f t="shared" si="51"/>
        <v>0</v>
      </c>
      <c r="DC43" s="47" t="e">
        <f t="shared" si="52"/>
        <v>#DIV/0!</v>
      </c>
      <c r="DD43" s="44">
        <f t="shared" si="53"/>
        <v>0</v>
      </c>
      <c r="DE43" s="47" t="e">
        <f t="shared" si="54"/>
        <v>#DIV/0!</v>
      </c>
      <c r="DF43" s="44">
        <f t="shared" si="55"/>
        <v>0</v>
      </c>
      <c r="DG43" s="48" t="e">
        <f t="shared" si="56"/>
        <v>#DIV/0!</v>
      </c>
      <c r="DH43" s="174"/>
      <c r="DI43" s="187" t="s">
        <v>56</v>
      </c>
      <c r="DJ43" s="46">
        <f t="shared" si="57"/>
        <v>0</v>
      </c>
      <c r="DK43" s="44">
        <f t="shared" si="58"/>
        <v>0</v>
      </c>
      <c r="DL43" s="45">
        <f t="shared" si="59"/>
        <v>0</v>
      </c>
      <c r="DM43"/>
    </row>
    <row r="44" spans="1:117" s="60" customFormat="1" ht="15.6" x14ac:dyDescent="0.3">
      <c r="A44" s="33">
        <v>32</v>
      </c>
      <c r="B44" s="33" t="s">
        <v>60</v>
      </c>
      <c r="C44" s="42"/>
      <c r="D44" s="43"/>
      <c r="E44" s="47"/>
      <c r="F44" s="44"/>
      <c r="G44" s="47"/>
      <c r="H44" s="44"/>
      <c r="I44" s="48"/>
      <c r="J44" s="290"/>
      <c r="K44" s="47"/>
      <c r="L44" s="44"/>
      <c r="M44" s="47"/>
      <c r="N44" s="44"/>
      <c r="O44" s="48"/>
      <c r="P44" s="137">
        <f t="shared" si="27"/>
        <v>0</v>
      </c>
      <c r="Q44" s="138">
        <f t="shared" si="28"/>
        <v>0</v>
      </c>
      <c r="R44" s="139">
        <f t="shared" si="29"/>
        <v>0</v>
      </c>
      <c r="S44" s="39"/>
      <c r="T44" s="43"/>
      <c r="U44" s="47"/>
      <c r="V44" s="44"/>
      <c r="W44" s="47"/>
      <c r="X44" s="44"/>
      <c r="Y44" s="48"/>
      <c r="Z44" s="46"/>
      <c r="AA44" s="47"/>
      <c r="AB44" s="44"/>
      <c r="AC44" s="47"/>
      <c r="AD44" s="44"/>
      <c r="AE44" s="48"/>
      <c r="AF44" s="137">
        <f t="shared" si="30"/>
        <v>0</v>
      </c>
      <c r="AG44" s="138">
        <f t="shared" si="31"/>
        <v>0</v>
      </c>
      <c r="AH44" s="139">
        <f t="shared" si="32"/>
        <v>0</v>
      </c>
      <c r="AI44" s="41"/>
      <c r="AJ44" s="43"/>
      <c r="AK44" s="47"/>
      <c r="AL44" s="44"/>
      <c r="AM44" s="47"/>
      <c r="AN44" s="44"/>
      <c r="AO44" s="48"/>
      <c r="AP44" s="46"/>
      <c r="AQ44" s="47"/>
      <c r="AR44" s="44"/>
      <c r="AS44" s="47"/>
      <c r="AT44" s="44"/>
      <c r="AU44" s="48"/>
      <c r="AV44" s="137">
        <f t="shared" si="33"/>
        <v>0</v>
      </c>
      <c r="AW44" s="138">
        <f t="shared" si="34"/>
        <v>0</v>
      </c>
      <c r="AX44" s="139">
        <f t="shared" si="35"/>
        <v>0</v>
      </c>
      <c r="AY44" s="41"/>
      <c r="AZ44" s="43"/>
      <c r="BA44" s="47"/>
      <c r="BB44" s="44"/>
      <c r="BC44" s="47"/>
      <c r="BD44" s="44"/>
      <c r="BE44" s="48"/>
      <c r="BF44" s="46"/>
      <c r="BG44" s="47"/>
      <c r="BH44" s="44"/>
      <c r="BI44" s="47"/>
      <c r="BJ44" s="44"/>
      <c r="BK44" s="48"/>
      <c r="BL44" s="137">
        <f t="shared" si="36"/>
        <v>0</v>
      </c>
      <c r="BM44" s="138">
        <f t="shared" si="37"/>
        <v>0</v>
      </c>
      <c r="BN44" s="139">
        <f t="shared" si="38"/>
        <v>0</v>
      </c>
      <c r="BO44" s="41"/>
      <c r="BP44" s="43"/>
      <c r="BQ44" s="47"/>
      <c r="BR44" s="44"/>
      <c r="BS44" s="47"/>
      <c r="BT44" s="44"/>
      <c r="BU44" s="48"/>
      <c r="BV44" s="46"/>
      <c r="BW44" s="47"/>
      <c r="BX44" s="44"/>
      <c r="BY44" s="47"/>
      <c r="BZ44" s="44"/>
      <c r="CA44" s="48"/>
      <c r="CB44" s="137">
        <f t="shared" si="39"/>
        <v>0</v>
      </c>
      <c r="CC44" s="138">
        <f t="shared" si="40"/>
        <v>0</v>
      </c>
      <c r="CD44" s="139">
        <f t="shared" si="41"/>
        <v>0</v>
      </c>
      <c r="CE44" s="41"/>
      <c r="CF44" s="46"/>
      <c r="CG44" s="47"/>
      <c r="CH44" s="44"/>
      <c r="CI44" s="47"/>
      <c r="CJ44" s="44"/>
      <c r="CK44" s="48"/>
      <c r="CL44" s="46"/>
      <c r="CM44" s="47"/>
      <c r="CN44" s="44"/>
      <c r="CO44" s="47"/>
      <c r="CP44" s="44"/>
      <c r="CQ44" s="48"/>
      <c r="CR44" s="137">
        <f t="shared" si="42"/>
        <v>0</v>
      </c>
      <c r="CS44" s="138">
        <f t="shared" si="43"/>
        <v>0</v>
      </c>
      <c r="CT44" s="139">
        <f t="shared" si="44"/>
        <v>0</v>
      </c>
      <c r="CU44" s="41"/>
      <c r="CV44" s="46">
        <f t="shared" si="45"/>
        <v>0</v>
      </c>
      <c r="CW44" s="47" t="e">
        <f t="shared" si="46"/>
        <v>#DIV/0!</v>
      </c>
      <c r="CX44" s="47">
        <f t="shared" si="47"/>
        <v>0</v>
      </c>
      <c r="CY44" s="47" t="e">
        <f t="shared" si="48"/>
        <v>#DIV/0!</v>
      </c>
      <c r="CZ44" s="44">
        <f t="shared" si="49"/>
        <v>0</v>
      </c>
      <c r="DA44" s="48" t="e">
        <f t="shared" si="50"/>
        <v>#DIV/0!</v>
      </c>
      <c r="DB44" s="46">
        <f t="shared" si="51"/>
        <v>0</v>
      </c>
      <c r="DC44" s="47" t="e">
        <f t="shared" si="52"/>
        <v>#DIV/0!</v>
      </c>
      <c r="DD44" s="44">
        <f t="shared" si="53"/>
        <v>0</v>
      </c>
      <c r="DE44" s="47" t="e">
        <f t="shared" si="54"/>
        <v>#DIV/0!</v>
      </c>
      <c r="DF44" s="44">
        <f t="shared" si="55"/>
        <v>0</v>
      </c>
      <c r="DG44" s="48" t="e">
        <f t="shared" si="56"/>
        <v>#DIV/0!</v>
      </c>
      <c r="DH44" s="174"/>
      <c r="DI44" s="187" t="s">
        <v>60</v>
      </c>
      <c r="DJ44" s="46">
        <f t="shared" si="57"/>
        <v>0</v>
      </c>
      <c r="DK44" s="44">
        <f t="shared" si="58"/>
        <v>0</v>
      </c>
      <c r="DL44" s="45">
        <f t="shared" si="59"/>
        <v>0</v>
      </c>
      <c r="DM44"/>
    </row>
    <row r="45" spans="1:117" s="60" customFormat="1" ht="15.6" x14ac:dyDescent="0.3">
      <c r="A45" s="33">
        <v>33</v>
      </c>
      <c r="B45" s="33" t="s">
        <v>61</v>
      </c>
      <c r="C45" s="42"/>
      <c r="D45" s="43"/>
      <c r="E45" s="47"/>
      <c r="F45" s="44"/>
      <c r="G45" s="47"/>
      <c r="H45" s="44"/>
      <c r="I45" s="48"/>
      <c r="J45" s="290"/>
      <c r="K45" s="47"/>
      <c r="L45" s="44"/>
      <c r="M45" s="47"/>
      <c r="N45" s="44"/>
      <c r="O45" s="48"/>
      <c r="P45" s="137">
        <f t="shared" si="27"/>
        <v>0</v>
      </c>
      <c r="Q45" s="138">
        <f t="shared" si="28"/>
        <v>0</v>
      </c>
      <c r="R45" s="139">
        <f t="shared" si="29"/>
        <v>0</v>
      </c>
      <c r="S45" s="39"/>
      <c r="T45" s="43"/>
      <c r="U45" s="47"/>
      <c r="V45" s="44"/>
      <c r="W45" s="47"/>
      <c r="X45" s="44"/>
      <c r="Y45" s="48"/>
      <c r="Z45" s="46"/>
      <c r="AA45" s="47"/>
      <c r="AB45" s="44"/>
      <c r="AC45" s="47"/>
      <c r="AD45" s="44"/>
      <c r="AE45" s="48"/>
      <c r="AF45" s="137">
        <f t="shared" si="30"/>
        <v>0</v>
      </c>
      <c r="AG45" s="138">
        <f t="shared" si="31"/>
        <v>0</v>
      </c>
      <c r="AH45" s="139">
        <f t="shared" si="32"/>
        <v>0</v>
      </c>
      <c r="AI45" s="41"/>
      <c r="AJ45" s="43"/>
      <c r="AK45" s="47"/>
      <c r="AL45" s="44"/>
      <c r="AM45" s="47"/>
      <c r="AN45" s="44"/>
      <c r="AO45" s="48"/>
      <c r="AP45" s="46"/>
      <c r="AQ45" s="47"/>
      <c r="AR45" s="44"/>
      <c r="AS45" s="47"/>
      <c r="AT45" s="44"/>
      <c r="AU45" s="48"/>
      <c r="AV45" s="137">
        <f t="shared" si="33"/>
        <v>0</v>
      </c>
      <c r="AW45" s="138">
        <f t="shared" si="34"/>
        <v>0</v>
      </c>
      <c r="AX45" s="139">
        <f t="shared" si="35"/>
        <v>0</v>
      </c>
      <c r="AY45" s="41"/>
      <c r="AZ45" s="43"/>
      <c r="BA45" s="47"/>
      <c r="BB45" s="44"/>
      <c r="BC45" s="47"/>
      <c r="BD45" s="44"/>
      <c r="BE45" s="48"/>
      <c r="BF45" s="46"/>
      <c r="BG45" s="47"/>
      <c r="BH45" s="44"/>
      <c r="BI45" s="47"/>
      <c r="BJ45" s="44"/>
      <c r="BK45" s="48"/>
      <c r="BL45" s="137">
        <f t="shared" si="36"/>
        <v>0</v>
      </c>
      <c r="BM45" s="138">
        <f t="shared" si="37"/>
        <v>0</v>
      </c>
      <c r="BN45" s="139">
        <f t="shared" si="38"/>
        <v>0</v>
      </c>
      <c r="BO45" s="41"/>
      <c r="BP45" s="43"/>
      <c r="BQ45" s="47"/>
      <c r="BR45" s="44"/>
      <c r="BS45" s="47"/>
      <c r="BT45" s="44"/>
      <c r="BU45" s="48"/>
      <c r="BV45" s="46"/>
      <c r="BW45" s="47"/>
      <c r="BX45" s="44"/>
      <c r="BY45" s="47"/>
      <c r="BZ45" s="44"/>
      <c r="CA45" s="48"/>
      <c r="CB45" s="137">
        <f t="shared" si="39"/>
        <v>0</v>
      </c>
      <c r="CC45" s="138">
        <f t="shared" si="40"/>
        <v>0</v>
      </c>
      <c r="CD45" s="139">
        <f t="shared" si="41"/>
        <v>0</v>
      </c>
      <c r="CE45" s="41"/>
      <c r="CF45" s="46"/>
      <c r="CG45" s="47"/>
      <c r="CH45" s="44"/>
      <c r="CI45" s="47"/>
      <c r="CJ45" s="44"/>
      <c r="CK45" s="48"/>
      <c r="CL45" s="46"/>
      <c r="CM45" s="47"/>
      <c r="CN45" s="44"/>
      <c r="CO45" s="47"/>
      <c r="CP45" s="44"/>
      <c r="CQ45" s="48"/>
      <c r="CR45" s="137">
        <f t="shared" si="42"/>
        <v>0</v>
      </c>
      <c r="CS45" s="138">
        <f t="shared" si="43"/>
        <v>0</v>
      </c>
      <c r="CT45" s="139">
        <f t="shared" si="44"/>
        <v>0</v>
      </c>
      <c r="CU45" s="41"/>
      <c r="CV45" s="46">
        <f t="shared" si="45"/>
        <v>0</v>
      </c>
      <c r="CW45" s="47" t="e">
        <f t="shared" si="46"/>
        <v>#DIV/0!</v>
      </c>
      <c r="CX45" s="47">
        <f t="shared" si="47"/>
        <v>0</v>
      </c>
      <c r="CY45" s="47" t="e">
        <f t="shared" si="48"/>
        <v>#DIV/0!</v>
      </c>
      <c r="CZ45" s="44">
        <f t="shared" si="49"/>
        <v>0</v>
      </c>
      <c r="DA45" s="48" t="e">
        <f t="shared" si="50"/>
        <v>#DIV/0!</v>
      </c>
      <c r="DB45" s="46">
        <f t="shared" si="51"/>
        <v>0</v>
      </c>
      <c r="DC45" s="47" t="e">
        <f t="shared" si="52"/>
        <v>#DIV/0!</v>
      </c>
      <c r="DD45" s="44">
        <f t="shared" si="53"/>
        <v>0</v>
      </c>
      <c r="DE45" s="47" t="e">
        <f t="shared" si="54"/>
        <v>#DIV/0!</v>
      </c>
      <c r="DF45" s="44">
        <f t="shared" si="55"/>
        <v>0</v>
      </c>
      <c r="DG45" s="48" t="e">
        <f t="shared" si="56"/>
        <v>#DIV/0!</v>
      </c>
      <c r="DH45" s="174"/>
      <c r="DI45" s="187" t="s">
        <v>61</v>
      </c>
      <c r="DJ45" s="46">
        <f t="shared" si="57"/>
        <v>0</v>
      </c>
      <c r="DK45" s="44">
        <f t="shared" si="58"/>
        <v>0</v>
      </c>
      <c r="DL45" s="45">
        <f t="shared" si="59"/>
        <v>0</v>
      </c>
      <c r="DM45"/>
    </row>
    <row r="46" spans="1:117" s="60" customFormat="1" ht="15.6" x14ac:dyDescent="0.3">
      <c r="A46" s="33">
        <v>34</v>
      </c>
      <c r="B46" s="33" t="s">
        <v>47</v>
      </c>
      <c r="C46" s="42"/>
      <c r="D46" s="43"/>
      <c r="E46" s="47"/>
      <c r="F46" s="44"/>
      <c r="G46" s="47"/>
      <c r="H46" s="44"/>
      <c r="I46" s="48"/>
      <c r="J46" s="290"/>
      <c r="K46" s="47"/>
      <c r="L46" s="44"/>
      <c r="M46" s="47"/>
      <c r="N46" s="44"/>
      <c r="O46" s="48"/>
      <c r="P46" s="137">
        <f t="shared" si="27"/>
        <v>0</v>
      </c>
      <c r="Q46" s="138">
        <f t="shared" si="28"/>
        <v>0</v>
      </c>
      <c r="R46" s="139">
        <f t="shared" si="29"/>
        <v>0</v>
      </c>
      <c r="S46" s="39"/>
      <c r="T46" s="43"/>
      <c r="U46" s="47"/>
      <c r="V46" s="44"/>
      <c r="W46" s="47"/>
      <c r="X46" s="44"/>
      <c r="Y46" s="48"/>
      <c r="Z46" s="46"/>
      <c r="AA46" s="47"/>
      <c r="AB46" s="44"/>
      <c r="AC46" s="47"/>
      <c r="AD46" s="44"/>
      <c r="AE46" s="48"/>
      <c r="AF46" s="137">
        <f t="shared" si="30"/>
        <v>0</v>
      </c>
      <c r="AG46" s="138">
        <f t="shared" si="31"/>
        <v>0</v>
      </c>
      <c r="AH46" s="139">
        <f t="shared" si="32"/>
        <v>0</v>
      </c>
      <c r="AI46" s="41"/>
      <c r="AJ46" s="43"/>
      <c r="AK46" s="47"/>
      <c r="AL46" s="44"/>
      <c r="AM46" s="47"/>
      <c r="AN46" s="44"/>
      <c r="AO46" s="48"/>
      <c r="AP46" s="46"/>
      <c r="AQ46" s="47"/>
      <c r="AR46" s="44"/>
      <c r="AS46" s="47"/>
      <c r="AT46" s="44"/>
      <c r="AU46" s="48"/>
      <c r="AV46" s="137">
        <f t="shared" si="33"/>
        <v>0</v>
      </c>
      <c r="AW46" s="138">
        <f t="shared" si="34"/>
        <v>0</v>
      </c>
      <c r="AX46" s="139">
        <f t="shared" si="35"/>
        <v>0</v>
      </c>
      <c r="AY46" s="41"/>
      <c r="AZ46" s="43"/>
      <c r="BA46" s="47"/>
      <c r="BB46" s="44"/>
      <c r="BC46" s="47"/>
      <c r="BD46" s="44"/>
      <c r="BE46" s="48"/>
      <c r="BF46" s="46"/>
      <c r="BG46" s="47"/>
      <c r="BH46" s="44"/>
      <c r="BI46" s="47"/>
      <c r="BJ46" s="44"/>
      <c r="BK46" s="48"/>
      <c r="BL46" s="137">
        <f t="shared" si="36"/>
        <v>0</v>
      </c>
      <c r="BM46" s="138">
        <f t="shared" si="37"/>
        <v>0</v>
      </c>
      <c r="BN46" s="139">
        <f t="shared" si="38"/>
        <v>0</v>
      </c>
      <c r="BO46" s="41"/>
      <c r="BP46" s="43"/>
      <c r="BQ46" s="47"/>
      <c r="BR46" s="44"/>
      <c r="BS46" s="47"/>
      <c r="BT46" s="44"/>
      <c r="BU46" s="48"/>
      <c r="BV46" s="46"/>
      <c r="BW46" s="47"/>
      <c r="BX46" s="44"/>
      <c r="BY46" s="47"/>
      <c r="BZ46" s="44"/>
      <c r="CA46" s="48"/>
      <c r="CB46" s="137">
        <f t="shared" si="39"/>
        <v>0</v>
      </c>
      <c r="CC46" s="138">
        <f t="shared" si="40"/>
        <v>0</v>
      </c>
      <c r="CD46" s="139">
        <f t="shared" si="41"/>
        <v>0</v>
      </c>
      <c r="CE46" s="41"/>
      <c r="CF46" s="46"/>
      <c r="CG46" s="47"/>
      <c r="CH46" s="44"/>
      <c r="CI46" s="47"/>
      <c r="CJ46" s="44"/>
      <c r="CK46" s="48"/>
      <c r="CL46" s="46"/>
      <c r="CM46" s="47"/>
      <c r="CN46" s="44"/>
      <c r="CO46" s="47"/>
      <c r="CP46" s="44"/>
      <c r="CQ46" s="48"/>
      <c r="CR46" s="137">
        <f t="shared" si="42"/>
        <v>0</v>
      </c>
      <c r="CS46" s="138">
        <f t="shared" si="43"/>
        <v>0</v>
      </c>
      <c r="CT46" s="139">
        <f t="shared" si="44"/>
        <v>0</v>
      </c>
      <c r="CU46" s="41"/>
      <c r="CV46" s="46">
        <f t="shared" si="45"/>
        <v>0</v>
      </c>
      <c r="CW46" s="47" t="e">
        <f t="shared" si="46"/>
        <v>#DIV/0!</v>
      </c>
      <c r="CX46" s="47">
        <f t="shared" si="47"/>
        <v>0</v>
      </c>
      <c r="CY46" s="47" t="e">
        <f t="shared" si="48"/>
        <v>#DIV/0!</v>
      </c>
      <c r="CZ46" s="44">
        <f t="shared" si="49"/>
        <v>0</v>
      </c>
      <c r="DA46" s="48" t="e">
        <f t="shared" si="50"/>
        <v>#DIV/0!</v>
      </c>
      <c r="DB46" s="46">
        <f t="shared" si="51"/>
        <v>0</v>
      </c>
      <c r="DC46" s="47" t="e">
        <f t="shared" si="52"/>
        <v>#DIV/0!</v>
      </c>
      <c r="DD46" s="44">
        <f t="shared" si="53"/>
        <v>0</v>
      </c>
      <c r="DE46" s="47" t="e">
        <f t="shared" si="54"/>
        <v>#DIV/0!</v>
      </c>
      <c r="DF46" s="44">
        <f t="shared" si="55"/>
        <v>0</v>
      </c>
      <c r="DG46" s="48" t="e">
        <f t="shared" si="56"/>
        <v>#DIV/0!</v>
      </c>
      <c r="DH46" s="174"/>
      <c r="DI46" s="187" t="s">
        <v>47</v>
      </c>
      <c r="DJ46" s="46">
        <f t="shared" si="57"/>
        <v>0</v>
      </c>
      <c r="DK46" s="44">
        <f t="shared" si="58"/>
        <v>0</v>
      </c>
      <c r="DL46" s="45">
        <f t="shared" si="59"/>
        <v>0</v>
      </c>
      <c r="DM46"/>
    </row>
    <row r="47" spans="1:117" s="60" customFormat="1" ht="15.6" x14ac:dyDescent="0.3">
      <c r="A47" s="33">
        <v>35</v>
      </c>
      <c r="B47" s="33" t="s">
        <v>40</v>
      </c>
      <c r="C47" s="42"/>
      <c r="D47" s="43"/>
      <c r="E47" s="47"/>
      <c r="F47" s="44"/>
      <c r="G47" s="47"/>
      <c r="H47" s="44"/>
      <c r="I47" s="48"/>
      <c r="J47" s="290"/>
      <c r="K47" s="47"/>
      <c r="L47" s="44"/>
      <c r="M47" s="47"/>
      <c r="N47" s="44"/>
      <c r="O47" s="48"/>
      <c r="P47" s="137">
        <f t="shared" si="27"/>
        <v>0</v>
      </c>
      <c r="Q47" s="138">
        <f t="shared" si="28"/>
        <v>0</v>
      </c>
      <c r="R47" s="139">
        <f t="shared" si="29"/>
        <v>0</v>
      </c>
      <c r="S47" s="39"/>
      <c r="T47" s="43"/>
      <c r="U47" s="47"/>
      <c r="V47" s="44"/>
      <c r="W47" s="47"/>
      <c r="X47" s="44"/>
      <c r="Y47" s="48"/>
      <c r="Z47" s="46"/>
      <c r="AA47" s="47"/>
      <c r="AB47" s="44"/>
      <c r="AC47" s="47"/>
      <c r="AD47" s="44"/>
      <c r="AE47" s="48"/>
      <c r="AF47" s="137">
        <f t="shared" si="30"/>
        <v>0</v>
      </c>
      <c r="AG47" s="138">
        <f t="shared" si="31"/>
        <v>0</v>
      </c>
      <c r="AH47" s="139">
        <f t="shared" si="32"/>
        <v>0</v>
      </c>
      <c r="AI47" s="41"/>
      <c r="AJ47" s="43"/>
      <c r="AK47" s="47"/>
      <c r="AL47" s="44"/>
      <c r="AM47" s="47"/>
      <c r="AN47" s="44"/>
      <c r="AO47" s="48"/>
      <c r="AP47" s="46"/>
      <c r="AQ47" s="47"/>
      <c r="AR47" s="44"/>
      <c r="AS47" s="47"/>
      <c r="AT47" s="44"/>
      <c r="AU47" s="48"/>
      <c r="AV47" s="137">
        <f t="shared" si="33"/>
        <v>0</v>
      </c>
      <c r="AW47" s="138">
        <f t="shared" si="34"/>
        <v>0</v>
      </c>
      <c r="AX47" s="139">
        <f t="shared" si="35"/>
        <v>0</v>
      </c>
      <c r="AY47" s="41"/>
      <c r="AZ47" s="43"/>
      <c r="BA47" s="47"/>
      <c r="BB47" s="44"/>
      <c r="BC47" s="47"/>
      <c r="BD47" s="44"/>
      <c r="BE47" s="48"/>
      <c r="BF47" s="46"/>
      <c r="BG47" s="47"/>
      <c r="BH47" s="44"/>
      <c r="BI47" s="47"/>
      <c r="BJ47" s="44"/>
      <c r="BK47" s="48"/>
      <c r="BL47" s="137">
        <f t="shared" si="36"/>
        <v>0</v>
      </c>
      <c r="BM47" s="138">
        <f t="shared" si="37"/>
        <v>0</v>
      </c>
      <c r="BN47" s="139">
        <f t="shared" si="38"/>
        <v>0</v>
      </c>
      <c r="BO47" s="41"/>
      <c r="BP47" s="43"/>
      <c r="BQ47" s="47"/>
      <c r="BR47" s="44"/>
      <c r="BS47" s="47"/>
      <c r="BT47" s="44"/>
      <c r="BU47" s="48"/>
      <c r="BV47" s="46"/>
      <c r="BW47" s="47"/>
      <c r="BX47" s="44"/>
      <c r="BY47" s="47"/>
      <c r="BZ47" s="44"/>
      <c r="CA47" s="48"/>
      <c r="CB47" s="137">
        <f t="shared" si="39"/>
        <v>0</v>
      </c>
      <c r="CC47" s="138">
        <f t="shared" si="40"/>
        <v>0</v>
      </c>
      <c r="CD47" s="139">
        <f t="shared" si="41"/>
        <v>0</v>
      </c>
      <c r="CE47" s="41"/>
      <c r="CF47" s="46"/>
      <c r="CG47" s="47"/>
      <c r="CH47" s="44"/>
      <c r="CI47" s="47"/>
      <c r="CJ47" s="44"/>
      <c r="CK47" s="48"/>
      <c r="CL47" s="46"/>
      <c r="CM47" s="47"/>
      <c r="CN47" s="44"/>
      <c r="CO47" s="47"/>
      <c r="CP47" s="44"/>
      <c r="CQ47" s="48"/>
      <c r="CR47" s="137">
        <f t="shared" si="42"/>
        <v>0</v>
      </c>
      <c r="CS47" s="138">
        <f t="shared" si="43"/>
        <v>0</v>
      </c>
      <c r="CT47" s="139">
        <f t="shared" si="44"/>
        <v>0</v>
      </c>
      <c r="CU47" s="41"/>
      <c r="CV47" s="46">
        <f t="shared" si="45"/>
        <v>0</v>
      </c>
      <c r="CW47" s="47" t="e">
        <f t="shared" si="46"/>
        <v>#DIV/0!</v>
      </c>
      <c r="CX47" s="47">
        <f t="shared" si="47"/>
        <v>0</v>
      </c>
      <c r="CY47" s="47" t="e">
        <f t="shared" si="48"/>
        <v>#DIV/0!</v>
      </c>
      <c r="CZ47" s="44">
        <f t="shared" si="49"/>
        <v>0</v>
      </c>
      <c r="DA47" s="48" t="e">
        <f t="shared" si="50"/>
        <v>#DIV/0!</v>
      </c>
      <c r="DB47" s="46">
        <f t="shared" si="51"/>
        <v>0</v>
      </c>
      <c r="DC47" s="47" t="e">
        <f t="shared" si="52"/>
        <v>#DIV/0!</v>
      </c>
      <c r="DD47" s="44">
        <f t="shared" si="53"/>
        <v>0</v>
      </c>
      <c r="DE47" s="47" t="e">
        <f t="shared" si="54"/>
        <v>#DIV/0!</v>
      </c>
      <c r="DF47" s="44">
        <f t="shared" si="55"/>
        <v>0</v>
      </c>
      <c r="DG47" s="48" t="e">
        <f t="shared" si="56"/>
        <v>#DIV/0!</v>
      </c>
      <c r="DH47" s="174"/>
      <c r="DI47" s="187" t="s">
        <v>40</v>
      </c>
      <c r="DJ47" s="46">
        <f t="shared" si="57"/>
        <v>0</v>
      </c>
      <c r="DK47" s="44">
        <f t="shared" si="58"/>
        <v>0</v>
      </c>
      <c r="DL47" s="45">
        <f t="shared" si="59"/>
        <v>0</v>
      </c>
      <c r="DM47"/>
    </row>
    <row r="48" spans="1:117" s="60" customFormat="1" ht="15.6" x14ac:dyDescent="0.3">
      <c r="A48" s="33">
        <v>36</v>
      </c>
      <c r="B48" s="33" t="s">
        <v>53</v>
      </c>
      <c r="C48" s="42"/>
      <c r="D48" s="43"/>
      <c r="E48" s="47"/>
      <c r="F48" s="44"/>
      <c r="G48" s="47"/>
      <c r="H48" s="44"/>
      <c r="I48" s="48"/>
      <c r="J48" s="290"/>
      <c r="K48" s="47"/>
      <c r="L48" s="44"/>
      <c r="M48" s="47"/>
      <c r="N48" s="44"/>
      <c r="O48" s="48"/>
      <c r="P48" s="137">
        <f t="shared" si="27"/>
        <v>0</v>
      </c>
      <c r="Q48" s="138">
        <f t="shared" si="28"/>
        <v>0</v>
      </c>
      <c r="R48" s="139">
        <f t="shared" si="29"/>
        <v>0</v>
      </c>
      <c r="S48" s="39"/>
      <c r="T48" s="43"/>
      <c r="U48" s="47"/>
      <c r="V48" s="44"/>
      <c r="W48" s="47"/>
      <c r="X48" s="44"/>
      <c r="Y48" s="48"/>
      <c r="Z48" s="46"/>
      <c r="AA48" s="47"/>
      <c r="AB48" s="44"/>
      <c r="AC48" s="47"/>
      <c r="AD48" s="44"/>
      <c r="AE48" s="48"/>
      <c r="AF48" s="137">
        <f t="shared" si="30"/>
        <v>0</v>
      </c>
      <c r="AG48" s="138">
        <f t="shared" si="31"/>
        <v>0</v>
      </c>
      <c r="AH48" s="139">
        <f t="shared" si="32"/>
        <v>0</v>
      </c>
      <c r="AI48" s="41"/>
      <c r="AJ48" s="43"/>
      <c r="AK48" s="47"/>
      <c r="AL48" s="44"/>
      <c r="AM48" s="47"/>
      <c r="AN48" s="44"/>
      <c r="AO48" s="48"/>
      <c r="AP48" s="46"/>
      <c r="AQ48" s="47"/>
      <c r="AR48" s="44"/>
      <c r="AS48" s="47"/>
      <c r="AT48" s="44"/>
      <c r="AU48" s="48"/>
      <c r="AV48" s="137">
        <f t="shared" si="33"/>
        <v>0</v>
      </c>
      <c r="AW48" s="138">
        <f t="shared" si="34"/>
        <v>0</v>
      </c>
      <c r="AX48" s="139">
        <f t="shared" si="35"/>
        <v>0</v>
      </c>
      <c r="AY48" s="41"/>
      <c r="AZ48" s="43"/>
      <c r="BA48" s="47"/>
      <c r="BB48" s="44"/>
      <c r="BC48" s="47"/>
      <c r="BD48" s="44"/>
      <c r="BE48" s="48"/>
      <c r="BF48" s="46"/>
      <c r="BG48" s="47"/>
      <c r="BH48" s="44"/>
      <c r="BI48" s="47"/>
      <c r="BJ48" s="44"/>
      <c r="BK48" s="48"/>
      <c r="BL48" s="137">
        <f t="shared" si="36"/>
        <v>0</v>
      </c>
      <c r="BM48" s="138">
        <f t="shared" si="37"/>
        <v>0</v>
      </c>
      <c r="BN48" s="139">
        <f t="shared" si="38"/>
        <v>0</v>
      </c>
      <c r="BO48" s="41"/>
      <c r="BP48" s="43"/>
      <c r="BQ48" s="47"/>
      <c r="BR48" s="44"/>
      <c r="BS48" s="47"/>
      <c r="BT48" s="44"/>
      <c r="BU48" s="48"/>
      <c r="BV48" s="46"/>
      <c r="BW48" s="47"/>
      <c r="BX48" s="44"/>
      <c r="BY48" s="47"/>
      <c r="BZ48" s="44"/>
      <c r="CA48" s="48"/>
      <c r="CB48" s="137">
        <f t="shared" si="39"/>
        <v>0</v>
      </c>
      <c r="CC48" s="138">
        <f t="shared" si="40"/>
        <v>0</v>
      </c>
      <c r="CD48" s="139">
        <f t="shared" si="41"/>
        <v>0</v>
      </c>
      <c r="CE48" s="41"/>
      <c r="CF48" s="46"/>
      <c r="CG48" s="47"/>
      <c r="CH48" s="44"/>
      <c r="CI48" s="47"/>
      <c r="CJ48" s="44"/>
      <c r="CK48" s="48"/>
      <c r="CL48" s="46"/>
      <c r="CM48" s="47"/>
      <c r="CN48" s="44"/>
      <c r="CO48" s="47"/>
      <c r="CP48" s="44"/>
      <c r="CQ48" s="48"/>
      <c r="CR48" s="137">
        <f t="shared" si="42"/>
        <v>0</v>
      </c>
      <c r="CS48" s="138">
        <f t="shared" si="43"/>
        <v>0</v>
      </c>
      <c r="CT48" s="139">
        <f t="shared" si="44"/>
        <v>0</v>
      </c>
      <c r="CU48" s="41"/>
      <c r="CV48" s="46">
        <f t="shared" si="45"/>
        <v>0</v>
      </c>
      <c r="CW48" s="47" t="e">
        <f t="shared" si="46"/>
        <v>#DIV/0!</v>
      </c>
      <c r="CX48" s="61">
        <f t="shared" si="47"/>
        <v>0</v>
      </c>
      <c r="CY48" s="61" t="e">
        <f t="shared" si="48"/>
        <v>#DIV/0!</v>
      </c>
      <c r="CZ48" s="44">
        <f t="shared" si="49"/>
        <v>0</v>
      </c>
      <c r="DA48" s="62" t="e">
        <f t="shared" si="50"/>
        <v>#DIV/0!</v>
      </c>
      <c r="DB48" s="63">
        <f t="shared" si="51"/>
        <v>0</v>
      </c>
      <c r="DC48" s="61" t="e">
        <f t="shared" si="52"/>
        <v>#DIV/0!</v>
      </c>
      <c r="DD48" s="64">
        <f t="shared" si="53"/>
        <v>0</v>
      </c>
      <c r="DE48" s="61" t="e">
        <f t="shared" si="54"/>
        <v>#DIV/0!</v>
      </c>
      <c r="DF48" s="64">
        <f t="shared" si="55"/>
        <v>0</v>
      </c>
      <c r="DG48" s="62" t="e">
        <f t="shared" si="56"/>
        <v>#DIV/0!</v>
      </c>
      <c r="DH48" s="176"/>
      <c r="DI48" s="187" t="s">
        <v>53</v>
      </c>
      <c r="DJ48" s="63">
        <f t="shared" si="57"/>
        <v>0</v>
      </c>
      <c r="DK48" s="64">
        <f t="shared" si="58"/>
        <v>0</v>
      </c>
      <c r="DL48" s="65">
        <f t="shared" si="59"/>
        <v>0</v>
      </c>
      <c r="DM48"/>
    </row>
    <row r="49" spans="1:119" s="60" customFormat="1" ht="15.6" x14ac:dyDescent="0.3">
      <c r="A49" s="33">
        <v>37</v>
      </c>
      <c r="B49" s="33" t="s">
        <v>41</v>
      </c>
      <c r="C49" s="42"/>
      <c r="D49" s="43"/>
      <c r="E49" s="47"/>
      <c r="F49" s="44"/>
      <c r="G49" s="47"/>
      <c r="H49" s="44"/>
      <c r="I49" s="48"/>
      <c r="J49" s="290"/>
      <c r="K49" s="47"/>
      <c r="L49" s="44"/>
      <c r="M49" s="47"/>
      <c r="N49" s="44"/>
      <c r="O49" s="48"/>
      <c r="P49" s="137">
        <f t="shared" si="27"/>
        <v>0</v>
      </c>
      <c r="Q49" s="138">
        <f t="shared" si="28"/>
        <v>0</v>
      </c>
      <c r="R49" s="139">
        <f t="shared" si="29"/>
        <v>0</v>
      </c>
      <c r="S49" s="39"/>
      <c r="T49" s="43"/>
      <c r="U49" s="47"/>
      <c r="V49" s="44"/>
      <c r="W49" s="47"/>
      <c r="X49" s="44"/>
      <c r="Y49" s="48"/>
      <c r="Z49" s="46"/>
      <c r="AA49" s="47"/>
      <c r="AB49" s="44"/>
      <c r="AC49" s="47"/>
      <c r="AD49" s="44"/>
      <c r="AE49" s="48"/>
      <c r="AF49" s="137">
        <f t="shared" si="30"/>
        <v>0</v>
      </c>
      <c r="AG49" s="138">
        <f t="shared" si="31"/>
        <v>0</v>
      </c>
      <c r="AH49" s="139">
        <f t="shared" si="32"/>
        <v>0</v>
      </c>
      <c r="AI49" s="41"/>
      <c r="AJ49" s="43"/>
      <c r="AK49" s="47"/>
      <c r="AL49" s="44"/>
      <c r="AM49" s="47"/>
      <c r="AN49" s="44"/>
      <c r="AO49" s="48"/>
      <c r="AP49" s="46"/>
      <c r="AQ49" s="47"/>
      <c r="AR49" s="44"/>
      <c r="AS49" s="47"/>
      <c r="AT49" s="44"/>
      <c r="AU49" s="48"/>
      <c r="AV49" s="137">
        <f t="shared" si="33"/>
        <v>0</v>
      </c>
      <c r="AW49" s="138">
        <f t="shared" si="34"/>
        <v>0</v>
      </c>
      <c r="AX49" s="139">
        <f t="shared" si="35"/>
        <v>0</v>
      </c>
      <c r="AY49" s="41"/>
      <c r="AZ49" s="43"/>
      <c r="BA49" s="47"/>
      <c r="BB49" s="44"/>
      <c r="BC49" s="47"/>
      <c r="BD49" s="44"/>
      <c r="BE49" s="48"/>
      <c r="BF49" s="46"/>
      <c r="BG49" s="47"/>
      <c r="BH49" s="44"/>
      <c r="BI49" s="47"/>
      <c r="BJ49" s="44"/>
      <c r="BK49" s="48"/>
      <c r="BL49" s="137">
        <f t="shared" si="36"/>
        <v>0</v>
      </c>
      <c r="BM49" s="138">
        <f t="shared" si="37"/>
        <v>0</v>
      </c>
      <c r="BN49" s="139">
        <f t="shared" si="38"/>
        <v>0</v>
      </c>
      <c r="BO49" s="41"/>
      <c r="BP49" s="43"/>
      <c r="BQ49" s="47"/>
      <c r="BR49" s="44"/>
      <c r="BS49" s="47"/>
      <c r="BT49" s="44"/>
      <c r="BU49" s="48"/>
      <c r="BV49" s="46"/>
      <c r="BW49" s="47"/>
      <c r="BX49" s="44"/>
      <c r="BY49" s="47"/>
      <c r="BZ49" s="44"/>
      <c r="CA49" s="48"/>
      <c r="CB49" s="137">
        <f t="shared" si="39"/>
        <v>0</v>
      </c>
      <c r="CC49" s="138">
        <f t="shared" si="40"/>
        <v>0</v>
      </c>
      <c r="CD49" s="139">
        <f t="shared" si="41"/>
        <v>0</v>
      </c>
      <c r="CE49" s="41"/>
      <c r="CF49" s="46"/>
      <c r="CG49" s="47"/>
      <c r="CH49" s="44"/>
      <c r="CI49" s="47"/>
      <c r="CJ49" s="44"/>
      <c r="CK49" s="48"/>
      <c r="CL49" s="46"/>
      <c r="CM49" s="47"/>
      <c r="CN49" s="44"/>
      <c r="CO49" s="47"/>
      <c r="CP49" s="44"/>
      <c r="CQ49" s="48"/>
      <c r="CR49" s="137">
        <f t="shared" si="42"/>
        <v>0</v>
      </c>
      <c r="CS49" s="138">
        <f t="shared" si="43"/>
        <v>0</v>
      </c>
      <c r="CT49" s="139">
        <f t="shared" si="44"/>
        <v>0</v>
      </c>
      <c r="CU49" s="41"/>
      <c r="CV49" s="46">
        <f t="shared" si="45"/>
        <v>0</v>
      </c>
      <c r="CW49" s="47" t="e">
        <f t="shared" si="46"/>
        <v>#DIV/0!</v>
      </c>
      <c r="CX49" s="47">
        <f t="shared" si="47"/>
        <v>0</v>
      </c>
      <c r="CY49" s="47" t="e">
        <f t="shared" si="48"/>
        <v>#DIV/0!</v>
      </c>
      <c r="CZ49" s="44">
        <f t="shared" si="49"/>
        <v>0</v>
      </c>
      <c r="DA49" s="48" t="e">
        <f t="shared" si="50"/>
        <v>#DIV/0!</v>
      </c>
      <c r="DB49" s="46">
        <f t="shared" si="51"/>
        <v>0</v>
      </c>
      <c r="DC49" s="47" t="e">
        <f t="shared" si="52"/>
        <v>#DIV/0!</v>
      </c>
      <c r="DD49" s="44">
        <f t="shared" si="53"/>
        <v>0</v>
      </c>
      <c r="DE49" s="47" t="e">
        <f t="shared" si="54"/>
        <v>#DIV/0!</v>
      </c>
      <c r="DF49" s="44">
        <f t="shared" si="55"/>
        <v>0</v>
      </c>
      <c r="DG49" s="48" t="e">
        <f t="shared" si="56"/>
        <v>#DIV/0!</v>
      </c>
      <c r="DH49" s="174"/>
      <c r="DI49" s="187" t="s">
        <v>41</v>
      </c>
      <c r="DJ49" s="46">
        <f t="shared" si="57"/>
        <v>0</v>
      </c>
      <c r="DK49" s="44">
        <f t="shared" si="58"/>
        <v>0</v>
      </c>
      <c r="DL49" s="45">
        <f t="shared" si="59"/>
        <v>0</v>
      </c>
      <c r="DM49"/>
    </row>
    <row r="50" spans="1:119" s="60" customFormat="1" ht="15.6" x14ac:dyDescent="0.3">
      <c r="A50" s="33">
        <v>38</v>
      </c>
      <c r="B50" s="33" t="s">
        <v>42</v>
      </c>
      <c r="C50" s="42"/>
      <c r="D50" s="43"/>
      <c r="E50" s="47"/>
      <c r="F50" s="44"/>
      <c r="G50" s="47"/>
      <c r="H50" s="44"/>
      <c r="I50" s="48"/>
      <c r="J50" s="290"/>
      <c r="K50" s="47"/>
      <c r="L50" s="44"/>
      <c r="M50" s="47"/>
      <c r="N50" s="44"/>
      <c r="O50" s="48"/>
      <c r="P50" s="137">
        <f t="shared" si="27"/>
        <v>0</v>
      </c>
      <c r="Q50" s="138">
        <f t="shared" si="28"/>
        <v>0</v>
      </c>
      <c r="R50" s="139">
        <f t="shared" si="29"/>
        <v>0</v>
      </c>
      <c r="S50" s="39"/>
      <c r="T50" s="43"/>
      <c r="U50" s="47"/>
      <c r="V50" s="44"/>
      <c r="W50" s="47"/>
      <c r="X50" s="44"/>
      <c r="Y50" s="48"/>
      <c r="Z50" s="46"/>
      <c r="AA50" s="47"/>
      <c r="AB50" s="44"/>
      <c r="AC50" s="47"/>
      <c r="AD50" s="44"/>
      <c r="AE50" s="48"/>
      <c r="AF50" s="137">
        <f t="shared" si="30"/>
        <v>0</v>
      </c>
      <c r="AG50" s="138">
        <f t="shared" si="31"/>
        <v>0</v>
      </c>
      <c r="AH50" s="139">
        <f t="shared" si="32"/>
        <v>0</v>
      </c>
      <c r="AI50" s="41"/>
      <c r="AJ50" s="43"/>
      <c r="AK50" s="47"/>
      <c r="AL50" s="44"/>
      <c r="AM50" s="47"/>
      <c r="AN50" s="44"/>
      <c r="AO50" s="48"/>
      <c r="AP50" s="46"/>
      <c r="AQ50" s="47"/>
      <c r="AR50" s="44"/>
      <c r="AS50" s="47"/>
      <c r="AT50" s="44"/>
      <c r="AU50" s="48"/>
      <c r="AV50" s="137">
        <f t="shared" si="33"/>
        <v>0</v>
      </c>
      <c r="AW50" s="138">
        <f t="shared" si="34"/>
        <v>0</v>
      </c>
      <c r="AX50" s="139">
        <f t="shared" si="35"/>
        <v>0</v>
      </c>
      <c r="AY50" s="41"/>
      <c r="AZ50" s="43"/>
      <c r="BA50" s="47"/>
      <c r="BB50" s="44"/>
      <c r="BC50" s="47"/>
      <c r="BD50" s="44"/>
      <c r="BE50" s="48"/>
      <c r="BF50" s="46"/>
      <c r="BG50" s="47"/>
      <c r="BH50" s="44"/>
      <c r="BI50" s="47"/>
      <c r="BJ50" s="44"/>
      <c r="BK50" s="48"/>
      <c r="BL50" s="137">
        <f t="shared" si="36"/>
        <v>0</v>
      </c>
      <c r="BM50" s="138">
        <f t="shared" si="37"/>
        <v>0</v>
      </c>
      <c r="BN50" s="139">
        <f t="shared" si="38"/>
        <v>0</v>
      </c>
      <c r="BO50" s="41"/>
      <c r="BP50" s="43"/>
      <c r="BQ50" s="47"/>
      <c r="BR50" s="44"/>
      <c r="BS50" s="47"/>
      <c r="BT50" s="44"/>
      <c r="BU50" s="48"/>
      <c r="BV50" s="46"/>
      <c r="BW50" s="47"/>
      <c r="BX50" s="44"/>
      <c r="BY50" s="47"/>
      <c r="BZ50" s="44"/>
      <c r="CA50" s="48"/>
      <c r="CB50" s="137">
        <f t="shared" si="39"/>
        <v>0</v>
      </c>
      <c r="CC50" s="138">
        <f t="shared" si="40"/>
        <v>0</v>
      </c>
      <c r="CD50" s="139">
        <f t="shared" si="41"/>
        <v>0</v>
      </c>
      <c r="CE50" s="41"/>
      <c r="CF50" s="46"/>
      <c r="CG50" s="47"/>
      <c r="CH50" s="44"/>
      <c r="CI50" s="47"/>
      <c r="CJ50" s="44"/>
      <c r="CK50" s="48"/>
      <c r="CL50" s="46"/>
      <c r="CM50" s="47"/>
      <c r="CN50" s="44"/>
      <c r="CO50" s="47"/>
      <c r="CP50" s="44"/>
      <c r="CQ50" s="48"/>
      <c r="CR50" s="137">
        <f t="shared" si="42"/>
        <v>0</v>
      </c>
      <c r="CS50" s="138">
        <f t="shared" si="43"/>
        <v>0</v>
      </c>
      <c r="CT50" s="139">
        <f t="shared" si="44"/>
        <v>0</v>
      </c>
      <c r="CU50" s="41"/>
      <c r="CV50" s="46">
        <f t="shared" si="45"/>
        <v>0</v>
      </c>
      <c r="CW50" s="47" t="e">
        <f t="shared" si="46"/>
        <v>#DIV/0!</v>
      </c>
      <c r="CX50" s="47">
        <f t="shared" si="47"/>
        <v>0</v>
      </c>
      <c r="CY50" s="47" t="e">
        <f t="shared" si="48"/>
        <v>#DIV/0!</v>
      </c>
      <c r="CZ50" s="44">
        <f t="shared" si="49"/>
        <v>0</v>
      </c>
      <c r="DA50" s="48" t="e">
        <f t="shared" si="50"/>
        <v>#DIV/0!</v>
      </c>
      <c r="DB50" s="46">
        <f t="shared" si="51"/>
        <v>0</v>
      </c>
      <c r="DC50" s="47" t="e">
        <f t="shared" si="52"/>
        <v>#DIV/0!</v>
      </c>
      <c r="DD50" s="44">
        <f t="shared" si="53"/>
        <v>0</v>
      </c>
      <c r="DE50" s="47" t="e">
        <f t="shared" si="54"/>
        <v>#DIV/0!</v>
      </c>
      <c r="DF50" s="44">
        <f t="shared" si="55"/>
        <v>0</v>
      </c>
      <c r="DG50" s="48" t="e">
        <f t="shared" si="56"/>
        <v>#DIV/0!</v>
      </c>
      <c r="DH50" s="174"/>
      <c r="DI50" s="187" t="s">
        <v>42</v>
      </c>
      <c r="DJ50" s="46">
        <f t="shared" si="57"/>
        <v>0</v>
      </c>
      <c r="DK50" s="44">
        <f t="shared" si="58"/>
        <v>0</v>
      </c>
      <c r="DL50" s="45">
        <f t="shared" si="59"/>
        <v>0</v>
      </c>
      <c r="DM50"/>
    </row>
    <row r="51" spans="1:119" s="60" customFormat="1" ht="15.6" x14ac:dyDescent="0.3">
      <c r="A51" s="33">
        <v>39</v>
      </c>
      <c r="B51" s="33" t="s">
        <v>62</v>
      </c>
      <c r="C51" s="42"/>
      <c r="D51" s="43"/>
      <c r="E51" s="47"/>
      <c r="F51" s="44"/>
      <c r="G51" s="47"/>
      <c r="H51" s="44"/>
      <c r="I51" s="48"/>
      <c r="J51" s="290"/>
      <c r="K51" s="47"/>
      <c r="L51" s="44"/>
      <c r="M51" s="47"/>
      <c r="N51" s="44"/>
      <c r="O51" s="48"/>
      <c r="P51" s="137">
        <f t="shared" si="27"/>
        <v>0</v>
      </c>
      <c r="Q51" s="138">
        <f t="shared" si="28"/>
        <v>0</v>
      </c>
      <c r="R51" s="139">
        <f t="shared" si="29"/>
        <v>0</v>
      </c>
      <c r="S51" s="39"/>
      <c r="T51" s="43"/>
      <c r="U51" s="47"/>
      <c r="V51" s="44"/>
      <c r="W51" s="47"/>
      <c r="X51" s="44"/>
      <c r="Y51" s="48"/>
      <c r="Z51" s="46"/>
      <c r="AA51" s="47"/>
      <c r="AB51" s="44"/>
      <c r="AC51" s="47"/>
      <c r="AD51" s="44"/>
      <c r="AE51" s="48"/>
      <c r="AF51" s="137">
        <f t="shared" si="30"/>
        <v>0</v>
      </c>
      <c r="AG51" s="138">
        <f t="shared" si="31"/>
        <v>0</v>
      </c>
      <c r="AH51" s="139">
        <f t="shared" si="32"/>
        <v>0</v>
      </c>
      <c r="AI51" s="41"/>
      <c r="AJ51" s="43"/>
      <c r="AK51" s="47"/>
      <c r="AL51" s="44"/>
      <c r="AM51" s="47"/>
      <c r="AN51" s="44"/>
      <c r="AO51" s="48"/>
      <c r="AP51" s="46"/>
      <c r="AQ51" s="47"/>
      <c r="AR51" s="44"/>
      <c r="AS51" s="47"/>
      <c r="AT51" s="44"/>
      <c r="AU51" s="48"/>
      <c r="AV51" s="137">
        <f t="shared" si="33"/>
        <v>0</v>
      </c>
      <c r="AW51" s="138">
        <f t="shared" si="34"/>
        <v>0</v>
      </c>
      <c r="AX51" s="139">
        <f t="shared" si="35"/>
        <v>0</v>
      </c>
      <c r="AY51" s="41"/>
      <c r="AZ51" s="43"/>
      <c r="BA51" s="47"/>
      <c r="BB51" s="44"/>
      <c r="BC51" s="47"/>
      <c r="BD51" s="44"/>
      <c r="BE51" s="48"/>
      <c r="BF51" s="46"/>
      <c r="BG51" s="47"/>
      <c r="BH51" s="44"/>
      <c r="BI51" s="47"/>
      <c r="BJ51" s="44"/>
      <c r="BK51" s="48"/>
      <c r="BL51" s="137">
        <f t="shared" si="36"/>
        <v>0</v>
      </c>
      <c r="BM51" s="138">
        <f t="shared" si="37"/>
        <v>0</v>
      </c>
      <c r="BN51" s="139">
        <f t="shared" si="38"/>
        <v>0</v>
      </c>
      <c r="BO51" s="41"/>
      <c r="BP51" s="43"/>
      <c r="BQ51" s="47"/>
      <c r="BR51" s="44"/>
      <c r="BS51" s="47"/>
      <c r="BT51" s="44"/>
      <c r="BU51" s="48"/>
      <c r="BV51" s="46"/>
      <c r="BW51" s="47"/>
      <c r="BX51" s="44"/>
      <c r="BY51" s="47"/>
      <c r="BZ51" s="44"/>
      <c r="CA51" s="48"/>
      <c r="CB51" s="137">
        <f t="shared" si="39"/>
        <v>0</v>
      </c>
      <c r="CC51" s="138">
        <f t="shared" si="40"/>
        <v>0</v>
      </c>
      <c r="CD51" s="139">
        <f t="shared" si="41"/>
        <v>0</v>
      </c>
      <c r="CE51" s="41"/>
      <c r="CF51" s="46"/>
      <c r="CG51" s="47"/>
      <c r="CH51" s="44"/>
      <c r="CI51" s="47"/>
      <c r="CJ51" s="44"/>
      <c r="CK51" s="48"/>
      <c r="CL51" s="46"/>
      <c r="CM51" s="47"/>
      <c r="CN51" s="44"/>
      <c r="CO51" s="47"/>
      <c r="CP51" s="44"/>
      <c r="CQ51" s="48"/>
      <c r="CR51" s="137">
        <f t="shared" si="42"/>
        <v>0</v>
      </c>
      <c r="CS51" s="138">
        <f t="shared" si="43"/>
        <v>0</v>
      </c>
      <c r="CT51" s="139">
        <f t="shared" si="44"/>
        <v>0</v>
      </c>
      <c r="CU51" s="41"/>
      <c r="CV51" s="46">
        <f t="shared" si="45"/>
        <v>0</v>
      </c>
      <c r="CW51" s="47" t="e">
        <f t="shared" si="46"/>
        <v>#DIV/0!</v>
      </c>
      <c r="CX51" s="47">
        <f t="shared" si="47"/>
        <v>0</v>
      </c>
      <c r="CY51" s="47" t="e">
        <f t="shared" si="48"/>
        <v>#DIV/0!</v>
      </c>
      <c r="CZ51" s="44">
        <f t="shared" si="49"/>
        <v>0</v>
      </c>
      <c r="DA51" s="48" t="e">
        <f t="shared" si="50"/>
        <v>#DIV/0!</v>
      </c>
      <c r="DB51" s="46">
        <f t="shared" si="51"/>
        <v>0</v>
      </c>
      <c r="DC51" s="47" t="e">
        <f t="shared" si="52"/>
        <v>#DIV/0!</v>
      </c>
      <c r="DD51" s="44">
        <f t="shared" si="53"/>
        <v>0</v>
      </c>
      <c r="DE51" s="47" t="e">
        <f t="shared" si="54"/>
        <v>#DIV/0!</v>
      </c>
      <c r="DF51" s="44">
        <f t="shared" si="55"/>
        <v>0</v>
      </c>
      <c r="DG51" s="48" t="e">
        <f t="shared" si="56"/>
        <v>#DIV/0!</v>
      </c>
      <c r="DH51" s="174"/>
      <c r="DI51" s="187" t="s">
        <v>62</v>
      </c>
      <c r="DJ51" s="46">
        <f t="shared" si="57"/>
        <v>0</v>
      </c>
      <c r="DK51" s="44">
        <f t="shared" si="58"/>
        <v>0</v>
      </c>
      <c r="DL51" s="45">
        <f t="shared" si="59"/>
        <v>0</v>
      </c>
      <c r="DM51"/>
    </row>
    <row r="52" spans="1:119" s="60" customFormat="1" ht="15.6" x14ac:dyDescent="0.3">
      <c r="A52" s="33">
        <v>40</v>
      </c>
      <c r="B52" s="33" t="s">
        <v>43</v>
      </c>
      <c r="C52" s="42"/>
      <c r="D52" s="43"/>
      <c r="E52" s="47"/>
      <c r="F52" s="44"/>
      <c r="G52" s="47"/>
      <c r="H52" s="44"/>
      <c r="I52" s="48"/>
      <c r="J52" s="290"/>
      <c r="K52" s="47"/>
      <c r="L52" s="44"/>
      <c r="M52" s="47"/>
      <c r="N52" s="44"/>
      <c r="O52" s="48"/>
      <c r="P52" s="137">
        <f t="shared" si="27"/>
        <v>0</v>
      </c>
      <c r="Q52" s="138">
        <f t="shared" si="28"/>
        <v>0</v>
      </c>
      <c r="R52" s="139">
        <f t="shared" si="29"/>
        <v>0</v>
      </c>
      <c r="S52" s="39"/>
      <c r="T52" s="43"/>
      <c r="U52" s="47"/>
      <c r="V52" s="44"/>
      <c r="W52" s="47"/>
      <c r="X52" s="44"/>
      <c r="Y52" s="48"/>
      <c r="Z52" s="46"/>
      <c r="AA52" s="47"/>
      <c r="AB52" s="44"/>
      <c r="AC52" s="47"/>
      <c r="AD52" s="44"/>
      <c r="AE52" s="48"/>
      <c r="AF52" s="137">
        <f t="shared" si="30"/>
        <v>0</v>
      </c>
      <c r="AG52" s="138">
        <f t="shared" si="31"/>
        <v>0</v>
      </c>
      <c r="AH52" s="139">
        <f t="shared" si="32"/>
        <v>0</v>
      </c>
      <c r="AI52" s="41"/>
      <c r="AJ52" s="43"/>
      <c r="AK52" s="47"/>
      <c r="AL52" s="44"/>
      <c r="AM52" s="47"/>
      <c r="AN52" s="44"/>
      <c r="AO52" s="48"/>
      <c r="AP52" s="46"/>
      <c r="AQ52" s="47"/>
      <c r="AR52" s="44"/>
      <c r="AS52" s="47"/>
      <c r="AT52" s="44"/>
      <c r="AU52" s="48"/>
      <c r="AV52" s="137">
        <f t="shared" si="33"/>
        <v>0</v>
      </c>
      <c r="AW52" s="138">
        <f t="shared" si="34"/>
        <v>0</v>
      </c>
      <c r="AX52" s="139">
        <f t="shared" si="35"/>
        <v>0</v>
      </c>
      <c r="AY52" s="41"/>
      <c r="AZ52" s="43"/>
      <c r="BA52" s="47"/>
      <c r="BB52" s="44"/>
      <c r="BC52" s="47"/>
      <c r="BD52" s="44"/>
      <c r="BE52" s="48"/>
      <c r="BF52" s="46"/>
      <c r="BG52" s="47"/>
      <c r="BH52" s="44"/>
      <c r="BI52" s="47"/>
      <c r="BJ52" s="44"/>
      <c r="BK52" s="48"/>
      <c r="BL52" s="137">
        <f t="shared" si="36"/>
        <v>0</v>
      </c>
      <c r="BM52" s="138">
        <f t="shared" si="37"/>
        <v>0</v>
      </c>
      <c r="BN52" s="139">
        <f t="shared" si="38"/>
        <v>0</v>
      </c>
      <c r="BO52" s="41"/>
      <c r="BP52" s="43"/>
      <c r="BQ52" s="47"/>
      <c r="BR52" s="44"/>
      <c r="BS52" s="47"/>
      <c r="BT52" s="44"/>
      <c r="BU52" s="48"/>
      <c r="BV52" s="46"/>
      <c r="BW52" s="47"/>
      <c r="BX52" s="44"/>
      <c r="BY52" s="47"/>
      <c r="BZ52" s="44"/>
      <c r="CA52" s="48"/>
      <c r="CB52" s="137">
        <f t="shared" si="39"/>
        <v>0</v>
      </c>
      <c r="CC52" s="138">
        <f t="shared" si="40"/>
        <v>0</v>
      </c>
      <c r="CD52" s="139">
        <f t="shared" si="41"/>
        <v>0</v>
      </c>
      <c r="CE52" s="41"/>
      <c r="CF52" s="46"/>
      <c r="CG52" s="47"/>
      <c r="CH52" s="44"/>
      <c r="CI52" s="47"/>
      <c r="CJ52" s="44"/>
      <c r="CK52" s="48"/>
      <c r="CL52" s="46"/>
      <c r="CM52" s="47"/>
      <c r="CN52" s="44"/>
      <c r="CO52" s="47"/>
      <c r="CP52" s="44"/>
      <c r="CQ52" s="48"/>
      <c r="CR52" s="137">
        <f t="shared" si="42"/>
        <v>0</v>
      </c>
      <c r="CS52" s="138">
        <f t="shared" si="43"/>
        <v>0</v>
      </c>
      <c r="CT52" s="139">
        <f t="shared" si="44"/>
        <v>0</v>
      </c>
      <c r="CU52" s="41"/>
      <c r="CV52" s="46">
        <f t="shared" si="45"/>
        <v>0</v>
      </c>
      <c r="CW52" s="47" t="e">
        <f t="shared" si="46"/>
        <v>#DIV/0!</v>
      </c>
      <c r="CX52" s="47">
        <f t="shared" si="47"/>
        <v>0</v>
      </c>
      <c r="CY52" s="47" t="e">
        <f t="shared" si="48"/>
        <v>#DIV/0!</v>
      </c>
      <c r="CZ52" s="44">
        <f t="shared" si="49"/>
        <v>0</v>
      </c>
      <c r="DA52" s="48" t="e">
        <f t="shared" si="50"/>
        <v>#DIV/0!</v>
      </c>
      <c r="DB52" s="46">
        <f t="shared" si="51"/>
        <v>0</v>
      </c>
      <c r="DC52" s="47" t="e">
        <f t="shared" si="52"/>
        <v>#DIV/0!</v>
      </c>
      <c r="DD52" s="44">
        <f t="shared" si="53"/>
        <v>0</v>
      </c>
      <c r="DE52" s="47" t="e">
        <f t="shared" si="54"/>
        <v>#DIV/0!</v>
      </c>
      <c r="DF52" s="44">
        <f t="shared" si="55"/>
        <v>0</v>
      </c>
      <c r="DG52" s="48" t="e">
        <f t="shared" si="56"/>
        <v>#DIV/0!</v>
      </c>
      <c r="DH52" s="174"/>
      <c r="DI52" s="187" t="s">
        <v>43</v>
      </c>
      <c r="DJ52" s="46">
        <f t="shared" si="57"/>
        <v>0</v>
      </c>
      <c r="DK52" s="44">
        <f t="shared" si="58"/>
        <v>0</v>
      </c>
      <c r="DL52" s="45">
        <f t="shared" si="59"/>
        <v>0</v>
      </c>
      <c r="DM52"/>
    </row>
    <row r="53" spans="1:119" s="60" customFormat="1" ht="15.6" x14ac:dyDescent="0.3">
      <c r="A53" s="33">
        <v>41</v>
      </c>
      <c r="B53" s="33" t="s">
        <v>44</v>
      </c>
      <c r="C53" s="42"/>
      <c r="D53" s="43"/>
      <c r="E53" s="47"/>
      <c r="F53" s="44"/>
      <c r="G53" s="47"/>
      <c r="H53" s="44"/>
      <c r="I53" s="48"/>
      <c r="J53" s="290"/>
      <c r="K53" s="47"/>
      <c r="L53" s="44"/>
      <c r="M53" s="47"/>
      <c r="N53" s="44"/>
      <c r="O53" s="48"/>
      <c r="P53" s="137">
        <f t="shared" si="27"/>
        <v>0</v>
      </c>
      <c r="Q53" s="138">
        <f t="shared" si="28"/>
        <v>0</v>
      </c>
      <c r="R53" s="139">
        <f t="shared" si="29"/>
        <v>0</v>
      </c>
      <c r="S53" s="39"/>
      <c r="T53" s="43"/>
      <c r="U53" s="47"/>
      <c r="V53" s="44"/>
      <c r="W53" s="47"/>
      <c r="X53" s="44"/>
      <c r="Y53" s="48"/>
      <c r="Z53" s="46"/>
      <c r="AA53" s="47"/>
      <c r="AB53" s="44"/>
      <c r="AC53" s="47"/>
      <c r="AD53" s="44"/>
      <c r="AE53" s="48"/>
      <c r="AF53" s="137">
        <f t="shared" si="30"/>
        <v>0</v>
      </c>
      <c r="AG53" s="138">
        <f t="shared" si="31"/>
        <v>0</v>
      </c>
      <c r="AH53" s="139">
        <f t="shared" si="32"/>
        <v>0</v>
      </c>
      <c r="AI53" s="41"/>
      <c r="AJ53" s="43"/>
      <c r="AK53" s="47"/>
      <c r="AL53" s="44"/>
      <c r="AM53" s="47"/>
      <c r="AN53" s="44"/>
      <c r="AO53" s="48"/>
      <c r="AP53" s="46"/>
      <c r="AQ53" s="47"/>
      <c r="AR53" s="44"/>
      <c r="AS53" s="47"/>
      <c r="AT53" s="44"/>
      <c r="AU53" s="48"/>
      <c r="AV53" s="137">
        <f t="shared" si="33"/>
        <v>0</v>
      </c>
      <c r="AW53" s="138">
        <f t="shared" si="34"/>
        <v>0</v>
      </c>
      <c r="AX53" s="139">
        <f t="shared" si="35"/>
        <v>0</v>
      </c>
      <c r="AY53" s="41"/>
      <c r="AZ53" s="43"/>
      <c r="BA53" s="47"/>
      <c r="BB53" s="44"/>
      <c r="BC53" s="47"/>
      <c r="BD53" s="44"/>
      <c r="BE53" s="48"/>
      <c r="BF53" s="46"/>
      <c r="BG53" s="47"/>
      <c r="BH53" s="44"/>
      <c r="BI53" s="47"/>
      <c r="BJ53" s="44"/>
      <c r="BK53" s="48"/>
      <c r="BL53" s="137">
        <f t="shared" si="36"/>
        <v>0</v>
      </c>
      <c r="BM53" s="138">
        <f t="shared" si="37"/>
        <v>0</v>
      </c>
      <c r="BN53" s="139">
        <f t="shared" si="38"/>
        <v>0</v>
      </c>
      <c r="BO53" s="41"/>
      <c r="BP53" s="43"/>
      <c r="BQ53" s="47"/>
      <c r="BR53" s="44"/>
      <c r="BS53" s="47"/>
      <c r="BT53" s="44"/>
      <c r="BU53" s="48"/>
      <c r="BV53" s="46"/>
      <c r="BW53" s="47"/>
      <c r="BX53" s="44"/>
      <c r="BY53" s="47"/>
      <c r="BZ53" s="44"/>
      <c r="CA53" s="48"/>
      <c r="CB53" s="137">
        <f t="shared" si="39"/>
        <v>0</v>
      </c>
      <c r="CC53" s="138">
        <f t="shared" si="40"/>
        <v>0</v>
      </c>
      <c r="CD53" s="139">
        <f t="shared" si="41"/>
        <v>0</v>
      </c>
      <c r="CE53" s="41"/>
      <c r="CF53" s="46"/>
      <c r="CG53" s="47"/>
      <c r="CH53" s="44"/>
      <c r="CI53" s="47"/>
      <c r="CJ53" s="44"/>
      <c r="CK53" s="48"/>
      <c r="CL53" s="46"/>
      <c r="CM53" s="47"/>
      <c r="CN53" s="44"/>
      <c r="CO53" s="47"/>
      <c r="CP53" s="44"/>
      <c r="CQ53" s="48"/>
      <c r="CR53" s="137">
        <f t="shared" si="42"/>
        <v>0</v>
      </c>
      <c r="CS53" s="138">
        <f t="shared" si="43"/>
        <v>0</v>
      </c>
      <c r="CT53" s="139">
        <f t="shared" si="44"/>
        <v>0</v>
      </c>
      <c r="CU53" s="41"/>
      <c r="CV53" s="46">
        <f t="shared" si="45"/>
        <v>0</v>
      </c>
      <c r="CW53" s="47" t="e">
        <f t="shared" si="46"/>
        <v>#DIV/0!</v>
      </c>
      <c r="CX53" s="47">
        <f t="shared" si="47"/>
        <v>0</v>
      </c>
      <c r="CY53" s="47" t="e">
        <f t="shared" si="48"/>
        <v>#DIV/0!</v>
      </c>
      <c r="CZ53" s="44">
        <f t="shared" si="49"/>
        <v>0</v>
      </c>
      <c r="DA53" s="48" t="e">
        <f t="shared" si="50"/>
        <v>#DIV/0!</v>
      </c>
      <c r="DB53" s="46">
        <f t="shared" si="51"/>
        <v>0</v>
      </c>
      <c r="DC53" s="47" t="e">
        <f t="shared" si="52"/>
        <v>#DIV/0!</v>
      </c>
      <c r="DD53" s="44">
        <f t="shared" si="53"/>
        <v>0</v>
      </c>
      <c r="DE53" s="47" t="e">
        <f t="shared" si="54"/>
        <v>#DIV/0!</v>
      </c>
      <c r="DF53" s="44">
        <f t="shared" si="55"/>
        <v>0</v>
      </c>
      <c r="DG53" s="48" t="e">
        <f t="shared" si="56"/>
        <v>#DIV/0!</v>
      </c>
      <c r="DH53" s="174"/>
      <c r="DI53" s="187" t="s">
        <v>44</v>
      </c>
      <c r="DJ53" s="46">
        <f t="shared" si="57"/>
        <v>0</v>
      </c>
      <c r="DK53" s="44">
        <f t="shared" si="58"/>
        <v>0</v>
      </c>
      <c r="DL53" s="45">
        <f t="shared" si="59"/>
        <v>0</v>
      </c>
      <c r="DM53"/>
    </row>
    <row r="54" spans="1:119" s="60" customFormat="1" ht="15.6" x14ac:dyDescent="0.3">
      <c r="A54" s="33">
        <v>42</v>
      </c>
      <c r="B54" s="33" t="s">
        <v>45</v>
      </c>
      <c r="C54" s="42"/>
      <c r="D54" s="43"/>
      <c r="E54" s="47"/>
      <c r="F54" s="44"/>
      <c r="G54" s="47"/>
      <c r="H54" s="44"/>
      <c r="I54" s="48"/>
      <c r="J54" s="290"/>
      <c r="K54" s="47"/>
      <c r="L54" s="44"/>
      <c r="M54" s="47"/>
      <c r="N54" s="44"/>
      <c r="O54" s="48"/>
      <c r="P54" s="137">
        <f t="shared" si="27"/>
        <v>0</v>
      </c>
      <c r="Q54" s="138">
        <f t="shared" si="28"/>
        <v>0</v>
      </c>
      <c r="R54" s="139">
        <f t="shared" si="29"/>
        <v>0</v>
      </c>
      <c r="S54" s="39"/>
      <c r="T54" s="43"/>
      <c r="U54" s="47"/>
      <c r="V54" s="44"/>
      <c r="W54" s="47"/>
      <c r="X54" s="44"/>
      <c r="Y54" s="48"/>
      <c r="Z54" s="46"/>
      <c r="AA54" s="47"/>
      <c r="AB54" s="44"/>
      <c r="AC54" s="47"/>
      <c r="AD54" s="44"/>
      <c r="AE54" s="48"/>
      <c r="AF54" s="137">
        <f t="shared" si="30"/>
        <v>0</v>
      </c>
      <c r="AG54" s="138">
        <f t="shared" si="31"/>
        <v>0</v>
      </c>
      <c r="AH54" s="139">
        <f t="shared" si="32"/>
        <v>0</v>
      </c>
      <c r="AI54" s="41"/>
      <c r="AJ54" s="43"/>
      <c r="AK54" s="47"/>
      <c r="AL54" s="44"/>
      <c r="AM54" s="47"/>
      <c r="AN54" s="44"/>
      <c r="AO54" s="48"/>
      <c r="AP54" s="46"/>
      <c r="AQ54" s="47"/>
      <c r="AR54" s="44"/>
      <c r="AS54" s="47"/>
      <c r="AT54" s="44"/>
      <c r="AU54" s="48"/>
      <c r="AV54" s="137">
        <f t="shared" si="33"/>
        <v>0</v>
      </c>
      <c r="AW54" s="138">
        <f t="shared" si="34"/>
        <v>0</v>
      </c>
      <c r="AX54" s="139">
        <f t="shared" si="35"/>
        <v>0</v>
      </c>
      <c r="AY54" s="41"/>
      <c r="AZ54" s="43"/>
      <c r="BA54" s="47"/>
      <c r="BB54" s="44"/>
      <c r="BC54" s="47"/>
      <c r="BD54" s="44"/>
      <c r="BE54" s="48"/>
      <c r="BF54" s="46"/>
      <c r="BG54" s="47"/>
      <c r="BH54" s="44"/>
      <c r="BI54" s="47"/>
      <c r="BJ54" s="44"/>
      <c r="BK54" s="48"/>
      <c r="BL54" s="137">
        <f t="shared" si="36"/>
        <v>0</v>
      </c>
      <c r="BM54" s="138">
        <f t="shared" si="37"/>
        <v>0</v>
      </c>
      <c r="BN54" s="139">
        <f t="shared" si="38"/>
        <v>0</v>
      </c>
      <c r="BO54" s="41"/>
      <c r="BP54" s="43"/>
      <c r="BQ54" s="47"/>
      <c r="BR54" s="44"/>
      <c r="BS54" s="47"/>
      <c r="BT54" s="44"/>
      <c r="BU54" s="48"/>
      <c r="BV54" s="46"/>
      <c r="BW54" s="47"/>
      <c r="BX54" s="44"/>
      <c r="BY54" s="47"/>
      <c r="BZ54" s="44"/>
      <c r="CA54" s="48"/>
      <c r="CB54" s="137">
        <f t="shared" si="39"/>
        <v>0</v>
      </c>
      <c r="CC54" s="138">
        <f t="shared" si="40"/>
        <v>0</v>
      </c>
      <c r="CD54" s="139">
        <f t="shared" si="41"/>
        <v>0</v>
      </c>
      <c r="CE54" s="41"/>
      <c r="CF54" s="46"/>
      <c r="CG54" s="47"/>
      <c r="CH54" s="44"/>
      <c r="CI54" s="47"/>
      <c r="CJ54" s="44"/>
      <c r="CK54" s="48"/>
      <c r="CL54" s="46"/>
      <c r="CM54" s="47"/>
      <c r="CN54" s="44"/>
      <c r="CO54" s="47"/>
      <c r="CP54" s="44"/>
      <c r="CQ54" s="48"/>
      <c r="CR54" s="137">
        <f t="shared" si="42"/>
        <v>0</v>
      </c>
      <c r="CS54" s="138">
        <f t="shared" si="43"/>
        <v>0</v>
      </c>
      <c r="CT54" s="139">
        <f t="shared" si="44"/>
        <v>0</v>
      </c>
      <c r="CU54" s="41"/>
      <c r="CV54" s="46">
        <f t="shared" si="45"/>
        <v>0</v>
      </c>
      <c r="CW54" s="47" t="e">
        <f t="shared" si="46"/>
        <v>#DIV/0!</v>
      </c>
      <c r="CX54" s="47">
        <f t="shared" si="47"/>
        <v>0</v>
      </c>
      <c r="CY54" s="47" t="e">
        <f t="shared" si="48"/>
        <v>#DIV/0!</v>
      </c>
      <c r="CZ54" s="44">
        <f t="shared" si="49"/>
        <v>0</v>
      </c>
      <c r="DA54" s="48" t="e">
        <f t="shared" si="50"/>
        <v>#DIV/0!</v>
      </c>
      <c r="DB54" s="46">
        <f t="shared" si="51"/>
        <v>0</v>
      </c>
      <c r="DC54" s="47" t="e">
        <f t="shared" si="52"/>
        <v>#DIV/0!</v>
      </c>
      <c r="DD54" s="44">
        <f t="shared" si="53"/>
        <v>0</v>
      </c>
      <c r="DE54" s="47" t="e">
        <f t="shared" si="54"/>
        <v>#DIV/0!</v>
      </c>
      <c r="DF54" s="44">
        <f t="shared" si="55"/>
        <v>0</v>
      </c>
      <c r="DG54" s="48" t="e">
        <f t="shared" si="56"/>
        <v>#DIV/0!</v>
      </c>
      <c r="DH54" s="174"/>
      <c r="DI54" s="187" t="s">
        <v>45</v>
      </c>
      <c r="DJ54" s="46">
        <f t="shared" si="57"/>
        <v>0</v>
      </c>
      <c r="DK54" s="44">
        <f t="shared" si="58"/>
        <v>0</v>
      </c>
      <c r="DL54" s="45">
        <f t="shared" si="59"/>
        <v>0</v>
      </c>
      <c r="DM54"/>
    </row>
    <row r="55" spans="1:119" s="60" customFormat="1" ht="15.6" x14ac:dyDescent="0.3">
      <c r="A55" s="33">
        <v>43</v>
      </c>
      <c r="B55" s="33" t="s">
        <v>180</v>
      </c>
      <c r="C55" s="42"/>
      <c r="D55" s="43"/>
      <c r="E55" s="47"/>
      <c r="F55" s="44"/>
      <c r="G55" s="47"/>
      <c r="H55" s="44"/>
      <c r="I55" s="48"/>
      <c r="J55" s="290"/>
      <c r="K55" s="47"/>
      <c r="L55" s="44"/>
      <c r="M55" s="47"/>
      <c r="N55" s="44"/>
      <c r="O55" s="48"/>
      <c r="P55" s="137">
        <f t="shared" si="27"/>
        <v>0</v>
      </c>
      <c r="Q55" s="138">
        <f t="shared" si="28"/>
        <v>0</v>
      </c>
      <c r="R55" s="139">
        <f t="shared" si="29"/>
        <v>0</v>
      </c>
      <c r="S55" s="39"/>
      <c r="T55" s="43"/>
      <c r="U55" s="47"/>
      <c r="V55" s="44"/>
      <c r="W55" s="47"/>
      <c r="X55" s="44"/>
      <c r="Y55" s="48"/>
      <c r="Z55" s="46"/>
      <c r="AA55" s="47"/>
      <c r="AB55" s="44"/>
      <c r="AC55" s="47"/>
      <c r="AD55" s="44"/>
      <c r="AE55" s="48"/>
      <c r="AF55" s="137">
        <f t="shared" si="30"/>
        <v>0</v>
      </c>
      <c r="AG55" s="138">
        <f t="shared" si="31"/>
        <v>0</v>
      </c>
      <c r="AH55" s="139">
        <f t="shared" si="32"/>
        <v>0</v>
      </c>
      <c r="AI55" s="41"/>
      <c r="AJ55" s="43"/>
      <c r="AK55" s="47"/>
      <c r="AL55" s="44"/>
      <c r="AM55" s="47"/>
      <c r="AN55" s="44"/>
      <c r="AO55" s="47"/>
      <c r="AP55" s="46"/>
      <c r="AQ55" s="47"/>
      <c r="AR55" s="44"/>
      <c r="AS55" s="47"/>
      <c r="AT55" s="44"/>
      <c r="AU55" s="48"/>
      <c r="AV55" s="137">
        <f t="shared" si="33"/>
        <v>0</v>
      </c>
      <c r="AW55" s="138">
        <f t="shared" si="34"/>
        <v>0</v>
      </c>
      <c r="AX55" s="139">
        <f t="shared" si="35"/>
        <v>0</v>
      </c>
      <c r="AY55" s="41"/>
      <c r="AZ55" s="43"/>
      <c r="BA55" s="47"/>
      <c r="BB55" s="44"/>
      <c r="BC55" s="47"/>
      <c r="BD55" s="44"/>
      <c r="BE55" s="48"/>
      <c r="BF55" s="46"/>
      <c r="BG55" s="47"/>
      <c r="BH55" s="44"/>
      <c r="BI55" s="47"/>
      <c r="BJ55" s="44"/>
      <c r="BK55" s="48"/>
      <c r="BL55" s="137">
        <f t="shared" si="36"/>
        <v>0</v>
      </c>
      <c r="BM55" s="138">
        <f t="shared" si="37"/>
        <v>0</v>
      </c>
      <c r="BN55" s="139">
        <f t="shared" si="38"/>
        <v>0</v>
      </c>
      <c r="BO55" s="41"/>
      <c r="BP55" s="43"/>
      <c r="BQ55" s="47"/>
      <c r="BR55" s="44"/>
      <c r="BS55" s="47"/>
      <c r="BT55" s="44"/>
      <c r="BU55" s="48"/>
      <c r="BV55" s="46"/>
      <c r="BW55" s="47"/>
      <c r="BX55" s="44"/>
      <c r="BY55" s="47"/>
      <c r="BZ55" s="44"/>
      <c r="CA55" s="48"/>
      <c r="CB55" s="137">
        <f t="shared" si="39"/>
        <v>0</v>
      </c>
      <c r="CC55" s="138">
        <f t="shared" si="40"/>
        <v>0</v>
      </c>
      <c r="CD55" s="139">
        <f t="shared" si="41"/>
        <v>0</v>
      </c>
      <c r="CE55" s="41"/>
      <c r="CF55" s="46"/>
      <c r="CG55" s="47"/>
      <c r="CH55" s="44"/>
      <c r="CI55" s="47"/>
      <c r="CJ55" s="44"/>
      <c r="CK55" s="48"/>
      <c r="CL55" s="46"/>
      <c r="CM55" s="47"/>
      <c r="CN55" s="44"/>
      <c r="CO55" s="47"/>
      <c r="CP55" s="44"/>
      <c r="CQ55" s="48"/>
      <c r="CR55" s="137">
        <f t="shared" si="42"/>
        <v>0</v>
      </c>
      <c r="CS55" s="138">
        <f t="shared" si="43"/>
        <v>0</v>
      </c>
      <c r="CT55" s="139">
        <f t="shared" si="44"/>
        <v>0</v>
      </c>
      <c r="CU55" s="41"/>
      <c r="CV55" s="46">
        <f t="shared" si="45"/>
        <v>0</v>
      </c>
      <c r="CW55" s="47" t="e">
        <f t="shared" si="46"/>
        <v>#DIV/0!</v>
      </c>
      <c r="CX55" s="47">
        <f t="shared" si="47"/>
        <v>0</v>
      </c>
      <c r="CY55" s="47" t="e">
        <f t="shared" si="48"/>
        <v>#DIV/0!</v>
      </c>
      <c r="CZ55" s="44">
        <f t="shared" si="49"/>
        <v>0</v>
      </c>
      <c r="DA55" s="48" t="e">
        <f t="shared" si="50"/>
        <v>#DIV/0!</v>
      </c>
      <c r="DB55" s="46">
        <f t="shared" si="51"/>
        <v>0</v>
      </c>
      <c r="DC55" s="47" t="e">
        <f t="shared" si="52"/>
        <v>#DIV/0!</v>
      </c>
      <c r="DD55" s="44">
        <f t="shared" si="53"/>
        <v>0</v>
      </c>
      <c r="DE55" s="47" t="e">
        <f t="shared" si="54"/>
        <v>#DIV/0!</v>
      </c>
      <c r="DF55" s="44">
        <f t="shared" si="55"/>
        <v>0</v>
      </c>
      <c r="DG55" s="48" t="e">
        <f t="shared" si="56"/>
        <v>#DIV/0!</v>
      </c>
      <c r="DH55" s="174"/>
      <c r="DI55" s="187" t="s">
        <v>180</v>
      </c>
      <c r="DJ55" s="46">
        <f t="shared" si="57"/>
        <v>0</v>
      </c>
      <c r="DK55" s="44">
        <f t="shared" si="58"/>
        <v>0</v>
      </c>
      <c r="DL55" s="45">
        <f t="shared" si="59"/>
        <v>0</v>
      </c>
      <c r="DM55"/>
    </row>
    <row r="56" spans="1:119" s="60" customFormat="1" ht="15.6" x14ac:dyDescent="0.3">
      <c r="A56" s="33">
        <v>44</v>
      </c>
      <c r="B56" s="33" t="s">
        <v>46</v>
      </c>
      <c r="C56" s="42"/>
      <c r="D56" s="43"/>
      <c r="E56" s="47"/>
      <c r="F56" s="44"/>
      <c r="G56" s="47"/>
      <c r="H56" s="44"/>
      <c r="I56" s="48"/>
      <c r="J56" s="290"/>
      <c r="K56" s="47"/>
      <c r="L56" s="44"/>
      <c r="M56" s="47"/>
      <c r="N56" s="44"/>
      <c r="O56" s="48"/>
      <c r="P56" s="137">
        <f t="shared" si="27"/>
        <v>0</v>
      </c>
      <c r="Q56" s="138">
        <f t="shared" si="28"/>
        <v>0</v>
      </c>
      <c r="R56" s="139">
        <f t="shared" si="29"/>
        <v>0</v>
      </c>
      <c r="S56" s="39"/>
      <c r="T56" s="43"/>
      <c r="U56" s="47"/>
      <c r="V56" s="44"/>
      <c r="W56" s="47"/>
      <c r="X56" s="44"/>
      <c r="Y56" s="48"/>
      <c r="Z56" s="46"/>
      <c r="AA56" s="47"/>
      <c r="AB56" s="44"/>
      <c r="AC56" s="47"/>
      <c r="AD56" s="44"/>
      <c r="AE56" s="48"/>
      <c r="AF56" s="137">
        <f t="shared" si="30"/>
        <v>0</v>
      </c>
      <c r="AG56" s="138">
        <f t="shared" si="31"/>
        <v>0</v>
      </c>
      <c r="AH56" s="139">
        <f t="shared" si="32"/>
        <v>0</v>
      </c>
      <c r="AI56" s="41"/>
      <c r="AJ56" s="43"/>
      <c r="AK56" s="47"/>
      <c r="AL56" s="44"/>
      <c r="AM56" s="47"/>
      <c r="AN56" s="44"/>
      <c r="AO56" s="48"/>
      <c r="AP56" s="46"/>
      <c r="AQ56" s="47"/>
      <c r="AR56" s="44"/>
      <c r="AS56" s="47"/>
      <c r="AT56" s="44"/>
      <c r="AU56" s="48"/>
      <c r="AV56" s="137">
        <f t="shared" si="33"/>
        <v>0</v>
      </c>
      <c r="AW56" s="138">
        <f t="shared" si="34"/>
        <v>0</v>
      </c>
      <c r="AX56" s="139">
        <f t="shared" si="35"/>
        <v>0</v>
      </c>
      <c r="AY56" s="41"/>
      <c r="AZ56" s="43"/>
      <c r="BA56" s="47"/>
      <c r="BB56" s="44"/>
      <c r="BC56" s="47"/>
      <c r="BD56" s="44"/>
      <c r="BE56" s="48"/>
      <c r="BF56" s="46"/>
      <c r="BG56" s="47"/>
      <c r="BH56" s="44"/>
      <c r="BI56" s="47"/>
      <c r="BJ56" s="44"/>
      <c r="BK56" s="48"/>
      <c r="BL56" s="137">
        <f t="shared" si="36"/>
        <v>0</v>
      </c>
      <c r="BM56" s="138">
        <f t="shared" si="37"/>
        <v>0</v>
      </c>
      <c r="BN56" s="139">
        <f t="shared" si="38"/>
        <v>0</v>
      </c>
      <c r="BO56" s="41"/>
      <c r="BP56" s="43"/>
      <c r="BQ56" s="47"/>
      <c r="BR56" s="44"/>
      <c r="BS56" s="47"/>
      <c r="BT56" s="44"/>
      <c r="BU56" s="48"/>
      <c r="BV56" s="46"/>
      <c r="BW56" s="47"/>
      <c r="BX56" s="44"/>
      <c r="BY56" s="47"/>
      <c r="BZ56" s="44"/>
      <c r="CA56" s="48"/>
      <c r="CB56" s="137">
        <f t="shared" si="39"/>
        <v>0</v>
      </c>
      <c r="CC56" s="138">
        <f t="shared" si="40"/>
        <v>0</v>
      </c>
      <c r="CD56" s="139">
        <f t="shared" si="41"/>
        <v>0</v>
      </c>
      <c r="CE56" s="41"/>
      <c r="CF56" s="46"/>
      <c r="CG56" s="47"/>
      <c r="CH56" s="44"/>
      <c r="CI56" s="47"/>
      <c r="CJ56" s="44"/>
      <c r="CK56" s="48"/>
      <c r="CL56" s="46"/>
      <c r="CM56" s="47"/>
      <c r="CN56" s="44"/>
      <c r="CO56" s="47"/>
      <c r="CP56" s="44"/>
      <c r="CQ56" s="48"/>
      <c r="CR56" s="137">
        <f t="shared" si="42"/>
        <v>0</v>
      </c>
      <c r="CS56" s="138">
        <f t="shared" si="43"/>
        <v>0</v>
      </c>
      <c r="CT56" s="139">
        <f t="shared" si="44"/>
        <v>0</v>
      </c>
      <c r="CU56" s="41"/>
      <c r="CV56" s="46">
        <f t="shared" si="45"/>
        <v>0</v>
      </c>
      <c r="CW56" s="47" t="e">
        <f t="shared" si="46"/>
        <v>#DIV/0!</v>
      </c>
      <c r="CX56" s="47">
        <f t="shared" si="47"/>
        <v>0</v>
      </c>
      <c r="CY56" s="47" t="e">
        <f t="shared" si="48"/>
        <v>#DIV/0!</v>
      </c>
      <c r="CZ56" s="44">
        <f t="shared" si="49"/>
        <v>0</v>
      </c>
      <c r="DA56" s="48" t="e">
        <f t="shared" si="50"/>
        <v>#DIV/0!</v>
      </c>
      <c r="DB56" s="46">
        <f t="shared" si="51"/>
        <v>0</v>
      </c>
      <c r="DC56" s="47" t="e">
        <f t="shared" si="52"/>
        <v>#DIV/0!</v>
      </c>
      <c r="DD56" s="44">
        <f t="shared" si="53"/>
        <v>0</v>
      </c>
      <c r="DE56" s="47" t="e">
        <f t="shared" si="54"/>
        <v>#DIV/0!</v>
      </c>
      <c r="DF56" s="44">
        <f t="shared" si="55"/>
        <v>0</v>
      </c>
      <c r="DG56" s="48" t="e">
        <f t="shared" si="56"/>
        <v>#DIV/0!</v>
      </c>
      <c r="DH56" s="174"/>
      <c r="DI56" s="187" t="s">
        <v>46</v>
      </c>
      <c r="DJ56" s="46">
        <f t="shared" si="57"/>
        <v>0</v>
      </c>
      <c r="DK56" s="44">
        <f t="shared" si="58"/>
        <v>0</v>
      </c>
      <c r="DL56" s="45">
        <f t="shared" si="59"/>
        <v>0</v>
      </c>
      <c r="DM56"/>
    </row>
    <row r="57" spans="1:119" s="60" customFormat="1" ht="15.6" x14ac:dyDescent="0.3">
      <c r="A57" s="33">
        <v>45</v>
      </c>
      <c r="B57" s="33" t="s">
        <v>57</v>
      </c>
      <c r="C57" s="42"/>
      <c r="D57" s="43"/>
      <c r="E57" s="47"/>
      <c r="F57" s="44"/>
      <c r="G57" s="47"/>
      <c r="H57" s="44"/>
      <c r="I57" s="48"/>
      <c r="J57" s="290"/>
      <c r="K57" s="47"/>
      <c r="L57" s="44"/>
      <c r="M57" s="47"/>
      <c r="N57" s="44"/>
      <c r="O57" s="48"/>
      <c r="P57" s="137">
        <f t="shared" si="27"/>
        <v>0</v>
      </c>
      <c r="Q57" s="138">
        <f t="shared" si="28"/>
        <v>0</v>
      </c>
      <c r="R57" s="139">
        <f t="shared" si="29"/>
        <v>0</v>
      </c>
      <c r="S57" s="39"/>
      <c r="T57" s="43"/>
      <c r="U57" s="47"/>
      <c r="V57" s="44"/>
      <c r="W57" s="47"/>
      <c r="X57" s="44"/>
      <c r="Y57" s="48"/>
      <c r="Z57" s="46"/>
      <c r="AA57" s="47"/>
      <c r="AB57" s="44"/>
      <c r="AC57" s="47"/>
      <c r="AD57" s="44"/>
      <c r="AE57" s="48"/>
      <c r="AF57" s="137">
        <f t="shared" si="30"/>
        <v>0</v>
      </c>
      <c r="AG57" s="138">
        <f t="shared" si="31"/>
        <v>0</v>
      </c>
      <c r="AH57" s="139">
        <f t="shared" si="32"/>
        <v>0</v>
      </c>
      <c r="AI57" s="41"/>
      <c r="AJ57" s="43"/>
      <c r="AK57" s="47"/>
      <c r="AL57" s="44"/>
      <c r="AM57" s="47"/>
      <c r="AN57" s="44"/>
      <c r="AO57" s="48"/>
      <c r="AP57" s="46"/>
      <c r="AQ57" s="47"/>
      <c r="AR57" s="44"/>
      <c r="AS57" s="47"/>
      <c r="AT57" s="44"/>
      <c r="AU57" s="48"/>
      <c r="AV57" s="137">
        <f t="shared" si="33"/>
        <v>0</v>
      </c>
      <c r="AW57" s="138">
        <f t="shared" si="34"/>
        <v>0</v>
      </c>
      <c r="AX57" s="139">
        <f t="shared" si="35"/>
        <v>0</v>
      </c>
      <c r="AY57" s="41"/>
      <c r="AZ57" s="43"/>
      <c r="BA57" s="47"/>
      <c r="BB57" s="44"/>
      <c r="BC57" s="47"/>
      <c r="BD57" s="44"/>
      <c r="BE57" s="48"/>
      <c r="BF57" s="46"/>
      <c r="BG57" s="47"/>
      <c r="BH57" s="44"/>
      <c r="BI57" s="47"/>
      <c r="BJ57" s="44"/>
      <c r="BK57" s="48"/>
      <c r="BL57" s="137">
        <f t="shared" si="36"/>
        <v>0</v>
      </c>
      <c r="BM57" s="138">
        <f t="shared" si="37"/>
        <v>0</v>
      </c>
      <c r="BN57" s="139">
        <f t="shared" si="38"/>
        <v>0</v>
      </c>
      <c r="BO57" s="41"/>
      <c r="BP57" s="43"/>
      <c r="BQ57" s="47"/>
      <c r="BR57" s="44"/>
      <c r="BS57" s="47"/>
      <c r="BT57" s="44"/>
      <c r="BU57" s="48"/>
      <c r="BV57" s="46"/>
      <c r="BW57" s="47"/>
      <c r="BX57" s="44"/>
      <c r="BY57" s="47"/>
      <c r="BZ57" s="44"/>
      <c r="CA57" s="48"/>
      <c r="CB57" s="137">
        <f t="shared" si="39"/>
        <v>0</v>
      </c>
      <c r="CC57" s="138">
        <f t="shared" si="40"/>
        <v>0</v>
      </c>
      <c r="CD57" s="139">
        <f t="shared" si="41"/>
        <v>0</v>
      </c>
      <c r="CE57" s="41"/>
      <c r="CF57" s="46"/>
      <c r="CG57" s="47"/>
      <c r="CH57" s="44"/>
      <c r="CI57" s="47"/>
      <c r="CJ57" s="44"/>
      <c r="CK57" s="48"/>
      <c r="CL57" s="46"/>
      <c r="CM57" s="47"/>
      <c r="CN57" s="44"/>
      <c r="CO57" s="47"/>
      <c r="CP57" s="44"/>
      <c r="CQ57" s="48"/>
      <c r="CR57" s="137">
        <f t="shared" si="42"/>
        <v>0</v>
      </c>
      <c r="CS57" s="138">
        <f t="shared" si="43"/>
        <v>0</v>
      </c>
      <c r="CT57" s="139">
        <f t="shared" si="44"/>
        <v>0</v>
      </c>
      <c r="CU57" s="41"/>
      <c r="CV57" s="46">
        <f t="shared" si="45"/>
        <v>0</v>
      </c>
      <c r="CW57" s="47" t="e">
        <f t="shared" si="46"/>
        <v>#DIV/0!</v>
      </c>
      <c r="CX57" s="47">
        <f t="shared" si="47"/>
        <v>0</v>
      </c>
      <c r="CY57" s="47" t="e">
        <f t="shared" si="48"/>
        <v>#DIV/0!</v>
      </c>
      <c r="CZ57" s="44">
        <f t="shared" si="49"/>
        <v>0</v>
      </c>
      <c r="DA57" s="48" t="e">
        <f t="shared" si="50"/>
        <v>#DIV/0!</v>
      </c>
      <c r="DB57" s="46">
        <f t="shared" si="51"/>
        <v>0</v>
      </c>
      <c r="DC57" s="47" t="e">
        <f t="shared" si="52"/>
        <v>#DIV/0!</v>
      </c>
      <c r="DD57" s="44">
        <f t="shared" si="53"/>
        <v>0</v>
      </c>
      <c r="DE57" s="47" t="e">
        <f t="shared" si="54"/>
        <v>#DIV/0!</v>
      </c>
      <c r="DF57" s="44">
        <f t="shared" si="55"/>
        <v>0</v>
      </c>
      <c r="DG57" s="48" t="e">
        <f t="shared" si="56"/>
        <v>#DIV/0!</v>
      </c>
      <c r="DH57" s="174"/>
      <c r="DI57" s="187" t="s">
        <v>57</v>
      </c>
      <c r="DJ57" s="46">
        <f t="shared" si="57"/>
        <v>0</v>
      </c>
      <c r="DK57" s="44">
        <f t="shared" si="58"/>
        <v>0</v>
      </c>
      <c r="DL57" s="45">
        <f t="shared" si="59"/>
        <v>0</v>
      </c>
      <c r="DM57"/>
    </row>
    <row r="58" spans="1:119" s="60" customFormat="1" ht="15.6" x14ac:dyDescent="0.3">
      <c r="A58" s="33">
        <v>46</v>
      </c>
      <c r="B58" s="33" t="s">
        <v>58</v>
      </c>
      <c r="C58" s="42"/>
      <c r="D58" s="43"/>
      <c r="E58" s="47"/>
      <c r="F58" s="44"/>
      <c r="G58" s="47"/>
      <c r="H58" s="44"/>
      <c r="I58" s="48"/>
      <c r="J58" s="290"/>
      <c r="K58" s="47"/>
      <c r="L58" s="44"/>
      <c r="M58" s="47"/>
      <c r="N58" s="44"/>
      <c r="O58" s="48"/>
      <c r="P58" s="137">
        <f t="shared" si="27"/>
        <v>0</v>
      </c>
      <c r="Q58" s="138">
        <f t="shared" si="28"/>
        <v>0</v>
      </c>
      <c r="R58" s="139">
        <f t="shared" si="29"/>
        <v>0</v>
      </c>
      <c r="S58" s="39"/>
      <c r="T58" s="43"/>
      <c r="U58" s="47"/>
      <c r="V58" s="44"/>
      <c r="W58" s="47"/>
      <c r="X58" s="44"/>
      <c r="Y58" s="48"/>
      <c r="Z58" s="46"/>
      <c r="AA58" s="47"/>
      <c r="AB58" s="44"/>
      <c r="AC58" s="47"/>
      <c r="AD58" s="44"/>
      <c r="AE58" s="48"/>
      <c r="AF58" s="137">
        <f t="shared" si="30"/>
        <v>0</v>
      </c>
      <c r="AG58" s="138">
        <f t="shared" si="31"/>
        <v>0</v>
      </c>
      <c r="AH58" s="139">
        <f t="shared" si="32"/>
        <v>0</v>
      </c>
      <c r="AI58" s="41"/>
      <c r="AJ58" s="43"/>
      <c r="AK58" s="47"/>
      <c r="AL58" s="44"/>
      <c r="AM58" s="47"/>
      <c r="AN58" s="44"/>
      <c r="AO58" s="48"/>
      <c r="AP58" s="46"/>
      <c r="AQ58" s="47"/>
      <c r="AR58" s="44"/>
      <c r="AS58" s="47"/>
      <c r="AT58" s="44"/>
      <c r="AU58" s="48"/>
      <c r="AV58" s="137">
        <f t="shared" si="33"/>
        <v>0</v>
      </c>
      <c r="AW58" s="138">
        <f t="shared" si="34"/>
        <v>0</v>
      </c>
      <c r="AX58" s="139">
        <f t="shared" si="35"/>
        <v>0</v>
      </c>
      <c r="AY58" s="41"/>
      <c r="AZ58" s="43"/>
      <c r="BA58" s="47"/>
      <c r="BB58" s="44"/>
      <c r="BC58" s="47"/>
      <c r="BD58" s="44"/>
      <c r="BE58" s="48"/>
      <c r="BF58" s="46"/>
      <c r="BG58" s="47"/>
      <c r="BH58" s="44"/>
      <c r="BI58" s="47"/>
      <c r="BJ58" s="44"/>
      <c r="BK58" s="48"/>
      <c r="BL58" s="137">
        <f t="shared" si="36"/>
        <v>0</v>
      </c>
      <c r="BM58" s="138">
        <f t="shared" si="37"/>
        <v>0</v>
      </c>
      <c r="BN58" s="139">
        <f t="shared" si="38"/>
        <v>0</v>
      </c>
      <c r="BO58" s="41"/>
      <c r="BP58" s="43"/>
      <c r="BQ58" s="47"/>
      <c r="BR58" s="44"/>
      <c r="BS58" s="47"/>
      <c r="BT58" s="44"/>
      <c r="BU58" s="48"/>
      <c r="BV58" s="46"/>
      <c r="BW58" s="47"/>
      <c r="BX58" s="44"/>
      <c r="BY58" s="47"/>
      <c r="BZ58" s="44"/>
      <c r="CA58" s="48"/>
      <c r="CB58" s="137">
        <f t="shared" si="39"/>
        <v>0</v>
      </c>
      <c r="CC58" s="138">
        <f t="shared" si="40"/>
        <v>0</v>
      </c>
      <c r="CD58" s="139">
        <f t="shared" si="41"/>
        <v>0</v>
      </c>
      <c r="CE58" s="41"/>
      <c r="CF58" s="46"/>
      <c r="CG58" s="47"/>
      <c r="CH58" s="44"/>
      <c r="CI58" s="47"/>
      <c r="CJ58" s="44"/>
      <c r="CK58" s="48"/>
      <c r="CL58" s="46"/>
      <c r="CM58" s="47"/>
      <c r="CN58" s="44"/>
      <c r="CO58" s="47"/>
      <c r="CP58" s="44"/>
      <c r="CQ58" s="48"/>
      <c r="CR58" s="137">
        <f t="shared" si="42"/>
        <v>0</v>
      </c>
      <c r="CS58" s="138">
        <f t="shared" si="43"/>
        <v>0</v>
      </c>
      <c r="CT58" s="139">
        <f t="shared" si="44"/>
        <v>0</v>
      </c>
      <c r="CU58" s="41"/>
      <c r="CV58" s="46">
        <f t="shared" si="45"/>
        <v>0</v>
      </c>
      <c r="CW58" s="47" t="e">
        <f t="shared" si="46"/>
        <v>#DIV/0!</v>
      </c>
      <c r="CX58" s="47">
        <f t="shared" si="47"/>
        <v>0</v>
      </c>
      <c r="CY58" s="47" t="e">
        <f t="shared" si="48"/>
        <v>#DIV/0!</v>
      </c>
      <c r="CZ58" s="44">
        <f t="shared" si="49"/>
        <v>0</v>
      </c>
      <c r="DA58" s="48" t="e">
        <f t="shared" si="50"/>
        <v>#DIV/0!</v>
      </c>
      <c r="DB58" s="46">
        <f t="shared" si="51"/>
        <v>0</v>
      </c>
      <c r="DC58" s="47" t="e">
        <f t="shared" si="52"/>
        <v>#DIV/0!</v>
      </c>
      <c r="DD58" s="44">
        <f t="shared" si="53"/>
        <v>0</v>
      </c>
      <c r="DE58" s="47" t="e">
        <f t="shared" si="54"/>
        <v>#DIV/0!</v>
      </c>
      <c r="DF58" s="44">
        <f t="shared" si="55"/>
        <v>0</v>
      </c>
      <c r="DG58" s="48" t="e">
        <f t="shared" si="56"/>
        <v>#DIV/0!</v>
      </c>
      <c r="DH58" s="174"/>
      <c r="DI58" s="187" t="s">
        <v>58</v>
      </c>
      <c r="DJ58" s="46">
        <f t="shared" si="57"/>
        <v>0</v>
      </c>
      <c r="DK58" s="44">
        <f t="shared" si="58"/>
        <v>0</v>
      </c>
      <c r="DL58" s="45">
        <f t="shared" si="59"/>
        <v>0</v>
      </c>
      <c r="DM58"/>
    </row>
    <row r="59" spans="1:119" s="60" customFormat="1" ht="15.6" x14ac:dyDescent="0.3">
      <c r="A59" s="33">
        <v>47</v>
      </c>
      <c r="B59" s="33" t="s">
        <v>6</v>
      </c>
      <c r="C59" s="42"/>
      <c r="D59" s="43"/>
      <c r="E59" s="47"/>
      <c r="F59" s="44"/>
      <c r="G59" s="47"/>
      <c r="H59" s="44"/>
      <c r="I59" s="48"/>
      <c r="J59" s="290"/>
      <c r="K59" s="47"/>
      <c r="L59" s="44"/>
      <c r="M59" s="47"/>
      <c r="N59" s="44"/>
      <c r="O59" s="48"/>
      <c r="P59" s="137">
        <f t="shared" si="27"/>
        <v>0</v>
      </c>
      <c r="Q59" s="138">
        <f t="shared" si="28"/>
        <v>0</v>
      </c>
      <c r="R59" s="139">
        <f t="shared" si="29"/>
        <v>0</v>
      </c>
      <c r="S59" s="39"/>
      <c r="T59" s="43"/>
      <c r="U59" s="47"/>
      <c r="V59" s="44"/>
      <c r="W59" s="47"/>
      <c r="X59" s="44"/>
      <c r="Y59" s="48"/>
      <c r="Z59" s="46"/>
      <c r="AA59" s="47"/>
      <c r="AB59" s="44"/>
      <c r="AC59" s="47"/>
      <c r="AD59" s="44"/>
      <c r="AE59" s="48"/>
      <c r="AF59" s="137">
        <f t="shared" si="30"/>
        <v>0</v>
      </c>
      <c r="AG59" s="138">
        <f t="shared" si="31"/>
        <v>0</v>
      </c>
      <c r="AH59" s="139">
        <f t="shared" si="32"/>
        <v>0</v>
      </c>
      <c r="AI59" s="41"/>
      <c r="AJ59" s="43"/>
      <c r="AK59" s="47"/>
      <c r="AL59" s="44"/>
      <c r="AM59" s="47"/>
      <c r="AN59" s="44"/>
      <c r="AO59" s="48"/>
      <c r="AP59" s="46"/>
      <c r="AQ59" s="47"/>
      <c r="AR59" s="44"/>
      <c r="AS59" s="47"/>
      <c r="AT59" s="44"/>
      <c r="AU59" s="48"/>
      <c r="AV59" s="137">
        <f t="shared" si="33"/>
        <v>0</v>
      </c>
      <c r="AW59" s="138">
        <f t="shared" si="34"/>
        <v>0</v>
      </c>
      <c r="AX59" s="139">
        <f t="shared" si="35"/>
        <v>0</v>
      </c>
      <c r="AY59" s="41"/>
      <c r="AZ59" s="43"/>
      <c r="BA59" s="47"/>
      <c r="BB59" s="44"/>
      <c r="BC59" s="47"/>
      <c r="BD59" s="44"/>
      <c r="BE59" s="48"/>
      <c r="BF59" s="46"/>
      <c r="BG59" s="47"/>
      <c r="BH59" s="44"/>
      <c r="BI59" s="47"/>
      <c r="BJ59" s="44"/>
      <c r="BK59" s="48"/>
      <c r="BL59" s="137">
        <f t="shared" si="36"/>
        <v>0</v>
      </c>
      <c r="BM59" s="138">
        <f t="shared" si="37"/>
        <v>0</v>
      </c>
      <c r="BN59" s="139">
        <f t="shared" si="38"/>
        <v>0</v>
      </c>
      <c r="BO59" s="41"/>
      <c r="BP59" s="43"/>
      <c r="BQ59" s="47"/>
      <c r="BR59" s="44"/>
      <c r="BS59" s="47"/>
      <c r="BT59" s="44"/>
      <c r="BU59" s="48"/>
      <c r="BV59" s="46"/>
      <c r="BW59" s="47"/>
      <c r="BX59" s="44"/>
      <c r="BY59" s="47"/>
      <c r="BZ59" s="44"/>
      <c r="CA59" s="48"/>
      <c r="CB59" s="137">
        <f t="shared" si="39"/>
        <v>0</v>
      </c>
      <c r="CC59" s="138">
        <f t="shared" si="40"/>
        <v>0</v>
      </c>
      <c r="CD59" s="139">
        <f t="shared" si="41"/>
        <v>0</v>
      </c>
      <c r="CE59" s="41"/>
      <c r="CF59" s="46"/>
      <c r="CG59" s="47"/>
      <c r="CH59" s="44"/>
      <c r="CI59" s="47"/>
      <c r="CJ59" s="44"/>
      <c r="CK59" s="48"/>
      <c r="CL59" s="46"/>
      <c r="CM59" s="47"/>
      <c r="CN59" s="44"/>
      <c r="CO59" s="47"/>
      <c r="CP59" s="44"/>
      <c r="CQ59" s="48"/>
      <c r="CR59" s="137">
        <f t="shared" si="42"/>
        <v>0</v>
      </c>
      <c r="CS59" s="138">
        <f t="shared" si="43"/>
        <v>0</v>
      </c>
      <c r="CT59" s="139">
        <f t="shared" si="44"/>
        <v>0</v>
      </c>
      <c r="CU59" s="41"/>
      <c r="CV59" s="46">
        <f t="shared" si="45"/>
        <v>0</v>
      </c>
      <c r="CW59" s="47" t="e">
        <f t="shared" si="46"/>
        <v>#DIV/0!</v>
      </c>
      <c r="CX59" s="47">
        <f t="shared" si="47"/>
        <v>0</v>
      </c>
      <c r="CY59" s="47" t="e">
        <f t="shared" si="48"/>
        <v>#DIV/0!</v>
      </c>
      <c r="CZ59" s="44">
        <f t="shared" si="49"/>
        <v>0</v>
      </c>
      <c r="DA59" s="48" t="e">
        <f t="shared" si="50"/>
        <v>#DIV/0!</v>
      </c>
      <c r="DB59" s="46">
        <f t="shared" si="51"/>
        <v>0</v>
      </c>
      <c r="DC59" s="47" t="e">
        <f t="shared" si="52"/>
        <v>#DIV/0!</v>
      </c>
      <c r="DD59" s="44">
        <f t="shared" si="53"/>
        <v>0</v>
      </c>
      <c r="DE59" s="47" t="e">
        <f t="shared" si="54"/>
        <v>#DIV/0!</v>
      </c>
      <c r="DF59" s="44">
        <f t="shared" si="55"/>
        <v>0</v>
      </c>
      <c r="DG59" s="48" t="e">
        <f t="shared" si="56"/>
        <v>#DIV/0!</v>
      </c>
      <c r="DH59" s="174"/>
      <c r="DI59" s="187" t="s">
        <v>6</v>
      </c>
      <c r="DJ59" s="46">
        <f t="shared" si="57"/>
        <v>0</v>
      </c>
      <c r="DK59" s="44">
        <f t="shared" si="58"/>
        <v>0</v>
      </c>
      <c r="DL59" s="45">
        <f t="shared" si="59"/>
        <v>0</v>
      </c>
      <c r="DM59"/>
    </row>
    <row r="60" spans="1:119" s="60" customFormat="1" ht="15.6" x14ac:dyDescent="0.3">
      <c r="A60" s="33">
        <v>48</v>
      </c>
      <c r="B60" s="33" t="s">
        <v>7</v>
      </c>
      <c r="C60" s="42"/>
      <c r="D60" s="43"/>
      <c r="E60" s="47"/>
      <c r="F60" s="44"/>
      <c r="G60" s="47"/>
      <c r="H60" s="44"/>
      <c r="I60" s="48"/>
      <c r="J60" s="290"/>
      <c r="K60" s="47"/>
      <c r="L60" s="44"/>
      <c r="M60" s="47"/>
      <c r="N60" s="44"/>
      <c r="O60" s="48"/>
      <c r="P60" s="137">
        <f t="shared" si="27"/>
        <v>0</v>
      </c>
      <c r="Q60" s="138">
        <f t="shared" si="28"/>
        <v>0</v>
      </c>
      <c r="R60" s="139">
        <f t="shared" si="29"/>
        <v>0</v>
      </c>
      <c r="S60" s="39"/>
      <c r="T60" s="43"/>
      <c r="U60" s="47"/>
      <c r="V60" s="44"/>
      <c r="W60" s="47"/>
      <c r="X60" s="44"/>
      <c r="Y60" s="48"/>
      <c r="Z60" s="46"/>
      <c r="AA60" s="47"/>
      <c r="AB60" s="44"/>
      <c r="AC60" s="47"/>
      <c r="AD60" s="44"/>
      <c r="AE60" s="48"/>
      <c r="AF60" s="137">
        <f t="shared" si="30"/>
        <v>0</v>
      </c>
      <c r="AG60" s="138">
        <f t="shared" si="31"/>
        <v>0</v>
      </c>
      <c r="AH60" s="139">
        <f t="shared" si="32"/>
        <v>0</v>
      </c>
      <c r="AI60" s="41"/>
      <c r="AJ60" s="43"/>
      <c r="AK60" s="47"/>
      <c r="AL60" s="44"/>
      <c r="AM60" s="47"/>
      <c r="AN60" s="44"/>
      <c r="AO60" s="48"/>
      <c r="AP60" s="46"/>
      <c r="AQ60" s="47"/>
      <c r="AR60" s="44"/>
      <c r="AS60" s="47"/>
      <c r="AT60" s="44"/>
      <c r="AU60" s="48"/>
      <c r="AV60" s="137">
        <f t="shared" si="33"/>
        <v>0</v>
      </c>
      <c r="AW60" s="138">
        <f t="shared" si="34"/>
        <v>0</v>
      </c>
      <c r="AX60" s="139">
        <f t="shared" si="35"/>
        <v>0</v>
      </c>
      <c r="AY60" s="41"/>
      <c r="AZ60" s="43"/>
      <c r="BA60" s="47"/>
      <c r="BB60" s="44"/>
      <c r="BC60" s="47"/>
      <c r="BD60" s="44"/>
      <c r="BE60" s="48"/>
      <c r="BF60" s="46"/>
      <c r="BG60" s="47"/>
      <c r="BH60" s="44"/>
      <c r="BI60" s="47"/>
      <c r="BJ60" s="44"/>
      <c r="BK60" s="48"/>
      <c r="BL60" s="137">
        <f t="shared" si="36"/>
        <v>0</v>
      </c>
      <c r="BM60" s="138">
        <f t="shared" si="37"/>
        <v>0</v>
      </c>
      <c r="BN60" s="139">
        <f t="shared" si="38"/>
        <v>0</v>
      </c>
      <c r="BO60" s="41"/>
      <c r="BP60" s="43"/>
      <c r="BQ60" s="47"/>
      <c r="BR60" s="44"/>
      <c r="BS60" s="47"/>
      <c r="BT60" s="44"/>
      <c r="BU60" s="48"/>
      <c r="BV60" s="46"/>
      <c r="BW60" s="47"/>
      <c r="BX60" s="44"/>
      <c r="BY60" s="47"/>
      <c r="BZ60" s="44"/>
      <c r="CA60" s="48"/>
      <c r="CB60" s="137">
        <f t="shared" si="39"/>
        <v>0</v>
      </c>
      <c r="CC60" s="138">
        <f t="shared" si="40"/>
        <v>0</v>
      </c>
      <c r="CD60" s="139">
        <f t="shared" si="41"/>
        <v>0</v>
      </c>
      <c r="CE60" s="41"/>
      <c r="CF60" s="46"/>
      <c r="CG60" s="47"/>
      <c r="CH60" s="44"/>
      <c r="CI60" s="47"/>
      <c r="CJ60" s="44"/>
      <c r="CK60" s="48"/>
      <c r="CL60" s="46"/>
      <c r="CM60" s="47"/>
      <c r="CN60" s="44"/>
      <c r="CO60" s="47"/>
      <c r="CP60" s="44"/>
      <c r="CQ60" s="48"/>
      <c r="CR60" s="137">
        <f t="shared" si="42"/>
        <v>0</v>
      </c>
      <c r="CS60" s="138">
        <f t="shared" si="43"/>
        <v>0</v>
      </c>
      <c r="CT60" s="139">
        <f t="shared" si="44"/>
        <v>0</v>
      </c>
      <c r="CU60" s="41"/>
      <c r="CV60" s="46">
        <f t="shared" si="45"/>
        <v>0</v>
      </c>
      <c r="CW60" s="47" t="e">
        <f t="shared" si="46"/>
        <v>#DIV/0!</v>
      </c>
      <c r="CX60" s="47">
        <f t="shared" si="47"/>
        <v>0</v>
      </c>
      <c r="CY60" s="47" t="e">
        <f t="shared" si="48"/>
        <v>#DIV/0!</v>
      </c>
      <c r="CZ60" s="44">
        <f t="shared" si="49"/>
        <v>0</v>
      </c>
      <c r="DA60" s="48" t="e">
        <f t="shared" si="50"/>
        <v>#DIV/0!</v>
      </c>
      <c r="DB60" s="46">
        <f t="shared" si="51"/>
        <v>0</v>
      </c>
      <c r="DC60" s="47" t="e">
        <f t="shared" si="52"/>
        <v>#DIV/0!</v>
      </c>
      <c r="DD60" s="44">
        <f t="shared" si="53"/>
        <v>0</v>
      </c>
      <c r="DE60" s="47" t="e">
        <f t="shared" si="54"/>
        <v>#DIV/0!</v>
      </c>
      <c r="DF60" s="44">
        <f t="shared" si="55"/>
        <v>0</v>
      </c>
      <c r="DG60" s="48" t="e">
        <f t="shared" si="56"/>
        <v>#DIV/0!</v>
      </c>
      <c r="DH60" s="174"/>
      <c r="DI60" s="187" t="s">
        <v>7</v>
      </c>
      <c r="DJ60" s="46">
        <f t="shared" si="57"/>
        <v>0</v>
      </c>
      <c r="DK60" s="44">
        <f t="shared" si="58"/>
        <v>0</v>
      </c>
      <c r="DL60" s="45">
        <f t="shared" si="59"/>
        <v>0</v>
      </c>
      <c r="DM60"/>
    </row>
    <row r="61" spans="1:119" s="60" customFormat="1" ht="15.6" x14ac:dyDescent="0.3">
      <c r="A61" s="33">
        <v>49</v>
      </c>
      <c r="B61" s="33" t="s">
        <v>173</v>
      </c>
      <c r="C61" s="50"/>
      <c r="D61" s="51"/>
      <c r="E61" s="55"/>
      <c r="F61" s="52"/>
      <c r="G61" s="55"/>
      <c r="H61" s="44"/>
      <c r="I61" s="56"/>
      <c r="J61" s="291"/>
      <c r="K61" s="55"/>
      <c r="L61" s="52"/>
      <c r="M61" s="55"/>
      <c r="N61" s="52"/>
      <c r="O61" s="56"/>
      <c r="P61" s="143">
        <f t="shared" si="27"/>
        <v>0</v>
      </c>
      <c r="Q61" s="144">
        <f t="shared" si="28"/>
        <v>0</v>
      </c>
      <c r="R61" s="145">
        <f t="shared" si="29"/>
        <v>0</v>
      </c>
      <c r="S61" s="39"/>
      <c r="T61" s="51"/>
      <c r="U61" s="55"/>
      <c r="V61" s="52"/>
      <c r="W61" s="55"/>
      <c r="X61" s="44"/>
      <c r="Y61" s="56"/>
      <c r="Z61" s="54"/>
      <c r="AA61" s="55"/>
      <c r="AB61" s="52"/>
      <c r="AC61" s="55"/>
      <c r="AD61" s="52"/>
      <c r="AE61" s="56"/>
      <c r="AF61" s="143">
        <f t="shared" si="30"/>
        <v>0</v>
      </c>
      <c r="AG61" s="144">
        <f t="shared" si="31"/>
        <v>0</v>
      </c>
      <c r="AH61" s="145">
        <f t="shared" si="32"/>
        <v>0</v>
      </c>
      <c r="AI61" s="41"/>
      <c r="AJ61" s="51"/>
      <c r="AK61" s="55"/>
      <c r="AL61" s="52"/>
      <c r="AM61" s="55"/>
      <c r="AN61" s="52"/>
      <c r="AO61" s="56"/>
      <c r="AP61" s="54"/>
      <c r="AQ61" s="55"/>
      <c r="AR61" s="52"/>
      <c r="AS61" s="55"/>
      <c r="AT61" s="52"/>
      <c r="AU61" s="56"/>
      <c r="AV61" s="143">
        <f t="shared" si="33"/>
        <v>0</v>
      </c>
      <c r="AW61" s="144">
        <f t="shared" si="34"/>
        <v>0</v>
      </c>
      <c r="AX61" s="145">
        <f t="shared" si="35"/>
        <v>0</v>
      </c>
      <c r="AY61" s="41"/>
      <c r="AZ61" s="51"/>
      <c r="BA61" s="55"/>
      <c r="BB61" s="52"/>
      <c r="BC61" s="55"/>
      <c r="BD61" s="52"/>
      <c r="BE61" s="56"/>
      <c r="BF61" s="54"/>
      <c r="BG61" s="55"/>
      <c r="BH61" s="52"/>
      <c r="BI61" s="55"/>
      <c r="BJ61" s="52"/>
      <c r="BK61" s="56"/>
      <c r="BL61" s="143">
        <f t="shared" si="36"/>
        <v>0</v>
      </c>
      <c r="BM61" s="144">
        <f t="shared" si="37"/>
        <v>0</v>
      </c>
      <c r="BN61" s="145">
        <f t="shared" si="38"/>
        <v>0</v>
      </c>
      <c r="BO61" s="41"/>
      <c r="BP61" s="51"/>
      <c r="BQ61" s="55"/>
      <c r="BR61" s="52"/>
      <c r="BS61" s="55"/>
      <c r="BT61" s="52"/>
      <c r="BU61" s="56"/>
      <c r="BV61" s="54"/>
      <c r="BW61" s="55"/>
      <c r="BX61" s="52"/>
      <c r="BY61" s="55"/>
      <c r="BZ61" s="52"/>
      <c r="CA61" s="56"/>
      <c r="CB61" s="143">
        <f t="shared" si="39"/>
        <v>0</v>
      </c>
      <c r="CC61" s="144">
        <f t="shared" si="40"/>
        <v>0</v>
      </c>
      <c r="CD61" s="145">
        <f t="shared" si="41"/>
        <v>0</v>
      </c>
      <c r="CE61" s="41"/>
      <c r="CF61" s="54"/>
      <c r="CG61" s="55"/>
      <c r="CH61" s="52"/>
      <c r="CI61" s="55"/>
      <c r="CJ61" s="52"/>
      <c r="CK61" s="56"/>
      <c r="CL61" s="54"/>
      <c r="CM61" s="55"/>
      <c r="CN61" s="52"/>
      <c r="CO61" s="55"/>
      <c r="CP61" s="52"/>
      <c r="CQ61" s="56"/>
      <c r="CR61" s="143">
        <f t="shared" si="42"/>
        <v>0</v>
      </c>
      <c r="CS61" s="144">
        <f t="shared" si="43"/>
        <v>0</v>
      </c>
      <c r="CT61" s="145">
        <f t="shared" si="44"/>
        <v>0</v>
      </c>
      <c r="CU61" s="41"/>
      <c r="CV61" s="54">
        <f>SUM(CV20:CV60)</f>
        <v>0</v>
      </c>
      <c r="CW61" s="55" t="e">
        <f t="shared" si="46"/>
        <v>#DIV/0!</v>
      </c>
      <c r="CX61" s="55">
        <f>SUM(CX20:CX60)</f>
        <v>0</v>
      </c>
      <c r="CY61" s="55" t="e">
        <f t="shared" si="48"/>
        <v>#DIV/0!</v>
      </c>
      <c r="CZ61" s="52">
        <f t="shared" si="49"/>
        <v>0</v>
      </c>
      <c r="DA61" s="56" t="e">
        <f t="shared" si="50"/>
        <v>#DIV/0!</v>
      </c>
      <c r="DB61" s="54">
        <f>SUM(DB20:DB60)</f>
        <v>0</v>
      </c>
      <c r="DC61" s="55" t="e">
        <f t="shared" si="52"/>
        <v>#DIV/0!</v>
      </c>
      <c r="DD61" s="52">
        <f>SUM(DD20:DD60)</f>
        <v>0</v>
      </c>
      <c r="DE61" s="55" t="e">
        <f t="shared" si="54"/>
        <v>#DIV/0!</v>
      </c>
      <c r="DF61" s="52">
        <f>SUM(DF20:DF60)</f>
        <v>0</v>
      </c>
      <c r="DG61" s="56" t="e">
        <f t="shared" si="56"/>
        <v>#DIV/0!</v>
      </c>
      <c r="DH61" s="175"/>
      <c r="DI61" s="187" t="s">
        <v>173</v>
      </c>
      <c r="DJ61" s="54">
        <f>SUM(DJ20:DJ60)</f>
        <v>0</v>
      </c>
      <c r="DK61" s="52">
        <f>SUM(DK20:DK60)</f>
        <v>0</v>
      </c>
      <c r="DL61" s="53">
        <f t="shared" si="59"/>
        <v>0</v>
      </c>
      <c r="DM61"/>
      <c r="DN61" s="66"/>
      <c r="DO61" s="57"/>
    </row>
    <row r="62" spans="1:119" s="60" customFormat="1" ht="15.6" x14ac:dyDescent="0.3">
      <c r="A62" s="33">
        <v>50</v>
      </c>
      <c r="B62" s="33" t="s">
        <v>8</v>
      </c>
      <c r="C62" s="42"/>
      <c r="D62" s="43"/>
      <c r="E62" s="47"/>
      <c r="F62" s="44"/>
      <c r="G62" s="47"/>
      <c r="H62" s="44"/>
      <c r="I62" s="48"/>
      <c r="J62" s="290"/>
      <c r="K62" s="47"/>
      <c r="L62" s="44"/>
      <c r="M62" s="47"/>
      <c r="N62" s="44"/>
      <c r="O62" s="48"/>
      <c r="P62" s="137">
        <f t="shared" si="27"/>
        <v>0</v>
      </c>
      <c r="Q62" s="138">
        <f t="shared" si="28"/>
        <v>0</v>
      </c>
      <c r="R62" s="139">
        <f t="shared" si="29"/>
        <v>0</v>
      </c>
      <c r="S62" s="39"/>
      <c r="T62" s="43"/>
      <c r="U62" s="47"/>
      <c r="V62" s="44"/>
      <c r="W62" s="47"/>
      <c r="X62" s="44"/>
      <c r="Y62" s="48"/>
      <c r="Z62" s="46"/>
      <c r="AA62" s="47"/>
      <c r="AB62" s="44"/>
      <c r="AC62" s="47"/>
      <c r="AD62" s="44"/>
      <c r="AE62" s="48"/>
      <c r="AF62" s="137">
        <f t="shared" si="30"/>
        <v>0</v>
      </c>
      <c r="AG62" s="138">
        <f t="shared" si="31"/>
        <v>0</v>
      </c>
      <c r="AH62" s="139">
        <f t="shared" si="32"/>
        <v>0</v>
      </c>
      <c r="AI62" s="41"/>
      <c r="AJ62" s="43"/>
      <c r="AK62" s="47"/>
      <c r="AL62" s="44"/>
      <c r="AM62" s="47"/>
      <c r="AN62" s="44"/>
      <c r="AO62" s="48"/>
      <c r="AP62" s="46"/>
      <c r="AQ62" s="47"/>
      <c r="AR62" s="44"/>
      <c r="AS62" s="47"/>
      <c r="AT62" s="44"/>
      <c r="AU62" s="48"/>
      <c r="AV62" s="137">
        <f t="shared" si="33"/>
        <v>0</v>
      </c>
      <c r="AW62" s="138">
        <f t="shared" si="34"/>
        <v>0</v>
      </c>
      <c r="AX62" s="139">
        <f t="shared" si="35"/>
        <v>0</v>
      </c>
      <c r="AY62" s="41"/>
      <c r="AZ62" s="43"/>
      <c r="BA62" s="47"/>
      <c r="BB62" s="44"/>
      <c r="BC62" s="47"/>
      <c r="BD62" s="44"/>
      <c r="BE62" s="48"/>
      <c r="BF62" s="46"/>
      <c r="BG62" s="47"/>
      <c r="BH62" s="44"/>
      <c r="BI62" s="47"/>
      <c r="BJ62" s="44"/>
      <c r="BK62" s="48"/>
      <c r="BL62" s="137">
        <f t="shared" si="36"/>
        <v>0</v>
      </c>
      <c r="BM62" s="138">
        <f t="shared" si="37"/>
        <v>0</v>
      </c>
      <c r="BN62" s="139">
        <f t="shared" si="38"/>
        <v>0</v>
      </c>
      <c r="BO62" s="41"/>
      <c r="BP62" s="43"/>
      <c r="BQ62" s="47"/>
      <c r="BR62" s="44"/>
      <c r="BS62" s="47"/>
      <c r="BT62" s="44"/>
      <c r="BU62" s="48"/>
      <c r="BV62" s="46"/>
      <c r="BW62" s="47"/>
      <c r="BX62" s="44"/>
      <c r="BY62" s="47"/>
      <c r="BZ62" s="44"/>
      <c r="CA62" s="48"/>
      <c r="CB62" s="137">
        <f t="shared" si="39"/>
        <v>0</v>
      </c>
      <c r="CC62" s="138">
        <f t="shared" si="40"/>
        <v>0</v>
      </c>
      <c r="CD62" s="139">
        <f t="shared" si="41"/>
        <v>0</v>
      </c>
      <c r="CE62" s="41"/>
      <c r="CF62" s="46"/>
      <c r="CG62" s="47"/>
      <c r="CH62" s="44"/>
      <c r="CI62" s="47"/>
      <c r="CJ62" s="44"/>
      <c r="CK62" s="48"/>
      <c r="CL62" s="46"/>
      <c r="CM62" s="47"/>
      <c r="CN62" s="44"/>
      <c r="CO62" s="47"/>
      <c r="CP62" s="44"/>
      <c r="CQ62" s="48"/>
      <c r="CR62" s="137">
        <f t="shared" si="42"/>
        <v>0</v>
      </c>
      <c r="CS62" s="138">
        <f t="shared" si="43"/>
        <v>0</v>
      </c>
      <c r="CT62" s="139">
        <f t="shared" si="44"/>
        <v>0</v>
      </c>
      <c r="CU62" s="41"/>
      <c r="CV62" s="46">
        <f>+D62+T62+AJ62+AZ62+BP62+CF62</f>
        <v>0</v>
      </c>
      <c r="CW62" s="47" t="e">
        <f t="shared" si="46"/>
        <v>#DIV/0!</v>
      </c>
      <c r="CX62" s="47">
        <f>+F62+V62+AL62+BB62+BR62+CH62</f>
        <v>0</v>
      </c>
      <c r="CY62" s="47" t="e">
        <f t="shared" si="48"/>
        <v>#DIV/0!</v>
      </c>
      <c r="CZ62" s="44">
        <f t="shared" si="49"/>
        <v>0</v>
      </c>
      <c r="DA62" s="48" t="e">
        <f t="shared" si="50"/>
        <v>#DIV/0!</v>
      </c>
      <c r="DB62" s="46">
        <f t="shared" ref="DB62" si="60">+J62+Z62+AP62+BF62+BV62+CL62</f>
        <v>0</v>
      </c>
      <c r="DC62" s="47" t="e">
        <f t="shared" si="52"/>
        <v>#DIV/0!</v>
      </c>
      <c r="DD62" s="44">
        <f>+L62+AB62+AR62+BH62+BX62+CN62</f>
        <v>0</v>
      </c>
      <c r="DE62" s="47" t="e">
        <f t="shared" si="54"/>
        <v>#DIV/0!</v>
      </c>
      <c r="DF62" s="44">
        <f>+DB62+DD62</f>
        <v>0</v>
      </c>
      <c r="DG62" s="48" t="e">
        <f t="shared" si="56"/>
        <v>#DIV/0!</v>
      </c>
      <c r="DH62" s="174"/>
      <c r="DI62" s="187" t="s">
        <v>8</v>
      </c>
      <c r="DJ62" s="46">
        <f t="shared" ref="DJ62" si="61">+CZ62</f>
        <v>0</v>
      </c>
      <c r="DK62" s="44">
        <f t="shared" ref="DK62" si="62">+DF62</f>
        <v>0</v>
      </c>
      <c r="DL62" s="45">
        <f t="shared" si="59"/>
        <v>0</v>
      </c>
      <c r="DM62"/>
    </row>
    <row r="63" spans="1:119" s="60" customFormat="1" ht="15.6" x14ac:dyDescent="0.3">
      <c r="A63" s="33">
        <v>51</v>
      </c>
      <c r="B63" s="33" t="s">
        <v>174</v>
      </c>
      <c r="C63" s="50"/>
      <c r="D63" s="51"/>
      <c r="E63" s="55"/>
      <c r="F63" s="52"/>
      <c r="G63" s="55"/>
      <c r="H63" s="44"/>
      <c r="I63" s="56"/>
      <c r="J63" s="291"/>
      <c r="K63" s="55"/>
      <c r="L63" s="52"/>
      <c r="M63" s="55"/>
      <c r="N63" s="52"/>
      <c r="O63" s="56"/>
      <c r="P63" s="143">
        <f t="shared" si="27"/>
        <v>0</v>
      </c>
      <c r="Q63" s="144">
        <f t="shared" si="28"/>
        <v>0</v>
      </c>
      <c r="R63" s="145">
        <f t="shared" si="29"/>
        <v>0</v>
      </c>
      <c r="S63" s="39"/>
      <c r="T63" s="51"/>
      <c r="U63" s="55"/>
      <c r="V63" s="52"/>
      <c r="W63" s="55"/>
      <c r="X63" s="44"/>
      <c r="Y63" s="56"/>
      <c r="Z63" s="54"/>
      <c r="AA63" s="55"/>
      <c r="AB63" s="52"/>
      <c r="AC63" s="55"/>
      <c r="AD63" s="52"/>
      <c r="AE63" s="56"/>
      <c r="AF63" s="143">
        <f t="shared" si="30"/>
        <v>0</v>
      </c>
      <c r="AG63" s="144">
        <f t="shared" si="31"/>
        <v>0</v>
      </c>
      <c r="AH63" s="145">
        <f t="shared" si="32"/>
        <v>0</v>
      </c>
      <c r="AI63" s="41"/>
      <c r="AJ63" s="51"/>
      <c r="AK63" s="55"/>
      <c r="AL63" s="52"/>
      <c r="AM63" s="55"/>
      <c r="AN63" s="52"/>
      <c r="AO63" s="56"/>
      <c r="AP63" s="54"/>
      <c r="AQ63" s="55"/>
      <c r="AR63" s="52"/>
      <c r="AS63" s="55"/>
      <c r="AT63" s="52"/>
      <c r="AU63" s="56"/>
      <c r="AV63" s="143">
        <f t="shared" si="33"/>
        <v>0</v>
      </c>
      <c r="AW63" s="144">
        <f t="shared" si="34"/>
        <v>0</v>
      </c>
      <c r="AX63" s="145">
        <f t="shared" si="35"/>
        <v>0</v>
      </c>
      <c r="AY63" s="41"/>
      <c r="AZ63" s="51"/>
      <c r="BA63" s="55"/>
      <c r="BB63" s="52"/>
      <c r="BC63" s="55"/>
      <c r="BD63" s="52"/>
      <c r="BE63" s="56"/>
      <c r="BF63" s="54"/>
      <c r="BG63" s="55"/>
      <c r="BH63" s="52"/>
      <c r="BI63" s="55"/>
      <c r="BJ63" s="52"/>
      <c r="BK63" s="56"/>
      <c r="BL63" s="143">
        <f t="shared" si="36"/>
        <v>0</v>
      </c>
      <c r="BM63" s="144">
        <f t="shared" si="37"/>
        <v>0</v>
      </c>
      <c r="BN63" s="145">
        <f t="shared" si="38"/>
        <v>0</v>
      </c>
      <c r="BO63" s="41"/>
      <c r="BP63" s="51"/>
      <c r="BQ63" s="55"/>
      <c r="BR63" s="52"/>
      <c r="BS63" s="55"/>
      <c r="BT63" s="52"/>
      <c r="BU63" s="56"/>
      <c r="BV63" s="54"/>
      <c r="BW63" s="55"/>
      <c r="BX63" s="52"/>
      <c r="BY63" s="55"/>
      <c r="BZ63" s="52"/>
      <c r="CA63" s="56"/>
      <c r="CB63" s="143">
        <f t="shared" si="39"/>
        <v>0</v>
      </c>
      <c r="CC63" s="144">
        <f t="shared" si="40"/>
        <v>0</v>
      </c>
      <c r="CD63" s="145">
        <f t="shared" si="41"/>
        <v>0</v>
      </c>
      <c r="CE63" s="41"/>
      <c r="CF63" s="54"/>
      <c r="CG63" s="55"/>
      <c r="CH63" s="52"/>
      <c r="CI63" s="55"/>
      <c r="CJ63" s="52"/>
      <c r="CK63" s="56"/>
      <c r="CL63" s="54"/>
      <c r="CM63" s="55"/>
      <c r="CN63" s="52"/>
      <c r="CO63" s="55"/>
      <c r="CP63" s="52"/>
      <c r="CQ63" s="56"/>
      <c r="CR63" s="143">
        <f t="shared" si="42"/>
        <v>0</v>
      </c>
      <c r="CS63" s="144">
        <f t="shared" si="43"/>
        <v>0</v>
      </c>
      <c r="CT63" s="145">
        <f t="shared" si="44"/>
        <v>0</v>
      </c>
      <c r="CU63" s="41"/>
      <c r="CV63" s="54">
        <f>+CV61-CV62</f>
        <v>0</v>
      </c>
      <c r="CW63" s="55" t="e">
        <f t="shared" si="46"/>
        <v>#DIV/0!</v>
      </c>
      <c r="CX63" s="55">
        <f>+CX61-CX62</f>
        <v>0</v>
      </c>
      <c r="CY63" s="55" t="e">
        <f t="shared" si="48"/>
        <v>#DIV/0!</v>
      </c>
      <c r="CZ63" s="52">
        <f t="shared" si="49"/>
        <v>0</v>
      </c>
      <c r="DA63" s="56" t="e">
        <f t="shared" si="50"/>
        <v>#DIV/0!</v>
      </c>
      <c r="DB63" s="54">
        <f>+DB61-DB62</f>
        <v>0</v>
      </c>
      <c r="DC63" s="55" t="e">
        <f t="shared" si="52"/>
        <v>#DIV/0!</v>
      </c>
      <c r="DD63" s="52">
        <f>+DD61-DD62</f>
        <v>0</v>
      </c>
      <c r="DE63" s="55" t="e">
        <f t="shared" si="54"/>
        <v>#DIV/0!</v>
      </c>
      <c r="DF63" s="52">
        <f>+DF61-DF62</f>
        <v>0</v>
      </c>
      <c r="DG63" s="56" t="e">
        <f t="shared" si="56"/>
        <v>#DIV/0!</v>
      </c>
      <c r="DH63" s="175"/>
      <c r="DI63" s="187" t="s">
        <v>174</v>
      </c>
      <c r="DJ63" s="54">
        <f>+DJ61-DJ62</f>
        <v>0</v>
      </c>
      <c r="DK63" s="52">
        <f t="shared" ref="DK63:DL63" si="63">+DK61-DK62</f>
        <v>0</v>
      </c>
      <c r="DL63" s="53">
        <f t="shared" si="63"/>
        <v>0</v>
      </c>
      <c r="DM63"/>
      <c r="DO63" s="57"/>
    </row>
    <row r="64" spans="1:119" s="60" customFormat="1" ht="15.6" x14ac:dyDescent="0.3">
      <c r="A64" s="33"/>
      <c r="B64" s="59" t="s">
        <v>64</v>
      </c>
      <c r="C64" s="42"/>
      <c r="D64" s="43"/>
      <c r="E64" s="47"/>
      <c r="F64" s="47"/>
      <c r="G64" s="47"/>
      <c r="H64" s="47"/>
      <c r="I64" s="48"/>
      <c r="J64" s="290"/>
      <c r="K64" s="47"/>
      <c r="L64" s="47"/>
      <c r="M64" s="47"/>
      <c r="N64" s="47"/>
      <c r="O64" s="48"/>
      <c r="P64" s="146"/>
      <c r="Q64" s="147"/>
      <c r="R64" s="148"/>
      <c r="S64" s="39"/>
      <c r="T64" s="43"/>
      <c r="U64" s="47"/>
      <c r="V64" s="47"/>
      <c r="W64" s="47"/>
      <c r="X64" s="47"/>
      <c r="Y64" s="48"/>
      <c r="Z64" s="46"/>
      <c r="AA64" s="47"/>
      <c r="AB64" s="47"/>
      <c r="AC64" s="47"/>
      <c r="AD64" s="47"/>
      <c r="AE64" s="48"/>
      <c r="AF64" s="146"/>
      <c r="AG64" s="147"/>
      <c r="AH64" s="148"/>
      <c r="AI64" s="41"/>
      <c r="AJ64" s="43"/>
      <c r="AK64" s="47"/>
      <c r="AL64" s="47"/>
      <c r="AM64" s="47"/>
      <c r="AN64" s="47"/>
      <c r="AO64" s="48"/>
      <c r="AP64" s="46"/>
      <c r="AQ64" s="47"/>
      <c r="AR64" s="47"/>
      <c r="AS64" s="47"/>
      <c r="AT64" s="47"/>
      <c r="AU64" s="48"/>
      <c r="AV64" s="146"/>
      <c r="AW64" s="147"/>
      <c r="AX64" s="148"/>
      <c r="AY64" s="41"/>
      <c r="AZ64" s="43"/>
      <c r="BA64" s="47"/>
      <c r="BB64" s="47"/>
      <c r="BC64" s="47"/>
      <c r="BD64" s="47"/>
      <c r="BE64" s="48"/>
      <c r="BF64" s="46"/>
      <c r="BG64" s="47"/>
      <c r="BH64" s="47"/>
      <c r="BI64" s="47"/>
      <c r="BJ64" s="47"/>
      <c r="BK64" s="48"/>
      <c r="BL64" s="146"/>
      <c r="BM64" s="147"/>
      <c r="BN64" s="148"/>
      <c r="BO64" s="41"/>
      <c r="BP64" s="43"/>
      <c r="BQ64" s="47"/>
      <c r="BR64" s="47"/>
      <c r="BS64" s="47"/>
      <c r="BT64" s="47"/>
      <c r="BU64" s="48"/>
      <c r="BV64" s="46"/>
      <c r="BW64" s="47"/>
      <c r="BX64" s="47"/>
      <c r="BY64" s="47"/>
      <c r="BZ64" s="47"/>
      <c r="CA64" s="48"/>
      <c r="CB64" s="146"/>
      <c r="CC64" s="147"/>
      <c r="CD64" s="148"/>
      <c r="CE64" s="41"/>
      <c r="CF64" s="46"/>
      <c r="CG64" s="47"/>
      <c r="CH64" s="47"/>
      <c r="CI64" s="47"/>
      <c r="CJ64" s="47"/>
      <c r="CK64" s="48"/>
      <c r="CL64" s="46"/>
      <c r="CM64" s="47"/>
      <c r="CN64" s="47"/>
      <c r="CO64" s="47"/>
      <c r="CP64" s="47"/>
      <c r="CQ64" s="48"/>
      <c r="CR64" s="146"/>
      <c r="CS64" s="147"/>
      <c r="CT64" s="148"/>
      <c r="CU64" s="41"/>
      <c r="CV64" s="46"/>
      <c r="CW64" s="47"/>
      <c r="CX64" s="47"/>
      <c r="CY64" s="47"/>
      <c r="CZ64" s="44"/>
      <c r="DA64" s="48"/>
      <c r="DB64" s="58"/>
      <c r="DC64" s="47"/>
      <c r="DD64" s="47"/>
      <c r="DE64" s="47"/>
      <c r="DF64" s="47"/>
      <c r="DG64" s="48"/>
      <c r="DH64" s="174"/>
      <c r="DI64" s="189" t="s">
        <v>64</v>
      </c>
      <c r="DJ64" s="46"/>
      <c r="DK64" s="44"/>
      <c r="DL64" s="45"/>
      <c r="DM64"/>
    </row>
    <row r="65" spans="1:119" s="60" customFormat="1" ht="15.6" x14ac:dyDescent="0.3">
      <c r="A65" s="33"/>
      <c r="B65" s="32" t="s">
        <v>65</v>
      </c>
      <c r="C65" s="42"/>
      <c r="D65" s="43"/>
      <c r="E65" s="47"/>
      <c r="F65" s="47"/>
      <c r="G65" s="47"/>
      <c r="H65" s="47"/>
      <c r="I65" s="48"/>
      <c r="J65" s="290"/>
      <c r="K65" s="47"/>
      <c r="L65" s="47"/>
      <c r="M65" s="47"/>
      <c r="N65" s="47"/>
      <c r="O65" s="48"/>
      <c r="P65" s="146"/>
      <c r="Q65" s="147"/>
      <c r="R65" s="148"/>
      <c r="S65" s="39"/>
      <c r="T65" s="43"/>
      <c r="U65" s="47"/>
      <c r="V65" s="47"/>
      <c r="W65" s="47"/>
      <c r="X65" s="47"/>
      <c r="Y65" s="48"/>
      <c r="Z65" s="46"/>
      <c r="AA65" s="47"/>
      <c r="AB65" s="47"/>
      <c r="AC65" s="47"/>
      <c r="AD65" s="47"/>
      <c r="AE65" s="48"/>
      <c r="AF65" s="146"/>
      <c r="AG65" s="147"/>
      <c r="AH65" s="148"/>
      <c r="AI65" s="41"/>
      <c r="AJ65" s="43"/>
      <c r="AK65" s="47"/>
      <c r="AL65" s="47"/>
      <c r="AM65" s="47"/>
      <c r="AN65" s="47"/>
      <c r="AO65" s="48"/>
      <c r="AP65" s="46"/>
      <c r="AQ65" s="47"/>
      <c r="AR65" s="47"/>
      <c r="AS65" s="47"/>
      <c r="AT65" s="47"/>
      <c r="AU65" s="48"/>
      <c r="AV65" s="146"/>
      <c r="AW65" s="147"/>
      <c r="AX65" s="148"/>
      <c r="AY65" s="41"/>
      <c r="AZ65" s="43"/>
      <c r="BA65" s="47"/>
      <c r="BB65" s="47"/>
      <c r="BC65" s="47"/>
      <c r="BD65" s="47"/>
      <c r="BE65" s="48"/>
      <c r="BF65" s="46"/>
      <c r="BG65" s="47"/>
      <c r="BH65" s="47"/>
      <c r="BI65" s="47"/>
      <c r="BJ65" s="47"/>
      <c r="BK65" s="48"/>
      <c r="BL65" s="146"/>
      <c r="BM65" s="147"/>
      <c r="BN65" s="148"/>
      <c r="BO65" s="41"/>
      <c r="BP65" s="43"/>
      <c r="BQ65" s="47"/>
      <c r="BR65" s="47"/>
      <c r="BS65" s="47"/>
      <c r="BT65" s="47"/>
      <c r="BU65" s="48"/>
      <c r="BV65" s="46"/>
      <c r="BW65" s="47"/>
      <c r="BX65" s="47"/>
      <c r="BY65" s="47"/>
      <c r="BZ65" s="47"/>
      <c r="CA65" s="48"/>
      <c r="CB65" s="146"/>
      <c r="CC65" s="147"/>
      <c r="CD65" s="148"/>
      <c r="CE65" s="41"/>
      <c r="CF65" s="46"/>
      <c r="CG65" s="47"/>
      <c r="CH65" s="47"/>
      <c r="CI65" s="47"/>
      <c r="CJ65" s="47"/>
      <c r="CK65" s="48"/>
      <c r="CL65" s="46"/>
      <c r="CM65" s="47"/>
      <c r="CN65" s="47"/>
      <c r="CO65" s="47"/>
      <c r="CP65" s="47"/>
      <c r="CQ65" s="48"/>
      <c r="CR65" s="146"/>
      <c r="CS65" s="147"/>
      <c r="CT65" s="148"/>
      <c r="CU65" s="41"/>
      <c r="CV65" s="46"/>
      <c r="CW65" s="47"/>
      <c r="CX65" s="47"/>
      <c r="CY65" s="47"/>
      <c r="CZ65" s="44"/>
      <c r="DA65" s="48"/>
      <c r="DB65" s="58"/>
      <c r="DC65" s="47"/>
      <c r="DD65" s="47"/>
      <c r="DE65" s="47"/>
      <c r="DF65" s="47"/>
      <c r="DG65" s="48"/>
      <c r="DH65" s="174"/>
      <c r="DI65" s="186" t="s">
        <v>65</v>
      </c>
      <c r="DJ65" s="46"/>
      <c r="DK65" s="44"/>
      <c r="DL65" s="45"/>
      <c r="DM65"/>
      <c r="DO65" s="67"/>
    </row>
    <row r="66" spans="1:119" s="60" customFormat="1" ht="15.6" x14ac:dyDescent="0.3">
      <c r="A66" s="33">
        <v>52</v>
      </c>
      <c r="B66" s="33" t="s">
        <v>66</v>
      </c>
      <c r="C66" s="42"/>
      <c r="D66" s="43"/>
      <c r="E66" s="47"/>
      <c r="F66" s="44"/>
      <c r="G66" s="47"/>
      <c r="H66" s="44"/>
      <c r="I66" s="48"/>
      <c r="J66" s="290"/>
      <c r="K66" s="47"/>
      <c r="L66" s="44"/>
      <c r="M66" s="47"/>
      <c r="N66" s="44"/>
      <c r="O66" s="48"/>
      <c r="P66" s="137">
        <f t="shared" ref="P66:P73" si="64">+D66+J66</f>
        <v>0</v>
      </c>
      <c r="Q66" s="138">
        <f t="shared" ref="Q66:Q73" si="65">+F66+L66</f>
        <v>0</v>
      </c>
      <c r="R66" s="139">
        <f t="shared" ref="R66:R73" si="66">+P66+Q66</f>
        <v>0</v>
      </c>
      <c r="S66" s="39"/>
      <c r="T66" s="43"/>
      <c r="U66" s="47"/>
      <c r="V66" s="44"/>
      <c r="W66" s="47"/>
      <c r="X66" s="44"/>
      <c r="Y66" s="48"/>
      <c r="Z66" s="46"/>
      <c r="AA66" s="47"/>
      <c r="AB66" s="44"/>
      <c r="AC66" s="47"/>
      <c r="AD66" s="44"/>
      <c r="AE66" s="48"/>
      <c r="AF66" s="137">
        <f t="shared" ref="AF66:AF73" si="67">+T66+Z66</f>
        <v>0</v>
      </c>
      <c r="AG66" s="138">
        <f t="shared" ref="AG66:AG73" si="68">+V66+AB66</f>
        <v>0</v>
      </c>
      <c r="AH66" s="139">
        <f t="shared" ref="AH66:AH73" si="69">+AF66+AG66</f>
        <v>0</v>
      </c>
      <c r="AI66" s="41"/>
      <c r="AJ66" s="43"/>
      <c r="AK66" s="47"/>
      <c r="AL66" s="44"/>
      <c r="AM66" s="47"/>
      <c r="AN66" s="44"/>
      <c r="AO66" s="48"/>
      <c r="AP66" s="46"/>
      <c r="AQ66" s="47"/>
      <c r="AR66" s="44"/>
      <c r="AS66" s="47"/>
      <c r="AT66" s="44"/>
      <c r="AU66" s="48"/>
      <c r="AV66" s="137">
        <f t="shared" ref="AV66:AV73" si="70">+AJ66+AP66</f>
        <v>0</v>
      </c>
      <c r="AW66" s="138">
        <f t="shared" ref="AW66:AW73" si="71">+AL66+AR66</f>
        <v>0</v>
      </c>
      <c r="AX66" s="139">
        <f t="shared" ref="AX66:AX73" si="72">+AV66+AW66</f>
        <v>0</v>
      </c>
      <c r="AY66" s="41"/>
      <c r="AZ66" s="43"/>
      <c r="BA66" s="47"/>
      <c r="BB66" s="44"/>
      <c r="BC66" s="47"/>
      <c r="BD66" s="44"/>
      <c r="BE66" s="48"/>
      <c r="BF66" s="46"/>
      <c r="BG66" s="47"/>
      <c r="BH66" s="44"/>
      <c r="BI66" s="47"/>
      <c r="BJ66" s="44"/>
      <c r="BK66" s="48"/>
      <c r="BL66" s="137">
        <f t="shared" ref="BL66:BL73" si="73">+AZ66+BF66</f>
        <v>0</v>
      </c>
      <c r="BM66" s="138">
        <f t="shared" ref="BM66:BM73" si="74">+BB66+BH66</f>
        <v>0</v>
      </c>
      <c r="BN66" s="139">
        <f t="shared" ref="BN66:BN73" si="75">+BL66+BM66</f>
        <v>0</v>
      </c>
      <c r="BO66" s="41"/>
      <c r="BP66" s="43"/>
      <c r="BQ66" s="47"/>
      <c r="BR66" s="44"/>
      <c r="BS66" s="47"/>
      <c r="BT66" s="44"/>
      <c r="BU66" s="48"/>
      <c r="BV66" s="46"/>
      <c r="BW66" s="47"/>
      <c r="BX66" s="44"/>
      <c r="BY66" s="47"/>
      <c r="BZ66" s="44"/>
      <c r="CA66" s="48"/>
      <c r="CB66" s="137">
        <f t="shared" ref="CB66:CB73" si="76">+BP66+BV66</f>
        <v>0</v>
      </c>
      <c r="CC66" s="138">
        <f t="shared" ref="CC66:CC73" si="77">+BR66+BX66</f>
        <v>0</v>
      </c>
      <c r="CD66" s="139">
        <f t="shared" ref="CD66:CD73" si="78">+CB66+CC66</f>
        <v>0</v>
      </c>
      <c r="CE66" s="41"/>
      <c r="CF66" s="46"/>
      <c r="CG66" s="47"/>
      <c r="CH66" s="44"/>
      <c r="CI66" s="47"/>
      <c r="CJ66" s="44"/>
      <c r="CK66" s="48"/>
      <c r="CL66" s="46"/>
      <c r="CM66" s="47"/>
      <c r="CN66" s="44"/>
      <c r="CO66" s="47"/>
      <c r="CP66" s="44"/>
      <c r="CQ66" s="48"/>
      <c r="CR66" s="137">
        <f t="shared" ref="CR66:CR73" si="79">+CF66+CL66</f>
        <v>0</v>
      </c>
      <c r="CS66" s="138">
        <f t="shared" ref="CS66:CS73" si="80">+CH66+CN66</f>
        <v>0</v>
      </c>
      <c r="CT66" s="139">
        <f t="shared" ref="CT66:CT73" si="81">+CR66+CS66</f>
        <v>0</v>
      </c>
      <c r="CU66" s="41"/>
      <c r="CV66" s="46">
        <f t="shared" ref="CV66:CV72" si="82">+D66+T66+AJ66+AZ66+BP66+CF66</f>
        <v>0</v>
      </c>
      <c r="CW66" s="47" t="e">
        <f>+CV66/$CV$111</f>
        <v>#DIV/0!</v>
      </c>
      <c r="CX66" s="47">
        <f t="shared" ref="CX66:CX72" si="83">+F66+V66+AL66+BB66+BR66+CH66</f>
        <v>0</v>
      </c>
      <c r="CY66" s="47" t="e">
        <f t="shared" ref="CY66:CY73" si="84">+CX66/$CX$111</f>
        <v>#DIV/0!</v>
      </c>
      <c r="CZ66" s="44">
        <f t="shared" ref="CZ66:CZ73" si="85">+CV66+CX66</f>
        <v>0</v>
      </c>
      <c r="DA66" s="48" t="e">
        <f t="shared" ref="DA66:DA73" si="86">+CZ66/$CZ$111</f>
        <v>#DIV/0!</v>
      </c>
      <c r="DB66" s="46">
        <f t="shared" ref="DB66:DB72" si="87">+J66+Z66+AP66+BF66+BV66+CL66</f>
        <v>0</v>
      </c>
      <c r="DC66" s="47" t="e">
        <f t="shared" ref="DC66:DC102" si="88">+DB66/$DB$111</f>
        <v>#DIV/0!</v>
      </c>
      <c r="DD66" s="44">
        <f t="shared" ref="DD66:DD72" si="89">+L66+AB66+AR66+BH66+BX66+CN66</f>
        <v>0</v>
      </c>
      <c r="DE66" s="47" t="e">
        <f t="shared" ref="DE66:DE73" si="90">+DD66/$DD$111</f>
        <v>#DIV/0!</v>
      </c>
      <c r="DF66" s="44">
        <f t="shared" ref="DF66:DF72" si="91">+DB66+DD66</f>
        <v>0</v>
      </c>
      <c r="DG66" s="48" t="e">
        <f t="shared" ref="DG66:DG73" si="92">+DF66/$DF$111</f>
        <v>#DIV/0!</v>
      </c>
      <c r="DH66" s="174"/>
      <c r="DI66" s="187" t="s">
        <v>66</v>
      </c>
      <c r="DJ66" s="46">
        <f t="shared" ref="DJ66:DJ72" si="93">+CZ66</f>
        <v>0</v>
      </c>
      <c r="DK66" s="44">
        <f t="shared" ref="DK66:DK72" si="94">+DF66</f>
        <v>0</v>
      </c>
      <c r="DL66" s="45">
        <f t="shared" ref="DL66:DL72" si="95">+DJ66+DK66</f>
        <v>0</v>
      </c>
      <c r="DM66"/>
    </row>
    <row r="67" spans="1:119" s="60" customFormat="1" ht="15.6" x14ac:dyDescent="0.3">
      <c r="A67" s="33">
        <v>53</v>
      </c>
      <c r="B67" s="33" t="s">
        <v>67</v>
      </c>
      <c r="C67" s="42"/>
      <c r="D67" s="43"/>
      <c r="E67" s="47"/>
      <c r="F67" s="44"/>
      <c r="G67" s="47"/>
      <c r="H67" s="44"/>
      <c r="I67" s="48"/>
      <c r="J67" s="290"/>
      <c r="K67" s="47"/>
      <c r="L67" s="44"/>
      <c r="M67" s="47"/>
      <c r="N67" s="44"/>
      <c r="O67" s="48"/>
      <c r="P67" s="137">
        <f t="shared" si="64"/>
        <v>0</v>
      </c>
      <c r="Q67" s="138">
        <f t="shared" si="65"/>
        <v>0</v>
      </c>
      <c r="R67" s="139">
        <f t="shared" si="66"/>
        <v>0</v>
      </c>
      <c r="S67" s="39"/>
      <c r="T67" s="43"/>
      <c r="U67" s="47"/>
      <c r="V67" s="44"/>
      <c r="W67" s="47"/>
      <c r="X67" s="44"/>
      <c r="Y67" s="48"/>
      <c r="Z67" s="46"/>
      <c r="AA67" s="47"/>
      <c r="AB67" s="44"/>
      <c r="AC67" s="47"/>
      <c r="AD67" s="44"/>
      <c r="AE67" s="48"/>
      <c r="AF67" s="137">
        <f t="shared" si="67"/>
        <v>0</v>
      </c>
      <c r="AG67" s="138">
        <f t="shared" si="68"/>
        <v>0</v>
      </c>
      <c r="AH67" s="139">
        <f t="shared" si="69"/>
        <v>0</v>
      </c>
      <c r="AI67" s="41"/>
      <c r="AJ67" s="43"/>
      <c r="AK67" s="47"/>
      <c r="AL67" s="44"/>
      <c r="AM67" s="47"/>
      <c r="AN67" s="44"/>
      <c r="AO67" s="48"/>
      <c r="AP67" s="46"/>
      <c r="AQ67" s="47"/>
      <c r="AR67" s="44"/>
      <c r="AS67" s="47"/>
      <c r="AT67" s="44"/>
      <c r="AU67" s="48"/>
      <c r="AV67" s="137">
        <f t="shared" si="70"/>
        <v>0</v>
      </c>
      <c r="AW67" s="138">
        <f t="shared" si="71"/>
        <v>0</v>
      </c>
      <c r="AX67" s="139">
        <f t="shared" si="72"/>
        <v>0</v>
      </c>
      <c r="AY67" s="41"/>
      <c r="AZ67" s="43"/>
      <c r="BA67" s="47"/>
      <c r="BB67" s="44"/>
      <c r="BC67" s="47"/>
      <c r="BD67" s="44"/>
      <c r="BE67" s="48"/>
      <c r="BF67" s="46"/>
      <c r="BG67" s="47"/>
      <c r="BH67" s="44"/>
      <c r="BI67" s="47"/>
      <c r="BJ67" s="44"/>
      <c r="BK67" s="48"/>
      <c r="BL67" s="137">
        <f t="shared" si="73"/>
        <v>0</v>
      </c>
      <c r="BM67" s="138">
        <f t="shared" si="74"/>
        <v>0</v>
      </c>
      <c r="BN67" s="139">
        <f t="shared" si="75"/>
        <v>0</v>
      </c>
      <c r="BO67" s="41"/>
      <c r="BP67" s="43"/>
      <c r="BQ67" s="47"/>
      <c r="BR67" s="44"/>
      <c r="BS67" s="47"/>
      <c r="BT67" s="44"/>
      <c r="BU67" s="48"/>
      <c r="BV67" s="46"/>
      <c r="BW67" s="47"/>
      <c r="BX67" s="44"/>
      <c r="BY67" s="47"/>
      <c r="BZ67" s="44"/>
      <c r="CA67" s="48"/>
      <c r="CB67" s="137">
        <f t="shared" si="76"/>
        <v>0</v>
      </c>
      <c r="CC67" s="138">
        <f t="shared" si="77"/>
        <v>0</v>
      </c>
      <c r="CD67" s="139">
        <f t="shared" si="78"/>
        <v>0</v>
      </c>
      <c r="CE67" s="41"/>
      <c r="CF67" s="46"/>
      <c r="CG67" s="47"/>
      <c r="CH67" s="44"/>
      <c r="CI67" s="47"/>
      <c r="CJ67" s="44"/>
      <c r="CK67" s="48"/>
      <c r="CL67" s="46"/>
      <c r="CM67" s="47"/>
      <c r="CN67" s="44"/>
      <c r="CO67" s="47"/>
      <c r="CP67" s="44"/>
      <c r="CQ67" s="48"/>
      <c r="CR67" s="137">
        <f t="shared" si="79"/>
        <v>0</v>
      </c>
      <c r="CS67" s="138">
        <f t="shared" si="80"/>
        <v>0</v>
      </c>
      <c r="CT67" s="139">
        <f t="shared" si="81"/>
        <v>0</v>
      </c>
      <c r="CU67" s="41"/>
      <c r="CV67" s="46">
        <f t="shared" si="82"/>
        <v>0</v>
      </c>
      <c r="CW67" s="47" t="e">
        <f t="shared" ref="CW67:CW102" si="96">+CV67/$CV$111</f>
        <v>#DIV/0!</v>
      </c>
      <c r="CX67" s="47">
        <f t="shared" si="83"/>
        <v>0</v>
      </c>
      <c r="CY67" s="47" t="e">
        <f t="shared" si="84"/>
        <v>#DIV/0!</v>
      </c>
      <c r="CZ67" s="44">
        <f t="shared" si="85"/>
        <v>0</v>
      </c>
      <c r="DA67" s="48" t="e">
        <f t="shared" si="86"/>
        <v>#DIV/0!</v>
      </c>
      <c r="DB67" s="46">
        <f t="shared" si="87"/>
        <v>0</v>
      </c>
      <c r="DC67" s="47" t="e">
        <f t="shared" si="88"/>
        <v>#DIV/0!</v>
      </c>
      <c r="DD67" s="44">
        <f t="shared" si="89"/>
        <v>0</v>
      </c>
      <c r="DE67" s="47" t="e">
        <f t="shared" si="90"/>
        <v>#DIV/0!</v>
      </c>
      <c r="DF67" s="44">
        <f t="shared" si="91"/>
        <v>0</v>
      </c>
      <c r="DG67" s="48" t="e">
        <f t="shared" si="92"/>
        <v>#DIV/0!</v>
      </c>
      <c r="DH67" s="174"/>
      <c r="DI67" s="187" t="s">
        <v>67</v>
      </c>
      <c r="DJ67" s="46">
        <f t="shared" si="93"/>
        <v>0</v>
      </c>
      <c r="DK67" s="44">
        <f t="shared" si="94"/>
        <v>0</v>
      </c>
      <c r="DL67" s="45">
        <f t="shared" si="95"/>
        <v>0</v>
      </c>
      <c r="DM67"/>
    </row>
    <row r="68" spans="1:119" s="60" customFormat="1" ht="15.6" x14ac:dyDescent="0.3">
      <c r="A68" s="33">
        <v>54</v>
      </c>
      <c r="B68" s="33" t="s">
        <v>68</v>
      </c>
      <c r="C68" s="42"/>
      <c r="D68" s="43"/>
      <c r="E68" s="47"/>
      <c r="F68" s="44"/>
      <c r="G68" s="47"/>
      <c r="H68" s="44"/>
      <c r="I68" s="48"/>
      <c r="J68" s="290"/>
      <c r="K68" s="47"/>
      <c r="L68" s="44"/>
      <c r="M68" s="47"/>
      <c r="N68" s="44"/>
      <c r="O68" s="48"/>
      <c r="P68" s="137">
        <f t="shared" si="64"/>
        <v>0</v>
      </c>
      <c r="Q68" s="138">
        <f t="shared" si="65"/>
        <v>0</v>
      </c>
      <c r="R68" s="139">
        <f t="shared" si="66"/>
        <v>0</v>
      </c>
      <c r="S68" s="39"/>
      <c r="T68" s="43"/>
      <c r="U68" s="47"/>
      <c r="V68" s="44"/>
      <c r="W68" s="47"/>
      <c r="X68" s="44"/>
      <c r="Y68" s="48"/>
      <c r="Z68" s="46"/>
      <c r="AA68" s="47"/>
      <c r="AB68" s="44"/>
      <c r="AC68" s="47"/>
      <c r="AD68" s="44"/>
      <c r="AE68" s="48"/>
      <c r="AF68" s="137">
        <f t="shared" si="67"/>
        <v>0</v>
      </c>
      <c r="AG68" s="138">
        <f t="shared" si="68"/>
        <v>0</v>
      </c>
      <c r="AH68" s="139">
        <f t="shared" si="69"/>
        <v>0</v>
      </c>
      <c r="AI68" s="41"/>
      <c r="AJ68" s="43"/>
      <c r="AK68" s="47"/>
      <c r="AL68" s="44"/>
      <c r="AM68" s="47"/>
      <c r="AN68" s="44"/>
      <c r="AO68" s="48"/>
      <c r="AP68" s="46"/>
      <c r="AQ68" s="47"/>
      <c r="AR68" s="44"/>
      <c r="AS68" s="47"/>
      <c r="AT68" s="44"/>
      <c r="AU68" s="48"/>
      <c r="AV68" s="137">
        <f t="shared" si="70"/>
        <v>0</v>
      </c>
      <c r="AW68" s="138">
        <f t="shared" si="71"/>
        <v>0</v>
      </c>
      <c r="AX68" s="139">
        <f t="shared" si="72"/>
        <v>0</v>
      </c>
      <c r="AY68" s="41"/>
      <c r="AZ68" s="43"/>
      <c r="BA68" s="47"/>
      <c r="BB68" s="44"/>
      <c r="BC68" s="47"/>
      <c r="BD68" s="44"/>
      <c r="BE68" s="48"/>
      <c r="BF68" s="46"/>
      <c r="BG68" s="47"/>
      <c r="BH68" s="44"/>
      <c r="BI68" s="47"/>
      <c r="BJ68" s="44"/>
      <c r="BK68" s="48"/>
      <c r="BL68" s="137">
        <f t="shared" si="73"/>
        <v>0</v>
      </c>
      <c r="BM68" s="138">
        <f t="shared" si="74"/>
        <v>0</v>
      </c>
      <c r="BN68" s="139">
        <f t="shared" si="75"/>
        <v>0</v>
      </c>
      <c r="BO68" s="41"/>
      <c r="BP68" s="43"/>
      <c r="BQ68" s="47"/>
      <c r="BR68" s="44"/>
      <c r="BS68" s="47"/>
      <c r="BT68" s="44"/>
      <c r="BU68" s="48"/>
      <c r="BV68" s="46"/>
      <c r="BW68" s="47"/>
      <c r="BX68" s="44"/>
      <c r="BY68" s="47"/>
      <c r="BZ68" s="44"/>
      <c r="CA68" s="48"/>
      <c r="CB68" s="137">
        <f t="shared" si="76"/>
        <v>0</v>
      </c>
      <c r="CC68" s="138">
        <f t="shared" si="77"/>
        <v>0</v>
      </c>
      <c r="CD68" s="139">
        <f t="shared" si="78"/>
        <v>0</v>
      </c>
      <c r="CE68" s="41"/>
      <c r="CF68" s="46"/>
      <c r="CG68" s="47"/>
      <c r="CH68" s="44"/>
      <c r="CI68" s="47"/>
      <c r="CJ68" s="44"/>
      <c r="CK68" s="48"/>
      <c r="CL68" s="46"/>
      <c r="CM68" s="47"/>
      <c r="CN68" s="44"/>
      <c r="CO68" s="47"/>
      <c r="CP68" s="44"/>
      <c r="CQ68" s="48"/>
      <c r="CR68" s="137">
        <f t="shared" si="79"/>
        <v>0</v>
      </c>
      <c r="CS68" s="138">
        <f t="shared" si="80"/>
        <v>0</v>
      </c>
      <c r="CT68" s="139">
        <f t="shared" si="81"/>
        <v>0</v>
      </c>
      <c r="CU68" s="41"/>
      <c r="CV68" s="46">
        <f t="shared" si="82"/>
        <v>0</v>
      </c>
      <c r="CW68" s="47" t="e">
        <f t="shared" si="96"/>
        <v>#DIV/0!</v>
      </c>
      <c r="CX68" s="47">
        <f t="shared" si="83"/>
        <v>0</v>
      </c>
      <c r="CY68" s="47" t="e">
        <f t="shared" si="84"/>
        <v>#DIV/0!</v>
      </c>
      <c r="CZ68" s="44">
        <f t="shared" si="85"/>
        <v>0</v>
      </c>
      <c r="DA68" s="48" t="e">
        <f t="shared" si="86"/>
        <v>#DIV/0!</v>
      </c>
      <c r="DB68" s="46">
        <f t="shared" si="87"/>
        <v>0</v>
      </c>
      <c r="DC68" s="47" t="e">
        <f t="shared" si="88"/>
        <v>#DIV/0!</v>
      </c>
      <c r="DD68" s="44">
        <f t="shared" si="89"/>
        <v>0</v>
      </c>
      <c r="DE68" s="47" t="e">
        <f t="shared" si="90"/>
        <v>#DIV/0!</v>
      </c>
      <c r="DF68" s="44">
        <f t="shared" si="91"/>
        <v>0</v>
      </c>
      <c r="DG68" s="48" t="e">
        <f t="shared" si="92"/>
        <v>#DIV/0!</v>
      </c>
      <c r="DH68" s="174"/>
      <c r="DI68" s="187" t="s">
        <v>68</v>
      </c>
      <c r="DJ68" s="46">
        <f t="shared" si="93"/>
        <v>0</v>
      </c>
      <c r="DK68" s="44">
        <f t="shared" si="94"/>
        <v>0</v>
      </c>
      <c r="DL68" s="45">
        <f t="shared" si="95"/>
        <v>0</v>
      </c>
      <c r="DM68"/>
    </row>
    <row r="69" spans="1:119" s="60" customFormat="1" ht="15.6" x14ac:dyDescent="0.3">
      <c r="A69" s="33">
        <v>55</v>
      </c>
      <c r="B69" s="33" t="s">
        <v>69</v>
      </c>
      <c r="C69" s="42"/>
      <c r="D69" s="43"/>
      <c r="E69" s="47"/>
      <c r="F69" s="44"/>
      <c r="G69" s="47"/>
      <c r="H69" s="44"/>
      <c r="I69" s="48"/>
      <c r="J69" s="290"/>
      <c r="K69" s="47"/>
      <c r="L69" s="44"/>
      <c r="M69" s="47"/>
      <c r="N69" s="44"/>
      <c r="O69" s="48"/>
      <c r="P69" s="137">
        <f t="shared" si="64"/>
        <v>0</v>
      </c>
      <c r="Q69" s="138">
        <f t="shared" si="65"/>
        <v>0</v>
      </c>
      <c r="R69" s="139">
        <f t="shared" si="66"/>
        <v>0</v>
      </c>
      <c r="S69" s="39"/>
      <c r="T69" s="43"/>
      <c r="U69" s="47"/>
      <c r="V69" s="44"/>
      <c r="W69" s="47"/>
      <c r="X69" s="44"/>
      <c r="Y69" s="48"/>
      <c r="Z69" s="46"/>
      <c r="AA69" s="47"/>
      <c r="AB69" s="44"/>
      <c r="AC69" s="47"/>
      <c r="AD69" s="44"/>
      <c r="AE69" s="48"/>
      <c r="AF69" s="137">
        <f t="shared" si="67"/>
        <v>0</v>
      </c>
      <c r="AG69" s="138">
        <f t="shared" si="68"/>
        <v>0</v>
      </c>
      <c r="AH69" s="139">
        <f t="shared" si="69"/>
        <v>0</v>
      </c>
      <c r="AI69" s="41"/>
      <c r="AJ69" s="43"/>
      <c r="AK69" s="47"/>
      <c r="AL69" s="44"/>
      <c r="AM69" s="47"/>
      <c r="AN69" s="44"/>
      <c r="AO69" s="48"/>
      <c r="AP69" s="46"/>
      <c r="AQ69" s="47"/>
      <c r="AR69" s="44"/>
      <c r="AS69" s="47"/>
      <c r="AT69" s="44"/>
      <c r="AU69" s="48"/>
      <c r="AV69" s="137">
        <f t="shared" si="70"/>
        <v>0</v>
      </c>
      <c r="AW69" s="138">
        <f t="shared" si="71"/>
        <v>0</v>
      </c>
      <c r="AX69" s="139">
        <f t="shared" si="72"/>
        <v>0</v>
      </c>
      <c r="AY69" s="41"/>
      <c r="AZ69" s="43"/>
      <c r="BA69" s="47"/>
      <c r="BB69" s="44"/>
      <c r="BC69" s="47"/>
      <c r="BD69" s="44"/>
      <c r="BE69" s="48"/>
      <c r="BF69" s="46"/>
      <c r="BG69" s="47"/>
      <c r="BH69" s="44"/>
      <c r="BI69" s="47"/>
      <c r="BJ69" s="44"/>
      <c r="BK69" s="48"/>
      <c r="BL69" s="137">
        <f t="shared" si="73"/>
        <v>0</v>
      </c>
      <c r="BM69" s="138">
        <f t="shared" si="74"/>
        <v>0</v>
      </c>
      <c r="BN69" s="139">
        <f t="shared" si="75"/>
        <v>0</v>
      </c>
      <c r="BO69" s="41"/>
      <c r="BP69" s="43"/>
      <c r="BQ69" s="47"/>
      <c r="BR69" s="44"/>
      <c r="BS69" s="47"/>
      <c r="BT69" s="44"/>
      <c r="BU69" s="48"/>
      <c r="BV69" s="46"/>
      <c r="BW69" s="47"/>
      <c r="BX69" s="44"/>
      <c r="BY69" s="47"/>
      <c r="BZ69" s="44"/>
      <c r="CA69" s="48"/>
      <c r="CB69" s="137">
        <f t="shared" si="76"/>
        <v>0</v>
      </c>
      <c r="CC69" s="138">
        <f t="shared" si="77"/>
        <v>0</v>
      </c>
      <c r="CD69" s="139">
        <f t="shared" si="78"/>
        <v>0</v>
      </c>
      <c r="CE69" s="41"/>
      <c r="CF69" s="46"/>
      <c r="CG69" s="47"/>
      <c r="CH69" s="44"/>
      <c r="CI69" s="47"/>
      <c r="CJ69" s="44"/>
      <c r="CK69" s="48"/>
      <c r="CL69" s="46"/>
      <c r="CM69" s="47"/>
      <c r="CN69" s="44"/>
      <c r="CO69" s="47"/>
      <c r="CP69" s="44"/>
      <c r="CQ69" s="48"/>
      <c r="CR69" s="137">
        <f t="shared" si="79"/>
        <v>0</v>
      </c>
      <c r="CS69" s="138">
        <f t="shared" si="80"/>
        <v>0</v>
      </c>
      <c r="CT69" s="139">
        <f t="shared" si="81"/>
        <v>0</v>
      </c>
      <c r="CU69" s="41"/>
      <c r="CV69" s="46">
        <f t="shared" si="82"/>
        <v>0</v>
      </c>
      <c r="CW69" s="47" t="e">
        <f t="shared" si="96"/>
        <v>#DIV/0!</v>
      </c>
      <c r="CX69" s="47">
        <f t="shared" si="83"/>
        <v>0</v>
      </c>
      <c r="CY69" s="47" t="e">
        <f t="shared" si="84"/>
        <v>#DIV/0!</v>
      </c>
      <c r="CZ69" s="44">
        <f t="shared" si="85"/>
        <v>0</v>
      </c>
      <c r="DA69" s="48" t="e">
        <f t="shared" si="86"/>
        <v>#DIV/0!</v>
      </c>
      <c r="DB69" s="46">
        <f t="shared" si="87"/>
        <v>0</v>
      </c>
      <c r="DC69" s="47" t="e">
        <f t="shared" si="88"/>
        <v>#DIV/0!</v>
      </c>
      <c r="DD69" s="44">
        <f t="shared" si="89"/>
        <v>0</v>
      </c>
      <c r="DE69" s="47" t="e">
        <f t="shared" si="90"/>
        <v>#DIV/0!</v>
      </c>
      <c r="DF69" s="44">
        <f t="shared" si="91"/>
        <v>0</v>
      </c>
      <c r="DG69" s="48" t="e">
        <f t="shared" si="92"/>
        <v>#DIV/0!</v>
      </c>
      <c r="DH69" s="174"/>
      <c r="DI69" s="187" t="s">
        <v>69</v>
      </c>
      <c r="DJ69" s="46">
        <f t="shared" si="93"/>
        <v>0</v>
      </c>
      <c r="DK69" s="44">
        <f t="shared" si="94"/>
        <v>0</v>
      </c>
      <c r="DL69" s="45">
        <f t="shared" si="95"/>
        <v>0</v>
      </c>
      <c r="DM69"/>
    </row>
    <row r="70" spans="1:119" s="60" customFormat="1" ht="15.6" x14ac:dyDescent="0.3">
      <c r="A70" s="33">
        <v>56</v>
      </c>
      <c r="B70" s="33" t="s">
        <v>70</v>
      </c>
      <c r="C70" s="42"/>
      <c r="D70" s="43"/>
      <c r="E70" s="47"/>
      <c r="F70" s="44"/>
      <c r="G70" s="47"/>
      <c r="H70" s="44"/>
      <c r="I70" s="48"/>
      <c r="J70" s="290"/>
      <c r="K70" s="47"/>
      <c r="L70" s="44"/>
      <c r="M70" s="47"/>
      <c r="N70" s="44"/>
      <c r="O70" s="48"/>
      <c r="P70" s="137">
        <f t="shared" si="64"/>
        <v>0</v>
      </c>
      <c r="Q70" s="138">
        <f t="shared" si="65"/>
        <v>0</v>
      </c>
      <c r="R70" s="139">
        <f t="shared" si="66"/>
        <v>0</v>
      </c>
      <c r="S70" s="39"/>
      <c r="T70" s="43"/>
      <c r="U70" s="47"/>
      <c r="V70" s="44"/>
      <c r="W70" s="47"/>
      <c r="X70" s="44"/>
      <c r="Y70" s="48"/>
      <c r="Z70" s="46"/>
      <c r="AA70" s="47"/>
      <c r="AB70" s="44"/>
      <c r="AC70" s="47"/>
      <c r="AD70" s="44"/>
      <c r="AE70" s="48"/>
      <c r="AF70" s="137">
        <f t="shared" si="67"/>
        <v>0</v>
      </c>
      <c r="AG70" s="138">
        <f t="shared" si="68"/>
        <v>0</v>
      </c>
      <c r="AH70" s="139">
        <f t="shared" si="69"/>
        <v>0</v>
      </c>
      <c r="AI70" s="41"/>
      <c r="AJ70" s="43"/>
      <c r="AK70" s="47"/>
      <c r="AL70" s="44"/>
      <c r="AM70" s="47"/>
      <c r="AN70" s="44"/>
      <c r="AO70" s="48"/>
      <c r="AP70" s="46"/>
      <c r="AQ70" s="47"/>
      <c r="AR70" s="44"/>
      <c r="AS70" s="47"/>
      <c r="AT70" s="44"/>
      <c r="AU70" s="48"/>
      <c r="AV70" s="137">
        <f t="shared" si="70"/>
        <v>0</v>
      </c>
      <c r="AW70" s="138">
        <f t="shared" si="71"/>
        <v>0</v>
      </c>
      <c r="AX70" s="139">
        <f t="shared" si="72"/>
        <v>0</v>
      </c>
      <c r="AY70" s="41"/>
      <c r="AZ70" s="43"/>
      <c r="BA70" s="47"/>
      <c r="BB70" s="44"/>
      <c r="BC70" s="47"/>
      <c r="BD70" s="44"/>
      <c r="BE70" s="48"/>
      <c r="BF70" s="46"/>
      <c r="BG70" s="47"/>
      <c r="BH70" s="44"/>
      <c r="BI70" s="47"/>
      <c r="BJ70" s="44"/>
      <c r="BK70" s="48"/>
      <c r="BL70" s="137">
        <f t="shared" si="73"/>
        <v>0</v>
      </c>
      <c r="BM70" s="138">
        <f t="shared" si="74"/>
        <v>0</v>
      </c>
      <c r="BN70" s="139">
        <f t="shared" si="75"/>
        <v>0</v>
      </c>
      <c r="BO70" s="41"/>
      <c r="BP70" s="43"/>
      <c r="BQ70" s="47"/>
      <c r="BR70" s="44"/>
      <c r="BS70" s="47"/>
      <c r="BT70" s="44"/>
      <c r="BU70" s="48"/>
      <c r="BV70" s="46"/>
      <c r="BW70" s="47"/>
      <c r="BX70" s="44"/>
      <c r="BY70" s="47"/>
      <c r="BZ70" s="44"/>
      <c r="CA70" s="48"/>
      <c r="CB70" s="137">
        <f t="shared" si="76"/>
        <v>0</v>
      </c>
      <c r="CC70" s="138">
        <f t="shared" si="77"/>
        <v>0</v>
      </c>
      <c r="CD70" s="139">
        <f t="shared" si="78"/>
        <v>0</v>
      </c>
      <c r="CE70" s="41"/>
      <c r="CF70" s="46"/>
      <c r="CG70" s="47"/>
      <c r="CH70" s="44"/>
      <c r="CI70" s="47"/>
      <c r="CJ70" s="44"/>
      <c r="CK70" s="48"/>
      <c r="CL70" s="46"/>
      <c r="CM70" s="47"/>
      <c r="CN70" s="44"/>
      <c r="CO70" s="47"/>
      <c r="CP70" s="44"/>
      <c r="CQ70" s="48"/>
      <c r="CR70" s="137">
        <f t="shared" si="79"/>
        <v>0</v>
      </c>
      <c r="CS70" s="138">
        <f t="shared" si="80"/>
        <v>0</v>
      </c>
      <c r="CT70" s="139">
        <f t="shared" si="81"/>
        <v>0</v>
      </c>
      <c r="CU70" s="41"/>
      <c r="CV70" s="46">
        <f t="shared" si="82"/>
        <v>0</v>
      </c>
      <c r="CW70" s="47" t="e">
        <f t="shared" si="96"/>
        <v>#DIV/0!</v>
      </c>
      <c r="CX70" s="47">
        <f t="shared" si="83"/>
        <v>0</v>
      </c>
      <c r="CY70" s="47" t="e">
        <f t="shared" si="84"/>
        <v>#DIV/0!</v>
      </c>
      <c r="CZ70" s="44">
        <f t="shared" si="85"/>
        <v>0</v>
      </c>
      <c r="DA70" s="48" t="e">
        <f t="shared" si="86"/>
        <v>#DIV/0!</v>
      </c>
      <c r="DB70" s="46">
        <f t="shared" si="87"/>
        <v>0</v>
      </c>
      <c r="DC70" s="47" t="e">
        <f t="shared" si="88"/>
        <v>#DIV/0!</v>
      </c>
      <c r="DD70" s="44">
        <f t="shared" si="89"/>
        <v>0</v>
      </c>
      <c r="DE70" s="47" t="e">
        <f t="shared" si="90"/>
        <v>#DIV/0!</v>
      </c>
      <c r="DF70" s="44">
        <f t="shared" si="91"/>
        <v>0</v>
      </c>
      <c r="DG70" s="48" t="e">
        <f t="shared" si="92"/>
        <v>#DIV/0!</v>
      </c>
      <c r="DH70" s="174"/>
      <c r="DI70" s="187" t="s">
        <v>70</v>
      </c>
      <c r="DJ70" s="46">
        <f t="shared" si="93"/>
        <v>0</v>
      </c>
      <c r="DK70" s="44">
        <f t="shared" si="94"/>
        <v>0</v>
      </c>
      <c r="DL70" s="45">
        <f t="shared" si="95"/>
        <v>0</v>
      </c>
      <c r="DM70"/>
    </row>
    <row r="71" spans="1:119" s="60" customFormat="1" ht="15.6" x14ac:dyDescent="0.3">
      <c r="A71" s="33">
        <v>57</v>
      </c>
      <c r="B71" s="33" t="s">
        <v>71</v>
      </c>
      <c r="C71" s="42"/>
      <c r="D71" s="43"/>
      <c r="E71" s="47"/>
      <c r="F71" s="44"/>
      <c r="G71" s="47"/>
      <c r="H71" s="44"/>
      <c r="I71" s="48"/>
      <c r="J71" s="290"/>
      <c r="K71" s="47"/>
      <c r="L71" s="44"/>
      <c r="M71" s="47"/>
      <c r="N71" s="44"/>
      <c r="O71" s="48"/>
      <c r="P71" s="137">
        <f t="shared" si="64"/>
        <v>0</v>
      </c>
      <c r="Q71" s="138">
        <f t="shared" si="65"/>
        <v>0</v>
      </c>
      <c r="R71" s="139">
        <f t="shared" si="66"/>
        <v>0</v>
      </c>
      <c r="S71" s="39"/>
      <c r="T71" s="43"/>
      <c r="U71" s="47"/>
      <c r="V71" s="44"/>
      <c r="W71" s="47"/>
      <c r="X71" s="44"/>
      <c r="Y71" s="48"/>
      <c r="Z71" s="46"/>
      <c r="AA71" s="47"/>
      <c r="AB71" s="44"/>
      <c r="AC71" s="47"/>
      <c r="AD71" s="44"/>
      <c r="AE71" s="48"/>
      <c r="AF71" s="137">
        <f t="shared" si="67"/>
        <v>0</v>
      </c>
      <c r="AG71" s="138">
        <f t="shared" si="68"/>
        <v>0</v>
      </c>
      <c r="AH71" s="139">
        <f t="shared" si="69"/>
        <v>0</v>
      </c>
      <c r="AI71" s="41"/>
      <c r="AJ71" s="43"/>
      <c r="AK71" s="47"/>
      <c r="AL71" s="44"/>
      <c r="AM71" s="47"/>
      <c r="AN71" s="44"/>
      <c r="AO71" s="48"/>
      <c r="AP71" s="46"/>
      <c r="AQ71" s="47"/>
      <c r="AR71" s="44"/>
      <c r="AS71" s="47"/>
      <c r="AT71" s="44"/>
      <c r="AU71" s="48"/>
      <c r="AV71" s="137">
        <f t="shared" si="70"/>
        <v>0</v>
      </c>
      <c r="AW71" s="138">
        <f t="shared" si="71"/>
        <v>0</v>
      </c>
      <c r="AX71" s="139">
        <f t="shared" si="72"/>
        <v>0</v>
      </c>
      <c r="AY71" s="41"/>
      <c r="AZ71" s="43"/>
      <c r="BA71" s="47"/>
      <c r="BB71" s="44"/>
      <c r="BC71" s="47"/>
      <c r="BD71" s="44"/>
      <c r="BE71" s="48"/>
      <c r="BF71" s="46"/>
      <c r="BG71" s="47"/>
      <c r="BH71" s="44"/>
      <c r="BI71" s="47"/>
      <c r="BJ71" s="44"/>
      <c r="BK71" s="48"/>
      <c r="BL71" s="137">
        <f t="shared" si="73"/>
        <v>0</v>
      </c>
      <c r="BM71" s="138">
        <f t="shared" si="74"/>
        <v>0</v>
      </c>
      <c r="BN71" s="139">
        <f t="shared" si="75"/>
        <v>0</v>
      </c>
      <c r="BO71" s="41"/>
      <c r="BP71" s="43"/>
      <c r="BQ71" s="47"/>
      <c r="BR71" s="44"/>
      <c r="BS71" s="47"/>
      <c r="BT71" s="44"/>
      <c r="BU71" s="48"/>
      <c r="BV71" s="46"/>
      <c r="BW71" s="47"/>
      <c r="BX71" s="44"/>
      <c r="BY71" s="47"/>
      <c r="BZ71" s="44"/>
      <c r="CA71" s="48"/>
      <c r="CB71" s="137">
        <f t="shared" si="76"/>
        <v>0</v>
      </c>
      <c r="CC71" s="138">
        <f t="shared" si="77"/>
        <v>0</v>
      </c>
      <c r="CD71" s="139">
        <f t="shared" si="78"/>
        <v>0</v>
      </c>
      <c r="CE71" s="41"/>
      <c r="CF71" s="46"/>
      <c r="CG71" s="47"/>
      <c r="CH71" s="44"/>
      <c r="CI71" s="47"/>
      <c r="CJ71" s="44"/>
      <c r="CK71" s="48"/>
      <c r="CL71" s="46"/>
      <c r="CM71" s="47"/>
      <c r="CN71" s="44"/>
      <c r="CO71" s="47"/>
      <c r="CP71" s="44"/>
      <c r="CQ71" s="48"/>
      <c r="CR71" s="137">
        <f t="shared" si="79"/>
        <v>0</v>
      </c>
      <c r="CS71" s="138">
        <f t="shared" si="80"/>
        <v>0</v>
      </c>
      <c r="CT71" s="139">
        <f t="shared" si="81"/>
        <v>0</v>
      </c>
      <c r="CU71" s="41"/>
      <c r="CV71" s="46">
        <f t="shared" si="82"/>
        <v>0</v>
      </c>
      <c r="CW71" s="47" t="e">
        <f t="shared" si="96"/>
        <v>#DIV/0!</v>
      </c>
      <c r="CX71" s="47">
        <f t="shared" si="83"/>
        <v>0</v>
      </c>
      <c r="CY71" s="47" t="e">
        <f t="shared" si="84"/>
        <v>#DIV/0!</v>
      </c>
      <c r="CZ71" s="44">
        <f t="shared" si="85"/>
        <v>0</v>
      </c>
      <c r="DA71" s="48" t="e">
        <f t="shared" si="86"/>
        <v>#DIV/0!</v>
      </c>
      <c r="DB71" s="46">
        <f t="shared" si="87"/>
        <v>0</v>
      </c>
      <c r="DC71" s="47" t="e">
        <f t="shared" si="88"/>
        <v>#DIV/0!</v>
      </c>
      <c r="DD71" s="44">
        <f t="shared" si="89"/>
        <v>0</v>
      </c>
      <c r="DE71" s="47" t="e">
        <f t="shared" si="90"/>
        <v>#DIV/0!</v>
      </c>
      <c r="DF71" s="44">
        <f t="shared" si="91"/>
        <v>0</v>
      </c>
      <c r="DG71" s="48" t="e">
        <f t="shared" si="92"/>
        <v>#DIV/0!</v>
      </c>
      <c r="DH71" s="174"/>
      <c r="DI71" s="187" t="s">
        <v>71</v>
      </c>
      <c r="DJ71" s="46">
        <f t="shared" si="93"/>
        <v>0</v>
      </c>
      <c r="DK71" s="44">
        <f t="shared" si="94"/>
        <v>0</v>
      </c>
      <c r="DL71" s="45">
        <f t="shared" si="95"/>
        <v>0</v>
      </c>
      <c r="DM71"/>
    </row>
    <row r="72" spans="1:119" s="60" customFormat="1" ht="15.6" x14ac:dyDescent="0.3">
      <c r="A72" s="33">
        <v>58</v>
      </c>
      <c r="B72" s="33" t="s">
        <v>72</v>
      </c>
      <c r="C72" s="42"/>
      <c r="D72" s="43"/>
      <c r="E72" s="47"/>
      <c r="F72" s="44"/>
      <c r="G72" s="47"/>
      <c r="H72" s="44"/>
      <c r="I72" s="48"/>
      <c r="J72" s="290"/>
      <c r="K72" s="47"/>
      <c r="L72" s="44"/>
      <c r="M72" s="47"/>
      <c r="N72" s="44"/>
      <c r="O72" s="48"/>
      <c r="P72" s="137">
        <f t="shared" si="64"/>
        <v>0</v>
      </c>
      <c r="Q72" s="138">
        <f t="shared" si="65"/>
        <v>0</v>
      </c>
      <c r="R72" s="139">
        <f t="shared" si="66"/>
        <v>0</v>
      </c>
      <c r="S72" s="39"/>
      <c r="T72" s="43"/>
      <c r="U72" s="47"/>
      <c r="V72" s="44"/>
      <c r="W72" s="47"/>
      <c r="X72" s="44"/>
      <c r="Y72" s="48"/>
      <c r="Z72" s="46"/>
      <c r="AA72" s="47"/>
      <c r="AB72" s="44"/>
      <c r="AC72" s="47"/>
      <c r="AD72" s="44"/>
      <c r="AE72" s="48"/>
      <c r="AF72" s="137">
        <f t="shared" si="67"/>
        <v>0</v>
      </c>
      <c r="AG72" s="138">
        <f t="shared" si="68"/>
        <v>0</v>
      </c>
      <c r="AH72" s="139">
        <f t="shared" si="69"/>
        <v>0</v>
      </c>
      <c r="AI72" s="41"/>
      <c r="AJ72" s="43"/>
      <c r="AK72" s="47"/>
      <c r="AL72" s="44"/>
      <c r="AM72" s="47"/>
      <c r="AN72" s="44"/>
      <c r="AO72" s="48"/>
      <c r="AP72" s="46"/>
      <c r="AQ72" s="47"/>
      <c r="AR72" s="44"/>
      <c r="AS72" s="47"/>
      <c r="AT72" s="44"/>
      <c r="AU72" s="48"/>
      <c r="AV72" s="137">
        <f t="shared" si="70"/>
        <v>0</v>
      </c>
      <c r="AW72" s="138">
        <f t="shared" si="71"/>
        <v>0</v>
      </c>
      <c r="AX72" s="139">
        <f t="shared" si="72"/>
        <v>0</v>
      </c>
      <c r="AY72" s="41"/>
      <c r="AZ72" s="43"/>
      <c r="BA72" s="47"/>
      <c r="BB72" s="44"/>
      <c r="BC72" s="47"/>
      <c r="BD72" s="44"/>
      <c r="BE72" s="48"/>
      <c r="BF72" s="46"/>
      <c r="BG72" s="47"/>
      <c r="BH72" s="44"/>
      <c r="BI72" s="47"/>
      <c r="BJ72" s="44"/>
      <c r="BK72" s="48"/>
      <c r="BL72" s="137">
        <f t="shared" si="73"/>
        <v>0</v>
      </c>
      <c r="BM72" s="138">
        <f t="shared" si="74"/>
        <v>0</v>
      </c>
      <c r="BN72" s="139">
        <f t="shared" si="75"/>
        <v>0</v>
      </c>
      <c r="BO72" s="41"/>
      <c r="BP72" s="43"/>
      <c r="BQ72" s="47"/>
      <c r="BR72" s="44"/>
      <c r="BS72" s="47"/>
      <c r="BT72" s="44"/>
      <c r="BU72" s="48"/>
      <c r="BV72" s="46"/>
      <c r="BW72" s="47"/>
      <c r="BX72" s="44"/>
      <c r="BY72" s="47"/>
      <c r="BZ72" s="44"/>
      <c r="CA72" s="48"/>
      <c r="CB72" s="137">
        <f t="shared" si="76"/>
        <v>0</v>
      </c>
      <c r="CC72" s="138">
        <f t="shared" si="77"/>
        <v>0</v>
      </c>
      <c r="CD72" s="139">
        <f t="shared" si="78"/>
        <v>0</v>
      </c>
      <c r="CE72" s="41"/>
      <c r="CF72" s="46"/>
      <c r="CG72" s="47"/>
      <c r="CH72" s="44"/>
      <c r="CI72" s="47"/>
      <c r="CJ72" s="44"/>
      <c r="CK72" s="48"/>
      <c r="CL72" s="46"/>
      <c r="CM72" s="47"/>
      <c r="CN72" s="44"/>
      <c r="CO72" s="47"/>
      <c r="CP72" s="44"/>
      <c r="CQ72" s="48"/>
      <c r="CR72" s="137">
        <f t="shared" si="79"/>
        <v>0</v>
      </c>
      <c r="CS72" s="138">
        <f t="shared" si="80"/>
        <v>0</v>
      </c>
      <c r="CT72" s="139">
        <f t="shared" si="81"/>
        <v>0</v>
      </c>
      <c r="CU72" s="41"/>
      <c r="CV72" s="46">
        <f t="shared" si="82"/>
        <v>0</v>
      </c>
      <c r="CW72" s="47" t="e">
        <f t="shared" si="96"/>
        <v>#DIV/0!</v>
      </c>
      <c r="CX72" s="47">
        <f t="shared" si="83"/>
        <v>0</v>
      </c>
      <c r="CY72" s="47" t="e">
        <f t="shared" si="84"/>
        <v>#DIV/0!</v>
      </c>
      <c r="CZ72" s="44">
        <f t="shared" si="85"/>
        <v>0</v>
      </c>
      <c r="DA72" s="48" t="e">
        <f t="shared" si="86"/>
        <v>#DIV/0!</v>
      </c>
      <c r="DB72" s="46">
        <f t="shared" si="87"/>
        <v>0</v>
      </c>
      <c r="DC72" s="47" t="e">
        <f t="shared" si="88"/>
        <v>#DIV/0!</v>
      </c>
      <c r="DD72" s="44">
        <f t="shared" si="89"/>
        <v>0</v>
      </c>
      <c r="DE72" s="47" t="e">
        <f t="shared" si="90"/>
        <v>#DIV/0!</v>
      </c>
      <c r="DF72" s="44">
        <f t="shared" si="91"/>
        <v>0</v>
      </c>
      <c r="DG72" s="48" t="e">
        <f t="shared" si="92"/>
        <v>#DIV/0!</v>
      </c>
      <c r="DH72" s="174"/>
      <c r="DI72" s="187" t="s">
        <v>72</v>
      </c>
      <c r="DJ72" s="46">
        <f t="shared" si="93"/>
        <v>0</v>
      </c>
      <c r="DK72" s="44">
        <f t="shared" si="94"/>
        <v>0</v>
      </c>
      <c r="DL72" s="45">
        <f t="shared" si="95"/>
        <v>0</v>
      </c>
      <c r="DM72"/>
    </row>
    <row r="73" spans="1:119" s="60" customFormat="1" ht="15.6" x14ac:dyDescent="0.3">
      <c r="A73" s="33">
        <v>59</v>
      </c>
      <c r="B73" s="33" t="s">
        <v>175</v>
      </c>
      <c r="C73" s="50"/>
      <c r="D73" s="51"/>
      <c r="E73" s="55"/>
      <c r="F73" s="52"/>
      <c r="G73" s="55"/>
      <c r="H73" s="52"/>
      <c r="I73" s="56"/>
      <c r="J73" s="291"/>
      <c r="K73" s="55"/>
      <c r="L73" s="52"/>
      <c r="M73" s="55"/>
      <c r="N73" s="52"/>
      <c r="O73" s="56"/>
      <c r="P73" s="143">
        <f t="shared" si="64"/>
        <v>0</v>
      </c>
      <c r="Q73" s="144">
        <f t="shared" si="65"/>
        <v>0</v>
      </c>
      <c r="R73" s="145">
        <f t="shared" si="66"/>
        <v>0</v>
      </c>
      <c r="S73" s="39"/>
      <c r="T73" s="51"/>
      <c r="U73" s="55"/>
      <c r="V73" s="52"/>
      <c r="W73" s="55"/>
      <c r="X73" s="52"/>
      <c r="Y73" s="56"/>
      <c r="Z73" s="54"/>
      <c r="AA73" s="55"/>
      <c r="AB73" s="52"/>
      <c r="AC73" s="55"/>
      <c r="AD73" s="52"/>
      <c r="AE73" s="56"/>
      <c r="AF73" s="143">
        <f t="shared" si="67"/>
        <v>0</v>
      </c>
      <c r="AG73" s="144">
        <f t="shared" si="68"/>
        <v>0</v>
      </c>
      <c r="AH73" s="145">
        <f t="shared" si="69"/>
        <v>0</v>
      </c>
      <c r="AI73" s="41"/>
      <c r="AJ73" s="51"/>
      <c r="AK73" s="55"/>
      <c r="AL73" s="52"/>
      <c r="AM73" s="55"/>
      <c r="AN73" s="52"/>
      <c r="AO73" s="56"/>
      <c r="AP73" s="54"/>
      <c r="AQ73" s="55"/>
      <c r="AR73" s="52"/>
      <c r="AS73" s="55"/>
      <c r="AT73" s="52"/>
      <c r="AU73" s="56"/>
      <c r="AV73" s="143">
        <f t="shared" si="70"/>
        <v>0</v>
      </c>
      <c r="AW73" s="144">
        <f t="shared" si="71"/>
        <v>0</v>
      </c>
      <c r="AX73" s="145">
        <f t="shared" si="72"/>
        <v>0</v>
      </c>
      <c r="AY73" s="41"/>
      <c r="AZ73" s="51"/>
      <c r="BA73" s="55"/>
      <c r="BB73" s="52"/>
      <c r="BC73" s="55"/>
      <c r="BD73" s="52"/>
      <c r="BE73" s="56"/>
      <c r="BF73" s="54"/>
      <c r="BG73" s="55"/>
      <c r="BH73" s="52"/>
      <c r="BI73" s="55"/>
      <c r="BJ73" s="52"/>
      <c r="BK73" s="56"/>
      <c r="BL73" s="143">
        <f t="shared" si="73"/>
        <v>0</v>
      </c>
      <c r="BM73" s="144">
        <f t="shared" si="74"/>
        <v>0</v>
      </c>
      <c r="BN73" s="145">
        <f t="shared" si="75"/>
        <v>0</v>
      </c>
      <c r="BO73" s="41"/>
      <c r="BP73" s="51"/>
      <c r="BQ73" s="55"/>
      <c r="BR73" s="52"/>
      <c r="BS73" s="55"/>
      <c r="BT73" s="52"/>
      <c r="BU73" s="56"/>
      <c r="BV73" s="54"/>
      <c r="BW73" s="55"/>
      <c r="BX73" s="52"/>
      <c r="BY73" s="55"/>
      <c r="BZ73" s="52"/>
      <c r="CA73" s="56"/>
      <c r="CB73" s="143">
        <f t="shared" si="76"/>
        <v>0</v>
      </c>
      <c r="CC73" s="144">
        <f t="shared" si="77"/>
        <v>0</v>
      </c>
      <c r="CD73" s="145">
        <f t="shared" si="78"/>
        <v>0</v>
      </c>
      <c r="CE73" s="41"/>
      <c r="CF73" s="54"/>
      <c r="CG73" s="55"/>
      <c r="CH73" s="52"/>
      <c r="CI73" s="55"/>
      <c r="CJ73" s="52"/>
      <c r="CK73" s="56"/>
      <c r="CL73" s="54"/>
      <c r="CM73" s="55"/>
      <c r="CN73" s="52"/>
      <c r="CO73" s="55"/>
      <c r="CP73" s="52"/>
      <c r="CQ73" s="56"/>
      <c r="CR73" s="143">
        <f t="shared" si="79"/>
        <v>0</v>
      </c>
      <c r="CS73" s="144">
        <f t="shared" si="80"/>
        <v>0</v>
      </c>
      <c r="CT73" s="145">
        <f t="shared" si="81"/>
        <v>0</v>
      </c>
      <c r="CU73" s="41"/>
      <c r="CV73" s="54">
        <f>SUM(CV66:CV72)</f>
        <v>0</v>
      </c>
      <c r="CW73" s="55" t="e">
        <f t="shared" si="96"/>
        <v>#DIV/0!</v>
      </c>
      <c r="CX73" s="55">
        <f>SUM(CX66:CX72)</f>
        <v>0</v>
      </c>
      <c r="CY73" s="55" t="e">
        <f t="shared" si="84"/>
        <v>#DIV/0!</v>
      </c>
      <c r="CZ73" s="52">
        <f t="shared" si="85"/>
        <v>0</v>
      </c>
      <c r="DA73" s="56" t="e">
        <f t="shared" si="86"/>
        <v>#DIV/0!</v>
      </c>
      <c r="DB73" s="54">
        <f>SUM(DB66:DB72)</f>
        <v>0</v>
      </c>
      <c r="DC73" s="55" t="e">
        <f t="shared" si="88"/>
        <v>#DIV/0!</v>
      </c>
      <c r="DD73" s="52">
        <f>SUM(DD66:DD72)</f>
        <v>0</v>
      </c>
      <c r="DE73" s="55" t="e">
        <f t="shared" si="90"/>
        <v>#DIV/0!</v>
      </c>
      <c r="DF73" s="52">
        <f>SUM(DF66:DF72)</f>
        <v>0</v>
      </c>
      <c r="DG73" s="56" t="e">
        <f t="shared" si="92"/>
        <v>#DIV/0!</v>
      </c>
      <c r="DH73" s="175"/>
      <c r="DI73" s="187" t="s">
        <v>175</v>
      </c>
      <c r="DJ73" s="54">
        <f t="shared" ref="DJ73:DK73" si="97">SUM(DJ66:DJ72)</f>
        <v>0</v>
      </c>
      <c r="DK73" s="52">
        <f t="shared" si="97"/>
        <v>0</v>
      </c>
      <c r="DL73" s="53">
        <f>SUM(DL66:DL72)</f>
        <v>0</v>
      </c>
      <c r="DM73"/>
      <c r="DO73" s="57"/>
    </row>
    <row r="74" spans="1:119" s="60" customFormat="1" ht="15.6" x14ac:dyDescent="0.3">
      <c r="A74" s="33"/>
      <c r="B74" s="32" t="s">
        <v>73</v>
      </c>
      <c r="C74" s="42"/>
      <c r="D74" s="43"/>
      <c r="E74" s="47"/>
      <c r="F74" s="47"/>
      <c r="G74" s="47"/>
      <c r="H74" s="47"/>
      <c r="I74" s="48"/>
      <c r="J74" s="290"/>
      <c r="K74" s="47"/>
      <c r="L74" s="44"/>
      <c r="M74" s="47"/>
      <c r="N74" s="44"/>
      <c r="O74" s="48"/>
      <c r="P74" s="146"/>
      <c r="Q74" s="147"/>
      <c r="R74" s="148"/>
      <c r="S74" s="39"/>
      <c r="T74" s="43"/>
      <c r="U74" s="47"/>
      <c r="V74" s="47"/>
      <c r="W74" s="47"/>
      <c r="X74" s="47"/>
      <c r="Y74" s="48"/>
      <c r="Z74" s="46"/>
      <c r="AA74" s="47"/>
      <c r="AB74" s="44"/>
      <c r="AC74" s="47"/>
      <c r="AD74" s="44"/>
      <c r="AE74" s="48"/>
      <c r="AF74" s="146"/>
      <c r="AG74" s="147"/>
      <c r="AH74" s="148"/>
      <c r="AI74" s="41"/>
      <c r="AJ74" s="43"/>
      <c r="AK74" s="47"/>
      <c r="AL74" s="47"/>
      <c r="AM74" s="47"/>
      <c r="AN74" s="47"/>
      <c r="AO74" s="48"/>
      <c r="AP74" s="46"/>
      <c r="AQ74" s="47"/>
      <c r="AR74" s="44"/>
      <c r="AS74" s="47"/>
      <c r="AT74" s="44"/>
      <c r="AU74" s="48"/>
      <c r="AV74" s="146"/>
      <c r="AW74" s="147"/>
      <c r="AX74" s="148"/>
      <c r="AY74" s="41"/>
      <c r="AZ74" s="43"/>
      <c r="BA74" s="47"/>
      <c r="BB74" s="47"/>
      <c r="BC74" s="47"/>
      <c r="BD74" s="47"/>
      <c r="BE74" s="48"/>
      <c r="BF74" s="46"/>
      <c r="BG74" s="47"/>
      <c r="BH74" s="44"/>
      <c r="BI74" s="47"/>
      <c r="BJ74" s="44"/>
      <c r="BK74" s="48"/>
      <c r="BL74" s="146"/>
      <c r="BM74" s="147"/>
      <c r="BN74" s="148"/>
      <c r="BO74" s="41"/>
      <c r="BP74" s="43"/>
      <c r="BQ74" s="47"/>
      <c r="BR74" s="47"/>
      <c r="BS74" s="47"/>
      <c r="BT74" s="47"/>
      <c r="BU74" s="48"/>
      <c r="BV74" s="46"/>
      <c r="BW74" s="47"/>
      <c r="BX74" s="44"/>
      <c r="BY74" s="47"/>
      <c r="BZ74" s="44"/>
      <c r="CA74" s="48"/>
      <c r="CB74" s="146"/>
      <c r="CC74" s="147"/>
      <c r="CD74" s="148"/>
      <c r="CE74" s="41"/>
      <c r="CF74" s="46"/>
      <c r="CG74" s="47"/>
      <c r="CH74" s="47"/>
      <c r="CI74" s="47"/>
      <c r="CJ74" s="47"/>
      <c r="CK74" s="48"/>
      <c r="CL74" s="46"/>
      <c r="CM74" s="47"/>
      <c r="CN74" s="44"/>
      <c r="CO74" s="47"/>
      <c r="CP74" s="44"/>
      <c r="CQ74" s="48"/>
      <c r="CR74" s="146"/>
      <c r="CS74" s="147"/>
      <c r="CT74" s="148"/>
      <c r="CU74" s="41"/>
      <c r="CV74" s="46"/>
      <c r="CW74" s="47"/>
      <c r="CX74" s="47"/>
      <c r="CY74" s="47"/>
      <c r="CZ74" s="44"/>
      <c r="DA74" s="48"/>
      <c r="DB74" s="58"/>
      <c r="DC74" s="47"/>
      <c r="DD74" s="44"/>
      <c r="DE74" s="47"/>
      <c r="DF74" s="44"/>
      <c r="DG74" s="48"/>
      <c r="DH74" s="174"/>
      <c r="DI74" s="186" t="s">
        <v>73</v>
      </c>
      <c r="DJ74" s="46"/>
      <c r="DK74" s="44"/>
      <c r="DL74" s="45"/>
      <c r="DM74"/>
    </row>
    <row r="75" spans="1:119" s="60" customFormat="1" ht="15.6" x14ac:dyDescent="0.3">
      <c r="A75" s="33">
        <v>60</v>
      </c>
      <c r="B75" s="33" t="s">
        <v>74</v>
      </c>
      <c r="C75" s="42"/>
      <c r="D75" s="43"/>
      <c r="E75" s="47"/>
      <c r="F75" s="47"/>
      <c r="G75" s="47"/>
      <c r="H75" s="44"/>
      <c r="I75" s="48"/>
      <c r="J75" s="290"/>
      <c r="K75" s="47"/>
      <c r="L75" s="44"/>
      <c r="M75" s="47"/>
      <c r="N75" s="44"/>
      <c r="O75" s="48"/>
      <c r="P75" s="137">
        <f t="shared" ref="P75:P96" si="98">+D75+J75</f>
        <v>0</v>
      </c>
      <c r="Q75" s="138">
        <f t="shared" ref="Q75:Q96" si="99">+F75+L75</f>
        <v>0</v>
      </c>
      <c r="R75" s="139">
        <f t="shared" ref="R75:R96" si="100">+P75+Q75</f>
        <v>0</v>
      </c>
      <c r="S75" s="39"/>
      <c r="T75" s="43"/>
      <c r="U75" s="47"/>
      <c r="V75" s="47"/>
      <c r="W75" s="47"/>
      <c r="X75" s="44"/>
      <c r="Y75" s="48"/>
      <c r="Z75" s="46"/>
      <c r="AA75" s="47"/>
      <c r="AB75" s="44"/>
      <c r="AC75" s="47"/>
      <c r="AD75" s="44"/>
      <c r="AE75" s="48"/>
      <c r="AF75" s="137">
        <f t="shared" ref="AF75:AF96" si="101">+T75+Z75</f>
        <v>0</v>
      </c>
      <c r="AG75" s="138">
        <f t="shared" ref="AG75:AG96" si="102">+V75+AB75</f>
        <v>0</v>
      </c>
      <c r="AH75" s="139">
        <f t="shared" ref="AH75:AH96" si="103">+AF75+AG75</f>
        <v>0</v>
      </c>
      <c r="AI75" s="41"/>
      <c r="AJ75" s="43"/>
      <c r="AK75" s="47"/>
      <c r="AL75" s="44"/>
      <c r="AM75" s="47"/>
      <c r="AN75" s="44"/>
      <c r="AO75" s="48"/>
      <c r="AP75" s="46"/>
      <c r="AQ75" s="47"/>
      <c r="AR75" s="44"/>
      <c r="AS75" s="47"/>
      <c r="AT75" s="44"/>
      <c r="AU75" s="48"/>
      <c r="AV75" s="137">
        <f t="shared" ref="AV75:AV96" si="104">+AJ75+AP75</f>
        <v>0</v>
      </c>
      <c r="AW75" s="138">
        <f t="shared" ref="AW75:AW96" si="105">+AL75+AR75</f>
        <v>0</v>
      </c>
      <c r="AX75" s="139">
        <f t="shared" ref="AX75:AX96" si="106">+AV75+AW75</f>
        <v>0</v>
      </c>
      <c r="AY75" s="41"/>
      <c r="AZ75" s="43"/>
      <c r="BA75" s="47"/>
      <c r="BB75" s="47"/>
      <c r="BC75" s="47"/>
      <c r="BD75" s="44"/>
      <c r="BE75" s="48"/>
      <c r="BF75" s="46"/>
      <c r="BG75" s="47"/>
      <c r="BH75" s="44"/>
      <c r="BI75" s="47"/>
      <c r="BJ75" s="44"/>
      <c r="BK75" s="48"/>
      <c r="BL75" s="137">
        <f t="shared" ref="BL75:BL96" si="107">+AZ75+BF75</f>
        <v>0</v>
      </c>
      <c r="BM75" s="138">
        <f t="shared" ref="BM75:BM96" si="108">+BB75+BH75</f>
        <v>0</v>
      </c>
      <c r="BN75" s="139">
        <f t="shared" ref="BN75:BN96" si="109">+BL75+BM75</f>
        <v>0</v>
      </c>
      <c r="BO75" s="41"/>
      <c r="BP75" s="43"/>
      <c r="BQ75" s="47"/>
      <c r="BR75" s="47"/>
      <c r="BS75" s="47"/>
      <c r="BT75" s="44"/>
      <c r="BU75" s="48"/>
      <c r="BV75" s="46"/>
      <c r="BW75" s="47"/>
      <c r="BX75" s="44"/>
      <c r="BY75" s="47"/>
      <c r="BZ75" s="44"/>
      <c r="CA75" s="48"/>
      <c r="CB75" s="137">
        <f t="shared" ref="CB75:CB96" si="110">+BP75+BV75</f>
        <v>0</v>
      </c>
      <c r="CC75" s="138">
        <f t="shared" ref="CC75:CC96" si="111">+BR75+BX75</f>
        <v>0</v>
      </c>
      <c r="CD75" s="139">
        <f t="shared" ref="CD75:CD96" si="112">+CB75+CC75</f>
        <v>0</v>
      </c>
      <c r="CE75" s="41"/>
      <c r="CF75" s="46"/>
      <c r="CG75" s="47"/>
      <c r="CH75" s="47"/>
      <c r="CI75" s="47"/>
      <c r="CJ75" s="44"/>
      <c r="CK75" s="48"/>
      <c r="CL75" s="46"/>
      <c r="CM75" s="47"/>
      <c r="CN75" s="44"/>
      <c r="CO75" s="47"/>
      <c r="CP75" s="44"/>
      <c r="CQ75" s="48"/>
      <c r="CR75" s="137">
        <f t="shared" ref="CR75:CR96" si="113">+CF75+CL75</f>
        <v>0</v>
      </c>
      <c r="CS75" s="138">
        <f t="shared" ref="CS75:CS96" si="114">+CH75+CN75</f>
        <v>0</v>
      </c>
      <c r="CT75" s="139">
        <f t="shared" ref="CT75:CT96" si="115">+CR75+CS75</f>
        <v>0</v>
      </c>
      <c r="CU75" s="41"/>
      <c r="CV75" s="46">
        <f t="shared" ref="CV75:CV94" si="116">+D75+T75+AJ75+AZ75+BP75+CF75</f>
        <v>0</v>
      </c>
      <c r="CW75" s="47" t="e">
        <f t="shared" si="96"/>
        <v>#DIV/0!</v>
      </c>
      <c r="CX75" s="47">
        <f t="shared" ref="CX75:CX94" si="117">+F75+V75+AL75+BB75+BR75+CH75</f>
        <v>0</v>
      </c>
      <c r="CY75" s="47" t="e">
        <f t="shared" ref="CY75:CY96" si="118">+CX75/$CX$111</f>
        <v>#DIV/0!</v>
      </c>
      <c r="CZ75" s="44">
        <f t="shared" ref="CZ75:CZ96" si="119">+CV75+CX75</f>
        <v>0</v>
      </c>
      <c r="DA75" s="48" t="e">
        <f t="shared" ref="DA75:DA96" si="120">+CZ75/$CZ$111</f>
        <v>#DIV/0!</v>
      </c>
      <c r="DB75" s="46">
        <f t="shared" ref="DB75:DB94" si="121">+J75+Z75+AP75+BF75+BV75+CL75</f>
        <v>0</v>
      </c>
      <c r="DC75" s="47" t="e">
        <f t="shared" si="88"/>
        <v>#DIV/0!</v>
      </c>
      <c r="DD75" s="44">
        <f t="shared" ref="DD75:DD94" si="122">+L75+AB75+AR75+BH75+BX75+CN75</f>
        <v>0</v>
      </c>
      <c r="DE75" s="47" t="e">
        <f t="shared" ref="DE75:DE96" si="123">+DD75/$DD$111</f>
        <v>#DIV/0!</v>
      </c>
      <c r="DF75" s="44">
        <f t="shared" ref="DF75:DF94" si="124">+DB75+DD75</f>
        <v>0</v>
      </c>
      <c r="DG75" s="48" t="e">
        <f t="shared" ref="DG75:DG96" si="125">+DF75/$DF$111</f>
        <v>#DIV/0!</v>
      </c>
      <c r="DH75" s="174"/>
      <c r="DI75" s="187" t="s">
        <v>74</v>
      </c>
      <c r="DJ75" s="46">
        <f t="shared" ref="DJ75:DJ94" si="126">+CZ75</f>
        <v>0</v>
      </c>
      <c r="DK75" s="44">
        <f t="shared" ref="DK75:DK94" si="127">+DF75</f>
        <v>0</v>
      </c>
      <c r="DL75" s="45">
        <f t="shared" ref="DL75:DL94" si="128">+DJ75+DK75</f>
        <v>0</v>
      </c>
      <c r="DM75"/>
    </row>
    <row r="76" spans="1:119" s="60" customFormat="1" ht="15.6" x14ac:dyDescent="0.3">
      <c r="A76" s="33">
        <v>61</v>
      </c>
      <c r="B76" s="33" t="s">
        <v>75</v>
      </c>
      <c r="C76" s="42"/>
      <c r="D76" s="43"/>
      <c r="E76" s="47"/>
      <c r="F76" s="47"/>
      <c r="G76" s="47"/>
      <c r="H76" s="44"/>
      <c r="I76" s="48"/>
      <c r="J76" s="290"/>
      <c r="K76" s="47"/>
      <c r="L76" s="44"/>
      <c r="M76" s="47"/>
      <c r="N76" s="44"/>
      <c r="O76" s="48"/>
      <c r="P76" s="137">
        <f t="shared" si="98"/>
        <v>0</v>
      </c>
      <c r="Q76" s="138">
        <f t="shared" si="99"/>
        <v>0</v>
      </c>
      <c r="R76" s="139">
        <f t="shared" si="100"/>
        <v>0</v>
      </c>
      <c r="S76" s="39"/>
      <c r="T76" s="43"/>
      <c r="U76" s="47"/>
      <c r="V76" s="47"/>
      <c r="W76" s="47"/>
      <c r="X76" s="44"/>
      <c r="Y76" s="48"/>
      <c r="Z76" s="46"/>
      <c r="AA76" s="47"/>
      <c r="AB76" s="44"/>
      <c r="AC76" s="47"/>
      <c r="AD76" s="44"/>
      <c r="AE76" s="48"/>
      <c r="AF76" s="137">
        <f t="shared" si="101"/>
        <v>0</v>
      </c>
      <c r="AG76" s="138">
        <f t="shared" si="102"/>
        <v>0</v>
      </c>
      <c r="AH76" s="139">
        <f t="shared" si="103"/>
        <v>0</v>
      </c>
      <c r="AI76" s="41"/>
      <c r="AJ76" s="43"/>
      <c r="AK76" s="47"/>
      <c r="AL76" s="44"/>
      <c r="AM76" s="47"/>
      <c r="AN76" s="44"/>
      <c r="AO76" s="48"/>
      <c r="AP76" s="46"/>
      <c r="AQ76" s="47"/>
      <c r="AR76" s="44"/>
      <c r="AS76" s="47"/>
      <c r="AT76" s="44"/>
      <c r="AU76" s="48"/>
      <c r="AV76" s="137">
        <f t="shared" si="104"/>
        <v>0</v>
      </c>
      <c r="AW76" s="138">
        <f t="shared" si="105"/>
        <v>0</v>
      </c>
      <c r="AX76" s="139">
        <f t="shared" si="106"/>
        <v>0</v>
      </c>
      <c r="AY76" s="41"/>
      <c r="AZ76" s="43"/>
      <c r="BA76" s="47"/>
      <c r="BB76" s="47"/>
      <c r="BC76" s="47"/>
      <c r="BD76" s="44"/>
      <c r="BE76" s="48"/>
      <c r="BF76" s="46"/>
      <c r="BG76" s="47"/>
      <c r="BH76" s="44"/>
      <c r="BI76" s="47"/>
      <c r="BJ76" s="44"/>
      <c r="BK76" s="48"/>
      <c r="BL76" s="137">
        <f t="shared" si="107"/>
        <v>0</v>
      </c>
      <c r="BM76" s="138">
        <f t="shared" si="108"/>
        <v>0</v>
      </c>
      <c r="BN76" s="139">
        <f t="shared" si="109"/>
        <v>0</v>
      </c>
      <c r="BO76" s="41"/>
      <c r="BP76" s="43"/>
      <c r="BQ76" s="47"/>
      <c r="BR76" s="47"/>
      <c r="BS76" s="47"/>
      <c r="BT76" s="44"/>
      <c r="BU76" s="48"/>
      <c r="BV76" s="46"/>
      <c r="BW76" s="47"/>
      <c r="BX76" s="44"/>
      <c r="BY76" s="47"/>
      <c r="BZ76" s="44"/>
      <c r="CA76" s="48"/>
      <c r="CB76" s="137">
        <f t="shared" si="110"/>
        <v>0</v>
      </c>
      <c r="CC76" s="138">
        <f t="shared" si="111"/>
        <v>0</v>
      </c>
      <c r="CD76" s="139">
        <f t="shared" si="112"/>
        <v>0</v>
      </c>
      <c r="CE76" s="41"/>
      <c r="CF76" s="46"/>
      <c r="CG76" s="47"/>
      <c r="CH76" s="47"/>
      <c r="CI76" s="47"/>
      <c r="CJ76" s="44"/>
      <c r="CK76" s="48"/>
      <c r="CL76" s="46"/>
      <c r="CM76" s="47"/>
      <c r="CN76" s="44"/>
      <c r="CO76" s="47"/>
      <c r="CP76" s="44"/>
      <c r="CQ76" s="48"/>
      <c r="CR76" s="137">
        <f t="shared" si="113"/>
        <v>0</v>
      </c>
      <c r="CS76" s="138">
        <f t="shared" si="114"/>
        <v>0</v>
      </c>
      <c r="CT76" s="139">
        <f t="shared" si="115"/>
        <v>0</v>
      </c>
      <c r="CU76" s="41"/>
      <c r="CV76" s="46">
        <f t="shared" si="116"/>
        <v>0</v>
      </c>
      <c r="CW76" s="47" t="e">
        <f t="shared" si="96"/>
        <v>#DIV/0!</v>
      </c>
      <c r="CX76" s="47">
        <f t="shared" si="117"/>
        <v>0</v>
      </c>
      <c r="CY76" s="47" t="e">
        <f t="shared" si="118"/>
        <v>#DIV/0!</v>
      </c>
      <c r="CZ76" s="44">
        <f t="shared" si="119"/>
        <v>0</v>
      </c>
      <c r="DA76" s="48" t="e">
        <f t="shared" si="120"/>
        <v>#DIV/0!</v>
      </c>
      <c r="DB76" s="46">
        <f t="shared" si="121"/>
        <v>0</v>
      </c>
      <c r="DC76" s="47" t="e">
        <f t="shared" si="88"/>
        <v>#DIV/0!</v>
      </c>
      <c r="DD76" s="44">
        <f t="shared" si="122"/>
        <v>0</v>
      </c>
      <c r="DE76" s="47" t="e">
        <f t="shared" si="123"/>
        <v>#DIV/0!</v>
      </c>
      <c r="DF76" s="44">
        <f t="shared" si="124"/>
        <v>0</v>
      </c>
      <c r="DG76" s="48" t="e">
        <f t="shared" si="125"/>
        <v>#DIV/0!</v>
      </c>
      <c r="DH76" s="174"/>
      <c r="DI76" s="187" t="s">
        <v>75</v>
      </c>
      <c r="DJ76" s="46">
        <f t="shared" si="126"/>
        <v>0</v>
      </c>
      <c r="DK76" s="44">
        <f t="shared" si="127"/>
        <v>0</v>
      </c>
      <c r="DL76" s="45">
        <f t="shared" si="128"/>
        <v>0</v>
      </c>
      <c r="DM76"/>
    </row>
    <row r="77" spans="1:119" s="60" customFormat="1" ht="15.6" x14ac:dyDescent="0.3">
      <c r="A77" s="33">
        <v>62</v>
      </c>
      <c r="B77" s="33" t="s">
        <v>76</v>
      </c>
      <c r="C77" s="42"/>
      <c r="D77" s="43"/>
      <c r="E77" s="47"/>
      <c r="F77" s="47"/>
      <c r="G77" s="47"/>
      <c r="H77" s="44"/>
      <c r="I77" s="48"/>
      <c r="J77" s="290"/>
      <c r="K77" s="47"/>
      <c r="L77" s="44"/>
      <c r="M77" s="47"/>
      <c r="N77" s="44"/>
      <c r="O77" s="48"/>
      <c r="P77" s="137">
        <f t="shared" si="98"/>
        <v>0</v>
      </c>
      <c r="Q77" s="138">
        <f t="shared" si="99"/>
        <v>0</v>
      </c>
      <c r="R77" s="139">
        <f t="shared" si="100"/>
        <v>0</v>
      </c>
      <c r="S77" s="39"/>
      <c r="T77" s="43"/>
      <c r="U77" s="47"/>
      <c r="V77" s="47"/>
      <c r="W77" s="47"/>
      <c r="X77" s="44"/>
      <c r="Y77" s="48"/>
      <c r="Z77" s="46"/>
      <c r="AA77" s="47"/>
      <c r="AB77" s="44"/>
      <c r="AC77" s="47"/>
      <c r="AD77" s="44"/>
      <c r="AE77" s="48"/>
      <c r="AF77" s="137">
        <f t="shared" si="101"/>
        <v>0</v>
      </c>
      <c r="AG77" s="138">
        <f t="shared" si="102"/>
        <v>0</v>
      </c>
      <c r="AH77" s="139">
        <f t="shared" si="103"/>
        <v>0</v>
      </c>
      <c r="AI77" s="41"/>
      <c r="AJ77" s="43"/>
      <c r="AK77" s="47"/>
      <c r="AL77" s="44"/>
      <c r="AM77" s="47"/>
      <c r="AN77" s="44"/>
      <c r="AO77" s="48"/>
      <c r="AP77" s="46"/>
      <c r="AQ77" s="47"/>
      <c r="AR77" s="44"/>
      <c r="AS77" s="47"/>
      <c r="AT77" s="44"/>
      <c r="AU77" s="48"/>
      <c r="AV77" s="137">
        <f t="shared" si="104"/>
        <v>0</v>
      </c>
      <c r="AW77" s="138">
        <f t="shared" si="105"/>
        <v>0</v>
      </c>
      <c r="AX77" s="139">
        <f t="shared" si="106"/>
        <v>0</v>
      </c>
      <c r="AY77" s="41"/>
      <c r="AZ77" s="43"/>
      <c r="BA77" s="47"/>
      <c r="BB77" s="47"/>
      <c r="BC77" s="47"/>
      <c r="BD77" s="44"/>
      <c r="BE77" s="48"/>
      <c r="BF77" s="46"/>
      <c r="BG77" s="47"/>
      <c r="BH77" s="44"/>
      <c r="BI77" s="47"/>
      <c r="BJ77" s="44"/>
      <c r="BK77" s="48"/>
      <c r="BL77" s="137">
        <f t="shared" si="107"/>
        <v>0</v>
      </c>
      <c r="BM77" s="138">
        <f t="shared" si="108"/>
        <v>0</v>
      </c>
      <c r="BN77" s="139">
        <f t="shared" si="109"/>
        <v>0</v>
      </c>
      <c r="BO77" s="41"/>
      <c r="BP77" s="43"/>
      <c r="BQ77" s="47"/>
      <c r="BR77" s="47"/>
      <c r="BS77" s="47"/>
      <c r="BT77" s="44"/>
      <c r="BU77" s="48"/>
      <c r="BV77" s="46"/>
      <c r="BW77" s="47"/>
      <c r="BX77" s="44"/>
      <c r="BY77" s="47"/>
      <c r="BZ77" s="44"/>
      <c r="CA77" s="48"/>
      <c r="CB77" s="137">
        <f t="shared" si="110"/>
        <v>0</v>
      </c>
      <c r="CC77" s="138">
        <f t="shared" si="111"/>
        <v>0</v>
      </c>
      <c r="CD77" s="139">
        <f t="shared" si="112"/>
        <v>0</v>
      </c>
      <c r="CE77" s="41"/>
      <c r="CF77" s="46"/>
      <c r="CG77" s="47"/>
      <c r="CH77" s="47"/>
      <c r="CI77" s="47"/>
      <c r="CJ77" s="44"/>
      <c r="CK77" s="48"/>
      <c r="CL77" s="46"/>
      <c r="CM77" s="47"/>
      <c r="CN77" s="44"/>
      <c r="CO77" s="47"/>
      <c r="CP77" s="44"/>
      <c r="CQ77" s="48"/>
      <c r="CR77" s="137">
        <f t="shared" si="113"/>
        <v>0</v>
      </c>
      <c r="CS77" s="138">
        <f t="shared" si="114"/>
        <v>0</v>
      </c>
      <c r="CT77" s="139">
        <f t="shared" si="115"/>
        <v>0</v>
      </c>
      <c r="CU77" s="41"/>
      <c r="CV77" s="46">
        <f t="shared" si="116"/>
        <v>0</v>
      </c>
      <c r="CW77" s="47" t="e">
        <f t="shared" si="96"/>
        <v>#DIV/0!</v>
      </c>
      <c r="CX77" s="47">
        <f t="shared" si="117"/>
        <v>0</v>
      </c>
      <c r="CY77" s="47" t="e">
        <f t="shared" si="118"/>
        <v>#DIV/0!</v>
      </c>
      <c r="CZ77" s="44">
        <f t="shared" si="119"/>
        <v>0</v>
      </c>
      <c r="DA77" s="48" t="e">
        <f t="shared" si="120"/>
        <v>#DIV/0!</v>
      </c>
      <c r="DB77" s="46">
        <f t="shared" si="121"/>
        <v>0</v>
      </c>
      <c r="DC77" s="47" t="e">
        <f t="shared" si="88"/>
        <v>#DIV/0!</v>
      </c>
      <c r="DD77" s="44">
        <f t="shared" si="122"/>
        <v>0</v>
      </c>
      <c r="DE77" s="47" t="e">
        <f t="shared" si="123"/>
        <v>#DIV/0!</v>
      </c>
      <c r="DF77" s="44">
        <f t="shared" si="124"/>
        <v>0</v>
      </c>
      <c r="DG77" s="48" t="e">
        <f t="shared" si="125"/>
        <v>#DIV/0!</v>
      </c>
      <c r="DH77" s="174"/>
      <c r="DI77" s="187" t="s">
        <v>76</v>
      </c>
      <c r="DJ77" s="46">
        <f t="shared" si="126"/>
        <v>0</v>
      </c>
      <c r="DK77" s="44">
        <f t="shared" si="127"/>
        <v>0</v>
      </c>
      <c r="DL77" s="45">
        <f t="shared" si="128"/>
        <v>0</v>
      </c>
      <c r="DM77"/>
    </row>
    <row r="78" spans="1:119" s="60" customFormat="1" ht="15.6" x14ac:dyDescent="0.3">
      <c r="A78" s="33">
        <v>63</v>
      </c>
      <c r="B78" s="33" t="s">
        <v>77</v>
      </c>
      <c r="C78" s="42"/>
      <c r="D78" s="43"/>
      <c r="E78" s="47"/>
      <c r="F78" s="47"/>
      <c r="G78" s="47"/>
      <c r="H78" s="44"/>
      <c r="I78" s="48"/>
      <c r="J78" s="290"/>
      <c r="K78" s="47"/>
      <c r="L78" s="44"/>
      <c r="M78" s="47"/>
      <c r="N78" s="44"/>
      <c r="O78" s="48"/>
      <c r="P78" s="137">
        <f t="shared" si="98"/>
        <v>0</v>
      </c>
      <c r="Q78" s="138">
        <f t="shared" si="99"/>
        <v>0</v>
      </c>
      <c r="R78" s="139">
        <f t="shared" si="100"/>
        <v>0</v>
      </c>
      <c r="S78" s="39"/>
      <c r="T78" s="43"/>
      <c r="U78" s="47"/>
      <c r="V78" s="47"/>
      <c r="W78" s="47"/>
      <c r="X78" s="44"/>
      <c r="Y78" s="48"/>
      <c r="Z78" s="46"/>
      <c r="AA78" s="47"/>
      <c r="AB78" s="44"/>
      <c r="AC78" s="47"/>
      <c r="AD78" s="44"/>
      <c r="AE78" s="48"/>
      <c r="AF78" s="137">
        <f t="shared" si="101"/>
        <v>0</v>
      </c>
      <c r="AG78" s="138">
        <f t="shared" si="102"/>
        <v>0</v>
      </c>
      <c r="AH78" s="139">
        <f t="shared" si="103"/>
        <v>0</v>
      </c>
      <c r="AI78" s="41"/>
      <c r="AJ78" s="43"/>
      <c r="AK78" s="47"/>
      <c r="AL78" s="44"/>
      <c r="AM78" s="47"/>
      <c r="AN78" s="44"/>
      <c r="AO78" s="48"/>
      <c r="AP78" s="46"/>
      <c r="AQ78" s="47"/>
      <c r="AR78" s="44"/>
      <c r="AS78" s="47"/>
      <c r="AT78" s="44"/>
      <c r="AU78" s="48"/>
      <c r="AV78" s="137">
        <f t="shared" si="104"/>
        <v>0</v>
      </c>
      <c r="AW78" s="138">
        <f t="shared" si="105"/>
        <v>0</v>
      </c>
      <c r="AX78" s="139">
        <f t="shared" si="106"/>
        <v>0</v>
      </c>
      <c r="AY78" s="41"/>
      <c r="AZ78" s="43"/>
      <c r="BA78" s="47"/>
      <c r="BB78" s="47"/>
      <c r="BC78" s="47"/>
      <c r="BD78" s="44"/>
      <c r="BE78" s="48"/>
      <c r="BF78" s="46"/>
      <c r="BG78" s="47"/>
      <c r="BH78" s="44"/>
      <c r="BI78" s="47"/>
      <c r="BJ78" s="44"/>
      <c r="BK78" s="48"/>
      <c r="BL78" s="137">
        <f t="shared" si="107"/>
        <v>0</v>
      </c>
      <c r="BM78" s="138">
        <f t="shared" si="108"/>
        <v>0</v>
      </c>
      <c r="BN78" s="139">
        <f t="shared" si="109"/>
        <v>0</v>
      </c>
      <c r="BO78" s="41"/>
      <c r="BP78" s="43"/>
      <c r="BQ78" s="47"/>
      <c r="BR78" s="47"/>
      <c r="BS78" s="47"/>
      <c r="BT78" s="44"/>
      <c r="BU78" s="48"/>
      <c r="BV78" s="46"/>
      <c r="BW78" s="47"/>
      <c r="BX78" s="44"/>
      <c r="BY78" s="47"/>
      <c r="BZ78" s="44"/>
      <c r="CA78" s="48"/>
      <c r="CB78" s="137">
        <f t="shared" si="110"/>
        <v>0</v>
      </c>
      <c r="CC78" s="138">
        <f t="shared" si="111"/>
        <v>0</v>
      </c>
      <c r="CD78" s="139">
        <f t="shared" si="112"/>
        <v>0</v>
      </c>
      <c r="CE78" s="41"/>
      <c r="CF78" s="46"/>
      <c r="CG78" s="47"/>
      <c r="CH78" s="47"/>
      <c r="CI78" s="47"/>
      <c r="CJ78" s="44"/>
      <c r="CK78" s="48"/>
      <c r="CL78" s="46"/>
      <c r="CM78" s="47"/>
      <c r="CN78" s="44"/>
      <c r="CO78" s="47"/>
      <c r="CP78" s="44"/>
      <c r="CQ78" s="48"/>
      <c r="CR78" s="137">
        <f t="shared" si="113"/>
        <v>0</v>
      </c>
      <c r="CS78" s="138">
        <f t="shared" si="114"/>
        <v>0</v>
      </c>
      <c r="CT78" s="139">
        <f t="shared" si="115"/>
        <v>0</v>
      </c>
      <c r="CU78" s="41"/>
      <c r="CV78" s="46">
        <f t="shared" si="116"/>
        <v>0</v>
      </c>
      <c r="CW78" s="47" t="e">
        <f t="shared" si="96"/>
        <v>#DIV/0!</v>
      </c>
      <c r="CX78" s="47">
        <f t="shared" si="117"/>
        <v>0</v>
      </c>
      <c r="CY78" s="47" t="e">
        <f t="shared" si="118"/>
        <v>#DIV/0!</v>
      </c>
      <c r="CZ78" s="44">
        <f t="shared" si="119"/>
        <v>0</v>
      </c>
      <c r="DA78" s="48" t="e">
        <f t="shared" si="120"/>
        <v>#DIV/0!</v>
      </c>
      <c r="DB78" s="46">
        <f t="shared" si="121"/>
        <v>0</v>
      </c>
      <c r="DC78" s="47" t="e">
        <f t="shared" si="88"/>
        <v>#DIV/0!</v>
      </c>
      <c r="DD78" s="44">
        <f t="shared" si="122"/>
        <v>0</v>
      </c>
      <c r="DE78" s="47" t="e">
        <f t="shared" si="123"/>
        <v>#DIV/0!</v>
      </c>
      <c r="DF78" s="44">
        <f t="shared" si="124"/>
        <v>0</v>
      </c>
      <c r="DG78" s="48" t="e">
        <f t="shared" si="125"/>
        <v>#DIV/0!</v>
      </c>
      <c r="DH78" s="174"/>
      <c r="DI78" s="187" t="s">
        <v>77</v>
      </c>
      <c r="DJ78" s="46">
        <f t="shared" si="126"/>
        <v>0</v>
      </c>
      <c r="DK78" s="44">
        <f t="shared" si="127"/>
        <v>0</v>
      </c>
      <c r="DL78" s="45">
        <f t="shared" si="128"/>
        <v>0</v>
      </c>
      <c r="DM78"/>
    </row>
    <row r="79" spans="1:119" s="60" customFormat="1" ht="15.6" x14ac:dyDescent="0.3">
      <c r="A79" s="33">
        <v>64</v>
      </c>
      <c r="B79" s="33" t="s">
        <v>78</v>
      </c>
      <c r="C79" s="42"/>
      <c r="D79" s="43"/>
      <c r="E79" s="47"/>
      <c r="F79" s="47"/>
      <c r="G79" s="47"/>
      <c r="H79" s="44"/>
      <c r="I79" s="48"/>
      <c r="J79" s="290"/>
      <c r="K79" s="47"/>
      <c r="L79" s="44"/>
      <c r="M79" s="47"/>
      <c r="N79" s="44"/>
      <c r="O79" s="48"/>
      <c r="P79" s="137">
        <f t="shared" si="98"/>
        <v>0</v>
      </c>
      <c r="Q79" s="138">
        <f t="shared" si="99"/>
        <v>0</v>
      </c>
      <c r="R79" s="139">
        <f t="shared" si="100"/>
        <v>0</v>
      </c>
      <c r="S79" s="39"/>
      <c r="T79" s="43"/>
      <c r="U79" s="47"/>
      <c r="V79" s="47"/>
      <c r="W79" s="47"/>
      <c r="X79" s="44"/>
      <c r="Y79" s="48"/>
      <c r="Z79" s="46"/>
      <c r="AA79" s="47"/>
      <c r="AB79" s="44"/>
      <c r="AC79" s="47"/>
      <c r="AD79" s="44"/>
      <c r="AE79" s="48"/>
      <c r="AF79" s="137">
        <f t="shared" si="101"/>
        <v>0</v>
      </c>
      <c r="AG79" s="138">
        <f t="shared" si="102"/>
        <v>0</v>
      </c>
      <c r="AH79" s="139">
        <f t="shared" si="103"/>
        <v>0</v>
      </c>
      <c r="AI79" s="41"/>
      <c r="AJ79" s="43"/>
      <c r="AK79" s="47"/>
      <c r="AL79" s="44"/>
      <c r="AM79" s="47"/>
      <c r="AN79" s="44"/>
      <c r="AO79" s="48"/>
      <c r="AP79" s="46"/>
      <c r="AQ79" s="47"/>
      <c r="AR79" s="44"/>
      <c r="AS79" s="47"/>
      <c r="AT79" s="44"/>
      <c r="AU79" s="48"/>
      <c r="AV79" s="137">
        <f t="shared" si="104"/>
        <v>0</v>
      </c>
      <c r="AW79" s="138">
        <f t="shared" si="105"/>
        <v>0</v>
      </c>
      <c r="AX79" s="139">
        <f t="shared" si="106"/>
        <v>0</v>
      </c>
      <c r="AY79" s="41"/>
      <c r="AZ79" s="43"/>
      <c r="BA79" s="47"/>
      <c r="BB79" s="47"/>
      <c r="BC79" s="47"/>
      <c r="BD79" s="44"/>
      <c r="BE79" s="48"/>
      <c r="BF79" s="46"/>
      <c r="BG79" s="47"/>
      <c r="BH79" s="44"/>
      <c r="BI79" s="47"/>
      <c r="BJ79" s="44"/>
      <c r="BK79" s="48"/>
      <c r="BL79" s="137">
        <f t="shared" si="107"/>
        <v>0</v>
      </c>
      <c r="BM79" s="138">
        <f t="shared" si="108"/>
        <v>0</v>
      </c>
      <c r="BN79" s="139">
        <f t="shared" si="109"/>
        <v>0</v>
      </c>
      <c r="BO79" s="41"/>
      <c r="BP79" s="43"/>
      <c r="BQ79" s="47"/>
      <c r="BR79" s="47"/>
      <c r="BS79" s="47"/>
      <c r="BT79" s="44"/>
      <c r="BU79" s="48"/>
      <c r="BV79" s="46"/>
      <c r="BW79" s="47"/>
      <c r="BX79" s="44"/>
      <c r="BY79" s="47"/>
      <c r="BZ79" s="44"/>
      <c r="CA79" s="48"/>
      <c r="CB79" s="137">
        <f t="shared" si="110"/>
        <v>0</v>
      </c>
      <c r="CC79" s="138">
        <f t="shared" si="111"/>
        <v>0</v>
      </c>
      <c r="CD79" s="139">
        <f t="shared" si="112"/>
        <v>0</v>
      </c>
      <c r="CE79" s="41"/>
      <c r="CF79" s="46"/>
      <c r="CG79" s="47"/>
      <c r="CH79" s="47"/>
      <c r="CI79" s="47"/>
      <c r="CJ79" s="44"/>
      <c r="CK79" s="48"/>
      <c r="CL79" s="46"/>
      <c r="CM79" s="47"/>
      <c r="CN79" s="44"/>
      <c r="CO79" s="47"/>
      <c r="CP79" s="44"/>
      <c r="CQ79" s="48"/>
      <c r="CR79" s="137">
        <f t="shared" si="113"/>
        <v>0</v>
      </c>
      <c r="CS79" s="138">
        <f t="shared" si="114"/>
        <v>0</v>
      </c>
      <c r="CT79" s="139">
        <f t="shared" si="115"/>
        <v>0</v>
      </c>
      <c r="CU79" s="41"/>
      <c r="CV79" s="46">
        <f t="shared" si="116"/>
        <v>0</v>
      </c>
      <c r="CW79" s="47" t="e">
        <f t="shared" si="96"/>
        <v>#DIV/0!</v>
      </c>
      <c r="CX79" s="47">
        <f t="shared" si="117"/>
        <v>0</v>
      </c>
      <c r="CY79" s="47" t="e">
        <f t="shared" si="118"/>
        <v>#DIV/0!</v>
      </c>
      <c r="CZ79" s="44">
        <f t="shared" si="119"/>
        <v>0</v>
      </c>
      <c r="DA79" s="48" t="e">
        <f t="shared" si="120"/>
        <v>#DIV/0!</v>
      </c>
      <c r="DB79" s="46">
        <f t="shared" si="121"/>
        <v>0</v>
      </c>
      <c r="DC79" s="47" t="e">
        <f t="shared" si="88"/>
        <v>#DIV/0!</v>
      </c>
      <c r="DD79" s="44">
        <f t="shared" si="122"/>
        <v>0</v>
      </c>
      <c r="DE79" s="47" t="e">
        <f t="shared" si="123"/>
        <v>#DIV/0!</v>
      </c>
      <c r="DF79" s="44">
        <f t="shared" si="124"/>
        <v>0</v>
      </c>
      <c r="DG79" s="48" t="e">
        <f t="shared" si="125"/>
        <v>#DIV/0!</v>
      </c>
      <c r="DH79" s="174"/>
      <c r="DI79" s="187" t="s">
        <v>78</v>
      </c>
      <c r="DJ79" s="46">
        <f t="shared" si="126"/>
        <v>0</v>
      </c>
      <c r="DK79" s="44">
        <f t="shared" si="127"/>
        <v>0</v>
      </c>
      <c r="DL79" s="45">
        <f t="shared" si="128"/>
        <v>0</v>
      </c>
      <c r="DM79"/>
    </row>
    <row r="80" spans="1:119" s="60" customFormat="1" ht="15.6" x14ac:dyDescent="0.3">
      <c r="A80" s="33">
        <v>65</v>
      </c>
      <c r="B80" s="33" t="s">
        <v>79</v>
      </c>
      <c r="C80" s="42"/>
      <c r="D80" s="43"/>
      <c r="E80" s="47"/>
      <c r="F80" s="47"/>
      <c r="G80" s="47"/>
      <c r="H80" s="44"/>
      <c r="I80" s="48"/>
      <c r="J80" s="290"/>
      <c r="K80" s="47"/>
      <c r="L80" s="44"/>
      <c r="M80" s="47"/>
      <c r="N80" s="44"/>
      <c r="O80" s="48"/>
      <c r="P80" s="137">
        <f t="shared" si="98"/>
        <v>0</v>
      </c>
      <c r="Q80" s="138">
        <f t="shared" si="99"/>
        <v>0</v>
      </c>
      <c r="R80" s="139">
        <f t="shared" si="100"/>
        <v>0</v>
      </c>
      <c r="S80" s="39"/>
      <c r="T80" s="43"/>
      <c r="U80" s="47"/>
      <c r="V80" s="47"/>
      <c r="W80" s="47"/>
      <c r="X80" s="44"/>
      <c r="Y80" s="48"/>
      <c r="Z80" s="46"/>
      <c r="AA80" s="47"/>
      <c r="AB80" s="44"/>
      <c r="AC80" s="47"/>
      <c r="AD80" s="44"/>
      <c r="AE80" s="48"/>
      <c r="AF80" s="137">
        <f t="shared" si="101"/>
        <v>0</v>
      </c>
      <c r="AG80" s="138">
        <f t="shared" si="102"/>
        <v>0</v>
      </c>
      <c r="AH80" s="139">
        <f t="shared" si="103"/>
        <v>0</v>
      </c>
      <c r="AI80" s="41"/>
      <c r="AJ80" s="43"/>
      <c r="AK80" s="47"/>
      <c r="AL80" s="44"/>
      <c r="AM80" s="47"/>
      <c r="AN80" s="44"/>
      <c r="AO80" s="48"/>
      <c r="AP80" s="46"/>
      <c r="AQ80" s="47"/>
      <c r="AR80" s="44"/>
      <c r="AS80" s="47"/>
      <c r="AT80" s="44"/>
      <c r="AU80" s="48"/>
      <c r="AV80" s="137">
        <f t="shared" si="104"/>
        <v>0</v>
      </c>
      <c r="AW80" s="138">
        <f t="shared" si="105"/>
        <v>0</v>
      </c>
      <c r="AX80" s="139">
        <f t="shared" si="106"/>
        <v>0</v>
      </c>
      <c r="AY80" s="41"/>
      <c r="AZ80" s="43"/>
      <c r="BA80" s="47"/>
      <c r="BB80" s="47"/>
      <c r="BC80" s="47"/>
      <c r="BD80" s="44"/>
      <c r="BE80" s="48"/>
      <c r="BF80" s="46"/>
      <c r="BG80" s="47"/>
      <c r="BH80" s="44"/>
      <c r="BI80" s="47"/>
      <c r="BJ80" s="44"/>
      <c r="BK80" s="48"/>
      <c r="BL80" s="137">
        <f t="shared" si="107"/>
        <v>0</v>
      </c>
      <c r="BM80" s="138">
        <f t="shared" si="108"/>
        <v>0</v>
      </c>
      <c r="BN80" s="139">
        <f t="shared" si="109"/>
        <v>0</v>
      </c>
      <c r="BO80" s="41"/>
      <c r="BP80" s="43"/>
      <c r="BQ80" s="47"/>
      <c r="BR80" s="47"/>
      <c r="BS80" s="47"/>
      <c r="BT80" s="44"/>
      <c r="BU80" s="48"/>
      <c r="BV80" s="46"/>
      <c r="BW80" s="47"/>
      <c r="BX80" s="44"/>
      <c r="BY80" s="47"/>
      <c r="BZ80" s="44"/>
      <c r="CA80" s="48"/>
      <c r="CB80" s="137">
        <f t="shared" si="110"/>
        <v>0</v>
      </c>
      <c r="CC80" s="138">
        <f t="shared" si="111"/>
        <v>0</v>
      </c>
      <c r="CD80" s="139">
        <f t="shared" si="112"/>
        <v>0</v>
      </c>
      <c r="CE80" s="41"/>
      <c r="CF80" s="46"/>
      <c r="CG80" s="47"/>
      <c r="CH80" s="47"/>
      <c r="CI80" s="47"/>
      <c r="CJ80" s="44"/>
      <c r="CK80" s="48"/>
      <c r="CL80" s="46"/>
      <c r="CM80" s="47"/>
      <c r="CN80" s="44"/>
      <c r="CO80" s="47"/>
      <c r="CP80" s="44"/>
      <c r="CQ80" s="48"/>
      <c r="CR80" s="137">
        <f t="shared" si="113"/>
        <v>0</v>
      </c>
      <c r="CS80" s="138">
        <f t="shared" si="114"/>
        <v>0</v>
      </c>
      <c r="CT80" s="139">
        <f t="shared" si="115"/>
        <v>0</v>
      </c>
      <c r="CU80" s="41"/>
      <c r="CV80" s="46">
        <f t="shared" si="116"/>
        <v>0</v>
      </c>
      <c r="CW80" s="47" t="e">
        <f t="shared" si="96"/>
        <v>#DIV/0!</v>
      </c>
      <c r="CX80" s="47">
        <f t="shared" si="117"/>
        <v>0</v>
      </c>
      <c r="CY80" s="47" t="e">
        <f t="shared" si="118"/>
        <v>#DIV/0!</v>
      </c>
      <c r="CZ80" s="44">
        <f t="shared" si="119"/>
        <v>0</v>
      </c>
      <c r="DA80" s="48" t="e">
        <f t="shared" si="120"/>
        <v>#DIV/0!</v>
      </c>
      <c r="DB80" s="46">
        <f t="shared" si="121"/>
        <v>0</v>
      </c>
      <c r="DC80" s="47" t="e">
        <f t="shared" si="88"/>
        <v>#DIV/0!</v>
      </c>
      <c r="DD80" s="44">
        <f t="shared" si="122"/>
        <v>0</v>
      </c>
      <c r="DE80" s="47" t="e">
        <f t="shared" si="123"/>
        <v>#DIV/0!</v>
      </c>
      <c r="DF80" s="44">
        <f t="shared" si="124"/>
        <v>0</v>
      </c>
      <c r="DG80" s="48" t="e">
        <f t="shared" si="125"/>
        <v>#DIV/0!</v>
      </c>
      <c r="DH80" s="174"/>
      <c r="DI80" s="187" t="s">
        <v>79</v>
      </c>
      <c r="DJ80" s="46">
        <f t="shared" si="126"/>
        <v>0</v>
      </c>
      <c r="DK80" s="44">
        <f t="shared" si="127"/>
        <v>0</v>
      </c>
      <c r="DL80" s="45">
        <f t="shared" si="128"/>
        <v>0</v>
      </c>
      <c r="DM80"/>
    </row>
    <row r="81" spans="1:119" s="60" customFormat="1" ht="15.6" x14ac:dyDescent="0.3">
      <c r="A81" s="33">
        <v>66</v>
      </c>
      <c r="B81" s="33" t="s">
        <v>80</v>
      </c>
      <c r="C81" s="42"/>
      <c r="D81" s="43"/>
      <c r="E81" s="47"/>
      <c r="F81" s="47"/>
      <c r="G81" s="47"/>
      <c r="H81" s="44"/>
      <c r="I81" s="48"/>
      <c r="J81" s="290"/>
      <c r="K81" s="47"/>
      <c r="L81" s="44"/>
      <c r="M81" s="47"/>
      <c r="N81" s="44"/>
      <c r="O81" s="48"/>
      <c r="P81" s="137">
        <f t="shared" si="98"/>
        <v>0</v>
      </c>
      <c r="Q81" s="138">
        <f t="shared" si="99"/>
        <v>0</v>
      </c>
      <c r="R81" s="139">
        <f t="shared" si="100"/>
        <v>0</v>
      </c>
      <c r="S81" s="39"/>
      <c r="T81" s="43"/>
      <c r="U81" s="47"/>
      <c r="V81" s="47"/>
      <c r="W81" s="47"/>
      <c r="X81" s="44"/>
      <c r="Y81" s="48"/>
      <c r="Z81" s="46"/>
      <c r="AA81" s="47"/>
      <c r="AB81" s="44"/>
      <c r="AC81" s="47"/>
      <c r="AD81" s="44"/>
      <c r="AE81" s="48"/>
      <c r="AF81" s="137">
        <f t="shared" si="101"/>
        <v>0</v>
      </c>
      <c r="AG81" s="138">
        <f t="shared" si="102"/>
        <v>0</v>
      </c>
      <c r="AH81" s="139">
        <f t="shared" si="103"/>
        <v>0</v>
      </c>
      <c r="AI81" s="41"/>
      <c r="AJ81" s="43"/>
      <c r="AK81" s="47"/>
      <c r="AL81" s="44"/>
      <c r="AM81" s="47"/>
      <c r="AN81" s="44"/>
      <c r="AO81" s="48"/>
      <c r="AP81" s="46"/>
      <c r="AQ81" s="47"/>
      <c r="AR81" s="44"/>
      <c r="AS81" s="47"/>
      <c r="AT81" s="44"/>
      <c r="AU81" s="48"/>
      <c r="AV81" s="137">
        <f t="shared" si="104"/>
        <v>0</v>
      </c>
      <c r="AW81" s="138">
        <f t="shared" si="105"/>
        <v>0</v>
      </c>
      <c r="AX81" s="139">
        <f t="shared" si="106"/>
        <v>0</v>
      </c>
      <c r="AY81" s="41"/>
      <c r="AZ81" s="43"/>
      <c r="BA81" s="47"/>
      <c r="BB81" s="47"/>
      <c r="BC81" s="47"/>
      <c r="BD81" s="44"/>
      <c r="BE81" s="48"/>
      <c r="BF81" s="46"/>
      <c r="BG81" s="47"/>
      <c r="BH81" s="44"/>
      <c r="BI81" s="47"/>
      <c r="BJ81" s="44"/>
      <c r="BK81" s="48"/>
      <c r="BL81" s="137">
        <f t="shared" si="107"/>
        <v>0</v>
      </c>
      <c r="BM81" s="138">
        <f t="shared" si="108"/>
        <v>0</v>
      </c>
      <c r="BN81" s="139">
        <f t="shared" si="109"/>
        <v>0</v>
      </c>
      <c r="BO81" s="41"/>
      <c r="BP81" s="43"/>
      <c r="BQ81" s="47"/>
      <c r="BR81" s="47"/>
      <c r="BS81" s="47"/>
      <c r="BT81" s="44"/>
      <c r="BU81" s="48"/>
      <c r="BV81" s="46"/>
      <c r="BW81" s="47"/>
      <c r="BX81" s="44"/>
      <c r="BY81" s="47"/>
      <c r="BZ81" s="44"/>
      <c r="CA81" s="48"/>
      <c r="CB81" s="137">
        <f t="shared" si="110"/>
        <v>0</v>
      </c>
      <c r="CC81" s="138">
        <f t="shared" si="111"/>
        <v>0</v>
      </c>
      <c r="CD81" s="139">
        <f t="shared" si="112"/>
        <v>0</v>
      </c>
      <c r="CE81" s="41"/>
      <c r="CF81" s="46"/>
      <c r="CG81" s="47"/>
      <c r="CH81" s="47"/>
      <c r="CI81" s="47"/>
      <c r="CJ81" s="44"/>
      <c r="CK81" s="48"/>
      <c r="CL81" s="46"/>
      <c r="CM81" s="47"/>
      <c r="CN81" s="44"/>
      <c r="CO81" s="47"/>
      <c r="CP81" s="44"/>
      <c r="CQ81" s="48"/>
      <c r="CR81" s="137">
        <f t="shared" si="113"/>
        <v>0</v>
      </c>
      <c r="CS81" s="138">
        <f t="shared" si="114"/>
        <v>0</v>
      </c>
      <c r="CT81" s="139">
        <f t="shared" si="115"/>
        <v>0</v>
      </c>
      <c r="CU81" s="41"/>
      <c r="CV81" s="46">
        <f t="shared" si="116"/>
        <v>0</v>
      </c>
      <c r="CW81" s="47" t="e">
        <f t="shared" si="96"/>
        <v>#DIV/0!</v>
      </c>
      <c r="CX81" s="47">
        <f t="shared" si="117"/>
        <v>0</v>
      </c>
      <c r="CY81" s="47" t="e">
        <f t="shared" si="118"/>
        <v>#DIV/0!</v>
      </c>
      <c r="CZ81" s="44">
        <f t="shared" si="119"/>
        <v>0</v>
      </c>
      <c r="DA81" s="48" t="e">
        <f t="shared" si="120"/>
        <v>#DIV/0!</v>
      </c>
      <c r="DB81" s="46">
        <f t="shared" si="121"/>
        <v>0</v>
      </c>
      <c r="DC81" s="47" t="e">
        <f t="shared" si="88"/>
        <v>#DIV/0!</v>
      </c>
      <c r="DD81" s="44">
        <f t="shared" si="122"/>
        <v>0</v>
      </c>
      <c r="DE81" s="47" t="e">
        <f t="shared" si="123"/>
        <v>#DIV/0!</v>
      </c>
      <c r="DF81" s="44">
        <f t="shared" si="124"/>
        <v>0</v>
      </c>
      <c r="DG81" s="48" t="e">
        <f t="shared" si="125"/>
        <v>#DIV/0!</v>
      </c>
      <c r="DH81" s="174"/>
      <c r="DI81" s="187" t="s">
        <v>80</v>
      </c>
      <c r="DJ81" s="46">
        <f t="shared" si="126"/>
        <v>0</v>
      </c>
      <c r="DK81" s="44">
        <f t="shared" si="127"/>
        <v>0</v>
      </c>
      <c r="DL81" s="45">
        <f t="shared" si="128"/>
        <v>0</v>
      </c>
      <c r="DM81"/>
    </row>
    <row r="82" spans="1:119" s="60" customFormat="1" ht="15.6" x14ac:dyDescent="0.3">
      <c r="A82" s="33">
        <v>67</v>
      </c>
      <c r="B82" s="33" t="s">
        <v>81</v>
      </c>
      <c r="C82" s="42"/>
      <c r="D82" s="43"/>
      <c r="E82" s="47"/>
      <c r="F82" s="47"/>
      <c r="G82" s="47"/>
      <c r="H82" s="44"/>
      <c r="I82" s="48"/>
      <c r="J82" s="290"/>
      <c r="K82" s="47"/>
      <c r="L82" s="44"/>
      <c r="M82" s="47"/>
      <c r="N82" s="44"/>
      <c r="O82" s="48"/>
      <c r="P82" s="137">
        <f t="shared" si="98"/>
        <v>0</v>
      </c>
      <c r="Q82" s="138">
        <f t="shared" si="99"/>
        <v>0</v>
      </c>
      <c r="R82" s="139">
        <f t="shared" si="100"/>
        <v>0</v>
      </c>
      <c r="S82" s="39"/>
      <c r="T82" s="43"/>
      <c r="U82" s="47"/>
      <c r="V82" s="47"/>
      <c r="W82" s="47"/>
      <c r="X82" s="44"/>
      <c r="Y82" s="48"/>
      <c r="Z82" s="46"/>
      <c r="AA82" s="47"/>
      <c r="AB82" s="44"/>
      <c r="AC82" s="47"/>
      <c r="AD82" s="44"/>
      <c r="AE82" s="48"/>
      <c r="AF82" s="137">
        <f t="shared" si="101"/>
        <v>0</v>
      </c>
      <c r="AG82" s="138">
        <f t="shared" si="102"/>
        <v>0</v>
      </c>
      <c r="AH82" s="139">
        <f t="shared" si="103"/>
        <v>0</v>
      </c>
      <c r="AI82" s="41"/>
      <c r="AJ82" s="43"/>
      <c r="AK82" s="47"/>
      <c r="AL82" s="44"/>
      <c r="AM82" s="47"/>
      <c r="AN82" s="44"/>
      <c r="AO82" s="48"/>
      <c r="AP82" s="46"/>
      <c r="AQ82" s="47"/>
      <c r="AR82" s="44"/>
      <c r="AS82" s="47"/>
      <c r="AT82" s="44"/>
      <c r="AU82" s="48"/>
      <c r="AV82" s="137">
        <f t="shared" si="104"/>
        <v>0</v>
      </c>
      <c r="AW82" s="138">
        <f t="shared" si="105"/>
        <v>0</v>
      </c>
      <c r="AX82" s="139">
        <f t="shared" si="106"/>
        <v>0</v>
      </c>
      <c r="AY82" s="41"/>
      <c r="AZ82" s="43"/>
      <c r="BA82" s="47"/>
      <c r="BB82" s="47"/>
      <c r="BC82" s="47"/>
      <c r="BD82" s="44"/>
      <c r="BE82" s="48"/>
      <c r="BF82" s="46"/>
      <c r="BG82" s="47"/>
      <c r="BH82" s="44"/>
      <c r="BI82" s="47"/>
      <c r="BJ82" s="44"/>
      <c r="BK82" s="48"/>
      <c r="BL82" s="137">
        <f t="shared" si="107"/>
        <v>0</v>
      </c>
      <c r="BM82" s="138">
        <f t="shared" si="108"/>
        <v>0</v>
      </c>
      <c r="BN82" s="139">
        <f t="shared" si="109"/>
        <v>0</v>
      </c>
      <c r="BO82" s="41"/>
      <c r="BP82" s="43"/>
      <c r="BQ82" s="47"/>
      <c r="BR82" s="47"/>
      <c r="BS82" s="47"/>
      <c r="BT82" s="44"/>
      <c r="BU82" s="48"/>
      <c r="BV82" s="46"/>
      <c r="BW82" s="47"/>
      <c r="BX82" s="44"/>
      <c r="BY82" s="47"/>
      <c r="BZ82" s="44"/>
      <c r="CA82" s="48"/>
      <c r="CB82" s="137">
        <f t="shared" si="110"/>
        <v>0</v>
      </c>
      <c r="CC82" s="138">
        <f t="shared" si="111"/>
        <v>0</v>
      </c>
      <c r="CD82" s="139">
        <f t="shared" si="112"/>
        <v>0</v>
      </c>
      <c r="CE82" s="41"/>
      <c r="CF82" s="46"/>
      <c r="CG82" s="47"/>
      <c r="CH82" s="47"/>
      <c r="CI82" s="47"/>
      <c r="CJ82" s="44"/>
      <c r="CK82" s="48"/>
      <c r="CL82" s="46"/>
      <c r="CM82" s="47"/>
      <c r="CN82" s="44"/>
      <c r="CO82" s="47"/>
      <c r="CP82" s="44"/>
      <c r="CQ82" s="48"/>
      <c r="CR82" s="137">
        <f t="shared" si="113"/>
        <v>0</v>
      </c>
      <c r="CS82" s="138">
        <f t="shared" si="114"/>
        <v>0</v>
      </c>
      <c r="CT82" s="139">
        <f t="shared" si="115"/>
        <v>0</v>
      </c>
      <c r="CU82" s="41"/>
      <c r="CV82" s="46">
        <f t="shared" si="116"/>
        <v>0</v>
      </c>
      <c r="CW82" s="47" t="e">
        <f t="shared" si="96"/>
        <v>#DIV/0!</v>
      </c>
      <c r="CX82" s="47">
        <f t="shared" si="117"/>
        <v>0</v>
      </c>
      <c r="CY82" s="47" t="e">
        <f t="shared" si="118"/>
        <v>#DIV/0!</v>
      </c>
      <c r="CZ82" s="44">
        <f t="shared" si="119"/>
        <v>0</v>
      </c>
      <c r="DA82" s="48" t="e">
        <f t="shared" si="120"/>
        <v>#DIV/0!</v>
      </c>
      <c r="DB82" s="46">
        <f t="shared" si="121"/>
        <v>0</v>
      </c>
      <c r="DC82" s="47" t="e">
        <f t="shared" si="88"/>
        <v>#DIV/0!</v>
      </c>
      <c r="DD82" s="44">
        <f t="shared" si="122"/>
        <v>0</v>
      </c>
      <c r="DE82" s="47" t="e">
        <f t="shared" si="123"/>
        <v>#DIV/0!</v>
      </c>
      <c r="DF82" s="44">
        <f t="shared" si="124"/>
        <v>0</v>
      </c>
      <c r="DG82" s="48" t="e">
        <f t="shared" si="125"/>
        <v>#DIV/0!</v>
      </c>
      <c r="DH82" s="174"/>
      <c r="DI82" s="187" t="s">
        <v>81</v>
      </c>
      <c r="DJ82" s="46">
        <f t="shared" si="126"/>
        <v>0</v>
      </c>
      <c r="DK82" s="44">
        <f t="shared" si="127"/>
        <v>0</v>
      </c>
      <c r="DL82" s="45">
        <f t="shared" si="128"/>
        <v>0</v>
      </c>
      <c r="DM82"/>
    </row>
    <row r="83" spans="1:119" s="60" customFormat="1" ht="15.6" x14ac:dyDescent="0.3">
      <c r="A83" s="33">
        <v>68</v>
      </c>
      <c r="B83" s="33" t="s">
        <v>82</v>
      </c>
      <c r="C83" s="42"/>
      <c r="D83" s="43"/>
      <c r="E83" s="47"/>
      <c r="F83" s="47"/>
      <c r="G83" s="47"/>
      <c r="H83" s="44"/>
      <c r="I83" s="48"/>
      <c r="J83" s="290"/>
      <c r="K83" s="47"/>
      <c r="L83" s="44"/>
      <c r="M83" s="47"/>
      <c r="N83" s="44"/>
      <c r="O83" s="48"/>
      <c r="P83" s="137">
        <f t="shared" si="98"/>
        <v>0</v>
      </c>
      <c r="Q83" s="138">
        <f t="shared" si="99"/>
        <v>0</v>
      </c>
      <c r="R83" s="139">
        <f t="shared" si="100"/>
        <v>0</v>
      </c>
      <c r="S83" s="39"/>
      <c r="T83" s="43"/>
      <c r="U83" s="47"/>
      <c r="V83" s="47"/>
      <c r="W83" s="47"/>
      <c r="X83" s="44"/>
      <c r="Y83" s="48"/>
      <c r="Z83" s="46"/>
      <c r="AA83" s="47"/>
      <c r="AB83" s="44"/>
      <c r="AC83" s="47"/>
      <c r="AD83" s="44"/>
      <c r="AE83" s="48"/>
      <c r="AF83" s="137">
        <f t="shared" si="101"/>
        <v>0</v>
      </c>
      <c r="AG83" s="138">
        <f t="shared" si="102"/>
        <v>0</v>
      </c>
      <c r="AH83" s="139">
        <f t="shared" si="103"/>
        <v>0</v>
      </c>
      <c r="AI83" s="41"/>
      <c r="AJ83" s="43"/>
      <c r="AK83" s="47"/>
      <c r="AL83" s="44"/>
      <c r="AM83" s="47"/>
      <c r="AN83" s="44"/>
      <c r="AO83" s="48"/>
      <c r="AP83" s="46"/>
      <c r="AQ83" s="47"/>
      <c r="AR83" s="44"/>
      <c r="AS83" s="47"/>
      <c r="AT83" s="44"/>
      <c r="AU83" s="48"/>
      <c r="AV83" s="137">
        <f t="shared" si="104"/>
        <v>0</v>
      </c>
      <c r="AW83" s="138">
        <f t="shared" si="105"/>
        <v>0</v>
      </c>
      <c r="AX83" s="139">
        <f t="shared" si="106"/>
        <v>0</v>
      </c>
      <c r="AY83" s="41"/>
      <c r="AZ83" s="43"/>
      <c r="BA83" s="47"/>
      <c r="BB83" s="47"/>
      <c r="BC83" s="47"/>
      <c r="BD83" s="44"/>
      <c r="BE83" s="48"/>
      <c r="BF83" s="46"/>
      <c r="BG83" s="47"/>
      <c r="BH83" s="44"/>
      <c r="BI83" s="47"/>
      <c r="BJ83" s="44"/>
      <c r="BK83" s="48"/>
      <c r="BL83" s="137">
        <f t="shared" si="107"/>
        <v>0</v>
      </c>
      <c r="BM83" s="138">
        <f t="shared" si="108"/>
        <v>0</v>
      </c>
      <c r="BN83" s="139">
        <f t="shared" si="109"/>
        <v>0</v>
      </c>
      <c r="BO83" s="41"/>
      <c r="BP83" s="43"/>
      <c r="BQ83" s="47"/>
      <c r="BR83" s="47"/>
      <c r="BS83" s="47"/>
      <c r="BT83" s="44"/>
      <c r="BU83" s="48"/>
      <c r="BV83" s="46"/>
      <c r="BW83" s="47"/>
      <c r="BX83" s="44"/>
      <c r="BY83" s="47"/>
      <c r="BZ83" s="44"/>
      <c r="CA83" s="48"/>
      <c r="CB83" s="137">
        <f t="shared" si="110"/>
        <v>0</v>
      </c>
      <c r="CC83" s="138">
        <f t="shared" si="111"/>
        <v>0</v>
      </c>
      <c r="CD83" s="139">
        <f t="shared" si="112"/>
        <v>0</v>
      </c>
      <c r="CE83" s="41"/>
      <c r="CF83" s="46"/>
      <c r="CG83" s="47"/>
      <c r="CH83" s="47"/>
      <c r="CI83" s="47"/>
      <c r="CJ83" s="44"/>
      <c r="CK83" s="48"/>
      <c r="CL83" s="46"/>
      <c r="CM83" s="47"/>
      <c r="CN83" s="44"/>
      <c r="CO83" s="47"/>
      <c r="CP83" s="44"/>
      <c r="CQ83" s="48"/>
      <c r="CR83" s="137">
        <f t="shared" si="113"/>
        <v>0</v>
      </c>
      <c r="CS83" s="138">
        <f t="shared" si="114"/>
        <v>0</v>
      </c>
      <c r="CT83" s="139">
        <f t="shared" si="115"/>
        <v>0</v>
      </c>
      <c r="CU83" s="41"/>
      <c r="CV83" s="46">
        <f t="shared" si="116"/>
        <v>0</v>
      </c>
      <c r="CW83" s="47" t="e">
        <f t="shared" si="96"/>
        <v>#DIV/0!</v>
      </c>
      <c r="CX83" s="47">
        <f t="shared" si="117"/>
        <v>0</v>
      </c>
      <c r="CY83" s="47" t="e">
        <f t="shared" si="118"/>
        <v>#DIV/0!</v>
      </c>
      <c r="CZ83" s="44">
        <f t="shared" si="119"/>
        <v>0</v>
      </c>
      <c r="DA83" s="48" t="e">
        <f t="shared" si="120"/>
        <v>#DIV/0!</v>
      </c>
      <c r="DB83" s="46">
        <f t="shared" si="121"/>
        <v>0</v>
      </c>
      <c r="DC83" s="47" t="e">
        <f t="shared" si="88"/>
        <v>#DIV/0!</v>
      </c>
      <c r="DD83" s="44">
        <f t="shared" si="122"/>
        <v>0</v>
      </c>
      <c r="DE83" s="47" t="e">
        <f t="shared" si="123"/>
        <v>#DIV/0!</v>
      </c>
      <c r="DF83" s="44">
        <f t="shared" si="124"/>
        <v>0</v>
      </c>
      <c r="DG83" s="48" t="e">
        <f t="shared" si="125"/>
        <v>#DIV/0!</v>
      </c>
      <c r="DH83" s="174"/>
      <c r="DI83" s="187" t="s">
        <v>82</v>
      </c>
      <c r="DJ83" s="46">
        <f t="shared" si="126"/>
        <v>0</v>
      </c>
      <c r="DK83" s="44">
        <f t="shared" si="127"/>
        <v>0</v>
      </c>
      <c r="DL83" s="45">
        <f t="shared" si="128"/>
        <v>0</v>
      </c>
      <c r="DM83"/>
    </row>
    <row r="84" spans="1:119" s="60" customFormat="1" ht="15.6" x14ac:dyDescent="0.3">
      <c r="A84" s="33">
        <v>69</v>
      </c>
      <c r="B84" s="33" t="s">
        <v>83</v>
      </c>
      <c r="C84" s="42"/>
      <c r="D84" s="43"/>
      <c r="E84" s="47"/>
      <c r="F84" s="47"/>
      <c r="G84" s="47"/>
      <c r="H84" s="44"/>
      <c r="I84" s="48"/>
      <c r="J84" s="290"/>
      <c r="K84" s="47"/>
      <c r="L84" s="44"/>
      <c r="M84" s="47"/>
      <c r="N84" s="44"/>
      <c r="O84" s="48"/>
      <c r="P84" s="137">
        <f t="shared" si="98"/>
        <v>0</v>
      </c>
      <c r="Q84" s="138">
        <f t="shared" si="99"/>
        <v>0</v>
      </c>
      <c r="R84" s="139">
        <f t="shared" si="100"/>
        <v>0</v>
      </c>
      <c r="S84" s="39"/>
      <c r="T84" s="43"/>
      <c r="U84" s="47"/>
      <c r="V84" s="47"/>
      <c r="W84" s="47"/>
      <c r="X84" s="44"/>
      <c r="Y84" s="48"/>
      <c r="Z84" s="46"/>
      <c r="AA84" s="47"/>
      <c r="AB84" s="44"/>
      <c r="AC84" s="47"/>
      <c r="AD84" s="44"/>
      <c r="AE84" s="48"/>
      <c r="AF84" s="137">
        <f t="shared" si="101"/>
        <v>0</v>
      </c>
      <c r="AG84" s="138">
        <f t="shared" si="102"/>
        <v>0</v>
      </c>
      <c r="AH84" s="139">
        <f t="shared" si="103"/>
        <v>0</v>
      </c>
      <c r="AI84" s="41"/>
      <c r="AJ84" s="43"/>
      <c r="AK84" s="47"/>
      <c r="AL84" s="44"/>
      <c r="AM84" s="47"/>
      <c r="AN84" s="44"/>
      <c r="AO84" s="48"/>
      <c r="AP84" s="46"/>
      <c r="AQ84" s="47"/>
      <c r="AR84" s="44"/>
      <c r="AS84" s="47"/>
      <c r="AT84" s="44"/>
      <c r="AU84" s="48"/>
      <c r="AV84" s="137">
        <f t="shared" si="104"/>
        <v>0</v>
      </c>
      <c r="AW84" s="138">
        <f t="shared" si="105"/>
        <v>0</v>
      </c>
      <c r="AX84" s="139">
        <f t="shared" si="106"/>
        <v>0</v>
      </c>
      <c r="AY84" s="41"/>
      <c r="AZ84" s="43"/>
      <c r="BA84" s="47"/>
      <c r="BB84" s="47"/>
      <c r="BC84" s="47"/>
      <c r="BD84" s="44"/>
      <c r="BE84" s="48"/>
      <c r="BF84" s="46"/>
      <c r="BG84" s="47"/>
      <c r="BH84" s="44"/>
      <c r="BI84" s="47"/>
      <c r="BJ84" s="44"/>
      <c r="BK84" s="48"/>
      <c r="BL84" s="137">
        <f t="shared" si="107"/>
        <v>0</v>
      </c>
      <c r="BM84" s="138">
        <f t="shared" si="108"/>
        <v>0</v>
      </c>
      <c r="BN84" s="139">
        <f t="shared" si="109"/>
        <v>0</v>
      </c>
      <c r="BO84" s="41"/>
      <c r="BP84" s="43"/>
      <c r="BQ84" s="47"/>
      <c r="BR84" s="47"/>
      <c r="BS84" s="47"/>
      <c r="BT84" s="44"/>
      <c r="BU84" s="48"/>
      <c r="BV84" s="46"/>
      <c r="BW84" s="47"/>
      <c r="BX84" s="44"/>
      <c r="BY84" s="47"/>
      <c r="BZ84" s="44"/>
      <c r="CA84" s="48"/>
      <c r="CB84" s="137">
        <f t="shared" si="110"/>
        <v>0</v>
      </c>
      <c r="CC84" s="138">
        <f t="shared" si="111"/>
        <v>0</v>
      </c>
      <c r="CD84" s="139">
        <f t="shared" si="112"/>
        <v>0</v>
      </c>
      <c r="CE84" s="41"/>
      <c r="CF84" s="46"/>
      <c r="CG84" s="47"/>
      <c r="CH84" s="47"/>
      <c r="CI84" s="47"/>
      <c r="CJ84" s="44"/>
      <c r="CK84" s="48"/>
      <c r="CL84" s="46"/>
      <c r="CM84" s="47"/>
      <c r="CN84" s="44"/>
      <c r="CO84" s="47"/>
      <c r="CP84" s="44"/>
      <c r="CQ84" s="48"/>
      <c r="CR84" s="137">
        <f t="shared" si="113"/>
        <v>0</v>
      </c>
      <c r="CS84" s="138">
        <f t="shared" si="114"/>
        <v>0</v>
      </c>
      <c r="CT84" s="139">
        <f t="shared" si="115"/>
        <v>0</v>
      </c>
      <c r="CU84" s="41"/>
      <c r="CV84" s="46">
        <f t="shared" si="116"/>
        <v>0</v>
      </c>
      <c r="CW84" s="47" t="e">
        <f t="shared" si="96"/>
        <v>#DIV/0!</v>
      </c>
      <c r="CX84" s="47">
        <f t="shared" si="117"/>
        <v>0</v>
      </c>
      <c r="CY84" s="47" t="e">
        <f t="shared" si="118"/>
        <v>#DIV/0!</v>
      </c>
      <c r="CZ84" s="44">
        <f t="shared" si="119"/>
        <v>0</v>
      </c>
      <c r="DA84" s="48" t="e">
        <f t="shared" si="120"/>
        <v>#DIV/0!</v>
      </c>
      <c r="DB84" s="46">
        <f t="shared" si="121"/>
        <v>0</v>
      </c>
      <c r="DC84" s="47" t="e">
        <f t="shared" si="88"/>
        <v>#DIV/0!</v>
      </c>
      <c r="DD84" s="44">
        <f t="shared" si="122"/>
        <v>0</v>
      </c>
      <c r="DE84" s="47" t="e">
        <f t="shared" si="123"/>
        <v>#DIV/0!</v>
      </c>
      <c r="DF84" s="44">
        <f t="shared" si="124"/>
        <v>0</v>
      </c>
      <c r="DG84" s="48" t="e">
        <f t="shared" si="125"/>
        <v>#DIV/0!</v>
      </c>
      <c r="DH84" s="174"/>
      <c r="DI84" s="187" t="s">
        <v>83</v>
      </c>
      <c r="DJ84" s="46">
        <f t="shared" si="126"/>
        <v>0</v>
      </c>
      <c r="DK84" s="44">
        <f t="shared" si="127"/>
        <v>0</v>
      </c>
      <c r="DL84" s="45">
        <f t="shared" si="128"/>
        <v>0</v>
      </c>
      <c r="DM84"/>
    </row>
    <row r="85" spans="1:119" s="60" customFormat="1" ht="15.6" x14ac:dyDescent="0.3">
      <c r="A85" s="33">
        <v>70</v>
      </c>
      <c r="B85" s="33" t="s">
        <v>84</v>
      </c>
      <c r="C85" s="42"/>
      <c r="D85" s="43"/>
      <c r="E85" s="47"/>
      <c r="F85" s="47"/>
      <c r="G85" s="47"/>
      <c r="H85" s="44"/>
      <c r="I85" s="48"/>
      <c r="J85" s="290"/>
      <c r="K85" s="47"/>
      <c r="L85" s="44"/>
      <c r="M85" s="47"/>
      <c r="N85" s="44"/>
      <c r="O85" s="48"/>
      <c r="P85" s="137">
        <f t="shared" si="98"/>
        <v>0</v>
      </c>
      <c r="Q85" s="138">
        <f t="shared" si="99"/>
        <v>0</v>
      </c>
      <c r="R85" s="139">
        <f t="shared" si="100"/>
        <v>0</v>
      </c>
      <c r="S85" s="39"/>
      <c r="T85" s="43"/>
      <c r="U85" s="47"/>
      <c r="V85" s="47"/>
      <c r="W85" s="47"/>
      <c r="X85" s="44"/>
      <c r="Y85" s="48"/>
      <c r="Z85" s="46"/>
      <c r="AA85" s="47"/>
      <c r="AB85" s="44"/>
      <c r="AC85" s="47"/>
      <c r="AD85" s="44"/>
      <c r="AE85" s="48"/>
      <c r="AF85" s="137">
        <f t="shared" si="101"/>
        <v>0</v>
      </c>
      <c r="AG85" s="138">
        <f t="shared" si="102"/>
        <v>0</v>
      </c>
      <c r="AH85" s="139">
        <f t="shared" si="103"/>
        <v>0</v>
      </c>
      <c r="AI85" s="41"/>
      <c r="AJ85" s="43"/>
      <c r="AK85" s="47"/>
      <c r="AL85" s="44"/>
      <c r="AM85" s="47"/>
      <c r="AN85" s="44"/>
      <c r="AO85" s="48"/>
      <c r="AP85" s="46"/>
      <c r="AQ85" s="47"/>
      <c r="AR85" s="44"/>
      <c r="AS85" s="47"/>
      <c r="AT85" s="44"/>
      <c r="AU85" s="48"/>
      <c r="AV85" s="137">
        <f t="shared" si="104"/>
        <v>0</v>
      </c>
      <c r="AW85" s="138">
        <f t="shared" si="105"/>
        <v>0</v>
      </c>
      <c r="AX85" s="139">
        <f t="shared" si="106"/>
        <v>0</v>
      </c>
      <c r="AY85" s="41"/>
      <c r="AZ85" s="43"/>
      <c r="BA85" s="47"/>
      <c r="BB85" s="47"/>
      <c r="BC85" s="47"/>
      <c r="BD85" s="44"/>
      <c r="BE85" s="48"/>
      <c r="BF85" s="46"/>
      <c r="BG85" s="47"/>
      <c r="BH85" s="44"/>
      <c r="BI85" s="47"/>
      <c r="BJ85" s="44"/>
      <c r="BK85" s="48"/>
      <c r="BL85" s="137">
        <f t="shared" si="107"/>
        <v>0</v>
      </c>
      <c r="BM85" s="138">
        <f t="shared" si="108"/>
        <v>0</v>
      </c>
      <c r="BN85" s="139">
        <f t="shared" si="109"/>
        <v>0</v>
      </c>
      <c r="BO85" s="41"/>
      <c r="BP85" s="43"/>
      <c r="BQ85" s="47"/>
      <c r="BR85" s="47"/>
      <c r="BS85" s="47"/>
      <c r="BT85" s="44"/>
      <c r="BU85" s="48"/>
      <c r="BV85" s="46"/>
      <c r="BW85" s="47"/>
      <c r="BX85" s="44"/>
      <c r="BY85" s="47"/>
      <c r="BZ85" s="44"/>
      <c r="CA85" s="48"/>
      <c r="CB85" s="137">
        <f t="shared" si="110"/>
        <v>0</v>
      </c>
      <c r="CC85" s="138">
        <f t="shared" si="111"/>
        <v>0</v>
      </c>
      <c r="CD85" s="139">
        <f t="shared" si="112"/>
        <v>0</v>
      </c>
      <c r="CE85" s="41"/>
      <c r="CF85" s="46"/>
      <c r="CG85" s="47"/>
      <c r="CH85" s="47"/>
      <c r="CI85" s="47"/>
      <c r="CJ85" s="44"/>
      <c r="CK85" s="48"/>
      <c r="CL85" s="46"/>
      <c r="CM85" s="47"/>
      <c r="CN85" s="44"/>
      <c r="CO85" s="47"/>
      <c r="CP85" s="44"/>
      <c r="CQ85" s="48"/>
      <c r="CR85" s="137">
        <f t="shared" si="113"/>
        <v>0</v>
      </c>
      <c r="CS85" s="138">
        <f t="shared" si="114"/>
        <v>0</v>
      </c>
      <c r="CT85" s="139">
        <f t="shared" si="115"/>
        <v>0</v>
      </c>
      <c r="CU85" s="41"/>
      <c r="CV85" s="46">
        <f t="shared" si="116"/>
        <v>0</v>
      </c>
      <c r="CW85" s="47" t="e">
        <f t="shared" si="96"/>
        <v>#DIV/0!</v>
      </c>
      <c r="CX85" s="47">
        <f t="shared" si="117"/>
        <v>0</v>
      </c>
      <c r="CY85" s="47" t="e">
        <f t="shared" si="118"/>
        <v>#DIV/0!</v>
      </c>
      <c r="CZ85" s="44">
        <f t="shared" si="119"/>
        <v>0</v>
      </c>
      <c r="DA85" s="48" t="e">
        <f t="shared" si="120"/>
        <v>#DIV/0!</v>
      </c>
      <c r="DB85" s="46">
        <f t="shared" si="121"/>
        <v>0</v>
      </c>
      <c r="DC85" s="47" t="e">
        <f t="shared" si="88"/>
        <v>#DIV/0!</v>
      </c>
      <c r="DD85" s="44">
        <f t="shared" si="122"/>
        <v>0</v>
      </c>
      <c r="DE85" s="47" t="e">
        <f t="shared" si="123"/>
        <v>#DIV/0!</v>
      </c>
      <c r="DF85" s="44">
        <f t="shared" si="124"/>
        <v>0</v>
      </c>
      <c r="DG85" s="48" t="e">
        <f t="shared" si="125"/>
        <v>#DIV/0!</v>
      </c>
      <c r="DH85" s="174"/>
      <c r="DI85" s="187" t="s">
        <v>84</v>
      </c>
      <c r="DJ85" s="46">
        <f t="shared" si="126"/>
        <v>0</v>
      </c>
      <c r="DK85" s="44">
        <f t="shared" si="127"/>
        <v>0</v>
      </c>
      <c r="DL85" s="45">
        <f t="shared" si="128"/>
        <v>0</v>
      </c>
      <c r="DM85"/>
    </row>
    <row r="86" spans="1:119" s="60" customFormat="1" ht="15.6" x14ac:dyDescent="0.3">
      <c r="A86" s="33">
        <v>71</v>
      </c>
      <c r="B86" s="33" t="s">
        <v>85</v>
      </c>
      <c r="C86" s="42"/>
      <c r="D86" s="43"/>
      <c r="E86" s="47"/>
      <c r="F86" s="47"/>
      <c r="G86" s="47"/>
      <c r="H86" s="44"/>
      <c r="I86" s="48"/>
      <c r="J86" s="290"/>
      <c r="K86" s="47"/>
      <c r="L86" s="44"/>
      <c r="M86" s="47"/>
      <c r="N86" s="44"/>
      <c r="O86" s="48"/>
      <c r="P86" s="137">
        <f t="shared" si="98"/>
        <v>0</v>
      </c>
      <c r="Q86" s="138">
        <f t="shared" si="99"/>
        <v>0</v>
      </c>
      <c r="R86" s="139">
        <f t="shared" si="100"/>
        <v>0</v>
      </c>
      <c r="S86" s="39"/>
      <c r="T86" s="43"/>
      <c r="U86" s="47"/>
      <c r="V86" s="47"/>
      <c r="W86" s="47"/>
      <c r="X86" s="44"/>
      <c r="Y86" s="48"/>
      <c r="Z86" s="46"/>
      <c r="AA86" s="47"/>
      <c r="AB86" s="44"/>
      <c r="AC86" s="47"/>
      <c r="AD86" s="44"/>
      <c r="AE86" s="48"/>
      <c r="AF86" s="137">
        <f t="shared" si="101"/>
        <v>0</v>
      </c>
      <c r="AG86" s="138">
        <f t="shared" si="102"/>
        <v>0</v>
      </c>
      <c r="AH86" s="139">
        <f t="shared" si="103"/>
        <v>0</v>
      </c>
      <c r="AI86" s="41"/>
      <c r="AJ86" s="43"/>
      <c r="AK86" s="47"/>
      <c r="AL86" s="44"/>
      <c r="AM86" s="47"/>
      <c r="AN86" s="44"/>
      <c r="AO86" s="48"/>
      <c r="AP86" s="46"/>
      <c r="AQ86" s="47"/>
      <c r="AR86" s="44"/>
      <c r="AS86" s="47"/>
      <c r="AT86" s="44"/>
      <c r="AU86" s="48"/>
      <c r="AV86" s="137">
        <f t="shared" si="104"/>
        <v>0</v>
      </c>
      <c r="AW86" s="138">
        <f t="shared" si="105"/>
        <v>0</v>
      </c>
      <c r="AX86" s="139">
        <f t="shared" si="106"/>
        <v>0</v>
      </c>
      <c r="AY86" s="41"/>
      <c r="AZ86" s="43"/>
      <c r="BA86" s="47"/>
      <c r="BB86" s="47"/>
      <c r="BC86" s="47"/>
      <c r="BD86" s="44"/>
      <c r="BE86" s="48"/>
      <c r="BF86" s="46"/>
      <c r="BG86" s="47"/>
      <c r="BH86" s="44"/>
      <c r="BI86" s="47"/>
      <c r="BJ86" s="44"/>
      <c r="BK86" s="48"/>
      <c r="BL86" s="137">
        <f t="shared" si="107"/>
        <v>0</v>
      </c>
      <c r="BM86" s="138">
        <f t="shared" si="108"/>
        <v>0</v>
      </c>
      <c r="BN86" s="139">
        <f t="shared" si="109"/>
        <v>0</v>
      </c>
      <c r="BO86" s="41"/>
      <c r="BP86" s="43"/>
      <c r="BQ86" s="47"/>
      <c r="BR86" s="47"/>
      <c r="BS86" s="47"/>
      <c r="BT86" s="44"/>
      <c r="BU86" s="48"/>
      <c r="BV86" s="46"/>
      <c r="BW86" s="47"/>
      <c r="BX86" s="44"/>
      <c r="BY86" s="47"/>
      <c r="BZ86" s="44"/>
      <c r="CA86" s="48"/>
      <c r="CB86" s="137">
        <f t="shared" si="110"/>
        <v>0</v>
      </c>
      <c r="CC86" s="138">
        <f t="shared" si="111"/>
        <v>0</v>
      </c>
      <c r="CD86" s="139">
        <f t="shared" si="112"/>
        <v>0</v>
      </c>
      <c r="CE86" s="41"/>
      <c r="CF86" s="46"/>
      <c r="CG86" s="47"/>
      <c r="CH86" s="47"/>
      <c r="CI86" s="47"/>
      <c r="CJ86" s="44"/>
      <c r="CK86" s="48"/>
      <c r="CL86" s="46"/>
      <c r="CM86" s="47"/>
      <c r="CN86" s="44"/>
      <c r="CO86" s="47"/>
      <c r="CP86" s="44"/>
      <c r="CQ86" s="48"/>
      <c r="CR86" s="137">
        <f t="shared" si="113"/>
        <v>0</v>
      </c>
      <c r="CS86" s="138">
        <f t="shared" si="114"/>
        <v>0</v>
      </c>
      <c r="CT86" s="139">
        <f t="shared" si="115"/>
        <v>0</v>
      </c>
      <c r="CU86" s="41"/>
      <c r="CV86" s="46">
        <f t="shared" si="116"/>
        <v>0</v>
      </c>
      <c r="CW86" s="47" t="e">
        <f t="shared" si="96"/>
        <v>#DIV/0!</v>
      </c>
      <c r="CX86" s="47">
        <f t="shared" si="117"/>
        <v>0</v>
      </c>
      <c r="CY86" s="47" t="e">
        <f t="shared" si="118"/>
        <v>#DIV/0!</v>
      </c>
      <c r="CZ86" s="44">
        <f t="shared" si="119"/>
        <v>0</v>
      </c>
      <c r="DA86" s="48" t="e">
        <f t="shared" si="120"/>
        <v>#DIV/0!</v>
      </c>
      <c r="DB86" s="46">
        <f t="shared" si="121"/>
        <v>0</v>
      </c>
      <c r="DC86" s="47" t="e">
        <f t="shared" si="88"/>
        <v>#DIV/0!</v>
      </c>
      <c r="DD86" s="44">
        <f t="shared" si="122"/>
        <v>0</v>
      </c>
      <c r="DE86" s="47" t="e">
        <f t="shared" si="123"/>
        <v>#DIV/0!</v>
      </c>
      <c r="DF86" s="44">
        <f t="shared" si="124"/>
        <v>0</v>
      </c>
      <c r="DG86" s="48" t="e">
        <f t="shared" si="125"/>
        <v>#DIV/0!</v>
      </c>
      <c r="DH86" s="174"/>
      <c r="DI86" s="187" t="s">
        <v>85</v>
      </c>
      <c r="DJ86" s="46">
        <f t="shared" si="126"/>
        <v>0</v>
      </c>
      <c r="DK86" s="44">
        <f t="shared" si="127"/>
        <v>0</v>
      </c>
      <c r="DL86" s="45">
        <f t="shared" si="128"/>
        <v>0</v>
      </c>
      <c r="DM86"/>
    </row>
    <row r="87" spans="1:119" s="60" customFormat="1" ht="15.6" x14ac:dyDescent="0.3">
      <c r="A87" s="33">
        <v>72</v>
      </c>
      <c r="B87" s="33" t="s">
        <v>86</v>
      </c>
      <c r="C87" s="42"/>
      <c r="D87" s="43"/>
      <c r="E87" s="47"/>
      <c r="F87" s="47"/>
      <c r="G87" s="47"/>
      <c r="H87" s="44"/>
      <c r="I87" s="48"/>
      <c r="J87" s="290"/>
      <c r="K87" s="47"/>
      <c r="L87" s="44"/>
      <c r="M87" s="47"/>
      <c r="N87" s="44"/>
      <c r="O87" s="48"/>
      <c r="P87" s="137">
        <f t="shared" si="98"/>
        <v>0</v>
      </c>
      <c r="Q87" s="138">
        <f t="shared" si="99"/>
        <v>0</v>
      </c>
      <c r="R87" s="139">
        <f t="shared" si="100"/>
        <v>0</v>
      </c>
      <c r="S87" s="39"/>
      <c r="T87" s="43"/>
      <c r="U87" s="47"/>
      <c r="V87" s="47"/>
      <c r="W87" s="47"/>
      <c r="X87" s="44"/>
      <c r="Y87" s="48"/>
      <c r="Z87" s="46"/>
      <c r="AA87" s="47"/>
      <c r="AB87" s="44"/>
      <c r="AC87" s="47"/>
      <c r="AD87" s="44"/>
      <c r="AE87" s="48"/>
      <c r="AF87" s="137">
        <f t="shared" si="101"/>
        <v>0</v>
      </c>
      <c r="AG87" s="138">
        <f t="shared" si="102"/>
        <v>0</v>
      </c>
      <c r="AH87" s="139">
        <f t="shared" si="103"/>
        <v>0</v>
      </c>
      <c r="AI87" s="41"/>
      <c r="AJ87" s="43"/>
      <c r="AK87" s="47"/>
      <c r="AL87" s="44"/>
      <c r="AM87" s="47"/>
      <c r="AN87" s="44"/>
      <c r="AO87" s="48"/>
      <c r="AP87" s="46"/>
      <c r="AQ87" s="47"/>
      <c r="AR87" s="44"/>
      <c r="AS87" s="47"/>
      <c r="AT87" s="44"/>
      <c r="AU87" s="48"/>
      <c r="AV87" s="137">
        <f t="shared" si="104"/>
        <v>0</v>
      </c>
      <c r="AW87" s="138">
        <f t="shared" si="105"/>
        <v>0</v>
      </c>
      <c r="AX87" s="139">
        <f t="shared" si="106"/>
        <v>0</v>
      </c>
      <c r="AY87" s="41"/>
      <c r="AZ87" s="43"/>
      <c r="BA87" s="47"/>
      <c r="BB87" s="47"/>
      <c r="BC87" s="47"/>
      <c r="BD87" s="44"/>
      <c r="BE87" s="48"/>
      <c r="BF87" s="46"/>
      <c r="BG87" s="47"/>
      <c r="BH87" s="44"/>
      <c r="BI87" s="47"/>
      <c r="BJ87" s="44"/>
      <c r="BK87" s="48"/>
      <c r="BL87" s="137">
        <f t="shared" si="107"/>
        <v>0</v>
      </c>
      <c r="BM87" s="138">
        <f t="shared" si="108"/>
        <v>0</v>
      </c>
      <c r="BN87" s="139">
        <f t="shared" si="109"/>
        <v>0</v>
      </c>
      <c r="BO87" s="41"/>
      <c r="BP87" s="43"/>
      <c r="BQ87" s="47"/>
      <c r="BR87" s="47"/>
      <c r="BS87" s="47"/>
      <c r="BT87" s="44"/>
      <c r="BU87" s="48"/>
      <c r="BV87" s="46"/>
      <c r="BW87" s="47"/>
      <c r="BX87" s="44"/>
      <c r="BY87" s="47"/>
      <c r="BZ87" s="44"/>
      <c r="CA87" s="48"/>
      <c r="CB87" s="137">
        <f t="shared" si="110"/>
        <v>0</v>
      </c>
      <c r="CC87" s="138">
        <f t="shared" si="111"/>
        <v>0</v>
      </c>
      <c r="CD87" s="139">
        <f t="shared" si="112"/>
        <v>0</v>
      </c>
      <c r="CE87" s="41"/>
      <c r="CF87" s="46"/>
      <c r="CG87" s="47"/>
      <c r="CH87" s="47"/>
      <c r="CI87" s="47"/>
      <c r="CJ87" s="44"/>
      <c r="CK87" s="48"/>
      <c r="CL87" s="46"/>
      <c r="CM87" s="47"/>
      <c r="CN87" s="44"/>
      <c r="CO87" s="47"/>
      <c r="CP87" s="44"/>
      <c r="CQ87" s="48"/>
      <c r="CR87" s="137">
        <f t="shared" si="113"/>
        <v>0</v>
      </c>
      <c r="CS87" s="138">
        <f t="shared" si="114"/>
        <v>0</v>
      </c>
      <c r="CT87" s="139">
        <f t="shared" si="115"/>
        <v>0</v>
      </c>
      <c r="CU87" s="41"/>
      <c r="CV87" s="46">
        <f t="shared" si="116"/>
        <v>0</v>
      </c>
      <c r="CW87" s="47" t="e">
        <f t="shared" si="96"/>
        <v>#DIV/0!</v>
      </c>
      <c r="CX87" s="47">
        <f t="shared" si="117"/>
        <v>0</v>
      </c>
      <c r="CY87" s="47" t="e">
        <f t="shared" si="118"/>
        <v>#DIV/0!</v>
      </c>
      <c r="CZ87" s="44">
        <f t="shared" si="119"/>
        <v>0</v>
      </c>
      <c r="DA87" s="48" t="e">
        <f t="shared" si="120"/>
        <v>#DIV/0!</v>
      </c>
      <c r="DB87" s="46">
        <f t="shared" si="121"/>
        <v>0</v>
      </c>
      <c r="DC87" s="47" t="e">
        <f t="shared" si="88"/>
        <v>#DIV/0!</v>
      </c>
      <c r="DD87" s="44">
        <f t="shared" si="122"/>
        <v>0</v>
      </c>
      <c r="DE87" s="47" t="e">
        <f t="shared" si="123"/>
        <v>#DIV/0!</v>
      </c>
      <c r="DF87" s="44">
        <f t="shared" si="124"/>
        <v>0</v>
      </c>
      <c r="DG87" s="48" t="e">
        <f t="shared" si="125"/>
        <v>#DIV/0!</v>
      </c>
      <c r="DH87" s="174"/>
      <c r="DI87" s="187" t="s">
        <v>86</v>
      </c>
      <c r="DJ87" s="46">
        <f t="shared" si="126"/>
        <v>0</v>
      </c>
      <c r="DK87" s="44">
        <f t="shared" si="127"/>
        <v>0</v>
      </c>
      <c r="DL87" s="45">
        <f t="shared" si="128"/>
        <v>0</v>
      </c>
      <c r="DM87"/>
    </row>
    <row r="88" spans="1:119" s="60" customFormat="1" ht="15.6" x14ac:dyDescent="0.3">
      <c r="A88" s="33">
        <v>73</v>
      </c>
      <c r="B88" s="33" t="s">
        <v>87</v>
      </c>
      <c r="C88" s="42"/>
      <c r="D88" s="43"/>
      <c r="E88" s="47"/>
      <c r="F88" s="47"/>
      <c r="G88" s="47"/>
      <c r="H88" s="44"/>
      <c r="I88" s="48"/>
      <c r="J88" s="290"/>
      <c r="K88" s="47"/>
      <c r="L88" s="44"/>
      <c r="M88" s="47"/>
      <c r="N88" s="44"/>
      <c r="O88" s="48"/>
      <c r="P88" s="137">
        <f t="shared" si="98"/>
        <v>0</v>
      </c>
      <c r="Q88" s="138">
        <f t="shared" si="99"/>
        <v>0</v>
      </c>
      <c r="R88" s="139">
        <f t="shared" si="100"/>
        <v>0</v>
      </c>
      <c r="S88" s="39"/>
      <c r="T88" s="43"/>
      <c r="U88" s="47"/>
      <c r="V88" s="47"/>
      <c r="W88" s="47"/>
      <c r="X88" s="44"/>
      <c r="Y88" s="48"/>
      <c r="Z88" s="46"/>
      <c r="AA88" s="47"/>
      <c r="AB88" s="44"/>
      <c r="AC88" s="47"/>
      <c r="AD88" s="44"/>
      <c r="AE88" s="48"/>
      <c r="AF88" s="137">
        <f t="shared" si="101"/>
        <v>0</v>
      </c>
      <c r="AG88" s="138">
        <f t="shared" si="102"/>
        <v>0</v>
      </c>
      <c r="AH88" s="139">
        <f t="shared" si="103"/>
        <v>0</v>
      </c>
      <c r="AI88" s="41"/>
      <c r="AJ88" s="43"/>
      <c r="AK88" s="47"/>
      <c r="AL88" s="44"/>
      <c r="AM88" s="47"/>
      <c r="AN88" s="44"/>
      <c r="AO88" s="48"/>
      <c r="AP88" s="46"/>
      <c r="AQ88" s="47"/>
      <c r="AR88" s="44"/>
      <c r="AS88" s="47"/>
      <c r="AT88" s="44"/>
      <c r="AU88" s="48"/>
      <c r="AV88" s="137">
        <f t="shared" si="104"/>
        <v>0</v>
      </c>
      <c r="AW88" s="138">
        <f t="shared" si="105"/>
        <v>0</v>
      </c>
      <c r="AX88" s="139">
        <f t="shared" si="106"/>
        <v>0</v>
      </c>
      <c r="AY88" s="41"/>
      <c r="AZ88" s="43"/>
      <c r="BA88" s="47"/>
      <c r="BB88" s="47"/>
      <c r="BC88" s="47"/>
      <c r="BD88" s="44"/>
      <c r="BE88" s="48"/>
      <c r="BF88" s="46"/>
      <c r="BG88" s="47"/>
      <c r="BH88" s="44"/>
      <c r="BI88" s="47"/>
      <c r="BJ88" s="44"/>
      <c r="BK88" s="48"/>
      <c r="BL88" s="137">
        <f t="shared" si="107"/>
        <v>0</v>
      </c>
      <c r="BM88" s="138">
        <f t="shared" si="108"/>
        <v>0</v>
      </c>
      <c r="BN88" s="139">
        <f t="shared" si="109"/>
        <v>0</v>
      </c>
      <c r="BO88" s="41"/>
      <c r="BP88" s="43"/>
      <c r="BQ88" s="47"/>
      <c r="BR88" s="47"/>
      <c r="BS88" s="47"/>
      <c r="BT88" s="44"/>
      <c r="BU88" s="48"/>
      <c r="BV88" s="46"/>
      <c r="BW88" s="47"/>
      <c r="BX88" s="44"/>
      <c r="BY88" s="47"/>
      <c r="BZ88" s="44"/>
      <c r="CA88" s="48"/>
      <c r="CB88" s="137">
        <f t="shared" si="110"/>
        <v>0</v>
      </c>
      <c r="CC88" s="138">
        <f t="shared" si="111"/>
        <v>0</v>
      </c>
      <c r="CD88" s="139">
        <f t="shared" si="112"/>
        <v>0</v>
      </c>
      <c r="CE88" s="41"/>
      <c r="CF88" s="46"/>
      <c r="CG88" s="47"/>
      <c r="CH88" s="47"/>
      <c r="CI88" s="47"/>
      <c r="CJ88" s="44"/>
      <c r="CK88" s="48"/>
      <c r="CL88" s="46"/>
      <c r="CM88" s="47"/>
      <c r="CN88" s="44"/>
      <c r="CO88" s="47"/>
      <c r="CP88" s="44"/>
      <c r="CQ88" s="48"/>
      <c r="CR88" s="137">
        <f t="shared" si="113"/>
        <v>0</v>
      </c>
      <c r="CS88" s="138">
        <f t="shared" si="114"/>
        <v>0</v>
      </c>
      <c r="CT88" s="139">
        <f t="shared" si="115"/>
        <v>0</v>
      </c>
      <c r="CU88" s="41"/>
      <c r="CV88" s="46">
        <f t="shared" si="116"/>
        <v>0</v>
      </c>
      <c r="CW88" s="47" t="e">
        <f t="shared" si="96"/>
        <v>#DIV/0!</v>
      </c>
      <c r="CX88" s="47">
        <f t="shared" si="117"/>
        <v>0</v>
      </c>
      <c r="CY88" s="47" t="e">
        <f t="shared" si="118"/>
        <v>#DIV/0!</v>
      </c>
      <c r="CZ88" s="44">
        <f t="shared" si="119"/>
        <v>0</v>
      </c>
      <c r="DA88" s="48" t="e">
        <f t="shared" si="120"/>
        <v>#DIV/0!</v>
      </c>
      <c r="DB88" s="46">
        <f t="shared" si="121"/>
        <v>0</v>
      </c>
      <c r="DC88" s="47" t="e">
        <f t="shared" si="88"/>
        <v>#DIV/0!</v>
      </c>
      <c r="DD88" s="44">
        <f t="shared" si="122"/>
        <v>0</v>
      </c>
      <c r="DE88" s="47" t="e">
        <f t="shared" si="123"/>
        <v>#DIV/0!</v>
      </c>
      <c r="DF88" s="44">
        <f t="shared" si="124"/>
        <v>0</v>
      </c>
      <c r="DG88" s="48" t="e">
        <f t="shared" si="125"/>
        <v>#DIV/0!</v>
      </c>
      <c r="DH88" s="174"/>
      <c r="DI88" s="187" t="s">
        <v>87</v>
      </c>
      <c r="DJ88" s="46">
        <f t="shared" si="126"/>
        <v>0</v>
      </c>
      <c r="DK88" s="44">
        <f t="shared" si="127"/>
        <v>0</v>
      </c>
      <c r="DL88" s="45">
        <f t="shared" si="128"/>
        <v>0</v>
      </c>
      <c r="DM88"/>
    </row>
    <row r="89" spans="1:119" s="60" customFormat="1" ht="15.6" x14ac:dyDescent="0.3">
      <c r="A89" s="33">
        <v>74</v>
      </c>
      <c r="B89" s="33" t="s">
        <v>88</v>
      </c>
      <c r="C89" s="42"/>
      <c r="D89" s="43"/>
      <c r="E89" s="47"/>
      <c r="F89" s="47"/>
      <c r="G89" s="47"/>
      <c r="H89" s="44"/>
      <c r="I89" s="48"/>
      <c r="J89" s="290"/>
      <c r="K89" s="47"/>
      <c r="L89" s="44"/>
      <c r="M89" s="47"/>
      <c r="N89" s="44"/>
      <c r="O89" s="48"/>
      <c r="P89" s="137">
        <f t="shared" si="98"/>
        <v>0</v>
      </c>
      <c r="Q89" s="138">
        <f t="shared" si="99"/>
        <v>0</v>
      </c>
      <c r="R89" s="139">
        <f t="shared" si="100"/>
        <v>0</v>
      </c>
      <c r="S89" s="39"/>
      <c r="T89" s="43"/>
      <c r="U89" s="47"/>
      <c r="V89" s="47"/>
      <c r="W89" s="47"/>
      <c r="X89" s="44"/>
      <c r="Y89" s="48"/>
      <c r="Z89" s="46"/>
      <c r="AA89" s="47"/>
      <c r="AB89" s="44"/>
      <c r="AC89" s="47"/>
      <c r="AD89" s="44"/>
      <c r="AE89" s="48"/>
      <c r="AF89" s="137">
        <f t="shared" si="101"/>
        <v>0</v>
      </c>
      <c r="AG89" s="138">
        <f t="shared" si="102"/>
        <v>0</v>
      </c>
      <c r="AH89" s="139">
        <f t="shared" si="103"/>
        <v>0</v>
      </c>
      <c r="AI89" s="41"/>
      <c r="AJ89" s="43"/>
      <c r="AK89" s="47"/>
      <c r="AL89" s="44"/>
      <c r="AM89" s="47"/>
      <c r="AN89" s="44"/>
      <c r="AO89" s="48"/>
      <c r="AP89" s="46"/>
      <c r="AQ89" s="47"/>
      <c r="AR89" s="44"/>
      <c r="AS89" s="47"/>
      <c r="AT89" s="44"/>
      <c r="AU89" s="48"/>
      <c r="AV89" s="137">
        <f t="shared" si="104"/>
        <v>0</v>
      </c>
      <c r="AW89" s="138">
        <f t="shared" si="105"/>
        <v>0</v>
      </c>
      <c r="AX89" s="139">
        <f t="shared" si="106"/>
        <v>0</v>
      </c>
      <c r="AY89" s="41"/>
      <c r="AZ89" s="43"/>
      <c r="BA89" s="47"/>
      <c r="BB89" s="47"/>
      <c r="BC89" s="47"/>
      <c r="BD89" s="44"/>
      <c r="BE89" s="48"/>
      <c r="BF89" s="46"/>
      <c r="BG89" s="47"/>
      <c r="BH89" s="44"/>
      <c r="BI89" s="47"/>
      <c r="BJ89" s="44"/>
      <c r="BK89" s="48"/>
      <c r="BL89" s="137">
        <f t="shared" si="107"/>
        <v>0</v>
      </c>
      <c r="BM89" s="138">
        <f t="shared" si="108"/>
        <v>0</v>
      </c>
      <c r="BN89" s="139">
        <f t="shared" si="109"/>
        <v>0</v>
      </c>
      <c r="BO89" s="41"/>
      <c r="BP89" s="43"/>
      <c r="BQ89" s="47"/>
      <c r="BR89" s="47"/>
      <c r="BS89" s="47"/>
      <c r="BT89" s="44"/>
      <c r="BU89" s="48"/>
      <c r="BV89" s="46"/>
      <c r="BW89" s="47"/>
      <c r="BX89" s="44"/>
      <c r="BY89" s="47"/>
      <c r="BZ89" s="44"/>
      <c r="CA89" s="48"/>
      <c r="CB89" s="137">
        <f t="shared" si="110"/>
        <v>0</v>
      </c>
      <c r="CC89" s="138">
        <f t="shared" si="111"/>
        <v>0</v>
      </c>
      <c r="CD89" s="139">
        <f t="shared" si="112"/>
        <v>0</v>
      </c>
      <c r="CE89" s="41"/>
      <c r="CF89" s="46"/>
      <c r="CG89" s="47"/>
      <c r="CH89" s="47"/>
      <c r="CI89" s="47"/>
      <c r="CJ89" s="44"/>
      <c r="CK89" s="48"/>
      <c r="CL89" s="46"/>
      <c r="CM89" s="47"/>
      <c r="CN89" s="44"/>
      <c r="CO89" s="47"/>
      <c r="CP89" s="44"/>
      <c r="CQ89" s="48"/>
      <c r="CR89" s="137">
        <f t="shared" si="113"/>
        <v>0</v>
      </c>
      <c r="CS89" s="138">
        <f t="shared" si="114"/>
        <v>0</v>
      </c>
      <c r="CT89" s="139">
        <f t="shared" si="115"/>
        <v>0</v>
      </c>
      <c r="CU89" s="41"/>
      <c r="CV89" s="46">
        <f t="shared" si="116"/>
        <v>0</v>
      </c>
      <c r="CW89" s="47" t="e">
        <f t="shared" si="96"/>
        <v>#DIV/0!</v>
      </c>
      <c r="CX89" s="47">
        <f t="shared" si="117"/>
        <v>0</v>
      </c>
      <c r="CY89" s="47" t="e">
        <f t="shared" si="118"/>
        <v>#DIV/0!</v>
      </c>
      <c r="CZ89" s="44">
        <f t="shared" si="119"/>
        <v>0</v>
      </c>
      <c r="DA89" s="48" t="e">
        <f t="shared" si="120"/>
        <v>#DIV/0!</v>
      </c>
      <c r="DB89" s="46">
        <f t="shared" si="121"/>
        <v>0</v>
      </c>
      <c r="DC89" s="47" t="e">
        <f t="shared" si="88"/>
        <v>#DIV/0!</v>
      </c>
      <c r="DD89" s="44">
        <f t="shared" si="122"/>
        <v>0</v>
      </c>
      <c r="DE89" s="47" t="e">
        <f t="shared" si="123"/>
        <v>#DIV/0!</v>
      </c>
      <c r="DF89" s="44">
        <f t="shared" si="124"/>
        <v>0</v>
      </c>
      <c r="DG89" s="48" t="e">
        <f t="shared" si="125"/>
        <v>#DIV/0!</v>
      </c>
      <c r="DH89" s="174"/>
      <c r="DI89" s="187" t="s">
        <v>88</v>
      </c>
      <c r="DJ89" s="46">
        <f t="shared" si="126"/>
        <v>0</v>
      </c>
      <c r="DK89" s="44">
        <f t="shared" si="127"/>
        <v>0</v>
      </c>
      <c r="DL89" s="45">
        <f t="shared" si="128"/>
        <v>0</v>
      </c>
      <c r="DM89"/>
    </row>
    <row r="90" spans="1:119" s="60" customFormat="1" ht="15.6" x14ac:dyDescent="0.3">
      <c r="A90" s="33">
        <v>75</v>
      </c>
      <c r="B90" s="33" t="s">
        <v>89</v>
      </c>
      <c r="C90" s="42"/>
      <c r="D90" s="43"/>
      <c r="E90" s="47"/>
      <c r="F90" s="47"/>
      <c r="G90" s="47"/>
      <c r="H90" s="44"/>
      <c r="I90" s="48"/>
      <c r="J90" s="290"/>
      <c r="K90" s="47"/>
      <c r="L90" s="44"/>
      <c r="M90" s="47"/>
      <c r="N90" s="44"/>
      <c r="O90" s="48"/>
      <c r="P90" s="137">
        <f t="shared" si="98"/>
        <v>0</v>
      </c>
      <c r="Q90" s="138">
        <f t="shared" si="99"/>
        <v>0</v>
      </c>
      <c r="R90" s="139">
        <f t="shared" si="100"/>
        <v>0</v>
      </c>
      <c r="S90" s="39"/>
      <c r="T90" s="43"/>
      <c r="U90" s="47"/>
      <c r="V90" s="47"/>
      <c r="W90" s="47"/>
      <c r="X90" s="44"/>
      <c r="Y90" s="48"/>
      <c r="Z90" s="46"/>
      <c r="AA90" s="47"/>
      <c r="AB90" s="44"/>
      <c r="AC90" s="47"/>
      <c r="AD90" s="44"/>
      <c r="AE90" s="48"/>
      <c r="AF90" s="137">
        <f t="shared" si="101"/>
        <v>0</v>
      </c>
      <c r="AG90" s="138">
        <f t="shared" si="102"/>
        <v>0</v>
      </c>
      <c r="AH90" s="139">
        <f t="shared" si="103"/>
        <v>0</v>
      </c>
      <c r="AI90" s="41"/>
      <c r="AJ90" s="43"/>
      <c r="AK90" s="47"/>
      <c r="AL90" s="44"/>
      <c r="AM90" s="47"/>
      <c r="AN90" s="44"/>
      <c r="AO90" s="48"/>
      <c r="AP90" s="46"/>
      <c r="AQ90" s="47"/>
      <c r="AR90" s="44"/>
      <c r="AS90" s="47"/>
      <c r="AT90" s="44"/>
      <c r="AU90" s="48"/>
      <c r="AV90" s="137">
        <f t="shared" si="104"/>
        <v>0</v>
      </c>
      <c r="AW90" s="138">
        <f t="shared" si="105"/>
        <v>0</v>
      </c>
      <c r="AX90" s="139">
        <f t="shared" si="106"/>
        <v>0</v>
      </c>
      <c r="AY90" s="41"/>
      <c r="AZ90" s="43"/>
      <c r="BA90" s="47"/>
      <c r="BB90" s="47"/>
      <c r="BC90" s="47"/>
      <c r="BD90" s="44"/>
      <c r="BE90" s="48"/>
      <c r="BF90" s="46"/>
      <c r="BG90" s="47"/>
      <c r="BH90" s="44"/>
      <c r="BI90" s="47"/>
      <c r="BJ90" s="44"/>
      <c r="BK90" s="48"/>
      <c r="BL90" s="137">
        <f t="shared" si="107"/>
        <v>0</v>
      </c>
      <c r="BM90" s="138">
        <f t="shared" si="108"/>
        <v>0</v>
      </c>
      <c r="BN90" s="139">
        <f t="shared" si="109"/>
        <v>0</v>
      </c>
      <c r="BO90" s="41"/>
      <c r="BP90" s="43"/>
      <c r="BQ90" s="47"/>
      <c r="BR90" s="47"/>
      <c r="BS90" s="47"/>
      <c r="BT90" s="44"/>
      <c r="BU90" s="48"/>
      <c r="BV90" s="46"/>
      <c r="BW90" s="47"/>
      <c r="BX90" s="44"/>
      <c r="BY90" s="47"/>
      <c r="BZ90" s="44"/>
      <c r="CA90" s="48"/>
      <c r="CB90" s="137">
        <f t="shared" si="110"/>
        <v>0</v>
      </c>
      <c r="CC90" s="138">
        <f t="shared" si="111"/>
        <v>0</v>
      </c>
      <c r="CD90" s="139">
        <f t="shared" si="112"/>
        <v>0</v>
      </c>
      <c r="CE90" s="41"/>
      <c r="CF90" s="46"/>
      <c r="CG90" s="47"/>
      <c r="CH90" s="47"/>
      <c r="CI90" s="47"/>
      <c r="CJ90" s="44"/>
      <c r="CK90" s="48"/>
      <c r="CL90" s="46"/>
      <c r="CM90" s="47"/>
      <c r="CN90" s="44"/>
      <c r="CO90" s="47"/>
      <c r="CP90" s="44"/>
      <c r="CQ90" s="48"/>
      <c r="CR90" s="137">
        <f t="shared" si="113"/>
        <v>0</v>
      </c>
      <c r="CS90" s="138">
        <f t="shared" si="114"/>
        <v>0</v>
      </c>
      <c r="CT90" s="139">
        <f t="shared" si="115"/>
        <v>0</v>
      </c>
      <c r="CU90" s="41"/>
      <c r="CV90" s="46">
        <f t="shared" si="116"/>
        <v>0</v>
      </c>
      <c r="CW90" s="47" t="e">
        <f t="shared" si="96"/>
        <v>#DIV/0!</v>
      </c>
      <c r="CX90" s="47">
        <f t="shared" si="117"/>
        <v>0</v>
      </c>
      <c r="CY90" s="47" t="e">
        <f t="shared" si="118"/>
        <v>#DIV/0!</v>
      </c>
      <c r="CZ90" s="44">
        <f t="shared" si="119"/>
        <v>0</v>
      </c>
      <c r="DA90" s="48" t="e">
        <f t="shared" si="120"/>
        <v>#DIV/0!</v>
      </c>
      <c r="DB90" s="46">
        <f t="shared" si="121"/>
        <v>0</v>
      </c>
      <c r="DC90" s="47" t="e">
        <f t="shared" si="88"/>
        <v>#DIV/0!</v>
      </c>
      <c r="DD90" s="44">
        <f t="shared" si="122"/>
        <v>0</v>
      </c>
      <c r="DE90" s="47" t="e">
        <f t="shared" si="123"/>
        <v>#DIV/0!</v>
      </c>
      <c r="DF90" s="44">
        <f t="shared" si="124"/>
        <v>0</v>
      </c>
      <c r="DG90" s="48" t="e">
        <f t="shared" si="125"/>
        <v>#DIV/0!</v>
      </c>
      <c r="DH90" s="174"/>
      <c r="DI90" s="187" t="s">
        <v>89</v>
      </c>
      <c r="DJ90" s="46">
        <f t="shared" si="126"/>
        <v>0</v>
      </c>
      <c r="DK90" s="44">
        <f t="shared" si="127"/>
        <v>0</v>
      </c>
      <c r="DL90" s="45">
        <f t="shared" si="128"/>
        <v>0</v>
      </c>
      <c r="DM90"/>
    </row>
    <row r="91" spans="1:119" s="60" customFormat="1" ht="15.6" x14ac:dyDescent="0.3">
      <c r="A91" s="33">
        <v>76</v>
      </c>
      <c r="B91" s="33" t="s">
        <v>100</v>
      </c>
      <c r="C91" s="42"/>
      <c r="D91" s="43"/>
      <c r="E91" s="47"/>
      <c r="F91" s="47"/>
      <c r="G91" s="47"/>
      <c r="H91" s="44"/>
      <c r="I91" s="48"/>
      <c r="J91" s="290"/>
      <c r="K91" s="47"/>
      <c r="L91" s="44"/>
      <c r="M91" s="47"/>
      <c r="N91" s="44"/>
      <c r="O91" s="48"/>
      <c r="P91" s="137">
        <f t="shared" si="98"/>
        <v>0</v>
      </c>
      <c r="Q91" s="138">
        <f t="shared" si="99"/>
        <v>0</v>
      </c>
      <c r="R91" s="139">
        <f t="shared" si="100"/>
        <v>0</v>
      </c>
      <c r="S91" s="39"/>
      <c r="T91" s="43"/>
      <c r="U91" s="47"/>
      <c r="V91" s="47"/>
      <c r="W91" s="47"/>
      <c r="X91" s="44"/>
      <c r="Y91" s="48"/>
      <c r="Z91" s="46"/>
      <c r="AA91" s="47"/>
      <c r="AB91" s="44"/>
      <c r="AC91" s="47"/>
      <c r="AD91" s="44"/>
      <c r="AE91" s="48"/>
      <c r="AF91" s="137">
        <f t="shared" si="101"/>
        <v>0</v>
      </c>
      <c r="AG91" s="138">
        <f t="shared" si="102"/>
        <v>0</v>
      </c>
      <c r="AH91" s="139">
        <f t="shared" si="103"/>
        <v>0</v>
      </c>
      <c r="AI91" s="41"/>
      <c r="AJ91" s="43"/>
      <c r="AK91" s="47"/>
      <c r="AL91" s="44"/>
      <c r="AM91" s="47"/>
      <c r="AN91" s="44"/>
      <c r="AO91" s="48"/>
      <c r="AP91" s="46"/>
      <c r="AQ91" s="47"/>
      <c r="AR91" s="44"/>
      <c r="AS91" s="47"/>
      <c r="AT91" s="44"/>
      <c r="AU91" s="48"/>
      <c r="AV91" s="137">
        <f t="shared" si="104"/>
        <v>0</v>
      </c>
      <c r="AW91" s="138">
        <f t="shared" si="105"/>
        <v>0</v>
      </c>
      <c r="AX91" s="139">
        <f t="shared" si="106"/>
        <v>0</v>
      </c>
      <c r="AY91" s="41"/>
      <c r="AZ91" s="43"/>
      <c r="BA91" s="47"/>
      <c r="BB91" s="47"/>
      <c r="BC91" s="47"/>
      <c r="BD91" s="44"/>
      <c r="BE91" s="48"/>
      <c r="BF91" s="46"/>
      <c r="BG91" s="47"/>
      <c r="BH91" s="44"/>
      <c r="BI91" s="47"/>
      <c r="BJ91" s="44"/>
      <c r="BK91" s="48"/>
      <c r="BL91" s="137">
        <f t="shared" si="107"/>
        <v>0</v>
      </c>
      <c r="BM91" s="138">
        <f t="shared" si="108"/>
        <v>0</v>
      </c>
      <c r="BN91" s="139">
        <f t="shared" si="109"/>
        <v>0</v>
      </c>
      <c r="BO91" s="41"/>
      <c r="BP91" s="43"/>
      <c r="BQ91" s="47"/>
      <c r="BR91" s="47"/>
      <c r="BS91" s="47"/>
      <c r="BT91" s="44"/>
      <c r="BU91" s="48"/>
      <c r="BV91" s="46"/>
      <c r="BW91" s="47"/>
      <c r="BX91" s="44"/>
      <c r="BY91" s="47"/>
      <c r="BZ91" s="44"/>
      <c r="CA91" s="48"/>
      <c r="CB91" s="137">
        <f t="shared" si="110"/>
        <v>0</v>
      </c>
      <c r="CC91" s="138">
        <f t="shared" si="111"/>
        <v>0</v>
      </c>
      <c r="CD91" s="139">
        <f t="shared" si="112"/>
        <v>0</v>
      </c>
      <c r="CE91" s="41"/>
      <c r="CF91" s="46"/>
      <c r="CG91" s="47"/>
      <c r="CH91" s="47"/>
      <c r="CI91" s="47"/>
      <c r="CJ91" s="44"/>
      <c r="CK91" s="48"/>
      <c r="CL91" s="46"/>
      <c r="CM91" s="47"/>
      <c r="CN91" s="44"/>
      <c r="CO91" s="47"/>
      <c r="CP91" s="44"/>
      <c r="CQ91" s="48"/>
      <c r="CR91" s="137">
        <f t="shared" si="113"/>
        <v>0</v>
      </c>
      <c r="CS91" s="138">
        <f t="shared" si="114"/>
        <v>0</v>
      </c>
      <c r="CT91" s="139">
        <f t="shared" si="115"/>
        <v>0</v>
      </c>
      <c r="CU91" s="41"/>
      <c r="CV91" s="46">
        <f t="shared" si="116"/>
        <v>0</v>
      </c>
      <c r="CW91" s="47" t="e">
        <f t="shared" si="96"/>
        <v>#DIV/0!</v>
      </c>
      <c r="CX91" s="47">
        <f t="shared" si="117"/>
        <v>0</v>
      </c>
      <c r="CY91" s="47" t="e">
        <f t="shared" si="118"/>
        <v>#DIV/0!</v>
      </c>
      <c r="CZ91" s="44">
        <f t="shared" si="119"/>
        <v>0</v>
      </c>
      <c r="DA91" s="48" t="e">
        <f t="shared" si="120"/>
        <v>#DIV/0!</v>
      </c>
      <c r="DB91" s="46">
        <f t="shared" si="121"/>
        <v>0</v>
      </c>
      <c r="DC91" s="47" t="e">
        <f t="shared" si="88"/>
        <v>#DIV/0!</v>
      </c>
      <c r="DD91" s="44">
        <f t="shared" si="122"/>
        <v>0</v>
      </c>
      <c r="DE91" s="47" t="e">
        <f t="shared" si="123"/>
        <v>#DIV/0!</v>
      </c>
      <c r="DF91" s="44">
        <f t="shared" si="124"/>
        <v>0</v>
      </c>
      <c r="DG91" s="48" t="e">
        <f t="shared" si="125"/>
        <v>#DIV/0!</v>
      </c>
      <c r="DH91" s="174"/>
      <c r="DI91" s="187" t="s">
        <v>100</v>
      </c>
      <c r="DJ91" s="46">
        <f t="shared" si="126"/>
        <v>0</v>
      </c>
      <c r="DK91" s="44">
        <f t="shared" si="127"/>
        <v>0</v>
      </c>
      <c r="DL91" s="45">
        <f t="shared" si="128"/>
        <v>0</v>
      </c>
      <c r="DM91"/>
    </row>
    <row r="92" spans="1:119" s="60" customFormat="1" ht="15.6" x14ac:dyDescent="0.3">
      <c r="A92" s="33">
        <v>77</v>
      </c>
      <c r="B92" s="33" t="s">
        <v>101</v>
      </c>
      <c r="C92" s="42"/>
      <c r="D92" s="43"/>
      <c r="E92" s="47"/>
      <c r="F92" s="47"/>
      <c r="G92" s="47"/>
      <c r="H92" s="44"/>
      <c r="I92" s="48"/>
      <c r="J92" s="290"/>
      <c r="K92" s="47"/>
      <c r="L92" s="44"/>
      <c r="M92" s="47"/>
      <c r="N92" s="44"/>
      <c r="O92" s="48"/>
      <c r="P92" s="137">
        <f t="shared" si="98"/>
        <v>0</v>
      </c>
      <c r="Q92" s="138">
        <f t="shared" si="99"/>
        <v>0</v>
      </c>
      <c r="R92" s="139">
        <f t="shared" si="100"/>
        <v>0</v>
      </c>
      <c r="S92" s="39"/>
      <c r="T92" s="43"/>
      <c r="U92" s="47"/>
      <c r="V92" s="47"/>
      <c r="W92" s="47"/>
      <c r="X92" s="44"/>
      <c r="Y92" s="48"/>
      <c r="Z92" s="46"/>
      <c r="AA92" s="47"/>
      <c r="AB92" s="44"/>
      <c r="AC92" s="47"/>
      <c r="AD92" s="44"/>
      <c r="AE92" s="48"/>
      <c r="AF92" s="137">
        <f t="shared" si="101"/>
        <v>0</v>
      </c>
      <c r="AG92" s="138">
        <f t="shared" si="102"/>
        <v>0</v>
      </c>
      <c r="AH92" s="139">
        <f t="shared" si="103"/>
        <v>0</v>
      </c>
      <c r="AI92" s="41"/>
      <c r="AJ92" s="43"/>
      <c r="AK92" s="47"/>
      <c r="AL92" s="44"/>
      <c r="AM92" s="47"/>
      <c r="AN92" s="44"/>
      <c r="AO92" s="48"/>
      <c r="AP92" s="46"/>
      <c r="AQ92" s="47"/>
      <c r="AR92" s="44"/>
      <c r="AS92" s="47"/>
      <c r="AT92" s="44"/>
      <c r="AU92" s="48"/>
      <c r="AV92" s="137">
        <f t="shared" si="104"/>
        <v>0</v>
      </c>
      <c r="AW92" s="138">
        <f t="shared" si="105"/>
        <v>0</v>
      </c>
      <c r="AX92" s="139">
        <f t="shared" si="106"/>
        <v>0</v>
      </c>
      <c r="AY92" s="41"/>
      <c r="AZ92" s="43"/>
      <c r="BA92" s="47"/>
      <c r="BB92" s="47"/>
      <c r="BC92" s="47"/>
      <c r="BD92" s="44"/>
      <c r="BE92" s="48"/>
      <c r="BF92" s="46"/>
      <c r="BG92" s="47"/>
      <c r="BH92" s="44"/>
      <c r="BI92" s="47"/>
      <c r="BJ92" s="44"/>
      <c r="BK92" s="48"/>
      <c r="BL92" s="137">
        <f t="shared" si="107"/>
        <v>0</v>
      </c>
      <c r="BM92" s="138">
        <f t="shared" si="108"/>
        <v>0</v>
      </c>
      <c r="BN92" s="139">
        <f t="shared" si="109"/>
        <v>0</v>
      </c>
      <c r="BO92" s="41"/>
      <c r="BP92" s="43"/>
      <c r="BQ92" s="47"/>
      <c r="BR92" s="47"/>
      <c r="BS92" s="47"/>
      <c r="BT92" s="44"/>
      <c r="BU92" s="48"/>
      <c r="BV92" s="46"/>
      <c r="BW92" s="47"/>
      <c r="BX92" s="44"/>
      <c r="BY92" s="47"/>
      <c r="BZ92" s="44"/>
      <c r="CA92" s="48"/>
      <c r="CB92" s="137">
        <f t="shared" si="110"/>
        <v>0</v>
      </c>
      <c r="CC92" s="138">
        <f t="shared" si="111"/>
        <v>0</v>
      </c>
      <c r="CD92" s="139">
        <f t="shared" si="112"/>
        <v>0</v>
      </c>
      <c r="CE92" s="41"/>
      <c r="CF92" s="46"/>
      <c r="CG92" s="47"/>
      <c r="CH92" s="47"/>
      <c r="CI92" s="47"/>
      <c r="CJ92" s="44"/>
      <c r="CK92" s="48"/>
      <c r="CL92" s="46"/>
      <c r="CM92" s="47"/>
      <c r="CN92" s="44"/>
      <c r="CO92" s="47"/>
      <c r="CP92" s="44"/>
      <c r="CQ92" s="48"/>
      <c r="CR92" s="137">
        <f t="shared" si="113"/>
        <v>0</v>
      </c>
      <c r="CS92" s="138">
        <f t="shared" si="114"/>
        <v>0</v>
      </c>
      <c r="CT92" s="139">
        <f t="shared" si="115"/>
        <v>0</v>
      </c>
      <c r="CU92" s="41"/>
      <c r="CV92" s="46">
        <f t="shared" si="116"/>
        <v>0</v>
      </c>
      <c r="CW92" s="47" t="e">
        <f t="shared" si="96"/>
        <v>#DIV/0!</v>
      </c>
      <c r="CX92" s="47">
        <f t="shared" si="117"/>
        <v>0</v>
      </c>
      <c r="CY92" s="47" t="e">
        <f t="shared" si="118"/>
        <v>#DIV/0!</v>
      </c>
      <c r="CZ92" s="44">
        <f t="shared" si="119"/>
        <v>0</v>
      </c>
      <c r="DA92" s="48" t="e">
        <f t="shared" si="120"/>
        <v>#DIV/0!</v>
      </c>
      <c r="DB92" s="46">
        <f t="shared" si="121"/>
        <v>0</v>
      </c>
      <c r="DC92" s="47" t="e">
        <f t="shared" si="88"/>
        <v>#DIV/0!</v>
      </c>
      <c r="DD92" s="44">
        <f t="shared" si="122"/>
        <v>0</v>
      </c>
      <c r="DE92" s="47" t="e">
        <f t="shared" si="123"/>
        <v>#DIV/0!</v>
      </c>
      <c r="DF92" s="44">
        <f t="shared" si="124"/>
        <v>0</v>
      </c>
      <c r="DG92" s="48" t="e">
        <f t="shared" si="125"/>
        <v>#DIV/0!</v>
      </c>
      <c r="DH92" s="174"/>
      <c r="DI92" s="187" t="s">
        <v>101</v>
      </c>
      <c r="DJ92" s="46">
        <f t="shared" si="126"/>
        <v>0</v>
      </c>
      <c r="DK92" s="44">
        <f t="shared" si="127"/>
        <v>0</v>
      </c>
      <c r="DL92" s="45">
        <f t="shared" si="128"/>
        <v>0</v>
      </c>
      <c r="DM92"/>
    </row>
    <row r="93" spans="1:119" s="60" customFormat="1" ht="15.6" x14ac:dyDescent="0.3">
      <c r="A93" s="33">
        <v>78</v>
      </c>
      <c r="B93" s="33" t="s">
        <v>90</v>
      </c>
      <c r="C93" s="42"/>
      <c r="D93" s="43"/>
      <c r="E93" s="47"/>
      <c r="F93" s="47"/>
      <c r="G93" s="47"/>
      <c r="H93" s="44"/>
      <c r="I93" s="48"/>
      <c r="J93" s="290"/>
      <c r="K93" s="47"/>
      <c r="L93" s="44"/>
      <c r="M93" s="47"/>
      <c r="N93" s="44"/>
      <c r="O93" s="48"/>
      <c r="P93" s="137">
        <f t="shared" si="98"/>
        <v>0</v>
      </c>
      <c r="Q93" s="138">
        <f t="shared" si="99"/>
        <v>0</v>
      </c>
      <c r="R93" s="139">
        <f t="shared" si="100"/>
        <v>0</v>
      </c>
      <c r="S93" s="39"/>
      <c r="T93" s="43"/>
      <c r="U93" s="47"/>
      <c r="V93" s="47"/>
      <c r="W93" s="47"/>
      <c r="X93" s="44"/>
      <c r="Y93" s="48"/>
      <c r="Z93" s="46"/>
      <c r="AA93" s="47"/>
      <c r="AB93" s="44"/>
      <c r="AC93" s="47"/>
      <c r="AD93" s="44"/>
      <c r="AE93" s="48"/>
      <c r="AF93" s="137">
        <f t="shared" si="101"/>
        <v>0</v>
      </c>
      <c r="AG93" s="138">
        <f t="shared" si="102"/>
        <v>0</v>
      </c>
      <c r="AH93" s="139">
        <f t="shared" si="103"/>
        <v>0</v>
      </c>
      <c r="AI93" s="41"/>
      <c r="AJ93" s="43"/>
      <c r="AK93" s="47"/>
      <c r="AL93" s="44"/>
      <c r="AM93" s="47"/>
      <c r="AN93" s="44"/>
      <c r="AO93" s="48"/>
      <c r="AP93" s="46"/>
      <c r="AQ93" s="47"/>
      <c r="AR93" s="44"/>
      <c r="AS93" s="47"/>
      <c r="AT93" s="44"/>
      <c r="AU93" s="48"/>
      <c r="AV93" s="137">
        <f t="shared" si="104"/>
        <v>0</v>
      </c>
      <c r="AW93" s="147">
        <f t="shared" si="105"/>
        <v>0</v>
      </c>
      <c r="AX93" s="139">
        <f t="shared" si="106"/>
        <v>0</v>
      </c>
      <c r="AY93" s="41"/>
      <c r="AZ93" s="43"/>
      <c r="BA93" s="47"/>
      <c r="BB93" s="47"/>
      <c r="BC93" s="47"/>
      <c r="BD93" s="44"/>
      <c r="BE93" s="48"/>
      <c r="BF93" s="46"/>
      <c r="BG93" s="47"/>
      <c r="BH93" s="44"/>
      <c r="BI93" s="47"/>
      <c r="BJ93" s="44"/>
      <c r="BK93" s="48"/>
      <c r="BL93" s="137">
        <f t="shared" si="107"/>
        <v>0</v>
      </c>
      <c r="BM93" s="138">
        <f t="shared" si="108"/>
        <v>0</v>
      </c>
      <c r="BN93" s="139">
        <f t="shared" si="109"/>
        <v>0</v>
      </c>
      <c r="BO93" s="41"/>
      <c r="BP93" s="43"/>
      <c r="BQ93" s="47"/>
      <c r="BR93" s="47"/>
      <c r="BS93" s="47"/>
      <c r="BT93" s="44"/>
      <c r="BU93" s="48"/>
      <c r="BV93" s="46"/>
      <c r="BW93" s="47"/>
      <c r="BX93" s="44"/>
      <c r="BY93" s="47"/>
      <c r="BZ93" s="44"/>
      <c r="CA93" s="48"/>
      <c r="CB93" s="137">
        <f t="shared" si="110"/>
        <v>0</v>
      </c>
      <c r="CC93" s="138">
        <f t="shared" si="111"/>
        <v>0</v>
      </c>
      <c r="CD93" s="139">
        <f t="shared" si="112"/>
        <v>0</v>
      </c>
      <c r="CE93" s="41"/>
      <c r="CF93" s="46"/>
      <c r="CG93" s="47"/>
      <c r="CH93" s="47"/>
      <c r="CI93" s="47"/>
      <c r="CJ93" s="44"/>
      <c r="CK93" s="48"/>
      <c r="CL93" s="46"/>
      <c r="CM93" s="47"/>
      <c r="CN93" s="44"/>
      <c r="CO93" s="47"/>
      <c r="CP93" s="44"/>
      <c r="CQ93" s="48"/>
      <c r="CR93" s="137">
        <f t="shared" si="113"/>
        <v>0</v>
      </c>
      <c r="CS93" s="138">
        <f t="shared" si="114"/>
        <v>0</v>
      </c>
      <c r="CT93" s="139">
        <f t="shared" si="115"/>
        <v>0</v>
      </c>
      <c r="CU93" s="41"/>
      <c r="CV93" s="46">
        <f t="shared" si="116"/>
        <v>0</v>
      </c>
      <c r="CW93" s="47" t="e">
        <f t="shared" si="96"/>
        <v>#DIV/0!</v>
      </c>
      <c r="CX93" s="47">
        <f t="shared" si="117"/>
        <v>0</v>
      </c>
      <c r="CY93" s="47" t="e">
        <f t="shared" si="118"/>
        <v>#DIV/0!</v>
      </c>
      <c r="CZ93" s="44">
        <f t="shared" si="119"/>
        <v>0</v>
      </c>
      <c r="DA93" s="48" t="e">
        <f t="shared" si="120"/>
        <v>#DIV/0!</v>
      </c>
      <c r="DB93" s="46">
        <f t="shared" si="121"/>
        <v>0</v>
      </c>
      <c r="DC93" s="47" t="e">
        <f t="shared" si="88"/>
        <v>#DIV/0!</v>
      </c>
      <c r="DD93" s="44">
        <f t="shared" si="122"/>
        <v>0</v>
      </c>
      <c r="DE93" s="47" t="e">
        <f t="shared" si="123"/>
        <v>#DIV/0!</v>
      </c>
      <c r="DF93" s="44">
        <f t="shared" si="124"/>
        <v>0</v>
      </c>
      <c r="DG93" s="48" t="e">
        <f t="shared" si="125"/>
        <v>#DIV/0!</v>
      </c>
      <c r="DH93" s="174"/>
      <c r="DI93" s="187" t="s">
        <v>90</v>
      </c>
      <c r="DJ93" s="46">
        <f t="shared" si="126"/>
        <v>0</v>
      </c>
      <c r="DK93" s="44">
        <f t="shared" si="127"/>
        <v>0</v>
      </c>
      <c r="DL93" s="45">
        <f t="shared" si="128"/>
        <v>0</v>
      </c>
      <c r="DM93"/>
    </row>
    <row r="94" spans="1:119" s="60" customFormat="1" ht="15.6" x14ac:dyDescent="0.3">
      <c r="A94" s="33">
        <v>79</v>
      </c>
      <c r="B94" s="33" t="s">
        <v>91</v>
      </c>
      <c r="C94" s="42"/>
      <c r="D94" s="43"/>
      <c r="E94" s="47"/>
      <c r="F94" s="47"/>
      <c r="G94" s="47"/>
      <c r="H94" s="44"/>
      <c r="I94" s="48"/>
      <c r="J94" s="290"/>
      <c r="K94" s="47"/>
      <c r="L94" s="44"/>
      <c r="M94" s="47"/>
      <c r="N94" s="44"/>
      <c r="O94" s="48"/>
      <c r="P94" s="137">
        <f t="shared" si="98"/>
        <v>0</v>
      </c>
      <c r="Q94" s="138">
        <f t="shared" si="99"/>
        <v>0</v>
      </c>
      <c r="R94" s="139">
        <f t="shared" si="100"/>
        <v>0</v>
      </c>
      <c r="S94" s="39"/>
      <c r="T94" s="43"/>
      <c r="U94" s="47"/>
      <c r="V94" s="47"/>
      <c r="W94" s="47"/>
      <c r="X94" s="44"/>
      <c r="Y94" s="48"/>
      <c r="Z94" s="46"/>
      <c r="AA94" s="47"/>
      <c r="AB94" s="44"/>
      <c r="AC94" s="47"/>
      <c r="AD94" s="44"/>
      <c r="AE94" s="48"/>
      <c r="AF94" s="137">
        <f t="shared" si="101"/>
        <v>0</v>
      </c>
      <c r="AG94" s="138">
        <f t="shared" si="102"/>
        <v>0</v>
      </c>
      <c r="AH94" s="139">
        <f t="shared" si="103"/>
        <v>0</v>
      </c>
      <c r="AI94" s="41"/>
      <c r="AJ94" s="43"/>
      <c r="AK94" s="47"/>
      <c r="AL94" s="44"/>
      <c r="AM94" s="47"/>
      <c r="AN94" s="44"/>
      <c r="AO94" s="48"/>
      <c r="AP94" s="46"/>
      <c r="AQ94" s="47"/>
      <c r="AR94" s="44"/>
      <c r="AS94" s="47"/>
      <c r="AT94" s="44"/>
      <c r="AU94" s="48"/>
      <c r="AV94" s="137">
        <f t="shared" si="104"/>
        <v>0</v>
      </c>
      <c r="AW94" s="138">
        <f t="shared" si="105"/>
        <v>0</v>
      </c>
      <c r="AX94" s="139">
        <f t="shared" si="106"/>
        <v>0</v>
      </c>
      <c r="AY94" s="41"/>
      <c r="AZ94" s="43"/>
      <c r="BA94" s="47"/>
      <c r="BB94" s="47"/>
      <c r="BC94" s="47"/>
      <c r="BD94" s="44"/>
      <c r="BE94" s="48"/>
      <c r="BF94" s="46"/>
      <c r="BG94" s="47"/>
      <c r="BH94" s="44"/>
      <c r="BI94" s="47"/>
      <c r="BJ94" s="44"/>
      <c r="BK94" s="48"/>
      <c r="BL94" s="137">
        <f t="shared" si="107"/>
        <v>0</v>
      </c>
      <c r="BM94" s="138">
        <f t="shared" si="108"/>
        <v>0</v>
      </c>
      <c r="BN94" s="139">
        <f t="shared" si="109"/>
        <v>0</v>
      </c>
      <c r="BO94" s="41"/>
      <c r="BP94" s="43"/>
      <c r="BQ94" s="47"/>
      <c r="BR94" s="47"/>
      <c r="BS94" s="47"/>
      <c r="BT94" s="44"/>
      <c r="BU94" s="48"/>
      <c r="BV94" s="46"/>
      <c r="BW94" s="47"/>
      <c r="BX94" s="44"/>
      <c r="BY94" s="47"/>
      <c r="BZ94" s="44"/>
      <c r="CA94" s="48"/>
      <c r="CB94" s="137">
        <f t="shared" si="110"/>
        <v>0</v>
      </c>
      <c r="CC94" s="138">
        <f t="shared" si="111"/>
        <v>0</v>
      </c>
      <c r="CD94" s="139">
        <f t="shared" si="112"/>
        <v>0</v>
      </c>
      <c r="CE94" s="41"/>
      <c r="CF94" s="46"/>
      <c r="CG94" s="47"/>
      <c r="CH94" s="47"/>
      <c r="CI94" s="47"/>
      <c r="CJ94" s="44"/>
      <c r="CK94" s="48"/>
      <c r="CL94" s="46"/>
      <c r="CM94" s="47"/>
      <c r="CN94" s="44"/>
      <c r="CO94" s="47"/>
      <c r="CP94" s="44"/>
      <c r="CQ94" s="48"/>
      <c r="CR94" s="137">
        <f t="shared" si="113"/>
        <v>0</v>
      </c>
      <c r="CS94" s="138">
        <f t="shared" si="114"/>
        <v>0</v>
      </c>
      <c r="CT94" s="139">
        <f t="shared" si="115"/>
        <v>0</v>
      </c>
      <c r="CU94" s="41"/>
      <c r="CV94" s="46">
        <f t="shared" si="116"/>
        <v>0</v>
      </c>
      <c r="CW94" s="47" t="e">
        <f t="shared" si="96"/>
        <v>#DIV/0!</v>
      </c>
      <c r="CX94" s="47">
        <f t="shared" si="117"/>
        <v>0</v>
      </c>
      <c r="CY94" s="47" t="e">
        <f t="shared" si="118"/>
        <v>#DIV/0!</v>
      </c>
      <c r="CZ94" s="44">
        <f t="shared" si="119"/>
        <v>0</v>
      </c>
      <c r="DA94" s="48" t="e">
        <f t="shared" si="120"/>
        <v>#DIV/0!</v>
      </c>
      <c r="DB94" s="46">
        <f t="shared" si="121"/>
        <v>0</v>
      </c>
      <c r="DC94" s="47" t="e">
        <f t="shared" si="88"/>
        <v>#DIV/0!</v>
      </c>
      <c r="DD94" s="44">
        <f t="shared" si="122"/>
        <v>0</v>
      </c>
      <c r="DE94" s="47" t="e">
        <f t="shared" si="123"/>
        <v>#DIV/0!</v>
      </c>
      <c r="DF94" s="44">
        <f t="shared" si="124"/>
        <v>0</v>
      </c>
      <c r="DG94" s="48" t="e">
        <f t="shared" si="125"/>
        <v>#DIV/0!</v>
      </c>
      <c r="DH94" s="174"/>
      <c r="DI94" s="187" t="s">
        <v>91</v>
      </c>
      <c r="DJ94" s="46">
        <f t="shared" si="126"/>
        <v>0</v>
      </c>
      <c r="DK94" s="44">
        <f t="shared" si="127"/>
        <v>0</v>
      </c>
      <c r="DL94" s="45">
        <f t="shared" si="128"/>
        <v>0</v>
      </c>
      <c r="DM94"/>
    </row>
    <row r="95" spans="1:119" s="60" customFormat="1" ht="15.6" x14ac:dyDescent="0.3">
      <c r="A95" s="33">
        <v>80</v>
      </c>
      <c r="B95" s="33" t="s">
        <v>176</v>
      </c>
      <c r="C95" s="50"/>
      <c r="D95" s="51"/>
      <c r="E95" s="55"/>
      <c r="F95" s="52"/>
      <c r="G95" s="55"/>
      <c r="H95" s="52"/>
      <c r="I95" s="56"/>
      <c r="J95" s="291"/>
      <c r="K95" s="55"/>
      <c r="L95" s="52"/>
      <c r="M95" s="55"/>
      <c r="N95" s="52"/>
      <c r="O95" s="56"/>
      <c r="P95" s="143">
        <f t="shared" si="98"/>
        <v>0</v>
      </c>
      <c r="Q95" s="149">
        <f t="shared" si="99"/>
        <v>0</v>
      </c>
      <c r="R95" s="150">
        <f t="shared" si="100"/>
        <v>0</v>
      </c>
      <c r="S95" s="39"/>
      <c r="T95" s="51"/>
      <c r="U95" s="55"/>
      <c r="V95" s="52"/>
      <c r="W95" s="55"/>
      <c r="X95" s="52"/>
      <c r="Y95" s="56"/>
      <c r="Z95" s="54"/>
      <c r="AA95" s="55"/>
      <c r="AB95" s="52"/>
      <c r="AC95" s="55"/>
      <c r="AD95" s="52"/>
      <c r="AE95" s="56"/>
      <c r="AF95" s="143">
        <f t="shared" si="101"/>
        <v>0</v>
      </c>
      <c r="AG95" s="149">
        <f t="shared" si="102"/>
        <v>0</v>
      </c>
      <c r="AH95" s="150">
        <f t="shared" si="103"/>
        <v>0</v>
      </c>
      <c r="AI95" s="41"/>
      <c r="AJ95" s="51"/>
      <c r="AK95" s="55"/>
      <c r="AL95" s="52"/>
      <c r="AM95" s="55"/>
      <c r="AN95" s="52"/>
      <c r="AO95" s="56"/>
      <c r="AP95" s="54"/>
      <c r="AQ95" s="55"/>
      <c r="AR95" s="52"/>
      <c r="AS95" s="55"/>
      <c r="AT95" s="52"/>
      <c r="AU95" s="56"/>
      <c r="AV95" s="143">
        <f t="shared" si="104"/>
        <v>0</v>
      </c>
      <c r="AW95" s="149">
        <f t="shared" si="105"/>
        <v>0</v>
      </c>
      <c r="AX95" s="150">
        <f t="shared" si="106"/>
        <v>0</v>
      </c>
      <c r="AY95" s="41"/>
      <c r="AZ95" s="51"/>
      <c r="BA95" s="55"/>
      <c r="BB95" s="52"/>
      <c r="BC95" s="55"/>
      <c r="BD95" s="52"/>
      <c r="BE95" s="56"/>
      <c r="BF95" s="54"/>
      <c r="BG95" s="55"/>
      <c r="BH95" s="52"/>
      <c r="BI95" s="55"/>
      <c r="BJ95" s="52"/>
      <c r="BK95" s="56"/>
      <c r="BL95" s="143">
        <f t="shared" si="107"/>
        <v>0</v>
      </c>
      <c r="BM95" s="149">
        <f t="shared" si="108"/>
        <v>0</v>
      </c>
      <c r="BN95" s="150">
        <f t="shared" si="109"/>
        <v>0</v>
      </c>
      <c r="BO95" s="41"/>
      <c r="BP95" s="51"/>
      <c r="BQ95" s="55"/>
      <c r="BR95" s="52"/>
      <c r="BS95" s="55"/>
      <c r="BT95" s="52"/>
      <c r="BU95" s="56"/>
      <c r="BV95" s="54"/>
      <c r="BW95" s="55"/>
      <c r="BX95" s="52"/>
      <c r="BY95" s="55"/>
      <c r="BZ95" s="52"/>
      <c r="CA95" s="56"/>
      <c r="CB95" s="143">
        <f t="shared" si="110"/>
        <v>0</v>
      </c>
      <c r="CC95" s="149">
        <f t="shared" si="111"/>
        <v>0</v>
      </c>
      <c r="CD95" s="150">
        <f t="shared" si="112"/>
        <v>0</v>
      </c>
      <c r="CE95" s="41"/>
      <c r="CF95" s="54"/>
      <c r="CG95" s="55"/>
      <c r="CH95" s="52"/>
      <c r="CI95" s="55"/>
      <c r="CJ95" s="52"/>
      <c r="CK95" s="56"/>
      <c r="CL95" s="54"/>
      <c r="CM95" s="55"/>
      <c r="CN95" s="52"/>
      <c r="CO95" s="55"/>
      <c r="CP95" s="52"/>
      <c r="CQ95" s="56"/>
      <c r="CR95" s="143">
        <f t="shared" si="113"/>
        <v>0</v>
      </c>
      <c r="CS95" s="149">
        <f t="shared" si="114"/>
        <v>0</v>
      </c>
      <c r="CT95" s="150">
        <f t="shared" si="115"/>
        <v>0</v>
      </c>
      <c r="CU95" s="41"/>
      <c r="CV95" s="54">
        <f>SUM(CV75:CV94)</f>
        <v>0</v>
      </c>
      <c r="CW95" s="55" t="e">
        <f t="shared" si="96"/>
        <v>#DIV/0!</v>
      </c>
      <c r="CX95" s="55">
        <f>SUM(CX75:CX94)</f>
        <v>0</v>
      </c>
      <c r="CY95" s="55" t="e">
        <f t="shared" si="118"/>
        <v>#DIV/0!</v>
      </c>
      <c r="CZ95" s="52">
        <f t="shared" si="119"/>
        <v>0</v>
      </c>
      <c r="DA95" s="56" t="e">
        <f t="shared" si="120"/>
        <v>#DIV/0!</v>
      </c>
      <c r="DB95" s="54">
        <f>SUM(DB75:DB94)</f>
        <v>0</v>
      </c>
      <c r="DC95" s="55" t="e">
        <f t="shared" si="88"/>
        <v>#DIV/0!</v>
      </c>
      <c r="DD95" s="52">
        <f>SUM(DD75:DD94)</f>
        <v>0</v>
      </c>
      <c r="DE95" s="55" t="e">
        <f t="shared" si="123"/>
        <v>#DIV/0!</v>
      </c>
      <c r="DF95" s="52">
        <f>SUM(DF75:DF94)</f>
        <v>0</v>
      </c>
      <c r="DG95" s="56" t="e">
        <f t="shared" si="125"/>
        <v>#DIV/0!</v>
      </c>
      <c r="DH95" s="175"/>
      <c r="DI95" s="187" t="s">
        <v>176</v>
      </c>
      <c r="DJ95" s="54">
        <f t="shared" ref="DJ95:DK95" si="129">SUM(DJ75:DJ94)</f>
        <v>0</v>
      </c>
      <c r="DK95" s="52">
        <f t="shared" si="129"/>
        <v>0</v>
      </c>
      <c r="DL95" s="53">
        <f>SUM(DL75:DL94)</f>
        <v>0</v>
      </c>
      <c r="DM95"/>
      <c r="DO95" s="57"/>
    </row>
    <row r="96" spans="1:119" s="60" customFormat="1" ht="15.6" x14ac:dyDescent="0.3">
      <c r="A96" s="33">
        <v>81</v>
      </c>
      <c r="B96" s="32" t="s">
        <v>177</v>
      </c>
      <c r="C96" s="50"/>
      <c r="D96" s="51"/>
      <c r="E96" s="55"/>
      <c r="F96" s="52"/>
      <c r="G96" s="55"/>
      <c r="H96" s="52"/>
      <c r="I96" s="56"/>
      <c r="J96" s="291"/>
      <c r="K96" s="55"/>
      <c r="L96" s="52"/>
      <c r="M96" s="55"/>
      <c r="N96" s="52"/>
      <c r="O96" s="56"/>
      <c r="P96" s="143">
        <f t="shared" si="98"/>
        <v>0</v>
      </c>
      <c r="Q96" s="149">
        <f t="shared" si="99"/>
        <v>0</v>
      </c>
      <c r="R96" s="150">
        <f t="shared" si="100"/>
        <v>0</v>
      </c>
      <c r="S96" s="39"/>
      <c r="T96" s="51"/>
      <c r="U96" s="55"/>
      <c r="V96" s="52"/>
      <c r="W96" s="55"/>
      <c r="X96" s="52"/>
      <c r="Y96" s="56"/>
      <c r="Z96" s="54"/>
      <c r="AA96" s="55"/>
      <c r="AB96" s="52"/>
      <c r="AC96" s="55"/>
      <c r="AD96" s="52"/>
      <c r="AE96" s="56"/>
      <c r="AF96" s="143">
        <f t="shared" si="101"/>
        <v>0</v>
      </c>
      <c r="AG96" s="149">
        <f t="shared" si="102"/>
        <v>0</v>
      </c>
      <c r="AH96" s="150">
        <f t="shared" si="103"/>
        <v>0</v>
      </c>
      <c r="AI96" s="41"/>
      <c r="AJ96" s="51"/>
      <c r="AK96" s="55"/>
      <c r="AL96" s="52"/>
      <c r="AM96" s="55"/>
      <c r="AN96" s="52"/>
      <c r="AO96" s="56"/>
      <c r="AP96" s="54"/>
      <c r="AQ96" s="55"/>
      <c r="AR96" s="52"/>
      <c r="AS96" s="55"/>
      <c r="AT96" s="52"/>
      <c r="AU96" s="56"/>
      <c r="AV96" s="143">
        <f t="shared" si="104"/>
        <v>0</v>
      </c>
      <c r="AW96" s="149">
        <f t="shared" si="105"/>
        <v>0</v>
      </c>
      <c r="AX96" s="150">
        <f t="shared" si="106"/>
        <v>0</v>
      </c>
      <c r="AY96" s="41"/>
      <c r="AZ96" s="51"/>
      <c r="BA96" s="55"/>
      <c r="BB96" s="52"/>
      <c r="BC96" s="55"/>
      <c r="BD96" s="52"/>
      <c r="BE96" s="56"/>
      <c r="BF96" s="54"/>
      <c r="BG96" s="55"/>
      <c r="BH96" s="52"/>
      <c r="BI96" s="55"/>
      <c r="BJ96" s="52"/>
      <c r="BK96" s="56"/>
      <c r="BL96" s="143">
        <f t="shared" si="107"/>
        <v>0</v>
      </c>
      <c r="BM96" s="149">
        <f t="shared" si="108"/>
        <v>0</v>
      </c>
      <c r="BN96" s="150">
        <f t="shared" si="109"/>
        <v>0</v>
      </c>
      <c r="BO96" s="41"/>
      <c r="BP96" s="51"/>
      <c r="BQ96" s="55"/>
      <c r="BR96" s="52"/>
      <c r="BS96" s="55"/>
      <c r="BT96" s="52"/>
      <c r="BU96" s="56"/>
      <c r="BV96" s="54"/>
      <c r="BW96" s="55"/>
      <c r="BX96" s="52"/>
      <c r="BY96" s="55"/>
      <c r="BZ96" s="52"/>
      <c r="CA96" s="56"/>
      <c r="CB96" s="143">
        <f t="shared" si="110"/>
        <v>0</v>
      </c>
      <c r="CC96" s="149">
        <f t="shared" si="111"/>
        <v>0</v>
      </c>
      <c r="CD96" s="150">
        <f t="shared" si="112"/>
        <v>0</v>
      </c>
      <c r="CE96" s="41"/>
      <c r="CF96" s="54"/>
      <c r="CG96" s="55"/>
      <c r="CH96" s="52"/>
      <c r="CI96" s="55"/>
      <c r="CJ96" s="52"/>
      <c r="CK96" s="56"/>
      <c r="CL96" s="54"/>
      <c r="CM96" s="55"/>
      <c r="CN96" s="52"/>
      <c r="CO96" s="55"/>
      <c r="CP96" s="52"/>
      <c r="CQ96" s="56"/>
      <c r="CR96" s="143">
        <f t="shared" si="113"/>
        <v>0</v>
      </c>
      <c r="CS96" s="149">
        <f t="shared" si="114"/>
        <v>0</v>
      </c>
      <c r="CT96" s="150">
        <f t="shared" si="115"/>
        <v>0</v>
      </c>
      <c r="CU96" s="41"/>
      <c r="CV96" s="54">
        <f>+CV73+CV95</f>
        <v>0</v>
      </c>
      <c r="CW96" s="55" t="e">
        <f t="shared" si="96"/>
        <v>#DIV/0!</v>
      </c>
      <c r="CX96" s="55">
        <f>+CX73+CX95</f>
        <v>0</v>
      </c>
      <c r="CY96" s="55" t="e">
        <f t="shared" si="118"/>
        <v>#DIV/0!</v>
      </c>
      <c r="CZ96" s="52">
        <f t="shared" si="119"/>
        <v>0</v>
      </c>
      <c r="DA96" s="56" t="e">
        <f t="shared" si="120"/>
        <v>#DIV/0!</v>
      </c>
      <c r="DB96" s="54">
        <f>+DB73+DB95</f>
        <v>0</v>
      </c>
      <c r="DC96" s="55" t="e">
        <f t="shared" si="88"/>
        <v>#DIV/0!</v>
      </c>
      <c r="DD96" s="52">
        <f>+DD73+DD95</f>
        <v>0</v>
      </c>
      <c r="DE96" s="55" t="e">
        <f t="shared" si="123"/>
        <v>#DIV/0!</v>
      </c>
      <c r="DF96" s="52">
        <f>+DF73+DF95</f>
        <v>0</v>
      </c>
      <c r="DG96" s="56" t="e">
        <f t="shared" si="125"/>
        <v>#DIV/0!</v>
      </c>
      <c r="DH96" s="175"/>
      <c r="DI96" s="186" t="s">
        <v>177</v>
      </c>
      <c r="DJ96" s="54">
        <f>+DJ73+DJ95</f>
        <v>0</v>
      </c>
      <c r="DK96" s="52">
        <f t="shared" ref="DK96:DL96" si="130">+DK73+DK95</f>
        <v>0</v>
      </c>
      <c r="DL96" s="53">
        <f t="shared" si="130"/>
        <v>0</v>
      </c>
      <c r="DM96"/>
      <c r="DO96" s="57"/>
    </row>
    <row r="97" spans="1:119" s="60" customFormat="1" ht="15.6" x14ac:dyDescent="0.3">
      <c r="A97" s="33"/>
      <c r="B97" s="32"/>
      <c r="C97" s="42"/>
      <c r="D97" s="43"/>
      <c r="E97" s="47"/>
      <c r="F97" s="47"/>
      <c r="G97" s="47"/>
      <c r="H97" s="47"/>
      <c r="I97" s="48"/>
      <c r="J97" s="290"/>
      <c r="K97" s="47"/>
      <c r="L97" s="44"/>
      <c r="M97" s="47"/>
      <c r="N97" s="44"/>
      <c r="O97" s="48"/>
      <c r="P97" s="146"/>
      <c r="Q97" s="147"/>
      <c r="R97" s="148"/>
      <c r="S97" s="39"/>
      <c r="T97" s="43"/>
      <c r="U97" s="47"/>
      <c r="V97" s="47"/>
      <c r="W97" s="47"/>
      <c r="X97" s="47"/>
      <c r="Y97" s="48"/>
      <c r="Z97" s="46"/>
      <c r="AA97" s="47"/>
      <c r="AB97" s="44"/>
      <c r="AC97" s="47"/>
      <c r="AD97" s="44"/>
      <c r="AE97" s="48"/>
      <c r="AF97" s="146"/>
      <c r="AG97" s="147"/>
      <c r="AH97" s="148"/>
      <c r="AI97" s="41"/>
      <c r="AJ97" s="43"/>
      <c r="AK97" s="47"/>
      <c r="AL97" s="47"/>
      <c r="AM97" s="47"/>
      <c r="AN97" s="47"/>
      <c r="AO97" s="48"/>
      <c r="AP97" s="46"/>
      <c r="AQ97" s="47"/>
      <c r="AR97" s="44"/>
      <c r="AS97" s="47"/>
      <c r="AT97" s="44"/>
      <c r="AU97" s="48"/>
      <c r="AV97" s="146"/>
      <c r="AW97" s="147"/>
      <c r="AX97" s="148"/>
      <c r="AY97" s="41"/>
      <c r="AZ97" s="43"/>
      <c r="BA97" s="47"/>
      <c r="BB97" s="47"/>
      <c r="BC97" s="47"/>
      <c r="BD97" s="47"/>
      <c r="BE97" s="48"/>
      <c r="BF97" s="46"/>
      <c r="BG97" s="47"/>
      <c r="BH97" s="44"/>
      <c r="BI97" s="47"/>
      <c r="BJ97" s="44"/>
      <c r="BK97" s="48"/>
      <c r="BL97" s="146"/>
      <c r="BM97" s="147"/>
      <c r="BN97" s="148"/>
      <c r="BO97" s="41"/>
      <c r="BP97" s="43"/>
      <c r="BQ97" s="47"/>
      <c r="BR97" s="47"/>
      <c r="BS97" s="47"/>
      <c r="BT97" s="47"/>
      <c r="BU97" s="48"/>
      <c r="BV97" s="46"/>
      <c r="BW97" s="47"/>
      <c r="BX97" s="44"/>
      <c r="BY97" s="47"/>
      <c r="BZ97" s="44"/>
      <c r="CA97" s="48"/>
      <c r="CB97" s="146"/>
      <c r="CC97" s="147"/>
      <c r="CD97" s="148"/>
      <c r="CE97" s="41"/>
      <c r="CF97" s="46"/>
      <c r="CG97" s="47"/>
      <c r="CH97" s="47"/>
      <c r="CI97" s="47"/>
      <c r="CJ97" s="47"/>
      <c r="CK97" s="48"/>
      <c r="CL97" s="46"/>
      <c r="CM97" s="47"/>
      <c r="CN97" s="44"/>
      <c r="CO97" s="47"/>
      <c r="CP97" s="44"/>
      <c r="CQ97" s="48"/>
      <c r="CR97" s="146"/>
      <c r="CS97" s="147"/>
      <c r="CT97" s="148"/>
      <c r="CU97" s="41"/>
      <c r="CV97" s="46"/>
      <c r="CW97" s="47"/>
      <c r="CX97" s="47"/>
      <c r="CY97" s="47"/>
      <c r="CZ97" s="44"/>
      <c r="DA97" s="48"/>
      <c r="DB97" s="58"/>
      <c r="DC97" s="47"/>
      <c r="DD97" s="44"/>
      <c r="DE97" s="47"/>
      <c r="DF97" s="44"/>
      <c r="DG97" s="48"/>
      <c r="DH97" s="174"/>
      <c r="DI97" s="186"/>
      <c r="DJ97" s="46"/>
      <c r="DK97" s="44"/>
      <c r="DL97" s="45"/>
      <c r="DM97"/>
      <c r="DO97" s="66"/>
    </row>
    <row r="98" spans="1:119" s="60" customFormat="1" ht="15.6" x14ac:dyDescent="0.3">
      <c r="A98" s="33">
        <v>82</v>
      </c>
      <c r="B98" s="68" t="s">
        <v>54</v>
      </c>
      <c r="C98" s="42"/>
      <c r="D98" s="43"/>
      <c r="E98" s="47"/>
      <c r="F98" s="47"/>
      <c r="G98" s="47"/>
      <c r="H98" s="44"/>
      <c r="I98" s="48"/>
      <c r="J98" s="290"/>
      <c r="K98" s="47"/>
      <c r="L98" s="44"/>
      <c r="M98" s="47"/>
      <c r="N98" s="44"/>
      <c r="O98" s="48"/>
      <c r="P98" s="137">
        <f t="shared" ref="P98:P102" si="131">+D98+J98</f>
        <v>0</v>
      </c>
      <c r="Q98" s="138">
        <f t="shared" ref="Q98:Q102" si="132">+F98+L98</f>
        <v>0</v>
      </c>
      <c r="R98" s="139">
        <f t="shared" ref="R98:R102" si="133">+P98+Q98</f>
        <v>0</v>
      </c>
      <c r="S98" s="39"/>
      <c r="T98" s="43"/>
      <c r="U98" s="47"/>
      <c r="V98" s="47"/>
      <c r="W98" s="47"/>
      <c r="X98" s="44"/>
      <c r="Y98" s="48"/>
      <c r="Z98" s="46"/>
      <c r="AA98" s="47"/>
      <c r="AB98" s="44"/>
      <c r="AC98" s="47"/>
      <c r="AD98" s="44"/>
      <c r="AE98" s="48"/>
      <c r="AF98" s="137">
        <f t="shared" ref="AF98:AF102" si="134">+T98+Z98</f>
        <v>0</v>
      </c>
      <c r="AG98" s="138">
        <f t="shared" ref="AG98:AG102" si="135">+V98+AB98</f>
        <v>0</v>
      </c>
      <c r="AH98" s="139">
        <f t="shared" ref="AH98:AH102" si="136">+AF98+AG98</f>
        <v>0</v>
      </c>
      <c r="AI98" s="41"/>
      <c r="AJ98" s="43"/>
      <c r="AK98" s="47"/>
      <c r="AL98" s="47"/>
      <c r="AM98" s="47"/>
      <c r="AN98" s="44"/>
      <c r="AO98" s="48"/>
      <c r="AP98" s="46"/>
      <c r="AQ98" s="47"/>
      <c r="AR98" s="44"/>
      <c r="AS98" s="47"/>
      <c r="AT98" s="44"/>
      <c r="AU98" s="48"/>
      <c r="AV98" s="137">
        <f t="shared" ref="AV98:AV102" si="137">+AJ98+AP98</f>
        <v>0</v>
      </c>
      <c r="AW98" s="138">
        <f t="shared" ref="AW98:AW102" si="138">+AL98+AR98</f>
        <v>0</v>
      </c>
      <c r="AX98" s="139">
        <f t="shared" ref="AX98:AX101" si="139">+AV98+AW98</f>
        <v>0</v>
      </c>
      <c r="AY98" s="41"/>
      <c r="AZ98" s="43"/>
      <c r="BA98" s="47"/>
      <c r="BB98" s="47"/>
      <c r="BC98" s="47"/>
      <c r="BD98" s="44"/>
      <c r="BE98" s="48"/>
      <c r="BF98" s="46"/>
      <c r="BG98" s="47"/>
      <c r="BH98" s="44"/>
      <c r="BI98" s="47"/>
      <c r="BJ98" s="44"/>
      <c r="BK98" s="48"/>
      <c r="BL98" s="137">
        <f t="shared" ref="BL98:BL102" si="140">+AZ98+BF98</f>
        <v>0</v>
      </c>
      <c r="BM98" s="138">
        <f t="shared" ref="BM98:BM102" si="141">+BB98+BH98</f>
        <v>0</v>
      </c>
      <c r="BN98" s="139">
        <f t="shared" ref="BN98:BN101" si="142">+BL98+BM98</f>
        <v>0</v>
      </c>
      <c r="BO98" s="41"/>
      <c r="BP98" s="43"/>
      <c r="BQ98" s="47"/>
      <c r="BR98" s="47"/>
      <c r="BS98" s="47"/>
      <c r="BT98" s="44"/>
      <c r="BU98" s="48"/>
      <c r="BV98" s="46"/>
      <c r="BW98" s="47"/>
      <c r="BX98" s="44"/>
      <c r="BY98" s="47"/>
      <c r="BZ98" s="44"/>
      <c r="CA98" s="48"/>
      <c r="CB98" s="137">
        <f t="shared" ref="CB98:CB101" si="143">+BP98+BV98</f>
        <v>0</v>
      </c>
      <c r="CC98" s="138">
        <f t="shared" ref="CC98:CC102" si="144">+BR98+BX98</f>
        <v>0</v>
      </c>
      <c r="CD98" s="139">
        <f t="shared" ref="CD98:CD101" si="145">+CB98+CC98</f>
        <v>0</v>
      </c>
      <c r="CE98" s="41"/>
      <c r="CF98" s="46"/>
      <c r="CG98" s="47"/>
      <c r="CH98" s="47"/>
      <c r="CI98" s="47"/>
      <c r="CJ98" s="44"/>
      <c r="CK98" s="48"/>
      <c r="CL98" s="46"/>
      <c r="CM98" s="47"/>
      <c r="CN98" s="44"/>
      <c r="CO98" s="47"/>
      <c r="CP98" s="44"/>
      <c r="CQ98" s="48"/>
      <c r="CR98" s="137">
        <f t="shared" ref="CR98:CR102" si="146">+CF98+CL98</f>
        <v>0</v>
      </c>
      <c r="CS98" s="138">
        <f t="shared" ref="CS98:CS102" si="147">+CH98+CN98</f>
        <v>0</v>
      </c>
      <c r="CT98" s="139">
        <f t="shared" ref="CT98:CT101" si="148">+CR98+CS98</f>
        <v>0</v>
      </c>
      <c r="CU98" s="41"/>
      <c r="CV98" s="46">
        <f>+D98+T98+AJ98+AZ98+BP98+CF98</f>
        <v>0</v>
      </c>
      <c r="CW98" s="47" t="e">
        <f t="shared" si="96"/>
        <v>#DIV/0!</v>
      </c>
      <c r="CX98" s="47">
        <f>+F98+V98+AL98+BB98+BR98+CH98</f>
        <v>0</v>
      </c>
      <c r="CY98" s="47" t="e">
        <f t="shared" ref="CY98:CY102" si="149">+CX98/$CX$111</f>
        <v>#DIV/0!</v>
      </c>
      <c r="CZ98" s="44">
        <f t="shared" ref="CZ98:CZ100" si="150">+CV98+CX98</f>
        <v>0</v>
      </c>
      <c r="DA98" s="48" t="e">
        <f t="shared" ref="DA98:DA102" si="151">+CZ98/$CZ$111</f>
        <v>#DIV/0!</v>
      </c>
      <c r="DB98" s="46">
        <f t="shared" ref="DB98:DB100" si="152">+J98+Z98+AP98+BF98+BV98+CL98</f>
        <v>0</v>
      </c>
      <c r="DC98" s="47" t="e">
        <f t="shared" si="88"/>
        <v>#DIV/0!</v>
      </c>
      <c r="DD98" s="44">
        <f t="shared" ref="DD98:DD100" si="153">+L98+AB98+AR98+BH98+BX98+CN98</f>
        <v>0</v>
      </c>
      <c r="DE98" s="244" t="e">
        <f t="shared" ref="DE98:DE102" si="154">+DD98/$DD$111</f>
        <v>#DIV/0!</v>
      </c>
      <c r="DF98" s="44">
        <f t="shared" ref="DF98:DF100" si="155">+DB98+DD98</f>
        <v>0</v>
      </c>
      <c r="DG98" s="48" t="e">
        <f t="shared" ref="DG98:DG102" si="156">+DF98/$DF$111</f>
        <v>#DIV/0!</v>
      </c>
      <c r="DH98" s="174"/>
      <c r="DI98" s="190" t="s">
        <v>54</v>
      </c>
      <c r="DJ98" s="46">
        <f t="shared" ref="DJ98:DJ100" si="157">+CZ98</f>
        <v>0</v>
      </c>
      <c r="DK98" s="44">
        <f t="shared" ref="DK98:DK100" si="158">+DF98</f>
        <v>0</v>
      </c>
      <c r="DL98" s="45">
        <f t="shared" ref="DL98:DL100" si="159">+DJ98+DK98</f>
        <v>0</v>
      </c>
      <c r="DM98"/>
    </row>
    <row r="99" spans="1:119" s="60" customFormat="1" ht="15.6" x14ac:dyDescent="0.3">
      <c r="A99" s="33">
        <v>83</v>
      </c>
      <c r="B99" s="69" t="s">
        <v>13</v>
      </c>
      <c r="C99" s="42"/>
      <c r="D99" s="43"/>
      <c r="E99" s="47"/>
      <c r="F99" s="47"/>
      <c r="G99" s="47"/>
      <c r="H99" s="44"/>
      <c r="I99" s="48"/>
      <c r="J99" s="290"/>
      <c r="K99" s="47"/>
      <c r="L99" s="44"/>
      <c r="M99" s="47"/>
      <c r="N99" s="44"/>
      <c r="O99" s="48"/>
      <c r="P99" s="137">
        <f t="shared" si="131"/>
        <v>0</v>
      </c>
      <c r="Q99" s="138">
        <f t="shared" si="132"/>
        <v>0</v>
      </c>
      <c r="R99" s="139">
        <f t="shared" si="133"/>
        <v>0</v>
      </c>
      <c r="S99" s="39"/>
      <c r="T99" s="43"/>
      <c r="U99" s="47"/>
      <c r="V99" s="47"/>
      <c r="W99" s="47"/>
      <c r="X99" s="44"/>
      <c r="Y99" s="48"/>
      <c r="Z99" s="46"/>
      <c r="AA99" s="47"/>
      <c r="AB99" s="44"/>
      <c r="AC99" s="47"/>
      <c r="AD99" s="44"/>
      <c r="AE99" s="48"/>
      <c r="AF99" s="137">
        <f t="shared" si="134"/>
        <v>0</v>
      </c>
      <c r="AG99" s="138">
        <f t="shared" si="135"/>
        <v>0</v>
      </c>
      <c r="AH99" s="139">
        <f t="shared" si="136"/>
        <v>0</v>
      </c>
      <c r="AI99" s="41"/>
      <c r="AJ99" s="43"/>
      <c r="AK99" s="47"/>
      <c r="AL99" s="47"/>
      <c r="AM99" s="47"/>
      <c r="AN99" s="44"/>
      <c r="AO99" s="48"/>
      <c r="AP99" s="46"/>
      <c r="AQ99" s="47"/>
      <c r="AR99" s="44"/>
      <c r="AS99" s="47"/>
      <c r="AT99" s="44"/>
      <c r="AU99" s="48"/>
      <c r="AV99" s="137">
        <f t="shared" si="137"/>
        <v>0</v>
      </c>
      <c r="AW99" s="138">
        <f t="shared" si="138"/>
        <v>0</v>
      </c>
      <c r="AX99" s="139">
        <f t="shared" si="139"/>
        <v>0</v>
      </c>
      <c r="AY99" s="41"/>
      <c r="AZ99" s="43"/>
      <c r="BA99" s="47"/>
      <c r="BB99" s="47"/>
      <c r="BC99" s="47"/>
      <c r="BD99" s="44"/>
      <c r="BE99" s="48"/>
      <c r="BF99" s="46"/>
      <c r="BG99" s="47"/>
      <c r="BH99" s="44"/>
      <c r="BI99" s="47"/>
      <c r="BJ99" s="44"/>
      <c r="BK99" s="48"/>
      <c r="BL99" s="137">
        <f t="shared" si="140"/>
        <v>0</v>
      </c>
      <c r="BM99" s="138">
        <f t="shared" si="141"/>
        <v>0</v>
      </c>
      <c r="BN99" s="139">
        <f t="shared" si="142"/>
        <v>0</v>
      </c>
      <c r="BO99" s="41"/>
      <c r="BP99" s="43"/>
      <c r="BQ99" s="47"/>
      <c r="BR99" s="47"/>
      <c r="BS99" s="47"/>
      <c r="BT99" s="44"/>
      <c r="BU99" s="48"/>
      <c r="BV99" s="46"/>
      <c r="BW99" s="47"/>
      <c r="BX99" s="44"/>
      <c r="BY99" s="47"/>
      <c r="BZ99" s="44"/>
      <c r="CA99" s="48"/>
      <c r="CB99" s="137">
        <f t="shared" si="143"/>
        <v>0</v>
      </c>
      <c r="CC99" s="138">
        <f t="shared" si="144"/>
        <v>0</v>
      </c>
      <c r="CD99" s="139">
        <f t="shared" si="145"/>
        <v>0</v>
      </c>
      <c r="CE99" s="41"/>
      <c r="CF99" s="46"/>
      <c r="CG99" s="47"/>
      <c r="CH99" s="47"/>
      <c r="CI99" s="47"/>
      <c r="CJ99" s="44"/>
      <c r="CK99" s="48"/>
      <c r="CL99" s="46"/>
      <c r="CM99" s="47"/>
      <c r="CN99" s="44"/>
      <c r="CO99" s="47"/>
      <c r="CP99" s="44"/>
      <c r="CQ99" s="48"/>
      <c r="CR99" s="137">
        <f t="shared" si="146"/>
        <v>0</v>
      </c>
      <c r="CS99" s="138">
        <f t="shared" si="147"/>
        <v>0</v>
      </c>
      <c r="CT99" s="139">
        <f t="shared" si="148"/>
        <v>0</v>
      </c>
      <c r="CU99" s="41"/>
      <c r="CV99" s="46">
        <f>+D99+T99+AJ99+AZ99+BP99+CF99</f>
        <v>0</v>
      </c>
      <c r="CW99" s="47" t="e">
        <f t="shared" si="96"/>
        <v>#DIV/0!</v>
      </c>
      <c r="CX99" s="47">
        <f>+F99+V99+AL99+BB99+BR99+CH99</f>
        <v>0</v>
      </c>
      <c r="CY99" s="47" t="e">
        <f t="shared" si="149"/>
        <v>#DIV/0!</v>
      </c>
      <c r="CZ99" s="44">
        <f t="shared" si="150"/>
        <v>0</v>
      </c>
      <c r="DA99" s="48" t="e">
        <f t="shared" si="151"/>
        <v>#DIV/0!</v>
      </c>
      <c r="DB99" s="46">
        <f t="shared" si="152"/>
        <v>0</v>
      </c>
      <c r="DC99" s="47" t="e">
        <f t="shared" si="88"/>
        <v>#DIV/0!</v>
      </c>
      <c r="DD99" s="44">
        <f t="shared" si="153"/>
        <v>0</v>
      </c>
      <c r="DE99" s="244" t="e">
        <f t="shared" si="154"/>
        <v>#DIV/0!</v>
      </c>
      <c r="DF99" s="44">
        <f t="shared" si="155"/>
        <v>0</v>
      </c>
      <c r="DG99" s="48" t="e">
        <f t="shared" si="156"/>
        <v>#DIV/0!</v>
      </c>
      <c r="DH99" s="176"/>
      <c r="DI99" s="191" t="s">
        <v>13</v>
      </c>
      <c r="DJ99" s="46">
        <f t="shared" si="157"/>
        <v>0</v>
      </c>
      <c r="DK99" s="44">
        <f t="shared" si="158"/>
        <v>0</v>
      </c>
      <c r="DL99" s="45">
        <f t="shared" si="159"/>
        <v>0</v>
      </c>
      <c r="DM99"/>
    </row>
    <row r="100" spans="1:119" s="60" customFormat="1" ht="15.6" x14ac:dyDescent="0.3">
      <c r="A100" s="33">
        <v>84</v>
      </c>
      <c r="B100" s="33" t="s">
        <v>9</v>
      </c>
      <c r="C100" s="42"/>
      <c r="D100" s="43"/>
      <c r="E100" s="47"/>
      <c r="F100" s="47"/>
      <c r="G100" s="47"/>
      <c r="H100" s="44"/>
      <c r="I100" s="48"/>
      <c r="J100" s="290"/>
      <c r="K100" s="47"/>
      <c r="L100" s="44"/>
      <c r="M100" s="47"/>
      <c r="N100" s="44"/>
      <c r="O100" s="48"/>
      <c r="P100" s="137">
        <f t="shared" si="131"/>
        <v>0</v>
      </c>
      <c r="Q100" s="138">
        <f t="shared" si="132"/>
        <v>0</v>
      </c>
      <c r="R100" s="139">
        <f t="shared" si="133"/>
        <v>0</v>
      </c>
      <c r="S100" s="39"/>
      <c r="T100" s="43"/>
      <c r="U100" s="47"/>
      <c r="V100" s="47"/>
      <c r="W100" s="47"/>
      <c r="X100" s="44"/>
      <c r="Y100" s="48"/>
      <c r="Z100" s="46"/>
      <c r="AA100" s="47"/>
      <c r="AB100" s="44"/>
      <c r="AC100" s="47"/>
      <c r="AD100" s="44"/>
      <c r="AE100" s="48"/>
      <c r="AF100" s="137">
        <f t="shared" si="134"/>
        <v>0</v>
      </c>
      <c r="AG100" s="138">
        <f t="shared" si="135"/>
        <v>0</v>
      </c>
      <c r="AH100" s="139">
        <f t="shared" si="136"/>
        <v>0</v>
      </c>
      <c r="AI100" s="41"/>
      <c r="AJ100" s="43"/>
      <c r="AK100" s="47"/>
      <c r="AL100" s="47"/>
      <c r="AM100" s="47"/>
      <c r="AN100" s="44"/>
      <c r="AO100" s="48"/>
      <c r="AP100" s="46"/>
      <c r="AQ100" s="47"/>
      <c r="AR100" s="44"/>
      <c r="AS100" s="47"/>
      <c r="AT100" s="44"/>
      <c r="AU100" s="48"/>
      <c r="AV100" s="137">
        <f t="shared" si="137"/>
        <v>0</v>
      </c>
      <c r="AW100" s="138">
        <f t="shared" si="138"/>
        <v>0</v>
      </c>
      <c r="AX100" s="139">
        <f t="shared" si="139"/>
        <v>0</v>
      </c>
      <c r="AY100" s="41"/>
      <c r="AZ100" s="43"/>
      <c r="BA100" s="47"/>
      <c r="BB100" s="47"/>
      <c r="BC100" s="47"/>
      <c r="BD100" s="44"/>
      <c r="BE100" s="48"/>
      <c r="BF100" s="46"/>
      <c r="BG100" s="47"/>
      <c r="BH100" s="44"/>
      <c r="BI100" s="47"/>
      <c r="BJ100" s="44"/>
      <c r="BK100" s="48"/>
      <c r="BL100" s="137">
        <f t="shared" si="140"/>
        <v>0</v>
      </c>
      <c r="BM100" s="138">
        <f t="shared" si="141"/>
        <v>0</v>
      </c>
      <c r="BN100" s="139">
        <f t="shared" si="142"/>
        <v>0</v>
      </c>
      <c r="BO100" s="41"/>
      <c r="BP100" s="43"/>
      <c r="BQ100" s="47"/>
      <c r="BR100" s="47"/>
      <c r="BS100" s="47"/>
      <c r="BT100" s="44"/>
      <c r="BU100" s="48"/>
      <c r="BV100" s="46"/>
      <c r="BW100" s="47"/>
      <c r="BX100" s="44"/>
      <c r="BY100" s="47"/>
      <c r="BZ100" s="44"/>
      <c r="CA100" s="48"/>
      <c r="CB100" s="137">
        <f t="shared" si="143"/>
        <v>0</v>
      </c>
      <c r="CC100" s="138">
        <f t="shared" si="144"/>
        <v>0</v>
      </c>
      <c r="CD100" s="139">
        <f t="shared" si="145"/>
        <v>0</v>
      </c>
      <c r="CE100" s="41"/>
      <c r="CF100" s="46"/>
      <c r="CG100" s="47"/>
      <c r="CH100" s="47"/>
      <c r="CI100" s="47"/>
      <c r="CJ100" s="44"/>
      <c r="CK100" s="48"/>
      <c r="CL100" s="46"/>
      <c r="CM100" s="47"/>
      <c r="CN100" s="44"/>
      <c r="CO100" s="47"/>
      <c r="CP100" s="44"/>
      <c r="CQ100" s="48"/>
      <c r="CR100" s="137">
        <f t="shared" si="146"/>
        <v>0</v>
      </c>
      <c r="CS100" s="138">
        <f t="shared" si="147"/>
        <v>0</v>
      </c>
      <c r="CT100" s="139">
        <f t="shared" si="148"/>
        <v>0</v>
      </c>
      <c r="CU100" s="41"/>
      <c r="CV100" s="46">
        <f>+D100+T100+AJ100+AZ100+BP100+CF100</f>
        <v>0</v>
      </c>
      <c r="CW100" s="47" t="e">
        <f t="shared" si="96"/>
        <v>#DIV/0!</v>
      </c>
      <c r="CX100" s="47">
        <f>+F100+V100+AL100+BB100+BR100+CH100</f>
        <v>0</v>
      </c>
      <c r="CY100" s="47" t="e">
        <f t="shared" si="149"/>
        <v>#DIV/0!</v>
      </c>
      <c r="CZ100" s="44">
        <f t="shared" si="150"/>
        <v>0</v>
      </c>
      <c r="DA100" s="48" t="e">
        <f t="shared" si="151"/>
        <v>#DIV/0!</v>
      </c>
      <c r="DB100" s="46">
        <f t="shared" si="152"/>
        <v>0</v>
      </c>
      <c r="DC100" s="47" t="e">
        <f t="shared" si="88"/>
        <v>#DIV/0!</v>
      </c>
      <c r="DD100" s="44">
        <f t="shared" si="153"/>
        <v>0</v>
      </c>
      <c r="DE100" s="244" t="e">
        <f t="shared" si="154"/>
        <v>#DIV/0!</v>
      </c>
      <c r="DF100" s="44">
        <f t="shared" si="155"/>
        <v>0</v>
      </c>
      <c r="DG100" s="48" t="e">
        <f t="shared" si="156"/>
        <v>#DIV/0!</v>
      </c>
      <c r="DH100" s="176"/>
      <c r="DI100" s="187" t="s">
        <v>9</v>
      </c>
      <c r="DJ100" s="46">
        <f t="shared" si="157"/>
        <v>0</v>
      </c>
      <c r="DK100" s="44">
        <f t="shared" si="158"/>
        <v>0</v>
      </c>
      <c r="DL100" s="45">
        <f t="shared" si="159"/>
        <v>0</v>
      </c>
      <c r="DM100"/>
      <c r="DN100" s="60" t="s">
        <v>170</v>
      </c>
    </row>
    <row r="101" spans="1:119" s="25" customFormat="1" ht="16.2" thickBot="1" x14ac:dyDescent="0.35">
      <c r="A101" s="33">
        <v>85</v>
      </c>
      <c r="B101" s="49" t="s">
        <v>178</v>
      </c>
      <c r="C101" s="50"/>
      <c r="D101" s="51"/>
      <c r="E101" s="55"/>
      <c r="F101" s="52"/>
      <c r="G101" s="55"/>
      <c r="H101" s="52"/>
      <c r="I101" s="56"/>
      <c r="J101" s="291"/>
      <c r="K101" s="55"/>
      <c r="L101" s="54"/>
      <c r="M101" s="55"/>
      <c r="N101" s="54"/>
      <c r="O101" s="56"/>
      <c r="P101" s="143">
        <f t="shared" si="131"/>
        <v>0</v>
      </c>
      <c r="Q101" s="149">
        <f t="shared" si="132"/>
        <v>0</v>
      </c>
      <c r="R101" s="150">
        <f t="shared" si="133"/>
        <v>0</v>
      </c>
      <c r="S101" s="39"/>
      <c r="T101" s="51"/>
      <c r="U101" s="55"/>
      <c r="V101" s="52"/>
      <c r="W101" s="55"/>
      <c r="X101" s="52"/>
      <c r="Y101" s="56"/>
      <c r="Z101" s="54"/>
      <c r="AA101" s="55"/>
      <c r="AB101" s="54"/>
      <c r="AC101" s="55"/>
      <c r="AD101" s="54"/>
      <c r="AE101" s="56"/>
      <c r="AF101" s="143">
        <f t="shared" si="134"/>
        <v>0</v>
      </c>
      <c r="AG101" s="149">
        <f t="shared" si="135"/>
        <v>0</v>
      </c>
      <c r="AH101" s="150">
        <f t="shared" si="136"/>
        <v>0</v>
      </c>
      <c r="AI101" s="41"/>
      <c r="AJ101" s="51"/>
      <c r="AK101" s="55"/>
      <c r="AL101" s="52"/>
      <c r="AM101" s="55"/>
      <c r="AN101" s="52"/>
      <c r="AO101" s="56"/>
      <c r="AP101" s="54"/>
      <c r="AQ101" s="55"/>
      <c r="AR101" s="52"/>
      <c r="AS101" s="55"/>
      <c r="AT101" s="52"/>
      <c r="AU101" s="56"/>
      <c r="AV101" s="143">
        <f t="shared" si="137"/>
        <v>0</v>
      </c>
      <c r="AW101" s="149">
        <f t="shared" si="138"/>
        <v>0</v>
      </c>
      <c r="AX101" s="150">
        <f t="shared" si="139"/>
        <v>0</v>
      </c>
      <c r="AY101" s="41"/>
      <c r="AZ101" s="51"/>
      <c r="BA101" s="55"/>
      <c r="BB101" s="52"/>
      <c r="BC101" s="55"/>
      <c r="BD101" s="44"/>
      <c r="BE101" s="56"/>
      <c r="BF101" s="54"/>
      <c r="BG101" s="55"/>
      <c r="BH101" s="52"/>
      <c r="BI101" s="55"/>
      <c r="BJ101" s="52"/>
      <c r="BK101" s="56"/>
      <c r="BL101" s="143">
        <f t="shared" si="140"/>
        <v>0</v>
      </c>
      <c r="BM101" s="149">
        <f t="shared" si="141"/>
        <v>0</v>
      </c>
      <c r="BN101" s="150">
        <f t="shared" si="142"/>
        <v>0</v>
      </c>
      <c r="BO101" s="41"/>
      <c r="BP101" s="51"/>
      <c r="BQ101" s="55"/>
      <c r="BR101" s="52"/>
      <c r="BS101" s="55"/>
      <c r="BT101" s="52"/>
      <c r="BU101" s="56"/>
      <c r="BV101" s="54"/>
      <c r="BW101" s="55"/>
      <c r="BX101" s="54"/>
      <c r="BY101" s="55"/>
      <c r="BZ101" s="54"/>
      <c r="CA101" s="56"/>
      <c r="CB101" s="143">
        <f t="shared" si="143"/>
        <v>0</v>
      </c>
      <c r="CC101" s="149">
        <f t="shared" si="144"/>
        <v>0</v>
      </c>
      <c r="CD101" s="150">
        <f t="shared" si="145"/>
        <v>0</v>
      </c>
      <c r="CE101" s="41"/>
      <c r="CF101" s="54"/>
      <c r="CG101" s="55"/>
      <c r="CH101" s="52"/>
      <c r="CI101" s="55"/>
      <c r="CJ101" s="52"/>
      <c r="CK101" s="56"/>
      <c r="CL101" s="54"/>
      <c r="CM101" s="55"/>
      <c r="CN101" s="52"/>
      <c r="CO101" s="55"/>
      <c r="CP101" s="52"/>
      <c r="CQ101" s="56"/>
      <c r="CR101" s="143">
        <f t="shared" si="146"/>
        <v>0</v>
      </c>
      <c r="CS101" s="149">
        <f t="shared" si="147"/>
        <v>0</v>
      </c>
      <c r="CT101" s="150">
        <f t="shared" si="148"/>
        <v>0</v>
      </c>
      <c r="CU101" s="41"/>
      <c r="CV101" s="70">
        <f>+CV63+CV96+CV98+CV99+CV100</f>
        <v>0</v>
      </c>
      <c r="CW101" s="71" t="e">
        <f t="shared" si="96"/>
        <v>#DIV/0!</v>
      </c>
      <c r="CX101" s="72">
        <f>+CX63+CX96+CX98+CX99+CX100</f>
        <v>0</v>
      </c>
      <c r="CY101" s="71" t="e">
        <f t="shared" si="149"/>
        <v>#DIV/0!</v>
      </c>
      <c r="CZ101" s="72">
        <f>+CZ63+CZ96+CZ98+CZ99+CZ100</f>
        <v>0</v>
      </c>
      <c r="DA101" s="56" t="e">
        <f t="shared" si="151"/>
        <v>#DIV/0!</v>
      </c>
      <c r="DB101" s="54">
        <f>+DB63+DB96+DB98+DB99+DB100</f>
        <v>0</v>
      </c>
      <c r="DC101" s="55" t="e">
        <f t="shared" si="88"/>
        <v>#DIV/0!</v>
      </c>
      <c r="DD101" s="52">
        <f>+DD63+DD96+DD98+DD99+DD100</f>
        <v>0</v>
      </c>
      <c r="DE101" s="243" t="e">
        <f t="shared" si="154"/>
        <v>#DIV/0!</v>
      </c>
      <c r="DF101" s="72">
        <f>+DF63+DF96+DF98+DF99+DF100</f>
        <v>0</v>
      </c>
      <c r="DG101" s="56" t="e">
        <f t="shared" si="156"/>
        <v>#DIV/0!</v>
      </c>
      <c r="DH101" s="204"/>
      <c r="DI101" s="188" t="s">
        <v>178</v>
      </c>
      <c r="DJ101" s="54">
        <f>+DJ63+DJ96+DJ98+DJ99+DJ100</f>
        <v>0</v>
      </c>
      <c r="DK101" s="52">
        <f t="shared" ref="DK101:DL101" si="160">+DK63+DK96+DK98+DK99+DK100</f>
        <v>0</v>
      </c>
      <c r="DL101" s="53">
        <f t="shared" si="160"/>
        <v>0</v>
      </c>
      <c r="DM101"/>
      <c r="DN101" s="57">
        <f>+R102+AH102+AX102+BN102+CD102+CT102</f>
        <v>0</v>
      </c>
      <c r="DO101" s="57"/>
    </row>
    <row r="102" spans="1:119" s="25" customFormat="1" ht="16.2" thickBot="1" x14ac:dyDescent="0.35">
      <c r="A102" s="33">
        <v>86</v>
      </c>
      <c r="B102" s="49" t="s">
        <v>179</v>
      </c>
      <c r="C102" s="42"/>
      <c r="D102" s="73"/>
      <c r="E102" s="74"/>
      <c r="F102" s="75"/>
      <c r="G102" s="74"/>
      <c r="H102" s="75"/>
      <c r="I102" s="76"/>
      <c r="J102" s="292"/>
      <c r="K102" s="74"/>
      <c r="L102" s="75"/>
      <c r="M102" s="74"/>
      <c r="N102" s="75"/>
      <c r="O102" s="76"/>
      <c r="P102" s="117">
        <f t="shared" si="131"/>
        <v>0</v>
      </c>
      <c r="Q102" s="118">
        <f t="shared" si="132"/>
        <v>0</v>
      </c>
      <c r="R102" s="119">
        <f t="shared" si="133"/>
        <v>0</v>
      </c>
      <c r="S102" s="39"/>
      <c r="T102" s="73"/>
      <c r="U102" s="74"/>
      <c r="V102" s="75"/>
      <c r="W102" s="74"/>
      <c r="X102" s="75"/>
      <c r="Y102" s="76"/>
      <c r="Z102" s="75"/>
      <c r="AA102" s="74"/>
      <c r="AB102" s="75"/>
      <c r="AC102" s="74"/>
      <c r="AD102" s="75"/>
      <c r="AE102" s="76"/>
      <c r="AF102" s="117">
        <f t="shared" si="134"/>
        <v>0</v>
      </c>
      <c r="AG102" s="118">
        <f t="shared" si="135"/>
        <v>0</v>
      </c>
      <c r="AH102" s="119">
        <f t="shared" si="136"/>
        <v>0</v>
      </c>
      <c r="AI102" s="41"/>
      <c r="AJ102" s="73"/>
      <c r="AK102" s="74"/>
      <c r="AL102" s="77"/>
      <c r="AM102" s="74"/>
      <c r="AN102" s="77"/>
      <c r="AO102" s="76"/>
      <c r="AP102" s="75"/>
      <c r="AQ102" s="74"/>
      <c r="AR102" s="77"/>
      <c r="AS102" s="74"/>
      <c r="AT102" s="77"/>
      <c r="AU102" s="76"/>
      <c r="AV102" s="117">
        <f t="shared" si="137"/>
        <v>0</v>
      </c>
      <c r="AW102" s="118">
        <f t="shared" si="138"/>
        <v>0</v>
      </c>
      <c r="AX102" s="119">
        <f>+AV102+AW102</f>
        <v>0</v>
      </c>
      <c r="AY102" s="41"/>
      <c r="AZ102" s="73"/>
      <c r="BA102" s="74"/>
      <c r="BB102" s="75"/>
      <c r="BC102" s="74"/>
      <c r="BD102" s="75"/>
      <c r="BE102" s="76"/>
      <c r="BF102" s="75"/>
      <c r="BG102" s="74"/>
      <c r="BH102" s="77"/>
      <c r="BI102" s="74"/>
      <c r="BJ102" s="77"/>
      <c r="BK102" s="76"/>
      <c r="BL102" s="117">
        <f t="shared" si="140"/>
        <v>0</v>
      </c>
      <c r="BM102" s="118">
        <f t="shared" si="141"/>
        <v>0</v>
      </c>
      <c r="BN102" s="119">
        <f>+BL102+BM102</f>
        <v>0</v>
      </c>
      <c r="BO102" s="41"/>
      <c r="BP102" s="73"/>
      <c r="BQ102" s="74"/>
      <c r="BR102" s="77"/>
      <c r="BS102" s="74"/>
      <c r="BT102" s="77"/>
      <c r="BU102" s="76"/>
      <c r="BV102" s="75"/>
      <c r="BW102" s="74"/>
      <c r="BX102" s="75"/>
      <c r="BY102" s="74"/>
      <c r="BZ102" s="75"/>
      <c r="CA102" s="76"/>
      <c r="CB102" s="117">
        <f>+BP102+BV102</f>
        <v>0</v>
      </c>
      <c r="CC102" s="118">
        <f t="shared" si="144"/>
        <v>0</v>
      </c>
      <c r="CD102" s="119">
        <f>+CB102+CC102</f>
        <v>0</v>
      </c>
      <c r="CE102" s="41"/>
      <c r="CF102" s="75"/>
      <c r="CG102" s="74"/>
      <c r="CH102" s="77"/>
      <c r="CI102" s="74"/>
      <c r="CJ102" s="77"/>
      <c r="CK102" s="76"/>
      <c r="CL102" s="75"/>
      <c r="CM102" s="74"/>
      <c r="CN102" s="77"/>
      <c r="CO102" s="74"/>
      <c r="CP102" s="77"/>
      <c r="CQ102" s="76"/>
      <c r="CR102" s="117">
        <f t="shared" si="146"/>
        <v>0</v>
      </c>
      <c r="CS102" s="118">
        <f t="shared" si="147"/>
        <v>0</v>
      </c>
      <c r="CT102" s="119">
        <f>+CR102+CS102</f>
        <v>0</v>
      </c>
      <c r="CU102" s="41"/>
      <c r="CV102" s="78">
        <f>+CV16-CV101</f>
        <v>0</v>
      </c>
      <c r="CW102" s="74" t="e">
        <f t="shared" si="96"/>
        <v>#DIV/0!</v>
      </c>
      <c r="CX102" s="78">
        <f>+CX16-CX101</f>
        <v>0</v>
      </c>
      <c r="CY102" s="79" t="e">
        <f t="shared" si="149"/>
        <v>#DIV/0!</v>
      </c>
      <c r="CZ102" s="78">
        <f>+CZ16-CZ101</f>
        <v>0</v>
      </c>
      <c r="DA102" s="80" t="e">
        <f t="shared" si="151"/>
        <v>#DIV/0!</v>
      </c>
      <c r="DB102" s="78">
        <f>+DB16-DB101</f>
        <v>0</v>
      </c>
      <c r="DC102" s="74" t="e">
        <f t="shared" si="88"/>
        <v>#DIV/0!</v>
      </c>
      <c r="DD102" s="78">
        <f>+DD16-DD101</f>
        <v>0</v>
      </c>
      <c r="DE102" s="80" t="e">
        <f t="shared" si="154"/>
        <v>#DIV/0!</v>
      </c>
      <c r="DF102" s="78">
        <f>+DF16-DF101</f>
        <v>0</v>
      </c>
      <c r="DG102" s="80" t="e">
        <f t="shared" si="156"/>
        <v>#DIV/0!</v>
      </c>
      <c r="DH102" s="204"/>
      <c r="DI102" s="188" t="s">
        <v>179</v>
      </c>
      <c r="DJ102" s="78">
        <f>+DJ16-DJ101</f>
        <v>0</v>
      </c>
      <c r="DK102" s="78">
        <f t="shared" ref="DK102" si="161">+DK16-DK101</f>
        <v>0</v>
      </c>
      <c r="DL102" s="78">
        <f>+DL16-DL101</f>
        <v>0</v>
      </c>
      <c r="DM102"/>
      <c r="DN102" s="57">
        <f>+D102+F102+J102+L102+T102+V102+Z102+AB102++AJ102+AL102+AP102+AR102+AZ102+BB102+BF102+BH102+BP102+BR102+BV102+BX102+CF102+CH102+CL102+CN102</f>
        <v>0</v>
      </c>
      <c r="DO102" s="57"/>
    </row>
    <row r="103" spans="1:119" s="60" customFormat="1" ht="15.6" x14ac:dyDescent="0.3">
      <c r="A103" s="33"/>
      <c r="B103" s="33"/>
      <c r="C103" s="42"/>
      <c r="D103" s="43"/>
      <c r="E103" s="44"/>
      <c r="F103" s="44"/>
      <c r="G103" s="44"/>
      <c r="H103" s="44"/>
      <c r="I103" s="45"/>
      <c r="J103" s="290"/>
      <c r="K103" s="44"/>
      <c r="L103" s="44"/>
      <c r="M103" s="44"/>
      <c r="N103" s="44"/>
      <c r="O103" s="45"/>
      <c r="P103" s="137"/>
      <c r="Q103" s="138"/>
      <c r="R103" s="139"/>
      <c r="S103" s="39"/>
      <c r="T103" s="43"/>
      <c r="U103" s="44"/>
      <c r="V103" s="44"/>
      <c r="W103" s="44"/>
      <c r="X103" s="44"/>
      <c r="Y103" s="45"/>
      <c r="Z103" s="46"/>
      <c r="AA103" s="44"/>
      <c r="AB103" s="44"/>
      <c r="AC103" s="44"/>
      <c r="AD103" s="44"/>
      <c r="AE103" s="45"/>
      <c r="AF103" s="137"/>
      <c r="AG103" s="138"/>
      <c r="AH103" s="139"/>
      <c r="AI103" s="41"/>
      <c r="AJ103" s="43"/>
      <c r="AK103" s="44"/>
      <c r="AL103" s="44"/>
      <c r="AM103" s="44"/>
      <c r="AN103" s="44"/>
      <c r="AO103" s="45"/>
      <c r="AP103" s="46"/>
      <c r="AQ103" s="44"/>
      <c r="AR103" s="44"/>
      <c r="AS103" s="44"/>
      <c r="AT103" s="44"/>
      <c r="AU103" s="45"/>
      <c r="AV103" s="137"/>
      <c r="AW103" s="138"/>
      <c r="AX103" s="139"/>
      <c r="AY103" s="41"/>
      <c r="AZ103" s="43"/>
      <c r="BA103" s="44"/>
      <c r="BB103" s="44"/>
      <c r="BC103" s="44"/>
      <c r="BD103" s="44"/>
      <c r="BE103" s="45"/>
      <c r="BF103" s="46"/>
      <c r="BG103" s="44"/>
      <c r="BH103" s="44"/>
      <c r="BI103" s="44"/>
      <c r="BJ103" s="44"/>
      <c r="BK103" s="45"/>
      <c r="BL103" s="137"/>
      <c r="BM103" s="138"/>
      <c r="BN103" s="139"/>
      <c r="BO103" s="41"/>
      <c r="BP103" s="43"/>
      <c r="BQ103" s="44"/>
      <c r="BR103" s="44"/>
      <c r="BS103" s="44"/>
      <c r="BT103" s="44"/>
      <c r="BU103" s="45"/>
      <c r="BV103" s="46"/>
      <c r="BW103" s="44"/>
      <c r="BX103" s="44"/>
      <c r="BY103" s="44"/>
      <c r="BZ103" s="44"/>
      <c r="CA103" s="45"/>
      <c r="CB103" s="137"/>
      <c r="CC103" s="138"/>
      <c r="CD103" s="139"/>
      <c r="CE103" s="41"/>
      <c r="CF103" s="46"/>
      <c r="CG103" s="44"/>
      <c r="CH103" s="44"/>
      <c r="CI103" s="44"/>
      <c r="CJ103" s="44"/>
      <c r="CK103" s="45"/>
      <c r="CL103" s="46"/>
      <c r="CM103" s="44"/>
      <c r="CN103" s="44"/>
      <c r="CO103" s="44"/>
      <c r="CP103" s="44"/>
      <c r="CQ103" s="45"/>
      <c r="CR103" s="137"/>
      <c r="CS103" s="138"/>
      <c r="CT103" s="139"/>
      <c r="CU103" s="41"/>
      <c r="CV103" s="81"/>
      <c r="CW103" s="82"/>
      <c r="CX103" s="47"/>
      <c r="CY103" s="82"/>
      <c r="CZ103" s="83"/>
      <c r="DA103" s="48"/>
      <c r="DB103" s="58"/>
      <c r="DC103" s="47"/>
      <c r="DD103" s="47"/>
      <c r="DE103" s="47"/>
      <c r="DF103" s="44"/>
      <c r="DG103" s="48"/>
      <c r="DH103" s="176"/>
      <c r="DI103" s="187"/>
      <c r="DJ103" s="46"/>
      <c r="DK103" s="44"/>
      <c r="DL103" s="45"/>
      <c r="DM103"/>
      <c r="DO103" s="67"/>
    </row>
    <row r="104" spans="1:119" s="60" customFormat="1" ht="15.6" x14ac:dyDescent="0.3">
      <c r="A104" s="33"/>
      <c r="B104" s="33"/>
      <c r="C104" s="34"/>
      <c r="D104" s="35"/>
      <c r="E104" s="36"/>
      <c r="F104" s="36"/>
      <c r="G104" s="36"/>
      <c r="H104" s="36"/>
      <c r="I104" s="37"/>
      <c r="J104" s="289"/>
      <c r="K104" s="36"/>
      <c r="L104" s="36"/>
      <c r="M104" s="36"/>
      <c r="N104" s="36"/>
      <c r="O104" s="37"/>
      <c r="P104" s="151"/>
      <c r="Q104" s="152"/>
      <c r="R104" s="153"/>
      <c r="S104" s="39"/>
      <c r="T104" s="35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51"/>
      <c r="AG104" s="152"/>
      <c r="AH104" s="153"/>
      <c r="AI104" s="41"/>
      <c r="AJ104" s="35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51"/>
      <c r="AW104" s="152"/>
      <c r="AX104" s="153"/>
      <c r="AY104" s="41"/>
      <c r="AZ104" s="35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51"/>
      <c r="BM104" s="152"/>
      <c r="BN104" s="153"/>
      <c r="BO104" s="41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51"/>
      <c r="CC104" s="152"/>
      <c r="CD104" s="153"/>
      <c r="CE104" s="41"/>
      <c r="CF104" s="38"/>
      <c r="CG104" s="36"/>
      <c r="CH104" s="36"/>
      <c r="CI104" s="36"/>
      <c r="CJ104" s="36"/>
      <c r="CK104" s="37"/>
      <c r="CL104" s="38"/>
      <c r="CM104" s="36"/>
      <c r="CN104" s="36"/>
      <c r="CO104" s="36"/>
      <c r="CP104" s="36"/>
      <c r="CQ104" s="37"/>
      <c r="CR104" s="151"/>
      <c r="CS104" s="152"/>
      <c r="CT104" s="153"/>
      <c r="CU104" s="41"/>
      <c r="CV104" s="38"/>
      <c r="CW104" s="84"/>
      <c r="CX104" s="84"/>
      <c r="CY104" s="84"/>
      <c r="CZ104" s="36"/>
      <c r="DA104" s="85"/>
      <c r="DB104" s="86"/>
      <c r="DC104" s="84"/>
      <c r="DD104" s="84"/>
      <c r="DE104" s="84"/>
      <c r="DF104" s="36"/>
      <c r="DG104" s="85"/>
      <c r="DH104" s="177"/>
      <c r="DI104" s="187"/>
      <c r="DJ104" s="38"/>
      <c r="DK104" s="36"/>
      <c r="DL104" s="37"/>
      <c r="DM104"/>
    </row>
    <row r="105" spans="1:119" s="60" customFormat="1" ht="15.6" x14ac:dyDescent="0.3">
      <c r="A105" s="49">
        <v>87</v>
      </c>
      <c r="B105" s="68" t="s">
        <v>49</v>
      </c>
      <c r="C105" s="42"/>
      <c r="D105" s="43"/>
      <c r="E105" s="44"/>
      <c r="F105" s="44"/>
      <c r="G105" s="44"/>
      <c r="H105" s="44"/>
      <c r="I105" s="45"/>
      <c r="J105" s="290"/>
      <c r="K105" s="44"/>
      <c r="L105" s="44"/>
      <c r="M105" s="44"/>
      <c r="N105" s="44"/>
      <c r="O105" s="45"/>
      <c r="P105" s="137">
        <f t="shared" ref="P105:P107" si="162">+D105+J105</f>
        <v>0</v>
      </c>
      <c r="Q105" s="138">
        <f t="shared" ref="Q105:Q107" si="163">+F105+L105</f>
        <v>0</v>
      </c>
      <c r="R105" s="139">
        <f t="shared" ref="R105:R107" si="164">+P105+Q105</f>
        <v>0</v>
      </c>
      <c r="S105" s="39"/>
      <c r="T105" s="43"/>
      <c r="U105" s="44"/>
      <c r="V105" s="44"/>
      <c r="W105" s="44"/>
      <c r="X105" s="44"/>
      <c r="Y105" s="45"/>
      <c r="Z105" s="46"/>
      <c r="AA105" s="44"/>
      <c r="AB105" s="44"/>
      <c r="AC105" s="44"/>
      <c r="AD105" s="44"/>
      <c r="AE105" s="45"/>
      <c r="AF105" s="137">
        <f t="shared" ref="AF105:AF107" si="165">+T105+Z105</f>
        <v>0</v>
      </c>
      <c r="AG105" s="138">
        <f t="shared" ref="AG105:AG107" si="166">+V105+AB105</f>
        <v>0</v>
      </c>
      <c r="AH105" s="139">
        <f t="shared" ref="AH105:AH107" si="167">+AF105+AG105</f>
        <v>0</v>
      </c>
      <c r="AI105" s="41"/>
      <c r="AJ105" s="43"/>
      <c r="AK105" s="44"/>
      <c r="AL105" s="44"/>
      <c r="AM105" s="44"/>
      <c r="AN105" s="44"/>
      <c r="AO105" s="45"/>
      <c r="AP105" s="46"/>
      <c r="AQ105" s="44"/>
      <c r="AR105" s="44"/>
      <c r="AS105" s="44"/>
      <c r="AT105" s="44"/>
      <c r="AU105" s="45"/>
      <c r="AV105" s="137">
        <f t="shared" ref="AV105:AV107" si="168">+AJ105+AP105</f>
        <v>0</v>
      </c>
      <c r="AW105" s="138">
        <f t="shared" ref="AW105:AW107" si="169">+AL105+AR105</f>
        <v>0</v>
      </c>
      <c r="AX105" s="139">
        <f t="shared" ref="AX105:AX107" si="170">+AV105+AW105</f>
        <v>0</v>
      </c>
      <c r="AY105" s="41"/>
      <c r="AZ105" s="43"/>
      <c r="BA105" s="44"/>
      <c r="BB105" s="44"/>
      <c r="BC105" s="44"/>
      <c r="BD105" s="44"/>
      <c r="BE105" s="45"/>
      <c r="BF105" s="46"/>
      <c r="BG105" s="44"/>
      <c r="BH105" s="44"/>
      <c r="BI105" s="44"/>
      <c r="BJ105" s="44"/>
      <c r="BK105" s="45"/>
      <c r="BL105" s="137">
        <f t="shared" ref="BL105:BL107" si="171">+AZ105+BF105</f>
        <v>0</v>
      </c>
      <c r="BM105" s="138">
        <f t="shared" ref="BM105:BM107" si="172">+BB105+BH105</f>
        <v>0</v>
      </c>
      <c r="BN105" s="139">
        <f t="shared" ref="BN105:BN107" si="173">+BL105+BM105</f>
        <v>0</v>
      </c>
      <c r="BO105" s="41"/>
      <c r="BP105" s="43"/>
      <c r="BQ105" s="44"/>
      <c r="BR105" s="44"/>
      <c r="BS105" s="44"/>
      <c r="BT105" s="44"/>
      <c r="BU105" s="45"/>
      <c r="BV105" s="46"/>
      <c r="BW105" s="44"/>
      <c r="BX105" s="44"/>
      <c r="BY105" s="44"/>
      <c r="BZ105" s="44"/>
      <c r="CA105" s="45"/>
      <c r="CB105" s="137">
        <f t="shared" ref="CB105:CB107" si="174">+BP105+BV105</f>
        <v>0</v>
      </c>
      <c r="CC105" s="138">
        <f t="shared" ref="CC105:CC107" si="175">+BR105+BX105</f>
        <v>0</v>
      </c>
      <c r="CD105" s="139">
        <f t="shared" ref="CD105:CD107" si="176">+CB105+CC105</f>
        <v>0</v>
      </c>
      <c r="CE105" s="41"/>
      <c r="CF105" s="46"/>
      <c r="CG105" s="44"/>
      <c r="CH105" s="44"/>
      <c r="CI105" s="44"/>
      <c r="CJ105" s="44"/>
      <c r="CK105" s="45"/>
      <c r="CL105" s="46"/>
      <c r="CM105" s="44"/>
      <c r="CN105" s="44"/>
      <c r="CO105" s="44"/>
      <c r="CP105" s="44"/>
      <c r="CQ105" s="45"/>
      <c r="CR105" s="137">
        <f t="shared" ref="CR105:CR107" si="177">+CF105+CL105</f>
        <v>0</v>
      </c>
      <c r="CS105" s="138">
        <f t="shared" ref="CS105:CS107" si="178">+CH105+CN105</f>
        <v>0</v>
      </c>
      <c r="CT105" s="139">
        <f t="shared" ref="CT105:CT107" si="179">+CR105+CS105</f>
        <v>0</v>
      </c>
      <c r="CU105" s="41"/>
      <c r="CV105" s="46">
        <f>+D105+T105+AJ105+AZ105+BP105+CF105</f>
        <v>0</v>
      </c>
      <c r="CW105" s="47"/>
      <c r="CX105" s="47">
        <f>+F105+V105+AL105+BB105+BR105+CH105</f>
        <v>0</v>
      </c>
      <c r="CY105" s="47"/>
      <c r="CZ105" s="44">
        <f>+CV105+CX105</f>
        <v>0</v>
      </c>
      <c r="DA105" s="48"/>
      <c r="DB105" s="46">
        <f t="shared" ref="DB105:DB107" si="180">+J105+Z105+AP105+BF105+BV105+CL105</f>
        <v>0</v>
      </c>
      <c r="DC105" s="47"/>
      <c r="DD105" s="44">
        <f t="shared" ref="DD105:DD107" si="181">+L105+AB105+AR105+BH105+BX105+CN105</f>
        <v>0</v>
      </c>
      <c r="DE105" s="47"/>
      <c r="DF105" s="44">
        <f t="shared" ref="DF105:DF107" si="182">+DB105+DD105</f>
        <v>0</v>
      </c>
      <c r="DG105" s="48"/>
      <c r="DH105" s="176"/>
      <c r="DI105" s="190" t="s">
        <v>49</v>
      </c>
      <c r="DJ105" s="46">
        <f t="shared" ref="DJ105:DJ107" si="183">+CZ105</f>
        <v>0</v>
      </c>
      <c r="DK105" s="44">
        <f t="shared" ref="DK105:DK107" si="184">+DF105</f>
        <v>0</v>
      </c>
      <c r="DL105" s="45">
        <f t="shared" ref="DL105:DL107" si="185">+DJ105+DK105</f>
        <v>0</v>
      </c>
      <c r="DM105"/>
    </row>
    <row r="106" spans="1:119" s="60" customFormat="1" ht="15.6" x14ac:dyDescent="0.3">
      <c r="A106" s="49">
        <v>88</v>
      </c>
      <c r="B106" s="68" t="s">
        <v>50</v>
      </c>
      <c r="C106" s="42"/>
      <c r="D106" s="43"/>
      <c r="E106" s="44"/>
      <c r="F106" s="44"/>
      <c r="G106" s="44"/>
      <c r="H106" s="44"/>
      <c r="I106" s="45"/>
      <c r="J106" s="290"/>
      <c r="K106" s="44"/>
      <c r="L106" s="44"/>
      <c r="M106" s="44"/>
      <c r="N106" s="44"/>
      <c r="O106" s="45"/>
      <c r="P106" s="137">
        <f t="shared" si="162"/>
        <v>0</v>
      </c>
      <c r="Q106" s="138">
        <f t="shared" si="163"/>
        <v>0</v>
      </c>
      <c r="R106" s="139">
        <f t="shared" si="164"/>
        <v>0</v>
      </c>
      <c r="S106" s="39"/>
      <c r="T106" s="43"/>
      <c r="U106" s="44"/>
      <c r="V106" s="44"/>
      <c r="W106" s="44"/>
      <c r="X106" s="44"/>
      <c r="Y106" s="45"/>
      <c r="Z106" s="46"/>
      <c r="AA106" s="44"/>
      <c r="AB106" s="44"/>
      <c r="AC106" s="44"/>
      <c r="AD106" s="44"/>
      <c r="AE106" s="45"/>
      <c r="AF106" s="137">
        <f t="shared" si="165"/>
        <v>0</v>
      </c>
      <c r="AG106" s="138">
        <f t="shared" si="166"/>
        <v>0</v>
      </c>
      <c r="AH106" s="139">
        <f t="shared" si="167"/>
        <v>0</v>
      </c>
      <c r="AI106" s="41"/>
      <c r="AJ106" s="43"/>
      <c r="AK106" s="44"/>
      <c r="AL106" s="44"/>
      <c r="AM106" s="44"/>
      <c r="AN106" s="44"/>
      <c r="AO106" s="45"/>
      <c r="AP106" s="46"/>
      <c r="AQ106" s="44"/>
      <c r="AR106" s="44"/>
      <c r="AS106" s="44"/>
      <c r="AT106" s="44"/>
      <c r="AU106" s="45"/>
      <c r="AV106" s="137">
        <f t="shared" si="168"/>
        <v>0</v>
      </c>
      <c r="AW106" s="138">
        <f t="shared" si="169"/>
        <v>0</v>
      </c>
      <c r="AX106" s="139">
        <f t="shared" si="170"/>
        <v>0</v>
      </c>
      <c r="AY106" s="41"/>
      <c r="AZ106" s="43"/>
      <c r="BA106" s="44"/>
      <c r="BB106" s="44"/>
      <c r="BC106" s="44"/>
      <c r="BD106" s="44"/>
      <c r="BE106" s="45"/>
      <c r="BF106" s="46"/>
      <c r="BG106" s="44"/>
      <c r="BH106" s="44"/>
      <c r="BI106" s="44"/>
      <c r="BJ106" s="44"/>
      <c r="BK106" s="45"/>
      <c r="BL106" s="137">
        <f t="shared" si="171"/>
        <v>0</v>
      </c>
      <c r="BM106" s="138">
        <f t="shared" si="172"/>
        <v>0</v>
      </c>
      <c r="BN106" s="139">
        <f t="shared" si="173"/>
        <v>0</v>
      </c>
      <c r="BO106" s="41"/>
      <c r="BP106" s="43"/>
      <c r="BQ106" s="44"/>
      <c r="BR106" s="44"/>
      <c r="BS106" s="44"/>
      <c r="BT106" s="44"/>
      <c r="BU106" s="45"/>
      <c r="BV106" s="46"/>
      <c r="BW106" s="44"/>
      <c r="BX106" s="44"/>
      <c r="BY106" s="44"/>
      <c r="BZ106" s="44"/>
      <c r="CA106" s="45"/>
      <c r="CB106" s="137">
        <f t="shared" si="174"/>
        <v>0</v>
      </c>
      <c r="CC106" s="138">
        <f t="shared" si="175"/>
        <v>0</v>
      </c>
      <c r="CD106" s="139">
        <f t="shared" si="176"/>
        <v>0</v>
      </c>
      <c r="CE106" s="41"/>
      <c r="CF106" s="46"/>
      <c r="CG106" s="44"/>
      <c r="CH106" s="44"/>
      <c r="CI106" s="44"/>
      <c r="CJ106" s="44"/>
      <c r="CK106" s="45"/>
      <c r="CL106" s="46"/>
      <c r="CM106" s="44"/>
      <c r="CN106" s="44"/>
      <c r="CO106" s="44"/>
      <c r="CP106" s="44"/>
      <c r="CQ106" s="45"/>
      <c r="CR106" s="137">
        <f t="shared" si="177"/>
        <v>0</v>
      </c>
      <c r="CS106" s="138">
        <f t="shared" si="178"/>
        <v>0</v>
      </c>
      <c r="CT106" s="139">
        <f t="shared" si="179"/>
        <v>0</v>
      </c>
      <c r="CU106" s="41"/>
      <c r="CV106" s="46">
        <f>+D106+T106+AJ106+AZ106+BP106+CF106</f>
        <v>0</v>
      </c>
      <c r="CW106" s="47"/>
      <c r="CX106" s="47">
        <f>+F106+V106+AL106+BB106+BR106+CH106</f>
        <v>0</v>
      </c>
      <c r="CY106" s="47"/>
      <c r="CZ106" s="44">
        <f t="shared" ref="CZ106:CZ107" si="186">+CV106+CX106</f>
        <v>0</v>
      </c>
      <c r="DA106" s="48"/>
      <c r="DB106" s="46">
        <f t="shared" si="180"/>
        <v>0</v>
      </c>
      <c r="DC106" s="47"/>
      <c r="DD106" s="44">
        <f t="shared" si="181"/>
        <v>0</v>
      </c>
      <c r="DE106" s="47"/>
      <c r="DF106" s="44">
        <f t="shared" si="182"/>
        <v>0</v>
      </c>
      <c r="DG106" s="48"/>
      <c r="DH106" s="174"/>
      <c r="DI106" s="190" t="s">
        <v>50</v>
      </c>
      <c r="DJ106" s="46">
        <f t="shared" si="183"/>
        <v>0</v>
      </c>
      <c r="DK106" s="44">
        <f t="shared" si="184"/>
        <v>0</v>
      </c>
      <c r="DL106" s="45">
        <f t="shared" si="185"/>
        <v>0</v>
      </c>
      <c r="DM106"/>
    </row>
    <row r="107" spans="1:119" s="60" customFormat="1" ht="15.6" x14ac:dyDescent="0.3">
      <c r="A107" s="49">
        <v>89</v>
      </c>
      <c r="B107" s="68" t="s">
        <v>48</v>
      </c>
      <c r="C107" s="42"/>
      <c r="D107" s="43"/>
      <c r="E107" s="44"/>
      <c r="F107" s="44"/>
      <c r="G107" s="44"/>
      <c r="H107" s="44"/>
      <c r="I107" s="45"/>
      <c r="J107" s="290"/>
      <c r="K107" s="44"/>
      <c r="L107" s="44"/>
      <c r="M107" s="44"/>
      <c r="N107" s="44"/>
      <c r="O107" s="45"/>
      <c r="P107" s="137">
        <f t="shared" si="162"/>
        <v>0</v>
      </c>
      <c r="Q107" s="138">
        <f t="shared" si="163"/>
        <v>0</v>
      </c>
      <c r="R107" s="139">
        <f t="shared" si="164"/>
        <v>0</v>
      </c>
      <c r="S107" s="39"/>
      <c r="T107" s="43"/>
      <c r="U107" s="44"/>
      <c r="V107" s="44"/>
      <c r="W107" s="44"/>
      <c r="X107" s="44"/>
      <c r="Y107" s="45"/>
      <c r="Z107" s="46"/>
      <c r="AA107" s="44"/>
      <c r="AB107" s="44"/>
      <c r="AC107" s="44"/>
      <c r="AD107" s="44"/>
      <c r="AE107" s="45"/>
      <c r="AF107" s="137">
        <f t="shared" si="165"/>
        <v>0</v>
      </c>
      <c r="AG107" s="138">
        <f t="shared" si="166"/>
        <v>0</v>
      </c>
      <c r="AH107" s="139">
        <f t="shared" si="167"/>
        <v>0</v>
      </c>
      <c r="AI107" s="41"/>
      <c r="AJ107" s="43"/>
      <c r="AK107" s="44"/>
      <c r="AL107" s="44"/>
      <c r="AM107" s="44"/>
      <c r="AN107" s="44"/>
      <c r="AO107" s="45"/>
      <c r="AP107" s="46"/>
      <c r="AQ107" s="44"/>
      <c r="AR107" s="44"/>
      <c r="AS107" s="44"/>
      <c r="AT107" s="44"/>
      <c r="AU107" s="45"/>
      <c r="AV107" s="137">
        <f t="shared" si="168"/>
        <v>0</v>
      </c>
      <c r="AW107" s="138">
        <f t="shared" si="169"/>
        <v>0</v>
      </c>
      <c r="AX107" s="139">
        <f t="shared" si="170"/>
        <v>0</v>
      </c>
      <c r="AY107" s="41"/>
      <c r="AZ107" s="43"/>
      <c r="BA107" s="44"/>
      <c r="BB107" s="44"/>
      <c r="BC107" s="44"/>
      <c r="BD107" s="44"/>
      <c r="BE107" s="45"/>
      <c r="BF107" s="46"/>
      <c r="BG107" s="44"/>
      <c r="BH107" s="44"/>
      <c r="BI107" s="44"/>
      <c r="BJ107" s="44"/>
      <c r="BK107" s="45"/>
      <c r="BL107" s="137">
        <f t="shared" si="171"/>
        <v>0</v>
      </c>
      <c r="BM107" s="138">
        <f t="shared" si="172"/>
        <v>0</v>
      </c>
      <c r="BN107" s="139">
        <f t="shared" si="173"/>
        <v>0</v>
      </c>
      <c r="BO107" s="41"/>
      <c r="BP107" s="43"/>
      <c r="BQ107" s="44"/>
      <c r="BR107" s="44"/>
      <c r="BS107" s="44"/>
      <c r="BT107" s="44"/>
      <c r="BU107" s="45"/>
      <c r="BV107" s="46"/>
      <c r="BW107" s="44"/>
      <c r="BX107" s="44"/>
      <c r="BY107" s="44"/>
      <c r="BZ107" s="44"/>
      <c r="CA107" s="45"/>
      <c r="CB107" s="137">
        <f t="shared" si="174"/>
        <v>0</v>
      </c>
      <c r="CC107" s="138">
        <f t="shared" si="175"/>
        <v>0</v>
      </c>
      <c r="CD107" s="139">
        <f t="shared" si="176"/>
        <v>0</v>
      </c>
      <c r="CE107" s="41"/>
      <c r="CF107" s="46"/>
      <c r="CG107" s="44"/>
      <c r="CH107" s="44"/>
      <c r="CI107" s="44"/>
      <c r="CJ107" s="44"/>
      <c r="CK107" s="45"/>
      <c r="CL107" s="46"/>
      <c r="CM107" s="44"/>
      <c r="CN107" s="44"/>
      <c r="CO107" s="44"/>
      <c r="CP107" s="44"/>
      <c r="CQ107" s="45"/>
      <c r="CR107" s="137">
        <f t="shared" si="177"/>
        <v>0</v>
      </c>
      <c r="CS107" s="138">
        <f t="shared" si="178"/>
        <v>0</v>
      </c>
      <c r="CT107" s="139">
        <f t="shared" si="179"/>
        <v>0</v>
      </c>
      <c r="CU107" s="41"/>
      <c r="CV107" s="46">
        <f>+D107+T107+AJ107+AZ107+BP107+CF107</f>
        <v>0</v>
      </c>
      <c r="CW107" s="44"/>
      <c r="CX107" s="47">
        <f>+F107+V107+AL107+BB107+BR107+CH107</f>
        <v>0</v>
      </c>
      <c r="CY107" s="47"/>
      <c r="CZ107" s="44">
        <f t="shared" si="186"/>
        <v>0</v>
      </c>
      <c r="DA107" s="48"/>
      <c r="DB107" s="46">
        <f t="shared" si="180"/>
        <v>0</v>
      </c>
      <c r="DC107" s="47"/>
      <c r="DD107" s="44">
        <f t="shared" si="181"/>
        <v>0</v>
      </c>
      <c r="DE107" s="47"/>
      <c r="DF107" s="44">
        <f t="shared" si="182"/>
        <v>0</v>
      </c>
      <c r="DG107" s="48"/>
      <c r="DH107" s="174"/>
      <c r="DI107" s="190" t="s">
        <v>48</v>
      </c>
      <c r="DJ107" s="46">
        <f t="shared" si="183"/>
        <v>0</v>
      </c>
      <c r="DK107" s="44">
        <f t="shared" si="184"/>
        <v>0</v>
      </c>
      <c r="DL107" s="45">
        <f t="shared" si="185"/>
        <v>0</v>
      </c>
      <c r="DM107"/>
    </row>
    <row r="108" spans="1:119" s="60" customFormat="1" ht="15.6" x14ac:dyDescent="0.3">
      <c r="A108" s="33" t="s">
        <v>102</v>
      </c>
      <c r="B108" s="33"/>
      <c r="C108" s="34"/>
      <c r="D108" s="87"/>
      <c r="E108" s="88"/>
      <c r="F108" s="88"/>
      <c r="G108" s="88"/>
      <c r="H108" s="88"/>
      <c r="I108" s="89"/>
      <c r="J108" s="293"/>
      <c r="K108" s="88"/>
      <c r="L108" s="88"/>
      <c r="M108" s="88"/>
      <c r="N108" s="88"/>
      <c r="O108" s="89"/>
      <c r="P108" s="151"/>
      <c r="Q108" s="152"/>
      <c r="R108" s="153"/>
      <c r="S108" s="39"/>
      <c r="T108" s="87"/>
      <c r="U108" s="88"/>
      <c r="V108" s="88"/>
      <c r="W108" s="88"/>
      <c r="X108" s="88"/>
      <c r="Y108" s="89"/>
      <c r="Z108" s="90"/>
      <c r="AA108" s="88"/>
      <c r="AB108" s="88"/>
      <c r="AC108" s="88"/>
      <c r="AD108" s="88"/>
      <c r="AE108" s="89"/>
      <c r="AF108" s="151"/>
      <c r="AG108" s="152"/>
      <c r="AH108" s="153"/>
      <c r="AI108" s="41"/>
      <c r="AJ108" s="87"/>
      <c r="AK108" s="88"/>
      <c r="AL108" s="88"/>
      <c r="AM108" s="88"/>
      <c r="AN108" s="88"/>
      <c r="AO108" s="89"/>
      <c r="AP108" s="90"/>
      <c r="AQ108" s="88"/>
      <c r="AR108" s="88"/>
      <c r="AS108" s="88"/>
      <c r="AT108" s="88"/>
      <c r="AU108" s="89"/>
      <c r="AV108" s="151"/>
      <c r="AW108" s="152"/>
      <c r="AX108" s="153"/>
      <c r="AY108" s="41"/>
      <c r="AZ108" s="87"/>
      <c r="BA108" s="88"/>
      <c r="BB108" s="88"/>
      <c r="BC108" s="88"/>
      <c r="BD108" s="88"/>
      <c r="BE108" s="89"/>
      <c r="BF108" s="90"/>
      <c r="BG108" s="88"/>
      <c r="BH108" s="88"/>
      <c r="BI108" s="88"/>
      <c r="BJ108" s="88"/>
      <c r="BK108" s="89"/>
      <c r="BL108" s="151"/>
      <c r="BM108" s="152"/>
      <c r="BN108" s="153"/>
      <c r="BO108" s="41"/>
      <c r="BP108" s="87"/>
      <c r="BQ108" s="88"/>
      <c r="BR108" s="88"/>
      <c r="BS108" s="88"/>
      <c r="BT108" s="88"/>
      <c r="BU108" s="89"/>
      <c r="BV108" s="90"/>
      <c r="BW108" s="88"/>
      <c r="BX108" s="88"/>
      <c r="BY108" s="88"/>
      <c r="BZ108" s="88"/>
      <c r="CA108" s="89"/>
      <c r="CB108" s="151"/>
      <c r="CC108" s="152"/>
      <c r="CD108" s="153"/>
      <c r="CE108" s="41"/>
      <c r="CF108" s="90"/>
      <c r="CG108" s="88"/>
      <c r="CH108" s="88"/>
      <c r="CI108" s="88"/>
      <c r="CJ108" s="88"/>
      <c r="CK108" s="89"/>
      <c r="CL108" s="90"/>
      <c r="CM108" s="88"/>
      <c r="CN108" s="88"/>
      <c r="CO108" s="88"/>
      <c r="CP108" s="88"/>
      <c r="CQ108" s="89"/>
      <c r="CR108" s="151"/>
      <c r="CS108" s="152"/>
      <c r="CT108" s="153"/>
      <c r="CU108" s="41"/>
      <c r="CV108" s="90"/>
      <c r="CW108" s="88"/>
      <c r="CX108" s="88"/>
      <c r="CY108" s="88"/>
      <c r="CZ108" s="88"/>
      <c r="DA108" s="89"/>
      <c r="DB108" s="90"/>
      <c r="DC108" s="88"/>
      <c r="DD108" s="88"/>
      <c r="DE108" s="88"/>
      <c r="DF108" s="88"/>
      <c r="DG108" s="89"/>
      <c r="DH108" s="178"/>
      <c r="DI108" s="187"/>
      <c r="DJ108" s="90"/>
      <c r="DK108" s="88"/>
      <c r="DL108" s="89"/>
      <c r="DM108"/>
    </row>
    <row r="109" spans="1:119" s="60" customFormat="1" ht="15.6" x14ac:dyDescent="0.3">
      <c r="A109" s="33"/>
      <c r="B109" s="33"/>
      <c r="C109" s="34"/>
      <c r="D109" s="87"/>
      <c r="E109" s="88"/>
      <c r="F109" s="88"/>
      <c r="G109" s="88"/>
      <c r="H109" s="88"/>
      <c r="I109" s="89"/>
      <c r="J109" s="293"/>
      <c r="K109" s="88"/>
      <c r="L109" s="88"/>
      <c r="M109" s="88"/>
      <c r="N109" s="88"/>
      <c r="O109" s="89"/>
      <c r="P109" s="151"/>
      <c r="Q109" s="152"/>
      <c r="R109" s="153"/>
      <c r="S109" s="39"/>
      <c r="T109" s="87"/>
      <c r="U109" s="88"/>
      <c r="V109" s="88"/>
      <c r="W109" s="88"/>
      <c r="X109" s="88"/>
      <c r="Y109" s="89"/>
      <c r="Z109" s="90"/>
      <c r="AA109" s="88"/>
      <c r="AB109" s="88"/>
      <c r="AC109" s="88"/>
      <c r="AD109" s="88"/>
      <c r="AE109" s="89"/>
      <c r="AF109" s="151"/>
      <c r="AG109" s="152"/>
      <c r="AH109" s="153"/>
      <c r="AI109" s="41"/>
      <c r="AJ109" s="87"/>
      <c r="AK109" s="88"/>
      <c r="AL109" s="88"/>
      <c r="AM109" s="88"/>
      <c r="AN109" s="88"/>
      <c r="AO109" s="89"/>
      <c r="AP109" s="90"/>
      <c r="AQ109" s="88"/>
      <c r="AR109" s="88"/>
      <c r="AS109" s="88"/>
      <c r="AT109" s="88"/>
      <c r="AU109" s="89"/>
      <c r="AV109" s="151"/>
      <c r="AW109" s="152"/>
      <c r="AX109" s="153"/>
      <c r="AY109" s="41"/>
      <c r="AZ109" s="87"/>
      <c r="BA109" s="88"/>
      <c r="BB109" s="88"/>
      <c r="BC109" s="88"/>
      <c r="BD109" s="88"/>
      <c r="BE109" s="89"/>
      <c r="BF109" s="90"/>
      <c r="BG109" s="88"/>
      <c r="BH109" s="88"/>
      <c r="BI109" s="88"/>
      <c r="BJ109" s="88"/>
      <c r="BK109" s="89"/>
      <c r="BL109" s="151"/>
      <c r="BM109" s="152"/>
      <c r="BN109" s="153"/>
      <c r="BO109" s="41"/>
      <c r="BP109" s="87"/>
      <c r="BQ109" s="88"/>
      <c r="BR109" s="88"/>
      <c r="BS109" s="88"/>
      <c r="BT109" s="88"/>
      <c r="BU109" s="89"/>
      <c r="BV109" s="90"/>
      <c r="BW109" s="88"/>
      <c r="BX109" s="88"/>
      <c r="BY109" s="88"/>
      <c r="BZ109" s="88"/>
      <c r="CA109" s="89"/>
      <c r="CB109" s="151"/>
      <c r="CC109" s="152"/>
      <c r="CD109" s="153"/>
      <c r="CE109" s="41"/>
      <c r="CF109" s="90"/>
      <c r="CG109" s="88"/>
      <c r="CH109" s="88"/>
      <c r="CI109" s="88"/>
      <c r="CJ109" s="88"/>
      <c r="CK109" s="89"/>
      <c r="CL109" s="90"/>
      <c r="CM109" s="88"/>
      <c r="CN109" s="88"/>
      <c r="CO109" s="88"/>
      <c r="CP109" s="88"/>
      <c r="CQ109" s="89"/>
      <c r="CR109" s="151"/>
      <c r="CS109" s="152"/>
      <c r="CT109" s="153"/>
      <c r="CU109" s="41"/>
      <c r="CV109" s="90"/>
      <c r="CW109" s="88"/>
      <c r="CX109" s="88"/>
      <c r="CY109" s="88"/>
      <c r="CZ109" s="88"/>
      <c r="DA109" s="89"/>
      <c r="DB109" s="90"/>
      <c r="DC109" s="88"/>
      <c r="DD109" s="88"/>
      <c r="DE109" s="88"/>
      <c r="DF109" s="88"/>
      <c r="DG109" s="89"/>
      <c r="DH109" s="178"/>
      <c r="DI109" s="187"/>
      <c r="DJ109" s="90"/>
      <c r="DK109" s="88"/>
      <c r="DL109" s="89"/>
      <c r="DM109"/>
    </row>
    <row r="110" spans="1:119" s="60" customFormat="1" ht="15.6" x14ac:dyDescent="0.3">
      <c r="A110" s="49">
        <v>90</v>
      </c>
      <c r="B110" s="49" t="s">
        <v>10</v>
      </c>
      <c r="C110" s="42"/>
      <c r="D110" s="91"/>
      <c r="E110" s="44"/>
      <c r="F110" s="92"/>
      <c r="G110" s="44"/>
      <c r="H110" s="92"/>
      <c r="I110" s="45"/>
      <c r="J110" s="92"/>
      <c r="K110" s="92"/>
      <c r="L110" s="92"/>
      <c r="M110" s="92"/>
      <c r="N110" s="92"/>
      <c r="O110" s="45"/>
      <c r="P110" s="154">
        <f t="shared" ref="P110:P111" si="187">+D110+J110</f>
        <v>0</v>
      </c>
      <c r="Q110" s="155">
        <f t="shared" ref="Q110:Q111" si="188">+F110+L110</f>
        <v>0</v>
      </c>
      <c r="R110" s="156">
        <f t="shared" ref="R110:R111" si="189">+P110+Q110</f>
        <v>0</v>
      </c>
      <c r="S110" s="39"/>
      <c r="T110" s="91"/>
      <c r="U110" s="44"/>
      <c r="V110" s="92"/>
      <c r="W110" s="44"/>
      <c r="X110" s="92"/>
      <c r="Y110" s="45"/>
      <c r="Z110" s="92"/>
      <c r="AA110" s="92"/>
      <c r="AB110" s="92"/>
      <c r="AC110" s="92"/>
      <c r="AD110" s="92"/>
      <c r="AE110" s="45"/>
      <c r="AF110" s="154">
        <f t="shared" ref="AF110:AF111" si="190">+T110+Z110</f>
        <v>0</v>
      </c>
      <c r="AG110" s="155">
        <f t="shared" ref="AG110:AG111" si="191">+V110+AB110</f>
        <v>0</v>
      </c>
      <c r="AH110" s="156">
        <f t="shared" ref="AH110:AH111" si="192">+AF110+AG110</f>
        <v>0</v>
      </c>
      <c r="AI110" s="41"/>
      <c r="AJ110" s="91"/>
      <c r="AK110" s="44"/>
      <c r="AL110" s="92"/>
      <c r="AM110" s="44"/>
      <c r="AN110" s="92"/>
      <c r="AO110" s="45"/>
      <c r="AP110" s="92"/>
      <c r="AQ110" s="92"/>
      <c r="AR110" s="92"/>
      <c r="AS110" s="92"/>
      <c r="AT110" s="92"/>
      <c r="AU110" s="45"/>
      <c r="AV110" s="154">
        <f t="shared" ref="AV110:AV111" si="193">+AJ110+AP110</f>
        <v>0</v>
      </c>
      <c r="AW110" s="155">
        <f t="shared" ref="AW110:AW111" si="194">+AL110+AR110</f>
        <v>0</v>
      </c>
      <c r="AX110" s="156">
        <f t="shared" ref="AX110:AX111" si="195">+AV110+AW110</f>
        <v>0</v>
      </c>
      <c r="AY110" s="41"/>
      <c r="AZ110" s="91"/>
      <c r="BA110" s="44"/>
      <c r="BB110" s="92"/>
      <c r="BC110" s="44"/>
      <c r="BD110" s="92"/>
      <c r="BE110" s="45"/>
      <c r="BF110" s="92"/>
      <c r="BG110" s="92"/>
      <c r="BH110" s="92"/>
      <c r="BI110" s="92"/>
      <c r="BJ110" s="92"/>
      <c r="BK110" s="45"/>
      <c r="BL110" s="154">
        <f t="shared" ref="BL110:BL111" si="196">+AZ110+BF110</f>
        <v>0</v>
      </c>
      <c r="BM110" s="155">
        <f t="shared" ref="BM110:BM111" si="197">+BB110+BH110</f>
        <v>0</v>
      </c>
      <c r="BN110" s="156">
        <f t="shared" ref="BN110:BN111" si="198">+BL110+BM110</f>
        <v>0</v>
      </c>
      <c r="BO110" s="41"/>
      <c r="BP110" s="91"/>
      <c r="BQ110" s="44"/>
      <c r="BR110" s="92"/>
      <c r="BS110" s="44"/>
      <c r="BT110" s="92"/>
      <c r="BU110" s="45"/>
      <c r="BV110" s="92"/>
      <c r="BW110" s="92"/>
      <c r="BX110" s="92"/>
      <c r="BY110" s="92"/>
      <c r="BZ110" s="92"/>
      <c r="CA110" s="45"/>
      <c r="CB110" s="154">
        <f t="shared" ref="CB110:CB111" si="199">+BP110+BV110</f>
        <v>0</v>
      </c>
      <c r="CC110" s="155">
        <f t="shared" ref="CC110:CC111" si="200">+BR110+BX110</f>
        <v>0</v>
      </c>
      <c r="CD110" s="156">
        <f t="shared" ref="CD110:CD111" si="201">+CB110+CC110</f>
        <v>0</v>
      </c>
      <c r="CE110" s="41"/>
      <c r="CF110" s="93"/>
      <c r="CG110" s="44"/>
      <c r="CH110" s="92"/>
      <c r="CI110" s="44"/>
      <c r="CJ110" s="92"/>
      <c r="CK110" s="45"/>
      <c r="CL110" s="92"/>
      <c r="CM110" s="92"/>
      <c r="CN110" s="92"/>
      <c r="CO110" s="92"/>
      <c r="CP110" s="92"/>
      <c r="CQ110" s="45"/>
      <c r="CR110" s="154">
        <f t="shared" ref="CR110:CR111" si="202">+CF110+CL110</f>
        <v>0</v>
      </c>
      <c r="CS110" s="155">
        <f t="shared" ref="CS110:CS111" si="203">+CH110+CN110</f>
        <v>0</v>
      </c>
      <c r="CT110" s="156">
        <f t="shared" ref="CT110:CT111" si="204">+CR110+CS110</f>
        <v>0</v>
      </c>
      <c r="CU110" s="41"/>
      <c r="CV110" s="93">
        <f>+D110+T110+AJ110+AZ110+BP110+CF110</f>
        <v>0</v>
      </c>
      <c r="CW110" s="92"/>
      <c r="CX110" s="92">
        <f>+F110+V110+AL110+BB110+BR110+CH110</f>
        <v>0</v>
      </c>
      <c r="CY110" s="92"/>
      <c r="CZ110" s="92">
        <f t="shared" ref="CZ110:CZ111" si="205">+CV110+CX110</f>
        <v>0</v>
      </c>
      <c r="DA110" s="94"/>
      <c r="DB110" s="93">
        <f t="shared" ref="DB110:DB111" si="206">+J110+Z110+AP110+BF110+BV110+CL110</f>
        <v>0</v>
      </c>
      <c r="DC110" s="92"/>
      <c r="DD110" s="92">
        <f t="shared" ref="DD110:DD111" si="207">+L110+AB110+AR110+BH110+BX110+CN110</f>
        <v>0</v>
      </c>
      <c r="DE110" s="92"/>
      <c r="DF110" s="92">
        <f t="shared" ref="DF110:DF111" si="208">+DB110+DD110</f>
        <v>0</v>
      </c>
      <c r="DG110" s="94"/>
      <c r="DH110" s="179"/>
      <c r="DI110" s="188" t="s">
        <v>10</v>
      </c>
      <c r="DJ110" s="93">
        <f t="shared" ref="DJ110:DJ111" si="209">+CZ110</f>
        <v>0</v>
      </c>
      <c r="DK110" s="92">
        <f t="shared" ref="DK110:DK111" si="210">+DF110</f>
        <v>0</v>
      </c>
      <c r="DL110" s="95">
        <f t="shared" ref="DL110:DL111" si="211">+DJ110+DK110</f>
        <v>0</v>
      </c>
      <c r="DM110"/>
    </row>
    <row r="111" spans="1:119" s="60" customFormat="1" ht="15.6" x14ac:dyDescent="0.3">
      <c r="A111" s="49">
        <v>91</v>
      </c>
      <c r="B111" s="49" t="s">
        <v>11</v>
      </c>
      <c r="C111" s="42"/>
      <c r="D111" s="91"/>
      <c r="E111" s="44"/>
      <c r="F111" s="92"/>
      <c r="G111" s="44"/>
      <c r="H111" s="92"/>
      <c r="I111" s="45"/>
      <c r="J111" s="290"/>
      <c r="K111" s="92"/>
      <c r="L111" s="92"/>
      <c r="M111" s="92"/>
      <c r="N111" s="92"/>
      <c r="O111" s="45"/>
      <c r="P111" s="154">
        <f t="shared" si="187"/>
        <v>0</v>
      </c>
      <c r="Q111" s="155">
        <f t="shared" si="188"/>
        <v>0</v>
      </c>
      <c r="R111" s="156">
        <f t="shared" si="189"/>
        <v>0</v>
      </c>
      <c r="S111" s="39"/>
      <c r="T111" s="91"/>
      <c r="U111" s="44"/>
      <c r="V111" s="92"/>
      <c r="W111" s="44"/>
      <c r="X111" s="92"/>
      <c r="Y111" s="45"/>
      <c r="Z111" s="92"/>
      <c r="AA111" s="92"/>
      <c r="AB111" s="92"/>
      <c r="AC111" s="92"/>
      <c r="AD111" s="92"/>
      <c r="AE111" s="45"/>
      <c r="AF111" s="154">
        <f t="shared" si="190"/>
        <v>0</v>
      </c>
      <c r="AG111" s="155">
        <f t="shared" si="191"/>
        <v>0</v>
      </c>
      <c r="AH111" s="156">
        <f t="shared" si="192"/>
        <v>0</v>
      </c>
      <c r="AI111" s="41"/>
      <c r="AJ111" s="91"/>
      <c r="AK111" s="44"/>
      <c r="AL111" s="92"/>
      <c r="AM111" s="44"/>
      <c r="AN111" s="92"/>
      <c r="AO111" s="45"/>
      <c r="AP111" s="92"/>
      <c r="AQ111" s="92"/>
      <c r="AR111" s="92"/>
      <c r="AS111" s="92"/>
      <c r="AT111" s="92"/>
      <c r="AU111" s="45"/>
      <c r="AV111" s="154">
        <f t="shared" si="193"/>
        <v>0</v>
      </c>
      <c r="AW111" s="155">
        <f t="shared" si="194"/>
        <v>0</v>
      </c>
      <c r="AX111" s="156">
        <f t="shared" si="195"/>
        <v>0</v>
      </c>
      <c r="AY111" s="41"/>
      <c r="AZ111" s="91"/>
      <c r="BA111" s="44"/>
      <c r="BB111" s="92"/>
      <c r="BC111" s="44"/>
      <c r="BD111" s="92"/>
      <c r="BE111" s="45"/>
      <c r="BF111" s="92"/>
      <c r="BG111" s="92"/>
      <c r="BH111" s="92"/>
      <c r="BI111" s="92"/>
      <c r="BJ111" s="92"/>
      <c r="BK111" s="45"/>
      <c r="BL111" s="154">
        <f t="shared" si="196"/>
        <v>0</v>
      </c>
      <c r="BM111" s="155">
        <f t="shared" si="197"/>
        <v>0</v>
      </c>
      <c r="BN111" s="156">
        <f t="shared" si="198"/>
        <v>0</v>
      </c>
      <c r="BO111" s="41"/>
      <c r="BP111" s="91"/>
      <c r="BQ111" s="44"/>
      <c r="BR111" s="92"/>
      <c r="BS111" s="44"/>
      <c r="BT111" s="92"/>
      <c r="BU111" s="45"/>
      <c r="BV111" s="92"/>
      <c r="BW111" s="92"/>
      <c r="BX111" s="92"/>
      <c r="BY111" s="92"/>
      <c r="BZ111" s="92"/>
      <c r="CA111" s="45"/>
      <c r="CB111" s="154">
        <f t="shared" si="199"/>
        <v>0</v>
      </c>
      <c r="CC111" s="155">
        <f t="shared" si="200"/>
        <v>0</v>
      </c>
      <c r="CD111" s="156">
        <f t="shared" si="201"/>
        <v>0</v>
      </c>
      <c r="CE111" s="41"/>
      <c r="CF111" s="93"/>
      <c r="CG111" s="44"/>
      <c r="CH111" s="92"/>
      <c r="CI111" s="44"/>
      <c r="CJ111" s="92"/>
      <c r="CK111" s="45"/>
      <c r="CL111" s="92"/>
      <c r="CM111" s="92"/>
      <c r="CN111" s="92"/>
      <c r="CO111" s="92"/>
      <c r="CP111" s="92"/>
      <c r="CQ111" s="45"/>
      <c r="CR111" s="154">
        <f t="shared" si="202"/>
        <v>0</v>
      </c>
      <c r="CS111" s="155">
        <f t="shared" si="203"/>
        <v>0</v>
      </c>
      <c r="CT111" s="156">
        <f t="shared" si="204"/>
        <v>0</v>
      </c>
      <c r="CU111" s="41"/>
      <c r="CV111" s="93">
        <f>+D111+T111+AJ111+AZ111+BP111+CF111</f>
        <v>0</v>
      </c>
      <c r="CW111" s="92"/>
      <c r="CX111" s="92">
        <f>+F111+V111+AL111+BB111+BR111+CH111</f>
        <v>0</v>
      </c>
      <c r="CY111" s="92"/>
      <c r="CZ111" s="92">
        <f t="shared" si="205"/>
        <v>0</v>
      </c>
      <c r="DA111" s="94"/>
      <c r="DB111" s="93">
        <f t="shared" si="206"/>
        <v>0</v>
      </c>
      <c r="DC111" s="92"/>
      <c r="DD111" s="92">
        <f t="shared" si="207"/>
        <v>0</v>
      </c>
      <c r="DE111" s="92"/>
      <c r="DF111" s="92">
        <f t="shared" si="208"/>
        <v>0</v>
      </c>
      <c r="DG111" s="94"/>
      <c r="DH111" s="179"/>
      <c r="DI111" s="188" t="s">
        <v>11</v>
      </c>
      <c r="DJ111" s="93">
        <f t="shared" si="209"/>
        <v>0</v>
      </c>
      <c r="DK111" s="92">
        <f t="shared" si="210"/>
        <v>0</v>
      </c>
      <c r="DL111" s="95">
        <f t="shared" si="211"/>
        <v>0</v>
      </c>
      <c r="DM111"/>
    </row>
    <row r="112" spans="1:119" s="60" customFormat="1" ht="15.6" x14ac:dyDescent="0.3">
      <c r="A112" s="49">
        <v>92</v>
      </c>
      <c r="B112" s="49" t="s">
        <v>12</v>
      </c>
      <c r="C112" s="42"/>
      <c r="D112" s="96"/>
      <c r="E112" s="97"/>
      <c r="F112" s="98"/>
      <c r="G112" s="98"/>
      <c r="H112" s="98"/>
      <c r="I112" s="99"/>
      <c r="J112" s="294"/>
      <c r="K112" s="98"/>
      <c r="L112" s="98"/>
      <c r="M112" s="98"/>
      <c r="N112" s="98"/>
      <c r="O112" s="101"/>
      <c r="P112" s="157" t="e">
        <f>+P10/P111</f>
        <v>#DIV/0!</v>
      </c>
      <c r="Q112" s="157" t="e">
        <f t="shared" ref="Q112:R112" si="212">+Q10/Q111</f>
        <v>#DIV/0!</v>
      </c>
      <c r="R112" s="241" t="e">
        <f t="shared" si="212"/>
        <v>#DIV/0!</v>
      </c>
      <c r="S112" s="39"/>
      <c r="T112" s="96"/>
      <c r="U112" s="97"/>
      <c r="V112" s="98"/>
      <c r="W112" s="98"/>
      <c r="X112" s="98"/>
      <c r="Y112" s="99"/>
      <c r="Z112" s="100"/>
      <c r="AA112" s="98"/>
      <c r="AB112" s="98"/>
      <c r="AC112" s="98"/>
      <c r="AD112" s="98"/>
      <c r="AE112" s="101"/>
      <c r="AF112" s="157" t="e">
        <f>+AF10/AF111</f>
        <v>#DIV/0!</v>
      </c>
      <c r="AG112" s="157" t="e">
        <f t="shared" ref="AG112:AH112" si="213">+AG10/AG111</f>
        <v>#DIV/0!</v>
      </c>
      <c r="AH112" s="241" t="e">
        <f t="shared" si="213"/>
        <v>#DIV/0!</v>
      </c>
      <c r="AI112" s="41"/>
      <c r="AJ112" s="96"/>
      <c r="AK112" s="97"/>
      <c r="AL112" s="98"/>
      <c r="AM112" s="98"/>
      <c r="AN112" s="98"/>
      <c r="AO112" s="99"/>
      <c r="AP112" s="100"/>
      <c r="AQ112" s="98"/>
      <c r="AR112" s="98"/>
      <c r="AS112" s="98"/>
      <c r="AT112" s="98"/>
      <c r="AU112" s="101"/>
      <c r="AV112" s="157" t="e">
        <f>+AV10/AV111</f>
        <v>#DIV/0!</v>
      </c>
      <c r="AW112" s="158" t="e">
        <f t="shared" ref="AW112:AX112" si="214">+AW10/AW111</f>
        <v>#DIV/0!</v>
      </c>
      <c r="AX112" s="159" t="e">
        <f t="shared" si="214"/>
        <v>#DIV/0!</v>
      </c>
      <c r="AY112" s="41"/>
      <c r="AZ112" s="96"/>
      <c r="BA112" s="97"/>
      <c r="BB112" s="98"/>
      <c r="BC112" s="98"/>
      <c r="BD112" s="98"/>
      <c r="BE112" s="99"/>
      <c r="BF112" s="100"/>
      <c r="BG112" s="98"/>
      <c r="BH112" s="98"/>
      <c r="BI112" s="98"/>
      <c r="BJ112" s="98"/>
      <c r="BK112" s="101"/>
      <c r="BL112" s="157" t="e">
        <f>+BL10/BL111</f>
        <v>#DIV/0!</v>
      </c>
      <c r="BM112" s="158" t="e">
        <f t="shared" ref="BM112:BN112" si="215">+BM10/BM111</f>
        <v>#DIV/0!</v>
      </c>
      <c r="BN112" s="159" t="e">
        <f t="shared" si="215"/>
        <v>#DIV/0!</v>
      </c>
      <c r="BO112" s="41"/>
      <c r="BP112" s="96"/>
      <c r="BQ112" s="97"/>
      <c r="BR112" s="98"/>
      <c r="BS112" s="98"/>
      <c r="BT112" s="98"/>
      <c r="BU112" s="99"/>
      <c r="BV112" s="100"/>
      <c r="BW112" s="98"/>
      <c r="BX112" s="98"/>
      <c r="BY112" s="98"/>
      <c r="BZ112" s="98"/>
      <c r="CA112" s="101"/>
      <c r="CB112" s="157" t="e">
        <f>+CB10/CB111</f>
        <v>#DIV/0!</v>
      </c>
      <c r="CC112" s="158" t="e">
        <f t="shared" ref="CC112:CD112" si="216">+CC10/CC111</f>
        <v>#DIV/0!</v>
      </c>
      <c r="CD112" s="159" t="e">
        <f t="shared" si="216"/>
        <v>#DIV/0!</v>
      </c>
      <c r="CE112" s="41"/>
      <c r="CF112" s="100"/>
      <c r="CG112" s="97"/>
      <c r="CH112" s="98"/>
      <c r="CI112" s="98"/>
      <c r="CJ112" s="98"/>
      <c r="CK112" s="99"/>
      <c r="CL112" s="100"/>
      <c r="CM112" s="98"/>
      <c r="CN112" s="98"/>
      <c r="CO112" s="98"/>
      <c r="CP112" s="98"/>
      <c r="CQ112" s="101"/>
      <c r="CR112" s="157" t="e">
        <f>+CR10/CR111</f>
        <v>#DIV/0!</v>
      </c>
      <c r="CS112" s="158" t="e">
        <f t="shared" ref="CS112:CT112" si="217">+CS10/CS111</f>
        <v>#DIV/0!</v>
      </c>
      <c r="CT112" s="159" t="e">
        <f t="shared" si="217"/>
        <v>#DIV/0!</v>
      </c>
      <c r="CU112" s="41"/>
      <c r="CV112" s="100" t="e">
        <f>+CV10/CV111</f>
        <v>#DIV/0!</v>
      </c>
      <c r="CW112" s="98"/>
      <c r="CX112" s="98" t="e">
        <f>+CX10/CX111</f>
        <v>#DIV/0!</v>
      </c>
      <c r="CY112" s="97"/>
      <c r="CZ112" s="98" t="e">
        <f>+CZ10/CZ111</f>
        <v>#DIV/0!</v>
      </c>
      <c r="DA112" s="101"/>
      <c r="DB112" s="100" t="e">
        <f>+DB10/DB111</f>
        <v>#DIV/0!</v>
      </c>
      <c r="DC112" s="97"/>
      <c r="DD112" s="98" t="e">
        <f>+DD10/DD111</f>
        <v>#DIV/0!</v>
      </c>
      <c r="DE112" s="98"/>
      <c r="DF112" s="98" t="e">
        <f>+DF10/DF111</f>
        <v>#DIV/0!</v>
      </c>
      <c r="DG112" s="101"/>
      <c r="DH112" s="180"/>
      <c r="DI112" s="188" t="s">
        <v>12</v>
      </c>
      <c r="DJ112" s="100" t="e">
        <f>+DJ10/DJ111</f>
        <v>#DIV/0!</v>
      </c>
      <c r="DK112" s="98" t="e">
        <f t="shared" ref="DK112:DL112" si="218">+DK10/DK111</f>
        <v>#DIV/0!</v>
      </c>
      <c r="DL112" s="99" t="e">
        <f t="shared" si="218"/>
        <v>#DIV/0!</v>
      </c>
      <c r="DM112"/>
    </row>
    <row r="113" spans="1:117" s="60" customFormat="1" ht="15.6" x14ac:dyDescent="0.3">
      <c r="A113" s="49"/>
      <c r="B113" s="49"/>
      <c r="C113" s="42"/>
      <c r="D113" s="43"/>
      <c r="E113" s="44"/>
      <c r="F113" s="44"/>
      <c r="G113" s="44"/>
      <c r="H113" s="44"/>
      <c r="I113" s="45"/>
      <c r="J113" s="290"/>
      <c r="K113" s="44"/>
      <c r="L113" s="44"/>
      <c r="M113" s="44"/>
      <c r="N113" s="44"/>
      <c r="O113" s="45"/>
      <c r="P113" s="160"/>
      <c r="Q113" s="161"/>
      <c r="R113" s="162"/>
      <c r="S113" s="39"/>
      <c r="T113" s="43"/>
      <c r="U113" s="44"/>
      <c r="V113" s="44"/>
      <c r="W113" s="44"/>
      <c r="X113" s="44"/>
      <c r="Y113" s="45"/>
      <c r="Z113" s="46"/>
      <c r="AA113" s="44"/>
      <c r="AB113" s="44"/>
      <c r="AC113" s="44"/>
      <c r="AD113" s="44"/>
      <c r="AE113" s="45"/>
      <c r="AF113" s="160"/>
      <c r="AG113" s="161"/>
      <c r="AH113" s="162"/>
      <c r="AI113" s="41"/>
      <c r="AJ113" s="43"/>
      <c r="AK113" s="44"/>
      <c r="AL113" s="44"/>
      <c r="AM113" s="44"/>
      <c r="AN113" s="44"/>
      <c r="AO113" s="45"/>
      <c r="AP113" s="46"/>
      <c r="AQ113" s="44"/>
      <c r="AR113" s="44"/>
      <c r="AS113" s="44"/>
      <c r="AT113" s="44"/>
      <c r="AU113" s="45"/>
      <c r="AV113" s="160"/>
      <c r="AW113" s="161"/>
      <c r="AX113" s="162"/>
      <c r="AY113" s="41"/>
      <c r="AZ113" s="43"/>
      <c r="BA113" s="44"/>
      <c r="BB113" s="44"/>
      <c r="BC113" s="44"/>
      <c r="BD113" s="44"/>
      <c r="BE113" s="45"/>
      <c r="BF113" s="46"/>
      <c r="BG113" s="44"/>
      <c r="BH113" s="44"/>
      <c r="BI113" s="44"/>
      <c r="BJ113" s="44"/>
      <c r="BK113" s="45"/>
      <c r="BL113" s="160"/>
      <c r="BM113" s="161"/>
      <c r="BN113" s="162"/>
      <c r="BO113" s="41"/>
      <c r="BP113" s="43"/>
      <c r="BQ113" s="44"/>
      <c r="BR113" s="44"/>
      <c r="BS113" s="44"/>
      <c r="BT113" s="44"/>
      <c r="BU113" s="45"/>
      <c r="BV113" s="46"/>
      <c r="BW113" s="44"/>
      <c r="BX113" s="44"/>
      <c r="BY113" s="44"/>
      <c r="BZ113" s="44"/>
      <c r="CA113" s="45"/>
      <c r="CB113" s="160"/>
      <c r="CC113" s="161"/>
      <c r="CD113" s="162"/>
      <c r="CE113" s="41"/>
      <c r="CF113" s="46"/>
      <c r="CG113" s="44"/>
      <c r="CH113" s="44"/>
      <c r="CI113" s="44"/>
      <c r="CJ113" s="44"/>
      <c r="CK113" s="45"/>
      <c r="CL113" s="46"/>
      <c r="CM113" s="44"/>
      <c r="CN113" s="44"/>
      <c r="CO113" s="44"/>
      <c r="CP113" s="44"/>
      <c r="CQ113" s="45"/>
      <c r="CR113" s="160"/>
      <c r="CS113" s="161"/>
      <c r="CT113" s="162"/>
      <c r="CU113" s="41"/>
      <c r="CV113" s="93"/>
      <c r="CW113" s="92"/>
      <c r="CX113" s="92"/>
      <c r="CY113" s="92"/>
      <c r="CZ113" s="92"/>
      <c r="DA113" s="94"/>
      <c r="DB113" s="93"/>
      <c r="DC113" s="92"/>
      <c r="DD113" s="92"/>
      <c r="DE113" s="92"/>
      <c r="DF113" s="92"/>
      <c r="DG113" s="94"/>
      <c r="DH113" s="179"/>
      <c r="DI113" s="188"/>
      <c r="DJ113" s="93"/>
      <c r="DK113" s="92"/>
      <c r="DL113" s="94"/>
      <c r="DM113"/>
    </row>
    <row r="114" spans="1:117" s="60" customFormat="1" ht="15.6" x14ac:dyDescent="0.3">
      <c r="A114" s="49"/>
      <c r="B114" s="102" t="s">
        <v>95</v>
      </c>
      <c r="C114" s="42"/>
      <c r="D114" s="91"/>
      <c r="E114" s="44"/>
      <c r="F114" s="92"/>
      <c r="G114" s="44"/>
      <c r="H114" s="92"/>
      <c r="I114" s="45"/>
      <c r="J114" s="290"/>
      <c r="K114" s="44"/>
      <c r="L114" s="92"/>
      <c r="M114" s="44"/>
      <c r="N114" s="92"/>
      <c r="O114" s="45"/>
      <c r="P114" s="137">
        <f>+P16-P101</f>
        <v>0</v>
      </c>
      <c r="Q114" s="161">
        <f>+Q16-Q101</f>
        <v>0</v>
      </c>
      <c r="R114" s="162">
        <f>+R16-R101</f>
        <v>0</v>
      </c>
      <c r="S114" s="39"/>
      <c r="T114" s="91"/>
      <c r="U114" s="44"/>
      <c r="V114" s="92"/>
      <c r="W114" s="44"/>
      <c r="X114" s="92"/>
      <c r="Y114" s="45"/>
      <c r="Z114" s="92"/>
      <c r="AA114" s="44"/>
      <c r="AB114" s="92"/>
      <c r="AC114" s="44"/>
      <c r="AD114" s="92"/>
      <c r="AE114" s="45"/>
      <c r="AF114" s="137">
        <f>+AF16-AF101</f>
        <v>0</v>
      </c>
      <c r="AG114" s="161">
        <f>+AG16-AG101</f>
        <v>0</v>
      </c>
      <c r="AH114" s="162">
        <f>+AH16-AH101</f>
        <v>0</v>
      </c>
      <c r="AI114" s="41"/>
      <c r="AJ114" s="91"/>
      <c r="AK114" s="44"/>
      <c r="AL114" s="92"/>
      <c r="AM114" s="44"/>
      <c r="AN114" s="92"/>
      <c r="AO114" s="45"/>
      <c r="AP114" s="92"/>
      <c r="AQ114" s="44"/>
      <c r="AR114" s="92"/>
      <c r="AS114" s="44"/>
      <c r="AT114" s="92"/>
      <c r="AU114" s="45"/>
      <c r="AV114" s="137">
        <f>+AV16-AV101</f>
        <v>0</v>
      </c>
      <c r="AW114" s="161">
        <f>+AW16-AW101</f>
        <v>0</v>
      </c>
      <c r="AX114" s="139">
        <f>+AX16-AX101</f>
        <v>0</v>
      </c>
      <c r="AY114" s="41"/>
      <c r="AZ114" s="91"/>
      <c r="BA114" s="44"/>
      <c r="BB114" s="92"/>
      <c r="BC114" s="44"/>
      <c r="BD114" s="92"/>
      <c r="BE114" s="45"/>
      <c r="BF114" s="92"/>
      <c r="BG114" s="44"/>
      <c r="BH114" s="92"/>
      <c r="BI114" s="44"/>
      <c r="BJ114" s="92"/>
      <c r="BK114" s="45"/>
      <c r="BL114" s="137">
        <f>+BL16-BL101</f>
        <v>0</v>
      </c>
      <c r="BM114" s="161">
        <f>+BM16-BM101</f>
        <v>0</v>
      </c>
      <c r="BN114" s="162">
        <f>+BN16-BN101</f>
        <v>0</v>
      </c>
      <c r="BO114" s="41"/>
      <c r="BP114" s="92"/>
      <c r="BQ114" s="44"/>
      <c r="BR114" s="92"/>
      <c r="BS114" s="44"/>
      <c r="BT114" s="92"/>
      <c r="BU114" s="45"/>
      <c r="BV114" s="92"/>
      <c r="BW114" s="44"/>
      <c r="BX114" s="92"/>
      <c r="BY114" s="44"/>
      <c r="BZ114" s="92"/>
      <c r="CA114" s="45"/>
      <c r="CB114" s="137">
        <f>+CB16-CB101</f>
        <v>0</v>
      </c>
      <c r="CC114" s="161">
        <f>+CC16-CC101</f>
        <v>0</v>
      </c>
      <c r="CD114" s="162">
        <f>+CD16-CD101</f>
        <v>0</v>
      </c>
      <c r="CE114" s="41"/>
      <c r="CF114" s="93"/>
      <c r="CG114" s="44"/>
      <c r="CH114" s="92"/>
      <c r="CI114" s="44"/>
      <c r="CJ114" s="92"/>
      <c r="CK114" s="45"/>
      <c r="CL114" s="92"/>
      <c r="CM114" s="44"/>
      <c r="CN114" s="92"/>
      <c r="CO114" s="44"/>
      <c r="CP114" s="92"/>
      <c r="CQ114" s="45"/>
      <c r="CR114" s="137">
        <f>+CR16-CR101</f>
        <v>0</v>
      </c>
      <c r="CS114" s="161">
        <f>+CS16-CS101</f>
        <v>0</v>
      </c>
      <c r="CT114" s="162">
        <f>+CT16-CT101</f>
        <v>0</v>
      </c>
      <c r="CU114" s="41"/>
      <c r="CV114" s="93">
        <f>+CV102</f>
        <v>0</v>
      </c>
      <c r="CW114" s="92"/>
      <c r="CX114" s="92">
        <f>+CX102</f>
        <v>0</v>
      </c>
      <c r="CY114" s="92"/>
      <c r="CZ114" s="92">
        <f>+CZ102</f>
        <v>0</v>
      </c>
      <c r="DA114" s="94"/>
      <c r="DB114" s="93">
        <f>+DB102</f>
        <v>0</v>
      </c>
      <c r="DC114" s="92"/>
      <c r="DD114" s="92">
        <f>+DD102</f>
        <v>0</v>
      </c>
      <c r="DE114" s="92"/>
      <c r="DF114" s="92">
        <f>+DF102</f>
        <v>0</v>
      </c>
      <c r="DG114" s="94"/>
      <c r="DH114" s="179"/>
      <c r="DI114" s="192" t="s">
        <v>95</v>
      </c>
      <c r="DJ114" s="93">
        <f>+DJ102</f>
        <v>0</v>
      </c>
      <c r="DK114" s="92">
        <f>+DK102</f>
        <v>0</v>
      </c>
      <c r="DL114" s="94">
        <f>+DL102</f>
        <v>0</v>
      </c>
      <c r="DM114"/>
    </row>
    <row r="115" spans="1:117" s="60" customFormat="1" ht="4.5" customHeight="1" x14ac:dyDescent="0.3">
      <c r="A115" s="49"/>
      <c r="B115" s="102"/>
      <c r="C115" s="42"/>
      <c r="D115" s="91"/>
      <c r="E115" s="44"/>
      <c r="F115" s="92"/>
      <c r="G115" s="44"/>
      <c r="H115" s="92"/>
      <c r="I115" s="45"/>
      <c r="J115" s="295"/>
      <c r="K115" s="44"/>
      <c r="L115" s="92"/>
      <c r="M115" s="44"/>
      <c r="N115" s="92"/>
      <c r="O115" s="45"/>
      <c r="P115" s="160"/>
      <c r="Q115" s="161"/>
      <c r="R115" s="162"/>
      <c r="S115" s="39"/>
      <c r="T115" s="91"/>
      <c r="U115" s="44"/>
      <c r="V115" s="92"/>
      <c r="W115" s="44"/>
      <c r="X115" s="92"/>
      <c r="Y115" s="45"/>
      <c r="Z115" s="92"/>
      <c r="AA115" s="44"/>
      <c r="AB115" s="92"/>
      <c r="AC115" s="44"/>
      <c r="AD115" s="92"/>
      <c r="AE115" s="45"/>
      <c r="AF115" s="160"/>
      <c r="AG115" s="161"/>
      <c r="AH115" s="162"/>
      <c r="AI115" s="41"/>
      <c r="AJ115" s="91"/>
      <c r="AK115" s="44"/>
      <c r="AL115" s="92"/>
      <c r="AM115" s="44"/>
      <c r="AN115" s="92"/>
      <c r="AO115" s="45"/>
      <c r="AP115" s="92"/>
      <c r="AQ115" s="44"/>
      <c r="AR115" s="92"/>
      <c r="AS115" s="44"/>
      <c r="AT115" s="92"/>
      <c r="AU115" s="45"/>
      <c r="AV115" s="160"/>
      <c r="AW115" s="161"/>
      <c r="AX115" s="162"/>
      <c r="AY115" s="41"/>
      <c r="AZ115" s="91"/>
      <c r="BA115" s="44"/>
      <c r="BB115" s="92"/>
      <c r="BC115" s="44"/>
      <c r="BD115" s="92"/>
      <c r="BE115" s="45"/>
      <c r="BF115" s="92"/>
      <c r="BG115" s="44"/>
      <c r="BH115" s="92"/>
      <c r="BI115" s="44"/>
      <c r="BJ115" s="92"/>
      <c r="BK115" s="45"/>
      <c r="BL115" s="160"/>
      <c r="BM115" s="161"/>
      <c r="BN115" s="162"/>
      <c r="BO115" s="41"/>
      <c r="BP115" s="92"/>
      <c r="BQ115" s="44"/>
      <c r="BR115" s="92"/>
      <c r="BS115" s="44"/>
      <c r="BT115" s="92"/>
      <c r="BU115" s="45"/>
      <c r="BV115" s="92"/>
      <c r="BW115" s="44"/>
      <c r="BX115" s="92"/>
      <c r="BY115" s="44"/>
      <c r="BZ115" s="92"/>
      <c r="CA115" s="45"/>
      <c r="CB115" s="160"/>
      <c r="CC115" s="161"/>
      <c r="CD115" s="162"/>
      <c r="CE115" s="41"/>
      <c r="CF115" s="93"/>
      <c r="CG115" s="44"/>
      <c r="CH115" s="92"/>
      <c r="CI115" s="44"/>
      <c r="CJ115" s="92"/>
      <c r="CK115" s="45"/>
      <c r="CL115" s="92"/>
      <c r="CM115" s="44"/>
      <c r="CN115" s="92"/>
      <c r="CO115" s="44"/>
      <c r="CP115" s="92"/>
      <c r="CQ115" s="45"/>
      <c r="CR115" s="160"/>
      <c r="CS115" s="161"/>
      <c r="CT115" s="162"/>
      <c r="CU115" s="41"/>
      <c r="CV115" s="93"/>
      <c r="CW115" s="92"/>
      <c r="CX115" s="92"/>
      <c r="CY115" s="92"/>
      <c r="CZ115" s="92"/>
      <c r="DA115" s="94"/>
      <c r="DB115" s="93"/>
      <c r="DC115" s="92"/>
      <c r="DD115" s="92"/>
      <c r="DE115" s="92"/>
      <c r="DF115" s="92"/>
      <c r="DG115" s="94"/>
      <c r="DH115" s="179"/>
      <c r="DI115" s="192"/>
      <c r="DJ115" s="93"/>
      <c r="DK115" s="92"/>
      <c r="DL115" s="94"/>
      <c r="DM115"/>
    </row>
    <row r="116" spans="1:117" s="60" customFormat="1" ht="15.6" x14ac:dyDescent="0.3">
      <c r="A116" s="49"/>
      <c r="B116" s="59" t="s">
        <v>97</v>
      </c>
      <c r="C116" s="42"/>
      <c r="D116" s="103"/>
      <c r="E116" s="104"/>
      <c r="F116" s="105"/>
      <c r="G116" s="104"/>
      <c r="H116" s="105"/>
      <c r="I116" s="106"/>
      <c r="J116" s="296"/>
      <c r="K116" s="104"/>
      <c r="L116" s="105"/>
      <c r="M116" s="104"/>
      <c r="N116" s="105"/>
      <c r="O116" s="106"/>
      <c r="P116" s="163" t="e">
        <f>+P102/P16</f>
        <v>#DIV/0!</v>
      </c>
      <c r="Q116" s="164" t="e">
        <f>+Q102/Q16</f>
        <v>#DIV/0!</v>
      </c>
      <c r="R116" s="165" t="e">
        <f>+R102/R16</f>
        <v>#DIV/0!</v>
      </c>
      <c r="S116" s="39"/>
      <c r="T116" s="103"/>
      <c r="U116" s="104"/>
      <c r="V116" s="105"/>
      <c r="W116" s="104"/>
      <c r="X116" s="105"/>
      <c r="Y116" s="106"/>
      <c r="Z116" s="105"/>
      <c r="AA116" s="104"/>
      <c r="AB116" s="105"/>
      <c r="AC116" s="104"/>
      <c r="AD116" s="105"/>
      <c r="AE116" s="106"/>
      <c r="AF116" s="163" t="e">
        <f>+AF102/AF16</f>
        <v>#DIV/0!</v>
      </c>
      <c r="AG116" s="164" t="e">
        <f>+AG102/AG16</f>
        <v>#DIV/0!</v>
      </c>
      <c r="AH116" s="165" t="e">
        <f>+AH102/AH16</f>
        <v>#DIV/0!</v>
      </c>
      <c r="AI116" s="41"/>
      <c r="AJ116" s="103"/>
      <c r="AK116" s="104"/>
      <c r="AL116" s="105"/>
      <c r="AM116" s="104"/>
      <c r="AN116" s="105"/>
      <c r="AO116" s="106"/>
      <c r="AP116" s="105"/>
      <c r="AQ116" s="104"/>
      <c r="AR116" s="105"/>
      <c r="AS116" s="104"/>
      <c r="AT116" s="105"/>
      <c r="AU116" s="106"/>
      <c r="AV116" s="163" t="e">
        <f>+AV102/AV16</f>
        <v>#DIV/0!</v>
      </c>
      <c r="AW116" s="164" t="e">
        <f>+AW102/AW16</f>
        <v>#DIV/0!</v>
      </c>
      <c r="AX116" s="165" t="e">
        <f>+AX102/AX16</f>
        <v>#DIV/0!</v>
      </c>
      <c r="AY116" s="41"/>
      <c r="AZ116" s="103"/>
      <c r="BA116" s="104"/>
      <c r="BB116" s="105"/>
      <c r="BC116" s="104"/>
      <c r="BD116" s="105"/>
      <c r="BE116" s="106"/>
      <c r="BF116" s="105"/>
      <c r="BG116" s="104"/>
      <c r="BH116" s="105"/>
      <c r="BI116" s="104"/>
      <c r="BJ116" s="105"/>
      <c r="BK116" s="106"/>
      <c r="BL116" s="163" t="e">
        <f>+BL102/BL16</f>
        <v>#DIV/0!</v>
      </c>
      <c r="BM116" s="164" t="e">
        <f>+BM102/BM16</f>
        <v>#DIV/0!</v>
      </c>
      <c r="BN116" s="165" t="e">
        <f>+BN102/BN16</f>
        <v>#DIV/0!</v>
      </c>
      <c r="BO116" s="41"/>
      <c r="BP116" s="105"/>
      <c r="BQ116" s="104"/>
      <c r="BR116" s="105"/>
      <c r="BS116" s="104"/>
      <c r="BT116" s="105"/>
      <c r="BU116" s="106"/>
      <c r="BV116" s="105"/>
      <c r="BW116" s="104"/>
      <c r="BX116" s="105"/>
      <c r="BY116" s="104"/>
      <c r="BZ116" s="105"/>
      <c r="CA116" s="106"/>
      <c r="CB116" s="163" t="e">
        <f>+CB102/CB16</f>
        <v>#DIV/0!</v>
      </c>
      <c r="CC116" s="164" t="e">
        <f>+CC102/CC16</f>
        <v>#DIV/0!</v>
      </c>
      <c r="CD116" s="165" t="e">
        <f>+CD102/CD16</f>
        <v>#DIV/0!</v>
      </c>
      <c r="CE116" s="41"/>
      <c r="CF116" s="107"/>
      <c r="CG116" s="104"/>
      <c r="CH116" s="105"/>
      <c r="CI116" s="104"/>
      <c r="CJ116" s="105"/>
      <c r="CK116" s="106"/>
      <c r="CL116" s="105"/>
      <c r="CM116" s="104"/>
      <c r="CN116" s="105"/>
      <c r="CO116" s="104"/>
      <c r="CP116" s="105"/>
      <c r="CQ116" s="106"/>
      <c r="CR116" s="163" t="e">
        <f>+CR102/CR16</f>
        <v>#DIV/0!</v>
      </c>
      <c r="CS116" s="164" t="e">
        <f>+CS102/CS16</f>
        <v>#DIV/0!</v>
      </c>
      <c r="CT116" s="165" t="e">
        <f>+CT102/CT16</f>
        <v>#DIV/0!</v>
      </c>
      <c r="CU116" s="41"/>
      <c r="CV116" s="107" t="e">
        <f>+CV102/CV16</f>
        <v>#DIV/0!</v>
      </c>
      <c r="CW116" s="105"/>
      <c r="CX116" s="105" t="e">
        <f>+CX102/CX16</f>
        <v>#DIV/0!</v>
      </c>
      <c r="CY116" s="105"/>
      <c r="CZ116" s="105" t="e">
        <f>+CZ102/CZ16</f>
        <v>#DIV/0!</v>
      </c>
      <c r="DA116" s="106"/>
      <c r="DB116" s="108" t="e">
        <f>+DB102/DB16</f>
        <v>#DIV/0!</v>
      </c>
      <c r="DC116" s="104"/>
      <c r="DD116" s="104" t="e">
        <f>+DD102/DD16</f>
        <v>#DIV/0!</v>
      </c>
      <c r="DE116" s="104"/>
      <c r="DF116" s="104" t="e">
        <f>+DF102/DF16</f>
        <v>#DIV/0!</v>
      </c>
      <c r="DG116" s="106"/>
      <c r="DH116" s="181"/>
      <c r="DI116" s="189" t="s">
        <v>97</v>
      </c>
      <c r="DJ116" s="213" t="e">
        <f>+DJ102/DJ16</f>
        <v>#DIV/0!</v>
      </c>
      <c r="DK116" s="201" t="e">
        <f>+DK102/DK16</f>
        <v>#DIV/0!</v>
      </c>
      <c r="DL116" s="214" t="e">
        <f>+DL102/DL16</f>
        <v>#DIV/0!</v>
      </c>
      <c r="DM116"/>
    </row>
    <row r="117" spans="1:117" s="60" customFormat="1" ht="5.25" customHeight="1" x14ac:dyDescent="0.3">
      <c r="A117" s="49"/>
      <c r="B117" s="59"/>
      <c r="C117" s="42"/>
      <c r="D117" s="109"/>
      <c r="E117" s="104"/>
      <c r="F117" s="104"/>
      <c r="G117" s="104"/>
      <c r="H117" s="104"/>
      <c r="I117" s="106"/>
      <c r="J117" s="297"/>
      <c r="K117" s="104"/>
      <c r="L117" s="104"/>
      <c r="M117" s="104"/>
      <c r="N117" s="104"/>
      <c r="O117" s="106"/>
      <c r="P117" s="163"/>
      <c r="Q117" s="164"/>
      <c r="R117" s="165"/>
      <c r="S117" s="39"/>
      <c r="T117" s="109"/>
      <c r="U117" s="104"/>
      <c r="V117" s="104"/>
      <c r="W117" s="104"/>
      <c r="X117" s="104"/>
      <c r="Y117" s="106"/>
      <c r="Z117" s="104"/>
      <c r="AA117" s="104"/>
      <c r="AB117" s="104"/>
      <c r="AC117" s="104"/>
      <c r="AD117" s="104"/>
      <c r="AE117" s="106"/>
      <c r="AF117" s="163"/>
      <c r="AG117" s="164"/>
      <c r="AH117" s="165"/>
      <c r="AI117" s="41"/>
      <c r="AJ117" s="109"/>
      <c r="AK117" s="104"/>
      <c r="AL117" s="104"/>
      <c r="AM117" s="104"/>
      <c r="AN117" s="104"/>
      <c r="AO117" s="106"/>
      <c r="AP117" s="104"/>
      <c r="AQ117" s="104"/>
      <c r="AR117" s="104"/>
      <c r="AS117" s="104"/>
      <c r="AT117" s="104"/>
      <c r="AU117" s="106"/>
      <c r="AV117" s="163"/>
      <c r="AW117" s="164"/>
      <c r="AX117" s="165"/>
      <c r="AY117" s="41"/>
      <c r="AZ117" s="109"/>
      <c r="BA117" s="104"/>
      <c r="BB117" s="104"/>
      <c r="BC117" s="104"/>
      <c r="BD117" s="104"/>
      <c r="BE117" s="106"/>
      <c r="BF117" s="104"/>
      <c r="BG117" s="104"/>
      <c r="BH117" s="104"/>
      <c r="BI117" s="104"/>
      <c r="BJ117" s="104"/>
      <c r="BK117" s="106"/>
      <c r="BL117" s="163"/>
      <c r="BM117" s="164"/>
      <c r="BN117" s="165"/>
      <c r="BO117" s="41"/>
      <c r="BP117" s="104"/>
      <c r="BQ117" s="104"/>
      <c r="BR117" s="104"/>
      <c r="BS117" s="104"/>
      <c r="BT117" s="104"/>
      <c r="BU117" s="106"/>
      <c r="BV117" s="104"/>
      <c r="BW117" s="104"/>
      <c r="BX117" s="104"/>
      <c r="BY117" s="104"/>
      <c r="BZ117" s="104"/>
      <c r="CA117" s="106"/>
      <c r="CB117" s="163"/>
      <c r="CC117" s="164"/>
      <c r="CD117" s="165"/>
      <c r="CE117" s="41"/>
      <c r="CF117" s="108"/>
      <c r="CG117" s="104"/>
      <c r="CH117" s="104"/>
      <c r="CI117" s="104"/>
      <c r="CJ117" s="104"/>
      <c r="CK117" s="106"/>
      <c r="CL117" s="104"/>
      <c r="CM117" s="104"/>
      <c r="CN117" s="104"/>
      <c r="CO117" s="104"/>
      <c r="CP117" s="104"/>
      <c r="CQ117" s="106"/>
      <c r="CR117" s="163"/>
      <c r="CS117" s="164"/>
      <c r="CT117" s="165"/>
      <c r="CU117" s="41"/>
      <c r="CV117" s="108"/>
      <c r="CW117" s="104"/>
      <c r="CX117" s="104"/>
      <c r="CY117" s="104"/>
      <c r="CZ117" s="104"/>
      <c r="DA117" s="106"/>
      <c r="DB117" s="108"/>
      <c r="DC117" s="104"/>
      <c r="DD117" s="104"/>
      <c r="DE117" s="104"/>
      <c r="DF117" s="104"/>
      <c r="DG117" s="106"/>
      <c r="DH117" s="181"/>
      <c r="DI117" s="189"/>
      <c r="DJ117" s="213"/>
      <c r="DK117" s="201"/>
      <c r="DL117" s="214"/>
      <c r="DM117"/>
    </row>
    <row r="118" spans="1:117" s="60" customFormat="1" ht="15.6" x14ac:dyDescent="0.3">
      <c r="A118" s="49"/>
      <c r="B118" s="59" t="s">
        <v>93</v>
      </c>
      <c r="C118" s="42"/>
      <c r="D118" s="103"/>
      <c r="E118" s="104"/>
      <c r="F118" s="105"/>
      <c r="G118" s="104"/>
      <c r="H118" s="105"/>
      <c r="I118" s="106"/>
      <c r="J118" s="296"/>
      <c r="K118" s="104"/>
      <c r="L118" s="105"/>
      <c r="M118" s="104"/>
      <c r="N118" s="105"/>
      <c r="O118" s="106"/>
      <c r="P118" s="163" t="e">
        <f>+P63/P16</f>
        <v>#DIV/0!</v>
      </c>
      <c r="Q118" s="164" t="e">
        <f>+Q63/Q16</f>
        <v>#DIV/0!</v>
      </c>
      <c r="R118" s="165" t="e">
        <f>+R63/R16</f>
        <v>#DIV/0!</v>
      </c>
      <c r="S118" s="39"/>
      <c r="T118" s="103"/>
      <c r="U118" s="104"/>
      <c r="V118" s="105"/>
      <c r="W118" s="104"/>
      <c r="X118" s="105"/>
      <c r="Y118" s="106"/>
      <c r="Z118" s="105"/>
      <c r="AA118" s="104"/>
      <c r="AB118" s="105"/>
      <c r="AC118" s="104"/>
      <c r="AD118" s="105"/>
      <c r="AE118" s="106"/>
      <c r="AF118" s="163" t="e">
        <f>+AF63/AF16</f>
        <v>#DIV/0!</v>
      </c>
      <c r="AG118" s="164" t="e">
        <f>+AG63/AG16</f>
        <v>#DIV/0!</v>
      </c>
      <c r="AH118" s="165" t="e">
        <f>+AH63/AH16</f>
        <v>#DIV/0!</v>
      </c>
      <c r="AI118" s="41"/>
      <c r="AJ118" s="103"/>
      <c r="AK118" s="104"/>
      <c r="AL118" s="105"/>
      <c r="AM118" s="104"/>
      <c r="AN118" s="105"/>
      <c r="AO118" s="106"/>
      <c r="AP118" s="105"/>
      <c r="AQ118" s="104"/>
      <c r="AR118" s="105"/>
      <c r="AS118" s="104"/>
      <c r="AT118" s="105"/>
      <c r="AU118" s="106"/>
      <c r="AV118" s="163" t="e">
        <f>+AV63/AV16</f>
        <v>#DIV/0!</v>
      </c>
      <c r="AW118" s="164" t="e">
        <f>+AW63/AW16</f>
        <v>#DIV/0!</v>
      </c>
      <c r="AX118" s="165" t="e">
        <f>+AX63/AX16</f>
        <v>#DIV/0!</v>
      </c>
      <c r="AY118" s="41"/>
      <c r="AZ118" s="103"/>
      <c r="BA118" s="104"/>
      <c r="BB118" s="105"/>
      <c r="BC118" s="104"/>
      <c r="BD118" s="105"/>
      <c r="BE118" s="106"/>
      <c r="BF118" s="105"/>
      <c r="BG118" s="104"/>
      <c r="BH118" s="105"/>
      <c r="BI118" s="104"/>
      <c r="BJ118" s="105"/>
      <c r="BK118" s="106"/>
      <c r="BL118" s="163" t="e">
        <f>+BL63/BL16</f>
        <v>#DIV/0!</v>
      </c>
      <c r="BM118" s="164" t="e">
        <f>+BM63/BM16</f>
        <v>#DIV/0!</v>
      </c>
      <c r="BN118" s="165" t="e">
        <f>+BN63/BN16</f>
        <v>#DIV/0!</v>
      </c>
      <c r="BO118" s="41"/>
      <c r="BP118" s="105"/>
      <c r="BQ118" s="104"/>
      <c r="BR118" s="105"/>
      <c r="BS118" s="104"/>
      <c r="BT118" s="105"/>
      <c r="BU118" s="106"/>
      <c r="BV118" s="105"/>
      <c r="BW118" s="104"/>
      <c r="BX118" s="105"/>
      <c r="BY118" s="104"/>
      <c r="BZ118" s="105"/>
      <c r="CA118" s="106"/>
      <c r="CB118" s="163" t="e">
        <f>+CB63/CB16</f>
        <v>#DIV/0!</v>
      </c>
      <c r="CC118" s="164" t="e">
        <f>+CC63/CC16</f>
        <v>#DIV/0!</v>
      </c>
      <c r="CD118" s="165" t="e">
        <f>+CD63/CD16</f>
        <v>#DIV/0!</v>
      </c>
      <c r="CE118" s="41"/>
      <c r="CF118" s="107"/>
      <c r="CG118" s="104"/>
      <c r="CH118" s="105"/>
      <c r="CI118" s="104"/>
      <c r="CJ118" s="105"/>
      <c r="CK118" s="106"/>
      <c r="CL118" s="105"/>
      <c r="CM118" s="104"/>
      <c r="CN118" s="105"/>
      <c r="CO118" s="104"/>
      <c r="CP118" s="105"/>
      <c r="CQ118" s="106"/>
      <c r="CR118" s="163" t="e">
        <f>+CR63/CR16</f>
        <v>#DIV/0!</v>
      </c>
      <c r="CS118" s="164" t="e">
        <f>+CS63/CS16</f>
        <v>#DIV/0!</v>
      </c>
      <c r="CT118" s="165" t="e">
        <f>+CT63/CT16</f>
        <v>#DIV/0!</v>
      </c>
      <c r="CU118" s="41"/>
      <c r="CV118" s="107" t="e">
        <f>+CV63/CV16</f>
        <v>#DIV/0!</v>
      </c>
      <c r="CW118" s="105"/>
      <c r="CX118" s="105" t="e">
        <f>+CX63/CX16</f>
        <v>#DIV/0!</v>
      </c>
      <c r="CY118" s="105"/>
      <c r="CZ118" s="105" t="e">
        <f>+CZ63/CZ16</f>
        <v>#DIV/0!</v>
      </c>
      <c r="DA118" s="106"/>
      <c r="DB118" s="108" t="e">
        <f>+DB63/DB16</f>
        <v>#DIV/0!</v>
      </c>
      <c r="DC118" s="104"/>
      <c r="DD118" s="104" t="e">
        <f>+DD63/DD16</f>
        <v>#DIV/0!</v>
      </c>
      <c r="DE118" s="104"/>
      <c r="DF118" s="104" t="e">
        <f>+DF63/DF16</f>
        <v>#DIV/0!</v>
      </c>
      <c r="DG118" s="106"/>
      <c r="DH118" s="181"/>
      <c r="DI118" s="189" t="s">
        <v>93</v>
      </c>
      <c r="DJ118" s="213" t="e">
        <f>+DJ63/DJ16</f>
        <v>#DIV/0!</v>
      </c>
      <c r="DK118" s="201" t="e">
        <f>+DK63/DK16</f>
        <v>#DIV/0!</v>
      </c>
      <c r="DL118" s="214" t="e">
        <f>+DL63/DL16</f>
        <v>#DIV/0!</v>
      </c>
      <c r="DM118"/>
    </row>
    <row r="119" spans="1:117" s="60" customFormat="1" ht="4.5" customHeight="1" x14ac:dyDescent="0.3">
      <c r="A119" s="49"/>
      <c r="B119" s="59"/>
      <c r="C119" s="42"/>
      <c r="D119" s="109"/>
      <c r="E119" s="104"/>
      <c r="F119" s="104"/>
      <c r="G119" s="104"/>
      <c r="H119" s="104"/>
      <c r="I119" s="106"/>
      <c r="J119" s="297"/>
      <c r="K119" s="104"/>
      <c r="L119" s="104"/>
      <c r="M119" s="104"/>
      <c r="N119" s="104"/>
      <c r="O119" s="106"/>
      <c r="P119" s="163"/>
      <c r="Q119" s="164"/>
      <c r="R119" s="165"/>
      <c r="S119" s="39"/>
      <c r="T119" s="109"/>
      <c r="U119" s="104"/>
      <c r="V119" s="104"/>
      <c r="W119" s="104"/>
      <c r="X119" s="104"/>
      <c r="Y119" s="106"/>
      <c r="Z119" s="104"/>
      <c r="AA119" s="104"/>
      <c r="AB119" s="104"/>
      <c r="AC119" s="104"/>
      <c r="AD119" s="104"/>
      <c r="AE119" s="106"/>
      <c r="AF119" s="163"/>
      <c r="AG119" s="164"/>
      <c r="AH119" s="165"/>
      <c r="AI119" s="41"/>
      <c r="AJ119" s="109"/>
      <c r="AK119" s="104"/>
      <c r="AL119" s="104"/>
      <c r="AM119" s="104"/>
      <c r="AN119" s="104"/>
      <c r="AO119" s="106"/>
      <c r="AP119" s="104"/>
      <c r="AQ119" s="104"/>
      <c r="AR119" s="104"/>
      <c r="AS119" s="104"/>
      <c r="AT119" s="104"/>
      <c r="AU119" s="106"/>
      <c r="AV119" s="163"/>
      <c r="AW119" s="164"/>
      <c r="AX119" s="165"/>
      <c r="AY119" s="41"/>
      <c r="AZ119" s="109"/>
      <c r="BA119" s="104"/>
      <c r="BB119" s="104"/>
      <c r="BC119" s="104"/>
      <c r="BD119" s="104"/>
      <c r="BE119" s="106"/>
      <c r="BF119" s="104"/>
      <c r="BG119" s="104"/>
      <c r="BH119" s="104"/>
      <c r="BI119" s="104"/>
      <c r="BJ119" s="104"/>
      <c r="BK119" s="106"/>
      <c r="BL119" s="163"/>
      <c r="BM119" s="164"/>
      <c r="BN119" s="165"/>
      <c r="BO119" s="41"/>
      <c r="BP119" s="104"/>
      <c r="BQ119" s="104"/>
      <c r="BR119" s="104"/>
      <c r="BS119" s="104"/>
      <c r="BT119" s="104"/>
      <c r="BU119" s="106"/>
      <c r="BV119" s="104"/>
      <c r="BW119" s="104"/>
      <c r="BX119" s="104"/>
      <c r="BY119" s="104"/>
      <c r="BZ119" s="104"/>
      <c r="CA119" s="106"/>
      <c r="CB119" s="163"/>
      <c r="CC119" s="164"/>
      <c r="CD119" s="165"/>
      <c r="CE119" s="41"/>
      <c r="CF119" s="108"/>
      <c r="CG119" s="104"/>
      <c r="CH119" s="104"/>
      <c r="CI119" s="104"/>
      <c r="CJ119" s="104"/>
      <c r="CK119" s="106"/>
      <c r="CL119" s="104"/>
      <c r="CM119" s="104"/>
      <c r="CN119" s="104"/>
      <c r="CO119" s="104"/>
      <c r="CP119" s="104"/>
      <c r="CQ119" s="106"/>
      <c r="CR119" s="163"/>
      <c r="CS119" s="164"/>
      <c r="CT119" s="165"/>
      <c r="CU119" s="41"/>
      <c r="CV119" s="108"/>
      <c r="CW119" s="104"/>
      <c r="CX119" s="104"/>
      <c r="CY119" s="104"/>
      <c r="CZ119" s="104"/>
      <c r="DA119" s="106"/>
      <c r="DB119" s="108"/>
      <c r="DC119" s="104"/>
      <c r="DD119" s="104"/>
      <c r="DE119" s="104"/>
      <c r="DF119" s="104"/>
      <c r="DG119" s="106"/>
      <c r="DH119" s="181"/>
      <c r="DI119" s="189"/>
      <c r="DJ119" s="213"/>
      <c r="DK119" s="201"/>
      <c r="DL119" s="214"/>
      <c r="DM119"/>
    </row>
    <row r="120" spans="1:117" s="60" customFormat="1" ht="15.6" x14ac:dyDescent="0.3">
      <c r="A120" s="49"/>
      <c r="B120" s="59" t="s">
        <v>94</v>
      </c>
      <c r="C120" s="42"/>
      <c r="D120" s="103"/>
      <c r="E120" s="104"/>
      <c r="F120" s="105"/>
      <c r="G120" s="104"/>
      <c r="H120" s="105"/>
      <c r="I120" s="106"/>
      <c r="J120" s="296"/>
      <c r="K120" s="104"/>
      <c r="L120" s="105"/>
      <c r="M120" s="104"/>
      <c r="N120" s="105"/>
      <c r="O120" s="106"/>
      <c r="P120" s="163" t="e">
        <f>+P95/P16</f>
        <v>#DIV/0!</v>
      </c>
      <c r="Q120" s="164" t="e">
        <f>+Q95/Q16</f>
        <v>#DIV/0!</v>
      </c>
      <c r="R120" s="165" t="e">
        <f>+R95/R16</f>
        <v>#DIV/0!</v>
      </c>
      <c r="S120" s="39"/>
      <c r="T120" s="103"/>
      <c r="U120" s="104"/>
      <c r="V120" s="105"/>
      <c r="W120" s="104"/>
      <c r="X120" s="105"/>
      <c r="Y120" s="106"/>
      <c r="Z120" s="105"/>
      <c r="AA120" s="104"/>
      <c r="AB120" s="105"/>
      <c r="AC120" s="104"/>
      <c r="AD120" s="105"/>
      <c r="AE120" s="106"/>
      <c r="AF120" s="163" t="e">
        <f>+AF95/AF16</f>
        <v>#DIV/0!</v>
      </c>
      <c r="AG120" s="164" t="e">
        <f>+AG95/AG16</f>
        <v>#DIV/0!</v>
      </c>
      <c r="AH120" s="165" t="e">
        <f>+AH95/AH16</f>
        <v>#DIV/0!</v>
      </c>
      <c r="AI120" s="41"/>
      <c r="AJ120" s="103"/>
      <c r="AK120" s="104"/>
      <c r="AL120" s="105"/>
      <c r="AM120" s="104"/>
      <c r="AN120" s="105"/>
      <c r="AO120" s="106"/>
      <c r="AP120" s="105"/>
      <c r="AQ120" s="104"/>
      <c r="AR120" s="105"/>
      <c r="AS120" s="104"/>
      <c r="AT120" s="105"/>
      <c r="AU120" s="106"/>
      <c r="AV120" s="163" t="e">
        <f>+AV95/AV16</f>
        <v>#DIV/0!</v>
      </c>
      <c r="AW120" s="164" t="e">
        <f>+AW95/AW16</f>
        <v>#DIV/0!</v>
      </c>
      <c r="AX120" s="165" t="e">
        <f>+AX95/AX16</f>
        <v>#DIV/0!</v>
      </c>
      <c r="AY120" s="41"/>
      <c r="AZ120" s="103"/>
      <c r="BA120" s="104"/>
      <c r="BB120" s="105"/>
      <c r="BC120" s="104"/>
      <c r="BD120" s="105"/>
      <c r="BE120" s="106"/>
      <c r="BF120" s="105"/>
      <c r="BG120" s="104"/>
      <c r="BH120" s="105"/>
      <c r="BI120" s="104"/>
      <c r="BJ120" s="105"/>
      <c r="BK120" s="106"/>
      <c r="BL120" s="163" t="e">
        <f>+BL95/BL16</f>
        <v>#DIV/0!</v>
      </c>
      <c r="BM120" s="164" t="e">
        <f>+BM95/BM16</f>
        <v>#DIV/0!</v>
      </c>
      <c r="BN120" s="165" t="e">
        <f>+BN95/BN16</f>
        <v>#DIV/0!</v>
      </c>
      <c r="BO120" s="41"/>
      <c r="BP120" s="105"/>
      <c r="BQ120" s="104"/>
      <c r="BR120" s="105"/>
      <c r="BS120" s="104"/>
      <c r="BT120" s="105"/>
      <c r="BU120" s="106"/>
      <c r="BV120" s="105"/>
      <c r="BW120" s="104"/>
      <c r="BX120" s="105"/>
      <c r="BY120" s="104"/>
      <c r="BZ120" s="105"/>
      <c r="CA120" s="106"/>
      <c r="CB120" s="163" t="e">
        <f>+CB95/CB16</f>
        <v>#DIV/0!</v>
      </c>
      <c r="CC120" s="164" t="e">
        <f>+CC95/CC16</f>
        <v>#DIV/0!</v>
      </c>
      <c r="CD120" s="165" t="e">
        <f>+CD95/CD16</f>
        <v>#DIV/0!</v>
      </c>
      <c r="CE120" s="41"/>
      <c r="CF120" s="107"/>
      <c r="CG120" s="104"/>
      <c r="CH120" s="105"/>
      <c r="CI120" s="104"/>
      <c r="CJ120" s="105"/>
      <c r="CK120" s="106"/>
      <c r="CL120" s="105"/>
      <c r="CM120" s="104"/>
      <c r="CN120" s="105"/>
      <c r="CO120" s="104"/>
      <c r="CP120" s="105"/>
      <c r="CQ120" s="106"/>
      <c r="CR120" s="163" t="e">
        <f>+CR95/CR16</f>
        <v>#DIV/0!</v>
      </c>
      <c r="CS120" s="164" t="e">
        <f>+CS95/CS16</f>
        <v>#DIV/0!</v>
      </c>
      <c r="CT120" s="165" t="e">
        <f>+CT95/CT16</f>
        <v>#DIV/0!</v>
      </c>
      <c r="CU120" s="41"/>
      <c r="CV120" s="107" t="e">
        <f>+CV95/CV16</f>
        <v>#DIV/0!</v>
      </c>
      <c r="CW120" s="105"/>
      <c r="CX120" s="105" t="e">
        <f>+CX95/CX16</f>
        <v>#DIV/0!</v>
      </c>
      <c r="CY120" s="105"/>
      <c r="CZ120" s="105" t="e">
        <f>+CZ95/CZ16</f>
        <v>#DIV/0!</v>
      </c>
      <c r="DA120" s="106"/>
      <c r="DB120" s="108" t="e">
        <f>+DB95/DB16</f>
        <v>#DIV/0!</v>
      </c>
      <c r="DC120" s="104"/>
      <c r="DD120" s="104" t="e">
        <f>+DD95/DD16</f>
        <v>#DIV/0!</v>
      </c>
      <c r="DE120" s="104"/>
      <c r="DF120" s="104" t="e">
        <f>+DF95/DF16</f>
        <v>#DIV/0!</v>
      </c>
      <c r="DG120" s="106"/>
      <c r="DH120" s="181"/>
      <c r="DI120" s="189" t="s">
        <v>94</v>
      </c>
      <c r="DJ120" s="213" t="e">
        <f>+DJ95/DJ16</f>
        <v>#DIV/0!</v>
      </c>
      <c r="DK120" s="201" t="e">
        <f>+DK95/DK16</f>
        <v>#DIV/0!</v>
      </c>
      <c r="DL120" s="214" t="e">
        <f>+DL95/DL16</f>
        <v>#DIV/0!</v>
      </c>
      <c r="DM120"/>
    </row>
    <row r="121" spans="1:117" s="60" customFormat="1" ht="5.25" customHeight="1" x14ac:dyDescent="0.3">
      <c r="A121" s="49"/>
      <c r="B121" s="49"/>
      <c r="C121" s="42"/>
      <c r="D121" s="43"/>
      <c r="E121" s="44"/>
      <c r="F121" s="44"/>
      <c r="G121" s="44"/>
      <c r="H121" s="44"/>
      <c r="I121" s="45"/>
      <c r="J121" s="290"/>
      <c r="K121" s="44"/>
      <c r="L121" s="44"/>
      <c r="M121" s="44"/>
      <c r="N121" s="44"/>
      <c r="O121" s="45"/>
      <c r="P121" s="137"/>
      <c r="Q121" s="138"/>
      <c r="R121" s="139"/>
      <c r="S121" s="39"/>
      <c r="T121" s="43"/>
      <c r="U121" s="44"/>
      <c r="V121" s="44"/>
      <c r="W121" s="44"/>
      <c r="X121" s="44"/>
      <c r="Y121" s="45"/>
      <c r="Z121" s="44"/>
      <c r="AA121" s="44"/>
      <c r="AB121" s="44"/>
      <c r="AC121" s="44"/>
      <c r="AD121" s="44"/>
      <c r="AE121" s="45"/>
      <c r="AF121" s="137"/>
      <c r="AG121" s="138"/>
      <c r="AH121" s="139"/>
      <c r="AI121" s="41"/>
      <c r="AJ121" s="43"/>
      <c r="AK121" s="44"/>
      <c r="AL121" s="44"/>
      <c r="AM121" s="44"/>
      <c r="AN121" s="44"/>
      <c r="AO121" s="45"/>
      <c r="AP121" s="44"/>
      <c r="AQ121" s="44"/>
      <c r="AR121" s="44"/>
      <c r="AS121" s="44"/>
      <c r="AT121" s="44"/>
      <c r="AU121" s="45"/>
      <c r="AV121" s="137"/>
      <c r="AW121" s="138"/>
      <c r="AX121" s="139"/>
      <c r="AY121" s="41"/>
      <c r="AZ121" s="43"/>
      <c r="BA121" s="44"/>
      <c r="BB121" s="44"/>
      <c r="BC121" s="44"/>
      <c r="BD121" s="44"/>
      <c r="BE121" s="45"/>
      <c r="BF121" s="44"/>
      <c r="BG121" s="44"/>
      <c r="BH121" s="44"/>
      <c r="BI121" s="44"/>
      <c r="BJ121" s="44"/>
      <c r="BK121" s="45"/>
      <c r="BL121" s="137"/>
      <c r="BM121" s="138"/>
      <c r="BN121" s="139"/>
      <c r="BO121" s="41"/>
      <c r="BP121" s="44"/>
      <c r="BQ121" s="44"/>
      <c r="BR121" s="44"/>
      <c r="BS121" s="44"/>
      <c r="BT121" s="44"/>
      <c r="BU121" s="45"/>
      <c r="BV121" s="44"/>
      <c r="BW121" s="44"/>
      <c r="BX121" s="44"/>
      <c r="BY121" s="44"/>
      <c r="BZ121" s="44"/>
      <c r="CA121" s="45"/>
      <c r="CB121" s="137"/>
      <c r="CC121" s="138"/>
      <c r="CD121" s="139"/>
      <c r="CE121" s="41"/>
      <c r="CF121" s="46"/>
      <c r="CG121" s="44"/>
      <c r="CH121" s="44"/>
      <c r="CI121" s="44"/>
      <c r="CJ121" s="44"/>
      <c r="CK121" s="45"/>
      <c r="CL121" s="44"/>
      <c r="CM121" s="44"/>
      <c r="CN121" s="44"/>
      <c r="CO121" s="44"/>
      <c r="CP121" s="44"/>
      <c r="CQ121" s="45"/>
      <c r="CR121" s="137"/>
      <c r="CS121" s="138"/>
      <c r="CT121" s="139"/>
      <c r="CU121" s="41"/>
      <c r="CV121" s="46"/>
      <c r="CW121" s="44"/>
      <c r="CX121" s="44"/>
      <c r="CY121" s="44"/>
      <c r="CZ121" s="44"/>
      <c r="DA121" s="45"/>
      <c r="DB121" s="46"/>
      <c r="DC121" s="44"/>
      <c r="DD121" s="44"/>
      <c r="DE121" s="44"/>
      <c r="DF121" s="44"/>
      <c r="DG121" s="45"/>
      <c r="DH121" s="173"/>
      <c r="DI121" s="188"/>
      <c r="DJ121" s="213"/>
      <c r="DK121" s="201"/>
      <c r="DL121" s="214"/>
      <c r="DM121"/>
    </row>
    <row r="122" spans="1:117" s="60" customFormat="1" ht="15.6" x14ac:dyDescent="0.3">
      <c r="A122" s="49"/>
      <c r="B122" s="59" t="s">
        <v>99</v>
      </c>
      <c r="C122" s="42"/>
      <c r="D122" s="103"/>
      <c r="E122" s="44"/>
      <c r="F122" s="105"/>
      <c r="G122" s="44"/>
      <c r="H122" s="105"/>
      <c r="I122" s="45"/>
      <c r="J122" s="296"/>
      <c r="K122" s="44"/>
      <c r="L122" s="105"/>
      <c r="M122" s="44"/>
      <c r="N122" s="105"/>
      <c r="O122" s="45"/>
      <c r="P122" s="163" t="e">
        <f>+P73/P16</f>
        <v>#DIV/0!</v>
      </c>
      <c r="Q122" s="164" t="e">
        <f>+Q73/Q16</f>
        <v>#DIV/0!</v>
      </c>
      <c r="R122" s="165" t="e">
        <f>+R73/R16</f>
        <v>#DIV/0!</v>
      </c>
      <c r="S122" s="39"/>
      <c r="T122" s="103"/>
      <c r="U122" s="44"/>
      <c r="V122" s="105"/>
      <c r="W122" s="44"/>
      <c r="X122" s="105"/>
      <c r="Y122" s="45"/>
      <c r="Z122" s="105"/>
      <c r="AA122" s="44"/>
      <c r="AB122" s="105"/>
      <c r="AC122" s="44"/>
      <c r="AD122" s="105"/>
      <c r="AE122" s="45"/>
      <c r="AF122" s="163" t="e">
        <f>+AF73/AF16</f>
        <v>#DIV/0!</v>
      </c>
      <c r="AG122" s="164" t="e">
        <f>+AG73/AG16</f>
        <v>#DIV/0!</v>
      </c>
      <c r="AH122" s="165" t="e">
        <f>+AH73/AH16</f>
        <v>#DIV/0!</v>
      </c>
      <c r="AI122" s="41"/>
      <c r="AJ122" s="103"/>
      <c r="AK122" s="44"/>
      <c r="AL122" s="105"/>
      <c r="AM122" s="44"/>
      <c r="AN122" s="105"/>
      <c r="AO122" s="45"/>
      <c r="AP122" s="105"/>
      <c r="AQ122" s="44"/>
      <c r="AR122" s="105"/>
      <c r="AS122" s="44"/>
      <c r="AT122" s="105"/>
      <c r="AU122" s="45"/>
      <c r="AV122" s="163" t="e">
        <f>+AV73/AV16</f>
        <v>#DIV/0!</v>
      </c>
      <c r="AW122" s="164" t="e">
        <f>+AW73/AW16</f>
        <v>#DIV/0!</v>
      </c>
      <c r="AX122" s="165" t="e">
        <f>+AX73/AX16</f>
        <v>#DIV/0!</v>
      </c>
      <c r="AY122" s="41"/>
      <c r="AZ122" s="103"/>
      <c r="BA122" s="44"/>
      <c r="BB122" s="105"/>
      <c r="BC122" s="44"/>
      <c r="BD122" s="105"/>
      <c r="BE122" s="45"/>
      <c r="BF122" s="105"/>
      <c r="BG122" s="44"/>
      <c r="BH122" s="105"/>
      <c r="BI122" s="44"/>
      <c r="BJ122" s="105"/>
      <c r="BK122" s="45"/>
      <c r="BL122" s="163" t="e">
        <f>+BL73/BL16</f>
        <v>#DIV/0!</v>
      </c>
      <c r="BM122" s="164" t="e">
        <f>+BM73/BM16</f>
        <v>#DIV/0!</v>
      </c>
      <c r="BN122" s="165" t="e">
        <f>+BN73/BN16</f>
        <v>#DIV/0!</v>
      </c>
      <c r="BO122" s="41"/>
      <c r="BP122" s="105"/>
      <c r="BQ122" s="44"/>
      <c r="BR122" s="105"/>
      <c r="BS122" s="44"/>
      <c r="BT122" s="105"/>
      <c r="BU122" s="45"/>
      <c r="BV122" s="105"/>
      <c r="BW122" s="44"/>
      <c r="BX122" s="105"/>
      <c r="BY122" s="44"/>
      <c r="BZ122" s="105"/>
      <c r="CA122" s="45"/>
      <c r="CB122" s="163" t="e">
        <f>+CB73/CB16</f>
        <v>#DIV/0!</v>
      </c>
      <c r="CC122" s="164" t="e">
        <f>+CC73/CC16</f>
        <v>#DIV/0!</v>
      </c>
      <c r="CD122" s="165" t="e">
        <f>+CD73/CD16</f>
        <v>#DIV/0!</v>
      </c>
      <c r="CE122" s="41"/>
      <c r="CF122" s="107"/>
      <c r="CG122" s="44"/>
      <c r="CH122" s="105"/>
      <c r="CI122" s="44"/>
      <c r="CJ122" s="105"/>
      <c r="CK122" s="45"/>
      <c r="CL122" s="105"/>
      <c r="CM122" s="44"/>
      <c r="CN122" s="105"/>
      <c r="CO122" s="44"/>
      <c r="CP122" s="105"/>
      <c r="CQ122" s="45"/>
      <c r="CR122" s="163" t="e">
        <f>+CR73/CR16</f>
        <v>#DIV/0!</v>
      </c>
      <c r="CS122" s="164" t="e">
        <f>+CS73/CS16</f>
        <v>#DIV/0!</v>
      </c>
      <c r="CT122" s="165" t="e">
        <f>+CT73/CT16</f>
        <v>#DIV/0!</v>
      </c>
      <c r="CU122" s="41"/>
      <c r="CV122" s="107" t="e">
        <f>+CV73/CV16</f>
        <v>#DIV/0!</v>
      </c>
      <c r="CW122" s="105"/>
      <c r="CX122" s="105" t="e">
        <f>+CX73/CX16</f>
        <v>#DIV/0!</v>
      </c>
      <c r="CY122" s="105"/>
      <c r="CZ122" s="105" t="e">
        <f>+CZ73/CZ16</f>
        <v>#DIV/0!</v>
      </c>
      <c r="DA122" s="94"/>
      <c r="DB122" s="108" t="e">
        <f>+DB73/DB16</f>
        <v>#DIV/0!</v>
      </c>
      <c r="DC122" s="104"/>
      <c r="DD122" s="104" t="e">
        <f>+DD73/DD16</f>
        <v>#DIV/0!</v>
      </c>
      <c r="DE122" s="104"/>
      <c r="DF122" s="104" t="e">
        <f>+DF73/DF16</f>
        <v>#DIV/0!</v>
      </c>
      <c r="DG122" s="94"/>
      <c r="DH122" s="179"/>
      <c r="DI122" s="189" t="s">
        <v>99</v>
      </c>
      <c r="DJ122" s="213" t="e">
        <f>+DJ73/DJ16</f>
        <v>#DIV/0!</v>
      </c>
      <c r="DK122" s="201" t="e">
        <f>+DK73/DK16</f>
        <v>#DIV/0!</v>
      </c>
      <c r="DL122" s="214" t="e">
        <f>+DL73/DL16</f>
        <v>#DIV/0!</v>
      </c>
      <c r="DM122"/>
    </row>
    <row r="123" spans="1:117" s="60" customFormat="1" ht="16.2" thickBot="1" x14ac:dyDescent="0.35">
      <c r="A123" s="49"/>
      <c r="B123" s="49"/>
      <c r="C123" s="42"/>
      <c r="D123" s="114"/>
      <c r="E123" s="115"/>
      <c r="F123" s="115"/>
      <c r="G123" s="115"/>
      <c r="H123" s="115"/>
      <c r="I123" s="116"/>
      <c r="J123" s="298"/>
      <c r="K123" s="111"/>
      <c r="L123" s="111"/>
      <c r="M123" s="111"/>
      <c r="N123" s="111"/>
      <c r="O123" s="112"/>
      <c r="P123" s="166"/>
      <c r="Q123" s="167"/>
      <c r="R123" s="168"/>
      <c r="S123" s="39"/>
      <c r="T123" s="110"/>
      <c r="U123" s="111"/>
      <c r="V123" s="111"/>
      <c r="W123" s="111"/>
      <c r="X123" s="111"/>
      <c r="Y123" s="112"/>
      <c r="Z123" s="113"/>
      <c r="AA123" s="111"/>
      <c r="AB123" s="111"/>
      <c r="AC123" s="111"/>
      <c r="AD123" s="111"/>
      <c r="AE123" s="112"/>
      <c r="AF123" s="166"/>
      <c r="AG123" s="167"/>
      <c r="AH123" s="168"/>
      <c r="AI123" s="41"/>
      <c r="AJ123" s="110"/>
      <c r="AK123" s="111"/>
      <c r="AL123" s="111"/>
      <c r="AM123" s="111"/>
      <c r="AN123" s="111"/>
      <c r="AO123" s="112"/>
      <c r="AP123" s="113"/>
      <c r="AQ123" s="111"/>
      <c r="AR123" s="111"/>
      <c r="AS123" s="111"/>
      <c r="AT123" s="111"/>
      <c r="AU123" s="112"/>
      <c r="AV123" s="166"/>
      <c r="AW123" s="167"/>
      <c r="AX123" s="168"/>
      <c r="AY123" s="41"/>
      <c r="AZ123" s="110"/>
      <c r="BA123" s="111"/>
      <c r="BB123" s="111"/>
      <c r="BC123" s="111"/>
      <c r="BD123" s="111"/>
      <c r="BE123" s="112"/>
      <c r="BF123" s="113"/>
      <c r="BG123" s="111"/>
      <c r="BH123" s="111"/>
      <c r="BI123" s="111"/>
      <c r="BJ123" s="111"/>
      <c r="BK123" s="112"/>
      <c r="BL123" s="166"/>
      <c r="BM123" s="167"/>
      <c r="BN123" s="168"/>
      <c r="BO123" s="41"/>
      <c r="BP123" s="110"/>
      <c r="BQ123" s="111"/>
      <c r="BR123" s="111"/>
      <c r="BS123" s="111"/>
      <c r="BT123" s="111"/>
      <c r="BU123" s="112"/>
      <c r="BV123" s="113"/>
      <c r="BW123" s="111"/>
      <c r="BX123" s="111"/>
      <c r="BY123" s="111"/>
      <c r="BZ123" s="111"/>
      <c r="CA123" s="112"/>
      <c r="CB123" s="166"/>
      <c r="CC123" s="167"/>
      <c r="CD123" s="168"/>
      <c r="CE123" s="41"/>
      <c r="CF123" s="114"/>
      <c r="CG123" s="115"/>
      <c r="CH123" s="115"/>
      <c r="CI123" s="115"/>
      <c r="CJ123" s="115"/>
      <c r="CK123" s="116"/>
      <c r="CL123" s="113"/>
      <c r="CM123" s="111"/>
      <c r="CN123" s="111"/>
      <c r="CO123" s="111"/>
      <c r="CP123" s="111"/>
      <c r="CQ123" s="112"/>
      <c r="CR123" s="166"/>
      <c r="CS123" s="167"/>
      <c r="CT123" s="168"/>
      <c r="CU123" s="41"/>
      <c r="CV123" s="114"/>
      <c r="CW123" s="115"/>
      <c r="CX123" s="115"/>
      <c r="CY123" s="115"/>
      <c r="CZ123" s="115"/>
      <c r="DA123" s="116"/>
      <c r="DB123" s="114"/>
      <c r="DC123" s="115"/>
      <c r="DD123" s="115"/>
      <c r="DE123" s="115"/>
      <c r="DF123" s="115"/>
      <c r="DG123" s="116"/>
      <c r="DH123" s="173"/>
      <c r="DI123" s="193"/>
      <c r="DJ123" s="114"/>
      <c r="DK123" s="115"/>
      <c r="DL123" s="116"/>
      <c r="DM123"/>
    </row>
    <row r="124" spans="1:117" x14ac:dyDescent="0.25">
      <c r="AI124" s="20"/>
      <c r="DI124" s="194" t="s">
        <v>95</v>
      </c>
      <c r="DJ124" s="198"/>
      <c r="DK124" s="198"/>
      <c r="DL124" s="199"/>
    </row>
    <row r="125" spans="1:117" ht="15.6" x14ac:dyDescent="0.3">
      <c r="AI125" s="20"/>
      <c r="DI125" s="170"/>
      <c r="DJ125" s="202">
        <f>+DJ102</f>
        <v>0</v>
      </c>
      <c r="DK125" s="202">
        <f>+DK102</f>
        <v>0</v>
      </c>
      <c r="DL125" s="203">
        <f>+DL102</f>
        <v>0</v>
      </c>
    </row>
    <row r="126" spans="1:117" ht="15.75" customHeight="1" x14ac:dyDescent="0.3">
      <c r="DI126" s="187" t="s">
        <v>125</v>
      </c>
      <c r="DJ126" s="202">
        <f>+H114</f>
        <v>0</v>
      </c>
      <c r="DK126" s="202">
        <f>+N114</f>
        <v>0</v>
      </c>
      <c r="DL126" s="203">
        <f>+DJ126+DK126</f>
        <v>0</v>
      </c>
    </row>
    <row r="127" spans="1:117" ht="15.75" customHeight="1" x14ac:dyDescent="0.4"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J127" s="8"/>
      <c r="DF127" s="242"/>
      <c r="DI127" s="187" t="s">
        <v>131</v>
      </c>
      <c r="DJ127" s="202">
        <f>+X114</f>
        <v>0</v>
      </c>
      <c r="DK127" s="202">
        <f>+AD114</f>
        <v>0</v>
      </c>
      <c r="DL127" s="203">
        <f t="shared" ref="DL127:DL131" si="219">+DJ127+DK127</f>
        <v>0</v>
      </c>
    </row>
    <row r="128" spans="1:117" ht="15.75" customHeight="1" x14ac:dyDescent="0.3">
      <c r="DI128" s="187" t="s">
        <v>164</v>
      </c>
      <c r="DJ128" s="202">
        <f>+AN114</f>
        <v>0</v>
      </c>
      <c r="DK128" s="202">
        <f>+AT114</f>
        <v>0</v>
      </c>
      <c r="DL128" s="203">
        <f t="shared" si="219"/>
        <v>0</v>
      </c>
    </row>
    <row r="129" spans="21:116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87" t="s">
        <v>165</v>
      </c>
      <c r="DJ129" s="202">
        <f>+BD114</f>
        <v>0</v>
      </c>
      <c r="DK129" s="202">
        <f>+BJ114</f>
        <v>0</v>
      </c>
      <c r="DL129" s="203">
        <f t="shared" si="219"/>
        <v>0</v>
      </c>
    </row>
    <row r="130" spans="21:116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87" t="s">
        <v>167</v>
      </c>
      <c r="DJ130" s="202">
        <f>+BT114</f>
        <v>0</v>
      </c>
      <c r="DK130" s="202">
        <f>+BZ114</f>
        <v>0</v>
      </c>
      <c r="DL130" s="203">
        <f t="shared" si="219"/>
        <v>0</v>
      </c>
    </row>
    <row r="131" spans="21:116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87" t="s">
        <v>166</v>
      </c>
      <c r="DJ131" s="202">
        <f>+CJ114</f>
        <v>0</v>
      </c>
      <c r="DK131" s="202">
        <f>+CP114</f>
        <v>0</v>
      </c>
      <c r="DL131" s="203">
        <f t="shared" si="219"/>
        <v>0</v>
      </c>
    </row>
    <row r="132" spans="21:116" x14ac:dyDescent="0.25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95" t="s">
        <v>97</v>
      </c>
      <c r="DJ132" s="200"/>
      <c r="DK132" s="200"/>
      <c r="DL132" s="215"/>
    </row>
    <row r="133" spans="21:116" ht="15.6" x14ac:dyDescent="0.3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70"/>
      <c r="DJ133" s="228" t="e">
        <f>+DJ125/DJ16</f>
        <v>#DIV/0!</v>
      </c>
      <c r="DK133" s="228" t="e">
        <f>+DK125/DK16</f>
        <v>#DIV/0!</v>
      </c>
      <c r="DL133" s="229" t="e">
        <f>+DL125/DL16</f>
        <v>#DIV/0!</v>
      </c>
    </row>
    <row r="134" spans="21:116" ht="16.5" customHeight="1" x14ac:dyDescent="0.3">
      <c r="DI134" s="187" t="s">
        <v>125</v>
      </c>
      <c r="DJ134" s="228">
        <f>+H116</f>
        <v>0</v>
      </c>
      <c r="DK134" s="228">
        <f>+N116</f>
        <v>0</v>
      </c>
      <c r="DL134" s="229" t="e">
        <f>+R116</f>
        <v>#DIV/0!</v>
      </c>
    </row>
    <row r="135" spans="21:116" ht="16.5" customHeight="1" x14ac:dyDescent="0.3">
      <c r="DI135" s="187" t="s">
        <v>131</v>
      </c>
      <c r="DJ135" s="228">
        <f>+X116</f>
        <v>0</v>
      </c>
      <c r="DK135" s="228">
        <f>+AD116</f>
        <v>0</v>
      </c>
      <c r="DL135" s="229" t="e">
        <f>+AH116</f>
        <v>#DIV/0!</v>
      </c>
    </row>
    <row r="136" spans="21:116" ht="16.5" customHeight="1" x14ac:dyDescent="0.3">
      <c r="DI136" s="187" t="s">
        <v>164</v>
      </c>
      <c r="DJ136" s="228">
        <f>+AN116</f>
        <v>0</v>
      </c>
      <c r="DK136" s="228">
        <f>+AT116</f>
        <v>0</v>
      </c>
      <c r="DL136" s="229" t="e">
        <f>+AX116</f>
        <v>#DIV/0!</v>
      </c>
    </row>
    <row r="137" spans="21:116" ht="16.5" customHeight="1" x14ac:dyDescent="0.3">
      <c r="DI137" s="187" t="s">
        <v>165</v>
      </c>
      <c r="DJ137" s="228">
        <f>+BD116</f>
        <v>0</v>
      </c>
      <c r="DK137" s="228">
        <f>+BJ116</f>
        <v>0</v>
      </c>
      <c r="DL137" s="229" t="e">
        <f>+BN116</f>
        <v>#DIV/0!</v>
      </c>
    </row>
    <row r="138" spans="21:116" ht="16.5" customHeight="1" x14ac:dyDescent="0.3">
      <c r="DI138" s="187" t="s">
        <v>167</v>
      </c>
      <c r="DJ138" s="228">
        <f>+BT116</f>
        <v>0</v>
      </c>
      <c r="DK138" s="228">
        <f>+BZ116</f>
        <v>0</v>
      </c>
      <c r="DL138" s="229" t="e">
        <f>+CD116</f>
        <v>#DIV/0!</v>
      </c>
    </row>
    <row r="139" spans="21:116" ht="16.5" customHeight="1" x14ac:dyDescent="0.3">
      <c r="DI139" s="187" t="s">
        <v>166</v>
      </c>
      <c r="DJ139" s="228">
        <f>+CJ116</f>
        <v>0</v>
      </c>
      <c r="DK139" s="228">
        <f>+CP116</f>
        <v>0</v>
      </c>
      <c r="DL139" s="229" t="e">
        <f>+CT116</f>
        <v>#DIV/0!</v>
      </c>
    </row>
    <row r="140" spans="21:116" x14ac:dyDescent="0.25">
      <c r="DI140" s="195" t="s">
        <v>168</v>
      </c>
      <c r="DJ140" s="233"/>
      <c r="DK140" s="233"/>
      <c r="DL140" s="234"/>
    </row>
    <row r="141" spans="21:116" x14ac:dyDescent="0.25">
      <c r="DI141" s="170"/>
      <c r="DJ141" s="169" t="e">
        <f>+DJ63/DJ16</f>
        <v>#DIV/0!</v>
      </c>
      <c r="DK141" s="169" t="e">
        <f t="shared" ref="DK141:DL141" si="220">+DK63/DK16</f>
        <v>#DIV/0!</v>
      </c>
      <c r="DL141" s="227" t="e">
        <f t="shared" si="220"/>
        <v>#DIV/0!</v>
      </c>
    </row>
    <row r="142" spans="21:116" ht="15" customHeight="1" x14ac:dyDescent="0.3">
      <c r="DI142" s="187" t="s">
        <v>125</v>
      </c>
      <c r="DJ142" s="228">
        <f>+H118</f>
        <v>0</v>
      </c>
      <c r="DK142" s="228">
        <f>+N118</f>
        <v>0</v>
      </c>
      <c r="DL142" s="229" t="e">
        <f>+R118</f>
        <v>#DIV/0!</v>
      </c>
    </row>
    <row r="143" spans="21:116" ht="15" customHeight="1" x14ac:dyDescent="0.3">
      <c r="DI143" s="187" t="s">
        <v>131</v>
      </c>
      <c r="DJ143" s="228">
        <f>+X118</f>
        <v>0</v>
      </c>
      <c r="DK143" s="228">
        <f>+AD118</f>
        <v>0</v>
      </c>
      <c r="DL143" s="229" t="e">
        <f>+AH118</f>
        <v>#DIV/0!</v>
      </c>
    </row>
    <row r="144" spans="21:116" ht="15" customHeight="1" x14ac:dyDescent="0.3">
      <c r="DI144" s="187" t="s">
        <v>164</v>
      </c>
      <c r="DJ144" s="228">
        <f>+AN118</f>
        <v>0</v>
      </c>
      <c r="DK144" s="228">
        <f>+AT118</f>
        <v>0</v>
      </c>
      <c r="DL144" s="229" t="e">
        <f>+AX118</f>
        <v>#DIV/0!</v>
      </c>
    </row>
    <row r="145" spans="113:116" ht="15" customHeight="1" x14ac:dyDescent="0.3">
      <c r="DI145" s="187" t="s">
        <v>165</v>
      </c>
      <c r="DJ145" s="228">
        <f>+BD118</f>
        <v>0</v>
      </c>
      <c r="DK145" s="228">
        <f>+BJ118</f>
        <v>0</v>
      </c>
      <c r="DL145" s="229" t="e">
        <f>+BN118</f>
        <v>#DIV/0!</v>
      </c>
    </row>
    <row r="146" spans="113:116" ht="15" customHeight="1" x14ac:dyDescent="0.3">
      <c r="DI146" s="187" t="s">
        <v>167</v>
      </c>
      <c r="DJ146" s="228">
        <f>+BT118</f>
        <v>0</v>
      </c>
      <c r="DK146" s="228">
        <f>+BZ118</f>
        <v>0</v>
      </c>
      <c r="DL146" s="229" t="e">
        <f>+CD118</f>
        <v>#DIV/0!</v>
      </c>
    </row>
    <row r="147" spans="113:116" ht="15" customHeight="1" x14ac:dyDescent="0.3">
      <c r="DI147" s="187" t="s">
        <v>166</v>
      </c>
      <c r="DJ147" s="228">
        <f>+CJ118</f>
        <v>0</v>
      </c>
      <c r="DK147" s="228">
        <f>+CP118</f>
        <v>0</v>
      </c>
      <c r="DL147" s="229" t="e">
        <f>+CT118</f>
        <v>#DIV/0!</v>
      </c>
    </row>
    <row r="148" spans="113:116" x14ac:dyDescent="0.25">
      <c r="DI148" s="195" t="s">
        <v>94</v>
      </c>
      <c r="DJ148" s="233"/>
      <c r="DK148" s="233"/>
      <c r="DL148" s="234"/>
    </row>
    <row r="149" spans="113:116" ht="15" customHeight="1" x14ac:dyDescent="0.25">
      <c r="DI149" s="170"/>
      <c r="DJ149" s="169" t="e">
        <f>+DJ95/DJ16</f>
        <v>#DIV/0!</v>
      </c>
      <c r="DK149" s="169" t="e">
        <f t="shared" ref="DK149:DL149" si="221">+DK95/DK16</f>
        <v>#DIV/0!</v>
      </c>
      <c r="DL149" s="227" t="e">
        <f t="shared" si="221"/>
        <v>#DIV/0!</v>
      </c>
    </row>
    <row r="150" spans="113:116" ht="15.75" customHeight="1" x14ac:dyDescent="0.3">
      <c r="DI150" s="187" t="s">
        <v>125</v>
      </c>
      <c r="DJ150" s="228">
        <f>+H120</f>
        <v>0</v>
      </c>
      <c r="DK150" s="228">
        <f>+N120</f>
        <v>0</v>
      </c>
      <c r="DL150" s="229" t="e">
        <f>+R120</f>
        <v>#DIV/0!</v>
      </c>
    </row>
    <row r="151" spans="113:116" ht="15.75" customHeight="1" x14ac:dyDescent="0.3">
      <c r="DI151" s="187" t="s">
        <v>131</v>
      </c>
      <c r="DJ151" s="228">
        <f>+X120</f>
        <v>0</v>
      </c>
      <c r="DK151" s="228">
        <f>+AD120</f>
        <v>0</v>
      </c>
      <c r="DL151" s="229" t="e">
        <f>+AH120</f>
        <v>#DIV/0!</v>
      </c>
    </row>
    <row r="152" spans="113:116" ht="15.75" customHeight="1" x14ac:dyDescent="0.3">
      <c r="DI152" s="187" t="s">
        <v>164</v>
      </c>
      <c r="DJ152" s="228">
        <f>+AN120</f>
        <v>0</v>
      </c>
      <c r="DK152" s="228">
        <f>+AT120</f>
        <v>0</v>
      </c>
      <c r="DL152" s="229" t="e">
        <f>+AX120</f>
        <v>#DIV/0!</v>
      </c>
    </row>
    <row r="153" spans="113:116" ht="15.75" customHeight="1" x14ac:dyDescent="0.3">
      <c r="DI153" s="187" t="s">
        <v>165</v>
      </c>
      <c r="DJ153" s="228">
        <f>+BD120</f>
        <v>0</v>
      </c>
      <c r="DK153" s="228">
        <f>+BJ120</f>
        <v>0</v>
      </c>
      <c r="DL153" s="229" t="e">
        <f>+BN120</f>
        <v>#DIV/0!</v>
      </c>
    </row>
    <row r="154" spans="113:116" ht="15.75" customHeight="1" x14ac:dyDescent="0.3">
      <c r="DI154" s="187" t="s">
        <v>167</v>
      </c>
      <c r="DJ154" s="228">
        <f>+BT120</f>
        <v>0</v>
      </c>
      <c r="DK154" s="228">
        <f>+BZ120</f>
        <v>0</v>
      </c>
      <c r="DL154" s="229" t="e">
        <f>+CD120</f>
        <v>#DIV/0!</v>
      </c>
    </row>
    <row r="155" spans="113:116" ht="15.75" customHeight="1" x14ac:dyDescent="0.3">
      <c r="DI155" s="187" t="s">
        <v>166</v>
      </c>
      <c r="DJ155" s="228">
        <f>+CJ120</f>
        <v>0</v>
      </c>
      <c r="DK155" s="228">
        <f>+CP120</f>
        <v>0</v>
      </c>
      <c r="DL155" s="229" t="e">
        <f>+CT120</f>
        <v>#DIV/0!</v>
      </c>
    </row>
    <row r="156" spans="113:116" x14ac:dyDescent="0.25">
      <c r="DI156" s="195" t="s">
        <v>169</v>
      </c>
      <c r="DJ156" s="233"/>
      <c r="DK156" s="233"/>
      <c r="DL156" s="234"/>
    </row>
    <row r="157" spans="113:116" x14ac:dyDescent="0.25">
      <c r="DI157" s="170"/>
      <c r="DJ157" s="169" t="e">
        <f>+DJ73/DJ16</f>
        <v>#DIV/0!</v>
      </c>
      <c r="DK157" s="169" t="e">
        <f>+DK73/DK16</f>
        <v>#DIV/0!</v>
      </c>
      <c r="DL157" s="227" t="e">
        <f>+DL73/DL16</f>
        <v>#DIV/0!</v>
      </c>
    </row>
    <row r="158" spans="113:116" ht="15.75" customHeight="1" x14ac:dyDescent="0.3">
      <c r="DI158" s="187" t="s">
        <v>125</v>
      </c>
      <c r="DJ158" s="228">
        <f>+H122</f>
        <v>0</v>
      </c>
      <c r="DK158" s="228">
        <f>+N122</f>
        <v>0</v>
      </c>
      <c r="DL158" s="229" t="e">
        <f>+R122</f>
        <v>#DIV/0!</v>
      </c>
    </row>
    <row r="159" spans="113:116" ht="15.75" customHeight="1" x14ac:dyDescent="0.3">
      <c r="DI159" s="187" t="s">
        <v>131</v>
      </c>
      <c r="DJ159" s="228">
        <f>+X122</f>
        <v>0</v>
      </c>
      <c r="DK159" s="228">
        <f>+AD122</f>
        <v>0</v>
      </c>
      <c r="DL159" s="229" t="e">
        <f>+AH122</f>
        <v>#DIV/0!</v>
      </c>
    </row>
    <row r="160" spans="113:116" ht="15.75" customHeight="1" x14ac:dyDescent="0.3">
      <c r="DI160" s="187" t="s">
        <v>164</v>
      </c>
      <c r="DJ160" s="228">
        <f>+AN122</f>
        <v>0</v>
      </c>
      <c r="DK160" s="228">
        <f>+AT122</f>
        <v>0</v>
      </c>
      <c r="DL160" s="229" t="e">
        <f>+AX122</f>
        <v>#DIV/0!</v>
      </c>
    </row>
    <row r="161" spans="113:116" ht="15.75" customHeight="1" x14ac:dyDescent="0.3">
      <c r="DI161" s="187" t="s">
        <v>165</v>
      </c>
      <c r="DJ161" s="228">
        <f>+BD122</f>
        <v>0</v>
      </c>
      <c r="DK161" s="228">
        <f>+BJ122</f>
        <v>0</v>
      </c>
      <c r="DL161" s="229" t="e">
        <f>+BN122</f>
        <v>#DIV/0!</v>
      </c>
    </row>
    <row r="162" spans="113:116" ht="15.75" customHeight="1" x14ac:dyDescent="0.3">
      <c r="DI162" s="187" t="s">
        <v>167</v>
      </c>
      <c r="DJ162" s="228">
        <f>+BT122</f>
        <v>0</v>
      </c>
      <c r="DK162" s="228">
        <f>+BZ122</f>
        <v>0</v>
      </c>
      <c r="DL162" s="229" t="e">
        <f>+CD122</f>
        <v>#DIV/0!</v>
      </c>
    </row>
    <row r="163" spans="113:116" ht="15.75" customHeight="1" thickBot="1" x14ac:dyDescent="0.35">
      <c r="DI163" s="216" t="s">
        <v>166</v>
      </c>
      <c r="DJ163" s="238">
        <f>+CJ122</f>
        <v>0</v>
      </c>
      <c r="DK163" s="238">
        <f>+CP122</f>
        <v>0</v>
      </c>
      <c r="DL163" s="239" t="e">
        <f>+CT122</f>
        <v>#DIV/0!</v>
      </c>
    </row>
  </sheetData>
  <mergeCells count="28">
    <mergeCell ref="C1:DA1"/>
    <mergeCell ref="D2:R2"/>
    <mergeCell ref="T2:AH2"/>
    <mergeCell ref="AJ2:AX2"/>
    <mergeCell ref="AZ2:BN2"/>
    <mergeCell ref="BP2:CD2"/>
    <mergeCell ref="CF2:CT2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63"/>
  <sheetViews>
    <sheetView zoomScaleNormal="100" workbookViewId="0">
      <pane xSplit="3" ySplit="5" topLeftCell="AV51" activePane="bottomRight" state="frozen"/>
      <selection activeCell="B21" sqref="B21"/>
      <selection pane="topRight" activeCell="B21" sqref="B21"/>
      <selection pane="bottomLeft" activeCell="B21" sqref="B21"/>
      <selection pane="bottomRight" activeCell="B21" sqref="B21"/>
    </sheetView>
  </sheetViews>
  <sheetFormatPr defaultColWidth="9.109375" defaultRowHeight="13.2" x14ac:dyDescent="0.25"/>
  <cols>
    <col min="1" max="1" width="3.33203125" style="1" customWidth="1"/>
    <col min="2" max="2" width="61.21875" style="1" customWidth="1"/>
    <col min="3" max="3" width="0.109375" style="2" customWidth="1"/>
    <col min="4" max="4" width="15.109375" style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8.44140625" style="1" bestFit="1" customWidth="1"/>
    <col min="12" max="12" width="14.5546875" style="1" bestFit="1" customWidth="1"/>
    <col min="13" max="13" width="8.4414062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2" bestFit="1" customWidth="1"/>
    <col min="21" max="21" width="13" style="2" customWidth="1"/>
    <col min="22" max="25" width="15" style="2" customWidth="1"/>
    <col min="26" max="26" width="15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37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7" t="s">
        <v>193</v>
      </c>
      <c r="B1" s="219"/>
      <c r="C1" s="439" t="s">
        <v>150</v>
      </c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440"/>
      <c r="AM1" s="440"/>
      <c r="AN1" s="440"/>
      <c r="AO1" s="440"/>
      <c r="AP1" s="440"/>
      <c r="AQ1" s="440"/>
      <c r="AR1" s="440"/>
      <c r="AS1" s="440"/>
      <c r="AT1" s="440"/>
      <c r="AU1" s="440"/>
      <c r="AV1" s="440"/>
      <c r="AW1" s="440"/>
      <c r="AX1" s="440"/>
      <c r="AY1" s="440"/>
      <c r="AZ1" s="440"/>
      <c r="BA1" s="440"/>
      <c r="BB1" s="440"/>
      <c r="BC1" s="440"/>
      <c r="BD1" s="440"/>
      <c r="BE1" s="440"/>
      <c r="BF1" s="440"/>
      <c r="BG1" s="440"/>
      <c r="BH1" s="440"/>
      <c r="BI1" s="440"/>
      <c r="BJ1" s="440"/>
      <c r="BK1" s="440"/>
      <c r="BL1" s="440"/>
      <c r="BM1" s="440"/>
      <c r="BN1" s="440"/>
      <c r="BO1" s="440"/>
      <c r="BP1" s="440"/>
      <c r="BQ1" s="440"/>
      <c r="BR1" s="440"/>
      <c r="BS1" s="440"/>
      <c r="BT1" s="440"/>
      <c r="BU1" s="440"/>
      <c r="BV1" s="440"/>
      <c r="BW1" s="440"/>
      <c r="BX1" s="440"/>
      <c r="BY1" s="440"/>
      <c r="BZ1" s="440"/>
      <c r="CA1" s="440"/>
      <c r="CB1" s="440"/>
      <c r="CC1" s="440"/>
      <c r="CD1" s="440"/>
      <c r="CE1" s="440"/>
      <c r="CF1" s="440"/>
      <c r="CG1" s="440"/>
      <c r="CH1" s="440"/>
      <c r="CI1" s="440"/>
      <c r="CJ1" s="440"/>
      <c r="CK1" s="440"/>
      <c r="CL1" s="440"/>
      <c r="CM1" s="440"/>
      <c r="CN1" s="440"/>
      <c r="CO1" s="440"/>
      <c r="CP1" s="440"/>
      <c r="CQ1" s="440"/>
      <c r="CR1" s="440"/>
      <c r="CS1" s="440"/>
      <c r="CT1" s="440"/>
      <c r="CU1" s="440"/>
      <c r="CV1" s="440"/>
      <c r="CW1" s="440"/>
      <c r="CX1" s="440"/>
      <c r="CY1" s="440"/>
      <c r="CZ1" s="440"/>
      <c r="DA1" s="441"/>
    </row>
    <row r="2" spans="1:119" s="26" customFormat="1" ht="21.6" thickBot="1" x14ac:dyDescent="0.45">
      <c r="A2" s="29" t="s">
        <v>14</v>
      </c>
      <c r="B2" s="28"/>
      <c r="C2" s="31"/>
      <c r="D2" s="442" t="s">
        <v>151</v>
      </c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4"/>
      <c r="S2" s="223"/>
      <c r="T2" s="445" t="s">
        <v>152</v>
      </c>
      <c r="U2" s="443"/>
      <c r="V2" s="443"/>
      <c r="W2" s="443"/>
      <c r="X2" s="443"/>
      <c r="Y2" s="443"/>
      <c r="Z2" s="443"/>
      <c r="AA2" s="443"/>
      <c r="AB2" s="443"/>
      <c r="AC2" s="443"/>
      <c r="AD2" s="443"/>
      <c r="AE2" s="443"/>
      <c r="AF2" s="443"/>
      <c r="AG2" s="443"/>
      <c r="AH2" s="444"/>
      <c r="AI2" s="224"/>
      <c r="AJ2" s="445" t="s">
        <v>153</v>
      </c>
      <c r="AK2" s="443"/>
      <c r="AL2" s="443"/>
      <c r="AM2" s="443"/>
      <c r="AN2" s="443"/>
      <c r="AO2" s="443"/>
      <c r="AP2" s="443"/>
      <c r="AQ2" s="443"/>
      <c r="AR2" s="443"/>
      <c r="AS2" s="443"/>
      <c r="AT2" s="443"/>
      <c r="AU2" s="443"/>
      <c r="AV2" s="443"/>
      <c r="AW2" s="443"/>
      <c r="AX2" s="444"/>
      <c r="AY2" s="224"/>
      <c r="AZ2" s="445" t="s">
        <v>156</v>
      </c>
      <c r="BA2" s="443"/>
      <c r="BB2" s="443"/>
      <c r="BC2" s="443"/>
      <c r="BD2" s="443"/>
      <c r="BE2" s="443"/>
      <c r="BF2" s="443"/>
      <c r="BG2" s="443"/>
      <c r="BH2" s="443"/>
      <c r="BI2" s="443"/>
      <c r="BJ2" s="443"/>
      <c r="BK2" s="443"/>
      <c r="BL2" s="443"/>
      <c r="BM2" s="443"/>
      <c r="BN2" s="444"/>
      <c r="BO2" s="224"/>
      <c r="BP2" s="445" t="s">
        <v>157</v>
      </c>
      <c r="BQ2" s="443"/>
      <c r="BR2" s="443"/>
      <c r="BS2" s="443"/>
      <c r="BT2" s="443"/>
      <c r="BU2" s="443"/>
      <c r="BV2" s="443"/>
      <c r="BW2" s="443"/>
      <c r="BX2" s="443"/>
      <c r="BY2" s="443"/>
      <c r="BZ2" s="443"/>
      <c r="CA2" s="443"/>
      <c r="CB2" s="443"/>
      <c r="CC2" s="443"/>
      <c r="CD2" s="444"/>
      <c r="CE2" s="224"/>
      <c r="CF2" s="445" t="s">
        <v>158</v>
      </c>
      <c r="CG2" s="443"/>
      <c r="CH2" s="443"/>
      <c r="CI2" s="443"/>
      <c r="CJ2" s="443"/>
      <c r="CK2" s="443"/>
      <c r="CL2" s="443"/>
      <c r="CM2" s="443"/>
      <c r="CN2" s="443"/>
      <c r="CO2" s="443"/>
      <c r="CP2" s="443"/>
      <c r="CQ2" s="443"/>
      <c r="CR2" s="443"/>
      <c r="CS2" s="443"/>
      <c r="CT2" s="446"/>
      <c r="DI2"/>
      <c r="DM2"/>
    </row>
    <row r="3" spans="1:119" s="25" customFormat="1" ht="16.2" thickBot="1" x14ac:dyDescent="0.35">
      <c r="A3" s="24" t="s">
        <v>18</v>
      </c>
      <c r="B3" s="30"/>
      <c r="C3" s="130"/>
      <c r="D3" s="438" t="s">
        <v>130</v>
      </c>
      <c r="E3" s="432"/>
      <c r="F3" s="432"/>
      <c r="G3" s="432"/>
      <c r="H3" s="432"/>
      <c r="I3" s="433"/>
      <c r="J3" s="431" t="s">
        <v>129</v>
      </c>
      <c r="K3" s="432"/>
      <c r="L3" s="432"/>
      <c r="M3" s="432"/>
      <c r="N3" s="432"/>
      <c r="O3" s="433"/>
      <c r="P3" s="434" t="s">
        <v>201</v>
      </c>
      <c r="Q3" s="435"/>
      <c r="R3" s="436"/>
      <c r="S3" s="225"/>
      <c r="T3" s="431" t="s">
        <v>128</v>
      </c>
      <c r="U3" s="432"/>
      <c r="V3" s="432"/>
      <c r="W3" s="432"/>
      <c r="X3" s="432"/>
      <c r="Y3" s="433"/>
      <c r="Z3" s="431" t="s">
        <v>127</v>
      </c>
      <c r="AA3" s="432"/>
      <c r="AB3" s="432"/>
      <c r="AC3" s="432"/>
      <c r="AD3" s="432"/>
      <c r="AE3" s="433"/>
      <c r="AF3" s="434" t="s">
        <v>202</v>
      </c>
      <c r="AG3" s="435"/>
      <c r="AH3" s="436"/>
      <c r="AI3" s="226"/>
      <c r="AJ3" s="431" t="s">
        <v>133</v>
      </c>
      <c r="AK3" s="432"/>
      <c r="AL3" s="432"/>
      <c r="AM3" s="432"/>
      <c r="AN3" s="432"/>
      <c r="AO3" s="433"/>
      <c r="AP3" s="431" t="s">
        <v>134</v>
      </c>
      <c r="AQ3" s="432"/>
      <c r="AR3" s="432"/>
      <c r="AS3" s="432"/>
      <c r="AT3" s="432"/>
      <c r="AU3" s="433"/>
      <c r="AV3" s="434" t="s">
        <v>203</v>
      </c>
      <c r="AW3" s="435"/>
      <c r="AX3" s="436"/>
      <c r="AY3" s="226"/>
      <c r="AZ3" s="431" t="s">
        <v>137</v>
      </c>
      <c r="BA3" s="432"/>
      <c r="BB3" s="432"/>
      <c r="BC3" s="432"/>
      <c r="BD3" s="432"/>
      <c r="BE3" s="433"/>
      <c r="BF3" s="431" t="s">
        <v>138</v>
      </c>
      <c r="BG3" s="432"/>
      <c r="BH3" s="432"/>
      <c r="BI3" s="432"/>
      <c r="BJ3" s="432"/>
      <c r="BK3" s="433"/>
      <c r="BL3" s="434" t="s">
        <v>204</v>
      </c>
      <c r="BM3" s="435"/>
      <c r="BN3" s="436"/>
      <c r="BO3" s="226"/>
      <c r="BP3" s="431" t="s">
        <v>135</v>
      </c>
      <c r="BQ3" s="432"/>
      <c r="BR3" s="432"/>
      <c r="BS3" s="432"/>
      <c r="BT3" s="432"/>
      <c r="BU3" s="433"/>
      <c r="BV3" s="431" t="s">
        <v>136</v>
      </c>
      <c r="BW3" s="432"/>
      <c r="BX3" s="432"/>
      <c r="BY3" s="432"/>
      <c r="BZ3" s="432"/>
      <c r="CA3" s="433"/>
      <c r="CB3" s="434" t="s">
        <v>205</v>
      </c>
      <c r="CC3" s="435"/>
      <c r="CD3" s="436"/>
      <c r="CE3" s="226"/>
      <c r="CF3" s="431" t="s">
        <v>139</v>
      </c>
      <c r="CG3" s="432"/>
      <c r="CH3" s="432"/>
      <c r="CI3" s="432"/>
      <c r="CJ3" s="432"/>
      <c r="CK3" s="433"/>
      <c r="CL3" s="431" t="s">
        <v>140</v>
      </c>
      <c r="CM3" s="432"/>
      <c r="CN3" s="432"/>
      <c r="CO3" s="432"/>
      <c r="CP3" s="432"/>
      <c r="CQ3" s="433"/>
      <c r="CR3" s="434" t="s">
        <v>206</v>
      </c>
      <c r="CS3" s="435"/>
      <c r="CT3" s="437"/>
      <c r="CU3" s="60"/>
      <c r="CV3" s="421" t="s">
        <v>141</v>
      </c>
      <c r="CW3" s="422"/>
      <c r="CX3" s="422"/>
      <c r="CY3" s="422"/>
      <c r="CZ3" s="422"/>
      <c r="DA3" s="423"/>
      <c r="DB3" s="424" t="s">
        <v>142</v>
      </c>
      <c r="DC3" s="422"/>
      <c r="DD3" s="422"/>
      <c r="DE3" s="422"/>
      <c r="DF3" s="422"/>
      <c r="DG3" s="423"/>
      <c r="DH3" s="182"/>
      <c r="DI3" s="425" t="s">
        <v>143</v>
      </c>
      <c r="DJ3" s="426"/>
      <c r="DK3" s="426"/>
      <c r="DL3" s="427"/>
      <c r="DM3"/>
    </row>
    <row r="4" spans="1:119" s="16" customFormat="1" ht="13.5" customHeight="1" thickBot="1" x14ac:dyDescent="0.3">
      <c r="D4" s="21">
        <v>1044</v>
      </c>
      <c r="E4" s="18"/>
      <c r="F4" s="18"/>
      <c r="G4" s="18"/>
      <c r="H4" s="18"/>
      <c r="I4" s="19"/>
      <c r="J4" s="17">
        <v>1044</v>
      </c>
      <c r="K4" s="18"/>
      <c r="L4" s="18"/>
      <c r="M4" s="18"/>
      <c r="N4" s="18"/>
      <c r="O4" s="19"/>
      <c r="P4" s="17"/>
      <c r="Q4" s="220"/>
      <c r="R4" s="221"/>
      <c r="S4" s="20"/>
      <c r="T4" s="21">
        <v>1045</v>
      </c>
      <c r="U4" s="18"/>
      <c r="V4" s="18"/>
      <c r="W4" s="18"/>
      <c r="X4" s="18"/>
      <c r="Y4" s="19"/>
      <c r="Z4" s="17"/>
      <c r="AA4" s="18"/>
      <c r="AB4" s="18"/>
      <c r="AC4" s="18"/>
      <c r="AD4" s="18"/>
      <c r="AE4" s="222"/>
      <c r="AF4" s="17"/>
      <c r="AG4" s="220"/>
      <c r="AH4" s="221"/>
      <c r="AI4" s="23"/>
      <c r="AJ4" s="21">
        <v>1046</v>
      </c>
      <c r="AK4" s="18"/>
      <c r="AL4" s="18"/>
      <c r="AM4" s="18"/>
      <c r="AN4" s="18"/>
      <c r="AO4" s="19"/>
      <c r="AP4" s="17"/>
      <c r="AQ4" s="18"/>
      <c r="AR4" s="18"/>
      <c r="AS4" s="18"/>
      <c r="AT4" s="18"/>
      <c r="AU4" s="19"/>
      <c r="AV4" s="17"/>
      <c r="AW4" s="220"/>
      <c r="AX4" s="221"/>
      <c r="AY4" s="23"/>
      <c r="AZ4" s="21">
        <v>1047</v>
      </c>
      <c r="BA4" s="18"/>
      <c r="BB4" s="18"/>
      <c r="BC4" s="18"/>
      <c r="BD4" s="18"/>
      <c r="BE4" s="19"/>
      <c r="BF4" s="17"/>
      <c r="BG4" s="18"/>
      <c r="BH4" s="18"/>
      <c r="BI4" s="18"/>
      <c r="BJ4" s="18"/>
      <c r="BK4" s="19"/>
      <c r="BL4" s="17"/>
      <c r="BM4" s="220"/>
      <c r="BN4" s="221"/>
      <c r="BO4" s="23"/>
      <c r="BP4" s="21">
        <v>1048</v>
      </c>
      <c r="BQ4" s="18"/>
      <c r="BR4" s="18"/>
      <c r="BS4" s="18"/>
      <c r="BT4" s="18"/>
      <c r="BU4" s="19"/>
      <c r="BV4" s="17"/>
      <c r="BW4" s="18"/>
      <c r="BX4" s="18"/>
      <c r="BY4" s="18"/>
      <c r="BZ4" s="18"/>
      <c r="CA4" s="19"/>
      <c r="CB4" s="17"/>
      <c r="CC4" s="220"/>
      <c r="CD4" s="221"/>
      <c r="CE4" s="23"/>
      <c r="CF4" s="21">
        <v>1049</v>
      </c>
      <c r="CG4" s="18"/>
      <c r="CH4" s="18"/>
      <c r="CI4" s="18"/>
      <c r="CJ4" s="18"/>
      <c r="CK4" s="19"/>
      <c r="CL4" s="17"/>
      <c r="CM4" s="18"/>
      <c r="CN4" s="18"/>
      <c r="CO4" s="18"/>
      <c r="CP4" s="18"/>
      <c r="CQ4" s="19"/>
      <c r="CR4" s="17"/>
      <c r="CS4" s="220"/>
      <c r="CT4" s="221"/>
      <c r="CU4" s="22"/>
      <c r="CV4" s="171"/>
      <c r="CW4" s="18"/>
      <c r="CX4" s="18"/>
      <c r="CY4" s="18"/>
      <c r="CZ4" s="18"/>
      <c r="DA4" s="19"/>
      <c r="DB4" s="17"/>
      <c r="DC4" s="18"/>
      <c r="DD4" s="18"/>
      <c r="DE4" s="18"/>
      <c r="DF4" s="18"/>
      <c r="DG4" s="19"/>
      <c r="DH4" s="183"/>
      <c r="DI4" s="428"/>
      <c r="DJ4" s="429"/>
      <c r="DK4" s="429"/>
      <c r="DL4" s="430"/>
      <c r="DM4"/>
    </row>
    <row r="5" spans="1:119" s="25" customFormat="1" ht="48" customHeight="1" thickBot="1" x14ac:dyDescent="0.35">
      <c r="A5" s="120"/>
      <c r="B5" s="120"/>
      <c r="C5" s="121"/>
      <c r="D5" s="122" t="s">
        <v>103</v>
      </c>
      <c r="E5" s="123" t="s">
        <v>98</v>
      </c>
      <c r="F5" s="123" t="s">
        <v>104</v>
      </c>
      <c r="G5" s="123" t="s">
        <v>98</v>
      </c>
      <c r="H5" s="123" t="s">
        <v>115</v>
      </c>
      <c r="I5" s="124" t="s">
        <v>154</v>
      </c>
      <c r="J5" s="125" t="s">
        <v>103</v>
      </c>
      <c r="K5" s="123" t="s">
        <v>98</v>
      </c>
      <c r="L5" s="123" t="s">
        <v>104</v>
      </c>
      <c r="M5" s="123" t="s">
        <v>98</v>
      </c>
      <c r="N5" s="123" t="s">
        <v>115</v>
      </c>
      <c r="O5" s="121" t="s">
        <v>154</v>
      </c>
      <c r="P5" s="131" t="s">
        <v>103</v>
      </c>
      <c r="Q5" s="131" t="s">
        <v>104</v>
      </c>
      <c r="R5" s="132" t="s">
        <v>126</v>
      </c>
      <c r="S5" s="39"/>
      <c r="T5" s="122" t="s">
        <v>105</v>
      </c>
      <c r="U5" s="123" t="s">
        <v>98</v>
      </c>
      <c r="V5" s="123" t="s">
        <v>106</v>
      </c>
      <c r="W5" s="123" t="s">
        <v>98</v>
      </c>
      <c r="X5" s="123" t="s">
        <v>116</v>
      </c>
      <c r="Y5" s="124" t="s">
        <v>154</v>
      </c>
      <c r="Z5" s="125" t="s">
        <v>105</v>
      </c>
      <c r="AA5" s="123" t="s">
        <v>98</v>
      </c>
      <c r="AB5" s="123" t="s">
        <v>106</v>
      </c>
      <c r="AC5" s="123" t="s">
        <v>98</v>
      </c>
      <c r="AD5" s="123" t="s">
        <v>116</v>
      </c>
      <c r="AE5" s="126" t="s">
        <v>154</v>
      </c>
      <c r="AF5" s="131" t="s">
        <v>105</v>
      </c>
      <c r="AG5" s="131" t="s">
        <v>106</v>
      </c>
      <c r="AH5" s="132" t="s">
        <v>132</v>
      </c>
      <c r="AI5" s="41"/>
      <c r="AJ5" s="122" t="s">
        <v>107</v>
      </c>
      <c r="AK5" s="123" t="s">
        <v>98</v>
      </c>
      <c r="AL5" s="123" t="s">
        <v>108</v>
      </c>
      <c r="AM5" s="123" t="s">
        <v>98</v>
      </c>
      <c r="AN5" s="123" t="s">
        <v>117</v>
      </c>
      <c r="AO5" s="124" t="s">
        <v>154</v>
      </c>
      <c r="AP5" s="125" t="s">
        <v>107</v>
      </c>
      <c r="AQ5" s="123" t="s">
        <v>98</v>
      </c>
      <c r="AR5" s="123" t="s">
        <v>108</v>
      </c>
      <c r="AS5" s="123" t="s">
        <v>98</v>
      </c>
      <c r="AT5" s="123" t="s">
        <v>117</v>
      </c>
      <c r="AU5" s="121" t="s">
        <v>154</v>
      </c>
      <c r="AV5" s="131" t="s">
        <v>107</v>
      </c>
      <c r="AW5" s="131" t="s">
        <v>108</v>
      </c>
      <c r="AX5" s="132" t="s">
        <v>144</v>
      </c>
      <c r="AY5" s="41"/>
      <c r="AZ5" s="122" t="s">
        <v>109</v>
      </c>
      <c r="BA5" s="123" t="s">
        <v>98</v>
      </c>
      <c r="BB5" s="123" t="s">
        <v>110</v>
      </c>
      <c r="BC5" s="123" t="s">
        <v>98</v>
      </c>
      <c r="BD5" s="123" t="s">
        <v>118</v>
      </c>
      <c r="BE5" s="124" t="s">
        <v>154</v>
      </c>
      <c r="BF5" s="125" t="s">
        <v>109</v>
      </c>
      <c r="BG5" s="123" t="s">
        <v>98</v>
      </c>
      <c r="BH5" s="123" t="s">
        <v>110</v>
      </c>
      <c r="BI5" s="123" t="s">
        <v>98</v>
      </c>
      <c r="BJ5" s="123" t="s">
        <v>118</v>
      </c>
      <c r="BK5" s="121" t="s">
        <v>154</v>
      </c>
      <c r="BL5" s="131" t="s">
        <v>109</v>
      </c>
      <c r="BM5" s="131" t="s">
        <v>110</v>
      </c>
      <c r="BN5" s="132" t="s">
        <v>145</v>
      </c>
      <c r="BO5" s="41"/>
      <c r="BP5" s="122" t="s">
        <v>111</v>
      </c>
      <c r="BQ5" s="123" t="s">
        <v>98</v>
      </c>
      <c r="BR5" s="123" t="s">
        <v>112</v>
      </c>
      <c r="BS5" s="123" t="s">
        <v>98</v>
      </c>
      <c r="BT5" s="123" t="s">
        <v>119</v>
      </c>
      <c r="BU5" s="124" t="s">
        <v>154</v>
      </c>
      <c r="BV5" s="125" t="s">
        <v>111</v>
      </c>
      <c r="BW5" s="123" t="s">
        <v>98</v>
      </c>
      <c r="BX5" s="123" t="s">
        <v>112</v>
      </c>
      <c r="BY5" s="123" t="s">
        <v>98</v>
      </c>
      <c r="BZ5" s="123" t="s">
        <v>119</v>
      </c>
      <c r="CA5" s="121" t="s">
        <v>154</v>
      </c>
      <c r="CB5" s="131" t="s">
        <v>147</v>
      </c>
      <c r="CC5" s="131" t="s">
        <v>148</v>
      </c>
      <c r="CD5" s="132" t="s">
        <v>146</v>
      </c>
      <c r="CE5" s="41"/>
      <c r="CF5" s="122" t="s">
        <v>113</v>
      </c>
      <c r="CG5" s="123" t="s">
        <v>98</v>
      </c>
      <c r="CH5" s="123" t="s">
        <v>114</v>
      </c>
      <c r="CI5" s="123" t="s">
        <v>98</v>
      </c>
      <c r="CJ5" s="123" t="s">
        <v>120</v>
      </c>
      <c r="CK5" s="124" t="s">
        <v>154</v>
      </c>
      <c r="CL5" s="125" t="s">
        <v>113</v>
      </c>
      <c r="CM5" s="123" t="s">
        <v>98</v>
      </c>
      <c r="CN5" s="123" t="s">
        <v>114</v>
      </c>
      <c r="CO5" s="123" t="s">
        <v>98</v>
      </c>
      <c r="CP5" s="123" t="s">
        <v>120</v>
      </c>
      <c r="CQ5" s="121" t="s">
        <v>154</v>
      </c>
      <c r="CR5" s="131" t="s">
        <v>113</v>
      </c>
      <c r="CS5" s="131" t="s">
        <v>114</v>
      </c>
      <c r="CT5" s="132" t="s">
        <v>149</v>
      </c>
      <c r="CU5" s="41"/>
      <c r="CV5" s="127" t="s">
        <v>121</v>
      </c>
      <c r="CW5" s="128" t="s">
        <v>123</v>
      </c>
      <c r="CX5" s="128" t="s">
        <v>122</v>
      </c>
      <c r="CY5" s="128" t="s">
        <v>124</v>
      </c>
      <c r="CZ5" s="128" t="s">
        <v>96</v>
      </c>
      <c r="DA5" s="129" t="s">
        <v>155</v>
      </c>
      <c r="DB5" s="127" t="s">
        <v>159</v>
      </c>
      <c r="DC5" s="128" t="s">
        <v>98</v>
      </c>
      <c r="DD5" s="128" t="s">
        <v>160</v>
      </c>
      <c r="DE5" s="128" t="s">
        <v>98</v>
      </c>
      <c r="DF5" s="128" t="s">
        <v>161</v>
      </c>
      <c r="DG5" s="129" t="s">
        <v>162</v>
      </c>
      <c r="DH5" s="184"/>
      <c r="DI5" s="205"/>
      <c r="DJ5" s="206" t="s">
        <v>96</v>
      </c>
      <c r="DK5" s="207" t="s">
        <v>161</v>
      </c>
      <c r="DL5" s="208" t="s">
        <v>163</v>
      </c>
      <c r="DM5"/>
    </row>
    <row r="6" spans="1:119" s="25" customFormat="1" ht="11.25" customHeight="1" x14ac:dyDescent="0.3">
      <c r="A6" s="32" t="s">
        <v>51</v>
      </c>
      <c r="B6" s="33"/>
      <c r="C6" s="34"/>
      <c r="D6" s="35"/>
      <c r="E6" s="36"/>
      <c r="F6" s="36"/>
      <c r="G6" s="36"/>
      <c r="H6" s="36"/>
      <c r="I6" s="37"/>
      <c r="J6" s="38"/>
      <c r="K6" s="36"/>
      <c r="L6" s="36"/>
      <c r="M6" s="36"/>
      <c r="N6" s="36"/>
      <c r="O6" s="37"/>
      <c r="P6" s="134"/>
      <c r="Q6" s="135"/>
      <c r="R6" s="136"/>
      <c r="S6" s="39"/>
      <c r="T6" s="35"/>
      <c r="U6" s="36"/>
      <c r="V6" s="36"/>
      <c r="W6" s="36"/>
      <c r="X6" s="36"/>
      <c r="Y6" s="37"/>
      <c r="Z6" s="38"/>
      <c r="AA6" s="36"/>
      <c r="AB6" s="36"/>
      <c r="AC6" s="36"/>
      <c r="AD6" s="36"/>
      <c r="AE6" s="40"/>
      <c r="AF6" s="134"/>
      <c r="AG6" s="135"/>
      <c r="AH6" s="136"/>
      <c r="AI6" s="41"/>
      <c r="AJ6" s="35"/>
      <c r="AK6" s="36"/>
      <c r="AL6" s="36"/>
      <c r="AM6" s="36"/>
      <c r="AN6" s="36"/>
      <c r="AO6" s="37"/>
      <c r="AP6" s="38"/>
      <c r="AQ6" s="36"/>
      <c r="AR6" s="36"/>
      <c r="AS6" s="36"/>
      <c r="AT6" s="36"/>
      <c r="AU6" s="37"/>
      <c r="AV6" s="134"/>
      <c r="AW6" s="135"/>
      <c r="AX6" s="136"/>
      <c r="AY6" s="41"/>
      <c r="AZ6" s="35"/>
      <c r="BA6" s="36"/>
      <c r="BB6" s="36"/>
      <c r="BC6" s="36"/>
      <c r="BD6" s="36"/>
      <c r="BE6" s="37"/>
      <c r="BF6" s="38"/>
      <c r="BG6" s="36"/>
      <c r="BH6" s="36"/>
      <c r="BI6" s="36"/>
      <c r="BJ6" s="36"/>
      <c r="BK6" s="37"/>
      <c r="BL6" s="134"/>
      <c r="BM6" s="135"/>
      <c r="BN6" s="136"/>
      <c r="BO6" s="41"/>
      <c r="BP6" s="35"/>
      <c r="BQ6" s="36"/>
      <c r="BR6" s="36"/>
      <c r="BS6" s="36"/>
      <c r="BT6" s="36"/>
      <c r="BU6" s="37"/>
      <c r="BV6" s="38"/>
      <c r="BW6" s="36"/>
      <c r="BX6" s="36"/>
      <c r="BY6" s="36"/>
      <c r="BZ6" s="36"/>
      <c r="CA6" s="37"/>
      <c r="CB6" s="134"/>
      <c r="CC6" s="135"/>
      <c r="CD6" s="136"/>
      <c r="CE6" s="41"/>
      <c r="CF6" s="35"/>
      <c r="CG6" s="36"/>
      <c r="CH6" s="36"/>
      <c r="CI6" s="36"/>
      <c r="CJ6" s="36"/>
      <c r="CK6" s="37"/>
      <c r="CL6" s="38"/>
      <c r="CM6" s="36"/>
      <c r="CN6" s="36"/>
      <c r="CO6" s="36"/>
      <c r="CP6" s="36"/>
      <c r="CQ6" s="37"/>
      <c r="CR6" s="134"/>
      <c r="CS6" s="135"/>
      <c r="CT6" s="136"/>
      <c r="CU6" s="41"/>
      <c r="CV6" s="133"/>
      <c r="CW6" s="36"/>
      <c r="CX6" s="36"/>
      <c r="CY6" s="36"/>
      <c r="CZ6" s="36"/>
      <c r="DA6" s="37"/>
      <c r="DB6" s="38"/>
      <c r="DC6" s="36"/>
      <c r="DD6" s="36"/>
      <c r="DE6" s="36"/>
      <c r="DF6" s="36"/>
      <c r="DG6" s="37"/>
      <c r="DH6" s="172"/>
      <c r="DI6" s="186" t="s">
        <v>51</v>
      </c>
      <c r="DJ6" s="38"/>
      <c r="DK6" s="36"/>
      <c r="DL6" s="37"/>
      <c r="DM6"/>
    </row>
    <row r="7" spans="1:119" s="25" customFormat="1" ht="13.2" customHeight="1" x14ac:dyDescent="0.3">
      <c r="A7" s="33">
        <v>1</v>
      </c>
      <c r="B7" s="33" t="s">
        <v>0</v>
      </c>
      <c r="C7" s="42"/>
      <c r="D7" s="43"/>
      <c r="E7" s="44"/>
      <c r="F7" s="44"/>
      <c r="G7" s="44"/>
      <c r="H7" s="44"/>
      <c r="I7" s="45"/>
      <c r="J7" s="46"/>
      <c r="K7" s="44"/>
      <c r="L7" s="44"/>
      <c r="M7" s="44"/>
      <c r="N7" s="44"/>
      <c r="O7" s="45"/>
      <c r="P7" s="137"/>
      <c r="Q7" s="138"/>
      <c r="R7" s="139"/>
      <c r="S7" s="39"/>
      <c r="T7" s="43"/>
      <c r="U7" s="44"/>
      <c r="V7" s="44"/>
      <c r="W7" s="44"/>
      <c r="X7" s="44"/>
      <c r="Y7" s="45"/>
      <c r="Z7" s="46"/>
      <c r="AA7" s="44"/>
      <c r="AB7" s="44"/>
      <c r="AC7" s="44"/>
      <c r="AD7" s="44"/>
      <c r="AE7" s="45"/>
      <c r="AF7" s="137"/>
      <c r="AG7" s="138"/>
      <c r="AH7" s="139"/>
      <c r="AI7" s="41"/>
      <c r="AJ7" s="43"/>
      <c r="AK7" s="44"/>
      <c r="AL7" s="44"/>
      <c r="AM7" s="44"/>
      <c r="AN7" s="44"/>
      <c r="AO7" s="45"/>
      <c r="AP7" s="46"/>
      <c r="AQ7" s="44"/>
      <c r="AR7" s="44"/>
      <c r="AS7" s="44"/>
      <c r="AT7" s="44"/>
      <c r="AU7" s="45"/>
      <c r="AV7" s="137"/>
      <c r="AW7" s="138"/>
      <c r="AX7" s="139"/>
      <c r="AY7" s="41"/>
      <c r="AZ7" s="43"/>
      <c r="BA7" s="44"/>
      <c r="BB7" s="44"/>
      <c r="BC7" s="44"/>
      <c r="BD7" s="44"/>
      <c r="BE7" s="45"/>
      <c r="BF7" s="46"/>
      <c r="BG7" s="44"/>
      <c r="BH7" s="44"/>
      <c r="BI7" s="44"/>
      <c r="BJ7" s="44"/>
      <c r="BK7" s="45"/>
      <c r="BL7" s="137"/>
      <c r="BM7" s="138"/>
      <c r="BN7" s="139"/>
      <c r="BO7" s="41"/>
      <c r="BP7" s="43"/>
      <c r="BQ7" s="44"/>
      <c r="BR7" s="44"/>
      <c r="BS7" s="44"/>
      <c r="BT7" s="44"/>
      <c r="BU7" s="45"/>
      <c r="BV7" s="46"/>
      <c r="BW7" s="44"/>
      <c r="BX7" s="44"/>
      <c r="BY7" s="44"/>
      <c r="BZ7" s="44"/>
      <c r="CA7" s="45"/>
      <c r="CB7" s="137"/>
      <c r="CC7" s="138"/>
      <c r="CD7" s="139"/>
      <c r="CE7" s="41"/>
      <c r="CF7" s="43"/>
      <c r="CG7" s="44"/>
      <c r="CH7" s="44"/>
      <c r="CI7" s="44"/>
      <c r="CJ7" s="44"/>
      <c r="CK7" s="45"/>
      <c r="CL7" s="46"/>
      <c r="CM7" s="44"/>
      <c r="CN7" s="44"/>
      <c r="CO7" s="44"/>
      <c r="CP7" s="44"/>
      <c r="CQ7" s="45"/>
      <c r="CR7" s="137"/>
      <c r="CS7" s="138"/>
      <c r="CT7" s="139"/>
      <c r="CU7" s="41"/>
      <c r="CV7" s="46"/>
      <c r="CW7" s="44"/>
      <c r="CX7" s="44"/>
      <c r="CY7" s="44"/>
      <c r="CZ7" s="44"/>
      <c r="DA7" s="45"/>
      <c r="DB7" s="46"/>
      <c r="DC7" s="44"/>
      <c r="DD7" s="44"/>
      <c r="DE7" s="44"/>
      <c r="DF7" s="44"/>
      <c r="DG7" s="45"/>
      <c r="DH7" s="185"/>
      <c r="DI7" s="187" t="s">
        <v>0</v>
      </c>
      <c r="DJ7" s="46"/>
      <c r="DK7" s="44"/>
      <c r="DL7" s="45"/>
      <c r="DM7"/>
    </row>
    <row r="8" spans="1:119" s="25" customFormat="1" ht="13.2" customHeight="1" x14ac:dyDescent="0.3">
      <c r="A8" s="33"/>
      <c r="B8" s="33" t="s">
        <v>15</v>
      </c>
      <c r="C8" s="42"/>
      <c r="D8" s="43"/>
      <c r="E8" s="44"/>
      <c r="F8" s="44"/>
      <c r="G8" s="44"/>
      <c r="H8" s="44"/>
      <c r="I8" s="45"/>
      <c r="J8" s="46"/>
      <c r="K8" s="44"/>
      <c r="L8" s="44"/>
      <c r="M8" s="44"/>
      <c r="N8" s="44"/>
      <c r="O8" s="45"/>
      <c r="P8" s="137"/>
      <c r="Q8" s="138"/>
      <c r="R8" s="139"/>
      <c r="S8" s="39"/>
      <c r="T8" s="43"/>
      <c r="U8" s="44"/>
      <c r="V8" s="44"/>
      <c r="W8" s="44"/>
      <c r="X8" s="44"/>
      <c r="Y8" s="45"/>
      <c r="Z8" s="46"/>
      <c r="AA8" s="44"/>
      <c r="AB8" s="44"/>
      <c r="AC8" s="44"/>
      <c r="AD8" s="44"/>
      <c r="AE8" s="45"/>
      <c r="AF8" s="137"/>
      <c r="AG8" s="138"/>
      <c r="AH8" s="139"/>
      <c r="AI8" s="41"/>
      <c r="AJ8" s="43"/>
      <c r="AK8" s="44"/>
      <c r="AL8" s="44"/>
      <c r="AM8" s="44"/>
      <c r="AN8" s="44"/>
      <c r="AO8" s="45"/>
      <c r="AP8" s="46"/>
      <c r="AQ8" s="44"/>
      <c r="AR8" s="44"/>
      <c r="AS8" s="44"/>
      <c r="AT8" s="44"/>
      <c r="AU8" s="45"/>
      <c r="AV8" s="137"/>
      <c r="AW8" s="138"/>
      <c r="AX8" s="139"/>
      <c r="AY8" s="41"/>
      <c r="AZ8" s="43"/>
      <c r="BA8" s="44"/>
      <c r="BB8" s="44"/>
      <c r="BC8" s="44"/>
      <c r="BD8" s="44"/>
      <c r="BE8" s="45"/>
      <c r="BF8" s="46"/>
      <c r="BG8" s="44"/>
      <c r="BH8" s="44"/>
      <c r="BI8" s="44"/>
      <c r="BJ8" s="44"/>
      <c r="BK8" s="45"/>
      <c r="BL8" s="137"/>
      <c r="BM8" s="138"/>
      <c r="BN8" s="139"/>
      <c r="BO8" s="41"/>
      <c r="BP8" s="43"/>
      <c r="BQ8" s="44"/>
      <c r="BR8" s="44"/>
      <c r="BS8" s="44"/>
      <c r="BT8" s="44"/>
      <c r="BU8" s="45"/>
      <c r="BV8" s="46"/>
      <c r="BW8" s="44"/>
      <c r="BX8" s="44"/>
      <c r="BY8" s="44"/>
      <c r="BZ8" s="44"/>
      <c r="CA8" s="45"/>
      <c r="CB8" s="137"/>
      <c r="CC8" s="138"/>
      <c r="CD8" s="139"/>
      <c r="CE8" s="41"/>
      <c r="CF8" s="43"/>
      <c r="CG8" s="44"/>
      <c r="CH8" s="44"/>
      <c r="CI8" s="44"/>
      <c r="CJ8" s="44"/>
      <c r="CK8" s="45"/>
      <c r="CL8" s="46"/>
      <c r="CM8" s="44"/>
      <c r="CN8" s="44"/>
      <c r="CO8" s="44"/>
      <c r="CP8" s="44"/>
      <c r="CQ8" s="45"/>
      <c r="CR8" s="137"/>
      <c r="CS8" s="138"/>
      <c r="CT8" s="139"/>
      <c r="CU8" s="41"/>
      <c r="CV8" s="46">
        <f t="shared" ref="CV8:CV15" si="0">+D8+T8+AJ8+AZ8+BP8+CF8</f>
        <v>0</v>
      </c>
      <c r="CW8" s="44"/>
      <c r="CX8" s="44">
        <f t="shared" ref="CX8:CX15" si="1">+F8+V8+AL8+BB8+BR8+CH8</f>
        <v>0</v>
      </c>
      <c r="CY8" s="47"/>
      <c r="CZ8" s="44">
        <f>+CV8+CX8</f>
        <v>0</v>
      </c>
      <c r="DA8" s="48"/>
      <c r="DB8" s="46">
        <f>+J8+Z8+AP8+BF8+BV8+CL8</f>
        <v>0</v>
      </c>
      <c r="DC8" s="47"/>
      <c r="DD8" s="44">
        <f>+L8+AB8+AR8+BH8+BX8+CN8</f>
        <v>0</v>
      </c>
      <c r="DE8" s="47"/>
      <c r="DF8" s="44">
        <f>+DB8+DD8</f>
        <v>0</v>
      </c>
      <c r="DG8" s="48"/>
      <c r="DH8" s="176"/>
      <c r="DI8" s="187" t="s">
        <v>15</v>
      </c>
      <c r="DJ8" s="46">
        <f>+CZ8</f>
        <v>0</v>
      </c>
      <c r="DK8" s="44">
        <f>+DF8</f>
        <v>0</v>
      </c>
      <c r="DL8" s="45">
        <f>+DJ8+DK8</f>
        <v>0</v>
      </c>
      <c r="DM8"/>
    </row>
    <row r="9" spans="1:119" s="25" customFormat="1" ht="13.2" customHeight="1" x14ac:dyDescent="0.3">
      <c r="A9" s="33"/>
      <c r="B9" s="33" t="s">
        <v>16</v>
      </c>
      <c r="C9" s="42"/>
      <c r="D9" s="43"/>
      <c r="E9" s="44"/>
      <c r="F9" s="44"/>
      <c r="G9" s="44"/>
      <c r="H9" s="44"/>
      <c r="I9" s="45"/>
      <c r="J9" s="46"/>
      <c r="K9" s="44"/>
      <c r="L9" s="44"/>
      <c r="M9" s="44"/>
      <c r="N9" s="44"/>
      <c r="O9" s="45"/>
      <c r="P9" s="140"/>
      <c r="Q9" s="141"/>
      <c r="R9" s="142"/>
      <c r="S9" s="39"/>
      <c r="T9" s="43"/>
      <c r="U9" s="44"/>
      <c r="V9" s="44"/>
      <c r="W9" s="44"/>
      <c r="X9" s="44"/>
      <c r="Y9" s="45"/>
      <c r="Z9" s="46"/>
      <c r="AA9" s="44"/>
      <c r="AB9" s="44"/>
      <c r="AC9" s="44"/>
      <c r="AD9" s="44"/>
      <c r="AE9" s="45"/>
      <c r="AF9" s="140"/>
      <c r="AG9" s="141"/>
      <c r="AH9" s="142"/>
      <c r="AI9" s="41"/>
      <c r="AJ9" s="43"/>
      <c r="AK9" s="44"/>
      <c r="AL9" s="44"/>
      <c r="AM9" s="44"/>
      <c r="AN9" s="44"/>
      <c r="AO9" s="45"/>
      <c r="AP9" s="46"/>
      <c r="AQ9" s="44"/>
      <c r="AR9" s="44"/>
      <c r="AS9" s="44"/>
      <c r="AT9" s="44"/>
      <c r="AU9" s="45"/>
      <c r="AV9" s="140"/>
      <c r="AW9" s="141"/>
      <c r="AX9" s="142"/>
      <c r="AY9" s="41"/>
      <c r="AZ9" s="43"/>
      <c r="BA9" s="44"/>
      <c r="BB9" s="44"/>
      <c r="BC9" s="44"/>
      <c r="BD9" s="44"/>
      <c r="BE9" s="45"/>
      <c r="BF9" s="46"/>
      <c r="BG9" s="44"/>
      <c r="BH9" s="44"/>
      <c r="BI9" s="44"/>
      <c r="BJ9" s="44"/>
      <c r="BK9" s="45"/>
      <c r="BL9" s="140"/>
      <c r="BM9" s="141"/>
      <c r="BN9" s="142"/>
      <c r="BO9" s="41"/>
      <c r="BP9" s="43"/>
      <c r="BQ9" s="44"/>
      <c r="BR9" s="44"/>
      <c r="BS9" s="44"/>
      <c r="BT9" s="44"/>
      <c r="BU9" s="45"/>
      <c r="BV9" s="46"/>
      <c r="BW9" s="44"/>
      <c r="BX9" s="44"/>
      <c r="BY9" s="44"/>
      <c r="BZ9" s="44"/>
      <c r="CA9" s="45"/>
      <c r="CB9" s="140"/>
      <c r="CC9" s="141"/>
      <c r="CD9" s="142"/>
      <c r="CE9" s="41"/>
      <c r="CF9" s="43"/>
      <c r="CG9" s="44"/>
      <c r="CH9" s="44"/>
      <c r="CI9" s="44"/>
      <c r="CJ9" s="44"/>
      <c r="CK9" s="45"/>
      <c r="CL9" s="46"/>
      <c r="CM9" s="44"/>
      <c r="CN9" s="44"/>
      <c r="CO9" s="44"/>
      <c r="CP9" s="44"/>
      <c r="CQ9" s="45"/>
      <c r="CR9" s="140"/>
      <c r="CS9" s="141"/>
      <c r="CT9" s="142"/>
      <c r="CU9" s="41"/>
      <c r="CV9" s="46">
        <f t="shared" si="0"/>
        <v>0</v>
      </c>
      <c r="CW9" s="44"/>
      <c r="CX9" s="44">
        <f t="shared" si="1"/>
        <v>0</v>
      </c>
      <c r="CY9" s="47"/>
      <c r="CZ9" s="44">
        <f t="shared" ref="CZ9:CZ16" si="2">+CV9+CX9</f>
        <v>0</v>
      </c>
      <c r="DA9" s="48"/>
      <c r="DB9" s="46"/>
      <c r="DC9" s="47"/>
      <c r="DD9" s="44">
        <v>0</v>
      </c>
      <c r="DE9" s="47"/>
      <c r="DF9" s="44">
        <v>0</v>
      </c>
      <c r="DG9" s="48"/>
      <c r="DH9" s="176"/>
      <c r="DI9" s="187" t="s">
        <v>16</v>
      </c>
      <c r="DJ9" s="46">
        <f>+CZ9</f>
        <v>0</v>
      </c>
      <c r="DK9" s="44">
        <f>+DF9</f>
        <v>0</v>
      </c>
      <c r="DL9" s="45">
        <f>+DJ9+DK9</f>
        <v>0</v>
      </c>
      <c r="DM9"/>
    </row>
    <row r="10" spans="1:119" s="25" customFormat="1" ht="13.2" customHeight="1" x14ac:dyDescent="0.3">
      <c r="A10" s="33"/>
      <c r="B10" s="49" t="s">
        <v>17</v>
      </c>
      <c r="C10" s="50"/>
      <c r="D10" s="51"/>
      <c r="E10" s="52"/>
      <c r="F10" s="52"/>
      <c r="G10" s="52"/>
      <c r="H10" s="52"/>
      <c r="I10" s="53"/>
      <c r="J10" s="54"/>
      <c r="K10" s="52"/>
      <c r="L10" s="52"/>
      <c r="M10" s="52"/>
      <c r="N10" s="52"/>
      <c r="O10" s="53"/>
      <c r="P10" s="143"/>
      <c r="Q10" s="144"/>
      <c r="R10" s="145"/>
      <c r="S10" s="39"/>
      <c r="T10" s="51"/>
      <c r="U10" s="52"/>
      <c r="V10" s="52"/>
      <c r="W10" s="52"/>
      <c r="X10" s="52"/>
      <c r="Y10" s="53"/>
      <c r="Z10" s="54"/>
      <c r="AA10" s="52"/>
      <c r="AB10" s="52"/>
      <c r="AC10" s="52"/>
      <c r="AD10" s="52"/>
      <c r="AE10" s="53"/>
      <c r="AF10" s="143"/>
      <c r="AG10" s="144"/>
      <c r="AH10" s="145"/>
      <c r="AI10" s="41"/>
      <c r="AJ10" s="51"/>
      <c r="AK10" s="52"/>
      <c r="AL10" s="52"/>
      <c r="AM10" s="52"/>
      <c r="AN10" s="52"/>
      <c r="AO10" s="53"/>
      <c r="AP10" s="54"/>
      <c r="AQ10" s="52"/>
      <c r="AR10" s="52"/>
      <c r="AS10" s="52"/>
      <c r="AT10" s="52"/>
      <c r="AU10" s="53"/>
      <c r="AV10" s="143"/>
      <c r="AW10" s="144"/>
      <c r="AX10" s="145"/>
      <c r="AY10" s="41"/>
      <c r="AZ10" s="51"/>
      <c r="BA10" s="52"/>
      <c r="BB10" s="52"/>
      <c r="BC10" s="52"/>
      <c r="BD10" s="52"/>
      <c r="BE10" s="53"/>
      <c r="BF10" s="54"/>
      <c r="BG10" s="52"/>
      <c r="BH10" s="52"/>
      <c r="BI10" s="52"/>
      <c r="BJ10" s="52"/>
      <c r="BK10" s="53"/>
      <c r="BL10" s="143"/>
      <c r="BM10" s="144"/>
      <c r="BN10" s="145"/>
      <c r="BO10" s="41"/>
      <c r="BP10" s="51"/>
      <c r="BQ10" s="52"/>
      <c r="BR10" s="52"/>
      <c r="BS10" s="52"/>
      <c r="BT10" s="52"/>
      <c r="BU10" s="53"/>
      <c r="BV10" s="54"/>
      <c r="BW10" s="52"/>
      <c r="BX10" s="52"/>
      <c r="BY10" s="52"/>
      <c r="BZ10" s="52"/>
      <c r="CA10" s="53"/>
      <c r="CB10" s="143"/>
      <c r="CC10" s="144"/>
      <c r="CD10" s="145"/>
      <c r="CE10" s="41"/>
      <c r="CF10" s="51"/>
      <c r="CG10" s="52"/>
      <c r="CH10" s="52"/>
      <c r="CI10" s="52"/>
      <c r="CJ10" s="52"/>
      <c r="CK10" s="53"/>
      <c r="CL10" s="54"/>
      <c r="CM10" s="52"/>
      <c r="CN10" s="52"/>
      <c r="CO10" s="52"/>
      <c r="CP10" s="52"/>
      <c r="CQ10" s="53"/>
      <c r="CR10" s="143"/>
      <c r="CS10" s="144"/>
      <c r="CT10" s="145"/>
      <c r="CU10" s="41"/>
      <c r="CV10" s="46">
        <f t="shared" si="0"/>
        <v>0</v>
      </c>
      <c r="CW10" s="44"/>
      <c r="CX10" s="44">
        <f t="shared" si="1"/>
        <v>0</v>
      </c>
      <c r="CY10" s="55"/>
      <c r="CZ10" s="44">
        <f t="shared" si="2"/>
        <v>0</v>
      </c>
      <c r="DA10" s="56"/>
      <c r="DB10" s="54">
        <f>+DB8+DB9</f>
        <v>0</v>
      </c>
      <c r="DC10" s="55"/>
      <c r="DD10" s="52">
        <f>+DD8+DD9</f>
        <v>0</v>
      </c>
      <c r="DE10" s="55"/>
      <c r="DF10" s="52">
        <f>+DF8+DF9</f>
        <v>0</v>
      </c>
      <c r="DG10" s="56"/>
      <c r="DH10" s="175"/>
      <c r="DI10" s="188" t="s">
        <v>17</v>
      </c>
      <c r="DJ10" s="54">
        <f>+DJ8</f>
        <v>0</v>
      </c>
      <c r="DK10" s="52">
        <f>+DK8</f>
        <v>0</v>
      </c>
      <c r="DL10" s="53">
        <f>+DL8</f>
        <v>0</v>
      </c>
      <c r="DM10"/>
    </row>
    <row r="11" spans="1:119" s="25" customFormat="1" ht="15.6" x14ac:dyDescent="0.3">
      <c r="A11" s="33">
        <v>2</v>
      </c>
      <c r="B11" s="33" t="s">
        <v>1</v>
      </c>
      <c r="C11" s="42"/>
      <c r="D11" s="43"/>
      <c r="E11" s="44"/>
      <c r="F11" s="44"/>
      <c r="G11" s="44"/>
      <c r="H11" s="44"/>
      <c r="I11" s="45"/>
      <c r="J11" s="46"/>
      <c r="K11" s="44"/>
      <c r="L11" s="44"/>
      <c r="M11" s="44"/>
      <c r="N11" s="44"/>
      <c r="O11" s="45"/>
      <c r="P11" s="137"/>
      <c r="Q11" s="138"/>
      <c r="R11" s="139"/>
      <c r="S11" s="39"/>
      <c r="T11" s="43"/>
      <c r="U11" s="44"/>
      <c r="V11" s="44"/>
      <c r="W11" s="44"/>
      <c r="X11" s="44"/>
      <c r="Y11" s="45"/>
      <c r="Z11" s="46"/>
      <c r="AA11" s="44"/>
      <c r="AB11" s="44"/>
      <c r="AC11" s="44"/>
      <c r="AD11" s="44"/>
      <c r="AE11" s="45"/>
      <c r="AF11" s="137"/>
      <c r="AG11" s="138"/>
      <c r="AH11" s="139"/>
      <c r="AI11" s="41"/>
      <c r="AJ11" s="43"/>
      <c r="AK11" s="44"/>
      <c r="AL11" s="44"/>
      <c r="AM11" s="44"/>
      <c r="AN11" s="44"/>
      <c r="AO11" s="45"/>
      <c r="AP11" s="46"/>
      <c r="AQ11" s="44"/>
      <c r="AR11" s="44"/>
      <c r="AS11" s="44"/>
      <c r="AT11" s="44"/>
      <c r="AU11" s="45"/>
      <c r="AV11" s="137"/>
      <c r="AW11" s="138"/>
      <c r="AX11" s="139"/>
      <c r="AY11" s="41"/>
      <c r="AZ11" s="43"/>
      <c r="BA11" s="44"/>
      <c r="BB11" s="44"/>
      <c r="BC11" s="44"/>
      <c r="BD11" s="44"/>
      <c r="BE11" s="45"/>
      <c r="BF11" s="46"/>
      <c r="BG11" s="44"/>
      <c r="BH11" s="44"/>
      <c r="BI11" s="44"/>
      <c r="BJ11" s="44"/>
      <c r="BK11" s="45"/>
      <c r="BL11" s="137"/>
      <c r="BM11" s="138"/>
      <c r="BN11" s="139"/>
      <c r="BO11" s="41"/>
      <c r="BP11" s="43"/>
      <c r="BQ11" s="44"/>
      <c r="BR11" s="44"/>
      <c r="BS11" s="44"/>
      <c r="BT11" s="44"/>
      <c r="BU11" s="45"/>
      <c r="BV11" s="46"/>
      <c r="BW11" s="44"/>
      <c r="BX11" s="44"/>
      <c r="BY11" s="44"/>
      <c r="BZ11" s="44"/>
      <c r="CA11" s="45"/>
      <c r="CB11" s="137"/>
      <c r="CC11" s="138"/>
      <c r="CD11" s="139"/>
      <c r="CE11" s="41"/>
      <c r="CF11" s="43"/>
      <c r="CG11" s="44"/>
      <c r="CH11" s="44"/>
      <c r="CI11" s="44"/>
      <c r="CJ11" s="44"/>
      <c r="CK11" s="45"/>
      <c r="CL11" s="46"/>
      <c r="CM11" s="44"/>
      <c r="CN11" s="44"/>
      <c r="CO11" s="44"/>
      <c r="CP11" s="44"/>
      <c r="CQ11" s="45"/>
      <c r="CR11" s="137"/>
      <c r="CS11" s="138"/>
      <c r="CT11" s="139"/>
      <c r="CU11" s="41"/>
      <c r="CV11" s="46">
        <f t="shared" si="0"/>
        <v>0</v>
      </c>
      <c r="CW11" s="44"/>
      <c r="CX11" s="44">
        <f t="shared" si="1"/>
        <v>0</v>
      </c>
      <c r="CY11" s="47"/>
      <c r="CZ11" s="44">
        <f t="shared" si="2"/>
        <v>0</v>
      </c>
      <c r="DA11" s="48"/>
      <c r="DB11" s="46">
        <f t="shared" ref="DB11:DB15" si="3">+J11+Z11+AP11+BF11+BV11+CL11</f>
        <v>0</v>
      </c>
      <c r="DC11" s="47"/>
      <c r="DD11" s="44">
        <f t="shared" ref="DD11:DD15" si="4">+L11+AB11+AR11+BH11+BX11+CN11</f>
        <v>0</v>
      </c>
      <c r="DE11" s="47"/>
      <c r="DF11" s="44">
        <f t="shared" ref="DF11:DF15" si="5">+DB11+DD11</f>
        <v>0</v>
      </c>
      <c r="DG11" s="48"/>
      <c r="DH11" s="174"/>
      <c r="DI11" s="187" t="s">
        <v>1</v>
      </c>
      <c r="DJ11" s="46">
        <f t="shared" ref="DJ11:DJ15" si="6">+CZ11</f>
        <v>0</v>
      </c>
      <c r="DK11" s="44">
        <f t="shared" ref="DK11:DK15" si="7">+DF11</f>
        <v>0</v>
      </c>
      <c r="DL11" s="45">
        <f t="shared" ref="DL11:DL15" si="8">+DJ11+DK11</f>
        <v>0</v>
      </c>
      <c r="DM11"/>
    </row>
    <row r="12" spans="1:119" s="25" customFormat="1" ht="15.6" x14ac:dyDescent="0.3">
      <c r="A12" s="33">
        <v>3</v>
      </c>
      <c r="B12" s="33" t="s">
        <v>2</v>
      </c>
      <c r="C12" s="42"/>
      <c r="D12" s="43"/>
      <c r="E12" s="44"/>
      <c r="F12" s="44"/>
      <c r="G12" s="44"/>
      <c r="H12" s="44"/>
      <c r="I12" s="45"/>
      <c r="J12" s="46"/>
      <c r="K12" s="44"/>
      <c r="L12" s="44"/>
      <c r="M12" s="44"/>
      <c r="N12" s="44"/>
      <c r="O12" s="45"/>
      <c r="P12" s="137"/>
      <c r="Q12" s="138"/>
      <c r="R12" s="139"/>
      <c r="S12" s="39"/>
      <c r="T12" s="43"/>
      <c r="U12" s="44"/>
      <c r="V12" s="44"/>
      <c r="W12" s="44"/>
      <c r="X12" s="44"/>
      <c r="Y12" s="45"/>
      <c r="Z12" s="46"/>
      <c r="AA12" s="44"/>
      <c r="AB12" s="44"/>
      <c r="AC12" s="44"/>
      <c r="AD12" s="44"/>
      <c r="AE12" s="45"/>
      <c r="AF12" s="137"/>
      <c r="AG12" s="138"/>
      <c r="AH12" s="139"/>
      <c r="AI12" s="41"/>
      <c r="AJ12" s="43"/>
      <c r="AK12" s="44"/>
      <c r="AL12" s="44"/>
      <c r="AM12" s="44"/>
      <c r="AN12" s="44"/>
      <c r="AO12" s="45"/>
      <c r="AP12" s="46"/>
      <c r="AQ12" s="44"/>
      <c r="AR12" s="44"/>
      <c r="AS12" s="44"/>
      <c r="AT12" s="44"/>
      <c r="AU12" s="45"/>
      <c r="AV12" s="137"/>
      <c r="AW12" s="138"/>
      <c r="AX12" s="139"/>
      <c r="AY12" s="41"/>
      <c r="AZ12" s="43"/>
      <c r="BA12" s="44"/>
      <c r="BB12" s="44"/>
      <c r="BC12" s="44"/>
      <c r="BD12" s="44"/>
      <c r="BE12" s="45"/>
      <c r="BF12" s="46"/>
      <c r="BG12" s="44"/>
      <c r="BH12" s="44"/>
      <c r="BI12" s="44"/>
      <c r="BJ12" s="44"/>
      <c r="BK12" s="45"/>
      <c r="BL12" s="137"/>
      <c r="BM12" s="138"/>
      <c r="BN12" s="139"/>
      <c r="BO12" s="41"/>
      <c r="BP12" s="43"/>
      <c r="BQ12" s="44"/>
      <c r="BR12" s="44"/>
      <c r="BS12" s="44"/>
      <c r="BT12" s="44"/>
      <c r="BU12" s="45"/>
      <c r="BV12" s="46"/>
      <c r="BW12" s="44"/>
      <c r="BX12" s="44"/>
      <c r="BY12" s="44"/>
      <c r="BZ12" s="44"/>
      <c r="CA12" s="45"/>
      <c r="CB12" s="137"/>
      <c r="CC12" s="138"/>
      <c r="CD12" s="139"/>
      <c r="CE12" s="41"/>
      <c r="CF12" s="43"/>
      <c r="CG12" s="44"/>
      <c r="CH12" s="44"/>
      <c r="CI12" s="44"/>
      <c r="CJ12" s="44"/>
      <c r="CK12" s="45"/>
      <c r="CL12" s="46"/>
      <c r="CM12" s="44"/>
      <c r="CN12" s="44"/>
      <c r="CO12" s="44"/>
      <c r="CP12" s="44"/>
      <c r="CQ12" s="45"/>
      <c r="CR12" s="137"/>
      <c r="CS12" s="138"/>
      <c r="CT12" s="139"/>
      <c r="CU12" s="41"/>
      <c r="CV12" s="46">
        <f t="shared" si="0"/>
        <v>0</v>
      </c>
      <c r="CW12" s="44"/>
      <c r="CX12" s="44">
        <f t="shared" si="1"/>
        <v>0</v>
      </c>
      <c r="CY12" s="47"/>
      <c r="CZ12" s="44">
        <f t="shared" si="2"/>
        <v>0</v>
      </c>
      <c r="DA12" s="48"/>
      <c r="DB12" s="46">
        <f t="shared" si="3"/>
        <v>0</v>
      </c>
      <c r="DC12" s="47"/>
      <c r="DD12" s="44">
        <f t="shared" si="4"/>
        <v>0</v>
      </c>
      <c r="DE12" s="47"/>
      <c r="DF12" s="44">
        <f t="shared" si="5"/>
        <v>0</v>
      </c>
      <c r="DG12" s="48"/>
      <c r="DH12" s="174"/>
      <c r="DI12" s="187" t="s">
        <v>2</v>
      </c>
      <c r="DJ12" s="46">
        <f t="shared" si="6"/>
        <v>0</v>
      </c>
      <c r="DK12" s="44">
        <f t="shared" si="7"/>
        <v>0</v>
      </c>
      <c r="DL12" s="45">
        <f t="shared" si="8"/>
        <v>0</v>
      </c>
      <c r="DM12"/>
    </row>
    <row r="13" spans="1:119" s="25" customFormat="1" ht="15.6" x14ac:dyDescent="0.3">
      <c r="A13" s="33">
        <v>4</v>
      </c>
      <c r="B13" s="33" t="s">
        <v>3</v>
      </c>
      <c r="C13" s="42"/>
      <c r="D13" s="43"/>
      <c r="E13" s="44"/>
      <c r="F13" s="44"/>
      <c r="G13" s="44"/>
      <c r="H13" s="44"/>
      <c r="I13" s="45"/>
      <c r="J13" s="46"/>
      <c r="K13" s="44"/>
      <c r="L13" s="44"/>
      <c r="M13" s="44"/>
      <c r="N13" s="44"/>
      <c r="O13" s="45"/>
      <c r="P13" s="137"/>
      <c r="Q13" s="138"/>
      <c r="R13" s="139"/>
      <c r="S13" s="39"/>
      <c r="T13" s="43"/>
      <c r="U13" s="44"/>
      <c r="V13" s="44"/>
      <c r="W13" s="44"/>
      <c r="X13" s="44"/>
      <c r="Y13" s="45"/>
      <c r="Z13" s="46"/>
      <c r="AA13" s="44"/>
      <c r="AB13" s="44"/>
      <c r="AC13" s="44"/>
      <c r="AD13" s="44"/>
      <c r="AE13" s="45"/>
      <c r="AF13" s="137"/>
      <c r="AG13" s="138"/>
      <c r="AH13" s="139"/>
      <c r="AI13" s="41"/>
      <c r="AJ13" s="43"/>
      <c r="AK13" s="44"/>
      <c r="AL13" s="44"/>
      <c r="AM13" s="44"/>
      <c r="AN13" s="44"/>
      <c r="AO13" s="45"/>
      <c r="AP13" s="46"/>
      <c r="AQ13" s="44"/>
      <c r="AR13" s="44"/>
      <c r="AS13" s="44"/>
      <c r="AT13" s="44"/>
      <c r="AU13" s="45"/>
      <c r="AV13" s="137"/>
      <c r="AW13" s="138"/>
      <c r="AX13" s="139"/>
      <c r="AY13" s="41"/>
      <c r="AZ13" s="43"/>
      <c r="BA13" s="44"/>
      <c r="BB13" s="44"/>
      <c r="BC13" s="44"/>
      <c r="BD13" s="44"/>
      <c r="BE13" s="45"/>
      <c r="BF13" s="46"/>
      <c r="BG13" s="44"/>
      <c r="BH13" s="44"/>
      <c r="BI13" s="44"/>
      <c r="BJ13" s="44"/>
      <c r="BK13" s="45"/>
      <c r="BL13" s="137"/>
      <c r="BM13" s="138"/>
      <c r="BN13" s="139"/>
      <c r="BO13" s="41"/>
      <c r="BP13" s="43"/>
      <c r="BQ13" s="44"/>
      <c r="BR13" s="44"/>
      <c r="BS13" s="44"/>
      <c r="BT13" s="44"/>
      <c r="BU13" s="45"/>
      <c r="BV13" s="46"/>
      <c r="BW13" s="44"/>
      <c r="BX13" s="44"/>
      <c r="BY13" s="44"/>
      <c r="BZ13" s="44"/>
      <c r="CA13" s="45"/>
      <c r="CB13" s="137"/>
      <c r="CC13" s="138"/>
      <c r="CD13" s="139"/>
      <c r="CE13" s="41"/>
      <c r="CF13" s="43"/>
      <c r="CG13" s="44"/>
      <c r="CH13" s="44"/>
      <c r="CI13" s="44"/>
      <c r="CJ13" s="44"/>
      <c r="CK13" s="45"/>
      <c r="CL13" s="46"/>
      <c r="CM13" s="44"/>
      <c r="CN13" s="44"/>
      <c r="CO13" s="44"/>
      <c r="CP13" s="44"/>
      <c r="CQ13" s="45"/>
      <c r="CR13" s="137"/>
      <c r="CS13" s="138"/>
      <c r="CT13" s="139"/>
      <c r="CU13" s="41"/>
      <c r="CV13" s="46">
        <f t="shared" si="0"/>
        <v>0</v>
      </c>
      <c r="CW13" s="44"/>
      <c r="CX13" s="44">
        <f t="shared" si="1"/>
        <v>0</v>
      </c>
      <c r="CY13" s="47"/>
      <c r="CZ13" s="44">
        <f t="shared" si="2"/>
        <v>0</v>
      </c>
      <c r="DA13" s="48"/>
      <c r="DB13" s="46">
        <f t="shared" si="3"/>
        <v>0</v>
      </c>
      <c r="DC13" s="47"/>
      <c r="DD13" s="44">
        <f t="shared" si="4"/>
        <v>0</v>
      </c>
      <c r="DE13" s="47"/>
      <c r="DF13" s="44">
        <f t="shared" si="5"/>
        <v>0</v>
      </c>
      <c r="DG13" s="48"/>
      <c r="DH13" s="174"/>
      <c r="DI13" s="187" t="s">
        <v>3</v>
      </c>
      <c r="DJ13" s="46">
        <f t="shared" si="6"/>
        <v>0</v>
      </c>
      <c r="DK13" s="44">
        <f t="shared" si="7"/>
        <v>0</v>
      </c>
      <c r="DL13" s="45">
        <f t="shared" si="8"/>
        <v>0</v>
      </c>
      <c r="DM13"/>
    </row>
    <row r="14" spans="1:119" s="25" customFormat="1" ht="15.6" x14ac:dyDescent="0.3">
      <c r="A14" s="33">
        <v>5</v>
      </c>
      <c r="B14" s="33" t="s">
        <v>4</v>
      </c>
      <c r="C14" s="42"/>
      <c r="D14" s="43"/>
      <c r="E14" s="44"/>
      <c r="F14" s="44"/>
      <c r="G14" s="44"/>
      <c r="H14" s="44"/>
      <c r="I14" s="45"/>
      <c r="J14" s="46"/>
      <c r="K14" s="44"/>
      <c r="L14" s="44"/>
      <c r="M14" s="44"/>
      <c r="N14" s="44"/>
      <c r="O14" s="45"/>
      <c r="P14" s="137"/>
      <c r="Q14" s="138"/>
      <c r="R14" s="139"/>
      <c r="S14" s="39"/>
      <c r="T14" s="43"/>
      <c r="U14" s="44"/>
      <c r="V14" s="44"/>
      <c r="W14" s="44"/>
      <c r="X14" s="44"/>
      <c r="Y14" s="45"/>
      <c r="Z14" s="46"/>
      <c r="AA14" s="44"/>
      <c r="AB14" s="44"/>
      <c r="AC14" s="44"/>
      <c r="AD14" s="44"/>
      <c r="AE14" s="45"/>
      <c r="AF14" s="137"/>
      <c r="AG14" s="138"/>
      <c r="AH14" s="139"/>
      <c r="AI14" s="41"/>
      <c r="AJ14" s="43"/>
      <c r="AK14" s="44"/>
      <c r="AL14" s="44"/>
      <c r="AM14" s="44"/>
      <c r="AN14" s="44"/>
      <c r="AO14" s="45"/>
      <c r="AP14" s="46"/>
      <c r="AQ14" s="44"/>
      <c r="AR14" s="44"/>
      <c r="AS14" s="44"/>
      <c r="AT14" s="44"/>
      <c r="AU14" s="45"/>
      <c r="AV14" s="137"/>
      <c r="AW14" s="138"/>
      <c r="AX14" s="139"/>
      <c r="AY14" s="41"/>
      <c r="AZ14" s="43"/>
      <c r="BA14" s="44"/>
      <c r="BB14" s="44"/>
      <c r="BC14" s="44"/>
      <c r="BD14" s="44"/>
      <c r="BE14" s="45"/>
      <c r="BF14" s="46"/>
      <c r="BG14" s="44"/>
      <c r="BH14" s="44"/>
      <c r="BI14" s="44"/>
      <c r="BJ14" s="44"/>
      <c r="BK14" s="45"/>
      <c r="BL14" s="137"/>
      <c r="BM14" s="138"/>
      <c r="BN14" s="139"/>
      <c r="BO14" s="41"/>
      <c r="BP14" s="43"/>
      <c r="BQ14" s="44"/>
      <c r="BR14" s="44"/>
      <c r="BS14" s="44"/>
      <c r="BT14" s="44"/>
      <c r="BU14" s="45"/>
      <c r="BV14" s="46"/>
      <c r="BW14" s="44"/>
      <c r="BX14" s="44"/>
      <c r="BY14" s="44"/>
      <c r="BZ14" s="44"/>
      <c r="CA14" s="45"/>
      <c r="CB14" s="137"/>
      <c r="CC14" s="138"/>
      <c r="CD14" s="139"/>
      <c r="CE14" s="41"/>
      <c r="CF14" s="43"/>
      <c r="CG14" s="44"/>
      <c r="CH14" s="44"/>
      <c r="CI14" s="44"/>
      <c r="CJ14" s="44"/>
      <c r="CK14" s="45"/>
      <c r="CL14" s="46"/>
      <c r="CM14" s="44"/>
      <c r="CN14" s="44"/>
      <c r="CO14" s="44"/>
      <c r="CP14" s="44"/>
      <c r="CQ14" s="45"/>
      <c r="CR14" s="137"/>
      <c r="CS14" s="138"/>
      <c r="CT14" s="139"/>
      <c r="CU14" s="41"/>
      <c r="CV14" s="46">
        <f t="shared" si="0"/>
        <v>0</v>
      </c>
      <c r="CW14" s="44"/>
      <c r="CX14" s="44">
        <f t="shared" si="1"/>
        <v>0</v>
      </c>
      <c r="CY14" s="47"/>
      <c r="CZ14" s="44">
        <f t="shared" si="2"/>
        <v>0</v>
      </c>
      <c r="DA14" s="48"/>
      <c r="DB14" s="46">
        <f t="shared" si="3"/>
        <v>0</v>
      </c>
      <c r="DC14" s="47"/>
      <c r="DD14" s="44">
        <f t="shared" si="4"/>
        <v>0</v>
      </c>
      <c r="DE14" s="47"/>
      <c r="DF14" s="44">
        <f t="shared" si="5"/>
        <v>0</v>
      </c>
      <c r="DG14" s="48"/>
      <c r="DH14" s="174"/>
      <c r="DI14" s="187" t="s">
        <v>4</v>
      </c>
      <c r="DJ14" s="46">
        <f t="shared" si="6"/>
        <v>0</v>
      </c>
      <c r="DK14" s="44">
        <f t="shared" si="7"/>
        <v>0</v>
      </c>
      <c r="DL14" s="45">
        <f t="shared" si="8"/>
        <v>0</v>
      </c>
      <c r="DM14"/>
    </row>
    <row r="15" spans="1:119" s="25" customFormat="1" ht="15.6" x14ac:dyDescent="0.3">
      <c r="A15" s="33">
        <v>6</v>
      </c>
      <c r="B15" s="33" t="s">
        <v>5</v>
      </c>
      <c r="C15" s="42"/>
      <c r="D15" s="43"/>
      <c r="E15" s="44"/>
      <c r="F15" s="44"/>
      <c r="G15" s="44"/>
      <c r="H15" s="44"/>
      <c r="I15" s="45"/>
      <c r="J15" s="46"/>
      <c r="K15" s="44"/>
      <c r="L15" s="44"/>
      <c r="M15" s="44"/>
      <c r="N15" s="44"/>
      <c r="O15" s="45"/>
      <c r="P15" s="137"/>
      <c r="Q15" s="138"/>
      <c r="R15" s="139"/>
      <c r="S15" s="39"/>
      <c r="T15" s="43"/>
      <c r="U15" s="44"/>
      <c r="V15" s="44"/>
      <c r="W15" s="44"/>
      <c r="X15" s="44"/>
      <c r="Y15" s="45"/>
      <c r="Z15" s="46"/>
      <c r="AA15" s="44"/>
      <c r="AB15" s="44"/>
      <c r="AC15" s="44"/>
      <c r="AD15" s="44"/>
      <c r="AE15" s="45"/>
      <c r="AF15" s="137"/>
      <c r="AG15" s="138"/>
      <c r="AH15" s="139"/>
      <c r="AI15" s="41"/>
      <c r="AJ15" s="43"/>
      <c r="AK15" s="44"/>
      <c r="AL15" s="44"/>
      <c r="AM15" s="44"/>
      <c r="AN15" s="44"/>
      <c r="AO15" s="45"/>
      <c r="AP15" s="46"/>
      <c r="AQ15" s="44"/>
      <c r="AR15" s="44"/>
      <c r="AS15" s="44"/>
      <c r="AT15" s="44"/>
      <c r="AU15" s="45"/>
      <c r="AV15" s="137"/>
      <c r="AW15" s="138"/>
      <c r="AX15" s="139"/>
      <c r="AY15" s="41"/>
      <c r="AZ15" s="43"/>
      <c r="BA15" s="44"/>
      <c r="BB15" s="44"/>
      <c r="BC15" s="44"/>
      <c r="BD15" s="44"/>
      <c r="BE15" s="45"/>
      <c r="BF15" s="46"/>
      <c r="BG15" s="44"/>
      <c r="BH15" s="44"/>
      <c r="BI15" s="44"/>
      <c r="BJ15" s="44"/>
      <c r="BK15" s="45"/>
      <c r="BL15" s="137"/>
      <c r="BM15" s="138"/>
      <c r="BN15" s="139"/>
      <c r="BO15" s="41"/>
      <c r="BP15" s="43"/>
      <c r="BQ15" s="44"/>
      <c r="BR15" s="44"/>
      <c r="BS15" s="44"/>
      <c r="BT15" s="44"/>
      <c r="BU15" s="45"/>
      <c r="BV15" s="46"/>
      <c r="BW15" s="44"/>
      <c r="BX15" s="44"/>
      <c r="BY15" s="44"/>
      <c r="BZ15" s="44"/>
      <c r="CA15" s="45"/>
      <c r="CB15" s="137"/>
      <c r="CC15" s="138"/>
      <c r="CD15" s="139"/>
      <c r="CE15" s="41"/>
      <c r="CF15" s="43"/>
      <c r="CG15" s="44"/>
      <c r="CH15" s="44"/>
      <c r="CI15" s="44"/>
      <c r="CJ15" s="44"/>
      <c r="CK15" s="45"/>
      <c r="CL15" s="46"/>
      <c r="CM15" s="44"/>
      <c r="CN15" s="44"/>
      <c r="CO15" s="44"/>
      <c r="CP15" s="44"/>
      <c r="CQ15" s="45"/>
      <c r="CR15" s="137"/>
      <c r="CS15" s="138"/>
      <c r="CT15" s="139"/>
      <c r="CU15" s="41"/>
      <c r="CV15" s="46">
        <f t="shared" si="0"/>
        <v>0</v>
      </c>
      <c r="CW15" s="44"/>
      <c r="CX15" s="44">
        <f t="shared" si="1"/>
        <v>0</v>
      </c>
      <c r="CY15" s="47"/>
      <c r="CZ15" s="44">
        <f t="shared" si="2"/>
        <v>0</v>
      </c>
      <c r="DA15" s="48"/>
      <c r="DB15" s="46">
        <f t="shared" si="3"/>
        <v>0</v>
      </c>
      <c r="DC15" s="47"/>
      <c r="DD15" s="44">
        <f t="shared" si="4"/>
        <v>0</v>
      </c>
      <c r="DE15" s="47"/>
      <c r="DF15" s="44">
        <f t="shared" si="5"/>
        <v>0</v>
      </c>
      <c r="DG15" s="48"/>
      <c r="DH15" s="174"/>
      <c r="DI15" s="187" t="s">
        <v>5</v>
      </c>
      <c r="DJ15" s="46">
        <f t="shared" si="6"/>
        <v>0</v>
      </c>
      <c r="DK15" s="44">
        <f t="shared" si="7"/>
        <v>0</v>
      </c>
      <c r="DL15" s="45">
        <f t="shared" si="8"/>
        <v>0</v>
      </c>
      <c r="DM15"/>
    </row>
    <row r="16" spans="1:119" s="25" customFormat="1" ht="15.6" x14ac:dyDescent="0.3">
      <c r="A16" s="33">
        <v>7</v>
      </c>
      <c r="B16" s="33" t="s">
        <v>92</v>
      </c>
      <c r="C16" s="50"/>
      <c r="D16" s="51"/>
      <c r="E16" s="55"/>
      <c r="F16" s="52"/>
      <c r="G16" s="55"/>
      <c r="H16" s="52"/>
      <c r="I16" s="56"/>
      <c r="J16" s="54"/>
      <c r="K16" s="55"/>
      <c r="L16" s="52"/>
      <c r="M16" s="55"/>
      <c r="N16" s="52"/>
      <c r="O16" s="56"/>
      <c r="P16" s="143"/>
      <c r="Q16" s="144"/>
      <c r="R16" s="145"/>
      <c r="S16" s="39"/>
      <c r="T16" s="51"/>
      <c r="U16" s="55"/>
      <c r="V16" s="52"/>
      <c r="W16" s="55"/>
      <c r="X16" s="52"/>
      <c r="Y16" s="56"/>
      <c r="Z16" s="54"/>
      <c r="AA16" s="55"/>
      <c r="AB16" s="52"/>
      <c r="AC16" s="55"/>
      <c r="AD16" s="52"/>
      <c r="AE16" s="56"/>
      <c r="AF16" s="143"/>
      <c r="AG16" s="144"/>
      <c r="AH16" s="145"/>
      <c r="AI16" s="41"/>
      <c r="AJ16" s="51"/>
      <c r="AK16" s="55"/>
      <c r="AL16" s="52"/>
      <c r="AM16" s="55"/>
      <c r="AN16" s="52"/>
      <c r="AO16" s="56"/>
      <c r="AP16" s="54"/>
      <c r="AQ16" s="55"/>
      <c r="AR16" s="52"/>
      <c r="AS16" s="55"/>
      <c r="AT16" s="52"/>
      <c r="AU16" s="56"/>
      <c r="AV16" s="143"/>
      <c r="AW16" s="144"/>
      <c r="AX16" s="145"/>
      <c r="AY16" s="41"/>
      <c r="AZ16" s="51"/>
      <c r="BA16" s="55"/>
      <c r="BB16" s="52"/>
      <c r="BC16" s="55"/>
      <c r="BD16" s="52"/>
      <c r="BE16" s="56"/>
      <c r="BF16" s="54"/>
      <c r="BG16" s="55"/>
      <c r="BH16" s="52"/>
      <c r="BI16" s="55"/>
      <c r="BJ16" s="52"/>
      <c r="BK16" s="56"/>
      <c r="BL16" s="143"/>
      <c r="BM16" s="144"/>
      <c r="BN16" s="145"/>
      <c r="BO16" s="41"/>
      <c r="BP16" s="51"/>
      <c r="BQ16" s="55"/>
      <c r="BR16" s="52"/>
      <c r="BS16" s="55"/>
      <c r="BT16" s="52"/>
      <c r="BU16" s="56"/>
      <c r="BV16" s="54"/>
      <c r="BW16" s="55"/>
      <c r="BX16" s="54"/>
      <c r="BY16" s="55"/>
      <c r="BZ16" s="54"/>
      <c r="CA16" s="56"/>
      <c r="CB16" s="143"/>
      <c r="CC16" s="144"/>
      <c r="CD16" s="145"/>
      <c r="CE16" s="41"/>
      <c r="CF16" s="51"/>
      <c r="CG16" s="55"/>
      <c r="CH16" s="52"/>
      <c r="CI16" s="55"/>
      <c r="CJ16" s="52"/>
      <c r="CK16" s="56"/>
      <c r="CL16" s="54"/>
      <c r="CM16" s="55"/>
      <c r="CN16" s="52"/>
      <c r="CO16" s="55"/>
      <c r="CP16" s="52"/>
      <c r="CQ16" s="56"/>
      <c r="CR16" s="143"/>
      <c r="CS16" s="144"/>
      <c r="CT16" s="145"/>
      <c r="CU16" s="41"/>
      <c r="CV16" s="54">
        <f>SUM(CV10:CV15)</f>
        <v>0</v>
      </c>
      <c r="CW16" s="55" t="e">
        <f>+CV16/$CV$111</f>
        <v>#DIV/0!</v>
      </c>
      <c r="CX16" s="52">
        <f>SUM(CX10:CX15)</f>
        <v>0</v>
      </c>
      <c r="CY16" s="55" t="e">
        <f>+CX16/$CX$111</f>
        <v>#DIV/0!</v>
      </c>
      <c r="CZ16" s="52">
        <f t="shared" si="2"/>
        <v>0</v>
      </c>
      <c r="DA16" s="56" t="e">
        <f>+CZ16/$CZ$111</f>
        <v>#DIV/0!</v>
      </c>
      <c r="DB16" s="54">
        <f>SUM(DB10:DB15)</f>
        <v>0</v>
      </c>
      <c r="DC16" s="55" t="e">
        <f>+DB16/$DB$111</f>
        <v>#DIV/0!</v>
      </c>
      <c r="DD16" s="52">
        <f>SUM(DD10:DD15)</f>
        <v>0</v>
      </c>
      <c r="DE16" s="55" t="e">
        <f>+DD16/$DD$111</f>
        <v>#DIV/0!</v>
      </c>
      <c r="DF16" s="52">
        <f>SUM(DF10:DF15)</f>
        <v>0</v>
      </c>
      <c r="DG16" s="56" t="e">
        <f>+DF16/$DF$111</f>
        <v>#DIV/0!</v>
      </c>
      <c r="DH16" s="175"/>
      <c r="DI16" s="187" t="s">
        <v>92</v>
      </c>
      <c r="DJ16" s="54">
        <f>SUM(DJ10:DJ15)</f>
        <v>0</v>
      </c>
      <c r="DK16" s="52">
        <f>SUM(DK10:DK15)</f>
        <v>0</v>
      </c>
      <c r="DL16" s="53">
        <f>SUM(DL10:DL15)</f>
        <v>0</v>
      </c>
      <c r="DM16"/>
      <c r="DO16" s="57"/>
    </row>
    <row r="17" spans="1:117" s="25" customFormat="1" ht="15.6" x14ac:dyDescent="0.3">
      <c r="A17" s="33"/>
      <c r="B17" s="33"/>
      <c r="C17" s="42"/>
      <c r="D17" s="43"/>
      <c r="E17" s="44"/>
      <c r="F17" s="44"/>
      <c r="G17" s="44"/>
      <c r="H17" s="44"/>
      <c r="I17" s="45"/>
      <c r="J17" s="46"/>
      <c r="K17" s="44"/>
      <c r="L17" s="44"/>
      <c r="M17" s="44"/>
      <c r="N17" s="44"/>
      <c r="O17" s="45"/>
      <c r="P17" s="146"/>
      <c r="Q17" s="147"/>
      <c r="R17" s="148"/>
      <c r="S17" s="39"/>
      <c r="T17" s="43"/>
      <c r="U17" s="44"/>
      <c r="V17" s="44"/>
      <c r="W17" s="44"/>
      <c r="X17" s="44"/>
      <c r="Y17" s="45"/>
      <c r="Z17" s="46"/>
      <c r="AA17" s="44"/>
      <c r="AB17" s="44"/>
      <c r="AC17" s="44"/>
      <c r="AD17" s="44"/>
      <c r="AE17" s="45"/>
      <c r="AF17" s="146"/>
      <c r="AG17" s="147"/>
      <c r="AH17" s="148"/>
      <c r="AI17" s="41"/>
      <c r="AJ17" s="43"/>
      <c r="AK17" s="44"/>
      <c r="AL17" s="44"/>
      <c r="AM17" s="44"/>
      <c r="AN17" s="44"/>
      <c r="AO17" s="45"/>
      <c r="AP17" s="46"/>
      <c r="AQ17" s="44"/>
      <c r="AR17" s="44"/>
      <c r="AS17" s="44"/>
      <c r="AT17" s="44"/>
      <c r="AU17" s="45"/>
      <c r="AV17" s="146"/>
      <c r="AW17" s="147"/>
      <c r="AX17" s="148"/>
      <c r="AY17" s="41"/>
      <c r="AZ17" s="43"/>
      <c r="BA17" s="44"/>
      <c r="BB17" s="44"/>
      <c r="BC17" s="44"/>
      <c r="BD17" s="44"/>
      <c r="BE17" s="45"/>
      <c r="BF17" s="46"/>
      <c r="BG17" s="44"/>
      <c r="BH17" s="44"/>
      <c r="BI17" s="44"/>
      <c r="BJ17" s="44"/>
      <c r="BK17" s="45"/>
      <c r="BL17" s="146"/>
      <c r="BM17" s="147"/>
      <c r="BN17" s="148"/>
      <c r="BO17" s="41"/>
      <c r="BP17" s="43"/>
      <c r="BQ17" s="44"/>
      <c r="BR17" s="44"/>
      <c r="BS17" s="44"/>
      <c r="BT17" s="44"/>
      <c r="BU17" s="45"/>
      <c r="BV17" s="46"/>
      <c r="BW17" s="44"/>
      <c r="BX17" s="44"/>
      <c r="BY17" s="44"/>
      <c r="BZ17" s="44"/>
      <c r="CA17" s="45"/>
      <c r="CB17" s="146"/>
      <c r="CC17" s="147"/>
      <c r="CD17" s="148"/>
      <c r="CE17" s="41"/>
      <c r="CF17" s="43"/>
      <c r="CG17" s="44"/>
      <c r="CH17" s="44"/>
      <c r="CI17" s="44"/>
      <c r="CJ17" s="44"/>
      <c r="CK17" s="45"/>
      <c r="CL17" s="46"/>
      <c r="CM17" s="44"/>
      <c r="CN17" s="44"/>
      <c r="CO17" s="44"/>
      <c r="CP17" s="44"/>
      <c r="CQ17" s="45"/>
      <c r="CR17" s="146"/>
      <c r="CS17" s="147"/>
      <c r="CT17" s="148"/>
      <c r="CU17" s="41"/>
      <c r="CV17" s="46"/>
      <c r="CW17" s="44"/>
      <c r="CX17" s="47"/>
      <c r="CY17" s="47"/>
      <c r="CZ17" s="44"/>
      <c r="DA17" s="48"/>
      <c r="DB17" s="58"/>
      <c r="DC17" s="47"/>
      <c r="DD17" s="47"/>
      <c r="DE17" s="47"/>
      <c r="DF17" s="47"/>
      <c r="DG17" s="48"/>
      <c r="DH17" s="174"/>
      <c r="DI17" s="187"/>
      <c r="DJ17" s="46"/>
      <c r="DK17" s="44"/>
      <c r="DL17" s="45"/>
      <c r="DM17"/>
    </row>
    <row r="18" spans="1:117" s="25" customFormat="1" ht="15.6" x14ac:dyDescent="0.3">
      <c r="A18" s="32" t="s">
        <v>52</v>
      </c>
      <c r="B18" s="33"/>
      <c r="C18" s="42"/>
      <c r="D18" s="43"/>
      <c r="E18" s="44"/>
      <c r="F18" s="44"/>
      <c r="G18" s="44"/>
      <c r="H18" s="44"/>
      <c r="I18" s="45"/>
      <c r="J18" s="46"/>
      <c r="K18" s="44"/>
      <c r="L18" s="44"/>
      <c r="M18" s="44"/>
      <c r="N18" s="44"/>
      <c r="O18" s="45"/>
      <c r="P18" s="146"/>
      <c r="Q18" s="147"/>
      <c r="R18" s="148"/>
      <c r="S18" s="39"/>
      <c r="T18" s="43"/>
      <c r="U18" s="44"/>
      <c r="V18" s="44"/>
      <c r="W18" s="44"/>
      <c r="X18" s="44"/>
      <c r="Y18" s="45"/>
      <c r="Z18" s="46"/>
      <c r="AA18" s="44"/>
      <c r="AB18" s="44"/>
      <c r="AC18" s="44"/>
      <c r="AD18" s="44"/>
      <c r="AE18" s="45"/>
      <c r="AF18" s="146"/>
      <c r="AG18" s="147"/>
      <c r="AH18" s="148"/>
      <c r="AI18" s="41"/>
      <c r="AJ18" s="43"/>
      <c r="AK18" s="44"/>
      <c r="AL18" s="44"/>
      <c r="AM18" s="44"/>
      <c r="AN18" s="44"/>
      <c r="AO18" s="45"/>
      <c r="AP18" s="46"/>
      <c r="AQ18" s="44"/>
      <c r="AR18" s="44"/>
      <c r="AS18" s="44"/>
      <c r="AT18" s="44"/>
      <c r="AU18" s="45"/>
      <c r="AV18" s="146"/>
      <c r="AW18" s="147"/>
      <c r="AX18" s="148"/>
      <c r="AY18" s="41"/>
      <c r="AZ18" s="43"/>
      <c r="BA18" s="44"/>
      <c r="BB18" s="44"/>
      <c r="BC18" s="44"/>
      <c r="BD18" s="44"/>
      <c r="BE18" s="45"/>
      <c r="BF18" s="46"/>
      <c r="BG18" s="44"/>
      <c r="BH18" s="44"/>
      <c r="BI18" s="44"/>
      <c r="BJ18" s="44"/>
      <c r="BK18" s="45"/>
      <c r="BL18" s="146"/>
      <c r="BM18" s="147"/>
      <c r="BN18" s="148"/>
      <c r="BO18" s="41"/>
      <c r="BP18" s="43"/>
      <c r="BQ18" s="44"/>
      <c r="BR18" s="44"/>
      <c r="BS18" s="44"/>
      <c r="BT18" s="44"/>
      <c r="BU18" s="45"/>
      <c r="BV18" s="46"/>
      <c r="BW18" s="44"/>
      <c r="BX18" s="44"/>
      <c r="BY18" s="44"/>
      <c r="BZ18" s="44"/>
      <c r="CA18" s="45"/>
      <c r="CB18" s="146"/>
      <c r="CC18" s="147"/>
      <c r="CD18" s="148"/>
      <c r="CE18" s="41"/>
      <c r="CF18" s="43"/>
      <c r="CG18" s="44"/>
      <c r="CH18" s="44"/>
      <c r="CI18" s="44"/>
      <c r="CJ18" s="44"/>
      <c r="CK18" s="45"/>
      <c r="CL18" s="46"/>
      <c r="CM18" s="44"/>
      <c r="CN18" s="44"/>
      <c r="CO18" s="44"/>
      <c r="CP18" s="44"/>
      <c r="CQ18" s="45"/>
      <c r="CR18" s="146"/>
      <c r="CS18" s="147"/>
      <c r="CT18" s="148"/>
      <c r="CU18" s="41"/>
      <c r="CV18" s="46"/>
      <c r="CW18" s="44"/>
      <c r="CX18" s="47"/>
      <c r="CY18" s="47"/>
      <c r="CZ18" s="44"/>
      <c r="DA18" s="48"/>
      <c r="DB18" s="58"/>
      <c r="DC18" s="47"/>
      <c r="DD18" s="47"/>
      <c r="DE18" s="47"/>
      <c r="DF18" s="47"/>
      <c r="DG18" s="48"/>
      <c r="DH18" s="174"/>
      <c r="DI18" s="186" t="s">
        <v>52</v>
      </c>
      <c r="DJ18" s="46"/>
      <c r="DK18" s="44"/>
      <c r="DL18" s="45"/>
      <c r="DM18"/>
    </row>
    <row r="19" spans="1:117" s="25" customFormat="1" ht="15.6" x14ac:dyDescent="0.3">
      <c r="A19" s="32"/>
      <c r="B19" s="59" t="s">
        <v>63</v>
      </c>
      <c r="C19" s="42"/>
      <c r="D19" s="43"/>
      <c r="E19" s="44"/>
      <c r="F19" s="44"/>
      <c r="G19" s="44"/>
      <c r="H19" s="44"/>
      <c r="I19" s="45"/>
      <c r="J19" s="46"/>
      <c r="K19" s="44"/>
      <c r="L19" s="44"/>
      <c r="M19" s="44"/>
      <c r="N19" s="44"/>
      <c r="O19" s="45"/>
      <c r="P19" s="146"/>
      <c r="Q19" s="147"/>
      <c r="R19" s="148"/>
      <c r="S19" s="39"/>
      <c r="T19" s="43"/>
      <c r="U19" s="44"/>
      <c r="V19" s="44"/>
      <c r="W19" s="44"/>
      <c r="X19" s="44"/>
      <c r="Y19" s="45"/>
      <c r="Z19" s="46"/>
      <c r="AA19" s="44"/>
      <c r="AB19" s="44"/>
      <c r="AC19" s="44"/>
      <c r="AD19" s="44"/>
      <c r="AE19" s="45"/>
      <c r="AF19" s="146"/>
      <c r="AG19" s="147"/>
      <c r="AH19" s="148"/>
      <c r="AI19" s="41"/>
      <c r="AJ19" s="43"/>
      <c r="AK19" s="44"/>
      <c r="AL19" s="44"/>
      <c r="AM19" s="44"/>
      <c r="AN19" s="44"/>
      <c r="AO19" s="45"/>
      <c r="AP19" s="46"/>
      <c r="AQ19" s="44"/>
      <c r="AR19" s="44"/>
      <c r="AS19" s="44"/>
      <c r="AT19" s="44"/>
      <c r="AU19" s="45"/>
      <c r="AV19" s="146"/>
      <c r="AW19" s="147"/>
      <c r="AX19" s="148"/>
      <c r="AY19" s="41"/>
      <c r="AZ19" s="43"/>
      <c r="BA19" s="44"/>
      <c r="BB19" s="44"/>
      <c r="BC19" s="44"/>
      <c r="BD19" s="44"/>
      <c r="BE19" s="45"/>
      <c r="BF19" s="46"/>
      <c r="BG19" s="44"/>
      <c r="BH19" s="44"/>
      <c r="BI19" s="44"/>
      <c r="BJ19" s="44"/>
      <c r="BK19" s="45"/>
      <c r="BL19" s="146"/>
      <c r="BM19" s="147"/>
      <c r="BN19" s="148"/>
      <c r="BO19" s="41"/>
      <c r="BP19" s="43"/>
      <c r="BQ19" s="44"/>
      <c r="BR19" s="44"/>
      <c r="BS19" s="44"/>
      <c r="BT19" s="44"/>
      <c r="BU19" s="45"/>
      <c r="BV19" s="46"/>
      <c r="BW19" s="44"/>
      <c r="BX19" s="44"/>
      <c r="BY19" s="44"/>
      <c r="BZ19" s="44"/>
      <c r="CA19" s="45"/>
      <c r="CB19" s="146"/>
      <c r="CC19" s="147"/>
      <c r="CD19" s="148"/>
      <c r="CE19" s="41"/>
      <c r="CF19" s="43"/>
      <c r="CG19" s="44"/>
      <c r="CH19" s="44"/>
      <c r="CI19" s="44"/>
      <c r="CJ19" s="44"/>
      <c r="CK19" s="45"/>
      <c r="CL19" s="46"/>
      <c r="CM19" s="44"/>
      <c r="CN19" s="44"/>
      <c r="CO19" s="44"/>
      <c r="CP19" s="44"/>
      <c r="CQ19" s="45"/>
      <c r="CR19" s="146"/>
      <c r="CS19" s="147"/>
      <c r="CT19" s="148"/>
      <c r="CU19" s="41"/>
      <c r="CV19" s="46"/>
      <c r="CW19" s="44"/>
      <c r="CX19" s="47"/>
      <c r="CY19" s="47"/>
      <c r="CZ19" s="44"/>
      <c r="DA19" s="48"/>
      <c r="DB19" s="58"/>
      <c r="DC19" s="47"/>
      <c r="DD19" s="47"/>
      <c r="DE19" s="47"/>
      <c r="DF19" s="47"/>
      <c r="DG19" s="48"/>
      <c r="DH19" s="174"/>
      <c r="DI19" s="189" t="s">
        <v>63</v>
      </c>
      <c r="DJ19" s="46"/>
      <c r="DK19" s="44"/>
      <c r="DL19" s="45"/>
      <c r="DM19"/>
    </row>
    <row r="20" spans="1:117" s="25" customFormat="1" ht="15.6" x14ac:dyDescent="0.3">
      <c r="A20" s="33">
        <v>8</v>
      </c>
      <c r="B20" s="33" t="s">
        <v>19</v>
      </c>
      <c r="C20" s="42"/>
      <c r="D20" s="43"/>
      <c r="E20" s="47"/>
      <c r="F20" s="44"/>
      <c r="G20" s="47"/>
      <c r="H20" s="44"/>
      <c r="I20" s="48"/>
      <c r="J20" s="46"/>
      <c r="K20" s="47"/>
      <c r="L20" s="44"/>
      <c r="M20" s="47"/>
      <c r="N20" s="44"/>
      <c r="O20" s="48"/>
      <c r="P20" s="137"/>
      <c r="Q20" s="138"/>
      <c r="R20" s="139"/>
      <c r="S20" s="39"/>
      <c r="T20" s="43"/>
      <c r="U20" s="47"/>
      <c r="V20" s="44"/>
      <c r="W20" s="47"/>
      <c r="X20" s="44"/>
      <c r="Y20" s="48"/>
      <c r="Z20" s="46"/>
      <c r="AA20" s="47"/>
      <c r="AB20" s="44"/>
      <c r="AC20" s="47"/>
      <c r="AD20" s="44"/>
      <c r="AE20" s="48"/>
      <c r="AF20" s="137"/>
      <c r="AG20" s="138"/>
      <c r="AH20" s="139"/>
      <c r="AI20" s="41"/>
      <c r="AJ20" s="43"/>
      <c r="AK20" s="47"/>
      <c r="AL20" s="44"/>
      <c r="AM20" s="47"/>
      <c r="AN20" s="44"/>
      <c r="AO20" s="48"/>
      <c r="AP20" s="46"/>
      <c r="AQ20" s="47"/>
      <c r="AR20" s="44"/>
      <c r="AS20" s="47"/>
      <c r="AT20" s="44"/>
      <c r="AU20" s="48"/>
      <c r="AV20" s="137"/>
      <c r="AW20" s="138"/>
      <c r="AX20" s="139"/>
      <c r="AY20" s="41"/>
      <c r="AZ20" s="43"/>
      <c r="BA20" s="47"/>
      <c r="BB20" s="44"/>
      <c r="BC20" s="47"/>
      <c r="BD20" s="44"/>
      <c r="BE20" s="48"/>
      <c r="BF20" s="46"/>
      <c r="BG20" s="47"/>
      <c r="BH20" s="44"/>
      <c r="BI20" s="47"/>
      <c r="BJ20" s="44"/>
      <c r="BK20" s="48"/>
      <c r="BL20" s="137"/>
      <c r="BM20" s="138"/>
      <c r="BN20" s="139"/>
      <c r="BO20" s="41"/>
      <c r="BP20" s="43"/>
      <c r="BQ20" s="47"/>
      <c r="BR20" s="44"/>
      <c r="BS20" s="47"/>
      <c r="BT20" s="44"/>
      <c r="BU20" s="48"/>
      <c r="BV20" s="46"/>
      <c r="BW20" s="47"/>
      <c r="BX20" s="44"/>
      <c r="BY20" s="47"/>
      <c r="BZ20" s="44"/>
      <c r="CA20" s="48"/>
      <c r="CB20" s="137"/>
      <c r="CC20" s="138"/>
      <c r="CD20" s="139"/>
      <c r="CE20" s="41"/>
      <c r="CF20" s="43"/>
      <c r="CG20" s="47"/>
      <c r="CH20" s="44"/>
      <c r="CI20" s="47"/>
      <c r="CJ20" s="44"/>
      <c r="CK20" s="48"/>
      <c r="CL20" s="46"/>
      <c r="CM20" s="47"/>
      <c r="CN20" s="44"/>
      <c r="CO20" s="47"/>
      <c r="CP20" s="44"/>
      <c r="CQ20" s="48"/>
      <c r="CR20" s="137"/>
      <c r="CS20" s="138"/>
      <c r="CT20" s="139"/>
      <c r="CU20" s="41"/>
      <c r="CV20" s="46">
        <f t="shared" ref="CV20:CV60" si="9">+D20+T20+AJ20+AZ20+BP20+CF20</f>
        <v>0</v>
      </c>
      <c r="CW20" s="47" t="e">
        <f t="shared" ref="CW20:CW63" si="10">+CV20/$CV$111</f>
        <v>#DIV/0!</v>
      </c>
      <c r="CX20" s="47">
        <f t="shared" ref="CX20:CX60" si="11">+F20+V20+AL20+BB20+BR20+CH20</f>
        <v>0</v>
      </c>
      <c r="CY20" s="47" t="e">
        <f t="shared" ref="CY20:CY63" si="12">+CX20/$CX$111</f>
        <v>#DIV/0!</v>
      </c>
      <c r="CZ20" s="44">
        <f t="shared" ref="CZ20:CZ63" si="13">+CV20+CX20</f>
        <v>0</v>
      </c>
      <c r="DA20" s="48" t="e">
        <f t="shared" ref="DA20:DA63" si="14">+CZ20/$CZ$111</f>
        <v>#DIV/0!</v>
      </c>
      <c r="DB20" s="46">
        <f t="shared" ref="DB20:DB60" si="15">+J20+Z20+AP20+BF20+BV20+CL20</f>
        <v>0</v>
      </c>
      <c r="DC20" s="47" t="e">
        <f t="shared" ref="DC20:DC63" si="16">+DB20/$DB$111</f>
        <v>#DIV/0!</v>
      </c>
      <c r="DD20" s="44">
        <f t="shared" ref="DD20:DD60" si="17">+L20+AB20+AR20+BH20+BX20+CN20</f>
        <v>0</v>
      </c>
      <c r="DE20" s="47" t="e">
        <f t="shared" ref="DE20:DE63" si="18">+DD20/$DD$111</f>
        <v>#DIV/0!</v>
      </c>
      <c r="DF20" s="44">
        <f t="shared" ref="DF20:DF60" si="19">+DB20+DD20</f>
        <v>0</v>
      </c>
      <c r="DG20" s="48" t="e">
        <f t="shared" ref="DG20:DG63" si="20">+DF20/$DF$111</f>
        <v>#DIV/0!</v>
      </c>
      <c r="DH20" s="174"/>
      <c r="DI20" s="187" t="s">
        <v>19</v>
      </c>
      <c r="DJ20" s="46">
        <f t="shared" ref="DJ20:DJ60" si="21">+CZ20</f>
        <v>0</v>
      </c>
      <c r="DK20" s="44">
        <f t="shared" ref="DK20:DK60" si="22">+DF20</f>
        <v>0</v>
      </c>
      <c r="DL20" s="45">
        <f t="shared" ref="DL20:DL62" si="23">+DJ20+DK20</f>
        <v>0</v>
      </c>
      <c r="DM20"/>
    </row>
    <row r="21" spans="1:117" s="25" customFormat="1" ht="15.6" x14ac:dyDescent="0.3">
      <c r="A21" s="33">
        <v>9</v>
      </c>
      <c r="B21" s="33" t="s">
        <v>20</v>
      </c>
      <c r="C21" s="42"/>
      <c r="D21" s="43"/>
      <c r="E21" s="47"/>
      <c r="F21" s="44"/>
      <c r="G21" s="47"/>
      <c r="H21" s="44"/>
      <c r="I21" s="48"/>
      <c r="J21" s="46"/>
      <c r="K21" s="47"/>
      <c r="L21" s="44"/>
      <c r="M21" s="47"/>
      <c r="N21" s="44"/>
      <c r="O21" s="48"/>
      <c r="P21" s="137"/>
      <c r="Q21" s="138"/>
      <c r="R21" s="139"/>
      <c r="S21" s="39"/>
      <c r="T21" s="43"/>
      <c r="U21" s="47"/>
      <c r="V21" s="44"/>
      <c r="W21" s="47"/>
      <c r="X21" s="44"/>
      <c r="Y21" s="48"/>
      <c r="Z21" s="46"/>
      <c r="AA21" s="47"/>
      <c r="AB21" s="44"/>
      <c r="AC21" s="47"/>
      <c r="AD21" s="44"/>
      <c r="AE21" s="48"/>
      <c r="AF21" s="137"/>
      <c r="AG21" s="138"/>
      <c r="AH21" s="139"/>
      <c r="AI21" s="41"/>
      <c r="AJ21" s="43"/>
      <c r="AK21" s="47"/>
      <c r="AL21" s="44"/>
      <c r="AM21" s="47"/>
      <c r="AN21" s="44"/>
      <c r="AO21" s="48"/>
      <c r="AP21" s="46"/>
      <c r="AQ21" s="47"/>
      <c r="AR21" s="44"/>
      <c r="AS21" s="47"/>
      <c r="AT21" s="44"/>
      <c r="AU21" s="48"/>
      <c r="AV21" s="137"/>
      <c r="AW21" s="138"/>
      <c r="AX21" s="139"/>
      <c r="AY21" s="41"/>
      <c r="AZ21" s="43"/>
      <c r="BA21" s="47"/>
      <c r="BB21" s="44"/>
      <c r="BC21" s="47"/>
      <c r="BD21" s="44"/>
      <c r="BE21" s="48"/>
      <c r="BF21" s="46"/>
      <c r="BG21" s="47"/>
      <c r="BH21" s="44"/>
      <c r="BI21" s="47"/>
      <c r="BJ21" s="44"/>
      <c r="BK21" s="48"/>
      <c r="BL21" s="137"/>
      <c r="BM21" s="138"/>
      <c r="BN21" s="139"/>
      <c r="BO21" s="41"/>
      <c r="BP21" s="43"/>
      <c r="BQ21" s="47"/>
      <c r="BR21" s="44"/>
      <c r="BS21" s="47"/>
      <c r="BT21" s="44"/>
      <c r="BU21" s="48"/>
      <c r="BV21" s="46"/>
      <c r="BW21" s="47"/>
      <c r="BX21" s="44"/>
      <c r="BY21" s="47"/>
      <c r="BZ21" s="44"/>
      <c r="CA21" s="48"/>
      <c r="CB21" s="137"/>
      <c r="CC21" s="138"/>
      <c r="CD21" s="139"/>
      <c r="CE21" s="41"/>
      <c r="CF21" s="43"/>
      <c r="CG21" s="47"/>
      <c r="CH21" s="44"/>
      <c r="CI21" s="47"/>
      <c r="CJ21" s="44"/>
      <c r="CK21" s="48"/>
      <c r="CL21" s="46"/>
      <c r="CM21" s="47"/>
      <c r="CN21" s="44"/>
      <c r="CO21" s="47"/>
      <c r="CP21" s="44"/>
      <c r="CQ21" s="48"/>
      <c r="CR21" s="137"/>
      <c r="CS21" s="138"/>
      <c r="CT21" s="139"/>
      <c r="CU21" s="41"/>
      <c r="CV21" s="46">
        <f t="shared" si="9"/>
        <v>0</v>
      </c>
      <c r="CW21" s="47" t="e">
        <f t="shared" si="10"/>
        <v>#DIV/0!</v>
      </c>
      <c r="CX21" s="47">
        <f t="shared" si="11"/>
        <v>0</v>
      </c>
      <c r="CY21" s="47" t="e">
        <f t="shared" si="12"/>
        <v>#DIV/0!</v>
      </c>
      <c r="CZ21" s="44">
        <f t="shared" si="13"/>
        <v>0</v>
      </c>
      <c r="DA21" s="48" t="e">
        <f t="shared" si="14"/>
        <v>#DIV/0!</v>
      </c>
      <c r="DB21" s="46">
        <f t="shared" si="15"/>
        <v>0</v>
      </c>
      <c r="DC21" s="47" t="e">
        <f t="shared" si="16"/>
        <v>#DIV/0!</v>
      </c>
      <c r="DD21" s="44">
        <f t="shared" si="17"/>
        <v>0</v>
      </c>
      <c r="DE21" s="47" t="e">
        <f t="shared" si="18"/>
        <v>#DIV/0!</v>
      </c>
      <c r="DF21" s="44">
        <f t="shared" si="19"/>
        <v>0</v>
      </c>
      <c r="DG21" s="48" t="e">
        <f t="shared" si="20"/>
        <v>#DIV/0!</v>
      </c>
      <c r="DH21" s="174"/>
      <c r="DI21" s="187" t="s">
        <v>20</v>
      </c>
      <c r="DJ21" s="46">
        <f t="shared" si="21"/>
        <v>0</v>
      </c>
      <c r="DK21" s="44">
        <f t="shared" si="22"/>
        <v>0</v>
      </c>
      <c r="DL21" s="45">
        <f t="shared" si="23"/>
        <v>0</v>
      </c>
      <c r="DM21"/>
    </row>
    <row r="22" spans="1:117" s="25" customFormat="1" ht="15.6" x14ac:dyDescent="0.3">
      <c r="A22" s="33">
        <v>10</v>
      </c>
      <c r="B22" s="33" t="s">
        <v>21</v>
      </c>
      <c r="C22" s="42"/>
      <c r="D22" s="43"/>
      <c r="E22" s="47"/>
      <c r="F22" s="44"/>
      <c r="G22" s="47"/>
      <c r="H22" s="44"/>
      <c r="I22" s="48"/>
      <c r="J22" s="46"/>
      <c r="K22" s="47"/>
      <c r="L22" s="44"/>
      <c r="M22" s="47"/>
      <c r="N22" s="44"/>
      <c r="O22" s="48"/>
      <c r="P22" s="137"/>
      <c r="Q22" s="138"/>
      <c r="R22" s="139"/>
      <c r="S22" s="39"/>
      <c r="T22" s="43"/>
      <c r="U22" s="47"/>
      <c r="V22" s="44"/>
      <c r="W22" s="47"/>
      <c r="X22" s="44"/>
      <c r="Y22" s="48"/>
      <c r="Z22" s="46"/>
      <c r="AA22" s="47"/>
      <c r="AB22" s="44"/>
      <c r="AC22" s="47"/>
      <c r="AD22" s="44"/>
      <c r="AE22" s="48"/>
      <c r="AF22" s="137"/>
      <c r="AG22" s="138"/>
      <c r="AH22" s="139"/>
      <c r="AI22" s="41"/>
      <c r="AJ22" s="43"/>
      <c r="AK22" s="47"/>
      <c r="AL22" s="44"/>
      <c r="AM22" s="47"/>
      <c r="AN22" s="44"/>
      <c r="AO22" s="48"/>
      <c r="AP22" s="46"/>
      <c r="AQ22" s="47"/>
      <c r="AR22" s="44"/>
      <c r="AS22" s="47"/>
      <c r="AT22" s="44"/>
      <c r="AU22" s="48"/>
      <c r="AV22" s="137"/>
      <c r="AW22" s="138"/>
      <c r="AX22" s="139"/>
      <c r="AY22" s="41"/>
      <c r="AZ22" s="43"/>
      <c r="BA22" s="47"/>
      <c r="BB22" s="44"/>
      <c r="BC22" s="47"/>
      <c r="BD22" s="44"/>
      <c r="BE22" s="48"/>
      <c r="BF22" s="46"/>
      <c r="BG22" s="47"/>
      <c r="BH22" s="44"/>
      <c r="BI22" s="47"/>
      <c r="BJ22" s="44"/>
      <c r="BK22" s="48"/>
      <c r="BL22" s="137"/>
      <c r="BM22" s="138"/>
      <c r="BN22" s="139"/>
      <c r="BO22" s="41"/>
      <c r="BP22" s="43"/>
      <c r="BQ22" s="47"/>
      <c r="BR22" s="44"/>
      <c r="BS22" s="47"/>
      <c r="BT22" s="44"/>
      <c r="BU22" s="48"/>
      <c r="BV22" s="46"/>
      <c r="BW22" s="47"/>
      <c r="BX22" s="44"/>
      <c r="BY22" s="47"/>
      <c r="BZ22" s="44"/>
      <c r="CA22" s="48"/>
      <c r="CB22" s="137"/>
      <c r="CC22" s="138"/>
      <c r="CD22" s="139"/>
      <c r="CE22" s="41"/>
      <c r="CF22" s="43"/>
      <c r="CG22" s="47"/>
      <c r="CH22" s="44"/>
      <c r="CI22" s="47"/>
      <c r="CJ22" s="44"/>
      <c r="CK22" s="48"/>
      <c r="CL22" s="46"/>
      <c r="CM22" s="47"/>
      <c r="CN22" s="44"/>
      <c r="CO22" s="47"/>
      <c r="CP22" s="44"/>
      <c r="CQ22" s="48"/>
      <c r="CR22" s="137"/>
      <c r="CS22" s="138"/>
      <c r="CT22" s="139"/>
      <c r="CU22" s="41"/>
      <c r="CV22" s="46">
        <f t="shared" si="9"/>
        <v>0</v>
      </c>
      <c r="CW22" s="47" t="e">
        <f t="shared" si="10"/>
        <v>#DIV/0!</v>
      </c>
      <c r="CX22" s="47">
        <f t="shared" si="11"/>
        <v>0</v>
      </c>
      <c r="CY22" s="47" t="e">
        <f t="shared" si="12"/>
        <v>#DIV/0!</v>
      </c>
      <c r="CZ22" s="44">
        <f t="shared" si="13"/>
        <v>0</v>
      </c>
      <c r="DA22" s="48" t="e">
        <f t="shared" si="14"/>
        <v>#DIV/0!</v>
      </c>
      <c r="DB22" s="46">
        <f t="shared" si="15"/>
        <v>0</v>
      </c>
      <c r="DC22" s="47" t="e">
        <f t="shared" si="16"/>
        <v>#DIV/0!</v>
      </c>
      <c r="DD22" s="44">
        <f t="shared" si="17"/>
        <v>0</v>
      </c>
      <c r="DE22" s="47" t="e">
        <f t="shared" si="18"/>
        <v>#DIV/0!</v>
      </c>
      <c r="DF22" s="44">
        <f t="shared" si="19"/>
        <v>0</v>
      </c>
      <c r="DG22" s="48" t="e">
        <f t="shared" si="20"/>
        <v>#DIV/0!</v>
      </c>
      <c r="DH22" s="174"/>
      <c r="DI22" s="187" t="s">
        <v>21</v>
      </c>
      <c r="DJ22" s="46">
        <f t="shared" si="21"/>
        <v>0</v>
      </c>
      <c r="DK22" s="44">
        <f t="shared" si="22"/>
        <v>0</v>
      </c>
      <c r="DL22" s="45">
        <f t="shared" si="23"/>
        <v>0</v>
      </c>
      <c r="DM22"/>
    </row>
    <row r="23" spans="1:117" s="25" customFormat="1" ht="15.6" x14ac:dyDescent="0.3">
      <c r="A23" s="33">
        <v>11</v>
      </c>
      <c r="B23" s="33" t="s">
        <v>22</v>
      </c>
      <c r="C23" s="42"/>
      <c r="D23" s="43"/>
      <c r="E23" s="47"/>
      <c r="F23" s="44"/>
      <c r="G23" s="47"/>
      <c r="H23" s="44"/>
      <c r="I23" s="48"/>
      <c r="J23" s="46"/>
      <c r="K23" s="47"/>
      <c r="L23" s="44"/>
      <c r="M23" s="47"/>
      <c r="N23" s="44"/>
      <c r="O23" s="48"/>
      <c r="P23" s="137"/>
      <c r="Q23" s="138"/>
      <c r="R23" s="139"/>
      <c r="S23" s="39"/>
      <c r="T23" s="43"/>
      <c r="U23" s="47"/>
      <c r="V23" s="44"/>
      <c r="W23" s="47"/>
      <c r="X23" s="44"/>
      <c r="Y23" s="48"/>
      <c r="Z23" s="46"/>
      <c r="AA23" s="47"/>
      <c r="AB23" s="44"/>
      <c r="AC23" s="47"/>
      <c r="AD23" s="44"/>
      <c r="AE23" s="48"/>
      <c r="AF23" s="137"/>
      <c r="AG23" s="138"/>
      <c r="AH23" s="139"/>
      <c r="AI23" s="41"/>
      <c r="AJ23" s="43"/>
      <c r="AK23" s="47"/>
      <c r="AL23" s="44"/>
      <c r="AM23" s="47"/>
      <c r="AN23" s="44"/>
      <c r="AO23" s="48"/>
      <c r="AP23" s="46"/>
      <c r="AQ23" s="47"/>
      <c r="AR23" s="44"/>
      <c r="AS23" s="47"/>
      <c r="AT23" s="44"/>
      <c r="AU23" s="48"/>
      <c r="AV23" s="137"/>
      <c r="AW23" s="138"/>
      <c r="AX23" s="139"/>
      <c r="AY23" s="41"/>
      <c r="AZ23" s="43"/>
      <c r="BA23" s="47"/>
      <c r="BB23" s="44"/>
      <c r="BC23" s="47"/>
      <c r="BD23" s="44"/>
      <c r="BE23" s="48"/>
      <c r="BF23" s="46"/>
      <c r="BG23" s="47"/>
      <c r="BH23" s="44"/>
      <c r="BI23" s="47"/>
      <c r="BJ23" s="44"/>
      <c r="BK23" s="48"/>
      <c r="BL23" s="137"/>
      <c r="BM23" s="138"/>
      <c r="BN23" s="139"/>
      <c r="BO23" s="41"/>
      <c r="BP23" s="43"/>
      <c r="BQ23" s="47"/>
      <c r="BR23" s="44"/>
      <c r="BS23" s="47"/>
      <c r="BT23" s="44"/>
      <c r="BU23" s="48"/>
      <c r="BV23" s="46"/>
      <c r="BW23" s="47"/>
      <c r="BX23" s="44"/>
      <c r="BY23" s="47"/>
      <c r="BZ23" s="44"/>
      <c r="CA23" s="48"/>
      <c r="CB23" s="137"/>
      <c r="CC23" s="138"/>
      <c r="CD23" s="139"/>
      <c r="CE23" s="41"/>
      <c r="CF23" s="43"/>
      <c r="CG23" s="47"/>
      <c r="CH23" s="44"/>
      <c r="CI23" s="47"/>
      <c r="CJ23" s="44"/>
      <c r="CK23" s="48"/>
      <c r="CL23" s="46"/>
      <c r="CM23" s="47"/>
      <c r="CN23" s="44"/>
      <c r="CO23" s="47"/>
      <c r="CP23" s="44"/>
      <c r="CQ23" s="48"/>
      <c r="CR23" s="137"/>
      <c r="CS23" s="138"/>
      <c r="CT23" s="139"/>
      <c r="CU23" s="41"/>
      <c r="CV23" s="46">
        <f t="shared" si="9"/>
        <v>0</v>
      </c>
      <c r="CW23" s="47" t="e">
        <f t="shared" si="10"/>
        <v>#DIV/0!</v>
      </c>
      <c r="CX23" s="47">
        <f t="shared" si="11"/>
        <v>0</v>
      </c>
      <c r="CY23" s="47" t="e">
        <f t="shared" si="12"/>
        <v>#DIV/0!</v>
      </c>
      <c r="CZ23" s="44">
        <f t="shared" si="13"/>
        <v>0</v>
      </c>
      <c r="DA23" s="48" t="e">
        <f t="shared" si="14"/>
        <v>#DIV/0!</v>
      </c>
      <c r="DB23" s="46">
        <f t="shared" si="15"/>
        <v>0</v>
      </c>
      <c r="DC23" s="47" t="e">
        <f t="shared" si="16"/>
        <v>#DIV/0!</v>
      </c>
      <c r="DD23" s="44">
        <f t="shared" si="17"/>
        <v>0</v>
      </c>
      <c r="DE23" s="47" t="e">
        <f t="shared" si="18"/>
        <v>#DIV/0!</v>
      </c>
      <c r="DF23" s="44">
        <f t="shared" si="19"/>
        <v>0</v>
      </c>
      <c r="DG23" s="48" t="e">
        <f t="shared" si="20"/>
        <v>#DIV/0!</v>
      </c>
      <c r="DH23" s="174"/>
      <c r="DI23" s="187" t="s">
        <v>22</v>
      </c>
      <c r="DJ23" s="46">
        <f t="shared" si="21"/>
        <v>0</v>
      </c>
      <c r="DK23" s="44">
        <f t="shared" si="22"/>
        <v>0</v>
      </c>
      <c r="DL23" s="45">
        <f t="shared" si="23"/>
        <v>0</v>
      </c>
      <c r="DM23"/>
    </row>
    <row r="24" spans="1:117" s="25" customFormat="1" ht="15.6" x14ac:dyDescent="0.3">
      <c r="A24" s="33">
        <v>12</v>
      </c>
      <c r="B24" s="33" t="s">
        <v>23</v>
      </c>
      <c r="C24" s="42"/>
      <c r="D24" s="43"/>
      <c r="E24" s="47"/>
      <c r="F24" s="44"/>
      <c r="G24" s="47"/>
      <c r="H24" s="44"/>
      <c r="I24" s="48"/>
      <c r="J24" s="46"/>
      <c r="K24" s="47"/>
      <c r="L24" s="44"/>
      <c r="M24" s="47"/>
      <c r="N24" s="44"/>
      <c r="O24" s="48"/>
      <c r="P24" s="137"/>
      <c r="Q24" s="138"/>
      <c r="R24" s="139"/>
      <c r="S24" s="39"/>
      <c r="T24" s="43"/>
      <c r="U24" s="47"/>
      <c r="V24" s="44"/>
      <c r="W24" s="47"/>
      <c r="X24" s="44"/>
      <c r="Y24" s="48"/>
      <c r="Z24" s="46"/>
      <c r="AA24" s="47"/>
      <c r="AB24" s="44"/>
      <c r="AC24" s="47"/>
      <c r="AD24" s="44"/>
      <c r="AE24" s="48"/>
      <c r="AF24" s="137"/>
      <c r="AG24" s="138"/>
      <c r="AH24" s="139"/>
      <c r="AI24" s="41"/>
      <c r="AJ24" s="43"/>
      <c r="AK24" s="47"/>
      <c r="AL24" s="44"/>
      <c r="AM24" s="47"/>
      <c r="AN24" s="44"/>
      <c r="AO24" s="48"/>
      <c r="AP24" s="46"/>
      <c r="AQ24" s="47"/>
      <c r="AR24" s="44"/>
      <c r="AS24" s="47"/>
      <c r="AT24" s="44"/>
      <c r="AU24" s="48"/>
      <c r="AV24" s="137"/>
      <c r="AW24" s="138"/>
      <c r="AX24" s="139"/>
      <c r="AY24" s="41"/>
      <c r="AZ24" s="43"/>
      <c r="BA24" s="47"/>
      <c r="BB24" s="44"/>
      <c r="BC24" s="47"/>
      <c r="BD24" s="44"/>
      <c r="BE24" s="48"/>
      <c r="BF24" s="46"/>
      <c r="BG24" s="47"/>
      <c r="BH24" s="44"/>
      <c r="BI24" s="47"/>
      <c r="BJ24" s="44"/>
      <c r="BK24" s="48"/>
      <c r="BL24" s="137"/>
      <c r="BM24" s="138"/>
      <c r="BN24" s="139"/>
      <c r="BO24" s="41"/>
      <c r="BP24" s="43"/>
      <c r="BQ24" s="47"/>
      <c r="BR24" s="44"/>
      <c r="BS24" s="47"/>
      <c r="BT24" s="44"/>
      <c r="BU24" s="48"/>
      <c r="BV24" s="46"/>
      <c r="BW24" s="47"/>
      <c r="BX24" s="44"/>
      <c r="BY24" s="47"/>
      <c r="BZ24" s="44"/>
      <c r="CA24" s="48"/>
      <c r="CB24" s="137"/>
      <c r="CC24" s="138"/>
      <c r="CD24" s="139"/>
      <c r="CE24" s="41"/>
      <c r="CF24" s="43"/>
      <c r="CG24" s="47"/>
      <c r="CH24" s="44"/>
      <c r="CI24" s="47"/>
      <c r="CJ24" s="44"/>
      <c r="CK24" s="48"/>
      <c r="CL24" s="46"/>
      <c r="CM24" s="47"/>
      <c r="CN24" s="44"/>
      <c r="CO24" s="47"/>
      <c r="CP24" s="44"/>
      <c r="CQ24" s="48"/>
      <c r="CR24" s="137"/>
      <c r="CS24" s="138"/>
      <c r="CT24" s="139"/>
      <c r="CU24" s="41"/>
      <c r="CV24" s="46">
        <f t="shared" si="9"/>
        <v>0</v>
      </c>
      <c r="CW24" s="47" t="e">
        <f t="shared" si="10"/>
        <v>#DIV/0!</v>
      </c>
      <c r="CX24" s="47">
        <f t="shared" si="11"/>
        <v>0</v>
      </c>
      <c r="CY24" s="47" t="e">
        <f t="shared" si="12"/>
        <v>#DIV/0!</v>
      </c>
      <c r="CZ24" s="44">
        <f t="shared" si="13"/>
        <v>0</v>
      </c>
      <c r="DA24" s="48" t="e">
        <f t="shared" si="14"/>
        <v>#DIV/0!</v>
      </c>
      <c r="DB24" s="46">
        <f t="shared" si="15"/>
        <v>0</v>
      </c>
      <c r="DC24" s="47" t="e">
        <f t="shared" si="16"/>
        <v>#DIV/0!</v>
      </c>
      <c r="DD24" s="44">
        <f t="shared" si="17"/>
        <v>0</v>
      </c>
      <c r="DE24" s="47" t="e">
        <f t="shared" si="18"/>
        <v>#DIV/0!</v>
      </c>
      <c r="DF24" s="44">
        <f t="shared" si="19"/>
        <v>0</v>
      </c>
      <c r="DG24" s="48" t="e">
        <f t="shared" si="20"/>
        <v>#DIV/0!</v>
      </c>
      <c r="DH24" s="174"/>
      <c r="DI24" s="187" t="s">
        <v>23</v>
      </c>
      <c r="DJ24" s="46">
        <f t="shared" si="21"/>
        <v>0</v>
      </c>
      <c r="DK24" s="44">
        <f t="shared" si="22"/>
        <v>0</v>
      </c>
      <c r="DL24" s="45">
        <f t="shared" si="23"/>
        <v>0</v>
      </c>
      <c r="DM24"/>
    </row>
    <row r="25" spans="1:117" s="25" customFormat="1" ht="15.6" x14ac:dyDescent="0.3">
      <c r="A25" s="33">
        <v>13</v>
      </c>
      <c r="B25" s="33" t="s">
        <v>24</v>
      </c>
      <c r="C25" s="42"/>
      <c r="D25" s="43"/>
      <c r="E25" s="47"/>
      <c r="F25" s="44"/>
      <c r="G25" s="47"/>
      <c r="H25" s="44"/>
      <c r="I25" s="48"/>
      <c r="J25" s="46"/>
      <c r="K25" s="47"/>
      <c r="L25" s="44"/>
      <c r="M25" s="47"/>
      <c r="N25" s="44"/>
      <c r="O25" s="48"/>
      <c r="P25" s="137"/>
      <c r="Q25" s="138"/>
      <c r="R25" s="139"/>
      <c r="S25" s="39"/>
      <c r="T25" s="43"/>
      <c r="U25" s="47"/>
      <c r="V25" s="44"/>
      <c r="W25" s="47"/>
      <c r="X25" s="44"/>
      <c r="Y25" s="48"/>
      <c r="Z25" s="46"/>
      <c r="AA25" s="47"/>
      <c r="AB25" s="44"/>
      <c r="AC25" s="47"/>
      <c r="AD25" s="44"/>
      <c r="AE25" s="48"/>
      <c r="AF25" s="137"/>
      <c r="AG25" s="138"/>
      <c r="AH25" s="139"/>
      <c r="AI25" s="41"/>
      <c r="AJ25" s="43"/>
      <c r="AK25" s="47"/>
      <c r="AL25" s="44"/>
      <c r="AM25" s="47"/>
      <c r="AN25" s="44"/>
      <c r="AO25" s="48"/>
      <c r="AP25" s="46"/>
      <c r="AQ25" s="47"/>
      <c r="AR25" s="44"/>
      <c r="AS25" s="47"/>
      <c r="AT25" s="44"/>
      <c r="AU25" s="48"/>
      <c r="AV25" s="137"/>
      <c r="AW25" s="138"/>
      <c r="AX25" s="139"/>
      <c r="AY25" s="41"/>
      <c r="AZ25" s="43"/>
      <c r="BA25" s="47"/>
      <c r="BB25" s="44"/>
      <c r="BC25" s="47"/>
      <c r="BD25" s="44"/>
      <c r="BE25" s="48"/>
      <c r="BF25" s="46"/>
      <c r="BG25" s="47"/>
      <c r="BH25" s="44"/>
      <c r="BI25" s="47"/>
      <c r="BJ25" s="44"/>
      <c r="BK25" s="48"/>
      <c r="BL25" s="137"/>
      <c r="BM25" s="138"/>
      <c r="BN25" s="139"/>
      <c r="BO25" s="41"/>
      <c r="BP25" s="43"/>
      <c r="BQ25" s="47"/>
      <c r="BR25" s="44"/>
      <c r="BS25" s="47"/>
      <c r="BT25" s="44"/>
      <c r="BU25" s="48"/>
      <c r="BV25" s="46"/>
      <c r="BW25" s="47"/>
      <c r="BX25" s="44"/>
      <c r="BY25" s="47"/>
      <c r="BZ25" s="44"/>
      <c r="CA25" s="48"/>
      <c r="CB25" s="137"/>
      <c r="CC25" s="138"/>
      <c r="CD25" s="139"/>
      <c r="CE25" s="41"/>
      <c r="CF25" s="43"/>
      <c r="CG25" s="47"/>
      <c r="CH25" s="44"/>
      <c r="CI25" s="47"/>
      <c r="CJ25" s="44"/>
      <c r="CK25" s="48"/>
      <c r="CL25" s="46"/>
      <c r="CM25" s="47"/>
      <c r="CN25" s="44"/>
      <c r="CO25" s="47"/>
      <c r="CP25" s="44"/>
      <c r="CQ25" s="48"/>
      <c r="CR25" s="137"/>
      <c r="CS25" s="138"/>
      <c r="CT25" s="139"/>
      <c r="CU25" s="41"/>
      <c r="CV25" s="46">
        <f t="shared" si="9"/>
        <v>0</v>
      </c>
      <c r="CW25" s="47" t="e">
        <f t="shared" si="10"/>
        <v>#DIV/0!</v>
      </c>
      <c r="CX25" s="47">
        <f t="shared" si="11"/>
        <v>0</v>
      </c>
      <c r="CY25" s="47" t="e">
        <f t="shared" si="12"/>
        <v>#DIV/0!</v>
      </c>
      <c r="CZ25" s="44">
        <f t="shared" si="13"/>
        <v>0</v>
      </c>
      <c r="DA25" s="48" t="e">
        <f t="shared" si="14"/>
        <v>#DIV/0!</v>
      </c>
      <c r="DB25" s="46">
        <f t="shared" si="15"/>
        <v>0</v>
      </c>
      <c r="DC25" s="47" t="e">
        <f t="shared" si="16"/>
        <v>#DIV/0!</v>
      </c>
      <c r="DD25" s="44">
        <f t="shared" si="17"/>
        <v>0</v>
      </c>
      <c r="DE25" s="47" t="e">
        <f t="shared" si="18"/>
        <v>#DIV/0!</v>
      </c>
      <c r="DF25" s="44">
        <f t="shared" si="19"/>
        <v>0</v>
      </c>
      <c r="DG25" s="48" t="e">
        <f t="shared" si="20"/>
        <v>#DIV/0!</v>
      </c>
      <c r="DH25" s="174"/>
      <c r="DI25" s="187" t="s">
        <v>24</v>
      </c>
      <c r="DJ25" s="46">
        <f t="shared" si="21"/>
        <v>0</v>
      </c>
      <c r="DK25" s="44">
        <f t="shared" si="22"/>
        <v>0</v>
      </c>
      <c r="DL25" s="45">
        <f t="shared" si="23"/>
        <v>0</v>
      </c>
      <c r="DM25"/>
    </row>
    <row r="26" spans="1:117" s="25" customFormat="1" ht="15.6" x14ac:dyDescent="0.3">
      <c r="A26" s="33">
        <v>14</v>
      </c>
      <c r="B26" s="33" t="s">
        <v>25</v>
      </c>
      <c r="C26" s="42"/>
      <c r="D26" s="43"/>
      <c r="E26" s="47"/>
      <c r="F26" s="44"/>
      <c r="G26" s="47"/>
      <c r="H26" s="44"/>
      <c r="I26" s="48"/>
      <c r="J26" s="46"/>
      <c r="K26" s="47"/>
      <c r="L26" s="44"/>
      <c r="M26" s="47"/>
      <c r="N26" s="44"/>
      <c r="O26" s="48"/>
      <c r="P26" s="137"/>
      <c r="Q26" s="138"/>
      <c r="R26" s="139"/>
      <c r="S26" s="39"/>
      <c r="T26" s="43"/>
      <c r="U26" s="47"/>
      <c r="V26" s="44"/>
      <c r="W26" s="47"/>
      <c r="X26" s="44"/>
      <c r="Y26" s="48"/>
      <c r="Z26" s="46"/>
      <c r="AA26" s="47"/>
      <c r="AB26" s="44"/>
      <c r="AC26" s="47"/>
      <c r="AD26" s="44"/>
      <c r="AE26" s="48"/>
      <c r="AF26" s="137"/>
      <c r="AG26" s="138"/>
      <c r="AH26" s="139"/>
      <c r="AI26" s="41"/>
      <c r="AJ26" s="43"/>
      <c r="AK26" s="47"/>
      <c r="AL26" s="44"/>
      <c r="AM26" s="47"/>
      <c r="AN26" s="44"/>
      <c r="AO26" s="48"/>
      <c r="AP26" s="46"/>
      <c r="AQ26" s="47"/>
      <c r="AR26" s="44"/>
      <c r="AS26" s="47"/>
      <c r="AT26" s="44"/>
      <c r="AU26" s="48"/>
      <c r="AV26" s="137"/>
      <c r="AW26" s="138"/>
      <c r="AX26" s="139"/>
      <c r="AY26" s="41"/>
      <c r="AZ26" s="43"/>
      <c r="BA26" s="47"/>
      <c r="BB26" s="44"/>
      <c r="BC26" s="47"/>
      <c r="BD26" s="44"/>
      <c r="BE26" s="48"/>
      <c r="BF26" s="46"/>
      <c r="BG26" s="47"/>
      <c r="BH26" s="44"/>
      <c r="BI26" s="47"/>
      <c r="BJ26" s="44"/>
      <c r="BK26" s="48"/>
      <c r="BL26" s="137"/>
      <c r="BM26" s="138"/>
      <c r="BN26" s="139"/>
      <c r="BO26" s="41"/>
      <c r="BP26" s="43"/>
      <c r="BQ26" s="47"/>
      <c r="BR26" s="44"/>
      <c r="BS26" s="47"/>
      <c r="BT26" s="44"/>
      <c r="BU26" s="48"/>
      <c r="BV26" s="46"/>
      <c r="BW26" s="47"/>
      <c r="BX26" s="44"/>
      <c r="BY26" s="47"/>
      <c r="BZ26" s="44"/>
      <c r="CA26" s="48"/>
      <c r="CB26" s="137"/>
      <c r="CC26" s="138"/>
      <c r="CD26" s="139"/>
      <c r="CE26" s="41"/>
      <c r="CF26" s="43"/>
      <c r="CG26" s="47"/>
      <c r="CH26" s="44"/>
      <c r="CI26" s="47"/>
      <c r="CJ26" s="44"/>
      <c r="CK26" s="48"/>
      <c r="CL26" s="46"/>
      <c r="CM26" s="47"/>
      <c r="CN26" s="44"/>
      <c r="CO26" s="47"/>
      <c r="CP26" s="44"/>
      <c r="CQ26" s="48"/>
      <c r="CR26" s="137"/>
      <c r="CS26" s="138"/>
      <c r="CT26" s="139"/>
      <c r="CU26" s="41"/>
      <c r="CV26" s="46">
        <f t="shared" si="9"/>
        <v>0</v>
      </c>
      <c r="CW26" s="47" t="e">
        <f t="shared" si="10"/>
        <v>#DIV/0!</v>
      </c>
      <c r="CX26" s="47">
        <f t="shared" si="11"/>
        <v>0</v>
      </c>
      <c r="CY26" s="47" t="e">
        <f t="shared" si="12"/>
        <v>#DIV/0!</v>
      </c>
      <c r="CZ26" s="44">
        <f t="shared" si="13"/>
        <v>0</v>
      </c>
      <c r="DA26" s="48" t="e">
        <f t="shared" si="14"/>
        <v>#DIV/0!</v>
      </c>
      <c r="DB26" s="46">
        <f t="shared" si="15"/>
        <v>0</v>
      </c>
      <c r="DC26" s="47" t="e">
        <f t="shared" si="16"/>
        <v>#DIV/0!</v>
      </c>
      <c r="DD26" s="44">
        <f t="shared" si="17"/>
        <v>0</v>
      </c>
      <c r="DE26" s="47" t="e">
        <f t="shared" si="18"/>
        <v>#DIV/0!</v>
      </c>
      <c r="DF26" s="44">
        <f t="shared" si="19"/>
        <v>0</v>
      </c>
      <c r="DG26" s="48" t="e">
        <f t="shared" si="20"/>
        <v>#DIV/0!</v>
      </c>
      <c r="DH26" s="174"/>
      <c r="DI26" s="187" t="s">
        <v>25</v>
      </c>
      <c r="DJ26" s="46">
        <f t="shared" si="21"/>
        <v>0</v>
      </c>
      <c r="DK26" s="44">
        <f t="shared" si="22"/>
        <v>0</v>
      </c>
      <c r="DL26" s="45">
        <f t="shared" si="23"/>
        <v>0</v>
      </c>
      <c r="DM26"/>
    </row>
    <row r="27" spans="1:117" s="25" customFormat="1" ht="15.6" x14ac:dyDescent="0.3">
      <c r="A27" s="33">
        <v>15</v>
      </c>
      <c r="B27" s="33" t="s">
        <v>26</v>
      </c>
      <c r="C27" s="42"/>
      <c r="D27" s="43"/>
      <c r="E27" s="47"/>
      <c r="F27" s="44"/>
      <c r="G27" s="47"/>
      <c r="H27" s="44"/>
      <c r="I27" s="48"/>
      <c r="J27" s="46"/>
      <c r="K27" s="47"/>
      <c r="L27" s="44"/>
      <c r="M27" s="47"/>
      <c r="N27" s="44"/>
      <c r="O27" s="48"/>
      <c r="P27" s="137"/>
      <c r="Q27" s="138"/>
      <c r="R27" s="139"/>
      <c r="S27" s="39"/>
      <c r="T27" s="43"/>
      <c r="U27" s="47"/>
      <c r="V27" s="44"/>
      <c r="W27" s="47"/>
      <c r="X27" s="44"/>
      <c r="Y27" s="48"/>
      <c r="Z27" s="46"/>
      <c r="AA27" s="47"/>
      <c r="AB27" s="44"/>
      <c r="AC27" s="47"/>
      <c r="AD27" s="44"/>
      <c r="AE27" s="48"/>
      <c r="AF27" s="137"/>
      <c r="AG27" s="138"/>
      <c r="AH27" s="139"/>
      <c r="AI27" s="41"/>
      <c r="AJ27" s="43"/>
      <c r="AK27" s="47"/>
      <c r="AL27" s="44"/>
      <c r="AM27" s="47"/>
      <c r="AN27" s="44"/>
      <c r="AO27" s="48"/>
      <c r="AP27" s="46"/>
      <c r="AQ27" s="47"/>
      <c r="AR27" s="44"/>
      <c r="AS27" s="47"/>
      <c r="AT27" s="44"/>
      <c r="AU27" s="48"/>
      <c r="AV27" s="137"/>
      <c r="AW27" s="138"/>
      <c r="AX27" s="139"/>
      <c r="AY27" s="41"/>
      <c r="AZ27" s="43"/>
      <c r="BA27" s="47"/>
      <c r="BB27" s="44"/>
      <c r="BC27" s="47"/>
      <c r="BD27" s="44"/>
      <c r="BE27" s="48"/>
      <c r="BF27" s="46"/>
      <c r="BG27" s="47"/>
      <c r="BH27" s="44"/>
      <c r="BI27" s="47"/>
      <c r="BJ27" s="44"/>
      <c r="BK27" s="48"/>
      <c r="BL27" s="137"/>
      <c r="BM27" s="138"/>
      <c r="BN27" s="139"/>
      <c r="BO27" s="41"/>
      <c r="BP27" s="43"/>
      <c r="BQ27" s="47"/>
      <c r="BR27" s="44"/>
      <c r="BS27" s="47"/>
      <c r="BT27" s="44"/>
      <c r="BU27" s="48"/>
      <c r="BV27" s="46"/>
      <c r="BW27" s="47"/>
      <c r="BX27" s="44"/>
      <c r="BY27" s="47"/>
      <c r="BZ27" s="44"/>
      <c r="CA27" s="48"/>
      <c r="CB27" s="137"/>
      <c r="CC27" s="138"/>
      <c r="CD27" s="139"/>
      <c r="CE27" s="41"/>
      <c r="CF27" s="43"/>
      <c r="CG27" s="47"/>
      <c r="CH27" s="44"/>
      <c r="CI27" s="47"/>
      <c r="CJ27" s="44"/>
      <c r="CK27" s="48"/>
      <c r="CL27" s="46"/>
      <c r="CM27" s="47"/>
      <c r="CN27" s="44"/>
      <c r="CO27" s="47"/>
      <c r="CP27" s="44"/>
      <c r="CQ27" s="48"/>
      <c r="CR27" s="137"/>
      <c r="CS27" s="138"/>
      <c r="CT27" s="139"/>
      <c r="CU27" s="41"/>
      <c r="CV27" s="46">
        <f t="shared" si="9"/>
        <v>0</v>
      </c>
      <c r="CW27" s="47" t="e">
        <f t="shared" si="10"/>
        <v>#DIV/0!</v>
      </c>
      <c r="CX27" s="47">
        <f t="shared" si="11"/>
        <v>0</v>
      </c>
      <c r="CY27" s="47" t="e">
        <f t="shared" si="12"/>
        <v>#DIV/0!</v>
      </c>
      <c r="CZ27" s="44">
        <f t="shared" si="13"/>
        <v>0</v>
      </c>
      <c r="DA27" s="48" t="e">
        <f t="shared" si="14"/>
        <v>#DIV/0!</v>
      </c>
      <c r="DB27" s="46">
        <f t="shared" si="15"/>
        <v>0</v>
      </c>
      <c r="DC27" s="47" t="e">
        <f t="shared" si="16"/>
        <v>#DIV/0!</v>
      </c>
      <c r="DD27" s="44">
        <f t="shared" si="17"/>
        <v>0</v>
      </c>
      <c r="DE27" s="47" t="e">
        <f t="shared" si="18"/>
        <v>#DIV/0!</v>
      </c>
      <c r="DF27" s="44">
        <f t="shared" si="19"/>
        <v>0</v>
      </c>
      <c r="DG27" s="48" t="e">
        <f t="shared" si="20"/>
        <v>#DIV/0!</v>
      </c>
      <c r="DH27" s="174"/>
      <c r="DI27" s="187" t="s">
        <v>26</v>
      </c>
      <c r="DJ27" s="46">
        <f t="shared" si="21"/>
        <v>0</v>
      </c>
      <c r="DK27" s="44">
        <f t="shared" si="22"/>
        <v>0</v>
      </c>
      <c r="DL27" s="45">
        <f t="shared" si="23"/>
        <v>0</v>
      </c>
      <c r="DM27"/>
    </row>
    <row r="28" spans="1:117" s="25" customFormat="1" ht="15.6" x14ac:dyDescent="0.3">
      <c r="A28" s="33">
        <v>16</v>
      </c>
      <c r="B28" s="33" t="s">
        <v>27</v>
      </c>
      <c r="C28" s="42"/>
      <c r="D28" s="43"/>
      <c r="E28" s="47"/>
      <c r="F28" s="44"/>
      <c r="G28" s="47"/>
      <c r="H28" s="44"/>
      <c r="I28" s="48"/>
      <c r="J28" s="46"/>
      <c r="K28" s="47"/>
      <c r="L28" s="44"/>
      <c r="M28" s="47"/>
      <c r="N28" s="44"/>
      <c r="O28" s="48"/>
      <c r="P28" s="137"/>
      <c r="Q28" s="138"/>
      <c r="R28" s="139"/>
      <c r="S28" s="39"/>
      <c r="T28" s="43"/>
      <c r="U28" s="47"/>
      <c r="V28" s="44"/>
      <c r="W28" s="47"/>
      <c r="X28" s="44"/>
      <c r="Y28" s="48"/>
      <c r="Z28" s="46"/>
      <c r="AA28" s="47"/>
      <c r="AB28" s="44"/>
      <c r="AC28" s="47"/>
      <c r="AD28" s="44"/>
      <c r="AE28" s="48"/>
      <c r="AF28" s="137"/>
      <c r="AG28" s="138"/>
      <c r="AH28" s="139"/>
      <c r="AI28" s="41"/>
      <c r="AJ28" s="43"/>
      <c r="AK28" s="47"/>
      <c r="AL28" s="44"/>
      <c r="AM28" s="47"/>
      <c r="AN28" s="44"/>
      <c r="AO28" s="48"/>
      <c r="AP28" s="46"/>
      <c r="AQ28" s="47"/>
      <c r="AR28" s="44"/>
      <c r="AS28" s="47"/>
      <c r="AT28" s="44"/>
      <c r="AU28" s="48"/>
      <c r="AV28" s="137"/>
      <c r="AW28" s="138"/>
      <c r="AX28" s="139"/>
      <c r="AY28" s="41"/>
      <c r="AZ28" s="43"/>
      <c r="BA28" s="47"/>
      <c r="BB28" s="44"/>
      <c r="BC28" s="47"/>
      <c r="BD28" s="44"/>
      <c r="BE28" s="48"/>
      <c r="BF28" s="46"/>
      <c r="BG28" s="47"/>
      <c r="BH28" s="44"/>
      <c r="BI28" s="47"/>
      <c r="BJ28" s="44"/>
      <c r="BK28" s="48"/>
      <c r="BL28" s="137"/>
      <c r="BM28" s="138"/>
      <c r="BN28" s="139"/>
      <c r="BO28" s="41"/>
      <c r="BP28" s="43"/>
      <c r="BQ28" s="47"/>
      <c r="BR28" s="44"/>
      <c r="BS28" s="47"/>
      <c r="BT28" s="44"/>
      <c r="BU28" s="48"/>
      <c r="BV28" s="46"/>
      <c r="BW28" s="47"/>
      <c r="BX28" s="44"/>
      <c r="BY28" s="47"/>
      <c r="BZ28" s="44"/>
      <c r="CA28" s="48"/>
      <c r="CB28" s="137"/>
      <c r="CC28" s="138"/>
      <c r="CD28" s="139"/>
      <c r="CE28" s="41"/>
      <c r="CF28" s="43"/>
      <c r="CG28" s="47"/>
      <c r="CH28" s="44"/>
      <c r="CI28" s="47"/>
      <c r="CJ28" s="44"/>
      <c r="CK28" s="48"/>
      <c r="CL28" s="46"/>
      <c r="CM28" s="47"/>
      <c r="CN28" s="44"/>
      <c r="CO28" s="47"/>
      <c r="CP28" s="44"/>
      <c r="CQ28" s="48"/>
      <c r="CR28" s="137"/>
      <c r="CS28" s="138"/>
      <c r="CT28" s="139"/>
      <c r="CU28" s="41"/>
      <c r="CV28" s="46">
        <f t="shared" si="9"/>
        <v>0</v>
      </c>
      <c r="CW28" s="47" t="e">
        <f t="shared" si="10"/>
        <v>#DIV/0!</v>
      </c>
      <c r="CX28" s="47">
        <f t="shared" si="11"/>
        <v>0</v>
      </c>
      <c r="CY28" s="47" t="e">
        <f t="shared" si="12"/>
        <v>#DIV/0!</v>
      </c>
      <c r="CZ28" s="44">
        <f t="shared" si="13"/>
        <v>0</v>
      </c>
      <c r="DA28" s="48" t="e">
        <f t="shared" si="14"/>
        <v>#DIV/0!</v>
      </c>
      <c r="DB28" s="46">
        <f t="shared" si="15"/>
        <v>0</v>
      </c>
      <c r="DC28" s="47" t="e">
        <f t="shared" si="16"/>
        <v>#DIV/0!</v>
      </c>
      <c r="DD28" s="44">
        <f t="shared" si="17"/>
        <v>0</v>
      </c>
      <c r="DE28" s="47" t="e">
        <f t="shared" si="18"/>
        <v>#DIV/0!</v>
      </c>
      <c r="DF28" s="44">
        <f t="shared" si="19"/>
        <v>0</v>
      </c>
      <c r="DG28" s="48" t="e">
        <f t="shared" si="20"/>
        <v>#DIV/0!</v>
      </c>
      <c r="DH28" s="174"/>
      <c r="DI28" s="187" t="s">
        <v>27</v>
      </c>
      <c r="DJ28" s="46">
        <f t="shared" si="21"/>
        <v>0</v>
      </c>
      <c r="DK28" s="44">
        <f t="shared" si="22"/>
        <v>0</v>
      </c>
      <c r="DL28" s="45">
        <f t="shared" si="23"/>
        <v>0</v>
      </c>
      <c r="DM28"/>
    </row>
    <row r="29" spans="1:117" s="25" customFormat="1" ht="15.6" x14ac:dyDescent="0.3">
      <c r="A29" s="33">
        <v>17</v>
      </c>
      <c r="B29" s="33" t="s">
        <v>28</v>
      </c>
      <c r="C29" s="42"/>
      <c r="D29" s="43"/>
      <c r="E29" s="47"/>
      <c r="F29" s="44"/>
      <c r="G29" s="47"/>
      <c r="H29" s="44"/>
      <c r="I29" s="48"/>
      <c r="J29" s="46"/>
      <c r="K29" s="47"/>
      <c r="L29" s="44"/>
      <c r="M29" s="47"/>
      <c r="N29" s="44"/>
      <c r="O29" s="48"/>
      <c r="P29" s="137"/>
      <c r="Q29" s="138"/>
      <c r="R29" s="139"/>
      <c r="S29" s="39"/>
      <c r="T29" s="43"/>
      <c r="U29" s="47"/>
      <c r="V29" s="44"/>
      <c r="W29" s="47"/>
      <c r="X29" s="44"/>
      <c r="Y29" s="48"/>
      <c r="Z29" s="46"/>
      <c r="AA29" s="47"/>
      <c r="AB29" s="44"/>
      <c r="AC29" s="47"/>
      <c r="AD29" s="44"/>
      <c r="AE29" s="48"/>
      <c r="AF29" s="137"/>
      <c r="AG29" s="138"/>
      <c r="AH29" s="139"/>
      <c r="AI29" s="41"/>
      <c r="AJ29" s="43"/>
      <c r="AK29" s="47"/>
      <c r="AL29" s="44"/>
      <c r="AM29" s="47"/>
      <c r="AN29" s="44"/>
      <c r="AO29" s="48"/>
      <c r="AP29" s="46"/>
      <c r="AQ29" s="47"/>
      <c r="AR29" s="44"/>
      <c r="AS29" s="47"/>
      <c r="AT29" s="44"/>
      <c r="AU29" s="48"/>
      <c r="AV29" s="137"/>
      <c r="AW29" s="138"/>
      <c r="AX29" s="139"/>
      <c r="AY29" s="41"/>
      <c r="AZ29" s="43"/>
      <c r="BA29" s="47"/>
      <c r="BB29" s="44"/>
      <c r="BC29" s="47"/>
      <c r="BD29" s="44"/>
      <c r="BE29" s="48"/>
      <c r="BF29" s="46"/>
      <c r="BG29" s="47"/>
      <c r="BH29" s="44"/>
      <c r="BI29" s="47"/>
      <c r="BJ29" s="44"/>
      <c r="BK29" s="48"/>
      <c r="BL29" s="137"/>
      <c r="BM29" s="138"/>
      <c r="BN29" s="139"/>
      <c r="BO29" s="41"/>
      <c r="BP29" s="43"/>
      <c r="BQ29" s="47"/>
      <c r="BR29" s="44"/>
      <c r="BS29" s="47"/>
      <c r="BT29" s="44"/>
      <c r="BU29" s="48"/>
      <c r="BV29" s="46"/>
      <c r="BW29" s="47"/>
      <c r="BX29" s="44"/>
      <c r="BY29" s="47"/>
      <c r="BZ29" s="44"/>
      <c r="CA29" s="48"/>
      <c r="CB29" s="137"/>
      <c r="CC29" s="138"/>
      <c r="CD29" s="139"/>
      <c r="CE29" s="41"/>
      <c r="CF29" s="43"/>
      <c r="CG29" s="47"/>
      <c r="CH29" s="44"/>
      <c r="CI29" s="47"/>
      <c r="CJ29" s="44"/>
      <c r="CK29" s="48"/>
      <c r="CL29" s="46"/>
      <c r="CM29" s="47"/>
      <c r="CN29" s="44"/>
      <c r="CO29" s="47"/>
      <c r="CP29" s="44"/>
      <c r="CQ29" s="48"/>
      <c r="CR29" s="137"/>
      <c r="CS29" s="138"/>
      <c r="CT29" s="139"/>
      <c r="CU29" s="41"/>
      <c r="CV29" s="46">
        <f t="shared" si="9"/>
        <v>0</v>
      </c>
      <c r="CW29" s="47" t="e">
        <f t="shared" si="10"/>
        <v>#DIV/0!</v>
      </c>
      <c r="CX29" s="47">
        <f t="shared" si="11"/>
        <v>0</v>
      </c>
      <c r="CY29" s="47" t="e">
        <f t="shared" si="12"/>
        <v>#DIV/0!</v>
      </c>
      <c r="CZ29" s="44">
        <f t="shared" si="13"/>
        <v>0</v>
      </c>
      <c r="DA29" s="48" t="e">
        <f t="shared" si="14"/>
        <v>#DIV/0!</v>
      </c>
      <c r="DB29" s="46">
        <f t="shared" si="15"/>
        <v>0</v>
      </c>
      <c r="DC29" s="47" t="e">
        <f t="shared" si="16"/>
        <v>#DIV/0!</v>
      </c>
      <c r="DD29" s="44">
        <f t="shared" si="17"/>
        <v>0</v>
      </c>
      <c r="DE29" s="47" t="e">
        <f t="shared" si="18"/>
        <v>#DIV/0!</v>
      </c>
      <c r="DF29" s="44">
        <f t="shared" si="19"/>
        <v>0</v>
      </c>
      <c r="DG29" s="48" t="e">
        <f t="shared" si="20"/>
        <v>#DIV/0!</v>
      </c>
      <c r="DH29" s="174"/>
      <c r="DI29" s="187" t="s">
        <v>28</v>
      </c>
      <c r="DJ29" s="46">
        <f t="shared" si="21"/>
        <v>0</v>
      </c>
      <c r="DK29" s="44">
        <f t="shared" si="22"/>
        <v>0</v>
      </c>
      <c r="DL29" s="45">
        <f t="shared" si="23"/>
        <v>0</v>
      </c>
      <c r="DM29"/>
    </row>
    <row r="30" spans="1:117" s="25" customFormat="1" ht="15.6" x14ac:dyDescent="0.3">
      <c r="A30" s="33">
        <v>18</v>
      </c>
      <c r="B30" s="33" t="s">
        <v>29</v>
      </c>
      <c r="C30" s="42"/>
      <c r="D30" s="43"/>
      <c r="E30" s="47"/>
      <c r="F30" s="44"/>
      <c r="G30" s="47"/>
      <c r="H30" s="44"/>
      <c r="I30" s="48"/>
      <c r="J30" s="46"/>
      <c r="K30" s="47"/>
      <c r="L30" s="44"/>
      <c r="M30" s="47"/>
      <c r="N30" s="44"/>
      <c r="O30" s="48"/>
      <c r="P30" s="137"/>
      <c r="Q30" s="138"/>
      <c r="R30" s="139"/>
      <c r="S30" s="39"/>
      <c r="T30" s="43"/>
      <c r="U30" s="47"/>
      <c r="V30" s="44"/>
      <c r="W30" s="47"/>
      <c r="X30" s="44"/>
      <c r="Y30" s="48"/>
      <c r="Z30" s="46"/>
      <c r="AA30" s="47"/>
      <c r="AB30" s="44"/>
      <c r="AC30" s="47"/>
      <c r="AD30" s="44"/>
      <c r="AE30" s="48"/>
      <c r="AF30" s="137"/>
      <c r="AG30" s="138"/>
      <c r="AH30" s="139"/>
      <c r="AI30" s="41"/>
      <c r="AJ30" s="43"/>
      <c r="AK30" s="47"/>
      <c r="AL30" s="44"/>
      <c r="AM30" s="47"/>
      <c r="AN30" s="44"/>
      <c r="AO30" s="48"/>
      <c r="AP30" s="46"/>
      <c r="AQ30" s="47"/>
      <c r="AR30" s="44"/>
      <c r="AS30" s="47"/>
      <c r="AT30" s="44"/>
      <c r="AU30" s="48"/>
      <c r="AV30" s="137"/>
      <c r="AW30" s="138"/>
      <c r="AX30" s="139"/>
      <c r="AY30" s="41"/>
      <c r="AZ30" s="43"/>
      <c r="BA30" s="47"/>
      <c r="BB30" s="44"/>
      <c r="BC30" s="47"/>
      <c r="BD30" s="44"/>
      <c r="BE30" s="48"/>
      <c r="BF30" s="46"/>
      <c r="BG30" s="47"/>
      <c r="BH30" s="44"/>
      <c r="BI30" s="47"/>
      <c r="BJ30" s="44"/>
      <c r="BK30" s="48"/>
      <c r="BL30" s="137"/>
      <c r="BM30" s="138"/>
      <c r="BN30" s="139"/>
      <c r="BO30" s="41"/>
      <c r="BP30" s="43"/>
      <c r="BQ30" s="47"/>
      <c r="BR30" s="44"/>
      <c r="BS30" s="47"/>
      <c r="BT30" s="44"/>
      <c r="BU30" s="48"/>
      <c r="BV30" s="46"/>
      <c r="BW30" s="47"/>
      <c r="BX30" s="44"/>
      <c r="BY30" s="47"/>
      <c r="BZ30" s="44"/>
      <c r="CA30" s="48"/>
      <c r="CB30" s="137"/>
      <c r="CC30" s="138"/>
      <c r="CD30" s="139"/>
      <c r="CE30" s="41"/>
      <c r="CF30" s="43"/>
      <c r="CG30" s="47"/>
      <c r="CH30" s="44"/>
      <c r="CI30" s="47"/>
      <c r="CJ30" s="44"/>
      <c r="CK30" s="48"/>
      <c r="CL30" s="46"/>
      <c r="CM30" s="47"/>
      <c r="CN30" s="44"/>
      <c r="CO30" s="47"/>
      <c r="CP30" s="44"/>
      <c r="CQ30" s="48"/>
      <c r="CR30" s="137"/>
      <c r="CS30" s="138"/>
      <c r="CT30" s="139"/>
      <c r="CU30" s="41"/>
      <c r="CV30" s="46">
        <f t="shared" si="9"/>
        <v>0</v>
      </c>
      <c r="CW30" s="47" t="e">
        <f t="shared" si="10"/>
        <v>#DIV/0!</v>
      </c>
      <c r="CX30" s="47">
        <f t="shared" si="11"/>
        <v>0</v>
      </c>
      <c r="CY30" s="47" t="e">
        <f t="shared" si="12"/>
        <v>#DIV/0!</v>
      </c>
      <c r="CZ30" s="44">
        <f t="shared" si="13"/>
        <v>0</v>
      </c>
      <c r="DA30" s="48" t="e">
        <f t="shared" si="14"/>
        <v>#DIV/0!</v>
      </c>
      <c r="DB30" s="46">
        <f t="shared" si="15"/>
        <v>0</v>
      </c>
      <c r="DC30" s="47" t="e">
        <f t="shared" si="16"/>
        <v>#DIV/0!</v>
      </c>
      <c r="DD30" s="44">
        <f t="shared" si="17"/>
        <v>0</v>
      </c>
      <c r="DE30" s="47" t="e">
        <f t="shared" si="18"/>
        <v>#DIV/0!</v>
      </c>
      <c r="DF30" s="44">
        <f t="shared" si="19"/>
        <v>0</v>
      </c>
      <c r="DG30" s="48" t="e">
        <f t="shared" si="20"/>
        <v>#DIV/0!</v>
      </c>
      <c r="DH30" s="174"/>
      <c r="DI30" s="187" t="s">
        <v>29</v>
      </c>
      <c r="DJ30" s="46">
        <f t="shared" si="21"/>
        <v>0</v>
      </c>
      <c r="DK30" s="44">
        <f t="shared" si="22"/>
        <v>0</v>
      </c>
      <c r="DL30" s="45">
        <f t="shared" si="23"/>
        <v>0</v>
      </c>
      <c r="DM30"/>
    </row>
    <row r="31" spans="1:117" s="25" customFormat="1" ht="15.6" x14ac:dyDescent="0.3">
      <c r="A31" s="33">
        <v>19</v>
      </c>
      <c r="B31" s="33" t="s">
        <v>59</v>
      </c>
      <c r="C31" s="42"/>
      <c r="D31" s="43"/>
      <c r="E31" s="47"/>
      <c r="F31" s="44"/>
      <c r="G31" s="47"/>
      <c r="H31" s="44"/>
      <c r="I31" s="48"/>
      <c r="J31" s="46"/>
      <c r="K31" s="47"/>
      <c r="L31" s="44"/>
      <c r="M31" s="47"/>
      <c r="N31" s="44"/>
      <c r="O31" s="48"/>
      <c r="P31" s="137"/>
      <c r="Q31" s="138"/>
      <c r="R31" s="139"/>
      <c r="S31" s="39"/>
      <c r="T31" s="43"/>
      <c r="U31" s="47"/>
      <c r="V31" s="44"/>
      <c r="W31" s="47"/>
      <c r="X31" s="44"/>
      <c r="Y31" s="48"/>
      <c r="Z31" s="46"/>
      <c r="AA31" s="47"/>
      <c r="AB31" s="44"/>
      <c r="AC31" s="47"/>
      <c r="AD31" s="44"/>
      <c r="AE31" s="48"/>
      <c r="AF31" s="137"/>
      <c r="AG31" s="138"/>
      <c r="AH31" s="139"/>
      <c r="AI31" s="41"/>
      <c r="AJ31" s="43"/>
      <c r="AK31" s="47"/>
      <c r="AL31" s="44"/>
      <c r="AM31" s="47"/>
      <c r="AN31" s="44"/>
      <c r="AO31" s="48"/>
      <c r="AP31" s="46"/>
      <c r="AQ31" s="47"/>
      <c r="AR31" s="44"/>
      <c r="AS31" s="47"/>
      <c r="AT31" s="44"/>
      <c r="AU31" s="48"/>
      <c r="AV31" s="137"/>
      <c r="AW31" s="138"/>
      <c r="AX31" s="139"/>
      <c r="AY31" s="41"/>
      <c r="AZ31" s="43"/>
      <c r="BA31" s="47"/>
      <c r="BB31" s="44"/>
      <c r="BC31" s="47"/>
      <c r="BD31" s="44"/>
      <c r="BE31" s="48"/>
      <c r="BF31" s="46"/>
      <c r="BG31" s="47"/>
      <c r="BH31" s="44"/>
      <c r="BI31" s="47"/>
      <c r="BJ31" s="44"/>
      <c r="BK31" s="48"/>
      <c r="BL31" s="137"/>
      <c r="BM31" s="138"/>
      <c r="BN31" s="139"/>
      <c r="BO31" s="41"/>
      <c r="BP31" s="43"/>
      <c r="BQ31" s="47"/>
      <c r="BR31" s="44"/>
      <c r="BS31" s="47"/>
      <c r="BT31" s="44"/>
      <c r="BU31" s="48"/>
      <c r="BV31" s="46"/>
      <c r="BW31" s="47"/>
      <c r="BX31" s="44"/>
      <c r="BY31" s="47"/>
      <c r="BZ31" s="44"/>
      <c r="CA31" s="48"/>
      <c r="CB31" s="137"/>
      <c r="CC31" s="138"/>
      <c r="CD31" s="139"/>
      <c r="CE31" s="41"/>
      <c r="CF31" s="43"/>
      <c r="CG31" s="47"/>
      <c r="CH31" s="44"/>
      <c r="CI31" s="47"/>
      <c r="CJ31" s="44"/>
      <c r="CK31" s="48"/>
      <c r="CL31" s="46"/>
      <c r="CM31" s="47"/>
      <c r="CN31" s="44"/>
      <c r="CO31" s="47"/>
      <c r="CP31" s="44"/>
      <c r="CQ31" s="48"/>
      <c r="CR31" s="137"/>
      <c r="CS31" s="138"/>
      <c r="CT31" s="139"/>
      <c r="CU31" s="41"/>
      <c r="CV31" s="46">
        <f t="shared" si="9"/>
        <v>0</v>
      </c>
      <c r="CW31" s="47" t="e">
        <f t="shared" si="10"/>
        <v>#DIV/0!</v>
      </c>
      <c r="CX31" s="47">
        <f t="shared" si="11"/>
        <v>0</v>
      </c>
      <c r="CY31" s="47" t="e">
        <f t="shared" si="12"/>
        <v>#DIV/0!</v>
      </c>
      <c r="CZ31" s="44">
        <f t="shared" si="13"/>
        <v>0</v>
      </c>
      <c r="DA31" s="48" t="e">
        <f t="shared" si="14"/>
        <v>#DIV/0!</v>
      </c>
      <c r="DB31" s="46">
        <f t="shared" si="15"/>
        <v>0</v>
      </c>
      <c r="DC31" s="47" t="e">
        <f t="shared" si="16"/>
        <v>#DIV/0!</v>
      </c>
      <c r="DD31" s="44">
        <f t="shared" si="17"/>
        <v>0</v>
      </c>
      <c r="DE31" s="47" t="e">
        <f t="shared" si="18"/>
        <v>#DIV/0!</v>
      </c>
      <c r="DF31" s="44">
        <f t="shared" si="19"/>
        <v>0</v>
      </c>
      <c r="DG31" s="48" t="e">
        <f t="shared" si="20"/>
        <v>#DIV/0!</v>
      </c>
      <c r="DH31" s="174"/>
      <c r="DI31" s="187" t="s">
        <v>59</v>
      </c>
      <c r="DJ31" s="46">
        <f t="shared" si="21"/>
        <v>0</v>
      </c>
      <c r="DK31" s="44">
        <f t="shared" si="22"/>
        <v>0</v>
      </c>
      <c r="DL31" s="45">
        <f t="shared" si="23"/>
        <v>0</v>
      </c>
      <c r="DM31"/>
    </row>
    <row r="32" spans="1:117" s="25" customFormat="1" ht="15.6" x14ac:dyDescent="0.3">
      <c r="A32" s="33">
        <v>20</v>
      </c>
      <c r="B32" s="33" t="s">
        <v>30</v>
      </c>
      <c r="C32" s="42"/>
      <c r="D32" s="43"/>
      <c r="E32" s="47"/>
      <c r="F32" s="44"/>
      <c r="G32" s="47"/>
      <c r="H32" s="44"/>
      <c r="I32" s="48"/>
      <c r="J32" s="46"/>
      <c r="K32" s="47"/>
      <c r="L32" s="44"/>
      <c r="M32" s="47"/>
      <c r="N32" s="44"/>
      <c r="O32" s="48"/>
      <c r="P32" s="137"/>
      <c r="Q32" s="138"/>
      <c r="R32" s="139"/>
      <c r="S32" s="39"/>
      <c r="T32" s="43"/>
      <c r="U32" s="47"/>
      <c r="V32" s="44"/>
      <c r="W32" s="47"/>
      <c r="X32" s="44"/>
      <c r="Y32" s="48"/>
      <c r="Z32" s="46"/>
      <c r="AA32" s="47"/>
      <c r="AB32" s="44"/>
      <c r="AC32" s="47"/>
      <c r="AD32" s="44"/>
      <c r="AE32" s="48"/>
      <c r="AF32" s="137"/>
      <c r="AG32" s="138"/>
      <c r="AH32" s="139"/>
      <c r="AI32" s="41"/>
      <c r="AJ32" s="43"/>
      <c r="AK32" s="47"/>
      <c r="AL32" s="44"/>
      <c r="AM32" s="47"/>
      <c r="AN32" s="44"/>
      <c r="AO32" s="48"/>
      <c r="AP32" s="46"/>
      <c r="AQ32" s="47"/>
      <c r="AR32" s="44"/>
      <c r="AS32" s="47"/>
      <c r="AT32" s="44"/>
      <c r="AU32" s="48"/>
      <c r="AV32" s="137"/>
      <c r="AW32" s="138"/>
      <c r="AX32" s="139"/>
      <c r="AY32" s="41"/>
      <c r="AZ32" s="43"/>
      <c r="BA32" s="47"/>
      <c r="BB32" s="44"/>
      <c r="BC32" s="47"/>
      <c r="BD32" s="44"/>
      <c r="BE32" s="48"/>
      <c r="BF32" s="46"/>
      <c r="BG32" s="47"/>
      <c r="BH32" s="44"/>
      <c r="BI32" s="47"/>
      <c r="BJ32" s="44"/>
      <c r="BK32" s="48"/>
      <c r="BL32" s="137"/>
      <c r="BM32" s="138"/>
      <c r="BN32" s="139"/>
      <c r="BO32" s="41"/>
      <c r="BP32" s="43"/>
      <c r="BQ32" s="47"/>
      <c r="BR32" s="44"/>
      <c r="BS32" s="47"/>
      <c r="BT32" s="44"/>
      <c r="BU32" s="48"/>
      <c r="BV32" s="46"/>
      <c r="BW32" s="47"/>
      <c r="BX32" s="44"/>
      <c r="BY32" s="47"/>
      <c r="BZ32" s="44"/>
      <c r="CA32" s="48"/>
      <c r="CB32" s="137"/>
      <c r="CC32" s="138"/>
      <c r="CD32" s="139"/>
      <c r="CE32" s="41"/>
      <c r="CF32" s="43"/>
      <c r="CG32" s="47"/>
      <c r="CH32" s="44"/>
      <c r="CI32" s="47"/>
      <c r="CJ32" s="44"/>
      <c r="CK32" s="48"/>
      <c r="CL32" s="46"/>
      <c r="CM32" s="47"/>
      <c r="CN32" s="44"/>
      <c r="CO32" s="47"/>
      <c r="CP32" s="44"/>
      <c r="CQ32" s="48"/>
      <c r="CR32" s="137"/>
      <c r="CS32" s="138"/>
      <c r="CT32" s="139"/>
      <c r="CU32" s="41"/>
      <c r="CV32" s="46">
        <f t="shared" si="9"/>
        <v>0</v>
      </c>
      <c r="CW32" s="47" t="e">
        <f t="shared" si="10"/>
        <v>#DIV/0!</v>
      </c>
      <c r="CX32" s="47">
        <f t="shared" si="11"/>
        <v>0</v>
      </c>
      <c r="CY32" s="47" t="e">
        <f t="shared" si="12"/>
        <v>#DIV/0!</v>
      </c>
      <c r="CZ32" s="44">
        <f t="shared" si="13"/>
        <v>0</v>
      </c>
      <c r="DA32" s="48" t="e">
        <f t="shared" si="14"/>
        <v>#DIV/0!</v>
      </c>
      <c r="DB32" s="46">
        <f t="shared" si="15"/>
        <v>0</v>
      </c>
      <c r="DC32" s="47" t="e">
        <f t="shared" si="16"/>
        <v>#DIV/0!</v>
      </c>
      <c r="DD32" s="44">
        <f t="shared" si="17"/>
        <v>0</v>
      </c>
      <c r="DE32" s="47" t="e">
        <f t="shared" si="18"/>
        <v>#DIV/0!</v>
      </c>
      <c r="DF32" s="44">
        <f t="shared" si="19"/>
        <v>0</v>
      </c>
      <c r="DG32" s="48" t="e">
        <f t="shared" si="20"/>
        <v>#DIV/0!</v>
      </c>
      <c r="DH32" s="174"/>
      <c r="DI32" s="187" t="s">
        <v>30</v>
      </c>
      <c r="DJ32" s="46">
        <f t="shared" si="21"/>
        <v>0</v>
      </c>
      <c r="DK32" s="44">
        <f t="shared" si="22"/>
        <v>0</v>
      </c>
      <c r="DL32" s="45">
        <f t="shared" si="23"/>
        <v>0</v>
      </c>
      <c r="DM32"/>
    </row>
    <row r="33" spans="1:117" s="25" customFormat="1" ht="15.6" x14ac:dyDescent="0.3">
      <c r="A33" s="33">
        <v>21</v>
      </c>
      <c r="B33" s="33" t="s">
        <v>31</v>
      </c>
      <c r="C33" s="42"/>
      <c r="D33" s="43"/>
      <c r="E33" s="47"/>
      <c r="F33" s="44"/>
      <c r="G33" s="47"/>
      <c r="H33" s="44"/>
      <c r="I33" s="48"/>
      <c r="J33" s="46"/>
      <c r="K33" s="47"/>
      <c r="L33" s="44"/>
      <c r="M33" s="47"/>
      <c r="N33" s="44"/>
      <c r="O33" s="48"/>
      <c r="P33" s="137"/>
      <c r="Q33" s="138"/>
      <c r="R33" s="139"/>
      <c r="S33" s="39"/>
      <c r="T33" s="43"/>
      <c r="U33" s="47"/>
      <c r="V33" s="44"/>
      <c r="W33" s="47"/>
      <c r="X33" s="44"/>
      <c r="Y33" s="48"/>
      <c r="Z33" s="46"/>
      <c r="AA33" s="47"/>
      <c r="AB33" s="44"/>
      <c r="AC33" s="47"/>
      <c r="AD33" s="44"/>
      <c r="AE33" s="48"/>
      <c r="AF33" s="137"/>
      <c r="AG33" s="138"/>
      <c r="AH33" s="139"/>
      <c r="AI33" s="41"/>
      <c r="AJ33" s="43"/>
      <c r="AK33" s="47"/>
      <c r="AL33" s="44"/>
      <c r="AM33" s="47"/>
      <c r="AN33" s="44"/>
      <c r="AO33" s="48"/>
      <c r="AP33" s="46"/>
      <c r="AQ33" s="47"/>
      <c r="AR33" s="44"/>
      <c r="AS33" s="47"/>
      <c r="AT33" s="44"/>
      <c r="AU33" s="48"/>
      <c r="AV33" s="137"/>
      <c r="AW33" s="138"/>
      <c r="AX33" s="139"/>
      <c r="AY33" s="41"/>
      <c r="AZ33" s="43"/>
      <c r="BA33" s="47"/>
      <c r="BB33" s="44"/>
      <c r="BC33" s="47"/>
      <c r="BD33" s="44"/>
      <c r="BE33" s="48"/>
      <c r="BF33" s="46"/>
      <c r="BG33" s="47"/>
      <c r="BH33" s="44"/>
      <c r="BI33" s="47"/>
      <c r="BJ33" s="44"/>
      <c r="BK33" s="48"/>
      <c r="BL33" s="137"/>
      <c r="BM33" s="138"/>
      <c r="BN33" s="139"/>
      <c r="BO33" s="41"/>
      <c r="BP33" s="43"/>
      <c r="BQ33" s="47"/>
      <c r="BR33" s="44"/>
      <c r="BS33" s="47"/>
      <c r="BT33" s="44"/>
      <c r="BU33" s="48"/>
      <c r="BV33" s="46"/>
      <c r="BW33" s="47"/>
      <c r="BX33" s="44"/>
      <c r="BY33" s="47"/>
      <c r="BZ33" s="44"/>
      <c r="CA33" s="48"/>
      <c r="CB33" s="137"/>
      <c r="CC33" s="138"/>
      <c r="CD33" s="139"/>
      <c r="CE33" s="41"/>
      <c r="CF33" s="43"/>
      <c r="CG33" s="47"/>
      <c r="CH33" s="44"/>
      <c r="CI33" s="47"/>
      <c r="CJ33" s="44"/>
      <c r="CK33" s="48"/>
      <c r="CL33" s="46"/>
      <c r="CM33" s="47"/>
      <c r="CN33" s="44"/>
      <c r="CO33" s="47"/>
      <c r="CP33" s="44"/>
      <c r="CQ33" s="48"/>
      <c r="CR33" s="137"/>
      <c r="CS33" s="138"/>
      <c r="CT33" s="139"/>
      <c r="CU33" s="41"/>
      <c r="CV33" s="46">
        <f t="shared" si="9"/>
        <v>0</v>
      </c>
      <c r="CW33" s="47" t="e">
        <f t="shared" si="10"/>
        <v>#DIV/0!</v>
      </c>
      <c r="CX33" s="47">
        <f t="shared" si="11"/>
        <v>0</v>
      </c>
      <c r="CY33" s="47" t="e">
        <f t="shared" si="12"/>
        <v>#DIV/0!</v>
      </c>
      <c r="CZ33" s="44">
        <f t="shared" si="13"/>
        <v>0</v>
      </c>
      <c r="DA33" s="48" t="e">
        <f t="shared" si="14"/>
        <v>#DIV/0!</v>
      </c>
      <c r="DB33" s="46">
        <f t="shared" si="15"/>
        <v>0</v>
      </c>
      <c r="DC33" s="47" t="e">
        <f t="shared" si="16"/>
        <v>#DIV/0!</v>
      </c>
      <c r="DD33" s="44">
        <f t="shared" si="17"/>
        <v>0</v>
      </c>
      <c r="DE33" s="47" t="e">
        <f t="shared" si="18"/>
        <v>#DIV/0!</v>
      </c>
      <c r="DF33" s="44">
        <f t="shared" si="19"/>
        <v>0</v>
      </c>
      <c r="DG33" s="48" t="e">
        <f t="shared" si="20"/>
        <v>#DIV/0!</v>
      </c>
      <c r="DH33" s="174"/>
      <c r="DI33" s="187" t="s">
        <v>31</v>
      </c>
      <c r="DJ33" s="46">
        <f t="shared" si="21"/>
        <v>0</v>
      </c>
      <c r="DK33" s="44">
        <f t="shared" si="22"/>
        <v>0</v>
      </c>
      <c r="DL33" s="45">
        <f t="shared" si="23"/>
        <v>0</v>
      </c>
      <c r="DM33"/>
    </row>
    <row r="34" spans="1:117" s="25" customFormat="1" ht="15.6" x14ac:dyDescent="0.3">
      <c r="A34" s="33">
        <v>22</v>
      </c>
      <c r="B34" s="33" t="s">
        <v>32</v>
      </c>
      <c r="C34" s="42"/>
      <c r="D34" s="43"/>
      <c r="E34" s="47"/>
      <c r="F34" s="44"/>
      <c r="G34" s="47"/>
      <c r="H34" s="44"/>
      <c r="I34" s="48"/>
      <c r="J34" s="46"/>
      <c r="K34" s="47"/>
      <c r="L34" s="44"/>
      <c r="M34" s="47"/>
      <c r="N34" s="44"/>
      <c r="O34" s="48"/>
      <c r="P34" s="137"/>
      <c r="Q34" s="138"/>
      <c r="R34" s="139"/>
      <c r="S34" s="39"/>
      <c r="T34" s="43"/>
      <c r="U34" s="47"/>
      <c r="V34" s="44"/>
      <c r="W34" s="47"/>
      <c r="X34" s="44"/>
      <c r="Y34" s="48"/>
      <c r="Z34" s="46"/>
      <c r="AA34" s="47"/>
      <c r="AB34" s="44"/>
      <c r="AC34" s="47"/>
      <c r="AD34" s="44"/>
      <c r="AE34" s="48"/>
      <c r="AF34" s="137"/>
      <c r="AG34" s="138"/>
      <c r="AH34" s="139"/>
      <c r="AI34" s="41"/>
      <c r="AJ34" s="43"/>
      <c r="AK34" s="47"/>
      <c r="AL34" s="44"/>
      <c r="AM34" s="47"/>
      <c r="AN34" s="44"/>
      <c r="AO34" s="48"/>
      <c r="AP34" s="46"/>
      <c r="AQ34" s="47"/>
      <c r="AR34" s="44"/>
      <c r="AS34" s="47"/>
      <c r="AT34" s="44"/>
      <c r="AU34" s="48"/>
      <c r="AV34" s="137"/>
      <c r="AW34" s="138"/>
      <c r="AX34" s="139"/>
      <c r="AY34" s="41"/>
      <c r="AZ34" s="43"/>
      <c r="BA34" s="47"/>
      <c r="BB34" s="44"/>
      <c r="BC34" s="47"/>
      <c r="BD34" s="44"/>
      <c r="BE34" s="48"/>
      <c r="BF34" s="46"/>
      <c r="BG34" s="47"/>
      <c r="BH34" s="44"/>
      <c r="BI34" s="47"/>
      <c r="BJ34" s="44"/>
      <c r="BK34" s="48"/>
      <c r="BL34" s="137"/>
      <c r="BM34" s="138"/>
      <c r="BN34" s="139"/>
      <c r="BO34" s="41"/>
      <c r="BP34" s="43"/>
      <c r="BQ34" s="47"/>
      <c r="BR34" s="44"/>
      <c r="BS34" s="47"/>
      <c r="BT34" s="44"/>
      <c r="BU34" s="48"/>
      <c r="BV34" s="46"/>
      <c r="BW34" s="47"/>
      <c r="BX34" s="44"/>
      <c r="BY34" s="47"/>
      <c r="BZ34" s="44"/>
      <c r="CA34" s="48"/>
      <c r="CB34" s="137"/>
      <c r="CC34" s="138"/>
      <c r="CD34" s="139"/>
      <c r="CE34" s="41"/>
      <c r="CF34" s="43"/>
      <c r="CG34" s="47"/>
      <c r="CH34" s="44"/>
      <c r="CI34" s="47"/>
      <c r="CJ34" s="44"/>
      <c r="CK34" s="48"/>
      <c r="CL34" s="46"/>
      <c r="CM34" s="47"/>
      <c r="CN34" s="44"/>
      <c r="CO34" s="47"/>
      <c r="CP34" s="44"/>
      <c r="CQ34" s="48"/>
      <c r="CR34" s="137"/>
      <c r="CS34" s="138"/>
      <c r="CT34" s="139"/>
      <c r="CU34" s="41"/>
      <c r="CV34" s="46">
        <f t="shared" si="9"/>
        <v>0</v>
      </c>
      <c r="CW34" s="47" t="e">
        <f t="shared" si="10"/>
        <v>#DIV/0!</v>
      </c>
      <c r="CX34" s="47">
        <f t="shared" si="11"/>
        <v>0</v>
      </c>
      <c r="CY34" s="47" t="e">
        <f t="shared" si="12"/>
        <v>#DIV/0!</v>
      </c>
      <c r="CZ34" s="44">
        <f t="shared" si="13"/>
        <v>0</v>
      </c>
      <c r="DA34" s="48" t="e">
        <f t="shared" si="14"/>
        <v>#DIV/0!</v>
      </c>
      <c r="DB34" s="46">
        <f t="shared" si="15"/>
        <v>0</v>
      </c>
      <c r="DC34" s="47" t="e">
        <f t="shared" si="16"/>
        <v>#DIV/0!</v>
      </c>
      <c r="DD34" s="44">
        <f t="shared" si="17"/>
        <v>0</v>
      </c>
      <c r="DE34" s="47" t="e">
        <f t="shared" si="18"/>
        <v>#DIV/0!</v>
      </c>
      <c r="DF34" s="44">
        <f t="shared" si="19"/>
        <v>0</v>
      </c>
      <c r="DG34" s="48" t="e">
        <f t="shared" si="20"/>
        <v>#DIV/0!</v>
      </c>
      <c r="DH34" s="174"/>
      <c r="DI34" s="187" t="s">
        <v>32</v>
      </c>
      <c r="DJ34" s="46">
        <f t="shared" si="21"/>
        <v>0</v>
      </c>
      <c r="DK34" s="44">
        <f t="shared" si="22"/>
        <v>0</v>
      </c>
      <c r="DL34" s="45">
        <f t="shared" si="23"/>
        <v>0</v>
      </c>
      <c r="DM34"/>
    </row>
    <row r="35" spans="1:117" s="25" customFormat="1" ht="15.6" x14ac:dyDescent="0.3">
      <c r="A35" s="33">
        <v>23</v>
      </c>
      <c r="B35" s="33" t="s">
        <v>33</v>
      </c>
      <c r="C35" s="42"/>
      <c r="D35" s="43"/>
      <c r="E35" s="47"/>
      <c r="F35" s="44"/>
      <c r="G35" s="47"/>
      <c r="H35" s="44"/>
      <c r="I35" s="48"/>
      <c r="J35" s="46"/>
      <c r="K35" s="47"/>
      <c r="L35" s="44"/>
      <c r="M35" s="47"/>
      <c r="N35" s="44"/>
      <c r="O35" s="48"/>
      <c r="P35" s="137"/>
      <c r="Q35" s="138"/>
      <c r="R35" s="139"/>
      <c r="S35" s="39"/>
      <c r="T35" s="43"/>
      <c r="U35" s="47"/>
      <c r="V35" s="44"/>
      <c r="W35" s="47"/>
      <c r="X35" s="44"/>
      <c r="Y35" s="48"/>
      <c r="Z35" s="46"/>
      <c r="AA35" s="47"/>
      <c r="AB35" s="44"/>
      <c r="AC35" s="47"/>
      <c r="AD35" s="44"/>
      <c r="AE35" s="48"/>
      <c r="AF35" s="137"/>
      <c r="AG35" s="138"/>
      <c r="AH35" s="139"/>
      <c r="AI35" s="41"/>
      <c r="AJ35" s="43"/>
      <c r="AK35" s="47"/>
      <c r="AL35" s="44"/>
      <c r="AM35" s="47"/>
      <c r="AN35" s="44"/>
      <c r="AO35" s="48"/>
      <c r="AP35" s="46"/>
      <c r="AQ35" s="47"/>
      <c r="AR35" s="44"/>
      <c r="AS35" s="47"/>
      <c r="AT35" s="44"/>
      <c r="AU35" s="48"/>
      <c r="AV35" s="137"/>
      <c r="AW35" s="138"/>
      <c r="AX35" s="139"/>
      <c r="AY35" s="41"/>
      <c r="AZ35" s="43"/>
      <c r="BA35" s="47"/>
      <c r="BB35" s="44"/>
      <c r="BC35" s="47"/>
      <c r="BD35" s="44"/>
      <c r="BE35" s="48"/>
      <c r="BF35" s="46"/>
      <c r="BG35" s="47"/>
      <c r="BH35" s="44"/>
      <c r="BI35" s="47"/>
      <c r="BJ35" s="44"/>
      <c r="BK35" s="48"/>
      <c r="BL35" s="137"/>
      <c r="BM35" s="138"/>
      <c r="BN35" s="139"/>
      <c r="BO35" s="41"/>
      <c r="BP35" s="43"/>
      <c r="BQ35" s="47"/>
      <c r="BR35" s="44"/>
      <c r="BS35" s="47"/>
      <c r="BT35" s="44"/>
      <c r="BU35" s="48"/>
      <c r="BV35" s="46"/>
      <c r="BW35" s="47"/>
      <c r="BX35" s="44"/>
      <c r="BY35" s="47"/>
      <c r="BZ35" s="44"/>
      <c r="CA35" s="48"/>
      <c r="CB35" s="137"/>
      <c r="CC35" s="138"/>
      <c r="CD35" s="139"/>
      <c r="CE35" s="41"/>
      <c r="CF35" s="43"/>
      <c r="CG35" s="47"/>
      <c r="CH35" s="44"/>
      <c r="CI35" s="47"/>
      <c r="CJ35" s="44"/>
      <c r="CK35" s="48"/>
      <c r="CL35" s="46"/>
      <c r="CM35" s="47"/>
      <c r="CN35" s="44"/>
      <c r="CO35" s="47"/>
      <c r="CP35" s="44"/>
      <c r="CQ35" s="48"/>
      <c r="CR35" s="137"/>
      <c r="CS35" s="138"/>
      <c r="CT35" s="139"/>
      <c r="CU35" s="41"/>
      <c r="CV35" s="46">
        <f t="shared" si="9"/>
        <v>0</v>
      </c>
      <c r="CW35" s="47" t="e">
        <f t="shared" si="10"/>
        <v>#DIV/0!</v>
      </c>
      <c r="CX35" s="47">
        <f t="shared" si="11"/>
        <v>0</v>
      </c>
      <c r="CY35" s="47" t="e">
        <f t="shared" si="12"/>
        <v>#DIV/0!</v>
      </c>
      <c r="CZ35" s="44">
        <f t="shared" si="13"/>
        <v>0</v>
      </c>
      <c r="DA35" s="48" t="e">
        <f t="shared" si="14"/>
        <v>#DIV/0!</v>
      </c>
      <c r="DB35" s="46">
        <f t="shared" si="15"/>
        <v>0</v>
      </c>
      <c r="DC35" s="47" t="e">
        <f t="shared" si="16"/>
        <v>#DIV/0!</v>
      </c>
      <c r="DD35" s="44">
        <f t="shared" si="17"/>
        <v>0</v>
      </c>
      <c r="DE35" s="47" t="e">
        <f t="shared" si="18"/>
        <v>#DIV/0!</v>
      </c>
      <c r="DF35" s="44">
        <f t="shared" si="19"/>
        <v>0</v>
      </c>
      <c r="DG35" s="48" t="e">
        <f t="shared" si="20"/>
        <v>#DIV/0!</v>
      </c>
      <c r="DH35" s="174"/>
      <c r="DI35" s="187" t="s">
        <v>33</v>
      </c>
      <c r="DJ35" s="46">
        <f t="shared" si="21"/>
        <v>0</v>
      </c>
      <c r="DK35" s="44">
        <f t="shared" si="22"/>
        <v>0</v>
      </c>
      <c r="DL35" s="45">
        <f t="shared" si="23"/>
        <v>0</v>
      </c>
      <c r="DM35"/>
    </row>
    <row r="36" spans="1:117" s="25" customFormat="1" ht="15.6" x14ac:dyDescent="0.3">
      <c r="A36" s="33">
        <v>24</v>
      </c>
      <c r="B36" s="33" t="s">
        <v>34</v>
      </c>
      <c r="C36" s="42"/>
      <c r="D36" s="43"/>
      <c r="E36" s="47"/>
      <c r="F36" s="44"/>
      <c r="G36" s="47"/>
      <c r="H36" s="44"/>
      <c r="I36" s="48"/>
      <c r="J36" s="46"/>
      <c r="K36" s="47"/>
      <c r="L36" s="44"/>
      <c r="M36" s="47"/>
      <c r="N36" s="44"/>
      <c r="O36" s="48"/>
      <c r="P36" s="137"/>
      <c r="Q36" s="138"/>
      <c r="R36" s="139"/>
      <c r="S36" s="39"/>
      <c r="T36" s="43"/>
      <c r="U36" s="47"/>
      <c r="V36" s="44"/>
      <c r="W36" s="47"/>
      <c r="X36" s="44"/>
      <c r="Y36" s="48"/>
      <c r="Z36" s="46"/>
      <c r="AA36" s="47"/>
      <c r="AB36" s="44"/>
      <c r="AC36" s="47"/>
      <c r="AD36" s="44"/>
      <c r="AE36" s="48"/>
      <c r="AF36" s="137"/>
      <c r="AG36" s="138"/>
      <c r="AH36" s="139"/>
      <c r="AI36" s="41"/>
      <c r="AJ36" s="43"/>
      <c r="AK36" s="47"/>
      <c r="AL36" s="44"/>
      <c r="AM36" s="47"/>
      <c r="AN36" s="44"/>
      <c r="AO36" s="48"/>
      <c r="AP36" s="46"/>
      <c r="AQ36" s="47"/>
      <c r="AR36" s="44"/>
      <c r="AS36" s="47"/>
      <c r="AT36" s="44"/>
      <c r="AU36" s="48"/>
      <c r="AV36" s="137"/>
      <c r="AW36" s="138"/>
      <c r="AX36" s="139"/>
      <c r="AY36" s="41"/>
      <c r="AZ36" s="43"/>
      <c r="BA36" s="47"/>
      <c r="BB36" s="44"/>
      <c r="BC36" s="47"/>
      <c r="BD36" s="44"/>
      <c r="BE36" s="48"/>
      <c r="BF36" s="46"/>
      <c r="BG36" s="47"/>
      <c r="BH36" s="44"/>
      <c r="BI36" s="47"/>
      <c r="BJ36" s="44"/>
      <c r="BK36" s="48"/>
      <c r="BL36" s="137"/>
      <c r="BM36" s="138"/>
      <c r="BN36" s="139"/>
      <c r="BO36" s="41"/>
      <c r="BP36" s="43"/>
      <c r="BQ36" s="47"/>
      <c r="BR36" s="44"/>
      <c r="BS36" s="47"/>
      <c r="BT36" s="44"/>
      <c r="BU36" s="48"/>
      <c r="BV36" s="46"/>
      <c r="BW36" s="47"/>
      <c r="BX36" s="44"/>
      <c r="BY36" s="47"/>
      <c r="BZ36" s="44"/>
      <c r="CA36" s="48"/>
      <c r="CB36" s="137"/>
      <c r="CC36" s="138"/>
      <c r="CD36" s="139"/>
      <c r="CE36" s="41"/>
      <c r="CF36" s="43"/>
      <c r="CG36" s="47"/>
      <c r="CH36" s="44"/>
      <c r="CI36" s="47"/>
      <c r="CJ36" s="44"/>
      <c r="CK36" s="48"/>
      <c r="CL36" s="46"/>
      <c r="CM36" s="47"/>
      <c r="CN36" s="44"/>
      <c r="CO36" s="47"/>
      <c r="CP36" s="44"/>
      <c r="CQ36" s="48"/>
      <c r="CR36" s="137"/>
      <c r="CS36" s="138"/>
      <c r="CT36" s="139"/>
      <c r="CU36" s="41"/>
      <c r="CV36" s="46">
        <f t="shared" si="9"/>
        <v>0</v>
      </c>
      <c r="CW36" s="47" t="e">
        <f t="shared" si="10"/>
        <v>#DIV/0!</v>
      </c>
      <c r="CX36" s="47">
        <f t="shared" si="11"/>
        <v>0</v>
      </c>
      <c r="CY36" s="47" t="e">
        <f t="shared" si="12"/>
        <v>#DIV/0!</v>
      </c>
      <c r="CZ36" s="44">
        <f t="shared" si="13"/>
        <v>0</v>
      </c>
      <c r="DA36" s="48" t="e">
        <f t="shared" si="14"/>
        <v>#DIV/0!</v>
      </c>
      <c r="DB36" s="46">
        <f t="shared" si="15"/>
        <v>0</v>
      </c>
      <c r="DC36" s="47" t="e">
        <f t="shared" si="16"/>
        <v>#DIV/0!</v>
      </c>
      <c r="DD36" s="44">
        <f t="shared" si="17"/>
        <v>0</v>
      </c>
      <c r="DE36" s="47" t="e">
        <f t="shared" si="18"/>
        <v>#DIV/0!</v>
      </c>
      <c r="DF36" s="44">
        <f t="shared" si="19"/>
        <v>0</v>
      </c>
      <c r="DG36" s="48" t="e">
        <f t="shared" si="20"/>
        <v>#DIV/0!</v>
      </c>
      <c r="DH36" s="174"/>
      <c r="DI36" s="187" t="s">
        <v>34</v>
      </c>
      <c r="DJ36" s="46">
        <f t="shared" si="21"/>
        <v>0</v>
      </c>
      <c r="DK36" s="44">
        <f t="shared" si="22"/>
        <v>0</v>
      </c>
      <c r="DL36" s="45">
        <f t="shared" si="23"/>
        <v>0</v>
      </c>
      <c r="DM36"/>
    </row>
    <row r="37" spans="1:117" s="25" customFormat="1" ht="15.6" x14ac:dyDescent="0.3">
      <c r="A37" s="33">
        <v>25</v>
      </c>
      <c r="B37" s="33" t="s">
        <v>35</v>
      </c>
      <c r="C37" s="42"/>
      <c r="D37" s="43"/>
      <c r="E37" s="47"/>
      <c r="F37" s="44"/>
      <c r="G37" s="47"/>
      <c r="H37" s="44"/>
      <c r="I37" s="48"/>
      <c r="J37" s="46"/>
      <c r="K37" s="47"/>
      <c r="L37" s="44"/>
      <c r="M37" s="47"/>
      <c r="N37" s="44"/>
      <c r="O37" s="48"/>
      <c r="P37" s="137"/>
      <c r="Q37" s="138"/>
      <c r="R37" s="139"/>
      <c r="S37" s="39"/>
      <c r="T37" s="43"/>
      <c r="U37" s="47"/>
      <c r="V37" s="44"/>
      <c r="W37" s="47"/>
      <c r="X37" s="44"/>
      <c r="Y37" s="48"/>
      <c r="Z37" s="46"/>
      <c r="AA37" s="47"/>
      <c r="AB37" s="44"/>
      <c r="AC37" s="47"/>
      <c r="AD37" s="44"/>
      <c r="AE37" s="48"/>
      <c r="AF37" s="137"/>
      <c r="AG37" s="138"/>
      <c r="AH37" s="139"/>
      <c r="AI37" s="41"/>
      <c r="AJ37" s="43"/>
      <c r="AK37" s="47"/>
      <c r="AL37" s="44"/>
      <c r="AM37" s="47"/>
      <c r="AN37" s="44"/>
      <c r="AO37" s="48"/>
      <c r="AP37" s="46"/>
      <c r="AQ37" s="47"/>
      <c r="AR37" s="44"/>
      <c r="AS37" s="47"/>
      <c r="AT37" s="44"/>
      <c r="AU37" s="48"/>
      <c r="AV37" s="137"/>
      <c r="AW37" s="138"/>
      <c r="AX37" s="139"/>
      <c r="AY37" s="41"/>
      <c r="AZ37" s="43"/>
      <c r="BA37" s="47"/>
      <c r="BB37" s="44"/>
      <c r="BC37" s="47"/>
      <c r="BD37" s="44"/>
      <c r="BE37" s="48"/>
      <c r="BF37" s="46"/>
      <c r="BG37" s="47"/>
      <c r="BH37" s="44"/>
      <c r="BI37" s="47"/>
      <c r="BJ37" s="44"/>
      <c r="BK37" s="48"/>
      <c r="BL37" s="137"/>
      <c r="BM37" s="138"/>
      <c r="BN37" s="139"/>
      <c r="BO37" s="41"/>
      <c r="BP37" s="43"/>
      <c r="BQ37" s="47"/>
      <c r="BR37" s="44"/>
      <c r="BS37" s="47"/>
      <c r="BT37" s="44"/>
      <c r="BU37" s="48"/>
      <c r="BV37" s="46"/>
      <c r="BW37" s="47"/>
      <c r="BX37" s="44"/>
      <c r="BY37" s="47"/>
      <c r="BZ37" s="44"/>
      <c r="CA37" s="48"/>
      <c r="CB37" s="137"/>
      <c r="CC37" s="138"/>
      <c r="CD37" s="139"/>
      <c r="CE37" s="41"/>
      <c r="CF37" s="43"/>
      <c r="CG37" s="47"/>
      <c r="CH37" s="44"/>
      <c r="CI37" s="47"/>
      <c r="CJ37" s="44"/>
      <c r="CK37" s="48"/>
      <c r="CL37" s="46"/>
      <c r="CM37" s="47"/>
      <c r="CN37" s="44"/>
      <c r="CO37" s="47"/>
      <c r="CP37" s="44"/>
      <c r="CQ37" s="48"/>
      <c r="CR37" s="137"/>
      <c r="CS37" s="138"/>
      <c r="CT37" s="139"/>
      <c r="CU37" s="41"/>
      <c r="CV37" s="46">
        <f t="shared" si="9"/>
        <v>0</v>
      </c>
      <c r="CW37" s="47" t="e">
        <f t="shared" si="10"/>
        <v>#DIV/0!</v>
      </c>
      <c r="CX37" s="47">
        <f t="shared" si="11"/>
        <v>0</v>
      </c>
      <c r="CY37" s="47" t="e">
        <f t="shared" si="12"/>
        <v>#DIV/0!</v>
      </c>
      <c r="CZ37" s="44">
        <f t="shared" si="13"/>
        <v>0</v>
      </c>
      <c r="DA37" s="48" t="e">
        <f t="shared" si="14"/>
        <v>#DIV/0!</v>
      </c>
      <c r="DB37" s="46">
        <f t="shared" si="15"/>
        <v>0</v>
      </c>
      <c r="DC37" s="47" t="e">
        <f t="shared" si="16"/>
        <v>#DIV/0!</v>
      </c>
      <c r="DD37" s="44">
        <f t="shared" si="17"/>
        <v>0</v>
      </c>
      <c r="DE37" s="47" t="e">
        <f t="shared" si="18"/>
        <v>#DIV/0!</v>
      </c>
      <c r="DF37" s="44">
        <f t="shared" si="19"/>
        <v>0</v>
      </c>
      <c r="DG37" s="48" t="e">
        <f t="shared" si="20"/>
        <v>#DIV/0!</v>
      </c>
      <c r="DH37" s="174"/>
      <c r="DI37" s="187" t="s">
        <v>35</v>
      </c>
      <c r="DJ37" s="46">
        <f t="shared" si="21"/>
        <v>0</v>
      </c>
      <c r="DK37" s="44">
        <f t="shared" si="22"/>
        <v>0</v>
      </c>
      <c r="DL37" s="45">
        <f t="shared" si="23"/>
        <v>0</v>
      </c>
      <c r="DM37"/>
    </row>
    <row r="38" spans="1:117" s="25" customFormat="1" ht="15.6" x14ac:dyDescent="0.3">
      <c r="A38" s="33">
        <v>26</v>
      </c>
      <c r="B38" s="33" t="s">
        <v>36</v>
      </c>
      <c r="C38" s="42"/>
      <c r="D38" s="43"/>
      <c r="E38" s="47"/>
      <c r="F38" s="44"/>
      <c r="G38" s="47"/>
      <c r="H38" s="44"/>
      <c r="I38" s="48"/>
      <c r="J38" s="46"/>
      <c r="K38" s="47"/>
      <c r="L38" s="44"/>
      <c r="M38" s="47"/>
      <c r="N38" s="44"/>
      <c r="O38" s="48"/>
      <c r="P38" s="137"/>
      <c r="Q38" s="138"/>
      <c r="R38" s="139"/>
      <c r="S38" s="39"/>
      <c r="T38" s="43"/>
      <c r="U38" s="47"/>
      <c r="V38" s="44"/>
      <c r="W38" s="47"/>
      <c r="X38" s="44"/>
      <c r="Y38" s="48"/>
      <c r="Z38" s="46"/>
      <c r="AA38" s="47"/>
      <c r="AB38" s="44"/>
      <c r="AC38" s="47"/>
      <c r="AD38" s="44"/>
      <c r="AE38" s="48"/>
      <c r="AF38" s="137"/>
      <c r="AG38" s="138"/>
      <c r="AH38" s="139"/>
      <c r="AI38" s="41"/>
      <c r="AJ38" s="43"/>
      <c r="AK38" s="47"/>
      <c r="AL38" s="44"/>
      <c r="AM38" s="47"/>
      <c r="AN38" s="44"/>
      <c r="AO38" s="48"/>
      <c r="AP38" s="46"/>
      <c r="AQ38" s="47"/>
      <c r="AR38" s="44"/>
      <c r="AS38" s="47"/>
      <c r="AT38" s="44"/>
      <c r="AU38" s="48"/>
      <c r="AV38" s="137"/>
      <c r="AW38" s="138"/>
      <c r="AX38" s="139"/>
      <c r="AY38" s="41"/>
      <c r="AZ38" s="43"/>
      <c r="BA38" s="47"/>
      <c r="BB38" s="44"/>
      <c r="BC38" s="47"/>
      <c r="BD38" s="44"/>
      <c r="BE38" s="48"/>
      <c r="BF38" s="46"/>
      <c r="BG38" s="47"/>
      <c r="BH38" s="44"/>
      <c r="BI38" s="47"/>
      <c r="BJ38" s="44"/>
      <c r="BK38" s="48"/>
      <c r="BL38" s="137"/>
      <c r="BM38" s="138"/>
      <c r="BN38" s="139"/>
      <c r="BO38" s="41"/>
      <c r="BP38" s="43"/>
      <c r="BQ38" s="47"/>
      <c r="BR38" s="44"/>
      <c r="BS38" s="47"/>
      <c r="BT38" s="44"/>
      <c r="BU38" s="48"/>
      <c r="BV38" s="46"/>
      <c r="BW38" s="47"/>
      <c r="BX38" s="44"/>
      <c r="BY38" s="47"/>
      <c r="BZ38" s="44"/>
      <c r="CA38" s="48"/>
      <c r="CB38" s="137"/>
      <c r="CC38" s="138"/>
      <c r="CD38" s="139"/>
      <c r="CE38" s="41"/>
      <c r="CF38" s="43"/>
      <c r="CG38" s="47"/>
      <c r="CH38" s="44"/>
      <c r="CI38" s="47"/>
      <c r="CJ38" s="44"/>
      <c r="CK38" s="48"/>
      <c r="CL38" s="46"/>
      <c r="CM38" s="47"/>
      <c r="CN38" s="44"/>
      <c r="CO38" s="47"/>
      <c r="CP38" s="44"/>
      <c r="CQ38" s="48"/>
      <c r="CR38" s="137"/>
      <c r="CS38" s="138"/>
      <c r="CT38" s="139"/>
      <c r="CU38" s="41"/>
      <c r="CV38" s="46">
        <f t="shared" si="9"/>
        <v>0</v>
      </c>
      <c r="CW38" s="47" t="e">
        <f t="shared" si="10"/>
        <v>#DIV/0!</v>
      </c>
      <c r="CX38" s="47">
        <f t="shared" si="11"/>
        <v>0</v>
      </c>
      <c r="CY38" s="47" t="e">
        <f t="shared" si="12"/>
        <v>#DIV/0!</v>
      </c>
      <c r="CZ38" s="44">
        <f t="shared" si="13"/>
        <v>0</v>
      </c>
      <c r="DA38" s="48" t="e">
        <f t="shared" si="14"/>
        <v>#DIV/0!</v>
      </c>
      <c r="DB38" s="46">
        <f t="shared" si="15"/>
        <v>0</v>
      </c>
      <c r="DC38" s="47" t="e">
        <f t="shared" si="16"/>
        <v>#DIV/0!</v>
      </c>
      <c r="DD38" s="44">
        <f t="shared" si="17"/>
        <v>0</v>
      </c>
      <c r="DE38" s="47" t="e">
        <f t="shared" si="18"/>
        <v>#DIV/0!</v>
      </c>
      <c r="DF38" s="44">
        <f t="shared" si="19"/>
        <v>0</v>
      </c>
      <c r="DG38" s="48" t="e">
        <f t="shared" si="20"/>
        <v>#DIV/0!</v>
      </c>
      <c r="DH38" s="174"/>
      <c r="DI38" s="187" t="s">
        <v>36</v>
      </c>
      <c r="DJ38" s="46">
        <f t="shared" si="21"/>
        <v>0</v>
      </c>
      <c r="DK38" s="44">
        <f t="shared" si="22"/>
        <v>0</v>
      </c>
      <c r="DL38" s="45">
        <f t="shared" si="23"/>
        <v>0</v>
      </c>
      <c r="DM38"/>
    </row>
    <row r="39" spans="1:117" s="60" customFormat="1" ht="15.6" x14ac:dyDescent="0.3">
      <c r="A39" s="33">
        <v>27</v>
      </c>
      <c r="B39" s="33" t="s">
        <v>37</v>
      </c>
      <c r="C39" s="42"/>
      <c r="D39" s="43"/>
      <c r="E39" s="47"/>
      <c r="F39" s="44"/>
      <c r="G39" s="47"/>
      <c r="H39" s="44"/>
      <c r="I39" s="48"/>
      <c r="J39" s="46"/>
      <c r="K39" s="47"/>
      <c r="L39" s="44"/>
      <c r="M39" s="47"/>
      <c r="N39" s="44"/>
      <c r="O39" s="48"/>
      <c r="P39" s="137"/>
      <c r="Q39" s="138"/>
      <c r="R39" s="139"/>
      <c r="S39" s="39"/>
      <c r="T39" s="43"/>
      <c r="U39" s="47"/>
      <c r="V39" s="44"/>
      <c r="W39" s="47"/>
      <c r="X39" s="44"/>
      <c r="Y39" s="48"/>
      <c r="Z39" s="46"/>
      <c r="AA39" s="47"/>
      <c r="AB39" s="44"/>
      <c r="AC39" s="47"/>
      <c r="AD39" s="44"/>
      <c r="AE39" s="48"/>
      <c r="AF39" s="137"/>
      <c r="AG39" s="138"/>
      <c r="AH39" s="139"/>
      <c r="AI39" s="41"/>
      <c r="AJ39" s="43"/>
      <c r="AK39" s="47"/>
      <c r="AL39" s="44"/>
      <c r="AM39" s="47"/>
      <c r="AN39" s="44"/>
      <c r="AO39" s="48"/>
      <c r="AP39" s="46"/>
      <c r="AQ39" s="47"/>
      <c r="AR39" s="44"/>
      <c r="AS39" s="47"/>
      <c r="AT39" s="44"/>
      <c r="AU39" s="48"/>
      <c r="AV39" s="137"/>
      <c r="AW39" s="138"/>
      <c r="AX39" s="139"/>
      <c r="AY39" s="41"/>
      <c r="AZ39" s="43"/>
      <c r="BA39" s="47"/>
      <c r="BB39" s="44"/>
      <c r="BC39" s="47"/>
      <c r="BD39" s="44"/>
      <c r="BE39" s="48"/>
      <c r="BF39" s="46"/>
      <c r="BG39" s="47"/>
      <c r="BH39" s="44"/>
      <c r="BI39" s="47"/>
      <c r="BJ39" s="44"/>
      <c r="BK39" s="48"/>
      <c r="BL39" s="137"/>
      <c r="BM39" s="138"/>
      <c r="BN39" s="139"/>
      <c r="BO39" s="41"/>
      <c r="BP39" s="43"/>
      <c r="BQ39" s="47"/>
      <c r="BR39" s="44"/>
      <c r="BS39" s="47"/>
      <c r="BT39" s="44"/>
      <c r="BU39" s="48"/>
      <c r="BV39" s="46"/>
      <c r="BW39" s="47"/>
      <c r="BX39" s="44"/>
      <c r="BY39" s="47"/>
      <c r="BZ39" s="44"/>
      <c r="CA39" s="48"/>
      <c r="CB39" s="137"/>
      <c r="CC39" s="138"/>
      <c r="CD39" s="139"/>
      <c r="CE39" s="41"/>
      <c r="CF39" s="43"/>
      <c r="CG39" s="47"/>
      <c r="CH39" s="44"/>
      <c r="CI39" s="47"/>
      <c r="CJ39" s="44"/>
      <c r="CK39" s="48"/>
      <c r="CL39" s="46"/>
      <c r="CM39" s="47"/>
      <c r="CN39" s="44"/>
      <c r="CO39" s="47"/>
      <c r="CP39" s="44"/>
      <c r="CQ39" s="48"/>
      <c r="CR39" s="137"/>
      <c r="CS39" s="138"/>
      <c r="CT39" s="139"/>
      <c r="CU39" s="41"/>
      <c r="CV39" s="46">
        <f t="shared" si="9"/>
        <v>0</v>
      </c>
      <c r="CW39" s="47" t="e">
        <f t="shared" si="10"/>
        <v>#DIV/0!</v>
      </c>
      <c r="CX39" s="47">
        <f t="shared" si="11"/>
        <v>0</v>
      </c>
      <c r="CY39" s="47" t="e">
        <f t="shared" si="12"/>
        <v>#DIV/0!</v>
      </c>
      <c r="CZ39" s="44">
        <f t="shared" si="13"/>
        <v>0</v>
      </c>
      <c r="DA39" s="48" t="e">
        <f t="shared" si="14"/>
        <v>#DIV/0!</v>
      </c>
      <c r="DB39" s="46">
        <f t="shared" si="15"/>
        <v>0</v>
      </c>
      <c r="DC39" s="47" t="e">
        <f t="shared" si="16"/>
        <v>#DIV/0!</v>
      </c>
      <c r="DD39" s="44">
        <f t="shared" si="17"/>
        <v>0</v>
      </c>
      <c r="DE39" s="47" t="e">
        <f t="shared" si="18"/>
        <v>#DIV/0!</v>
      </c>
      <c r="DF39" s="44">
        <f t="shared" si="19"/>
        <v>0</v>
      </c>
      <c r="DG39" s="48" t="e">
        <f t="shared" si="20"/>
        <v>#DIV/0!</v>
      </c>
      <c r="DH39" s="174"/>
      <c r="DI39" s="187" t="s">
        <v>37</v>
      </c>
      <c r="DJ39" s="46">
        <f t="shared" si="21"/>
        <v>0</v>
      </c>
      <c r="DK39" s="44">
        <f t="shared" si="22"/>
        <v>0</v>
      </c>
      <c r="DL39" s="45">
        <f t="shared" si="23"/>
        <v>0</v>
      </c>
      <c r="DM39"/>
    </row>
    <row r="40" spans="1:117" s="60" customFormat="1" ht="15.6" x14ac:dyDescent="0.3">
      <c r="A40" s="33">
        <v>28</v>
      </c>
      <c r="B40" s="33" t="s">
        <v>38</v>
      </c>
      <c r="C40" s="42"/>
      <c r="D40" s="43"/>
      <c r="E40" s="47"/>
      <c r="F40" s="44"/>
      <c r="G40" s="47"/>
      <c r="H40" s="44"/>
      <c r="I40" s="48"/>
      <c r="J40" s="46"/>
      <c r="K40" s="47"/>
      <c r="L40" s="44"/>
      <c r="M40" s="47"/>
      <c r="N40" s="44"/>
      <c r="O40" s="48"/>
      <c r="P40" s="137"/>
      <c r="Q40" s="138"/>
      <c r="R40" s="139"/>
      <c r="S40" s="39"/>
      <c r="T40" s="43"/>
      <c r="U40" s="47"/>
      <c r="V40" s="44"/>
      <c r="W40" s="47"/>
      <c r="X40" s="44"/>
      <c r="Y40" s="48"/>
      <c r="Z40" s="46"/>
      <c r="AA40" s="47"/>
      <c r="AB40" s="44"/>
      <c r="AC40" s="47"/>
      <c r="AD40" s="44"/>
      <c r="AE40" s="48"/>
      <c r="AF40" s="137"/>
      <c r="AG40" s="138"/>
      <c r="AH40" s="139"/>
      <c r="AI40" s="41"/>
      <c r="AJ40" s="43"/>
      <c r="AK40" s="47"/>
      <c r="AL40" s="44"/>
      <c r="AM40" s="47"/>
      <c r="AN40" s="44"/>
      <c r="AO40" s="48"/>
      <c r="AP40" s="46"/>
      <c r="AQ40" s="47"/>
      <c r="AR40" s="44"/>
      <c r="AS40" s="47"/>
      <c r="AT40" s="44"/>
      <c r="AU40" s="48"/>
      <c r="AV40" s="137"/>
      <c r="AW40" s="138"/>
      <c r="AX40" s="139"/>
      <c r="AY40" s="41"/>
      <c r="AZ40" s="43"/>
      <c r="BA40" s="47"/>
      <c r="BB40" s="44"/>
      <c r="BC40" s="47"/>
      <c r="BD40" s="44"/>
      <c r="BE40" s="48"/>
      <c r="BF40" s="46"/>
      <c r="BG40" s="47"/>
      <c r="BH40" s="44"/>
      <c r="BI40" s="47"/>
      <c r="BJ40" s="44"/>
      <c r="BK40" s="48"/>
      <c r="BL40" s="137"/>
      <c r="BM40" s="138"/>
      <c r="BN40" s="139"/>
      <c r="BO40" s="41"/>
      <c r="BP40" s="43"/>
      <c r="BQ40" s="47"/>
      <c r="BR40" s="44"/>
      <c r="BS40" s="47"/>
      <c r="BT40" s="44"/>
      <c r="BU40" s="48"/>
      <c r="BV40" s="46"/>
      <c r="BW40" s="47"/>
      <c r="BX40" s="44"/>
      <c r="BY40" s="47"/>
      <c r="BZ40" s="44"/>
      <c r="CA40" s="48"/>
      <c r="CB40" s="137"/>
      <c r="CC40" s="138"/>
      <c r="CD40" s="139"/>
      <c r="CE40" s="41"/>
      <c r="CF40" s="43"/>
      <c r="CG40" s="47"/>
      <c r="CH40" s="44"/>
      <c r="CI40" s="47"/>
      <c r="CJ40" s="44"/>
      <c r="CK40" s="48"/>
      <c r="CL40" s="46"/>
      <c r="CM40" s="47"/>
      <c r="CN40" s="44"/>
      <c r="CO40" s="47"/>
      <c r="CP40" s="44"/>
      <c r="CQ40" s="48"/>
      <c r="CR40" s="137"/>
      <c r="CS40" s="138"/>
      <c r="CT40" s="139"/>
      <c r="CU40" s="41"/>
      <c r="CV40" s="46">
        <f t="shared" si="9"/>
        <v>0</v>
      </c>
      <c r="CW40" s="47" t="e">
        <f t="shared" si="10"/>
        <v>#DIV/0!</v>
      </c>
      <c r="CX40" s="47">
        <f t="shared" si="11"/>
        <v>0</v>
      </c>
      <c r="CY40" s="47" t="e">
        <f t="shared" si="12"/>
        <v>#DIV/0!</v>
      </c>
      <c r="CZ40" s="44">
        <f t="shared" si="13"/>
        <v>0</v>
      </c>
      <c r="DA40" s="48" t="e">
        <f t="shared" si="14"/>
        <v>#DIV/0!</v>
      </c>
      <c r="DB40" s="46">
        <f t="shared" si="15"/>
        <v>0</v>
      </c>
      <c r="DC40" s="47" t="e">
        <f t="shared" si="16"/>
        <v>#DIV/0!</v>
      </c>
      <c r="DD40" s="44">
        <f t="shared" si="17"/>
        <v>0</v>
      </c>
      <c r="DE40" s="47" t="e">
        <f t="shared" si="18"/>
        <v>#DIV/0!</v>
      </c>
      <c r="DF40" s="44">
        <f t="shared" si="19"/>
        <v>0</v>
      </c>
      <c r="DG40" s="48" t="e">
        <f t="shared" si="20"/>
        <v>#DIV/0!</v>
      </c>
      <c r="DH40" s="174"/>
      <c r="DI40" s="187" t="s">
        <v>38</v>
      </c>
      <c r="DJ40" s="46">
        <f t="shared" si="21"/>
        <v>0</v>
      </c>
      <c r="DK40" s="44">
        <f t="shared" si="22"/>
        <v>0</v>
      </c>
      <c r="DL40" s="45">
        <f t="shared" si="23"/>
        <v>0</v>
      </c>
      <c r="DM40"/>
    </row>
    <row r="41" spans="1:117" s="60" customFormat="1" ht="15.6" x14ac:dyDescent="0.3">
      <c r="A41" s="33">
        <v>29</v>
      </c>
      <c r="B41" s="33" t="s">
        <v>39</v>
      </c>
      <c r="C41" s="42"/>
      <c r="D41" s="43"/>
      <c r="E41" s="47"/>
      <c r="F41" s="44"/>
      <c r="G41" s="47"/>
      <c r="H41" s="44"/>
      <c r="I41" s="48"/>
      <c r="J41" s="46"/>
      <c r="K41" s="47"/>
      <c r="L41" s="44"/>
      <c r="M41" s="47"/>
      <c r="N41" s="44"/>
      <c r="O41" s="48"/>
      <c r="P41" s="137"/>
      <c r="Q41" s="138"/>
      <c r="R41" s="139"/>
      <c r="S41" s="39"/>
      <c r="T41" s="43"/>
      <c r="U41" s="47"/>
      <c r="V41" s="44"/>
      <c r="W41" s="47"/>
      <c r="X41" s="44"/>
      <c r="Y41" s="48"/>
      <c r="Z41" s="46"/>
      <c r="AA41" s="47"/>
      <c r="AB41" s="44"/>
      <c r="AC41" s="47"/>
      <c r="AD41" s="44"/>
      <c r="AE41" s="48"/>
      <c r="AF41" s="137"/>
      <c r="AG41" s="138"/>
      <c r="AH41" s="139"/>
      <c r="AI41" s="41"/>
      <c r="AJ41" s="43"/>
      <c r="AK41" s="47"/>
      <c r="AL41" s="44"/>
      <c r="AM41" s="47"/>
      <c r="AN41" s="44"/>
      <c r="AO41" s="48"/>
      <c r="AP41" s="46"/>
      <c r="AQ41" s="47"/>
      <c r="AR41" s="44"/>
      <c r="AS41" s="47"/>
      <c r="AT41" s="44"/>
      <c r="AU41" s="48"/>
      <c r="AV41" s="137"/>
      <c r="AW41" s="138"/>
      <c r="AX41" s="139"/>
      <c r="AY41" s="41"/>
      <c r="AZ41" s="43"/>
      <c r="BA41" s="47"/>
      <c r="BB41" s="44"/>
      <c r="BC41" s="47"/>
      <c r="BD41" s="44"/>
      <c r="BE41" s="48"/>
      <c r="BF41" s="46"/>
      <c r="BG41" s="47"/>
      <c r="BH41" s="44"/>
      <c r="BI41" s="47"/>
      <c r="BJ41" s="44"/>
      <c r="BK41" s="48"/>
      <c r="BL41" s="137"/>
      <c r="BM41" s="138"/>
      <c r="BN41" s="139"/>
      <c r="BO41" s="41"/>
      <c r="BP41" s="43"/>
      <c r="BQ41" s="47"/>
      <c r="BR41" s="44"/>
      <c r="BS41" s="47"/>
      <c r="BT41" s="44"/>
      <c r="BU41" s="48"/>
      <c r="BV41" s="46"/>
      <c r="BW41" s="47"/>
      <c r="BX41" s="44"/>
      <c r="BY41" s="47"/>
      <c r="BZ41" s="44"/>
      <c r="CA41" s="48"/>
      <c r="CB41" s="137"/>
      <c r="CC41" s="138"/>
      <c r="CD41" s="139"/>
      <c r="CE41" s="41"/>
      <c r="CF41" s="43"/>
      <c r="CG41" s="47"/>
      <c r="CH41" s="44"/>
      <c r="CI41" s="47"/>
      <c r="CJ41" s="44"/>
      <c r="CK41" s="48"/>
      <c r="CL41" s="46"/>
      <c r="CM41" s="47"/>
      <c r="CN41" s="44"/>
      <c r="CO41" s="47"/>
      <c r="CP41" s="44"/>
      <c r="CQ41" s="48"/>
      <c r="CR41" s="137"/>
      <c r="CS41" s="138"/>
      <c r="CT41" s="139"/>
      <c r="CU41" s="41"/>
      <c r="CV41" s="46">
        <f t="shared" si="9"/>
        <v>0</v>
      </c>
      <c r="CW41" s="47" t="e">
        <f t="shared" si="10"/>
        <v>#DIV/0!</v>
      </c>
      <c r="CX41" s="47">
        <f t="shared" si="11"/>
        <v>0</v>
      </c>
      <c r="CY41" s="47" t="e">
        <f t="shared" si="12"/>
        <v>#DIV/0!</v>
      </c>
      <c r="CZ41" s="44">
        <f t="shared" si="13"/>
        <v>0</v>
      </c>
      <c r="DA41" s="48" t="e">
        <f t="shared" si="14"/>
        <v>#DIV/0!</v>
      </c>
      <c r="DB41" s="46">
        <f t="shared" si="15"/>
        <v>0</v>
      </c>
      <c r="DC41" s="47" t="e">
        <f t="shared" si="16"/>
        <v>#DIV/0!</v>
      </c>
      <c r="DD41" s="44">
        <f t="shared" si="17"/>
        <v>0</v>
      </c>
      <c r="DE41" s="47" t="e">
        <f t="shared" si="18"/>
        <v>#DIV/0!</v>
      </c>
      <c r="DF41" s="44">
        <f t="shared" si="19"/>
        <v>0</v>
      </c>
      <c r="DG41" s="48" t="e">
        <f t="shared" si="20"/>
        <v>#DIV/0!</v>
      </c>
      <c r="DH41" s="174"/>
      <c r="DI41" s="187" t="s">
        <v>39</v>
      </c>
      <c r="DJ41" s="46">
        <f t="shared" si="21"/>
        <v>0</v>
      </c>
      <c r="DK41" s="44">
        <f t="shared" si="22"/>
        <v>0</v>
      </c>
      <c r="DL41" s="45">
        <f t="shared" si="23"/>
        <v>0</v>
      </c>
      <c r="DM41"/>
    </row>
    <row r="42" spans="1:117" s="60" customFormat="1" ht="15.6" x14ac:dyDescent="0.3">
      <c r="A42" s="33">
        <v>30</v>
      </c>
      <c r="B42" s="33" t="s">
        <v>55</v>
      </c>
      <c r="C42" s="42"/>
      <c r="D42" s="43"/>
      <c r="E42" s="47"/>
      <c r="F42" s="44"/>
      <c r="G42" s="47"/>
      <c r="H42" s="44"/>
      <c r="I42" s="48"/>
      <c r="J42" s="46"/>
      <c r="K42" s="47"/>
      <c r="L42" s="44"/>
      <c r="M42" s="47"/>
      <c r="N42" s="44"/>
      <c r="O42" s="48"/>
      <c r="P42" s="137"/>
      <c r="Q42" s="138"/>
      <c r="R42" s="139"/>
      <c r="S42" s="39"/>
      <c r="T42" s="43"/>
      <c r="U42" s="47"/>
      <c r="V42" s="44"/>
      <c r="W42" s="47"/>
      <c r="X42" s="44"/>
      <c r="Y42" s="48"/>
      <c r="Z42" s="46"/>
      <c r="AA42" s="47"/>
      <c r="AB42" s="44"/>
      <c r="AC42" s="47"/>
      <c r="AD42" s="44"/>
      <c r="AE42" s="48"/>
      <c r="AF42" s="137"/>
      <c r="AG42" s="138"/>
      <c r="AH42" s="139"/>
      <c r="AI42" s="41"/>
      <c r="AJ42" s="43"/>
      <c r="AK42" s="47"/>
      <c r="AL42" s="44"/>
      <c r="AM42" s="47"/>
      <c r="AN42" s="44"/>
      <c r="AO42" s="48"/>
      <c r="AP42" s="46"/>
      <c r="AQ42" s="47"/>
      <c r="AR42" s="44"/>
      <c r="AS42" s="47"/>
      <c r="AT42" s="44"/>
      <c r="AU42" s="48"/>
      <c r="AV42" s="137"/>
      <c r="AW42" s="138"/>
      <c r="AX42" s="139"/>
      <c r="AY42" s="41"/>
      <c r="AZ42" s="43"/>
      <c r="BA42" s="47"/>
      <c r="BB42" s="44"/>
      <c r="BC42" s="47"/>
      <c r="BD42" s="44"/>
      <c r="BE42" s="48"/>
      <c r="BF42" s="46"/>
      <c r="BG42" s="47"/>
      <c r="BH42" s="44"/>
      <c r="BI42" s="47"/>
      <c r="BJ42" s="44"/>
      <c r="BK42" s="48"/>
      <c r="BL42" s="137"/>
      <c r="BM42" s="138"/>
      <c r="BN42" s="139"/>
      <c r="BO42" s="41"/>
      <c r="BP42" s="43"/>
      <c r="BQ42" s="47"/>
      <c r="BR42" s="44"/>
      <c r="BS42" s="47"/>
      <c r="BT42" s="44"/>
      <c r="BU42" s="48"/>
      <c r="BV42" s="46"/>
      <c r="BW42" s="47"/>
      <c r="BX42" s="44"/>
      <c r="BY42" s="47"/>
      <c r="BZ42" s="44"/>
      <c r="CA42" s="48"/>
      <c r="CB42" s="137"/>
      <c r="CC42" s="138"/>
      <c r="CD42" s="139"/>
      <c r="CE42" s="41"/>
      <c r="CF42" s="43"/>
      <c r="CG42" s="47"/>
      <c r="CH42" s="44"/>
      <c r="CI42" s="47"/>
      <c r="CJ42" s="44"/>
      <c r="CK42" s="48"/>
      <c r="CL42" s="46"/>
      <c r="CM42" s="47"/>
      <c r="CN42" s="44"/>
      <c r="CO42" s="47"/>
      <c r="CP42" s="44"/>
      <c r="CQ42" s="48"/>
      <c r="CR42" s="137"/>
      <c r="CS42" s="138"/>
      <c r="CT42" s="139"/>
      <c r="CU42" s="41"/>
      <c r="CV42" s="46">
        <f t="shared" si="9"/>
        <v>0</v>
      </c>
      <c r="CW42" s="47" t="e">
        <f t="shared" si="10"/>
        <v>#DIV/0!</v>
      </c>
      <c r="CX42" s="47">
        <f t="shared" si="11"/>
        <v>0</v>
      </c>
      <c r="CY42" s="47" t="e">
        <f t="shared" si="12"/>
        <v>#DIV/0!</v>
      </c>
      <c r="CZ42" s="44">
        <f t="shared" si="13"/>
        <v>0</v>
      </c>
      <c r="DA42" s="48" t="e">
        <f t="shared" si="14"/>
        <v>#DIV/0!</v>
      </c>
      <c r="DB42" s="46">
        <f t="shared" si="15"/>
        <v>0</v>
      </c>
      <c r="DC42" s="47" t="e">
        <f t="shared" si="16"/>
        <v>#DIV/0!</v>
      </c>
      <c r="DD42" s="44">
        <f t="shared" si="17"/>
        <v>0</v>
      </c>
      <c r="DE42" s="47" t="e">
        <f t="shared" si="18"/>
        <v>#DIV/0!</v>
      </c>
      <c r="DF42" s="44">
        <f t="shared" si="19"/>
        <v>0</v>
      </c>
      <c r="DG42" s="48" t="e">
        <f t="shared" si="20"/>
        <v>#DIV/0!</v>
      </c>
      <c r="DH42" s="174"/>
      <c r="DI42" s="187" t="s">
        <v>55</v>
      </c>
      <c r="DJ42" s="46">
        <f t="shared" si="21"/>
        <v>0</v>
      </c>
      <c r="DK42" s="44">
        <f t="shared" si="22"/>
        <v>0</v>
      </c>
      <c r="DL42" s="45">
        <f t="shared" si="23"/>
        <v>0</v>
      </c>
      <c r="DM42"/>
    </row>
    <row r="43" spans="1:117" s="60" customFormat="1" ht="15.6" x14ac:dyDescent="0.3">
      <c r="A43" s="33">
        <v>31</v>
      </c>
      <c r="B43" s="33" t="s">
        <v>56</v>
      </c>
      <c r="C43" s="42"/>
      <c r="D43" s="43"/>
      <c r="E43" s="47"/>
      <c r="F43" s="44"/>
      <c r="G43" s="47"/>
      <c r="H43" s="44"/>
      <c r="I43" s="48"/>
      <c r="J43" s="46"/>
      <c r="K43" s="47"/>
      <c r="L43" s="44"/>
      <c r="M43" s="47"/>
      <c r="N43" s="44"/>
      <c r="O43" s="48"/>
      <c r="P43" s="137"/>
      <c r="Q43" s="138"/>
      <c r="R43" s="139"/>
      <c r="S43" s="39"/>
      <c r="T43" s="43"/>
      <c r="U43" s="47"/>
      <c r="V43" s="44"/>
      <c r="W43" s="47"/>
      <c r="X43" s="44"/>
      <c r="Y43" s="48"/>
      <c r="Z43" s="46"/>
      <c r="AA43" s="47"/>
      <c r="AB43" s="44"/>
      <c r="AC43" s="47"/>
      <c r="AD43" s="44"/>
      <c r="AE43" s="48"/>
      <c r="AF43" s="137"/>
      <c r="AG43" s="138"/>
      <c r="AH43" s="139"/>
      <c r="AI43" s="41"/>
      <c r="AJ43" s="43"/>
      <c r="AK43" s="47"/>
      <c r="AL43" s="44"/>
      <c r="AM43" s="47"/>
      <c r="AN43" s="44"/>
      <c r="AO43" s="48"/>
      <c r="AP43" s="46"/>
      <c r="AQ43" s="47"/>
      <c r="AR43" s="44"/>
      <c r="AS43" s="47"/>
      <c r="AT43" s="44"/>
      <c r="AU43" s="48"/>
      <c r="AV43" s="137"/>
      <c r="AW43" s="138"/>
      <c r="AX43" s="139"/>
      <c r="AY43" s="41"/>
      <c r="AZ43" s="43"/>
      <c r="BA43" s="47"/>
      <c r="BB43" s="44"/>
      <c r="BC43" s="47"/>
      <c r="BD43" s="44"/>
      <c r="BE43" s="48"/>
      <c r="BF43" s="46"/>
      <c r="BG43" s="47"/>
      <c r="BH43" s="44"/>
      <c r="BI43" s="47"/>
      <c r="BJ43" s="44"/>
      <c r="BK43" s="48"/>
      <c r="BL43" s="137"/>
      <c r="BM43" s="138"/>
      <c r="BN43" s="139"/>
      <c r="BO43" s="41"/>
      <c r="BP43" s="43"/>
      <c r="BQ43" s="47"/>
      <c r="BR43" s="44"/>
      <c r="BS43" s="47"/>
      <c r="BT43" s="44"/>
      <c r="BU43" s="48"/>
      <c r="BV43" s="46"/>
      <c r="BW43" s="47"/>
      <c r="BX43" s="44"/>
      <c r="BY43" s="47"/>
      <c r="BZ43" s="44"/>
      <c r="CA43" s="48"/>
      <c r="CB43" s="137"/>
      <c r="CC43" s="138"/>
      <c r="CD43" s="139"/>
      <c r="CE43" s="41"/>
      <c r="CF43" s="43"/>
      <c r="CG43" s="47"/>
      <c r="CH43" s="44"/>
      <c r="CI43" s="47"/>
      <c r="CJ43" s="44"/>
      <c r="CK43" s="48"/>
      <c r="CL43" s="46"/>
      <c r="CM43" s="47"/>
      <c r="CN43" s="44"/>
      <c r="CO43" s="47"/>
      <c r="CP43" s="44"/>
      <c r="CQ43" s="48"/>
      <c r="CR43" s="137"/>
      <c r="CS43" s="138"/>
      <c r="CT43" s="139"/>
      <c r="CU43" s="41"/>
      <c r="CV43" s="46">
        <f t="shared" si="9"/>
        <v>0</v>
      </c>
      <c r="CW43" s="47" t="e">
        <f t="shared" si="10"/>
        <v>#DIV/0!</v>
      </c>
      <c r="CX43" s="47">
        <f t="shared" si="11"/>
        <v>0</v>
      </c>
      <c r="CY43" s="47" t="e">
        <f t="shared" si="12"/>
        <v>#DIV/0!</v>
      </c>
      <c r="CZ43" s="44">
        <f t="shared" si="13"/>
        <v>0</v>
      </c>
      <c r="DA43" s="48" t="e">
        <f t="shared" si="14"/>
        <v>#DIV/0!</v>
      </c>
      <c r="DB43" s="46">
        <f t="shared" si="15"/>
        <v>0</v>
      </c>
      <c r="DC43" s="47" t="e">
        <f t="shared" si="16"/>
        <v>#DIV/0!</v>
      </c>
      <c r="DD43" s="44">
        <f t="shared" si="17"/>
        <v>0</v>
      </c>
      <c r="DE43" s="47" t="e">
        <f t="shared" si="18"/>
        <v>#DIV/0!</v>
      </c>
      <c r="DF43" s="44">
        <f t="shared" si="19"/>
        <v>0</v>
      </c>
      <c r="DG43" s="48" t="e">
        <f t="shared" si="20"/>
        <v>#DIV/0!</v>
      </c>
      <c r="DH43" s="174"/>
      <c r="DI43" s="187" t="s">
        <v>56</v>
      </c>
      <c r="DJ43" s="46">
        <f t="shared" si="21"/>
        <v>0</v>
      </c>
      <c r="DK43" s="44">
        <f t="shared" si="22"/>
        <v>0</v>
      </c>
      <c r="DL43" s="45">
        <f t="shared" si="23"/>
        <v>0</v>
      </c>
      <c r="DM43"/>
    </row>
    <row r="44" spans="1:117" s="60" customFormat="1" ht="15.6" x14ac:dyDescent="0.3">
      <c r="A44" s="33">
        <v>32</v>
      </c>
      <c r="B44" s="33" t="s">
        <v>60</v>
      </c>
      <c r="C44" s="42"/>
      <c r="D44" s="43"/>
      <c r="E44" s="47"/>
      <c r="F44" s="44"/>
      <c r="G44" s="47"/>
      <c r="H44" s="44"/>
      <c r="I44" s="48"/>
      <c r="J44" s="46"/>
      <c r="K44" s="47"/>
      <c r="L44" s="44"/>
      <c r="M44" s="47"/>
      <c r="N44" s="44"/>
      <c r="O44" s="48"/>
      <c r="P44" s="137"/>
      <c r="Q44" s="138"/>
      <c r="R44" s="139"/>
      <c r="S44" s="39"/>
      <c r="T44" s="43"/>
      <c r="U44" s="47"/>
      <c r="V44" s="44"/>
      <c r="W44" s="47"/>
      <c r="X44" s="44"/>
      <c r="Y44" s="48"/>
      <c r="Z44" s="46"/>
      <c r="AA44" s="47"/>
      <c r="AB44" s="44"/>
      <c r="AC44" s="47"/>
      <c r="AD44" s="44"/>
      <c r="AE44" s="48"/>
      <c r="AF44" s="137"/>
      <c r="AG44" s="138"/>
      <c r="AH44" s="139"/>
      <c r="AI44" s="41"/>
      <c r="AJ44" s="43"/>
      <c r="AK44" s="47"/>
      <c r="AL44" s="44"/>
      <c r="AM44" s="47"/>
      <c r="AN44" s="44"/>
      <c r="AO44" s="48"/>
      <c r="AP44" s="46"/>
      <c r="AQ44" s="47"/>
      <c r="AR44" s="44"/>
      <c r="AS44" s="47"/>
      <c r="AT44" s="44"/>
      <c r="AU44" s="48"/>
      <c r="AV44" s="137"/>
      <c r="AW44" s="138"/>
      <c r="AX44" s="139"/>
      <c r="AY44" s="41"/>
      <c r="AZ44" s="43"/>
      <c r="BA44" s="47"/>
      <c r="BB44" s="44"/>
      <c r="BC44" s="47"/>
      <c r="BD44" s="44"/>
      <c r="BE44" s="48"/>
      <c r="BF44" s="46"/>
      <c r="BG44" s="47"/>
      <c r="BH44" s="44"/>
      <c r="BI44" s="47"/>
      <c r="BJ44" s="44"/>
      <c r="BK44" s="48"/>
      <c r="BL44" s="137"/>
      <c r="BM44" s="138"/>
      <c r="BN44" s="139"/>
      <c r="BO44" s="41"/>
      <c r="BP44" s="43"/>
      <c r="BQ44" s="47"/>
      <c r="BR44" s="44"/>
      <c r="BS44" s="47"/>
      <c r="BT44" s="44"/>
      <c r="BU44" s="48"/>
      <c r="BV44" s="46"/>
      <c r="BW44" s="47"/>
      <c r="BX44" s="44"/>
      <c r="BY44" s="47"/>
      <c r="BZ44" s="44"/>
      <c r="CA44" s="48"/>
      <c r="CB44" s="137"/>
      <c r="CC44" s="138"/>
      <c r="CD44" s="139"/>
      <c r="CE44" s="41"/>
      <c r="CF44" s="43"/>
      <c r="CG44" s="47"/>
      <c r="CH44" s="44"/>
      <c r="CI44" s="47"/>
      <c r="CJ44" s="44"/>
      <c r="CK44" s="48"/>
      <c r="CL44" s="46"/>
      <c r="CM44" s="47"/>
      <c r="CN44" s="44"/>
      <c r="CO44" s="47"/>
      <c r="CP44" s="44"/>
      <c r="CQ44" s="48"/>
      <c r="CR44" s="137"/>
      <c r="CS44" s="138"/>
      <c r="CT44" s="139"/>
      <c r="CU44" s="41"/>
      <c r="CV44" s="46">
        <f t="shared" si="9"/>
        <v>0</v>
      </c>
      <c r="CW44" s="47" t="e">
        <f t="shared" si="10"/>
        <v>#DIV/0!</v>
      </c>
      <c r="CX44" s="47">
        <f t="shared" si="11"/>
        <v>0</v>
      </c>
      <c r="CY44" s="47" t="e">
        <f t="shared" si="12"/>
        <v>#DIV/0!</v>
      </c>
      <c r="CZ44" s="44">
        <f t="shared" si="13"/>
        <v>0</v>
      </c>
      <c r="DA44" s="48" t="e">
        <f t="shared" si="14"/>
        <v>#DIV/0!</v>
      </c>
      <c r="DB44" s="46">
        <f t="shared" si="15"/>
        <v>0</v>
      </c>
      <c r="DC44" s="47" t="e">
        <f t="shared" si="16"/>
        <v>#DIV/0!</v>
      </c>
      <c r="DD44" s="44">
        <f t="shared" si="17"/>
        <v>0</v>
      </c>
      <c r="DE44" s="47" t="e">
        <f t="shared" si="18"/>
        <v>#DIV/0!</v>
      </c>
      <c r="DF44" s="44">
        <f t="shared" si="19"/>
        <v>0</v>
      </c>
      <c r="DG44" s="48" t="e">
        <f t="shared" si="20"/>
        <v>#DIV/0!</v>
      </c>
      <c r="DH44" s="174"/>
      <c r="DI44" s="187" t="s">
        <v>60</v>
      </c>
      <c r="DJ44" s="46">
        <f t="shared" si="21"/>
        <v>0</v>
      </c>
      <c r="DK44" s="44">
        <f t="shared" si="22"/>
        <v>0</v>
      </c>
      <c r="DL44" s="45">
        <f t="shared" si="23"/>
        <v>0</v>
      </c>
      <c r="DM44"/>
    </row>
    <row r="45" spans="1:117" s="60" customFormat="1" ht="15.6" x14ac:dyDescent="0.3">
      <c r="A45" s="33">
        <v>33</v>
      </c>
      <c r="B45" s="33" t="s">
        <v>61</v>
      </c>
      <c r="C45" s="42"/>
      <c r="D45" s="43"/>
      <c r="E45" s="47"/>
      <c r="F45" s="44"/>
      <c r="G45" s="47"/>
      <c r="H45" s="44"/>
      <c r="I45" s="48"/>
      <c r="J45" s="46"/>
      <c r="K45" s="47"/>
      <c r="L45" s="44"/>
      <c r="M45" s="47"/>
      <c r="N45" s="44"/>
      <c r="O45" s="48"/>
      <c r="P45" s="137"/>
      <c r="Q45" s="138"/>
      <c r="R45" s="139"/>
      <c r="S45" s="39"/>
      <c r="T45" s="43"/>
      <c r="U45" s="47"/>
      <c r="V45" s="44"/>
      <c r="W45" s="47"/>
      <c r="X45" s="44"/>
      <c r="Y45" s="48"/>
      <c r="Z45" s="46"/>
      <c r="AA45" s="47"/>
      <c r="AB45" s="44"/>
      <c r="AC45" s="47"/>
      <c r="AD45" s="44"/>
      <c r="AE45" s="48"/>
      <c r="AF45" s="137"/>
      <c r="AG45" s="138"/>
      <c r="AH45" s="139"/>
      <c r="AI45" s="41"/>
      <c r="AJ45" s="43"/>
      <c r="AK45" s="47"/>
      <c r="AL45" s="44"/>
      <c r="AM45" s="47"/>
      <c r="AN45" s="44"/>
      <c r="AO45" s="48"/>
      <c r="AP45" s="46"/>
      <c r="AQ45" s="47"/>
      <c r="AR45" s="44"/>
      <c r="AS45" s="47"/>
      <c r="AT45" s="44"/>
      <c r="AU45" s="48"/>
      <c r="AV45" s="137"/>
      <c r="AW45" s="138"/>
      <c r="AX45" s="139"/>
      <c r="AY45" s="41"/>
      <c r="AZ45" s="43"/>
      <c r="BA45" s="47"/>
      <c r="BB45" s="44"/>
      <c r="BC45" s="47"/>
      <c r="BD45" s="44"/>
      <c r="BE45" s="48"/>
      <c r="BF45" s="46"/>
      <c r="BG45" s="47"/>
      <c r="BH45" s="44"/>
      <c r="BI45" s="47"/>
      <c r="BJ45" s="44"/>
      <c r="BK45" s="48"/>
      <c r="BL45" s="137"/>
      <c r="BM45" s="138"/>
      <c r="BN45" s="139"/>
      <c r="BO45" s="41"/>
      <c r="BP45" s="43"/>
      <c r="BQ45" s="47"/>
      <c r="BR45" s="44"/>
      <c r="BS45" s="47"/>
      <c r="BT45" s="44"/>
      <c r="BU45" s="48"/>
      <c r="BV45" s="46"/>
      <c r="BW45" s="47"/>
      <c r="BX45" s="44"/>
      <c r="BY45" s="47"/>
      <c r="BZ45" s="44"/>
      <c r="CA45" s="48"/>
      <c r="CB45" s="137"/>
      <c r="CC45" s="138"/>
      <c r="CD45" s="139"/>
      <c r="CE45" s="41"/>
      <c r="CF45" s="43"/>
      <c r="CG45" s="47"/>
      <c r="CH45" s="44"/>
      <c r="CI45" s="47"/>
      <c r="CJ45" s="44"/>
      <c r="CK45" s="48"/>
      <c r="CL45" s="46"/>
      <c r="CM45" s="47"/>
      <c r="CN45" s="44"/>
      <c r="CO45" s="47"/>
      <c r="CP45" s="44"/>
      <c r="CQ45" s="48"/>
      <c r="CR45" s="137"/>
      <c r="CS45" s="138"/>
      <c r="CT45" s="139"/>
      <c r="CU45" s="41"/>
      <c r="CV45" s="46">
        <f t="shared" si="9"/>
        <v>0</v>
      </c>
      <c r="CW45" s="47" t="e">
        <f t="shared" si="10"/>
        <v>#DIV/0!</v>
      </c>
      <c r="CX45" s="47">
        <f t="shared" si="11"/>
        <v>0</v>
      </c>
      <c r="CY45" s="47" t="e">
        <f t="shared" si="12"/>
        <v>#DIV/0!</v>
      </c>
      <c r="CZ45" s="44">
        <f t="shared" si="13"/>
        <v>0</v>
      </c>
      <c r="DA45" s="48" t="e">
        <f t="shared" si="14"/>
        <v>#DIV/0!</v>
      </c>
      <c r="DB45" s="46">
        <f t="shared" si="15"/>
        <v>0</v>
      </c>
      <c r="DC45" s="47" t="e">
        <f t="shared" si="16"/>
        <v>#DIV/0!</v>
      </c>
      <c r="DD45" s="44">
        <f t="shared" si="17"/>
        <v>0</v>
      </c>
      <c r="DE45" s="47" t="e">
        <f t="shared" si="18"/>
        <v>#DIV/0!</v>
      </c>
      <c r="DF45" s="44">
        <f t="shared" si="19"/>
        <v>0</v>
      </c>
      <c r="DG45" s="48" t="e">
        <f t="shared" si="20"/>
        <v>#DIV/0!</v>
      </c>
      <c r="DH45" s="174"/>
      <c r="DI45" s="187" t="s">
        <v>61</v>
      </c>
      <c r="DJ45" s="46">
        <f t="shared" si="21"/>
        <v>0</v>
      </c>
      <c r="DK45" s="44">
        <f t="shared" si="22"/>
        <v>0</v>
      </c>
      <c r="DL45" s="45">
        <f t="shared" si="23"/>
        <v>0</v>
      </c>
      <c r="DM45"/>
    </row>
    <row r="46" spans="1:117" s="60" customFormat="1" ht="15.6" x14ac:dyDescent="0.3">
      <c r="A46" s="33">
        <v>34</v>
      </c>
      <c r="B46" s="33" t="s">
        <v>47</v>
      </c>
      <c r="C46" s="42"/>
      <c r="D46" s="43"/>
      <c r="E46" s="47"/>
      <c r="F46" s="44"/>
      <c r="G46" s="47"/>
      <c r="H46" s="44"/>
      <c r="I46" s="48"/>
      <c r="J46" s="46"/>
      <c r="K46" s="47"/>
      <c r="L46" s="44"/>
      <c r="M46" s="47"/>
      <c r="N46" s="44"/>
      <c r="O46" s="48"/>
      <c r="P46" s="137"/>
      <c r="Q46" s="138"/>
      <c r="R46" s="139"/>
      <c r="S46" s="39"/>
      <c r="T46" s="43"/>
      <c r="U46" s="47"/>
      <c r="V46" s="44"/>
      <c r="W46" s="47"/>
      <c r="X46" s="44"/>
      <c r="Y46" s="48"/>
      <c r="Z46" s="46"/>
      <c r="AA46" s="47"/>
      <c r="AB46" s="44"/>
      <c r="AC46" s="47"/>
      <c r="AD46" s="44"/>
      <c r="AE46" s="48"/>
      <c r="AF46" s="137"/>
      <c r="AG46" s="138"/>
      <c r="AH46" s="139"/>
      <c r="AI46" s="41"/>
      <c r="AJ46" s="43"/>
      <c r="AK46" s="47"/>
      <c r="AL46" s="44"/>
      <c r="AM46" s="47"/>
      <c r="AN46" s="44"/>
      <c r="AO46" s="48"/>
      <c r="AP46" s="46"/>
      <c r="AQ46" s="47"/>
      <c r="AR46" s="44"/>
      <c r="AS46" s="47"/>
      <c r="AT46" s="44"/>
      <c r="AU46" s="48"/>
      <c r="AV46" s="137"/>
      <c r="AW46" s="138"/>
      <c r="AX46" s="139"/>
      <c r="AY46" s="41"/>
      <c r="AZ46" s="43"/>
      <c r="BA46" s="47"/>
      <c r="BB46" s="44"/>
      <c r="BC46" s="47"/>
      <c r="BD46" s="44"/>
      <c r="BE46" s="48"/>
      <c r="BF46" s="46"/>
      <c r="BG46" s="47"/>
      <c r="BH46" s="44"/>
      <c r="BI46" s="47"/>
      <c r="BJ46" s="44"/>
      <c r="BK46" s="48"/>
      <c r="BL46" s="137"/>
      <c r="BM46" s="138"/>
      <c r="BN46" s="139"/>
      <c r="BO46" s="41"/>
      <c r="BP46" s="43"/>
      <c r="BQ46" s="47"/>
      <c r="BR46" s="44"/>
      <c r="BS46" s="47"/>
      <c r="BT46" s="44"/>
      <c r="BU46" s="48"/>
      <c r="BV46" s="46"/>
      <c r="BW46" s="47"/>
      <c r="BX46" s="44"/>
      <c r="BY46" s="47"/>
      <c r="BZ46" s="44"/>
      <c r="CA46" s="48"/>
      <c r="CB46" s="137"/>
      <c r="CC46" s="138"/>
      <c r="CD46" s="139"/>
      <c r="CE46" s="41"/>
      <c r="CF46" s="43"/>
      <c r="CG46" s="47"/>
      <c r="CH46" s="44"/>
      <c r="CI46" s="47"/>
      <c r="CJ46" s="44"/>
      <c r="CK46" s="48"/>
      <c r="CL46" s="46"/>
      <c r="CM46" s="47"/>
      <c r="CN46" s="44"/>
      <c r="CO46" s="47"/>
      <c r="CP46" s="44"/>
      <c r="CQ46" s="48"/>
      <c r="CR46" s="137"/>
      <c r="CS46" s="138"/>
      <c r="CT46" s="139"/>
      <c r="CU46" s="41"/>
      <c r="CV46" s="46">
        <f t="shared" si="9"/>
        <v>0</v>
      </c>
      <c r="CW46" s="47" t="e">
        <f t="shared" si="10"/>
        <v>#DIV/0!</v>
      </c>
      <c r="CX46" s="47">
        <f t="shared" si="11"/>
        <v>0</v>
      </c>
      <c r="CY46" s="47" t="e">
        <f t="shared" si="12"/>
        <v>#DIV/0!</v>
      </c>
      <c r="CZ46" s="44">
        <f t="shared" si="13"/>
        <v>0</v>
      </c>
      <c r="DA46" s="48" t="e">
        <f t="shared" si="14"/>
        <v>#DIV/0!</v>
      </c>
      <c r="DB46" s="46">
        <f t="shared" si="15"/>
        <v>0</v>
      </c>
      <c r="DC46" s="47" t="e">
        <f t="shared" si="16"/>
        <v>#DIV/0!</v>
      </c>
      <c r="DD46" s="44">
        <f t="shared" si="17"/>
        <v>0</v>
      </c>
      <c r="DE46" s="47" t="e">
        <f t="shared" si="18"/>
        <v>#DIV/0!</v>
      </c>
      <c r="DF46" s="44">
        <f t="shared" si="19"/>
        <v>0</v>
      </c>
      <c r="DG46" s="48" t="e">
        <f t="shared" si="20"/>
        <v>#DIV/0!</v>
      </c>
      <c r="DH46" s="174"/>
      <c r="DI46" s="187" t="s">
        <v>47</v>
      </c>
      <c r="DJ46" s="46">
        <f t="shared" si="21"/>
        <v>0</v>
      </c>
      <c r="DK46" s="44">
        <f t="shared" si="22"/>
        <v>0</v>
      </c>
      <c r="DL46" s="45">
        <f t="shared" si="23"/>
        <v>0</v>
      </c>
      <c r="DM46"/>
    </row>
    <row r="47" spans="1:117" s="60" customFormat="1" ht="15.6" x14ac:dyDescent="0.3">
      <c r="A47" s="33">
        <v>35</v>
      </c>
      <c r="B47" s="33" t="s">
        <v>40</v>
      </c>
      <c r="C47" s="42"/>
      <c r="D47" s="43"/>
      <c r="E47" s="47"/>
      <c r="F47" s="44"/>
      <c r="G47" s="47"/>
      <c r="H47" s="44"/>
      <c r="I47" s="48"/>
      <c r="J47" s="46"/>
      <c r="K47" s="47"/>
      <c r="L47" s="44"/>
      <c r="M47" s="47"/>
      <c r="N47" s="44"/>
      <c r="O47" s="48"/>
      <c r="P47" s="137"/>
      <c r="Q47" s="138"/>
      <c r="R47" s="139"/>
      <c r="S47" s="39"/>
      <c r="T47" s="43"/>
      <c r="U47" s="47"/>
      <c r="V47" s="44"/>
      <c r="W47" s="47"/>
      <c r="X47" s="44"/>
      <c r="Y47" s="48"/>
      <c r="Z47" s="46"/>
      <c r="AA47" s="47"/>
      <c r="AB47" s="44"/>
      <c r="AC47" s="47"/>
      <c r="AD47" s="44"/>
      <c r="AE47" s="48"/>
      <c r="AF47" s="137"/>
      <c r="AG47" s="138"/>
      <c r="AH47" s="139"/>
      <c r="AI47" s="41"/>
      <c r="AJ47" s="43"/>
      <c r="AK47" s="47"/>
      <c r="AL47" s="44"/>
      <c r="AM47" s="47"/>
      <c r="AN47" s="44"/>
      <c r="AO47" s="48"/>
      <c r="AP47" s="46"/>
      <c r="AQ47" s="47"/>
      <c r="AR47" s="44"/>
      <c r="AS47" s="47"/>
      <c r="AT47" s="44"/>
      <c r="AU47" s="48"/>
      <c r="AV47" s="137"/>
      <c r="AW47" s="138"/>
      <c r="AX47" s="139"/>
      <c r="AY47" s="41"/>
      <c r="AZ47" s="43"/>
      <c r="BA47" s="47"/>
      <c r="BB47" s="44"/>
      <c r="BC47" s="47"/>
      <c r="BD47" s="44"/>
      <c r="BE47" s="48"/>
      <c r="BF47" s="46"/>
      <c r="BG47" s="47"/>
      <c r="BH47" s="44"/>
      <c r="BI47" s="47"/>
      <c r="BJ47" s="44"/>
      <c r="BK47" s="48"/>
      <c r="BL47" s="137"/>
      <c r="BM47" s="138"/>
      <c r="BN47" s="139"/>
      <c r="BO47" s="41"/>
      <c r="BP47" s="43"/>
      <c r="BQ47" s="47"/>
      <c r="BR47" s="44"/>
      <c r="BS47" s="47"/>
      <c r="BT47" s="44"/>
      <c r="BU47" s="48"/>
      <c r="BV47" s="46"/>
      <c r="BW47" s="47"/>
      <c r="BX47" s="44"/>
      <c r="BY47" s="47"/>
      <c r="BZ47" s="44"/>
      <c r="CA47" s="48"/>
      <c r="CB47" s="137"/>
      <c r="CC47" s="138"/>
      <c r="CD47" s="139"/>
      <c r="CE47" s="41"/>
      <c r="CF47" s="43"/>
      <c r="CG47" s="47"/>
      <c r="CH47" s="44"/>
      <c r="CI47" s="47"/>
      <c r="CJ47" s="44"/>
      <c r="CK47" s="48"/>
      <c r="CL47" s="46"/>
      <c r="CM47" s="47"/>
      <c r="CN47" s="44"/>
      <c r="CO47" s="47"/>
      <c r="CP47" s="44"/>
      <c r="CQ47" s="48"/>
      <c r="CR47" s="137"/>
      <c r="CS47" s="138"/>
      <c r="CT47" s="139"/>
      <c r="CU47" s="41"/>
      <c r="CV47" s="46">
        <f t="shared" si="9"/>
        <v>0</v>
      </c>
      <c r="CW47" s="47" t="e">
        <f t="shared" si="10"/>
        <v>#DIV/0!</v>
      </c>
      <c r="CX47" s="47">
        <f t="shared" si="11"/>
        <v>0</v>
      </c>
      <c r="CY47" s="47" t="e">
        <f t="shared" si="12"/>
        <v>#DIV/0!</v>
      </c>
      <c r="CZ47" s="44">
        <f t="shared" si="13"/>
        <v>0</v>
      </c>
      <c r="DA47" s="48" t="e">
        <f t="shared" si="14"/>
        <v>#DIV/0!</v>
      </c>
      <c r="DB47" s="46">
        <f t="shared" si="15"/>
        <v>0</v>
      </c>
      <c r="DC47" s="47" t="e">
        <f t="shared" si="16"/>
        <v>#DIV/0!</v>
      </c>
      <c r="DD47" s="44">
        <f t="shared" si="17"/>
        <v>0</v>
      </c>
      <c r="DE47" s="47" t="e">
        <f t="shared" si="18"/>
        <v>#DIV/0!</v>
      </c>
      <c r="DF47" s="44">
        <f t="shared" si="19"/>
        <v>0</v>
      </c>
      <c r="DG47" s="48" t="e">
        <f t="shared" si="20"/>
        <v>#DIV/0!</v>
      </c>
      <c r="DH47" s="174"/>
      <c r="DI47" s="187" t="s">
        <v>40</v>
      </c>
      <c r="DJ47" s="46">
        <f t="shared" si="21"/>
        <v>0</v>
      </c>
      <c r="DK47" s="44">
        <f t="shared" si="22"/>
        <v>0</v>
      </c>
      <c r="DL47" s="45">
        <f t="shared" si="23"/>
        <v>0</v>
      </c>
      <c r="DM47"/>
    </row>
    <row r="48" spans="1:117" s="60" customFormat="1" ht="15.6" x14ac:dyDescent="0.3">
      <c r="A48" s="33">
        <v>36</v>
      </c>
      <c r="B48" s="33" t="s">
        <v>53</v>
      </c>
      <c r="C48" s="42"/>
      <c r="D48" s="43"/>
      <c r="E48" s="47"/>
      <c r="F48" s="44"/>
      <c r="G48" s="47"/>
      <c r="H48" s="44"/>
      <c r="I48" s="48"/>
      <c r="J48" s="46"/>
      <c r="K48" s="47"/>
      <c r="L48" s="44"/>
      <c r="M48" s="47"/>
      <c r="N48" s="44"/>
      <c r="O48" s="48"/>
      <c r="P48" s="137"/>
      <c r="Q48" s="138"/>
      <c r="R48" s="139"/>
      <c r="S48" s="39"/>
      <c r="T48" s="43"/>
      <c r="U48" s="47"/>
      <c r="V48" s="44"/>
      <c r="W48" s="47"/>
      <c r="X48" s="44"/>
      <c r="Y48" s="48"/>
      <c r="Z48" s="46"/>
      <c r="AA48" s="47"/>
      <c r="AB48" s="44"/>
      <c r="AC48" s="47"/>
      <c r="AD48" s="44"/>
      <c r="AE48" s="48"/>
      <c r="AF48" s="137"/>
      <c r="AG48" s="138"/>
      <c r="AH48" s="139"/>
      <c r="AI48" s="41"/>
      <c r="AJ48" s="43"/>
      <c r="AK48" s="47"/>
      <c r="AL48" s="44"/>
      <c r="AM48" s="47"/>
      <c r="AN48" s="44"/>
      <c r="AO48" s="48"/>
      <c r="AP48" s="46"/>
      <c r="AQ48" s="47"/>
      <c r="AR48" s="44"/>
      <c r="AS48" s="47"/>
      <c r="AT48" s="44"/>
      <c r="AU48" s="48"/>
      <c r="AV48" s="137"/>
      <c r="AW48" s="138"/>
      <c r="AX48" s="139"/>
      <c r="AY48" s="41"/>
      <c r="AZ48" s="43"/>
      <c r="BA48" s="47"/>
      <c r="BB48" s="44"/>
      <c r="BC48" s="47"/>
      <c r="BD48" s="44"/>
      <c r="BE48" s="48"/>
      <c r="BF48" s="46"/>
      <c r="BG48" s="47"/>
      <c r="BH48" s="44"/>
      <c r="BI48" s="47"/>
      <c r="BJ48" s="44"/>
      <c r="BK48" s="48"/>
      <c r="BL48" s="137"/>
      <c r="BM48" s="138"/>
      <c r="BN48" s="139"/>
      <c r="BO48" s="41"/>
      <c r="BP48" s="43"/>
      <c r="BQ48" s="47"/>
      <c r="BR48" s="44"/>
      <c r="BS48" s="47"/>
      <c r="BT48" s="44"/>
      <c r="BU48" s="48"/>
      <c r="BV48" s="46"/>
      <c r="BW48" s="47"/>
      <c r="BX48" s="44"/>
      <c r="BY48" s="47"/>
      <c r="BZ48" s="44"/>
      <c r="CA48" s="48"/>
      <c r="CB48" s="137"/>
      <c r="CC48" s="138"/>
      <c r="CD48" s="139"/>
      <c r="CE48" s="41"/>
      <c r="CF48" s="43"/>
      <c r="CG48" s="47"/>
      <c r="CH48" s="44"/>
      <c r="CI48" s="47"/>
      <c r="CJ48" s="44"/>
      <c r="CK48" s="48"/>
      <c r="CL48" s="46"/>
      <c r="CM48" s="47"/>
      <c r="CN48" s="44"/>
      <c r="CO48" s="47"/>
      <c r="CP48" s="44"/>
      <c r="CQ48" s="48"/>
      <c r="CR48" s="137"/>
      <c r="CS48" s="138"/>
      <c r="CT48" s="139"/>
      <c r="CU48" s="41"/>
      <c r="CV48" s="46">
        <f t="shared" si="9"/>
        <v>0</v>
      </c>
      <c r="CW48" s="47" t="e">
        <f t="shared" si="10"/>
        <v>#DIV/0!</v>
      </c>
      <c r="CX48" s="61">
        <f t="shared" si="11"/>
        <v>0</v>
      </c>
      <c r="CY48" s="61" t="e">
        <f t="shared" si="12"/>
        <v>#DIV/0!</v>
      </c>
      <c r="CZ48" s="44">
        <f t="shared" si="13"/>
        <v>0</v>
      </c>
      <c r="DA48" s="62" t="e">
        <f t="shared" si="14"/>
        <v>#DIV/0!</v>
      </c>
      <c r="DB48" s="63">
        <f t="shared" si="15"/>
        <v>0</v>
      </c>
      <c r="DC48" s="61" t="e">
        <f t="shared" si="16"/>
        <v>#DIV/0!</v>
      </c>
      <c r="DD48" s="64">
        <f t="shared" si="17"/>
        <v>0</v>
      </c>
      <c r="DE48" s="61" t="e">
        <f t="shared" si="18"/>
        <v>#DIV/0!</v>
      </c>
      <c r="DF48" s="64">
        <f t="shared" si="19"/>
        <v>0</v>
      </c>
      <c r="DG48" s="62" t="e">
        <f t="shared" si="20"/>
        <v>#DIV/0!</v>
      </c>
      <c r="DH48" s="176"/>
      <c r="DI48" s="187" t="s">
        <v>53</v>
      </c>
      <c r="DJ48" s="63">
        <f t="shared" si="21"/>
        <v>0</v>
      </c>
      <c r="DK48" s="64">
        <f t="shared" si="22"/>
        <v>0</v>
      </c>
      <c r="DL48" s="65">
        <f t="shared" si="23"/>
        <v>0</v>
      </c>
      <c r="DM48"/>
    </row>
    <row r="49" spans="1:119" s="60" customFormat="1" ht="15.6" x14ac:dyDescent="0.3">
      <c r="A49" s="33">
        <v>37</v>
      </c>
      <c r="B49" s="33" t="s">
        <v>41</v>
      </c>
      <c r="C49" s="42"/>
      <c r="D49" s="43"/>
      <c r="E49" s="47"/>
      <c r="F49" s="44"/>
      <c r="G49" s="47"/>
      <c r="H49" s="44"/>
      <c r="I49" s="48"/>
      <c r="J49" s="46"/>
      <c r="K49" s="47"/>
      <c r="L49" s="44"/>
      <c r="M49" s="47"/>
      <c r="N49" s="44"/>
      <c r="O49" s="48"/>
      <c r="P49" s="137"/>
      <c r="Q49" s="138"/>
      <c r="R49" s="139"/>
      <c r="S49" s="39"/>
      <c r="T49" s="43"/>
      <c r="U49" s="47"/>
      <c r="V49" s="44"/>
      <c r="W49" s="47"/>
      <c r="X49" s="44"/>
      <c r="Y49" s="48"/>
      <c r="Z49" s="46"/>
      <c r="AA49" s="47"/>
      <c r="AB49" s="44"/>
      <c r="AC49" s="47"/>
      <c r="AD49" s="44"/>
      <c r="AE49" s="48"/>
      <c r="AF49" s="137"/>
      <c r="AG49" s="138"/>
      <c r="AH49" s="139"/>
      <c r="AI49" s="41"/>
      <c r="AJ49" s="43"/>
      <c r="AK49" s="47"/>
      <c r="AL49" s="44"/>
      <c r="AM49" s="47"/>
      <c r="AN49" s="44"/>
      <c r="AO49" s="48"/>
      <c r="AP49" s="46"/>
      <c r="AQ49" s="47"/>
      <c r="AR49" s="44"/>
      <c r="AS49" s="47"/>
      <c r="AT49" s="44"/>
      <c r="AU49" s="48"/>
      <c r="AV49" s="137"/>
      <c r="AW49" s="138"/>
      <c r="AX49" s="139"/>
      <c r="AY49" s="41"/>
      <c r="AZ49" s="43"/>
      <c r="BA49" s="47"/>
      <c r="BB49" s="44"/>
      <c r="BC49" s="47"/>
      <c r="BD49" s="44"/>
      <c r="BE49" s="48"/>
      <c r="BF49" s="46"/>
      <c r="BG49" s="47"/>
      <c r="BH49" s="44"/>
      <c r="BI49" s="47"/>
      <c r="BJ49" s="44"/>
      <c r="BK49" s="48"/>
      <c r="BL49" s="137"/>
      <c r="BM49" s="138"/>
      <c r="BN49" s="139"/>
      <c r="BO49" s="41"/>
      <c r="BP49" s="43"/>
      <c r="BQ49" s="47"/>
      <c r="BR49" s="44"/>
      <c r="BS49" s="47"/>
      <c r="BT49" s="44"/>
      <c r="BU49" s="48"/>
      <c r="BV49" s="46"/>
      <c r="BW49" s="47"/>
      <c r="BX49" s="44"/>
      <c r="BY49" s="47"/>
      <c r="BZ49" s="44"/>
      <c r="CA49" s="48"/>
      <c r="CB49" s="137"/>
      <c r="CC49" s="138"/>
      <c r="CD49" s="139"/>
      <c r="CE49" s="41"/>
      <c r="CF49" s="43"/>
      <c r="CG49" s="47"/>
      <c r="CH49" s="44"/>
      <c r="CI49" s="47"/>
      <c r="CJ49" s="44"/>
      <c r="CK49" s="48"/>
      <c r="CL49" s="46"/>
      <c r="CM49" s="47"/>
      <c r="CN49" s="44"/>
      <c r="CO49" s="47"/>
      <c r="CP49" s="44"/>
      <c r="CQ49" s="48"/>
      <c r="CR49" s="137"/>
      <c r="CS49" s="138"/>
      <c r="CT49" s="139"/>
      <c r="CU49" s="41"/>
      <c r="CV49" s="46">
        <f t="shared" si="9"/>
        <v>0</v>
      </c>
      <c r="CW49" s="47" t="e">
        <f t="shared" si="10"/>
        <v>#DIV/0!</v>
      </c>
      <c r="CX49" s="47">
        <f t="shared" si="11"/>
        <v>0</v>
      </c>
      <c r="CY49" s="47" t="e">
        <f t="shared" si="12"/>
        <v>#DIV/0!</v>
      </c>
      <c r="CZ49" s="44">
        <f t="shared" si="13"/>
        <v>0</v>
      </c>
      <c r="DA49" s="48" t="e">
        <f t="shared" si="14"/>
        <v>#DIV/0!</v>
      </c>
      <c r="DB49" s="46">
        <f t="shared" si="15"/>
        <v>0</v>
      </c>
      <c r="DC49" s="47" t="e">
        <f t="shared" si="16"/>
        <v>#DIV/0!</v>
      </c>
      <c r="DD49" s="44">
        <f t="shared" si="17"/>
        <v>0</v>
      </c>
      <c r="DE49" s="47" t="e">
        <f t="shared" si="18"/>
        <v>#DIV/0!</v>
      </c>
      <c r="DF49" s="44">
        <f t="shared" si="19"/>
        <v>0</v>
      </c>
      <c r="DG49" s="48" t="e">
        <f t="shared" si="20"/>
        <v>#DIV/0!</v>
      </c>
      <c r="DH49" s="174"/>
      <c r="DI49" s="187" t="s">
        <v>41</v>
      </c>
      <c r="DJ49" s="46">
        <f t="shared" si="21"/>
        <v>0</v>
      </c>
      <c r="DK49" s="44">
        <f t="shared" si="22"/>
        <v>0</v>
      </c>
      <c r="DL49" s="45">
        <f t="shared" si="23"/>
        <v>0</v>
      </c>
      <c r="DM49"/>
    </row>
    <row r="50" spans="1:119" s="60" customFormat="1" ht="15.6" x14ac:dyDescent="0.3">
      <c r="A50" s="33">
        <v>38</v>
      </c>
      <c r="B50" s="33" t="s">
        <v>42</v>
      </c>
      <c r="C50" s="42"/>
      <c r="D50" s="43"/>
      <c r="E50" s="47"/>
      <c r="F50" s="44"/>
      <c r="G50" s="47"/>
      <c r="H50" s="44"/>
      <c r="I50" s="48"/>
      <c r="J50" s="46"/>
      <c r="K50" s="47"/>
      <c r="L50" s="44"/>
      <c r="M50" s="47"/>
      <c r="N50" s="44"/>
      <c r="O50" s="48"/>
      <c r="P50" s="137"/>
      <c r="Q50" s="138"/>
      <c r="R50" s="139"/>
      <c r="S50" s="39"/>
      <c r="T50" s="43"/>
      <c r="U50" s="47"/>
      <c r="V50" s="44"/>
      <c r="W50" s="47"/>
      <c r="X50" s="44"/>
      <c r="Y50" s="48"/>
      <c r="Z50" s="46"/>
      <c r="AA50" s="47"/>
      <c r="AB50" s="44"/>
      <c r="AC50" s="47"/>
      <c r="AD50" s="44"/>
      <c r="AE50" s="48"/>
      <c r="AF50" s="137"/>
      <c r="AG50" s="138"/>
      <c r="AH50" s="139"/>
      <c r="AI50" s="41"/>
      <c r="AJ50" s="43"/>
      <c r="AK50" s="47"/>
      <c r="AL50" s="44"/>
      <c r="AM50" s="47"/>
      <c r="AN50" s="44"/>
      <c r="AO50" s="48"/>
      <c r="AP50" s="46"/>
      <c r="AQ50" s="47"/>
      <c r="AR50" s="44"/>
      <c r="AS50" s="47"/>
      <c r="AT50" s="44"/>
      <c r="AU50" s="48"/>
      <c r="AV50" s="137"/>
      <c r="AW50" s="138"/>
      <c r="AX50" s="139"/>
      <c r="AY50" s="41"/>
      <c r="AZ50" s="43"/>
      <c r="BA50" s="47"/>
      <c r="BB50" s="44"/>
      <c r="BC50" s="47"/>
      <c r="BD50" s="44"/>
      <c r="BE50" s="48"/>
      <c r="BF50" s="46"/>
      <c r="BG50" s="47"/>
      <c r="BH50" s="44"/>
      <c r="BI50" s="47"/>
      <c r="BJ50" s="44"/>
      <c r="BK50" s="48"/>
      <c r="BL50" s="137"/>
      <c r="BM50" s="138"/>
      <c r="BN50" s="139"/>
      <c r="BO50" s="41"/>
      <c r="BP50" s="43"/>
      <c r="BQ50" s="47"/>
      <c r="BR50" s="44"/>
      <c r="BS50" s="47"/>
      <c r="BT50" s="44"/>
      <c r="BU50" s="48"/>
      <c r="BV50" s="46"/>
      <c r="BW50" s="47"/>
      <c r="BX50" s="44"/>
      <c r="BY50" s="47"/>
      <c r="BZ50" s="44"/>
      <c r="CA50" s="48"/>
      <c r="CB50" s="137"/>
      <c r="CC50" s="138"/>
      <c r="CD50" s="139"/>
      <c r="CE50" s="41"/>
      <c r="CF50" s="43"/>
      <c r="CG50" s="47"/>
      <c r="CH50" s="44"/>
      <c r="CI50" s="47"/>
      <c r="CJ50" s="44"/>
      <c r="CK50" s="48"/>
      <c r="CL50" s="46"/>
      <c r="CM50" s="47"/>
      <c r="CN50" s="44"/>
      <c r="CO50" s="47"/>
      <c r="CP50" s="44"/>
      <c r="CQ50" s="48"/>
      <c r="CR50" s="137"/>
      <c r="CS50" s="138"/>
      <c r="CT50" s="139"/>
      <c r="CU50" s="41"/>
      <c r="CV50" s="46">
        <f t="shared" si="9"/>
        <v>0</v>
      </c>
      <c r="CW50" s="47" t="e">
        <f t="shared" si="10"/>
        <v>#DIV/0!</v>
      </c>
      <c r="CX50" s="47">
        <f t="shared" si="11"/>
        <v>0</v>
      </c>
      <c r="CY50" s="47" t="e">
        <f t="shared" si="12"/>
        <v>#DIV/0!</v>
      </c>
      <c r="CZ50" s="44">
        <f t="shared" si="13"/>
        <v>0</v>
      </c>
      <c r="DA50" s="48" t="e">
        <f t="shared" si="14"/>
        <v>#DIV/0!</v>
      </c>
      <c r="DB50" s="46">
        <f t="shared" si="15"/>
        <v>0</v>
      </c>
      <c r="DC50" s="47" t="e">
        <f t="shared" si="16"/>
        <v>#DIV/0!</v>
      </c>
      <c r="DD50" s="44">
        <f t="shared" si="17"/>
        <v>0</v>
      </c>
      <c r="DE50" s="47" t="e">
        <f t="shared" si="18"/>
        <v>#DIV/0!</v>
      </c>
      <c r="DF50" s="44">
        <f t="shared" si="19"/>
        <v>0</v>
      </c>
      <c r="DG50" s="48" t="e">
        <f t="shared" si="20"/>
        <v>#DIV/0!</v>
      </c>
      <c r="DH50" s="174"/>
      <c r="DI50" s="187" t="s">
        <v>42</v>
      </c>
      <c r="DJ50" s="46">
        <f t="shared" si="21"/>
        <v>0</v>
      </c>
      <c r="DK50" s="44">
        <f t="shared" si="22"/>
        <v>0</v>
      </c>
      <c r="DL50" s="45">
        <f t="shared" si="23"/>
        <v>0</v>
      </c>
      <c r="DM50"/>
    </row>
    <row r="51" spans="1:119" s="60" customFormat="1" ht="15.6" x14ac:dyDescent="0.3">
      <c r="A51" s="33">
        <v>39</v>
      </c>
      <c r="B51" s="33" t="s">
        <v>62</v>
      </c>
      <c r="C51" s="42"/>
      <c r="D51" s="43"/>
      <c r="E51" s="47"/>
      <c r="F51" s="44"/>
      <c r="G51" s="47"/>
      <c r="H51" s="44"/>
      <c r="I51" s="48"/>
      <c r="J51" s="46"/>
      <c r="K51" s="47"/>
      <c r="L51" s="44"/>
      <c r="M51" s="47"/>
      <c r="N51" s="44"/>
      <c r="O51" s="48"/>
      <c r="P51" s="137"/>
      <c r="Q51" s="138"/>
      <c r="R51" s="139"/>
      <c r="S51" s="39"/>
      <c r="T51" s="43"/>
      <c r="U51" s="47"/>
      <c r="V51" s="44"/>
      <c r="W51" s="47"/>
      <c r="X51" s="44"/>
      <c r="Y51" s="48"/>
      <c r="Z51" s="46"/>
      <c r="AA51" s="47"/>
      <c r="AB51" s="44"/>
      <c r="AC51" s="47"/>
      <c r="AD51" s="44"/>
      <c r="AE51" s="48"/>
      <c r="AF51" s="137"/>
      <c r="AG51" s="138"/>
      <c r="AH51" s="139"/>
      <c r="AI51" s="41"/>
      <c r="AJ51" s="43"/>
      <c r="AK51" s="47"/>
      <c r="AL51" s="44"/>
      <c r="AM51" s="47"/>
      <c r="AN51" s="44"/>
      <c r="AO51" s="48"/>
      <c r="AP51" s="46"/>
      <c r="AQ51" s="47"/>
      <c r="AR51" s="44"/>
      <c r="AS51" s="47"/>
      <c r="AT51" s="44"/>
      <c r="AU51" s="48"/>
      <c r="AV51" s="137"/>
      <c r="AW51" s="138"/>
      <c r="AX51" s="139"/>
      <c r="AY51" s="41"/>
      <c r="AZ51" s="43"/>
      <c r="BA51" s="47"/>
      <c r="BB51" s="44"/>
      <c r="BC51" s="47"/>
      <c r="BD51" s="44"/>
      <c r="BE51" s="48"/>
      <c r="BF51" s="46"/>
      <c r="BG51" s="47"/>
      <c r="BH51" s="44"/>
      <c r="BI51" s="47"/>
      <c r="BJ51" s="44"/>
      <c r="BK51" s="48"/>
      <c r="BL51" s="137"/>
      <c r="BM51" s="138"/>
      <c r="BN51" s="139"/>
      <c r="BO51" s="41"/>
      <c r="BP51" s="43"/>
      <c r="BQ51" s="47"/>
      <c r="BR51" s="44"/>
      <c r="BS51" s="47"/>
      <c r="BT51" s="44"/>
      <c r="BU51" s="48"/>
      <c r="BV51" s="46"/>
      <c r="BW51" s="47"/>
      <c r="BX51" s="44"/>
      <c r="BY51" s="47"/>
      <c r="BZ51" s="44"/>
      <c r="CA51" s="48"/>
      <c r="CB51" s="137"/>
      <c r="CC51" s="138"/>
      <c r="CD51" s="139"/>
      <c r="CE51" s="41"/>
      <c r="CF51" s="43"/>
      <c r="CG51" s="47"/>
      <c r="CH51" s="44"/>
      <c r="CI51" s="47"/>
      <c r="CJ51" s="44"/>
      <c r="CK51" s="48"/>
      <c r="CL51" s="46"/>
      <c r="CM51" s="47"/>
      <c r="CN51" s="44"/>
      <c r="CO51" s="47"/>
      <c r="CP51" s="44"/>
      <c r="CQ51" s="48"/>
      <c r="CR51" s="137"/>
      <c r="CS51" s="138"/>
      <c r="CT51" s="139"/>
      <c r="CU51" s="41"/>
      <c r="CV51" s="46">
        <f t="shared" si="9"/>
        <v>0</v>
      </c>
      <c r="CW51" s="47" t="e">
        <f t="shared" si="10"/>
        <v>#DIV/0!</v>
      </c>
      <c r="CX51" s="47">
        <f t="shared" si="11"/>
        <v>0</v>
      </c>
      <c r="CY51" s="47" t="e">
        <f t="shared" si="12"/>
        <v>#DIV/0!</v>
      </c>
      <c r="CZ51" s="44">
        <f t="shared" si="13"/>
        <v>0</v>
      </c>
      <c r="DA51" s="48" t="e">
        <f t="shared" si="14"/>
        <v>#DIV/0!</v>
      </c>
      <c r="DB51" s="46">
        <f t="shared" si="15"/>
        <v>0</v>
      </c>
      <c r="DC51" s="47" t="e">
        <f t="shared" si="16"/>
        <v>#DIV/0!</v>
      </c>
      <c r="DD51" s="44">
        <f t="shared" si="17"/>
        <v>0</v>
      </c>
      <c r="DE51" s="47" t="e">
        <f t="shared" si="18"/>
        <v>#DIV/0!</v>
      </c>
      <c r="DF51" s="44">
        <f t="shared" si="19"/>
        <v>0</v>
      </c>
      <c r="DG51" s="48" t="e">
        <f t="shared" si="20"/>
        <v>#DIV/0!</v>
      </c>
      <c r="DH51" s="174"/>
      <c r="DI51" s="187" t="s">
        <v>62</v>
      </c>
      <c r="DJ51" s="46">
        <f t="shared" si="21"/>
        <v>0</v>
      </c>
      <c r="DK51" s="44">
        <f t="shared" si="22"/>
        <v>0</v>
      </c>
      <c r="DL51" s="45">
        <f t="shared" si="23"/>
        <v>0</v>
      </c>
      <c r="DM51"/>
    </row>
    <row r="52" spans="1:119" s="60" customFormat="1" ht="15.6" x14ac:dyDescent="0.3">
      <c r="A52" s="33">
        <v>40</v>
      </c>
      <c r="B52" s="33" t="s">
        <v>43</v>
      </c>
      <c r="C52" s="42"/>
      <c r="D52" s="43"/>
      <c r="E52" s="47"/>
      <c r="F52" s="44"/>
      <c r="G52" s="47"/>
      <c r="H52" s="44"/>
      <c r="I52" s="48"/>
      <c r="J52" s="46"/>
      <c r="K52" s="47"/>
      <c r="L52" s="44"/>
      <c r="M52" s="47"/>
      <c r="N52" s="44"/>
      <c r="O52" s="48"/>
      <c r="P52" s="137"/>
      <c r="Q52" s="138"/>
      <c r="R52" s="139"/>
      <c r="S52" s="39"/>
      <c r="T52" s="43"/>
      <c r="U52" s="47"/>
      <c r="V52" s="44"/>
      <c r="W52" s="47"/>
      <c r="X52" s="44"/>
      <c r="Y52" s="48"/>
      <c r="Z52" s="46"/>
      <c r="AA52" s="47"/>
      <c r="AB52" s="44"/>
      <c r="AC52" s="47"/>
      <c r="AD52" s="44"/>
      <c r="AE52" s="48"/>
      <c r="AF52" s="137"/>
      <c r="AG52" s="138"/>
      <c r="AH52" s="139"/>
      <c r="AI52" s="41"/>
      <c r="AJ52" s="43"/>
      <c r="AK52" s="47"/>
      <c r="AL52" s="44"/>
      <c r="AM52" s="47"/>
      <c r="AN52" s="44"/>
      <c r="AO52" s="48"/>
      <c r="AP52" s="46"/>
      <c r="AQ52" s="47"/>
      <c r="AR52" s="44"/>
      <c r="AS52" s="47"/>
      <c r="AT52" s="44"/>
      <c r="AU52" s="48"/>
      <c r="AV52" s="137"/>
      <c r="AW52" s="138"/>
      <c r="AX52" s="139"/>
      <c r="AY52" s="41"/>
      <c r="AZ52" s="43"/>
      <c r="BA52" s="47"/>
      <c r="BB52" s="44"/>
      <c r="BC52" s="47"/>
      <c r="BD52" s="44"/>
      <c r="BE52" s="48"/>
      <c r="BF52" s="46"/>
      <c r="BG52" s="47"/>
      <c r="BH52" s="44"/>
      <c r="BI52" s="47"/>
      <c r="BJ52" s="44"/>
      <c r="BK52" s="48"/>
      <c r="BL52" s="137"/>
      <c r="BM52" s="138"/>
      <c r="BN52" s="139"/>
      <c r="BO52" s="41"/>
      <c r="BP52" s="43"/>
      <c r="BQ52" s="47"/>
      <c r="BR52" s="44"/>
      <c r="BS52" s="47"/>
      <c r="BT52" s="44"/>
      <c r="BU52" s="48"/>
      <c r="BV52" s="46"/>
      <c r="BW52" s="47"/>
      <c r="BX52" s="44"/>
      <c r="BY52" s="47"/>
      <c r="BZ52" s="44"/>
      <c r="CA52" s="48"/>
      <c r="CB52" s="137"/>
      <c r="CC52" s="138"/>
      <c r="CD52" s="139"/>
      <c r="CE52" s="41"/>
      <c r="CF52" s="43"/>
      <c r="CG52" s="47"/>
      <c r="CH52" s="44"/>
      <c r="CI52" s="47"/>
      <c r="CJ52" s="44"/>
      <c r="CK52" s="48"/>
      <c r="CL52" s="46"/>
      <c r="CM52" s="47"/>
      <c r="CN52" s="44"/>
      <c r="CO52" s="47"/>
      <c r="CP52" s="44"/>
      <c r="CQ52" s="48"/>
      <c r="CR52" s="137"/>
      <c r="CS52" s="138"/>
      <c r="CT52" s="139"/>
      <c r="CU52" s="41"/>
      <c r="CV52" s="46">
        <f t="shared" si="9"/>
        <v>0</v>
      </c>
      <c r="CW52" s="47" t="e">
        <f t="shared" si="10"/>
        <v>#DIV/0!</v>
      </c>
      <c r="CX52" s="47">
        <f t="shared" si="11"/>
        <v>0</v>
      </c>
      <c r="CY52" s="47" t="e">
        <f t="shared" si="12"/>
        <v>#DIV/0!</v>
      </c>
      <c r="CZ52" s="44">
        <f t="shared" si="13"/>
        <v>0</v>
      </c>
      <c r="DA52" s="48" t="e">
        <f t="shared" si="14"/>
        <v>#DIV/0!</v>
      </c>
      <c r="DB52" s="46">
        <f t="shared" si="15"/>
        <v>0</v>
      </c>
      <c r="DC52" s="47" t="e">
        <f t="shared" si="16"/>
        <v>#DIV/0!</v>
      </c>
      <c r="DD52" s="44">
        <f t="shared" si="17"/>
        <v>0</v>
      </c>
      <c r="DE52" s="47" t="e">
        <f t="shared" si="18"/>
        <v>#DIV/0!</v>
      </c>
      <c r="DF52" s="44">
        <f t="shared" si="19"/>
        <v>0</v>
      </c>
      <c r="DG52" s="48" t="e">
        <f t="shared" si="20"/>
        <v>#DIV/0!</v>
      </c>
      <c r="DH52" s="174"/>
      <c r="DI52" s="187" t="s">
        <v>43</v>
      </c>
      <c r="DJ52" s="46">
        <f t="shared" si="21"/>
        <v>0</v>
      </c>
      <c r="DK52" s="44">
        <f t="shared" si="22"/>
        <v>0</v>
      </c>
      <c r="DL52" s="45">
        <f t="shared" si="23"/>
        <v>0</v>
      </c>
      <c r="DM52"/>
    </row>
    <row r="53" spans="1:119" s="60" customFormat="1" ht="15.6" x14ac:dyDescent="0.3">
      <c r="A53" s="33">
        <v>41</v>
      </c>
      <c r="B53" s="33" t="s">
        <v>44</v>
      </c>
      <c r="C53" s="42"/>
      <c r="D53" s="43"/>
      <c r="E53" s="47"/>
      <c r="F53" s="44"/>
      <c r="G53" s="47"/>
      <c r="H53" s="44"/>
      <c r="I53" s="48"/>
      <c r="J53" s="46"/>
      <c r="K53" s="47"/>
      <c r="L53" s="44"/>
      <c r="M53" s="47"/>
      <c r="N53" s="44"/>
      <c r="O53" s="48"/>
      <c r="P53" s="137"/>
      <c r="Q53" s="138"/>
      <c r="R53" s="139"/>
      <c r="S53" s="39"/>
      <c r="T53" s="43"/>
      <c r="U53" s="47"/>
      <c r="V53" s="44"/>
      <c r="W53" s="47"/>
      <c r="X53" s="44"/>
      <c r="Y53" s="48"/>
      <c r="Z53" s="46"/>
      <c r="AA53" s="47"/>
      <c r="AB53" s="44"/>
      <c r="AC53" s="47"/>
      <c r="AD53" s="44"/>
      <c r="AE53" s="48"/>
      <c r="AF53" s="137"/>
      <c r="AG53" s="138"/>
      <c r="AH53" s="139"/>
      <c r="AI53" s="41"/>
      <c r="AJ53" s="43"/>
      <c r="AK53" s="47"/>
      <c r="AL53" s="44"/>
      <c r="AM53" s="47"/>
      <c r="AN53" s="44"/>
      <c r="AO53" s="48"/>
      <c r="AP53" s="46"/>
      <c r="AQ53" s="47"/>
      <c r="AR53" s="44"/>
      <c r="AS53" s="47"/>
      <c r="AT53" s="44"/>
      <c r="AU53" s="48"/>
      <c r="AV53" s="137"/>
      <c r="AW53" s="138"/>
      <c r="AX53" s="139"/>
      <c r="AY53" s="41"/>
      <c r="AZ53" s="43"/>
      <c r="BA53" s="47"/>
      <c r="BB53" s="44"/>
      <c r="BC53" s="47"/>
      <c r="BD53" s="44"/>
      <c r="BE53" s="48"/>
      <c r="BF53" s="46"/>
      <c r="BG53" s="47"/>
      <c r="BH53" s="44"/>
      <c r="BI53" s="47"/>
      <c r="BJ53" s="44"/>
      <c r="BK53" s="48"/>
      <c r="BL53" s="137"/>
      <c r="BM53" s="138"/>
      <c r="BN53" s="139"/>
      <c r="BO53" s="41"/>
      <c r="BP53" s="43"/>
      <c r="BQ53" s="47"/>
      <c r="BR53" s="44"/>
      <c r="BS53" s="47"/>
      <c r="BT53" s="44"/>
      <c r="BU53" s="48"/>
      <c r="BV53" s="46"/>
      <c r="BW53" s="47"/>
      <c r="BX53" s="44"/>
      <c r="BY53" s="47"/>
      <c r="BZ53" s="44"/>
      <c r="CA53" s="48"/>
      <c r="CB53" s="137"/>
      <c r="CC53" s="138"/>
      <c r="CD53" s="139"/>
      <c r="CE53" s="41"/>
      <c r="CF53" s="43"/>
      <c r="CG53" s="47"/>
      <c r="CH53" s="44"/>
      <c r="CI53" s="47"/>
      <c r="CJ53" s="44"/>
      <c r="CK53" s="48"/>
      <c r="CL53" s="46"/>
      <c r="CM53" s="47"/>
      <c r="CN53" s="44"/>
      <c r="CO53" s="47"/>
      <c r="CP53" s="44"/>
      <c r="CQ53" s="48"/>
      <c r="CR53" s="137"/>
      <c r="CS53" s="138"/>
      <c r="CT53" s="139"/>
      <c r="CU53" s="41"/>
      <c r="CV53" s="46">
        <f t="shared" si="9"/>
        <v>0</v>
      </c>
      <c r="CW53" s="47" t="e">
        <f t="shared" si="10"/>
        <v>#DIV/0!</v>
      </c>
      <c r="CX53" s="47">
        <f t="shared" si="11"/>
        <v>0</v>
      </c>
      <c r="CY53" s="47" t="e">
        <f t="shared" si="12"/>
        <v>#DIV/0!</v>
      </c>
      <c r="CZ53" s="44">
        <f t="shared" si="13"/>
        <v>0</v>
      </c>
      <c r="DA53" s="48" t="e">
        <f t="shared" si="14"/>
        <v>#DIV/0!</v>
      </c>
      <c r="DB53" s="46">
        <f t="shared" si="15"/>
        <v>0</v>
      </c>
      <c r="DC53" s="47" t="e">
        <f t="shared" si="16"/>
        <v>#DIV/0!</v>
      </c>
      <c r="DD53" s="44">
        <f t="shared" si="17"/>
        <v>0</v>
      </c>
      <c r="DE53" s="47" t="e">
        <f t="shared" si="18"/>
        <v>#DIV/0!</v>
      </c>
      <c r="DF53" s="44">
        <f t="shared" si="19"/>
        <v>0</v>
      </c>
      <c r="DG53" s="48" t="e">
        <f t="shared" si="20"/>
        <v>#DIV/0!</v>
      </c>
      <c r="DH53" s="174"/>
      <c r="DI53" s="187" t="s">
        <v>44</v>
      </c>
      <c r="DJ53" s="46">
        <f t="shared" si="21"/>
        <v>0</v>
      </c>
      <c r="DK53" s="44">
        <f t="shared" si="22"/>
        <v>0</v>
      </c>
      <c r="DL53" s="45">
        <f t="shared" si="23"/>
        <v>0</v>
      </c>
      <c r="DM53"/>
    </row>
    <row r="54" spans="1:119" s="60" customFormat="1" ht="15.6" x14ac:dyDescent="0.3">
      <c r="A54" s="33">
        <v>42</v>
      </c>
      <c r="B54" s="33" t="s">
        <v>45</v>
      </c>
      <c r="C54" s="42"/>
      <c r="D54" s="43"/>
      <c r="E54" s="47"/>
      <c r="F54" s="44"/>
      <c r="G54" s="47"/>
      <c r="H54" s="44"/>
      <c r="I54" s="48"/>
      <c r="J54" s="46"/>
      <c r="K54" s="47"/>
      <c r="L54" s="44"/>
      <c r="M54" s="47"/>
      <c r="N54" s="44"/>
      <c r="O54" s="48"/>
      <c r="P54" s="137"/>
      <c r="Q54" s="138"/>
      <c r="R54" s="139"/>
      <c r="S54" s="39"/>
      <c r="T54" s="43"/>
      <c r="U54" s="47"/>
      <c r="V54" s="44"/>
      <c r="W54" s="47"/>
      <c r="X54" s="44"/>
      <c r="Y54" s="48"/>
      <c r="Z54" s="46"/>
      <c r="AA54" s="47"/>
      <c r="AB54" s="44"/>
      <c r="AC54" s="47"/>
      <c r="AD54" s="44"/>
      <c r="AE54" s="48"/>
      <c r="AF54" s="137"/>
      <c r="AG54" s="138"/>
      <c r="AH54" s="139"/>
      <c r="AI54" s="41"/>
      <c r="AJ54" s="43"/>
      <c r="AK54" s="47"/>
      <c r="AL54" s="44"/>
      <c r="AM54" s="47"/>
      <c r="AN54" s="44"/>
      <c r="AO54" s="48"/>
      <c r="AP54" s="46"/>
      <c r="AQ54" s="47"/>
      <c r="AR54" s="44"/>
      <c r="AS54" s="47"/>
      <c r="AT54" s="44"/>
      <c r="AU54" s="48"/>
      <c r="AV54" s="137"/>
      <c r="AW54" s="138"/>
      <c r="AX54" s="139"/>
      <c r="AY54" s="41"/>
      <c r="AZ54" s="43"/>
      <c r="BA54" s="47"/>
      <c r="BB54" s="44"/>
      <c r="BC54" s="47"/>
      <c r="BD54" s="44"/>
      <c r="BE54" s="48"/>
      <c r="BF54" s="46"/>
      <c r="BG54" s="47"/>
      <c r="BH54" s="44"/>
      <c r="BI54" s="47"/>
      <c r="BJ54" s="44"/>
      <c r="BK54" s="48"/>
      <c r="BL54" s="137"/>
      <c r="BM54" s="138"/>
      <c r="BN54" s="139"/>
      <c r="BO54" s="41"/>
      <c r="BP54" s="43"/>
      <c r="BQ54" s="47"/>
      <c r="BR54" s="44"/>
      <c r="BS54" s="47"/>
      <c r="BT54" s="44"/>
      <c r="BU54" s="48"/>
      <c r="BV54" s="46"/>
      <c r="BW54" s="47"/>
      <c r="BX54" s="44"/>
      <c r="BY54" s="47"/>
      <c r="BZ54" s="44"/>
      <c r="CA54" s="48"/>
      <c r="CB54" s="137"/>
      <c r="CC54" s="138"/>
      <c r="CD54" s="139"/>
      <c r="CE54" s="41"/>
      <c r="CF54" s="43"/>
      <c r="CG54" s="47"/>
      <c r="CH54" s="44"/>
      <c r="CI54" s="47"/>
      <c r="CJ54" s="44"/>
      <c r="CK54" s="48"/>
      <c r="CL54" s="46"/>
      <c r="CM54" s="47"/>
      <c r="CN54" s="44"/>
      <c r="CO54" s="47"/>
      <c r="CP54" s="44"/>
      <c r="CQ54" s="48"/>
      <c r="CR54" s="137"/>
      <c r="CS54" s="138"/>
      <c r="CT54" s="139"/>
      <c r="CU54" s="41"/>
      <c r="CV54" s="46">
        <f t="shared" si="9"/>
        <v>0</v>
      </c>
      <c r="CW54" s="47" t="e">
        <f t="shared" si="10"/>
        <v>#DIV/0!</v>
      </c>
      <c r="CX54" s="47">
        <f t="shared" si="11"/>
        <v>0</v>
      </c>
      <c r="CY54" s="47" t="e">
        <f t="shared" si="12"/>
        <v>#DIV/0!</v>
      </c>
      <c r="CZ54" s="44">
        <f t="shared" si="13"/>
        <v>0</v>
      </c>
      <c r="DA54" s="48" t="e">
        <f t="shared" si="14"/>
        <v>#DIV/0!</v>
      </c>
      <c r="DB54" s="46">
        <f t="shared" si="15"/>
        <v>0</v>
      </c>
      <c r="DC54" s="47" t="e">
        <f t="shared" si="16"/>
        <v>#DIV/0!</v>
      </c>
      <c r="DD54" s="44">
        <f t="shared" si="17"/>
        <v>0</v>
      </c>
      <c r="DE54" s="47" t="e">
        <f t="shared" si="18"/>
        <v>#DIV/0!</v>
      </c>
      <c r="DF54" s="44">
        <f t="shared" si="19"/>
        <v>0</v>
      </c>
      <c r="DG54" s="48" t="e">
        <f t="shared" si="20"/>
        <v>#DIV/0!</v>
      </c>
      <c r="DH54" s="174"/>
      <c r="DI54" s="187" t="s">
        <v>45</v>
      </c>
      <c r="DJ54" s="46">
        <f t="shared" si="21"/>
        <v>0</v>
      </c>
      <c r="DK54" s="44">
        <f t="shared" si="22"/>
        <v>0</v>
      </c>
      <c r="DL54" s="45">
        <f t="shared" si="23"/>
        <v>0</v>
      </c>
      <c r="DM54"/>
    </row>
    <row r="55" spans="1:119" s="60" customFormat="1" ht="15.6" x14ac:dyDescent="0.3">
      <c r="A55" s="33">
        <v>43</v>
      </c>
      <c r="B55" s="33" t="s">
        <v>180</v>
      </c>
      <c r="C55" s="42"/>
      <c r="D55" s="43"/>
      <c r="E55" s="47"/>
      <c r="F55" s="44"/>
      <c r="G55" s="47"/>
      <c r="H55" s="44"/>
      <c r="I55" s="48"/>
      <c r="J55" s="46"/>
      <c r="K55" s="47"/>
      <c r="L55" s="44"/>
      <c r="M55" s="47"/>
      <c r="N55" s="44"/>
      <c r="O55" s="48"/>
      <c r="P55" s="137"/>
      <c r="Q55" s="138"/>
      <c r="R55" s="139"/>
      <c r="S55" s="39"/>
      <c r="T55" s="43"/>
      <c r="U55" s="47"/>
      <c r="V55" s="44"/>
      <c r="W55" s="47"/>
      <c r="X55" s="44"/>
      <c r="Y55" s="48"/>
      <c r="Z55" s="46"/>
      <c r="AA55" s="47"/>
      <c r="AB55" s="44"/>
      <c r="AC55" s="47"/>
      <c r="AD55" s="44"/>
      <c r="AE55" s="48"/>
      <c r="AF55" s="137"/>
      <c r="AG55" s="138"/>
      <c r="AH55" s="139"/>
      <c r="AI55" s="41"/>
      <c r="AJ55" s="43"/>
      <c r="AK55" s="47"/>
      <c r="AL55" s="44"/>
      <c r="AM55" s="47"/>
      <c r="AN55" s="44"/>
      <c r="AO55" s="48"/>
      <c r="AP55" s="46"/>
      <c r="AQ55" s="47"/>
      <c r="AR55" s="44"/>
      <c r="AS55" s="47"/>
      <c r="AT55" s="44"/>
      <c r="AU55" s="48"/>
      <c r="AV55" s="137"/>
      <c r="AW55" s="138"/>
      <c r="AX55" s="139"/>
      <c r="AY55" s="41"/>
      <c r="AZ55" s="43"/>
      <c r="BA55" s="47"/>
      <c r="BB55" s="44"/>
      <c r="BC55" s="47"/>
      <c r="BD55" s="44"/>
      <c r="BE55" s="48"/>
      <c r="BF55" s="46"/>
      <c r="BG55" s="47"/>
      <c r="BH55" s="44"/>
      <c r="BI55" s="47"/>
      <c r="BJ55" s="44"/>
      <c r="BK55" s="48"/>
      <c r="BL55" s="137"/>
      <c r="BM55" s="138"/>
      <c r="BN55" s="139"/>
      <c r="BO55" s="41"/>
      <c r="BP55" s="43"/>
      <c r="BQ55" s="47"/>
      <c r="BR55" s="44"/>
      <c r="BS55" s="47"/>
      <c r="BT55" s="44"/>
      <c r="BU55" s="48"/>
      <c r="BV55" s="46"/>
      <c r="BW55" s="47"/>
      <c r="BX55" s="44"/>
      <c r="BY55" s="47"/>
      <c r="BZ55" s="44"/>
      <c r="CA55" s="48"/>
      <c r="CB55" s="137"/>
      <c r="CC55" s="138"/>
      <c r="CD55" s="139"/>
      <c r="CE55" s="41"/>
      <c r="CF55" s="43"/>
      <c r="CG55" s="47"/>
      <c r="CH55" s="44"/>
      <c r="CI55" s="47"/>
      <c r="CJ55" s="44"/>
      <c r="CK55" s="48"/>
      <c r="CL55" s="46"/>
      <c r="CM55" s="47"/>
      <c r="CN55" s="44"/>
      <c r="CO55" s="47"/>
      <c r="CP55" s="44"/>
      <c r="CQ55" s="48"/>
      <c r="CR55" s="137"/>
      <c r="CS55" s="138"/>
      <c r="CT55" s="139"/>
      <c r="CU55" s="41"/>
      <c r="CV55" s="46">
        <f t="shared" si="9"/>
        <v>0</v>
      </c>
      <c r="CW55" s="47" t="e">
        <f t="shared" si="10"/>
        <v>#DIV/0!</v>
      </c>
      <c r="CX55" s="47">
        <f t="shared" si="11"/>
        <v>0</v>
      </c>
      <c r="CY55" s="47" t="e">
        <f t="shared" si="12"/>
        <v>#DIV/0!</v>
      </c>
      <c r="CZ55" s="44">
        <f t="shared" si="13"/>
        <v>0</v>
      </c>
      <c r="DA55" s="48" t="e">
        <f t="shared" si="14"/>
        <v>#DIV/0!</v>
      </c>
      <c r="DB55" s="46">
        <f t="shared" si="15"/>
        <v>0</v>
      </c>
      <c r="DC55" s="47" t="e">
        <f t="shared" si="16"/>
        <v>#DIV/0!</v>
      </c>
      <c r="DD55" s="44">
        <f t="shared" si="17"/>
        <v>0</v>
      </c>
      <c r="DE55" s="47" t="e">
        <f t="shared" si="18"/>
        <v>#DIV/0!</v>
      </c>
      <c r="DF55" s="44">
        <f t="shared" si="19"/>
        <v>0</v>
      </c>
      <c r="DG55" s="48" t="e">
        <f t="shared" si="20"/>
        <v>#DIV/0!</v>
      </c>
      <c r="DH55" s="174"/>
      <c r="DI55" s="187" t="s">
        <v>180</v>
      </c>
      <c r="DJ55" s="46">
        <f t="shared" si="21"/>
        <v>0</v>
      </c>
      <c r="DK55" s="44">
        <f t="shared" si="22"/>
        <v>0</v>
      </c>
      <c r="DL55" s="45">
        <f t="shared" si="23"/>
        <v>0</v>
      </c>
      <c r="DM55"/>
    </row>
    <row r="56" spans="1:119" s="60" customFormat="1" ht="15.6" x14ac:dyDescent="0.3">
      <c r="A56" s="33">
        <v>44</v>
      </c>
      <c r="B56" s="33" t="s">
        <v>46</v>
      </c>
      <c r="C56" s="42"/>
      <c r="D56" s="43"/>
      <c r="E56" s="47"/>
      <c r="F56" s="44"/>
      <c r="G56" s="47"/>
      <c r="H56" s="44"/>
      <c r="I56" s="48"/>
      <c r="J56" s="46"/>
      <c r="K56" s="47"/>
      <c r="L56" s="44"/>
      <c r="M56" s="47"/>
      <c r="N56" s="44"/>
      <c r="O56" s="48"/>
      <c r="P56" s="137"/>
      <c r="Q56" s="138"/>
      <c r="R56" s="139"/>
      <c r="S56" s="39"/>
      <c r="T56" s="43"/>
      <c r="U56" s="47"/>
      <c r="V56" s="44"/>
      <c r="W56" s="47"/>
      <c r="X56" s="44"/>
      <c r="Y56" s="48"/>
      <c r="Z56" s="46"/>
      <c r="AA56" s="47"/>
      <c r="AB56" s="44"/>
      <c r="AC56" s="47"/>
      <c r="AD56" s="44"/>
      <c r="AE56" s="48"/>
      <c r="AF56" s="137"/>
      <c r="AG56" s="138"/>
      <c r="AH56" s="139"/>
      <c r="AI56" s="41"/>
      <c r="AJ56" s="43"/>
      <c r="AK56" s="47"/>
      <c r="AL56" s="44"/>
      <c r="AM56" s="47"/>
      <c r="AN56" s="44"/>
      <c r="AO56" s="48"/>
      <c r="AP56" s="46"/>
      <c r="AQ56" s="47"/>
      <c r="AR56" s="44"/>
      <c r="AS56" s="47"/>
      <c r="AT56" s="44"/>
      <c r="AU56" s="48"/>
      <c r="AV56" s="137"/>
      <c r="AW56" s="138"/>
      <c r="AX56" s="139"/>
      <c r="AY56" s="41"/>
      <c r="AZ56" s="43"/>
      <c r="BA56" s="47"/>
      <c r="BB56" s="44"/>
      <c r="BC56" s="47"/>
      <c r="BD56" s="44"/>
      <c r="BE56" s="48"/>
      <c r="BF56" s="46"/>
      <c r="BG56" s="47"/>
      <c r="BH56" s="44"/>
      <c r="BI56" s="47"/>
      <c r="BJ56" s="44"/>
      <c r="BK56" s="48"/>
      <c r="BL56" s="137"/>
      <c r="BM56" s="138"/>
      <c r="BN56" s="139"/>
      <c r="BO56" s="41"/>
      <c r="BP56" s="43"/>
      <c r="BQ56" s="47"/>
      <c r="BR56" s="44"/>
      <c r="BS56" s="47"/>
      <c r="BT56" s="44"/>
      <c r="BU56" s="48"/>
      <c r="BV56" s="46"/>
      <c r="BW56" s="47"/>
      <c r="BX56" s="44"/>
      <c r="BY56" s="47"/>
      <c r="BZ56" s="44"/>
      <c r="CA56" s="48"/>
      <c r="CB56" s="137"/>
      <c r="CC56" s="138"/>
      <c r="CD56" s="139"/>
      <c r="CE56" s="41"/>
      <c r="CF56" s="43"/>
      <c r="CG56" s="47"/>
      <c r="CH56" s="44"/>
      <c r="CI56" s="47"/>
      <c r="CJ56" s="44"/>
      <c r="CK56" s="48"/>
      <c r="CL56" s="46"/>
      <c r="CM56" s="47"/>
      <c r="CN56" s="44"/>
      <c r="CO56" s="47"/>
      <c r="CP56" s="44"/>
      <c r="CQ56" s="48"/>
      <c r="CR56" s="137"/>
      <c r="CS56" s="138"/>
      <c r="CT56" s="139"/>
      <c r="CU56" s="41"/>
      <c r="CV56" s="46">
        <f t="shared" si="9"/>
        <v>0</v>
      </c>
      <c r="CW56" s="47" t="e">
        <f t="shared" si="10"/>
        <v>#DIV/0!</v>
      </c>
      <c r="CX56" s="47">
        <f t="shared" si="11"/>
        <v>0</v>
      </c>
      <c r="CY56" s="47" t="e">
        <f t="shared" si="12"/>
        <v>#DIV/0!</v>
      </c>
      <c r="CZ56" s="44">
        <f t="shared" si="13"/>
        <v>0</v>
      </c>
      <c r="DA56" s="48" t="e">
        <f t="shared" si="14"/>
        <v>#DIV/0!</v>
      </c>
      <c r="DB56" s="46">
        <f t="shared" si="15"/>
        <v>0</v>
      </c>
      <c r="DC56" s="47" t="e">
        <f t="shared" si="16"/>
        <v>#DIV/0!</v>
      </c>
      <c r="DD56" s="44">
        <f t="shared" si="17"/>
        <v>0</v>
      </c>
      <c r="DE56" s="47" t="e">
        <f t="shared" si="18"/>
        <v>#DIV/0!</v>
      </c>
      <c r="DF56" s="44">
        <f t="shared" si="19"/>
        <v>0</v>
      </c>
      <c r="DG56" s="48" t="e">
        <f t="shared" si="20"/>
        <v>#DIV/0!</v>
      </c>
      <c r="DH56" s="174"/>
      <c r="DI56" s="187" t="s">
        <v>46</v>
      </c>
      <c r="DJ56" s="46">
        <f t="shared" si="21"/>
        <v>0</v>
      </c>
      <c r="DK56" s="44">
        <f t="shared" si="22"/>
        <v>0</v>
      </c>
      <c r="DL56" s="45">
        <f t="shared" si="23"/>
        <v>0</v>
      </c>
      <c r="DM56"/>
    </row>
    <row r="57" spans="1:119" s="60" customFormat="1" ht="15.6" x14ac:dyDescent="0.3">
      <c r="A57" s="33">
        <v>45</v>
      </c>
      <c r="B57" s="33" t="s">
        <v>57</v>
      </c>
      <c r="C57" s="42"/>
      <c r="D57" s="43"/>
      <c r="E57" s="47"/>
      <c r="F57" s="44"/>
      <c r="G57" s="47"/>
      <c r="H57" s="44"/>
      <c r="I57" s="48"/>
      <c r="J57" s="46"/>
      <c r="K57" s="47"/>
      <c r="L57" s="44"/>
      <c r="M57" s="47"/>
      <c r="N57" s="44"/>
      <c r="O57" s="48"/>
      <c r="P57" s="137"/>
      <c r="Q57" s="138"/>
      <c r="R57" s="139"/>
      <c r="S57" s="39"/>
      <c r="T57" s="43"/>
      <c r="U57" s="47"/>
      <c r="V57" s="44"/>
      <c r="W57" s="47"/>
      <c r="X57" s="44"/>
      <c r="Y57" s="48"/>
      <c r="Z57" s="46"/>
      <c r="AA57" s="47"/>
      <c r="AB57" s="44"/>
      <c r="AC57" s="47"/>
      <c r="AD57" s="44"/>
      <c r="AE57" s="48"/>
      <c r="AF57" s="137"/>
      <c r="AG57" s="138"/>
      <c r="AH57" s="139"/>
      <c r="AI57" s="41"/>
      <c r="AJ57" s="43"/>
      <c r="AK57" s="47"/>
      <c r="AL57" s="44"/>
      <c r="AM57" s="47"/>
      <c r="AN57" s="44"/>
      <c r="AO57" s="48"/>
      <c r="AP57" s="46"/>
      <c r="AQ57" s="47"/>
      <c r="AR57" s="44"/>
      <c r="AS57" s="47"/>
      <c r="AT57" s="44"/>
      <c r="AU57" s="48"/>
      <c r="AV57" s="137"/>
      <c r="AW57" s="138"/>
      <c r="AX57" s="139"/>
      <c r="AY57" s="41"/>
      <c r="AZ57" s="43"/>
      <c r="BA57" s="47"/>
      <c r="BB57" s="44"/>
      <c r="BC57" s="47"/>
      <c r="BD57" s="44"/>
      <c r="BE57" s="48"/>
      <c r="BF57" s="46"/>
      <c r="BG57" s="47"/>
      <c r="BH57" s="44"/>
      <c r="BI57" s="47"/>
      <c r="BJ57" s="44"/>
      <c r="BK57" s="48"/>
      <c r="BL57" s="137"/>
      <c r="BM57" s="138"/>
      <c r="BN57" s="139"/>
      <c r="BO57" s="41"/>
      <c r="BP57" s="43"/>
      <c r="BQ57" s="47"/>
      <c r="BR57" s="44"/>
      <c r="BS57" s="47"/>
      <c r="BT57" s="44"/>
      <c r="BU57" s="48"/>
      <c r="BV57" s="46"/>
      <c r="BW57" s="47"/>
      <c r="BX57" s="44"/>
      <c r="BY57" s="47"/>
      <c r="BZ57" s="44"/>
      <c r="CA57" s="48"/>
      <c r="CB57" s="137"/>
      <c r="CC57" s="138"/>
      <c r="CD57" s="139"/>
      <c r="CE57" s="41"/>
      <c r="CF57" s="43"/>
      <c r="CG57" s="47"/>
      <c r="CH57" s="44"/>
      <c r="CI57" s="47"/>
      <c r="CJ57" s="44"/>
      <c r="CK57" s="48"/>
      <c r="CL57" s="46"/>
      <c r="CM57" s="47"/>
      <c r="CN57" s="44"/>
      <c r="CO57" s="47"/>
      <c r="CP57" s="44"/>
      <c r="CQ57" s="48"/>
      <c r="CR57" s="137"/>
      <c r="CS57" s="138"/>
      <c r="CT57" s="139"/>
      <c r="CU57" s="41"/>
      <c r="CV57" s="46">
        <f t="shared" si="9"/>
        <v>0</v>
      </c>
      <c r="CW57" s="47" t="e">
        <f t="shared" si="10"/>
        <v>#DIV/0!</v>
      </c>
      <c r="CX57" s="47">
        <f t="shared" si="11"/>
        <v>0</v>
      </c>
      <c r="CY57" s="47" t="e">
        <f t="shared" si="12"/>
        <v>#DIV/0!</v>
      </c>
      <c r="CZ57" s="44">
        <f t="shared" si="13"/>
        <v>0</v>
      </c>
      <c r="DA57" s="48" t="e">
        <f t="shared" si="14"/>
        <v>#DIV/0!</v>
      </c>
      <c r="DB57" s="46">
        <f t="shared" si="15"/>
        <v>0</v>
      </c>
      <c r="DC57" s="47" t="e">
        <f t="shared" si="16"/>
        <v>#DIV/0!</v>
      </c>
      <c r="DD57" s="44">
        <f t="shared" si="17"/>
        <v>0</v>
      </c>
      <c r="DE57" s="47" t="e">
        <f t="shared" si="18"/>
        <v>#DIV/0!</v>
      </c>
      <c r="DF57" s="44">
        <f t="shared" si="19"/>
        <v>0</v>
      </c>
      <c r="DG57" s="48" t="e">
        <f t="shared" si="20"/>
        <v>#DIV/0!</v>
      </c>
      <c r="DH57" s="174"/>
      <c r="DI57" s="187" t="s">
        <v>57</v>
      </c>
      <c r="DJ57" s="46">
        <f t="shared" si="21"/>
        <v>0</v>
      </c>
      <c r="DK57" s="44">
        <f t="shared" si="22"/>
        <v>0</v>
      </c>
      <c r="DL57" s="45">
        <f t="shared" si="23"/>
        <v>0</v>
      </c>
      <c r="DM57"/>
    </row>
    <row r="58" spans="1:119" s="60" customFormat="1" ht="15.6" x14ac:dyDescent="0.3">
      <c r="A58" s="33">
        <v>46</v>
      </c>
      <c r="B58" s="33" t="s">
        <v>58</v>
      </c>
      <c r="C58" s="42"/>
      <c r="D58" s="43"/>
      <c r="E58" s="47"/>
      <c r="F58" s="44"/>
      <c r="G58" s="47"/>
      <c r="H58" s="44"/>
      <c r="I58" s="48"/>
      <c r="J58" s="46"/>
      <c r="K58" s="47"/>
      <c r="L58" s="44"/>
      <c r="M58" s="47"/>
      <c r="N58" s="44"/>
      <c r="O58" s="48"/>
      <c r="P58" s="137"/>
      <c r="Q58" s="138"/>
      <c r="R58" s="139"/>
      <c r="S58" s="39"/>
      <c r="T58" s="43"/>
      <c r="U58" s="47"/>
      <c r="V58" s="44"/>
      <c r="W58" s="47"/>
      <c r="X58" s="44"/>
      <c r="Y58" s="48"/>
      <c r="Z58" s="46"/>
      <c r="AA58" s="47"/>
      <c r="AB58" s="44"/>
      <c r="AC58" s="47"/>
      <c r="AD58" s="44"/>
      <c r="AE58" s="48"/>
      <c r="AF58" s="137"/>
      <c r="AG58" s="138"/>
      <c r="AH58" s="139"/>
      <c r="AI58" s="41"/>
      <c r="AJ58" s="43"/>
      <c r="AK58" s="47"/>
      <c r="AL58" s="44"/>
      <c r="AM58" s="47"/>
      <c r="AN58" s="44"/>
      <c r="AO58" s="48"/>
      <c r="AP58" s="46"/>
      <c r="AQ58" s="47"/>
      <c r="AR58" s="44"/>
      <c r="AS58" s="47"/>
      <c r="AT58" s="44"/>
      <c r="AU58" s="48"/>
      <c r="AV58" s="137"/>
      <c r="AW58" s="138"/>
      <c r="AX58" s="139"/>
      <c r="AY58" s="41"/>
      <c r="AZ58" s="43"/>
      <c r="BA58" s="47"/>
      <c r="BB58" s="44"/>
      <c r="BC58" s="47"/>
      <c r="BD58" s="44"/>
      <c r="BE58" s="48"/>
      <c r="BF58" s="46"/>
      <c r="BG58" s="47"/>
      <c r="BH58" s="44"/>
      <c r="BI58" s="47"/>
      <c r="BJ58" s="44"/>
      <c r="BK58" s="48"/>
      <c r="BL58" s="137"/>
      <c r="BM58" s="138"/>
      <c r="BN58" s="139"/>
      <c r="BO58" s="41"/>
      <c r="BP58" s="43"/>
      <c r="BQ58" s="47"/>
      <c r="BR58" s="44"/>
      <c r="BS58" s="47"/>
      <c r="BT58" s="44"/>
      <c r="BU58" s="48"/>
      <c r="BV58" s="46"/>
      <c r="BW58" s="47"/>
      <c r="BX58" s="44"/>
      <c r="BY58" s="47"/>
      <c r="BZ58" s="44"/>
      <c r="CA58" s="48"/>
      <c r="CB58" s="137"/>
      <c r="CC58" s="138"/>
      <c r="CD58" s="139"/>
      <c r="CE58" s="41"/>
      <c r="CF58" s="43"/>
      <c r="CG58" s="47"/>
      <c r="CH58" s="44"/>
      <c r="CI58" s="47"/>
      <c r="CJ58" s="44"/>
      <c r="CK58" s="48"/>
      <c r="CL58" s="46"/>
      <c r="CM58" s="47"/>
      <c r="CN58" s="44"/>
      <c r="CO58" s="47"/>
      <c r="CP58" s="44"/>
      <c r="CQ58" s="48"/>
      <c r="CR58" s="137"/>
      <c r="CS58" s="138"/>
      <c r="CT58" s="139"/>
      <c r="CU58" s="41"/>
      <c r="CV58" s="46">
        <f t="shared" si="9"/>
        <v>0</v>
      </c>
      <c r="CW58" s="47" t="e">
        <f t="shared" si="10"/>
        <v>#DIV/0!</v>
      </c>
      <c r="CX58" s="47">
        <f t="shared" si="11"/>
        <v>0</v>
      </c>
      <c r="CY58" s="47" t="e">
        <f t="shared" si="12"/>
        <v>#DIV/0!</v>
      </c>
      <c r="CZ58" s="44">
        <f t="shared" si="13"/>
        <v>0</v>
      </c>
      <c r="DA58" s="48" t="e">
        <f t="shared" si="14"/>
        <v>#DIV/0!</v>
      </c>
      <c r="DB58" s="46">
        <f t="shared" si="15"/>
        <v>0</v>
      </c>
      <c r="DC58" s="47" t="e">
        <f t="shared" si="16"/>
        <v>#DIV/0!</v>
      </c>
      <c r="DD58" s="44">
        <f t="shared" si="17"/>
        <v>0</v>
      </c>
      <c r="DE58" s="47" t="e">
        <f t="shared" si="18"/>
        <v>#DIV/0!</v>
      </c>
      <c r="DF58" s="44">
        <f t="shared" si="19"/>
        <v>0</v>
      </c>
      <c r="DG58" s="48" t="e">
        <f t="shared" si="20"/>
        <v>#DIV/0!</v>
      </c>
      <c r="DH58" s="174"/>
      <c r="DI58" s="187" t="s">
        <v>58</v>
      </c>
      <c r="DJ58" s="46">
        <f t="shared" si="21"/>
        <v>0</v>
      </c>
      <c r="DK58" s="44">
        <f t="shared" si="22"/>
        <v>0</v>
      </c>
      <c r="DL58" s="45">
        <f t="shared" si="23"/>
        <v>0</v>
      </c>
      <c r="DM58"/>
    </row>
    <row r="59" spans="1:119" s="60" customFormat="1" ht="15.6" x14ac:dyDescent="0.3">
      <c r="A59" s="33">
        <v>47</v>
      </c>
      <c r="B59" s="33" t="s">
        <v>6</v>
      </c>
      <c r="C59" s="42"/>
      <c r="D59" s="43"/>
      <c r="E59" s="47"/>
      <c r="F59" s="44"/>
      <c r="G59" s="47"/>
      <c r="H59" s="44"/>
      <c r="I59" s="48"/>
      <c r="J59" s="46"/>
      <c r="K59" s="47"/>
      <c r="L59" s="44"/>
      <c r="M59" s="47"/>
      <c r="N59" s="44"/>
      <c r="O59" s="48"/>
      <c r="P59" s="137"/>
      <c r="Q59" s="138"/>
      <c r="R59" s="139"/>
      <c r="S59" s="39"/>
      <c r="T59" s="43"/>
      <c r="U59" s="47"/>
      <c r="V59" s="44"/>
      <c r="W59" s="47"/>
      <c r="X59" s="44"/>
      <c r="Y59" s="48"/>
      <c r="Z59" s="46"/>
      <c r="AA59" s="47"/>
      <c r="AB59" s="44"/>
      <c r="AC59" s="47"/>
      <c r="AD59" s="44"/>
      <c r="AE59" s="48"/>
      <c r="AF59" s="137"/>
      <c r="AG59" s="138"/>
      <c r="AH59" s="139"/>
      <c r="AI59" s="41"/>
      <c r="AJ59" s="43"/>
      <c r="AK59" s="47"/>
      <c r="AL59" s="44"/>
      <c r="AM59" s="47"/>
      <c r="AN59" s="44"/>
      <c r="AO59" s="48"/>
      <c r="AP59" s="46"/>
      <c r="AQ59" s="47"/>
      <c r="AR59" s="44"/>
      <c r="AS59" s="47"/>
      <c r="AT59" s="44"/>
      <c r="AU59" s="48"/>
      <c r="AV59" s="137"/>
      <c r="AW59" s="138"/>
      <c r="AX59" s="139"/>
      <c r="AY59" s="41"/>
      <c r="AZ59" s="43"/>
      <c r="BA59" s="47"/>
      <c r="BB59" s="44"/>
      <c r="BC59" s="47"/>
      <c r="BD59" s="44"/>
      <c r="BE59" s="48"/>
      <c r="BF59" s="46"/>
      <c r="BG59" s="47"/>
      <c r="BH59" s="44"/>
      <c r="BI59" s="47"/>
      <c r="BJ59" s="44"/>
      <c r="BK59" s="48"/>
      <c r="BL59" s="137"/>
      <c r="BM59" s="138"/>
      <c r="BN59" s="139"/>
      <c r="BO59" s="41"/>
      <c r="BP59" s="43"/>
      <c r="BQ59" s="47"/>
      <c r="BR59" s="44"/>
      <c r="BS59" s="47"/>
      <c r="BT59" s="44"/>
      <c r="BU59" s="48"/>
      <c r="BV59" s="46"/>
      <c r="BW59" s="47"/>
      <c r="BX59" s="44"/>
      <c r="BY59" s="47"/>
      <c r="BZ59" s="44"/>
      <c r="CA59" s="48"/>
      <c r="CB59" s="137"/>
      <c r="CC59" s="138"/>
      <c r="CD59" s="139"/>
      <c r="CE59" s="41"/>
      <c r="CF59" s="43"/>
      <c r="CG59" s="47"/>
      <c r="CH59" s="44"/>
      <c r="CI59" s="47"/>
      <c r="CJ59" s="44"/>
      <c r="CK59" s="48"/>
      <c r="CL59" s="46"/>
      <c r="CM59" s="47"/>
      <c r="CN59" s="44"/>
      <c r="CO59" s="47"/>
      <c r="CP59" s="44"/>
      <c r="CQ59" s="48"/>
      <c r="CR59" s="137"/>
      <c r="CS59" s="138"/>
      <c r="CT59" s="139"/>
      <c r="CU59" s="41"/>
      <c r="CV59" s="46">
        <f t="shared" si="9"/>
        <v>0</v>
      </c>
      <c r="CW59" s="47" t="e">
        <f t="shared" si="10"/>
        <v>#DIV/0!</v>
      </c>
      <c r="CX59" s="47">
        <f t="shared" si="11"/>
        <v>0</v>
      </c>
      <c r="CY59" s="47" t="e">
        <f t="shared" si="12"/>
        <v>#DIV/0!</v>
      </c>
      <c r="CZ59" s="44">
        <f t="shared" si="13"/>
        <v>0</v>
      </c>
      <c r="DA59" s="48" t="e">
        <f t="shared" si="14"/>
        <v>#DIV/0!</v>
      </c>
      <c r="DB59" s="46">
        <f t="shared" si="15"/>
        <v>0</v>
      </c>
      <c r="DC59" s="47" t="e">
        <f t="shared" si="16"/>
        <v>#DIV/0!</v>
      </c>
      <c r="DD59" s="44">
        <f t="shared" si="17"/>
        <v>0</v>
      </c>
      <c r="DE59" s="47" t="e">
        <f t="shared" si="18"/>
        <v>#DIV/0!</v>
      </c>
      <c r="DF59" s="44">
        <f t="shared" si="19"/>
        <v>0</v>
      </c>
      <c r="DG59" s="48" t="e">
        <f t="shared" si="20"/>
        <v>#DIV/0!</v>
      </c>
      <c r="DH59" s="174"/>
      <c r="DI59" s="187" t="s">
        <v>6</v>
      </c>
      <c r="DJ59" s="46">
        <f t="shared" si="21"/>
        <v>0</v>
      </c>
      <c r="DK59" s="44">
        <f t="shared" si="22"/>
        <v>0</v>
      </c>
      <c r="DL59" s="45">
        <f t="shared" si="23"/>
        <v>0</v>
      </c>
      <c r="DM59"/>
    </row>
    <row r="60" spans="1:119" s="60" customFormat="1" ht="15.6" x14ac:dyDescent="0.3">
      <c r="A60" s="33">
        <v>48</v>
      </c>
      <c r="B60" s="33" t="s">
        <v>7</v>
      </c>
      <c r="C60" s="42"/>
      <c r="D60" s="43"/>
      <c r="E60" s="47"/>
      <c r="F60" s="44"/>
      <c r="G60" s="47"/>
      <c r="H60" s="44"/>
      <c r="I60" s="48"/>
      <c r="J60" s="46"/>
      <c r="K60" s="47"/>
      <c r="L60" s="44"/>
      <c r="M60" s="47"/>
      <c r="N60" s="44"/>
      <c r="O60" s="48"/>
      <c r="P60" s="137"/>
      <c r="Q60" s="138"/>
      <c r="R60" s="139"/>
      <c r="S60" s="39"/>
      <c r="T60" s="43"/>
      <c r="U60" s="47"/>
      <c r="V60" s="44"/>
      <c r="W60" s="47"/>
      <c r="X60" s="44"/>
      <c r="Y60" s="48"/>
      <c r="Z60" s="46"/>
      <c r="AA60" s="47"/>
      <c r="AB60" s="44"/>
      <c r="AC60" s="47"/>
      <c r="AD60" s="44"/>
      <c r="AE60" s="48"/>
      <c r="AF60" s="137"/>
      <c r="AG60" s="138"/>
      <c r="AH60" s="139"/>
      <c r="AI60" s="41"/>
      <c r="AJ60" s="43"/>
      <c r="AK60" s="47"/>
      <c r="AL60" s="44"/>
      <c r="AM60" s="47"/>
      <c r="AN60" s="44"/>
      <c r="AO60" s="48"/>
      <c r="AP60" s="46"/>
      <c r="AQ60" s="47"/>
      <c r="AR60" s="44"/>
      <c r="AS60" s="47"/>
      <c r="AT60" s="44"/>
      <c r="AU60" s="48"/>
      <c r="AV60" s="137"/>
      <c r="AW60" s="138"/>
      <c r="AX60" s="139"/>
      <c r="AY60" s="41"/>
      <c r="AZ60" s="43"/>
      <c r="BA60" s="47"/>
      <c r="BB60" s="44"/>
      <c r="BC60" s="47"/>
      <c r="BD60" s="44"/>
      <c r="BE60" s="48"/>
      <c r="BF60" s="46"/>
      <c r="BG60" s="47"/>
      <c r="BH60" s="44"/>
      <c r="BI60" s="47"/>
      <c r="BJ60" s="44"/>
      <c r="BK60" s="48"/>
      <c r="BL60" s="137"/>
      <c r="BM60" s="138"/>
      <c r="BN60" s="139"/>
      <c r="BO60" s="41"/>
      <c r="BP60" s="43"/>
      <c r="BQ60" s="47"/>
      <c r="BR60" s="44"/>
      <c r="BS60" s="47"/>
      <c r="BT60" s="44"/>
      <c r="BU60" s="48"/>
      <c r="BV60" s="46"/>
      <c r="BW60" s="47"/>
      <c r="BX60" s="44"/>
      <c r="BY60" s="47"/>
      <c r="BZ60" s="44"/>
      <c r="CA60" s="48"/>
      <c r="CB60" s="137"/>
      <c r="CC60" s="138"/>
      <c r="CD60" s="139"/>
      <c r="CE60" s="41"/>
      <c r="CF60" s="43"/>
      <c r="CG60" s="47"/>
      <c r="CH60" s="44"/>
      <c r="CI60" s="47"/>
      <c r="CJ60" s="44"/>
      <c r="CK60" s="48"/>
      <c r="CL60" s="46"/>
      <c r="CM60" s="47"/>
      <c r="CN60" s="44"/>
      <c r="CO60" s="47"/>
      <c r="CP60" s="44"/>
      <c r="CQ60" s="48"/>
      <c r="CR60" s="137"/>
      <c r="CS60" s="138"/>
      <c r="CT60" s="139"/>
      <c r="CU60" s="41"/>
      <c r="CV60" s="46">
        <f t="shared" si="9"/>
        <v>0</v>
      </c>
      <c r="CW60" s="47" t="e">
        <f t="shared" si="10"/>
        <v>#DIV/0!</v>
      </c>
      <c r="CX60" s="47">
        <f t="shared" si="11"/>
        <v>0</v>
      </c>
      <c r="CY60" s="47" t="e">
        <f t="shared" si="12"/>
        <v>#DIV/0!</v>
      </c>
      <c r="CZ60" s="44">
        <f t="shared" si="13"/>
        <v>0</v>
      </c>
      <c r="DA60" s="48" t="e">
        <f t="shared" si="14"/>
        <v>#DIV/0!</v>
      </c>
      <c r="DB60" s="46">
        <f t="shared" si="15"/>
        <v>0</v>
      </c>
      <c r="DC60" s="47" t="e">
        <f t="shared" si="16"/>
        <v>#DIV/0!</v>
      </c>
      <c r="DD60" s="44">
        <f t="shared" si="17"/>
        <v>0</v>
      </c>
      <c r="DE60" s="47" t="e">
        <f t="shared" si="18"/>
        <v>#DIV/0!</v>
      </c>
      <c r="DF60" s="44">
        <f t="shared" si="19"/>
        <v>0</v>
      </c>
      <c r="DG60" s="48" t="e">
        <f t="shared" si="20"/>
        <v>#DIV/0!</v>
      </c>
      <c r="DH60" s="174"/>
      <c r="DI60" s="187" t="s">
        <v>7</v>
      </c>
      <c r="DJ60" s="46">
        <f t="shared" si="21"/>
        <v>0</v>
      </c>
      <c r="DK60" s="44">
        <f t="shared" si="22"/>
        <v>0</v>
      </c>
      <c r="DL60" s="45">
        <f t="shared" si="23"/>
        <v>0</v>
      </c>
      <c r="DM60"/>
    </row>
    <row r="61" spans="1:119" s="60" customFormat="1" ht="15.6" x14ac:dyDescent="0.3">
      <c r="A61" s="33">
        <v>49</v>
      </c>
      <c r="B61" s="33" t="s">
        <v>173</v>
      </c>
      <c r="C61" s="50"/>
      <c r="D61" s="51"/>
      <c r="E61" s="55"/>
      <c r="F61" s="52"/>
      <c r="G61" s="55"/>
      <c r="H61" s="44"/>
      <c r="I61" s="56"/>
      <c r="J61" s="54"/>
      <c r="K61" s="55"/>
      <c r="L61" s="52"/>
      <c r="M61" s="55"/>
      <c r="N61" s="52"/>
      <c r="O61" s="56"/>
      <c r="P61" s="143"/>
      <c r="Q61" s="144"/>
      <c r="R61" s="145"/>
      <c r="S61" s="39"/>
      <c r="T61" s="51"/>
      <c r="U61" s="55"/>
      <c r="V61" s="52"/>
      <c r="W61" s="55"/>
      <c r="X61" s="44"/>
      <c r="Y61" s="56"/>
      <c r="Z61" s="54"/>
      <c r="AA61" s="55"/>
      <c r="AB61" s="52"/>
      <c r="AC61" s="55"/>
      <c r="AD61" s="52"/>
      <c r="AE61" s="56"/>
      <c r="AF61" s="143"/>
      <c r="AG61" s="144"/>
      <c r="AH61" s="145"/>
      <c r="AI61" s="41"/>
      <c r="AJ61" s="51"/>
      <c r="AK61" s="55"/>
      <c r="AL61" s="52"/>
      <c r="AM61" s="55"/>
      <c r="AN61" s="52"/>
      <c r="AO61" s="56"/>
      <c r="AP61" s="54"/>
      <c r="AQ61" s="55"/>
      <c r="AR61" s="52"/>
      <c r="AS61" s="55"/>
      <c r="AT61" s="52"/>
      <c r="AU61" s="56"/>
      <c r="AV61" s="143"/>
      <c r="AW61" s="144"/>
      <c r="AX61" s="145"/>
      <c r="AY61" s="41"/>
      <c r="AZ61" s="51"/>
      <c r="BA61" s="55"/>
      <c r="BB61" s="52"/>
      <c r="BC61" s="55"/>
      <c r="BD61" s="44"/>
      <c r="BE61" s="56"/>
      <c r="BF61" s="54"/>
      <c r="BG61" s="55"/>
      <c r="BH61" s="52"/>
      <c r="BI61" s="55"/>
      <c r="BJ61" s="52"/>
      <c r="BK61" s="56"/>
      <c r="BL61" s="143"/>
      <c r="BM61" s="144"/>
      <c r="BN61" s="145"/>
      <c r="BO61" s="41"/>
      <c r="BP61" s="51"/>
      <c r="BQ61" s="55"/>
      <c r="BR61" s="52"/>
      <c r="BS61" s="55"/>
      <c r="BT61" s="44"/>
      <c r="BU61" s="56"/>
      <c r="BV61" s="54"/>
      <c r="BW61" s="55"/>
      <c r="BX61" s="52"/>
      <c r="BY61" s="55"/>
      <c r="BZ61" s="52"/>
      <c r="CA61" s="56"/>
      <c r="CB61" s="143"/>
      <c r="CC61" s="144"/>
      <c r="CD61" s="145"/>
      <c r="CE61" s="41"/>
      <c r="CF61" s="51"/>
      <c r="CG61" s="55"/>
      <c r="CH61" s="52"/>
      <c r="CI61" s="55"/>
      <c r="CJ61" s="52"/>
      <c r="CK61" s="56"/>
      <c r="CL61" s="54"/>
      <c r="CM61" s="55"/>
      <c r="CN61" s="52"/>
      <c r="CO61" s="55"/>
      <c r="CP61" s="52"/>
      <c r="CQ61" s="56"/>
      <c r="CR61" s="143"/>
      <c r="CS61" s="144"/>
      <c r="CT61" s="145"/>
      <c r="CU61" s="41"/>
      <c r="CV61" s="54">
        <f>SUM(CV20:CV60)</f>
        <v>0</v>
      </c>
      <c r="CW61" s="55" t="e">
        <f t="shared" si="10"/>
        <v>#DIV/0!</v>
      </c>
      <c r="CX61" s="55">
        <f>SUM(CX20:CX60)</f>
        <v>0</v>
      </c>
      <c r="CY61" s="55" t="e">
        <f t="shared" si="12"/>
        <v>#DIV/0!</v>
      </c>
      <c r="CZ61" s="52">
        <f t="shared" si="13"/>
        <v>0</v>
      </c>
      <c r="DA61" s="56" t="e">
        <f t="shared" si="14"/>
        <v>#DIV/0!</v>
      </c>
      <c r="DB61" s="54">
        <f>SUM(DB20:DB60)</f>
        <v>0</v>
      </c>
      <c r="DC61" s="55" t="e">
        <f t="shared" si="16"/>
        <v>#DIV/0!</v>
      </c>
      <c r="DD61" s="52">
        <f>SUM(DD20:DD60)</f>
        <v>0</v>
      </c>
      <c r="DE61" s="55" t="e">
        <f t="shared" si="18"/>
        <v>#DIV/0!</v>
      </c>
      <c r="DF61" s="52">
        <f>SUM(DF20:DF60)</f>
        <v>0</v>
      </c>
      <c r="DG61" s="56" t="e">
        <f t="shared" si="20"/>
        <v>#DIV/0!</v>
      </c>
      <c r="DH61" s="175"/>
      <c r="DI61" s="187" t="s">
        <v>173</v>
      </c>
      <c r="DJ61" s="54">
        <f>SUM(DJ20:DJ60)</f>
        <v>0</v>
      </c>
      <c r="DK61" s="52">
        <f>SUM(DK20:DK60)</f>
        <v>0</v>
      </c>
      <c r="DL61" s="53">
        <f t="shared" si="23"/>
        <v>0</v>
      </c>
      <c r="DM61"/>
      <c r="DN61" s="66"/>
      <c r="DO61" s="57"/>
    </row>
    <row r="62" spans="1:119" s="60" customFormat="1" ht="15.6" x14ac:dyDescent="0.3">
      <c r="A62" s="33">
        <v>50</v>
      </c>
      <c r="B62" s="33" t="s">
        <v>8</v>
      </c>
      <c r="C62" s="42"/>
      <c r="D62" s="43"/>
      <c r="E62" s="47"/>
      <c r="F62" s="44"/>
      <c r="G62" s="47"/>
      <c r="H62" s="44"/>
      <c r="I62" s="48"/>
      <c r="J62" s="46"/>
      <c r="K62" s="47"/>
      <c r="L62" s="44"/>
      <c r="M62" s="47"/>
      <c r="N62" s="44"/>
      <c r="O62" s="48"/>
      <c r="P62" s="137"/>
      <c r="Q62" s="138"/>
      <c r="R62" s="139"/>
      <c r="S62" s="39"/>
      <c r="T62" s="43"/>
      <c r="U62" s="47"/>
      <c r="V62" s="44"/>
      <c r="W62" s="47"/>
      <c r="X62" s="44"/>
      <c r="Y62" s="48"/>
      <c r="Z62" s="46"/>
      <c r="AA62" s="47"/>
      <c r="AB62" s="44"/>
      <c r="AC62" s="47"/>
      <c r="AD62" s="44"/>
      <c r="AE62" s="48"/>
      <c r="AF62" s="137"/>
      <c r="AG62" s="138"/>
      <c r="AH62" s="139"/>
      <c r="AI62" s="41"/>
      <c r="AJ62" s="43"/>
      <c r="AK62" s="47"/>
      <c r="AL62" s="44"/>
      <c r="AM62" s="47"/>
      <c r="AN62" s="44"/>
      <c r="AO62" s="48"/>
      <c r="AP62" s="46"/>
      <c r="AQ62" s="47"/>
      <c r="AR62" s="44"/>
      <c r="AS62" s="47"/>
      <c r="AT62" s="44"/>
      <c r="AU62" s="48"/>
      <c r="AV62" s="137"/>
      <c r="AW62" s="138"/>
      <c r="AX62" s="139"/>
      <c r="AY62" s="41"/>
      <c r="AZ62" s="43"/>
      <c r="BA62" s="47"/>
      <c r="BB62" s="44"/>
      <c r="BC62" s="47"/>
      <c r="BD62" s="44"/>
      <c r="BE62" s="48"/>
      <c r="BF62" s="46"/>
      <c r="BG62" s="47"/>
      <c r="BH62" s="44"/>
      <c r="BI62" s="47"/>
      <c r="BJ62" s="44"/>
      <c r="BK62" s="48"/>
      <c r="BL62" s="137"/>
      <c r="BM62" s="138"/>
      <c r="BN62" s="139"/>
      <c r="BO62" s="41"/>
      <c r="BP62" s="43"/>
      <c r="BQ62" s="47"/>
      <c r="BR62" s="44"/>
      <c r="BS62" s="47"/>
      <c r="BT62" s="44"/>
      <c r="BU62" s="48"/>
      <c r="BV62" s="46"/>
      <c r="BW62" s="47"/>
      <c r="BX62" s="44"/>
      <c r="BY62" s="47"/>
      <c r="BZ62" s="44"/>
      <c r="CA62" s="48"/>
      <c r="CB62" s="137"/>
      <c r="CC62" s="138"/>
      <c r="CD62" s="139"/>
      <c r="CE62" s="41"/>
      <c r="CF62" s="43"/>
      <c r="CG62" s="47"/>
      <c r="CH62" s="44"/>
      <c r="CI62" s="47"/>
      <c r="CJ62" s="44"/>
      <c r="CK62" s="48"/>
      <c r="CL62" s="46"/>
      <c r="CM62" s="47"/>
      <c r="CN62" s="44"/>
      <c r="CO62" s="47"/>
      <c r="CP62" s="44"/>
      <c r="CQ62" s="48"/>
      <c r="CR62" s="137"/>
      <c r="CS62" s="138"/>
      <c r="CT62" s="139"/>
      <c r="CU62" s="41"/>
      <c r="CV62" s="46">
        <f>+D62+T62+AJ62+AZ62+BP62+CF62</f>
        <v>0</v>
      </c>
      <c r="CW62" s="47" t="e">
        <f t="shared" si="10"/>
        <v>#DIV/0!</v>
      </c>
      <c r="CX62" s="47">
        <f>+F62+V62+AL62+BB62+BR62+CH62</f>
        <v>0</v>
      </c>
      <c r="CY62" s="47" t="e">
        <f t="shared" si="12"/>
        <v>#DIV/0!</v>
      </c>
      <c r="CZ62" s="44">
        <f t="shared" si="13"/>
        <v>0</v>
      </c>
      <c r="DA62" s="48" t="e">
        <f t="shared" si="14"/>
        <v>#DIV/0!</v>
      </c>
      <c r="DB62" s="46">
        <f t="shared" ref="DB62" si="24">+J62+Z62+AP62+BF62+BV62+CL62</f>
        <v>0</v>
      </c>
      <c r="DC62" s="47" t="e">
        <f t="shared" si="16"/>
        <v>#DIV/0!</v>
      </c>
      <c r="DD62" s="44">
        <f>+L62+AB62+AR62+BH62+BX62+CN62</f>
        <v>0</v>
      </c>
      <c r="DE62" s="47" t="e">
        <f t="shared" si="18"/>
        <v>#DIV/0!</v>
      </c>
      <c r="DF62" s="44">
        <f>+DB62+DD62</f>
        <v>0</v>
      </c>
      <c r="DG62" s="48" t="e">
        <f t="shared" si="20"/>
        <v>#DIV/0!</v>
      </c>
      <c r="DH62" s="174"/>
      <c r="DI62" s="187" t="s">
        <v>8</v>
      </c>
      <c r="DJ62" s="46">
        <f t="shared" ref="DJ62" si="25">+CZ62</f>
        <v>0</v>
      </c>
      <c r="DK62" s="44">
        <f t="shared" ref="DK62" si="26">+DF62</f>
        <v>0</v>
      </c>
      <c r="DL62" s="45">
        <f t="shared" si="23"/>
        <v>0</v>
      </c>
      <c r="DM62"/>
    </row>
    <row r="63" spans="1:119" s="60" customFormat="1" ht="15.6" x14ac:dyDescent="0.3">
      <c r="A63" s="33">
        <v>51</v>
      </c>
      <c r="B63" s="33" t="s">
        <v>174</v>
      </c>
      <c r="C63" s="50"/>
      <c r="D63" s="51"/>
      <c r="E63" s="55"/>
      <c r="F63" s="52"/>
      <c r="G63" s="55"/>
      <c r="H63" s="44"/>
      <c r="I63" s="56"/>
      <c r="J63" s="54"/>
      <c r="K63" s="55"/>
      <c r="L63" s="52"/>
      <c r="M63" s="55"/>
      <c r="N63" s="52"/>
      <c r="O63" s="56"/>
      <c r="P63" s="143"/>
      <c r="Q63" s="144"/>
      <c r="R63" s="145"/>
      <c r="S63" s="39"/>
      <c r="T63" s="51"/>
      <c r="U63" s="55"/>
      <c r="V63" s="52"/>
      <c r="W63" s="55"/>
      <c r="X63" s="44"/>
      <c r="Y63" s="56"/>
      <c r="Z63" s="54"/>
      <c r="AA63" s="55"/>
      <c r="AB63" s="52"/>
      <c r="AC63" s="55"/>
      <c r="AD63" s="52"/>
      <c r="AE63" s="56"/>
      <c r="AF63" s="143"/>
      <c r="AG63" s="144"/>
      <c r="AH63" s="145"/>
      <c r="AI63" s="41"/>
      <c r="AJ63" s="51"/>
      <c r="AK63" s="55"/>
      <c r="AL63" s="52"/>
      <c r="AM63" s="55"/>
      <c r="AN63" s="52"/>
      <c r="AO63" s="56"/>
      <c r="AP63" s="54"/>
      <c r="AQ63" s="55"/>
      <c r="AR63" s="52"/>
      <c r="AS63" s="55"/>
      <c r="AT63" s="52"/>
      <c r="AU63" s="56"/>
      <c r="AV63" s="143"/>
      <c r="AW63" s="144"/>
      <c r="AX63" s="145"/>
      <c r="AY63" s="41"/>
      <c r="AZ63" s="51"/>
      <c r="BA63" s="55"/>
      <c r="BB63" s="52"/>
      <c r="BC63" s="55"/>
      <c r="BD63" s="44"/>
      <c r="BE63" s="56"/>
      <c r="BF63" s="54"/>
      <c r="BG63" s="55"/>
      <c r="BH63" s="52"/>
      <c r="BI63" s="55"/>
      <c r="BJ63" s="52"/>
      <c r="BK63" s="56"/>
      <c r="BL63" s="143"/>
      <c r="BM63" s="144"/>
      <c r="BN63" s="145"/>
      <c r="BO63" s="41"/>
      <c r="BP63" s="51"/>
      <c r="BQ63" s="55"/>
      <c r="BR63" s="52"/>
      <c r="BS63" s="55"/>
      <c r="BT63" s="44"/>
      <c r="BU63" s="56"/>
      <c r="BV63" s="54"/>
      <c r="BW63" s="55"/>
      <c r="BX63" s="52"/>
      <c r="BY63" s="55"/>
      <c r="BZ63" s="52"/>
      <c r="CA63" s="56"/>
      <c r="CB63" s="143"/>
      <c r="CC63" s="144"/>
      <c r="CD63" s="145"/>
      <c r="CE63" s="41"/>
      <c r="CF63" s="51"/>
      <c r="CG63" s="55"/>
      <c r="CH63" s="52"/>
      <c r="CI63" s="55"/>
      <c r="CJ63" s="52"/>
      <c r="CK63" s="56"/>
      <c r="CL63" s="54"/>
      <c r="CM63" s="55"/>
      <c r="CN63" s="52"/>
      <c r="CO63" s="55"/>
      <c r="CP63" s="52"/>
      <c r="CQ63" s="56"/>
      <c r="CR63" s="143"/>
      <c r="CS63" s="144"/>
      <c r="CT63" s="145"/>
      <c r="CU63" s="41"/>
      <c r="CV63" s="54">
        <f>+CV61-CV62</f>
        <v>0</v>
      </c>
      <c r="CW63" s="55" t="e">
        <f t="shared" si="10"/>
        <v>#DIV/0!</v>
      </c>
      <c r="CX63" s="55">
        <f>+CX61-CX62</f>
        <v>0</v>
      </c>
      <c r="CY63" s="55" t="e">
        <f t="shared" si="12"/>
        <v>#DIV/0!</v>
      </c>
      <c r="CZ63" s="52">
        <f t="shared" si="13"/>
        <v>0</v>
      </c>
      <c r="DA63" s="56" t="e">
        <f t="shared" si="14"/>
        <v>#DIV/0!</v>
      </c>
      <c r="DB63" s="54">
        <f>+DB61-DB62</f>
        <v>0</v>
      </c>
      <c r="DC63" s="55" t="e">
        <f t="shared" si="16"/>
        <v>#DIV/0!</v>
      </c>
      <c r="DD63" s="52">
        <f>+DD61-DD62</f>
        <v>0</v>
      </c>
      <c r="DE63" s="55" t="e">
        <f t="shared" si="18"/>
        <v>#DIV/0!</v>
      </c>
      <c r="DF63" s="52">
        <f>+DF61-DF62</f>
        <v>0</v>
      </c>
      <c r="DG63" s="56" t="e">
        <f t="shared" si="20"/>
        <v>#DIV/0!</v>
      </c>
      <c r="DH63" s="175"/>
      <c r="DI63" s="187" t="s">
        <v>174</v>
      </c>
      <c r="DJ63" s="54">
        <f>+DJ61-DJ62</f>
        <v>0</v>
      </c>
      <c r="DK63" s="52">
        <f t="shared" ref="DK63:DL63" si="27">+DK61-DK62</f>
        <v>0</v>
      </c>
      <c r="DL63" s="53">
        <f t="shared" si="27"/>
        <v>0</v>
      </c>
      <c r="DM63"/>
      <c r="DO63" s="57"/>
    </row>
    <row r="64" spans="1:119" s="60" customFormat="1" ht="15.6" x14ac:dyDescent="0.3">
      <c r="A64" s="33"/>
      <c r="B64" s="59" t="s">
        <v>64</v>
      </c>
      <c r="C64" s="42"/>
      <c r="D64" s="43"/>
      <c r="E64" s="47"/>
      <c r="F64" s="47"/>
      <c r="G64" s="47"/>
      <c r="H64" s="47"/>
      <c r="I64" s="48"/>
      <c r="J64" s="46"/>
      <c r="K64" s="47"/>
      <c r="L64" s="47"/>
      <c r="M64" s="47"/>
      <c r="N64" s="47"/>
      <c r="O64" s="48"/>
      <c r="P64" s="146"/>
      <c r="Q64" s="147"/>
      <c r="R64" s="148"/>
      <c r="S64" s="39"/>
      <c r="T64" s="43"/>
      <c r="U64" s="47"/>
      <c r="V64" s="47"/>
      <c r="W64" s="47"/>
      <c r="X64" s="47"/>
      <c r="Y64" s="48"/>
      <c r="Z64" s="46"/>
      <c r="AA64" s="47"/>
      <c r="AB64" s="47"/>
      <c r="AC64" s="47"/>
      <c r="AD64" s="47"/>
      <c r="AE64" s="48"/>
      <c r="AF64" s="146"/>
      <c r="AG64" s="147"/>
      <c r="AH64" s="148"/>
      <c r="AI64" s="41"/>
      <c r="AJ64" s="43"/>
      <c r="AK64" s="47"/>
      <c r="AL64" s="47"/>
      <c r="AM64" s="47"/>
      <c r="AN64" s="47"/>
      <c r="AO64" s="48"/>
      <c r="AP64" s="46"/>
      <c r="AQ64" s="47"/>
      <c r="AR64" s="47"/>
      <c r="AS64" s="47"/>
      <c r="AT64" s="47"/>
      <c r="AU64" s="48"/>
      <c r="AV64" s="146"/>
      <c r="AW64" s="147"/>
      <c r="AX64" s="148"/>
      <c r="AY64" s="41"/>
      <c r="AZ64" s="43"/>
      <c r="BA64" s="47"/>
      <c r="BB64" s="47"/>
      <c r="BC64" s="47"/>
      <c r="BD64" s="47"/>
      <c r="BE64" s="48"/>
      <c r="BF64" s="46"/>
      <c r="BG64" s="47"/>
      <c r="BH64" s="47"/>
      <c r="BI64" s="47"/>
      <c r="BJ64" s="47"/>
      <c r="BK64" s="48"/>
      <c r="BL64" s="146"/>
      <c r="BM64" s="147"/>
      <c r="BN64" s="148"/>
      <c r="BO64" s="41"/>
      <c r="BP64" s="43"/>
      <c r="BQ64" s="47"/>
      <c r="BR64" s="47"/>
      <c r="BS64" s="47"/>
      <c r="BT64" s="47"/>
      <c r="BU64" s="48"/>
      <c r="BV64" s="46"/>
      <c r="BW64" s="47"/>
      <c r="BX64" s="47"/>
      <c r="BY64" s="47"/>
      <c r="BZ64" s="47"/>
      <c r="CA64" s="48"/>
      <c r="CB64" s="146"/>
      <c r="CC64" s="147"/>
      <c r="CD64" s="148"/>
      <c r="CE64" s="41"/>
      <c r="CF64" s="43"/>
      <c r="CG64" s="47"/>
      <c r="CH64" s="47"/>
      <c r="CI64" s="47"/>
      <c r="CJ64" s="47"/>
      <c r="CK64" s="48"/>
      <c r="CL64" s="46"/>
      <c r="CM64" s="47"/>
      <c r="CN64" s="47"/>
      <c r="CO64" s="47"/>
      <c r="CP64" s="47"/>
      <c r="CQ64" s="48"/>
      <c r="CR64" s="146"/>
      <c r="CS64" s="147"/>
      <c r="CT64" s="148"/>
      <c r="CU64" s="41"/>
      <c r="CV64" s="46"/>
      <c r="CW64" s="47"/>
      <c r="CX64" s="47"/>
      <c r="CY64" s="47"/>
      <c r="CZ64" s="44"/>
      <c r="DA64" s="48"/>
      <c r="DB64" s="58"/>
      <c r="DC64" s="47"/>
      <c r="DD64" s="47"/>
      <c r="DE64" s="47"/>
      <c r="DF64" s="47"/>
      <c r="DG64" s="48"/>
      <c r="DH64" s="174"/>
      <c r="DI64" s="189" t="s">
        <v>64</v>
      </c>
      <c r="DJ64" s="46"/>
      <c r="DK64" s="44"/>
      <c r="DL64" s="45"/>
      <c r="DM64"/>
    </row>
    <row r="65" spans="1:119" s="60" customFormat="1" ht="15.6" x14ac:dyDescent="0.3">
      <c r="A65" s="33"/>
      <c r="B65" s="32" t="s">
        <v>65</v>
      </c>
      <c r="C65" s="42"/>
      <c r="D65" s="43"/>
      <c r="E65" s="47"/>
      <c r="F65" s="47"/>
      <c r="G65" s="47"/>
      <c r="H65" s="47"/>
      <c r="I65" s="48"/>
      <c r="J65" s="46"/>
      <c r="K65" s="47"/>
      <c r="L65" s="47"/>
      <c r="M65" s="47"/>
      <c r="N65" s="47"/>
      <c r="O65" s="48"/>
      <c r="P65" s="146"/>
      <c r="Q65" s="147"/>
      <c r="R65" s="148"/>
      <c r="S65" s="39"/>
      <c r="T65" s="43"/>
      <c r="U65" s="47"/>
      <c r="V65" s="47"/>
      <c r="W65" s="47"/>
      <c r="X65" s="47"/>
      <c r="Y65" s="48"/>
      <c r="Z65" s="46"/>
      <c r="AA65" s="47"/>
      <c r="AB65" s="47"/>
      <c r="AC65" s="47"/>
      <c r="AD65" s="47"/>
      <c r="AE65" s="48"/>
      <c r="AF65" s="146"/>
      <c r="AG65" s="147"/>
      <c r="AH65" s="148"/>
      <c r="AI65" s="41"/>
      <c r="AJ65" s="43"/>
      <c r="AK65" s="47"/>
      <c r="AL65" s="47"/>
      <c r="AM65" s="47"/>
      <c r="AN65" s="47"/>
      <c r="AO65" s="48"/>
      <c r="AP65" s="46"/>
      <c r="AQ65" s="47"/>
      <c r="AR65" s="47"/>
      <c r="AS65" s="47"/>
      <c r="AT65" s="47"/>
      <c r="AU65" s="48"/>
      <c r="AV65" s="146"/>
      <c r="AW65" s="147"/>
      <c r="AX65" s="148"/>
      <c r="AY65" s="41"/>
      <c r="AZ65" s="43"/>
      <c r="BA65" s="47"/>
      <c r="BB65" s="47"/>
      <c r="BC65" s="47"/>
      <c r="BD65" s="47"/>
      <c r="BE65" s="48"/>
      <c r="BF65" s="46"/>
      <c r="BG65" s="47"/>
      <c r="BH65" s="47"/>
      <c r="BI65" s="47"/>
      <c r="BJ65" s="47"/>
      <c r="BK65" s="48"/>
      <c r="BL65" s="146"/>
      <c r="BM65" s="147"/>
      <c r="BN65" s="148"/>
      <c r="BO65" s="41"/>
      <c r="BP65" s="43"/>
      <c r="BQ65" s="47"/>
      <c r="BR65" s="47"/>
      <c r="BS65" s="47"/>
      <c r="BT65" s="47"/>
      <c r="BU65" s="48"/>
      <c r="BV65" s="46"/>
      <c r="BW65" s="47"/>
      <c r="BX65" s="47"/>
      <c r="BY65" s="47"/>
      <c r="BZ65" s="47"/>
      <c r="CA65" s="48"/>
      <c r="CB65" s="146"/>
      <c r="CC65" s="147"/>
      <c r="CD65" s="148"/>
      <c r="CE65" s="41"/>
      <c r="CF65" s="43"/>
      <c r="CG65" s="47"/>
      <c r="CH65" s="47"/>
      <c r="CI65" s="47"/>
      <c r="CJ65" s="47"/>
      <c r="CK65" s="48"/>
      <c r="CL65" s="46"/>
      <c r="CM65" s="47"/>
      <c r="CN65" s="47"/>
      <c r="CO65" s="47"/>
      <c r="CP65" s="47"/>
      <c r="CQ65" s="48"/>
      <c r="CR65" s="146"/>
      <c r="CS65" s="147"/>
      <c r="CT65" s="148"/>
      <c r="CU65" s="41"/>
      <c r="CV65" s="46"/>
      <c r="CW65" s="47"/>
      <c r="CX65" s="47"/>
      <c r="CY65" s="47"/>
      <c r="CZ65" s="44"/>
      <c r="DA65" s="48"/>
      <c r="DB65" s="58"/>
      <c r="DC65" s="47"/>
      <c r="DD65" s="47"/>
      <c r="DE65" s="47"/>
      <c r="DF65" s="47"/>
      <c r="DG65" s="48"/>
      <c r="DH65" s="174"/>
      <c r="DI65" s="186" t="s">
        <v>65</v>
      </c>
      <c r="DJ65" s="46"/>
      <c r="DK65" s="44"/>
      <c r="DL65" s="45"/>
      <c r="DM65"/>
      <c r="DO65" s="67"/>
    </row>
    <row r="66" spans="1:119" s="60" customFormat="1" ht="15.6" x14ac:dyDescent="0.3">
      <c r="A66" s="33">
        <v>52</v>
      </c>
      <c r="B66" s="33" t="s">
        <v>66</v>
      </c>
      <c r="C66" s="42"/>
      <c r="D66" s="43"/>
      <c r="E66" s="47"/>
      <c r="F66" s="44"/>
      <c r="G66" s="47"/>
      <c r="H66" s="44"/>
      <c r="I66" s="48"/>
      <c r="J66" s="46"/>
      <c r="K66" s="47"/>
      <c r="L66" s="44"/>
      <c r="M66" s="47"/>
      <c r="N66" s="44"/>
      <c r="O66" s="48"/>
      <c r="P66" s="137"/>
      <c r="Q66" s="138"/>
      <c r="R66" s="139"/>
      <c r="S66" s="39"/>
      <c r="T66" s="43"/>
      <c r="U66" s="47"/>
      <c r="V66" s="44"/>
      <c r="W66" s="47"/>
      <c r="X66" s="44"/>
      <c r="Y66" s="48"/>
      <c r="Z66" s="46"/>
      <c r="AA66" s="47"/>
      <c r="AB66" s="44"/>
      <c r="AC66" s="47"/>
      <c r="AD66" s="44"/>
      <c r="AE66" s="48"/>
      <c r="AF66" s="137"/>
      <c r="AG66" s="138"/>
      <c r="AH66" s="139"/>
      <c r="AI66" s="41"/>
      <c r="AJ66" s="43"/>
      <c r="AK66" s="47"/>
      <c r="AL66" s="44"/>
      <c r="AM66" s="47"/>
      <c r="AN66" s="44"/>
      <c r="AO66" s="48"/>
      <c r="AP66" s="46"/>
      <c r="AQ66" s="47"/>
      <c r="AR66" s="44"/>
      <c r="AS66" s="47"/>
      <c r="AT66" s="44"/>
      <c r="AU66" s="48"/>
      <c r="AV66" s="137"/>
      <c r="AW66" s="138"/>
      <c r="AX66" s="139"/>
      <c r="AY66" s="41"/>
      <c r="AZ66" s="43"/>
      <c r="BA66" s="47"/>
      <c r="BB66" s="44"/>
      <c r="BC66" s="47"/>
      <c r="BD66" s="44"/>
      <c r="BE66" s="48"/>
      <c r="BF66" s="46"/>
      <c r="BG66" s="47"/>
      <c r="BH66" s="44"/>
      <c r="BI66" s="47"/>
      <c r="BJ66" s="44"/>
      <c r="BK66" s="48"/>
      <c r="BL66" s="137"/>
      <c r="BM66" s="138"/>
      <c r="BN66" s="139"/>
      <c r="BO66" s="41"/>
      <c r="BP66" s="43"/>
      <c r="BQ66" s="47"/>
      <c r="BR66" s="44"/>
      <c r="BS66" s="47"/>
      <c r="BT66" s="44"/>
      <c r="BU66" s="48"/>
      <c r="BV66" s="46"/>
      <c r="BW66" s="47"/>
      <c r="BX66" s="44"/>
      <c r="BY66" s="47"/>
      <c r="BZ66" s="44"/>
      <c r="CA66" s="48"/>
      <c r="CB66" s="137"/>
      <c r="CC66" s="138"/>
      <c r="CD66" s="139"/>
      <c r="CE66" s="41"/>
      <c r="CF66" s="43"/>
      <c r="CG66" s="47"/>
      <c r="CH66" s="44"/>
      <c r="CI66" s="47"/>
      <c r="CJ66" s="44"/>
      <c r="CK66" s="48"/>
      <c r="CL66" s="46"/>
      <c r="CM66" s="47"/>
      <c r="CN66" s="44"/>
      <c r="CO66" s="47"/>
      <c r="CP66" s="44"/>
      <c r="CQ66" s="48"/>
      <c r="CR66" s="137"/>
      <c r="CS66" s="138"/>
      <c r="CT66" s="139"/>
      <c r="CU66" s="41"/>
      <c r="CV66" s="46">
        <f t="shared" ref="CV66:CV72" si="28">+D66+T66+AJ66+AZ66+BP66+CF66</f>
        <v>0</v>
      </c>
      <c r="CW66" s="47" t="e">
        <f>+CV66/$CV$111</f>
        <v>#DIV/0!</v>
      </c>
      <c r="CX66" s="47">
        <f t="shared" ref="CX66:CX72" si="29">+F66+V66+AL66+BB66+BR66+CH66</f>
        <v>0</v>
      </c>
      <c r="CY66" s="47" t="e">
        <f t="shared" ref="CY66:CY73" si="30">+CX66/$CX$111</f>
        <v>#DIV/0!</v>
      </c>
      <c r="CZ66" s="44">
        <f t="shared" ref="CZ66:CZ73" si="31">+CV66+CX66</f>
        <v>0</v>
      </c>
      <c r="DA66" s="48" t="e">
        <f t="shared" ref="DA66:DA73" si="32">+CZ66/$CZ$111</f>
        <v>#DIV/0!</v>
      </c>
      <c r="DB66" s="46">
        <f t="shared" ref="DB66:DB72" si="33">+J66+Z66+AP66+BF66+BV66+CL66</f>
        <v>0</v>
      </c>
      <c r="DC66" s="47" t="e">
        <f t="shared" ref="DC66:DC102" si="34">+DB66/$DB$111</f>
        <v>#DIV/0!</v>
      </c>
      <c r="DD66" s="44">
        <f t="shared" ref="DD66:DD72" si="35">+L66+AB66+AR66+BH66+BX66+CN66</f>
        <v>0</v>
      </c>
      <c r="DE66" s="47" t="e">
        <f t="shared" ref="DE66:DE73" si="36">+DD66/$DD$111</f>
        <v>#DIV/0!</v>
      </c>
      <c r="DF66" s="44">
        <f t="shared" ref="DF66:DF72" si="37">+DB66+DD66</f>
        <v>0</v>
      </c>
      <c r="DG66" s="48" t="e">
        <f t="shared" ref="DG66:DG73" si="38">+DF66/$DF$111</f>
        <v>#DIV/0!</v>
      </c>
      <c r="DH66" s="174"/>
      <c r="DI66" s="187" t="s">
        <v>66</v>
      </c>
      <c r="DJ66" s="46">
        <f t="shared" ref="DJ66:DJ72" si="39">+CZ66</f>
        <v>0</v>
      </c>
      <c r="DK66" s="44">
        <f t="shared" ref="DK66:DK72" si="40">+DF66</f>
        <v>0</v>
      </c>
      <c r="DL66" s="45">
        <f t="shared" ref="DL66:DL72" si="41">+DJ66+DK66</f>
        <v>0</v>
      </c>
      <c r="DM66"/>
    </row>
    <row r="67" spans="1:119" s="60" customFormat="1" ht="15.6" x14ac:dyDescent="0.3">
      <c r="A67" s="33">
        <v>53</v>
      </c>
      <c r="B67" s="33" t="s">
        <v>67</v>
      </c>
      <c r="C67" s="42"/>
      <c r="D67" s="43"/>
      <c r="E67" s="47"/>
      <c r="F67" s="44"/>
      <c r="G67" s="47"/>
      <c r="H67" s="44"/>
      <c r="I67" s="48"/>
      <c r="J67" s="46"/>
      <c r="K67" s="47"/>
      <c r="L67" s="44"/>
      <c r="M67" s="47"/>
      <c r="N67" s="44"/>
      <c r="O67" s="48"/>
      <c r="P67" s="137"/>
      <c r="Q67" s="138"/>
      <c r="R67" s="139"/>
      <c r="S67" s="39"/>
      <c r="T67" s="43"/>
      <c r="U67" s="47"/>
      <c r="V67" s="44"/>
      <c r="W67" s="47"/>
      <c r="X67" s="44"/>
      <c r="Y67" s="48"/>
      <c r="Z67" s="46"/>
      <c r="AA67" s="47"/>
      <c r="AB67" s="44"/>
      <c r="AC67" s="47"/>
      <c r="AD67" s="44"/>
      <c r="AE67" s="48"/>
      <c r="AF67" s="137"/>
      <c r="AG67" s="138"/>
      <c r="AH67" s="139"/>
      <c r="AI67" s="41"/>
      <c r="AJ67" s="43"/>
      <c r="AK67" s="47"/>
      <c r="AL67" s="44"/>
      <c r="AM67" s="47"/>
      <c r="AN67" s="44"/>
      <c r="AO67" s="48"/>
      <c r="AP67" s="46"/>
      <c r="AQ67" s="47"/>
      <c r="AR67" s="44"/>
      <c r="AS67" s="47"/>
      <c r="AT67" s="44"/>
      <c r="AU67" s="48"/>
      <c r="AV67" s="137"/>
      <c r="AW67" s="138"/>
      <c r="AX67" s="139"/>
      <c r="AY67" s="41"/>
      <c r="AZ67" s="43"/>
      <c r="BA67" s="47"/>
      <c r="BB67" s="44"/>
      <c r="BC67" s="47"/>
      <c r="BD67" s="44"/>
      <c r="BE67" s="48"/>
      <c r="BF67" s="46"/>
      <c r="BG67" s="47"/>
      <c r="BH67" s="44"/>
      <c r="BI67" s="47"/>
      <c r="BJ67" s="44"/>
      <c r="BK67" s="48"/>
      <c r="BL67" s="137"/>
      <c r="BM67" s="138"/>
      <c r="BN67" s="139"/>
      <c r="BO67" s="41"/>
      <c r="BP67" s="43"/>
      <c r="BQ67" s="47"/>
      <c r="BR67" s="44"/>
      <c r="BS67" s="47"/>
      <c r="BT67" s="44"/>
      <c r="BU67" s="48"/>
      <c r="BV67" s="46"/>
      <c r="BW67" s="47"/>
      <c r="BX67" s="44"/>
      <c r="BY67" s="47"/>
      <c r="BZ67" s="44"/>
      <c r="CA67" s="48"/>
      <c r="CB67" s="137"/>
      <c r="CC67" s="138"/>
      <c r="CD67" s="139"/>
      <c r="CE67" s="41"/>
      <c r="CF67" s="43"/>
      <c r="CG67" s="47"/>
      <c r="CH67" s="44"/>
      <c r="CI67" s="47"/>
      <c r="CJ67" s="44"/>
      <c r="CK67" s="48"/>
      <c r="CL67" s="46"/>
      <c r="CM67" s="47"/>
      <c r="CN67" s="44"/>
      <c r="CO67" s="47"/>
      <c r="CP67" s="44"/>
      <c r="CQ67" s="48"/>
      <c r="CR67" s="137"/>
      <c r="CS67" s="138"/>
      <c r="CT67" s="139"/>
      <c r="CU67" s="41"/>
      <c r="CV67" s="46">
        <f t="shared" si="28"/>
        <v>0</v>
      </c>
      <c r="CW67" s="47" t="e">
        <f t="shared" ref="CW67:CW102" si="42">+CV67/$CV$111</f>
        <v>#DIV/0!</v>
      </c>
      <c r="CX67" s="47">
        <f t="shared" si="29"/>
        <v>0</v>
      </c>
      <c r="CY67" s="47" t="e">
        <f t="shared" si="30"/>
        <v>#DIV/0!</v>
      </c>
      <c r="CZ67" s="44">
        <f t="shared" si="31"/>
        <v>0</v>
      </c>
      <c r="DA67" s="48" t="e">
        <f t="shared" si="32"/>
        <v>#DIV/0!</v>
      </c>
      <c r="DB67" s="46">
        <f t="shared" si="33"/>
        <v>0</v>
      </c>
      <c r="DC67" s="47" t="e">
        <f t="shared" si="34"/>
        <v>#DIV/0!</v>
      </c>
      <c r="DD67" s="44">
        <f t="shared" si="35"/>
        <v>0</v>
      </c>
      <c r="DE67" s="47" t="e">
        <f t="shared" si="36"/>
        <v>#DIV/0!</v>
      </c>
      <c r="DF67" s="44">
        <f t="shared" si="37"/>
        <v>0</v>
      </c>
      <c r="DG67" s="48" t="e">
        <f t="shared" si="38"/>
        <v>#DIV/0!</v>
      </c>
      <c r="DH67" s="174"/>
      <c r="DI67" s="187" t="s">
        <v>67</v>
      </c>
      <c r="DJ67" s="46">
        <f t="shared" si="39"/>
        <v>0</v>
      </c>
      <c r="DK67" s="44">
        <f t="shared" si="40"/>
        <v>0</v>
      </c>
      <c r="DL67" s="45">
        <f t="shared" si="41"/>
        <v>0</v>
      </c>
      <c r="DM67"/>
    </row>
    <row r="68" spans="1:119" s="60" customFormat="1" ht="15.6" x14ac:dyDescent="0.3">
      <c r="A68" s="33">
        <v>54</v>
      </c>
      <c r="B68" s="33" t="s">
        <v>68</v>
      </c>
      <c r="C68" s="42"/>
      <c r="D68" s="43"/>
      <c r="E68" s="47"/>
      <c r="F68" s="44"/>
      <c r="G68" s="47"/>
      <c r="H68" s="44"/>
      <c r="I68" s="48"/>
      <c r="J68" s="46"/>
      <c r="K68" s="47"/>
      <c r="L68" s="44"/>
      <c r="M68" s="47"/>
      <c r="N68" s="44"/>
      <c r="O68" s="48"/>
      <c r="P68" s="137"/>
      <c r="Q68" s="138"/>
      <c r="R68" s="139"/>
      <c r="S68" s="39"/>
      <c r="T68" s="43"/>
      <c r="U68" s="47"/>
      <c r="V68" s="44"/>
      <c r="W68" s="47"/>
      <c r="X68" s="44"/>
      <c r="Y68" s="48"/>
      <c r="Z68" s="46"/>
      <c r="AA68" s="47"/>
      <c r="AB68" s="44"/>
      <c r="AC68" s="47"/>
      <c r="AD68" s="44"/>
      <c r="AE68" s="48"/>
      <c r="AF68" s="137"/>
      <c r="AG68" s="138"/>
      <c r="AH68" s="139"/>
      <c r="AI68" s="41"/>
      <c r="AJ68" s="43"/>
      <c r="AK68" s="47"/>
      <c r="AL68" s="44"/>
      <c r="AM68" s="47"/>
      <c r="AN68" s="44"/>
      <c r="AO68" s="48"/>
      <c r="AP68" s="46"/>
      <c r="AQ68" s="47"/>
      <c r="AR68" s="44"/>
      <c r="AS68" s="47"/>
      <c r="AT68" s="44"/>
      <c r="AU68" s="48"/>
      <c r="AV68" s="137"/>
      <c r="AW68" s="138"/>
      <c r="AX68" s="139"/>
      <c r="AY68" s="41"/>
      <c r="AZ68" s="43"/>
      <c r="BA68" s="47"/>
      <c r="BB68" s="44"/>
      <c r="BC68" s="47"/>
      <c r="BD68" s="44"/>
      <c r="BE68" s="48"/>
      <c r="BF68" s="46"/>
      <c r="BG68" s="47"/>
      <c r="BH68" s="44"/>
      <c r="BI68" s="47"/>
      <c r="BJ68" s="44"/>
      <c r="BK68" s="48"/>
      <c r="BL68" s="137"/>
      <c r="BM68" s="138"/>
      <c r="BN68" s="139"/>
      <c r="BO68" s="41"/>
      <c r="BP68" s="43"/>
      <c r="BQ68" s="47"/>
      <c r="BR68" s="44"/>
      <c r="BS68" s="47"/>
      <c r="BT68" s="44"/>
      <c r="BU68" s="48"/>
      <c r="BV68" s="46"/>
      <c r="BW68" s="47"/>
      <c r="BX68" s="44"/>
      <c r="BY68" s="47"/>
      <c r="BZ68" s="44"/>
      <c r="CA68" s="48"/>
      <c r="CB68" s="137"/>
      <c r="CC68" s="138"/>
      <c r="CD68" s="139"/>
      <c r="CE68" s="41"/>
      <c r="CF68" s="43"/>
      <c r="CG68" s="47"/>
      <c r="CH68" s="44"/>
      <c r="CI68" s="47"/>
      <c r="CJ68" s="44"/>
      <c r="CK68" s="48"/>
      <c r="CL68" s="46"/>
      <c r="CM68" s="47"/>
      <c r="CN68" s="44"/>
      <c r="CO68" s="47"/>
      <c r="CP68" s="44"/>
      <c r="CQ68" s="48"/>
      <c r="CR68" s="137"/>
      <c r="CS68" s="138"/>
      <c r="CT68" s="139"/>
      <c r="CU68" s="41"/>
      <c r="CV68" s="46">
        <f t="shared" si="28"/>
        <v>0</v>
      </c>
      <c r="CW68" s="47" t="e">
        <f t="shared" si="42"/>
        <v>#DIV/0!</v>
      </c>
      <c r="CX68" s="47">
        <f t="shared" si="29"/>
        <v>0</v>
      </c>
      <c r="CY68" s="47" t="e">
        <f t="shared" si="30"/>
        <v>#DIV/0!</v>
      </c>
      <c r="CZ68" s="44">
        <f t="shared" si="31"/>
        <v>0</v>
      </c>
      <c r="DA68" s="48" t="e">
        <f t="shared" si="32"/>
        <v>#DIV/0!</v>
      </c>
      <c r="DB68" s="46">
        <f t="shared" si="33"/>
        <v>0</v>
      </c>
      <c r="DC68" s="47" t="e">
        <f t="shared" si="34"/>
        <v>#DIV/0!</v>
      </c>
      <c r="DD68" s="44">
        <f t="shared" si="35"/>
        <v>0</v>
      </c>
      <c r="DE68" s="47" t="e">
        <f t="shared" si="36"/>
        <v>#DIV/0!</v>
      </c>
      <c r="DF68" s="44">
        <f t="shared" si="37"/>
        <v>0</v>
      </c>
      <c r="DG68" s="48" t="e">
        <f t="shared" si="38"/>
        <v>#DIV/0!</v>
      </c>
      <c r="DH68" s="174"/>
      <c r="DI68" s="187" t="s">
        <v>68</v>
      </c>
      <c r="DJ68" s="46">
        <f t="shared" si="39"/>
        <v>0</v>
      </c>
      <c r="DK68" s="44">
        <f t="shared" si="40"/>
        <v>0</v>
      </c>
      <c r="DL68" s="45">
        <f t="shared" si="41"/>
        <v>0</v>
      </c>
      <c r="DM68"/>
    </row>
    <row r="69" spans="1:119" s="60" customFormat="1" ht="15.6" x14ac:dyDescent="0.3">
      <c r="A69" s="33">
        <v>55</v>
      </c>
      <c r="B69" s="33" t="s">
        <v>69</v>
      </c>
      <c r="C69" s="42"/>
      <c r="D69" s="43"/>
      <c r="E69" s="47"/>
      <c r="F69" s="44"/>
      <c r="G69" s="47"/>
      <c r="H69" s="44"/>
      <c r="I69" s="48"/>
      <c r="J69" s="46"/>
      <c r="K69" s="47"/>
      <c r="L69" s="44"/>
      <c r="M69" s="47"/>
      <c r="N69" s="44"/>
      <c r="O69" s="48"/>
      <c r="P69" s="137"/>
      <c r="Q69" s="138"/>
      <c r="R69" s="139"/>
      <c r="S69" s="39"/>
      <c r="T69" s="43"/>
      <c r="U69" s="47"/>
      <c r="V69" s="44"/>
      <c r="W69" s="47"/>
      <c r="X69" s="44"/>
      <c r="Y69" s="48"/>
      <c r="Z69" s="46"/>
      <c r="AA69" s="47"/>
      <c r="AB69" s="44"/>
      <c r="AC69" s="47"/>
      <c r="AD69" s="44"/>
      <c r="AE69" s="48"/>
      <c r="AF69" s="137"/>
      <c r="AG69" s="138"/>
      <c r="AH69" s="139"/>
      <c r="AI69" s="41"/>
      <c r="AJ69" s="43"/>
      <c r="AK69" s="47"/>
      <c r="AL69" s="44"/>
      <c r="AM69" s="47"/>
      <c r="AN69" s="44"/>
      <c r="AO69" s="48"/>
      <c r="AP69" s="46"/>
      <c r="AQ69" s="47"/>
      <c r="AR69" s="44"/>
      <c r="AS69" s="47"/>
      <c r="AT69" s="44"/>
      <c r="AU69" s="48"/>
      <c r="AV69" s="137"/>
      <c r="AW69" s="138"/>
      <c r="AX69" s="139"/>
      <c r="AY69" s="41"/>
      <c r="AZ69" s="43"/>
      <c r="BA69" s="47"/>
      <c r="BB69" s="44"/>
      <c r="BC69" s="47"/>
      <c r="BD69" s="44"/>
      <c r="BE69" s="48"/>
      <c r="BF69" s="46"/>
      <c r="BG69" s="47"/>
      <c r="BH69" s="44"/>
      <c r="BI69" s="47"/>
      <c r="BJ69" s="44"/>
      <c r="BK69" s="48"/>
      <c r="BL69" s="137"/>
      <c r="BM69" s="138"/>
      <c r="BN69" s="139"/>
      <c r="BO69" s="41"/>
      <c r="BP69" s="43"/>
      <c r="BQ69" s="47"/>
      <c r="BR69" s="44"/>
      <c r="BS69" s="47"/>
      <c r="BT69" s="44"/>
      <c r="BU69" s="48"/>
      <c r="BV69" s="46"/>
      <c r="BW69" s="47"/>
      <c r="BX69" s="44"/>
      <c r="BY69" s="47"/>
      <c r="BZ69" s="44"/>
      <c r="CA69" s="48"/>
      <c r="CB69" s="137"/>
      <c r="CC69" s="138"/>
      <c r="CD69" s="139"/>
      <c r="CE69" s="41"/>
      <c r="CF69" s="43"/>
      <c r="CG69" s="47"/>
      <c r="CH69" s="44"/>
      <c r="CI69" s="47"/>
      <c r="CJ69" s="44"/>
      <c r="CK69" s="48"/>
      <c r="CL69" s="46"/>
      <c r="CM69" s="47"/>
      <c r="CN69" s="44"/>
      <c r="CO69" s="47"/>
      <c r="CP69" s="44"/>
      <c r="CQ69" s="48"/>
      <c r="CR69" s="137"/>
      <c r="CS69" s="138"/>
      <c r="CT69" s="139"/>
      <c r="CU69" s="41"/>
      <c r="CV69" s="46">
        <f t="shared" si="28"/>
        <v>0</v>
      </c>
      <c r="CW69" s="47" t="e">
        <f t="shared" si="42"/>
        <v>#DIV/0!</v>
      </c>
      <c r="CX69" s="47">
        <f t="shared" si="29"/>
        <v>0</v>
      </c>
      <c r="CY69" s="47" t="e">
        <f t="shared" si="30"/>
        <v>#DIV/0!</v>
      </c>
      <c r="CZ69" s="44">
        <f t="shared" si="31"/>
        <v>0</v>
      </c>
      <c r="DA69" s="48" t="e">
        <f t="shared" si="32"/>
        <v>#DIV/0!</v>
      </c>
      <c r="DB69" s="46">
        <f t="shared" si="33"/>
        <v>0</v>
      </c>
      <c r="DC69" s="47" t="e">
        <f t="shared" si="34"/>
        <v>#DIV/0!</v>
      </c>
      <c r="DD69" s="44">
        <f t="shared" si="35"/>
        <v>0</v>
      </c>
      <c r="DE69" s="47" t="e">
        <f t="shared" si="36"/>
        <v>#DIV/0!</v>
      </c>
      <c r="DF69" s="44">
        <f t="shared" si="37"/>
        <v>0</v>
      </c>
      <c r="DG69" s="48" t="e">
        <f t="shared" si="38"/>
        <v>#DIV/0!</v>
      </c>
      <c r="DH69" s="174"/>
      <c r="DI69" s="187" t="s">
        <v>69</v>
      </c>
      <c r="DJ69" s="46">
        <f t="shared" si="39"/>
        <v>0</v>
      </c>
      <c r="DK69" s="44">
        <f t="shared" si="40"/>
        <v>0</v>
      </c>
      <c r="DL69" s="45">
        <f t="shared" si="41"/>
        <v>0</v>
      </c>
      <c r="DM69"/>
    </row>
    <row r="70" spans="1:119" s="60" customFormat="1" ht="15.6" x14ac:dyDescent="0.3">
      <c r="A70" s="33">
        <v>56</v>
      </c>
      <c r="B70" s="33" t="s">
        <v>70</v>
      </c>
      <c r="C70" s="42"/>
      <c r="D70" s="43"/>
      <c r="E70" s="47"/>
      <c r="F70" s="44"/>
      <c r="G70" s="47"/>
      <c r="H70" s="44"/>
      <c r="I70" s="48"/>
      <c r="J70" s="46"/>
      <c r="K70" s="47"/>
      <c r="L70" s="44"/>
      <c r="M70" s="47"/>
      <c r="N70" s="44"/>
      <c r="O70" s="48"/>
      <c r="P70" s="137"/>
      <c r="Q70" s="138"/>
      <c r="R70" s="139"/>
      <c r="S70" s="39"/>
      <c r="T70" s="43"/>
      <c r="U70" s="47"/>
      <c r="V70" s="44"/>
      <c r="W70" s="47"/>
      <c r="X70" s="44"/>
      <c r="Y70" s="48"/>
      <c r="Z70" s="46"/>
      <c r="AA70" s="47"/>
      <c r="AB70" s="44"/>
      <c r="AC70" s="47"/>
      <c r="AD70" s="44"/>
      <c r="AE70" s="48"/>
      <c r="AF70" s="137"/>
      <c r="AG70" s="138"/>
      <c r="AH70" s="139"/>
      <c r="AI70" s="41"/>
      <c r="AJ70" s="43"/>
      <c r="AK70" s="47"/>
      <c r="AL70" s="44"/>
      <c r="AM70" s="47"/>
      <c r="AN70" s="44"/>
      <c r="AO70" s="48"/>
      <c r="AP70" s="46"/>
      <c r="AQ70" s="47"/>
      <c r="AR70" s="44"/>
      <c r="AS70" s="47"/>
      <c r="AT70" s="44"/>
      <c r="AU70" s="48"/>
      <c r="AV70" s="137"/>
      <c r="AW70" s="138"/>
      <c r="AX70" s="139"/>
      <c r="AY70" s="41"/>
      <c r="AZ70" s="43"/>
      <c r="BA70" s="47"/>
      <c r="BB70" s="44"/>
      <c r="BC70" s="47"/>
      <c r="BD70" s="44"/>
      <c r="BE70" s="48"/>
      <c r="BF70" s="46"/>
      <c r="BG70" s="47"/>
      <c r="BH70" s="44"/>
      <c r="BI70" s="47"/>
      <c r="BJ70" s="44"/>
      <c r="BK70" s="48"/>
      <c r="BL70" s="137"/>
      <c r="BM70" s="138"/>
      <c r="BN70" s="139"/>
      <c r="BO70" s="41"/>
      <c r="BP70" s="43"/>
      <c r="BQ70" s="47"/>
      <c r="BR70" s="44"/>
      <c r="BS70" s="47"/>
      <c r="BT70" s="44"/>
      <c r="BU70" s="48"/>
      <c r="BV70" s="46"/>
      <c r="BW70" s="47"/>
      <c r="BX70" s="44"/>
      <c r="BY70" s="47"/>
      <c r="BZ70" s="44"/>
      <c r="CA70" s="48"/>
      <c r="CB70" s="137"/>
      <c r="CC70" s="138"/>
      <c r="CD70" s="139"/>
      <c r="CE70" s="41"/>
      <c r="CF70" s="43"/>
      <c r="CG70" s="47"/>
      <c r="CH70" s="44"/>
      <c r="CI70" s="47"/>
      <c r="CJ70" s="44"/>
      <c r="CK70" s="48"/>
      <c r="CL70" s="46"/>
      <c r="CM70" s="47"/>
      <c r="CN70" s="44"/>
      <c r="CO70" s="47"/>
      <c r="CP70" s="44"/>
      <c r="CQ70" s="48"/>
      <c r="CR70" s="137"/>
      <c r="CS70" s="138"/>
      <c r="CT70" s="139"/>
      <c r="CU70" s="41"/>
      <c r="CV70" s="46">
        <f t="shared" si="28"/>
        <v>0</v>
      </c>
      <c r="CW70" s="47" t="e">
        <f t="shared" si="42"/>
        <v>#DIV/0!</v>
      </c>
      <c r="CX70" s="47">
        <f t="shared" si="29"/>
        <v>0</v>
      </c>
      <c r="CY70" s="47" t="e">
        <f t="shared" si="30"/>
        <v>#DIV/0!</v>
      </c>
      <c r="CZ70" s="44">
        <f t="shared" si="31"/>
        <v>0</v>
      </c>
      <c r="DA70" s="48" t="e">
        <f t="shared" si="32"/>
        <v>#DIV/0!</v>
      </c>
      <c r="DB70" s="46">
        <f t="shared" si="33"/>
        <v>0</v>
      </c>
      <c r="DC70" s="47" t="e">
        <f t="shared" si="34"/>
        <v>#DIV/0!</v>
      </c>
      <c r="DD70" s="44">
        <f t="shared" si="35"/>
        <v>0</v>
      </c>
      <c r="DE70" s="47" t="e">
        <f t="shared" si="36"/>
        <v>#DIV/0!</v>
      </c>
      <c r="DF70" s="44">
        <f t="shared" si="37"/>
        <v>0</v>
      </c>
      <c r="DG70" s="48" t="e">
        <f t="shared" si="38"/>
        <v>#DIV/0!</v>
      </c>
      <c r="DH70" s="174"/>
      <c r="DI70" s="187" t="s">
        <v>70</v>
      </c>
      <c r="DJ70" s="46">
        <f t="shared" si="39"/>
        <v>0</v>
      </c>
      <c r="DK70" s="44">
        <f t="shared" si="40"/>
        <v>0</v>
      </c>
      <c r="DL70" s="45">
        <f t="shared" si="41"/>
        <v>0</v>
      </c>
      <c r="DM70"/>
    </row>
    <row r="71" spans="1:119" s="60" customFormat="1" ht="15.6" x14ac:dyDescent="0.3">
      <c r="A71" s="33">
        <v>57</v>
      </c>
      <c r="B71" s="33" t="s">
        <v>71</v>
      </c>
      <c r="C71" s="42"/>
      <c r="D71" s="43"/>
      <c r="E71" s="47"/>
      <c r="F71" s="44"/>
      <c r="G71" s="47"/>
      <c r="H71" s="44"/>
      <c r="I71" s="48"/>
      <c r="J71" s="46"/>
      <c r="K71" s="47"/>
      <c r="L71" s="44"/>
      <c r="M71" s="47"/>
      <c r="N71" s="44"/>
      <c r="O71" s="48"/>
      <c r="P71" s="137"/>
      <c r="Q71" s="138"/>
      <c r="R71" s="139"/>
      <c r="S71" s="39"/>
      <c r="T71" s="43"/>
      <c r="U71" s="47"/>
      <c r="V71" s="44"/>
      <c r="W71" s="47"/>
      <c r="X71" s="44"/>
      <c r="Y71" s="48"/>
      <c r="Z71" s="46"/>
      <c r="AA71" s="47"/>
      <c r="AB71" s="44"/>
      <c r="AC71" s="47"/>
      <c r="AD71" s="44"/>
      <c r="AE71" s="48"/>
      <c r="AF71" s="137"/>
      <c r="AG71" s="138"/>
      <c r="AH71" s="139"/>
      <c r="AI71" s="41"/>
      <c r="AJ71" s="43"/>
      <c r="AK71" s="47"/>
      <c r="AL71" s="44"/>
      <c r="AM71" s="47"/>
      <c r="AN71" s="44"/>
      <c r="AO71" s="48"/>
      <c r="AP71" s="46"/>
      <c r="AQ71" s="47"/>
      <c r="AR71" s="44"/>
      <c r="AS71" s="47"/>
      <c r="AT71" s="44"/>
      <c r="AU71" s="48"/>
      <c r="AV71" s="137"/>
      <c r="AW71" s="138"/>
      <c r="AX71" s="139"/>
      <c r="AY71" s="41"/>
      <c r="AZ71" s="43"/>
      <c r="BA71" s="47"/>
      <c r="BB71" s="44"/>
      <c r="BC71" s="47"/>
      <c r="BD71" s="44"/>
      <c r="BE71" s="48"/>
      <c r="BF71" s="46"/>
      <c r="BG71" s="47"/>
      <c r="BH71" s="44"/>
      <c r="BI71" s="47"/>
      <c r="BJ71" s="44"/>
      <c r="BK71" s="48"/>
      <c r="BL71" s="137"/>
      <c r="BM71" s="138"/>
      <c r="BN71" s="139"/>
      <c r="BO71" s="41"/>
      <c r="BP71" s="43"/>
      <c r="BQ71" s="47"/>
      <c r="BR71" s="44"/>
      <c r="BS71" s="47"/>
      <c r="BT71" s="44"/>
      <c r="BU71" s="48"/>
      <c r="BV71" s="46"/>
      <c r="BW71" s="47"/>
      <c r="BX71" s="44"/>
      <c r="BY71" s="47"/>
      <c r="BZ71" s="44"/>
      <c r="CA71" s="48"/>
      <c r="CB71" s="137"/>
      <c r="CC71" s="138"/>
      <c r="CD71" s="139"/>
      <c r="CE71" s="41"/>
      <c r="CF71" s="43"/>
      <c r="CG71" s="47"/>
      <c r="CH71" s="44"/>
      <c r="CI71" s="47"/>
      <c r="CJ71" s="44"/>
      <c r="CK71" s="48"/>
      <c r="CL71" s="46"/>
      <c r="CM71" s="47"/>
      <c r="CN71" s="44"/>
      <c r="CO71" s="47"/>
      <c r="CP71" s="44"/>
      <c r="CQ71" s="48"/>
      <c r="CR71" s="137"/>
      <c r="CS71" s="138"/>
      <c r="CT71" s="139"/>
      <c r="CU71" s="41"/>
      <c r="CV71" s="46">
        <f t="shared" si="28"/>
        <v>0</v>
      </c>
      <c r="CW71" s="47" t="e">
        <f t="shared" si="42"/>
        <v>#DIV/0!</v>
      </c>
      <c r="CX71" s="47">
        <f t="shared" si="29"/>
        <v>0</v>
      </c>
      <c r="CY71" s="47" t="e">
        <f t="shared" si="30"/>
        <v>#DIV/0!</v>
      </c>
      <c r="CZ71" s="44">
        <f t="shared" si="31"/>
        <v>0</v>
      </c>
      <c r="DA71" s="48" t="e">
        <f t="shared" si="32"/>
        <v>#DIV/0!</v>
      </c>
      <c r="DB71" s="46">
        <f t="shared" si="33"/>
        <v>0</v>
      </c>
      <c r="DC71" s="47" t="e">
        <f t="shared" si="34"/>
        <v>#DIV/0!</v>
      </c>
      <c r="DD71" s="44">
        <f t="shared" si="35"/>
        <v>0</v>
      </c>
      <c r="DE71" s="47" t="e">
        <f t="shared" si="36"/>
        <v>#DIV/0!</v>
      </c>
      <c r="DF71" s="44">
        <f t="shared" si="37"/>
        <v>0</v>
      </c>
      <c r="DG71" s="48" t="e">
        <f t="shared" si="38"/>
        <v>#DIV/0!</v>
      </c>
      <c r="DH71" s="174"/>
      <c r="DI71" s="187" t="s">
        <v>71</v>
      </c>
      <c r="DJ71" s="46">
        <f t="shared" si="39"/>
        <v>0</v>
      </c>
      <c r="DK71" s="44">
        <f t="shared" si="40"/>
        <v>0</v>
      </c>
      <c r="DL71" s="45">
        <f t="shared" si="41"/>
        <v>0</v>
      </c>
      <c r="DM71"/>
    </row>
    <row r="72" spans="1:119" s="60" customFormat="1" ht="15.6" x14ac:dyDescent="0.3">
      <c r="A72" s="33">
        <v>58</v>
      </c>
      <c r="B72" s="33" t="s">
        <v>72</v>
      </c>
      <c r="C72" s="42"/>
      <c r="D72" s="43"/>
      <c r="E72" s="47"/>
      <c r="F72" s="44"/>
      <c r="G72" s="47"/>
      <c r="H72" s="44"/>
      <c r="I72" s="48"/>
      <c r="J72" s="46"/>
      <c r="K72" s="47"/>
      <c r="L72" s="44"/>
      <c r="M72" s="47"/>
      <c r="N72" s="44"/>
      <c r="O72" s="48"/>
      <c r="P72" s="137"/>
      <c r="Q72" s="138"/>
      <c r="R72" s="139"/>
      <c r="S72" s="39"/>
      <c r="T72" s="43"/>
      <c r="U72" s="47"/>
      <c r="V72" s="44"/>
      <c r="W72" s="47"/>
      <c r="X72" s="44"/>
      <c r="Y72" s="48"/>
      <c r="Z72" s="46"/>
      <c r="AA72" s="47"/>
      <c r="AB72" s="44"/>
      <c r="AC72" s="47"/>
      <c r="AD72" s="44"/>
      <c r="AE72" s="48"/>
      <c r="AF72" s="137"/>
      <c r="AG72" s="138"/>
      <c r="AH72" s="139"/>
      <c r="AI72" s="41"/>
      <c r="AJ72" s="43"/>
      <c r="AK72" s="47"/>
      <c r="AL72" s="44"/>
      <c r="AM72" s="47"/>
      <c r="AN72" s="44"/>
      <c r="AO72" s="48"/>
      <c r="AP72" s="46"/>
      <c r="AQ72" s="47"/>
      <c r="AR72" s="44"/>
      <c r="AS72" s="47"/>
      <c r="AT72" s="44"/>
      <c r="AU72" s="48"/>
      <c r="AV72" s="137"/>
      <c r="AW72" s="138"/>
      <c r="AX72" s="139"/>
      <c r="AY72" s="41"/>
      <c r="AZ72" s="43"/>
      <c r="BA72" s="47"/>
      <c r="BB72" s="44"/>
      <c r="BC72" s="47"/>
      <c r="BD72" s="44"/>
      <c r="BE72" s="48"/>
      <c r="BF72" s="46"/>
      <c r="BG72" s="47"/>
      <c r="BH72" s="44"/>
      <c r="BI72" s="47"/>
      <c r="BJ72" s="44"/>
      <c r="BK72" s="48"/>
      <c r="BL72" s="137"/>
      <c r="BM72" s="138"/>
      <c r="BN72" s="139"/>
      <c r="BO72" s="41"/>
      <c r="BP72" s="43"/>
      <c r="BQ72" s="47"/>
      <c r="BR72" s="44"/>
      <c r="BS72" s="47"/>
      <c r="BT72" s="44"/>
      <c r="BU72" s="48"/>
      <c r="BV72" s="46"/>
      <c r="BW72" s="47"/>
      <c r="BX72" s="44"/>
      <c r="BY72" s="47"/>
      <c r="BZ72" s="44"/>
      <c r="CA72" s="48"/>
      <c r="CB72" s="137"/>
      <c r="CC72" s="138"/>
      <c r="CD72" s="139"/>
      <c r="CE72" s="41"/>
      <c r="CF72" s="43"/>
      <c r="CG72" s="47"/>
      <c r="CH72" s="44"/>
      <c r="CI72" s="47"/>
      <c r="CJ72" s="44"/>
      <c r="CK72" s="48"/>
      <c r="CL72" s="46"/>
      <c r="CM72" s="47"/>
      <c r="CN72" s="44"/>
      <c r="CO72" s="47"/>
      <c r="CP72" s="44"/>
      <c r="CQ72" s="48"/>
      <c r="CR72" s="137"/>
      <c r="CS72" s="138"/>
      <c r="CT72" s="139"/>
      <c r="CU72" s="41"/>
      <c r="CV72" s="46">
        <f t="shared" si="28"/>
        <v>0</v>
      </c>
      <c r="CW72" s="47" t="e">
        <f t="shared" si="42"/>
        <v>#DIV/0!</v>
      </c>
      <c r="CX72" s="47">
        <f t="shared" si="29"/>
        <v>0</v>
      </c>
      <c r="CY72" s="47" t="e">
        <f t="shared" si="30"/>
        <v>#DIV/0!</v>
      </c>
      <c r="CZ72" s="44">
        <f t="shared" si="31"/>
        <v>0</v>
      </c>
      <c r="DA72" s="48" t="e">
        <f t="shared" si="32"/>
        <v>#DIV/0!</v>
      </c>
      <c r="DB72" s="46">
        <f t="shared" si="33"/>
        <v>0</v>
      </c>
      <c r="DC72" s="47" t="e">
        <f t="shared" si="34"/>
        <v>#DIV/0!</v>
      </c>
      <c r="DD72" s="44">
        <f t="shared" si="35"/>
        <v>0</v>
      </c>
      <c r="DE72" s="47" t="e">
        <f t="shared" si="36"/>
        <v>#DIV/0!</v>
      </c>
      <c r="DF72" s="44">
        <f t="shared" si="37"/>
        <v>0</v>
      </c>
      <c r="DG72" s="48" t="e">
        <f t="shared" si="38"/>
        <v>#DIV/0!</v>
      </c>
      <c r="DH72" s="174"/>
      <c r="DI72" s="187" t="s">
        <v>72</v>
      </c>
      <c r="DJ72" s="46">
        <f t="shared" si="39"/>
        <v>0</v>
      </c>
      <c r="DK72" s="44">
        <f t="shared" si="40"/>
        <v>0</v>
      </c>
      <c r="DL72" s="45">
        <f t="shared" si="41"/>
        <v>0</v>
      </c>
      <c r="DM72"/>
    </row>
    <row r="73" spans="1:119" s="60" customFormat="1" ht="15.6" x14ac:dyDescent="0.3">
      <c r="A73" s="33">
        <v>59</v>
      </c>
      <c r="B73" s="33" t="s">
        <v>175</v>
      </c>
      <c r="C73" s="50"/>
      <c r="D73" s="51"/>
      <c r="E73" s="55"/>
      <c r="F73" s="52"/>
      <c r="G73" s="55"/>
      <c r="H73" s="52"/>
      <c r="I73" s="56"/>
      <c r="J73" s="54"/>
      <c r="K73" s="55"/>
      <c r="L73" s="52"/>
      <c r="M73" s="55"/>
      <c r="N73" s="52"/>
      <c r="O73" s="56"/>
      <c r="P73" s="143"/>
      <c r="Q73" s="144"/>
      <c r="R73" s="145"/>
      <c r="S73" s="39"/>
      <c r="T73" s="51"/>
      <c r="U73" s="55"/>
      <c r="V73" s="52"/>
      <c r="W73" s="55"/>
      <c r="X73" s="44"/>
      <c r="Y73" s="56"/>
      <c r="Z73" s="54"/>
      <c r="AA73" s="55"/>
      <c r="AB73" s="52"/>
      <c r="AC73" s="55"/>
      <c r="AD73" s="52"/>
      <c r="AE73" s="56"/>
      <c r="AF73" s="143"/>
      <c r="AG73" s="144"/>
      <c r="AH73" s="145"/>
      <c r="AI73" s="41"/>
      <c r="AJ73" s="51"/>
      <c r="AK73" s="55"/>
      <c r="AL73" s="52"/>
      <c r="AM73" s="55"/>
      <c r="AN73" s="52"/>
      <c r="AO73" s="56"/>
      <c r="AP73" s="54"/>
      <c r="AQ73" s="55"/>
      <c r="AR73" s="52"/>
      <c r="AS73" s="55"/>
      <c r="AT73" s="52"/>
      <c r="AU73" s="56"/>
      <c r="AV73" s="143"/>
      <c r="AW73" s="144"/>
      <c r="AX73" s="145"/>
      <c r="AY73" s="41"/>
      <c r="AZ73" s="51"/>
      <c r="BA73" s="55"/>
      <c r="BB73" s="52"/>
      <c r="BC73" s="55"/>
      <c r="BD73" s="44"/>
      <c r="BE73" s="56"/>
      <c r="BF73" s="54"/>
      <c r="BG73" s="55"/>
      <c r="BH73" s="52"/>
      <c r="BI73" s="55"/>
      <c r="BJ73" s="52"/>
      <c r="BK73" s="56"/>
      <c r="BL73" s="143"/>
      <c r="BM73" s="144"/>
      <c r="BN73" s="145"/>
      <c r="BO73" s="41"/>
      <c r="BP73" s="51"/>
      <c r="BQ73" s="55"/>
      <c r="BR73" s="52"/>
      <c r="BS73" s="55"/>
      <c r="BT73" s="44"/>
      <c r="BU73" s="56"/>
      <c r="BV73" s="54"/>
      <c r="BW73" s="55"/>
      <c r="BX73" s="52"/>
      <c r="BY73" s="55"/>
      <c r="BZ73" s="52"/>
      <c r="CA73" s="56"/>
      <c r="CB73" s="143"/>
      <c r="CC73" s="144"/>
      <c r="CD73" s="145"/>
      <c r="CE73" s="41"/>
      <c r="CF73" s="51"/>
      <c r="CG73" s="55"/>
      <c r="CH73" s="52"/>
      <c r="CI73" s="55"/>
      <c r="CJ73" s="44"/>
      <c r="CK73" s="56"/>
      <c r="CL73" s="54"/>
      <c r="CM73" s="55"/>
      <c r="CN73" s="52"/>
      <c r="CO73" s="55"/>
      <c r="CP73" s="52"/>
      <c r="CQ73" s="56"/>
      <c r="CR73" s="143"/>
      <c r="CS73" s="144"/>
      <c r="CT73" s="145"/>
      <c r="CU73" s="41"/>
      <c r="CV73" s="54">
        <f>SUM(CV66:CV72)</f>
        <v>0</v>
      </c>
      <c r="CW73" s="55" t="e">
        <f t="shared" si="42"/>
        <v>#DIV/0!</v>
      </c>
      <c r="CX73" s="55">
        <f>SUM(CX66:CX72)</f>
        <v>0</v>
      </c>
      <c r="CY73" s="55" t="e">
        <f t="shared" si="30"/>
        <v>#DIV/0!</v>
      </c>
      <c r="CZ73" s="52">
        <f t="shared" si="31"/>
        <v>0</v>
      </c>
      <c r="DA73" s="56" t="e">
        <f t="shared" si="32"/>
        <v>#DIV/0!</v>
      </c>
      <c r="DB73" s="54">
        <f>SUM(DB66:DB72)</f>
        <v>0</v>
      </c>
      <c r="DC73" s="55" t="e">
        <f t="shared" si="34"/>
        <v>#DIV/0!</v>
      </c>
      <c r="DD73" s="52">
        <f>SUM(DD66:DD72)</f>
        <v>0</v>
      </c>
      <c r="DE73" s="55" t="e">
        <f t="shared" si="36"/>
        <v>#DIV/0!</v>
      </c>
      <c r="DF73" s="52">
        <f>SUM(DF66:DF72)</f>
        <v>0</v>
      </c>
      <c r="DG73" s="56" t="e">
        <f t="shared" si="38"/>
        <v>#DIV/0!</v>
      </c>
      <c r="DH73" s="175"/>
      <c r="DI73" s="187" t="s">
        <v>175</v>
      </c>
      <c r="DJ73" s="54">
        <f t="shared" ref="DJ73:DK73" si="43">SUM(DJ66:DJ72)</f>
        <v>0</v>
      </c>
      <c r="DK73" s="52">
        <f t="shared" si="43"/>
        <v>0</v>
      </c>
      <c r="DL73" s="53">
        <f>SUM(DL66:DL72)</f>
        <v>0</v>
      </c>
      <c r="DM73"/>
      <c r="DO73" s="57"/>
    </row>
    <row r="74" spans="1:119" s="60" customFormat="1" ht="15.6" x14ac:dyDescent="0.3">
      <c r="A74" s="33"/>
      <c r="B74" s="32" t="s">
        <v>73</v>
      </c>
      <c r="C74" s="42"/>
      <c r="D74" s="43"/>
      <c r="E74" s="47"/>
      <c r="F74" s="47"/>
      <c r="G74" s="47"/>
      <c r="H74" s="47"/>
      <c r="I74" s="48"/>
      <c r="J74" s="46"/>
      <c r="K74" s="47"/>
      <c r="L74" s="44"/>
      <c r="M74" s="47"/>
      <c r="N74" s="44"/>
      <c r="O74" s="48"/>
      <c r="P74" s="146"/>
      <c r="Q74" s="147"/>
      <c r="R74" s="148"/>
      <c r="S74" s="39"/>
      <c r="T74" s="43"/>
      <c r="U74" s="47"/>
      <c r="V74" s="47"/>
      <c r="W74" s="47"/>
      <c r="X74" s="47"/>
      <c r="Y74" s="48"/>
      <c r="Z74" s="46"/>
      <c r="AA74" s="47"/>
      <c r="AB74" s="44"/>
      <c r="AC74" s="47"/>
      <c r="AD74" s="44"/>
      <c r="AE74" s="48"/>
      <c r="AF74" s="146"/>
      <c r="AG74" s="147"/>
      <c r="AH74" s="148"/>
      <c r="AI74" s="41"/>
      <c r="AJ74" s="43"/>
      <c r="AK74" s="47"/>
      <c r="AL74" s="47"/>
      <c r="AM74" s="47"/>
      <c r="AN74" s="47"/>
      <c r="AO74" s="48"/>
      <c r="AP74" s="46"/>
      <c r="AQ74" s="47"/>
      <c r="AR74" s="44"/>
      <c r="AS74" s="47"/>
      <c r="AT74" s="44"/>
      <c r="AU74" s="48"/>
      <c r="AV74" s="146"/>
      <c r="AW74" s="147"/>
      <c r="AX74" s="148"/>
      <c r="AY74" s="41"/>
      <c r="AZ74" s="43"/>
      <c r="BA74" s="47"/>
      <c r="BB74" s="47"/>
      <c r="BC74" s="47"/>
      <c r="BD74" s="47"/>
      <c r="BE74" s="48"/>
      <c r="BF74" s="46"/>
      <c r="BG74" s="47"/>
      <c r="BH74" s="44"/>
      <c r="BI74" s="47"/>
      <c r="BJ74" s="44"/>
      <c r="BK74" s="48"/>
      <c r="BL74" s="146"/>
      <c r="BM74" s="147"/>
      <c r="BN74" s="148"/>
      <c r="BO74" s="41"/>
      <c r="BP74" s="43"/>
      <c r="BQ74" s="47"/>
      <c r="BR74" s="47"/>
      <c r="BS74" s="47"/>
      <c r="BT74" s="47"/>
      <c r="BU74" s="48"/>
      <c r="BV74" s="46"/>
      <c r="BW74" s="47"/>
      <c r="BX74" s="44"/>
      <c r="BY74" s="47"/>
      <c r="BZ74" s="44"/>
      <c r="CA74" s="48"/>
      <c r="CB74" s="146"/>
      <c r="CC74" s="147"/>
      <c r="CD74" s="148"/>
      <c r="CE74" s="41"/>
      <c r="CF74" s="43"/>
      <c r="CG74" s="47"/>
      <c r="CH74" s="47"/>
      <c r="CI74" s="47"/>
      <c r="CJ74" s="47"/>
      <c r="CK74" s="48"/>
      <c r="CL74" s="46"/>
      <c r="CM74" s="47"/>
      <c r="CN74" s="44"/>
      <c r="CO74" s="47"/>
      <c r="CP74" s="44"/>
      <c r="CQ74" s="48"/>
      <c r="CR74" s="146"/>
      <c r="CS74" s="147"/>
      <c r="CT74" s="148"/>
      <c r="CU74" s="41"/>
      <c r="CV74" s="46"/>
      <c r="CW74" s="47"/>
      <c r="CX74" s="47"/>
      <c r="CY74" s="47"/>
      <c r="CZ74" s="44"/>
      <c r="DA74" s="48"/>
      <c r="DB74" s="58"/>
      <c r="DC74" s="47"/>
      <c r="DD74" s="44"/>
      <c r="DE74" s="47"/>
      <c r="DF74" s="44"/>
      <c r="DG74" s="48"/>
      <c r="DH74" s="174"/>
      <c r="DI74" s="186" t="s">
        <v>73</v>
      </c>
      <c r="DJ74" s="46"/>
      <c r="DK74" s="44"/>
      <c r="DL74" s="45"/>
      <c r="DM74"/>
    </row>
    <row r="75" spans="1:119" s="60" customFormat="1" ht="15.6" x14ac:dyDescent="0.3">
      <c r="A75" s="33">
        <v>60</v>
      </c>
      <c r="B75" s="33" t="s">
        <v>74</v>
      </c>
      <c r="C75" s="42"/>
      <c r="D75" s="43"/>
      <c r="E75" s="47"/>
      <c r="F75" s="47"/>
      <c r="G75" s="47"/>
      <c r="H75" s="44"/>
      <c r="I75" s="48"/>
      <c r="J75" s="46"/>
      <c r="K75" s="47"/>
      <c r="L75" s="44"/>
      <c r="M75" s="47"/>
      <c r="N75" s="44"/>
      <c r="O75" s="48"/>
      <c r="P75" s="137"/>
      <c r="Q75" s="138"/>
      <c r="R75" s="139"/>
      <c r="S75" s="39"/>
      <c r="T75" s="43"/>
      <c r="U75" s="47"/>
      <c r="V75" s="47"/>
      <c r="W75" s="47"/>
      <c r="X75" s="44"/>
      <c r="Y75" s="48"/>
      <c r="Z75" s="46"/>
      <c r="AA75" s="47"/>
      <c r="AB75" s="44"/>
      <c r="AC75" s="47"/>
      <c r="AD75" s="44"/>
      <c r="AE75" s="48"/>
      <c r="AF75" s="137"/>
      <c r="AG75" s="138"/>
      <c r="AH75" s="139"/>
      <c r="AI75" s="41"/>
      <c r="AJ75" s="43"/>
      <c r="AK75" s="47"/>
      <c r="AL75" s="44"/>
      <c r="AM75" s="47"/>
      <c r="AN75" s="44"/>
      <c r="AO75" s="48"/>
      <c r="AP75" s="46"/>
      <c r="AQ75" s="47"/>
      <c r="AR75" s="44"/>
      <c r="AS75" s="47"/>
      <c r="AT75" s="44"/>
      <c r="AU75" s="48"/>
      <c r="AV75" s="137"/>
      <c r="AW75" s="138"/>
      <c r="AX75" s="139"/>
      <c r="AY75" s="41"/>
      <c r="AZ75" s="43"/>
      <c r="BA75" s="47"/>
      <c r="BB75" s="47"/>
      <c r="BC75" s="47"/>
      <c r="BD75" s="44"/>
      <c r="BE75" s="48"/>
      <c r="BF75" s="46"/>
      <c r="BG75" s="47"/>
      <c r="BH75" s="44"/>
      <c r="BI75" s="47"/>
      <c r="BJ75" s="44"/>
      <c r="BK75" s="48"/>
      <c r="BL75" s="137"/>
      <c r="BM75" s="138"/>
      <c r="BN75" s="139"/>
      <c r="BO75" s="41"/>
      <c r="BP75" s="43"/>
      <c r="BQ75" s="47"/>
      <c r="BR75" s="47"/>
      <c r="BS75" s="47"/>
      <c r="BT75" s="44"/>
      <c r="BU75" s="48"/>
      <c r="BV75" s="46"/>
      <c r="BW75" s="47"/>
      <c r="BX75" s="44"/>
      <c r="BY75" s="47"/>
      <c r="BZ75" s="44"/>
      <c r="CA75" s="48"/>
      <c r="CB75" s="137"/>
      <c r="CC75" s="138"/>
      <c r="CD75" s="139"/>
      <c r="CE75" s="41"/>
      <c r="CF75" s="43"/>
      <c r="CG75" s="47"/>
      <c r="CH75" s="47"/>
      <c r="CI75" s="47"/>
      <c r="CJ75" s="44"/>
      <c r="CK75" s="48"/>
      <c r="CL75" s="46"/>
      <c r="CM75" s="47"/>
      <c r="CN75" s="44"/>
      <c r="CO75" s="47"/>
      <c r="CP75" s="44"/>
      <c r="CQ75" s="48"/>
      <c r="CR75" s="137"/>
      <c r="CS75" s="138"/>
      <c r="CT75" s="139"/>
      <c r="CU75" s="41"/>
      <c r="CV75" s="46">
        <f t="shared" ref="CV75:CV94" si="44">+D75+T75+AJ75+AZ75+BP75+CF75</f>
        <v>0</v>
      </c>
      <c r="CW75" s="47" t="e">
        <f t="shared" si="42"/>
        <v>#DIV/0!</v>
      </c>
      <c r="CX75" s="47">
        <f t="shared" ref="CX75:CX94" si="45">+F75+V75+AL75+BB75+BR75+CH75</f>
        <v>0</v>
      </c>
      <c r="CY75" s="47" t="e">
        <f t="shared" ref="CY75:CY96" si="46">+CX75/$CX$111</f>
        <v>#DIV/0!</v>
      </c>
      <c r="CZ75" s="44">
        <f t="shared" ref="CZ75:CZ96" si="47">+CV75+CX75</f>
        <v>0</v>
      </c>
      <c r="DA75" s="48" t="e">
        <f t="shared" ref="DA75:DA96" si="48">+CZ75/$CZ$111</f>
        <v>#DIV/0!</v>
      </c>
      <c r="DB75" s="46">
        <f t="shared" ref="DB75:DB94" si="49">+J75+Z75+AP75+BF75+BV75+CL75</f>
        <v>0</v>
      </c>
      <c r="DC75" s="47" t="e">
        <f t="shared" si="34"/>
        <v>#DIV/0!</v>
      </c>
      <c r="DD75" s="44">
        <f t="shared" ref="DD75:DD94" si="50">+L75+AB75+AR75+BH75+BX75+CN75</f>
        <v>0</v>
      </c>
      <c r="DE75" s="47" t="e">
        <f t="shared" ref="DE75:DE96" si="51">+DD75/$DD$111</f>
        <v>#DIV/0!</v>
      </c>
      <c r="DF75" s="44">
        <f t="shared" ref="DF75:DF94" si="52">+DB75+DD75</f>
        <v>0</v>
      </c>
      <c r="DG75" s="48" t="e">
        <f t="shared" ref="DG75:DG96" si="53">+DF75/$DF$111</f>
        <v>#DIV/0!</v>
      </c>
      <c r="DH75" s="174"/>
      <c r="DI75" s="187" t="s">
        <v>74</v>
      </c>
      <c r="DJ75" s="46">
        <f t="shared" ref="DJ75:DJ94" si="54">+CZ75</f>
        <v>0</v>
      </c>
      <c r="DK75" s="44">
        <f t="shared" ref="DK75:DK94" si="55">+DF75</f>
        <v>0</v>
      </c>
      <c r="DL75" s="45">
        <f t="shared" ref="DL75:DL94" si="56">+DJ75+DK75</f>
        <v>0</v>
      </c>
      <c r="DM75"/>
    </row>
    <row r="76" spans="1:119" s="60" customFormat="1" ht="15.6" x14ac:dyDescent="0.3">
      <c r="A76" s="33">
        <v>61</v>
      </c>
      <c r="B76" s="33" t="s">
        <v>75</v>
      </c>
      <c r="C76" s="42"/>
      <c r="D76" s="43"/>
      <c r="E76" s="47"/>
      <c r="F76" s="47"/>
      <c r="G76" s="47"/>
      <c r="H76" s="44"/>
      <c r="I76" s="48"/>
      <c r="J76" s="46"/>
      <c r="K76" s="47"/>
      <c r="L76" s="44"/>
      <c r="M76" s="47"/>
      <c r="N76" s="44"/>
      <c r="O76" s="48"/>
      <c r="P76" s="137"/>
      <c r="Q76" s="138"/>
      <c r="R76" s="139"/>
      <c r="S76" s="39"/>
      <c r="T76" s="43"/>
      <c r="U76" s="47"/>
      <c r="V76" s="47"/>
      <c r="W76" s="47"/>
      <c r="X76" s="44"/>
      <c r="Y76" s="48"/>
      <c r="Z76" s="46"/>
      <c r="AA76" s="47"/>
      <c r="AB76" s="44"/>
      <c r="AC76" s="47"/>
      <c r="AD76" s="44"/>
      <c r="AE76" s="48"/>
      <c r="AF76" s="137"/>
      <c r="AG76" s="138"/>
      <c r="AH76" s="139"/>
      <c r="AI76" s="41"/>
      <c r="AJ76" s="43"/>
      <c r="AK76" s="47"/>
      <c r="AL76" s="44"/>
      <c r="AM76" s="47"/>
      <c r="AN76" s="44"/>
      <c r="AO76" s="48"/>
      <c r="AP76" s="46"/>
      <c r="AQ76" s="47"/>
      <c r="AR76" s="44"/>
      <c r="AS76" s="47"/>
      <c r="AT76" s="44"/>
      <c r="AU76" s="48"/>
      <c r="AV76" s="137"/>
      <c r="AW76" s="138"/>
      <c r="AX76" s="139"/>
      <c r="AY76" s="41"/>
      <c r="AZ76" s="43"/>
      <c r="BA76" s="47"/>
      <c r="BB76" s="47"/>
      <c r="BC76" s="47"/>
      <c r="BD76" s="44"/>
      <c r="BE76" s="48"/>
      <c r="BF76" s="46"/>
      <c r="BG76" s="47"/>
      <c r="BH76" s="44"/>
      <c r="BI76" s="47"/>
      <c r="BJ76" s="44"/>
      <c r="BK76" s="48"/>
      <c r="BL76" s="137"/>
      <c r="BM76" s="138"/>
      <c r="BN76" s="139"/>
      <c r="BO76" s="41"/>
      <c r="BP76" s="43"/>
      <c r="BQ76" s="47"/>
      <c r="BR76" s="47"/>
      <c r="BS76" s="47"/>
      <c r="BT76" s="44"/>
      <c r="BU76" s="48"/>
      <c r="BV76" s="46"/>
      <c r="BW76" s="47"/>
      <c r="BX76" s="44"/>
      <c r="BY76" s="47"/>
      <c r="BZ76" s="44"/>
      <c r="CA76" s="48"/>
      <c r="CB76" s="137"/>
      <c r="CC76" s="138"/>
      <c r="CD76" s="139"/>
      <c r="CE76" s="41"/>
      <c r="CF76" s="43"/>
      <c r="CG76" s="47"/>
      <c r="CH76" s="47"/>
      <c r="CI76" s="47"/>
      <c r="CJ76" s="44"/>
      <c r="CK76" s="48"/>
      <c r="CL76" s="46"/>
      <c r="CM76" s="47"/>
      <c r="CN76" s="44"/>
      <c r="CO76" s="47"/>
      <c r="CP76" s="44"/>
      <c r="CQ76" s="48"/>
      <c r="CR76" s="137"/>
      <c r="CS76" s="138"/>
      <c r="CT76" s="139"/>
      <c r="CU76" s="41"/>
      <c r="CV76" s="46">
        <f t="shared" si="44"/>
        <v>0</v>
      </c>
      <c r="CW76" s="47" t="e">
        <f t="shared" si="42"/>
        <v>#DIV/0!</v>
      </c>
      <c r="CX76" s="47">
        <f t="shared" si="45"/>
        <v>0</v>
      </c>
      <c r="CY76" s="47" t="e">
        <f t="shared" si="46"/>
        <v>#DIV/0!</v>
      </c>
      <c r="CZ76" s="44">
        <f t="shared" si="47"/>
        <v>0</v>
      </c>
      <c r="DA76" s="48" t="e">
        <f t="shared" si="48"/>
        <v>#DIV/0!</v>
      </c>
      <c r="DB76" s="46">
        <f t="shared" si="49"/>
        <v>0</v>
      </c>
      <c r="DC76" s="47" t="e">
        <f t="shared" si="34"/>
        <v>#DIV/0!</v>
      </c>
      <c r="DD76" s="44">
        <f t="shared" si="50"/>
        <v>0</v>
      </c>
      <c r="DE76" s="47" t="e">
        <f t="shared" si="51"/>
        <v>#DIV/0!</v>
      </c>
      <c r="DF76" s="44">
        <f t="shared" si="52"/>
        <v>0</v>
      </c>
      <c r="DG76" s="48" t="e">
        <f t="shared" si="53"/>
        <v>#DIV/0!</v>
      </c>
      <c r="DH76" s="174"/>
      <c r="DI76" s="187" t="s">
        <v>75</v>
      </c>
      <c r="DJ76" s="46">
        <f t="shared" si="54"/>
        <v>0</v>
      </c>
      <c r="DK76" s="44">
        <f t="shared" si="55"/>
        <v>0</v>
      </c>
      <c r="DL76" s="45">
        <f t="shared" si="56"/>
        <v>0</v>
      </c>
      <c r="DM76"/>
    </row>
    <row r="77" spans="1:119" s="60" customFormat="1" ht="15.6" x14ac:dyDescent="0.3">
      <c r="A77" s="33">
        <v>62</v>
      </c>
      <c r="B77" s="33" t="s">
        <v>76</v>
      </c>
      <c r="C77" s="42"/>
      <c r="D77" s="43"/>
      <c r="E77" s="47"/>
      <c r="F77" s="47"/>
      <c r="G77" s="47"/>
      <c r="H77" s="44"/>
      <c r="I77" s="48"/>
      <c r="J77" s="46"/>
      <c r="K77" s="47"/>
      <c r="L77" s="44"/>
      <c r="M77" s="47"/>
      <c r="N77" s="44"/>
      <c r="O77" s="48"/>
      <c r="P77" s="137"/>
      <c r="Q77" s="138"/>
      <c r="R77" s="139"/>
      <c r="S77" s="39"/>
      <c r="T77" s="43"/>
      <c r="U77" s="47"/>
      <c r="V77" s="47"/>
      <c r="W77" s="47"/>
      <c r="X77" s="44"/>
      <c r="Y77" s="48"/>
      <c r="Z77" s="46"/>
      <c r="AA77" s="47"/>
      <c r="AB77" s="44"/>
      <c r="AC77" s="47"/>
      <c r="AD77" s="44"/>
      <c r="AE77" s="48"/>
      <c r="AF77" s="137"/>
      <c r="AG77" s="138"/>
      <c r="AH77" s="139"/>
      <c r="AI77" s="41"/>
      <c r="AJ77" s="43"/>
      <c r="AK77" s="47"/>
      <c r="AL77" s="44"/>
      <c r="AM77" s="47"/>
      <c r="AN77" s="44"/>
      <c r="AO77" s="48"/>
      <c r="AP77" s="46"/>
      <c r="AQ77" s="47"/>
      <c r="AR77" s="44"/>
      <c r="AS77" s="47"/>
      <c r="AT77" s="44"/>
      <c r="AU77" s="48"/>
      <c r="AV77" s="137"/>
      <c r="AW77" s="138"/>
      <c r="AX77" s="139"/>
      <c r="AY77" s="41"/>
      <c r="AZ77" s="43"/>
      <c r="BA77" s="47"/>
      <c r="BB77" s="47"/>
      <c r="BC77" s="47"/>
      <c r="BD77" s="44"/>
      <c r="BE77" s="48"/>
      <c r="BF77" s="46"/>
      <c r="BG77" s="47"/>
      <c r="BH77" s="44"/>
      <c r="BI77" s="47"/>
      <c r="BJ77" s="44"/>
      <c r="BK77" s="48"/>
      <c r="BL77" s="137"/>
      <c r="BM77" s="138"/>
      <c r="BN77" s="139"/>
      <c r="BO77" s="41"/>
      <c r="BP77" s="43"/>
      <c r="BQ77" s="47"/>
      <c r="BR77" s="47"/>
      <c r="BS77" s="47"/>
      <c r="BT77" s="44"/>
      <c r="BU77" s="48"/>
      <c r="BV77" s="46"/>
      <c r="BW77" s="47"/>
      <c r="BX77" s="44"/>
      <c r="BY77" s="47"/>
      <c r="BZ77" s="44"/>
      <c r="CA77" s="48"/>
      <c r="CB77" s="137"/>
      <c r="CC77" s="138"/>
      <c r="CD77" s="139"/>
      <c r="CE77" s="41"/>
      <c r="CF77" s="43"/>
      <c r="CG77" s="47"/>
      <c r="CH77" s="47"/>
      <c r="CI77" s="47"/>
      <c r="CJ77" s="44"/>
      <c r="CK77" s="48"/>
      <c r="CL77" s="46"/>
      <c r="CM77" s="47"/>
      <c r="CN77" s="44"/>
      <c r="CO77" s="47"/>
      <c r="CP77" s="44"/>
      <c r="CQ77" s="48"/>
      <c r="CR77" s="137"/>
      <c r="CS77" s="138"/>
      <c r="CT77" s="139"/>
      <c r="CU77" s="41"/>
      <c r="CV77" s="46">
        <f t="shared" si="44"/>
        <v>0</v>
      </c>
      <c r="CW77" s="47" t="e">
        <f t="shared" si="42"/>
        <v>#DIV/0!</v>
      </c>
      <c r="CX77" s="47">
        <f t="shared" si="45"/>
        <v>0</v>
      </c>
      <c r="CY77" s="47" t="e">
        <f t="shared" si="46"/>
        <v>#DIV/0!</v>
      </c>
      <c r="CZ77" s="44">
        <f t="shared" si="47"/>
        <v>0</v>
      </c>
      <c r="DA77" s="48" t="e">
        <f t="shared" si="48"/>
        <v>#DIV/0!</v>
      </c>
      <c r="DB77" s="46">
        <f t="shared" si="49"/>
        <v>0</v>
      </c>
      <c r="DC77" s="47" t="e">
        <f t="shared" si="34"/>
        <v>#DIV/0!</v>
      </c>
      <c r="DD77" s="44">
        <f t="shared" si="50"/>
        <v>0</v>
      </c>
      <c r="DE77" s="47" t="e">
        <f t="shared" si="51"/>
        <v>#DIV/0!</v>
      </c>
      <c r="DF77" s="44">
        <f t="shared" si="52"/>
        <v>0</v>
      </c>
      <c r="DG77" s="48" t="e">
        <f t="shared" si="53"/>
        <v>#DIV/0!</v>
      </c>
      <c r="DH77" s="174"/>
      <c r="DI77" s="187" t="s">
        <v>76</v>
      </c>
      <c r="DJ77" s="46">
        <f t="shared" si="54"/>
        <v>0</v>
      </c>
      <c r="DK77" s="44">
        <f t="shared" si="55"/>
        <v>0</v>
      </c>
      <c r="DL77" s="45">
        <f t="shared" si="56"/>
        <v>0</v>
      </c>
      <c r="DM77"/>
    </row>
    <row r="78" spans="1:119" s="60" customFormat="1" ht="15.6" x14ac:dyDescent="0.3">
      <c r="A78" s="33">
        <v>63</v>
      </c>
      <c r="B78" s="33" t="s">
        <v>77</v>
      </c>
      <c r="C78" s="42"/>
      <c r="D78" s="43"/>
      <c r="E78" s="47"/>
      <c r="F78" s="47"/>
      <c r="G78" s="47"/>
      <c r="H78" s="44"/>
      <c r="I78" s="48"/>
      <c r="J78" s="46"/>
      <c r="K78" s="47"/>
      <c r="L78" s="44"/>
      <c r="M78" s="47"/>
      <c r="N78" s="44"/>
      <c r="O78" s="48"/>
      <c r="P78" s="137"/>
      <c r="Q78" s="138"/>
      <c r="R78" s="139"/>
      <c r="S78" s="39"/>
      <c r="T78" s="43"/>
      <c r="U78" s="47"/>
      <c r="V78" s="47"/>
      <c r="W78" s="47"/>
      <c r="X78" s="44"/>
      <c r="Y78" s="48"/>
      <c r="Z78" s="46"/>
      <c r="AA78" s="47"/>
      <c r="AB78" s="44"/>
      <c r="AC78" s="47"/>
      <c r="AD78" s="44"/>
      <c r="AE78" s="48"/>
      <c r="AF78" s="137"/>
      <c r="AG78" s="138"/>
      <c r="AH78" s="139"/>
      <c r="AI78" s="41"/>
      <c r="AJ78" s="43"/>
      <c r="AK78" s="47"/>
      <c r="AL78" s="44"/>
      <c r="AM78" s="47"/>
      <c r="AN78" s="44"/>
      <c r="AO78" s="48"/>
      <c r="AP78" s="46"/>
      <c r="AQ78" s="47"/>
      <c r="AR78" s="44"/>
      <c r="AS78" s="47"/>
      <c r="AT78" s="44"/>
      <c r="AU78" s="48"/>
      <c r="AV78" s="137"/>
      <c r="AW78" s="138"/>
      <c r="AX78" s="139"/>
      <c r="AY78" s="41"/>
      <c r="AZ78" s="43"/>
      <c r="BA78" s="47"/>
      <c r="BB78" s="47"/>
      <c r="BC78" s="47"/>
      <c r="BD78" s="44"/>
      <c r="BE78" s="48"/>
      <c r="BF78" s="46"/>
      <c r="BG78" s="47"/>
      <c r="BH78" s="44"/>
      <c r="BI78" s="47"/>
      <c r="BJ78" s="44"/>
      <c r="BK78" s="48"/>
      <c r="BL78" s="137"/>
      <c r="BM78" s="138"/>
      <c r="BN78" s="139"/>
      <c r="BO78" s="41"/>
      <c r="BP78" s="43"/>
      <c r="BQ78" s="47"/>
      <c r="BR78" s="47"/>
      <c r="BS78" s="47"/>
      <c r="BT78" s="44"/>
      <c r="BU78" s="48"/>
      <c r="BV78" s="46"/>
      <c r="BW78" s="47"/>
      <c r="BX78" s="44"/>
      <c r="BY78" s="47"/>
      <c r="BZ78" s="44"/>
      <c r="CA78" s="48"/>
      <c r="CB78" s="137"/>
      <c r="CC78" s="138"/>
      <c r="CD78" s="139"/>
      <c r="CE78" s="41"/>
      <c r="CF78" s="43"/>
      <c r="CG78" s="47"/>
      <c r="CH78" s="47"/>
      <c r="CI78" s="47"/>
      <c r="CJ78" s="44"/>
      <c r="CK78" s="48"/>
      <c r="CL78" s="46"/>
      <c r="CM78" s="47"/>
      <c r="CN78" s="44"/>
      <c r="CO78" s="47"/>
      <c r="CP78" s="44"/>
      <c r="CQ78" s="48"/>
      <c r="CR78" s="137"/>
      <c r="CS78" s="138"/>
      <c r="CT78" s="139"/>
      <c r="CU78" s="41"/>
      <c r="CV78" s="46">
        <f t="shared" si="44"/>
        <v>0</v>
      </c>
      <c r="CW78" s="47" t="e">
        <f t="shared" si="42"/>
        <v>#DIV/0!</v>
      </c>
      <c r="CX78" s="47">
        <f t="shared" si="45"/>
        <v>0</v>
      </c>
      <c r="CY78" s="47" t="e">
        <f t="shared" si="46"/>
        <v>#DIV/0!</v>
      </c>
      <c r="CZ78" s="44">
        <f t="shared" si="47"/>
        <v>0</v>
      </c>
      <c r="DA78" s="48" t="e">
        <f t="shared" si="48"/>
        <v>#DIV/0!</v>
      </c>
      <c r="DB78" s="46">
        <f t="shared" si="49"/>
        <v>0</v>
      </c>
      <c r="DC78" s="47" t="e">
        <f t="shared" si="34"/>
        <v>#DIV/0!</v>
      </c>
      <c r="DD78" s="44">
        <f t="shared" si="50"/>
        <v>0</v>
      </c>
      <c r="DE78" s="47" t="e">
        <f t="shared" si="51"/>
        <v>#DIV/0!</v>
      </c>
      <c r="DF78" s="44">
        <f t="shared" si="52"/>
        <v>0</v>
      </c>
      <c r="DG78" s="48" t="e">
        <f t="shared" si="53"/>
        <v>#DIV/0!</v>
      </c>
      <c r="DH78" s="174"/>
      <c r="DI78" s="187" t="s">
        <v>77</v>
      </c>
      <c r="DJ78" s="46">
        <f t="shared" si="54"/>
        <v>0</v>
      </c>
      <c r="DK78" s="44">
        <f t="shared" si="55"/>
        <v>0</v>
      </c>
      <c r="DL78" s="45">
        <f t="shared" si="56"/>
        <v>0</v>
      </c>
      <c r="DM78"/>
    </row>
    <row r="79" spans="1:119" s="60" customFormat="1" ht="15.6" x14ac:dyDescent="0.3">
      <c r="A79" s="33">
        <v>64</v>
      </c>
      <c r="B79" s="33" t="s">
        <v>78</v>
      </c>
      <c r="C79" s="42"/>
      <c r="D79" s="43"/>
      <c r="E79" s="47"/>
      <c r="F79" s="47"/>
      <c r="G79" s="47"/>
      <c r="H79" s="44"/>
      <c r="I79" s="48"/>
      <c r="J79" s="46"/>
      <c r="K79" s="47"/>
      <c r="L79" s="44"/>
      <c r="M79" s="47"/>
      <c r="N79" s="44"/>
      <c r="O79" s="48"/>
      <c r="P79" s="137"/>
      <c r="Q79" s="138"/>
      <c r="R79" s="139"/>
      <c r="S79" s="39"/>
      <c r="T79" s="43"/>
      <c r="U79" s="47"/>
      <c r="V79" s="47"/>
      <c r="W79" s="47"/>
      <c r="X79" s="44"/>
      <c r="Y79" s="48"/>
      <c r="Z79" s="46"/>
      <c r="AA79" s="47"/>
      <c r="AB79" s="44"/>
      <c r="AC79" s="47"/>
      <c r="AD79" s="44"/>
      <c r="AE79" s="48"/>
      <c r="AF79" s="137"/>
      <c r="AG79" s="138"/>
      <c r="AH79" s="139"/>
      <c r="AI79" s="41"/>
      <c r="AJ79" s="43"/>
      <c r="AK79" s="47"/>
      <c r="AL79" s="44"/>
      <c r="AM79" s="47"/>
      <c r="AN79" s="44"/>
      <c r="AO79" s="48"/>
      <c r="AP79" s="46"/>
      <c r="AQ79" s="47"/>
      <c r="AR79" s="44"/>
      <c r="AS79" s="47"/>
      <c r="AT79" s="44"/>
      <c r="AU79" s="48"/>
      <c r="AV79" s="137"/>
      <c r="AW79" s="138"/>
      <c r="AX79" s="139"/>
      <c r="AY79" s="41"/>
      <c r="AZ79" s="43"/>
      <c r="BA79" s="47"/>
      <c r="BB79" s="47"/>
      <c r="BC79" s="47"/>
      <c r="BD79" s="44"/>
      <c r="BE79" s="48"/>
      <c r="BF79" s="46"/>
      <c r="BG79" s="47"/>
      <c r="BH79" s="44"/>
      <c r="BI79" s="47"/>
      <c r="BJ79" s="44"/>
      <c r="BK79" s="48"/>
      <c r="BL79" s="137"/>
      <c r="BM79" s="138"/>
      <c r="BN79" s="139"/>
      <c r="BO79" s="41"/>
      <c r="BP79" s="43"/>
      <c r="BQ79" s="47"/>
      <c r="BR79" s="47"/>
      <c r="BS79" s="47"/>
      <c r="BT79" s="44"/>
      <c r="BU79" s="48"/>
      <c r="BV79" s="46"/>
      <c r="BW79" s="47"/>
      <c r="BX79" s="44"/>
      <c r="BY79" s="47"/>
      <c r="BZ79" s="44"/>
      <c r="CA79" s="48"/>
      <c r="CB79" s="137"/>
      <c r="CC79" s="138"/>
      <c r="CD79" s="139"/>
      <c r="CE79" s="41"/>
      <c r="CF79" s="43"/>
      <c r="CG79" s="47"/>
      <c r="CH79" s="47"/>
      <c r="CI79" s="47"/>
      <c r="CJ79" s="44"/>
      <c r="CK79" s="48"/>
      <c r="CL79" s="46"/>
      <c r="CM79" s="47"/>
      <c r="CN79" s="44"/>
      <c r="CO79" s="47"/>
      <c r="CP79" s="44"/>
      <c r="CQ79" s="48"/>
      <c r="CR79" s="137"/>
      <c r="CS79" s="138"/>
      <c r="CT79" s="139"/>
      <c r="CU79" s="41"/>
      <c r="CV79" s="46">
        <f t="shared" si="44"/>
        <v>0</v>
      </c>
      <c r="CW79" s="47" t="e">
        <f t="shared" si="42"/>
        <v>#DIV/0!</v>
      </c>
      <c r="CX79" s="47">
        <f t="shared" si="45"/>
        <v>0</v>
      </c>
      <c r="CY79" s="47" t="e">
        <f t="shared" si="46"/>
        <v>#DIV/0!</v>
      </c>
      <c r="CZ79" s="44">
        <f t="shared" si="47"/>
        <v>0</v>
      </c>
      <c r="DA79" s="48" t="e">
        <f t="shared" si="48"/>
        <v>#DIV/0!</v>
      </c>
      <c r="DB79" s="46">
        <f t="shared" si="49"/>
        <v>0</v>
      </c>
      <c r="DC79" s="47" t="e">
        <f t="shared" si="34"/>
        <v>#DIV/0!</v>
      </c>
      <c r="DD79" s="44">
        <f t="shared" si="50"/>
        <v>0</v>
      </c>
      <c r="DE79" s="47" t="e">
        <f t="shared" si="51"/>
        <v>#DIV/0!</v>
      </c>
      <c r="DF79" s="44">
        <f t="shared" si="52"/>
        <v>0</v>
      </c>
      <c r="DG79" s="48" t="e">
        <f t="shared" si="53"/>
        <v>#DIV/0!</v>
      </c>
      <c r="DH79" s="174"/>
      <c r="DI79" s="187" t="s">
        <v>78</v>
      </c>
      <c r="DJ79" s="46">
        <f t="shared" si="54"/>
        <v>0</v>
      </c>
      <c r="DK79" s="44">
        <f t="shared" si="55"/>
        <v>0</v>
      </c>
      <c r="DL79" s="45">
        <f t="shared" si="56"/>
        <v>0</v>
      </c>
      <c r="DM79"/>
    </row>
    <row r="80" spans="1:119" s="60" customFormat="1" ht="15.6" x14ac:dyDescent="0.3">
      <c r="A80" s="33">
        <v>65</v>
      </c>
      <c r="B80" s="33" t="s">
        <v>79</v>
      </c>
      <c r="C80" s="42"/>
      <c r="D80" s="43"/>
      <c r="E80" s="47"/>
      <c r="F80" s="47"/>
      <c r="G80" s="47"/>
      <c r="H80" s="44"/>
      <c r="I80" s="48"/>
      <c r="J80" s="46"/>
      <c r="K80" s="47"/>
      <c r="L80" s="44"/>
      <c r="M80" s="47"/>
      <c r="N80" s="44"/>
      <c r="O80" s="48"/>
      <c r="P80" s="137"/>
      <c r="Q80" s="138"/>
      <c r="R80" s="139"/>
      <c r="S80" s="39"/>
      <c r="T80" s="43"/>
      <c r="U80" s="47"/>
      <c r="V80" s="47"/>
      <c r="W80" s="47"/>
      <c r="X80" s="44"/>
      <c r="Y80" s="48"/>
      <c r="Z80" s="46"/>
      <c r="AA80" s="47"/>
      <c r="AB80" s="44"/>
      <c r="AC80" s="47"/>
      <c r="AD80" s="44"/>
      <c r="AE80" s="48"/>
      <c r="AF80" s="137"/>
      <c r="AG80" s="138"/>
      <c r="AH80" s="139"/>
      <c r="AI80" s="41"/>
      <c r="AJ80" s="43"/>
      <c r="AK80" s="47"/>
      <c r="AL80" s="44"/>
      <c r="AM80" s="47"/>
      <c r="AN80" s="44"/>
      <c r="AO80" s="48"/>
      <c r="AP80" s="46"/>
      <c r="AQ80" s="47"/>
      <c r="AR80" s="44"/>
      <c r="AS80" s="47"/>
      <c r="AT80" s="44"/>
      <c r="AU80" s="48"/>
      <c r="AV80" s="137"/>
      <c r="AW80" s="138"/>
      <c r="AX80" s="139"/>
      <c r="AY80" s="41"/>
      <c r="AZ80" s="43"/>
      <c r="BA80" s="47"/>
      <c r="BB80" s="47"/>
      <c r="BC80" s="47"/>
      <c r="BD80" s="44"/>
      <c r="BE80" s="48"/>
      <c r="BF80" s="46"/>
      <c r="BG80" s="47"/>
      <c r="BH80" s="44"/>
      <c r="BI80" s="47"/>
      <c r="BJ80" s="44"/>
      <c r="BK80" s="48"/>
      <c r="BL80" s="137"/>
      <c r="BM80" s="138"/>
      <c r="BN80" s="139"/>
      <c r="BO80" s="41"/>
      <c r="BP80" s="43"/>
      <c r="BQ80" s="47"/>
      <c r="BR80" s="47"/>
      <c r="BS80" s="47"/>
      <c r="BT80" s="44"/>
      <c r="BU80" s="48"/>
      <c r="BV80" s="46"/>
      <c r="BW80" s="47"/>
      <c r="BX80" s="44"/>
      <c r="BY80" s="47"/>
      <c r="BZ80" s="44"/>
      <c r="CA80" s="48"/>
      <c r="CB80" s="137"/>
      <c r="CC80" s="138"/>
      <c r="CD80" s="139"/>
      <c r="CE80" s="41"/>
      <c r="CF80" s="43"/>
      <c r="CG80" s="47"/>
      <c r="CH80" s="47"/>
      <c r="CI80" s="47"/>
      <c r="CJ80" s="44"/>
      <c r="CK80" s="48"/>
      <c r="CL80" s="46"/>
      <c r="CM80" s="47"/>
      <c r="CN80" s="44"/>
      <c r="CO80" s="47"/>
      <c r="CP80" s="44"/>
      <c r="CQ80" s="48"/>
      <c r="CR80" s="137"/>
      <c r="CS80" s="138"/>
      <c r="CT80" s="139"/>
      <c r="CU80" s="41"/>
      <c r="CV80" s="46">
        <f t="shared" si="44"/>
        <v>0</v>
      </c>
      <c r="CW80" s="47" t="e">
        <f t="shared" si="42"/>
        <v>#DIV/0!</v>
      </c>
      <c r="CX80" s="47">
        <f t="shared" si="45"/>
        <v>0</v>
      </c>
      <c r="CY80" s="47" t="e">
        <f t="shared" si="46"/>
        <v>#DIV/0!</v>
      </c>
      <c r="CZ80" s="44">
        <f t="shared" si="47"/>
        <v>0</v>
      </c>
      <c r="DA80" s="48" t="e">
        <f t="shared" si="48"/>
        <v>#DIV/0!</v>
      </c>
      <c r="DB80" s="46">
        <f t="shared" si="49"/>
        <v>0</v>
      </c>
      <c r="DC80" s="47" t="e">
        <f t="shared" si="34"/>
        <v>#DIV/0!</v>
      </c>
      <c r="DD80" s="44">
        <f t="shared" si="50"/>
        <v>0</v>
      </c>
      <c r="DE80" s="47" t="e">
        <f t="shared" si="51"/>
        <v>#DIV/0!</v>
      </c>
      <c r="DF80" s="44">
        <f t="shared" si="52"/>
        <v>0</v>
      </c>
      <c r="DG80" s="48" t="e">
        <f t="shared" si="53"/>
        <v>#DIV/0!</v>
      </c>
      <c r="DH80" s="174"/>
      <c r="DI80" s="187" t="s">
        <v>79</v>
      </c>
      <c r="DJ80" s="46">
        <f t="shared" si="54"/>
        <v>0</v>
      </c>
      <c r="DK80" s="44">
        <f t="shared" si="55"/>
        <v>0</v>
      </c>
      <c r="DL80" s="45">
        <f t="shared" si="56"/>
        <v>0</v>
      </c>
      <c r="DM80"/>
    </row>
    <row r="81" spans="1:119" s="60" customFormat="1" ht="15.6" x14ac:dyDescent="0.3">
      <c r="A81" s="33">
        <v>66</v>
      </c>
      <c r="B81" s="33" t="s">
        <v>80</v>
      </c>
      <c r="C81" s="42"/>
      <c r="D81" s="43"/>
      <c r="E81" s="47"/>
      <c r="F81" s="47"/>
      <c r="G81" s="47"/>
      <c r="H81" s="44"/>
      <c r="I81" s="48"/>
      <c r="J81" s="46"/>
      <c r="K81" s="47"/>
      <c r="L81" s="44"/>
      <c r="M81" s="47"/>
      <c r="N81" s="44"/>
      <c r="O81" s="48"/>
      <c r="P81" s="137"/>
      <c r="Q81" s="138"/>
      <c r="R81" s="139"/>
      <c r="S81" s="39"/>
      <c r="T81" s="43"/>
      <c r="U81" s="47"/>
      <c r="V81" s="47"/>
      <c r="W81" s="47"/>
      <c r="X81" s="44"/>
      <c r="Y81" s="48"/>
      <c r="Z81" s="46"/>
      <c r="AA81" s="47"/>
      <c r="AB81" s="44"/>
      <c r="AC81" s="47"/>
      <c r="AD81" s="44"/>
      <c r="AE81" s="48"/>
      <c r="AF81" s="137"/>
      <c r="AG81" s="138"/>
      <c r="AH81" s="139"/>
      <c r="AI81" s="41"/>
      <c r="AJ81" s="43"/>
      <c r="AK81" s="47"/>
      <c r="AL81" s="44"/>
      <c r="AM81" s="47"/>
      <c r="AN81" s="44"/>
      <c r="AO81" s="48"/>
      <c r="AP81" s="46"/>
      <c r="AQ81" s="47"/>
      <c r="AR81" s="44"/>
      <c r="AS81" s="47"/>
      <c r="AT81" s="44"/>
      <c r="AU81" s="48"/>
      <c r="AV81" s="137"/>
      <c r="AW81" s="138"/>
      <c r="AX81" s="139"/>
      <c r="AY81" s="41"/>
      <c r="AZ81" s="43"/>
      <c r="BA81" s="47"/>
      <c r="BB81" s="47"/>
      <c r="BC81" s="47"/>
      <c r="BD81" s="44"/>
      <c r="BE81" s="48"/>
      <c r="BF81" s="46"/>
      <c r="BG81" s="47"/>
      <c r="BH81" s="44"/>
      <c r="BI81" s="47"/>
      <c r="BJ81" s="44"/>
      <c r="BK81" s="48"/>
      <c r="BL81" s="137"/>
      <c r="BM81" s="138"/>
      <c r="BN81" s="139"/>
      <c r="BO81" s="41"/>
      <c r="BP81" s="43"/>
      <c r="BQ81" s="47"/>
      <c r="BR81" s="47"/>
      <c r="BS81" s="47"/>
      <c r="BT81" s="44"/>
      <c r="BU81" s="48"/>
      <c r="BV81" s="46"/>
      <c r="BW81" s="47"/>
      <c r="BX81" s="44"/>
      <c r="BY81" s="47"/>
      <c r="BZ81" s="44"/>
      <c r="CA81" s="48"/>
      <c r="CB81" s="137"/>
      <c r="CC81" s="138"/>
      <c r="CD81" s="139"/>
      <c r="CE81" s="41"/>
      <c r="CF81" s="43"/>
      <c r="CG81" s="47"/>
      <c r="CH81" s="47"/>
      <c r="CI81" s="47"/>
      <c r="CJ81" s="44"/>
      <c r="CK81" s="48"/>
      <c r="CL81" s="46"/>
      <c r="CM81" s="47"/>
      <c r="CN81" s="44"/>
      <c r="CO81" s="47"/>
      <c r="CP81" s="44"/>
      <c r="CQ81" s="48"/>
      <c r="CR81" s="137"/>
      <c r="CS81" s="138"/>
      <c r="CT81" s="139"/>
      <c r="CU81" s="41"/>
      <c r="CV81" s="46">
        <f t="shared" si="44"/>
        <v>0</v>
      </c>
      <c r="CW81" s="47" t="e">
        <f t="shared" si="42"/>
        <v>#DIV/0!</v>
      </c>
      <c r="CX81" s="47">
        <f t="shared" si="45"/>
        <v>0</v>
      </c>
      <c r="CY81" s="47" t="e">
        <f t="shared" si="46"/>
        <v>#DIV/0!</v>
      </c>
      <c r="CZ81" s="44">
        <f t="shared" si="47"/>
        <v>0</v>
      </c>
      <c r="DA81" s="48" t="e">
        <f t="shared" si="48"/>
        <v>#DIV/0!</v>
      </c>
      <c r="DB81" s="46">
        <f t="shared" si="49"/>
        <v>0</v>
      </c>
      <c r="DC81" s="47" t="e">
        <f t="shared" si="34"/>
        <v>#DIV/0!</v>
      </c>
      <c r="DD81" s="44">
        <f t="shared" si="50"/>
        <v>0</v>
      </c>
      <c r="DE81" s="47" t="e">
        <f t="shared" si="51"/>
        <v>#DIV/0!</v>
      </c>
      <c r="DF81" s="44">
        <f t="shared" si="52"/>
        <v>0</v>
      </c>
      <c r="DG81" s="48" t="e">
        <f t="shared" si="53"/>
        <v>#DIV/0!</v>
      </c>
      <c r="DH81" s="174"/>
      <c r="DI81" s="187" t="s">
        <v>80</v>
      </c>
      <c r="DJ81" s="46">
        <f t="shared" si="54"/>
        <v>0</v>
      </c>
      <c r="DK81" s="44">
        <f t="shared" si="55"/>
        <v>0</v>
      </c>
      <c r="DL81" s="45">
        <f t="shared" si="56"/>
        <v>0</v>
      </c>
      <c r="DM81"/>
    </row>
    <row r="82" spans="1:119" s="60" customFormat="1" ht="15.6" x14ac:dyDescent="0.3">
      <c r="A82" s="33">
        <v>67</v>
      </c>
      <c r="B82" s="33" t="s">
        <v>81</v>
      </c>
      <c r="C82" s="42"/>
      <c r="D82" s="43"/>
      <c r="E82" s="47"/>
      <c r="F82" s="47"/>
      <c r="G82" s="47"/>
      <c r="H82" s="44"/>
      <c r="I82" s="48"/>
      <c r="J82" s="46"/>
      <c r="K82" s="47"/>
      <c r="L82" s="44"/>
      <c r="M82" s="47"/>
      <c r="N82" s="44"/>
      <c r="O82" s="48"/>
      <c r="P82" s="137"/>
      <c r="Q82" s="138"/>
      <c r="R82" s="139"/>
      <c r="S82" s="39"/>
      <c r="T82" s="43"/>
      <c r="U82" s="47"/>
      <c r="V82" s="47"/>
      <c r="W82" s="47"/>
      <c r="X82" s="44"/>
      <c r="Y82" s="48"/>
      <c r="Z82" s="46"/>
      <c r="AA82" s="47"/>
      <c r="AB82" s="44"/>
      <c r="AC82" s="47"/>
      <c r="AD82" s="44"/>
      <c r="AE82" s="48"/>
      <c r="AF82" s="137"/>
      <c r="AG82" s="138"/>
      <c r="AH82" s="139"/>
      <c r="AI82" s="41"/>
      <c r="AJ82" s="43"/>
      <c r="AK82" s="47"/>
      <c r="AL82" s="44"/>
      <c r="AM82" s="47"/>
      <c r="AN82" s="44"/>
      <c r="AO82" s="48"/>
      <c r="AP82" s="46"/>
      <c r="AQ82" s="47"/>
      <c r="AR82" s="44"/>
      <c r="AS82" s="47"/>
      <c r="AT82" s="44"/>
      <c r="AU82" s="48"/>
      <c r="AV82" s="137"/>
      <c r="AW82" s="138"/>
      <c r="AX82" s="139"/>
      <c r="AY82" s="41"/>
      <c r="AZ82" s="43"/>
      <c r="BA82" s="47"/>
      <c r="BB82" s="47"/>
      <c r="BC82" s="47"/>
      <c r="BD82" s="44"/>
      <c r="BE82" s="48"/>
      <c r="BF82" s="46"/>
      <c r="BG82" s="47"/>
      <c r="BH82" s="44"/>
      <c r="BI82" s="47"/>
      <c r="BJ82" s="44"/>
      <c r="BK82" s="48"/>
      <c r="BL82" s="137"/>
      <c r="BM82" s="138"/>
      <c r="BN82" s="139"/>
      <c r="BO82" s="41"/>
      <c r="BP82" s="43"/>
      <c r="BQ82" s="47"/>
      <c r="BR82" s="47"/>
      <c r="BS82" s="47"/>
      <c r="BT82" s="44"/>
      <c r="BU82" s="48"/>
      <c r="BV82" s="46"/>
      <c r="BW82" s="47"/>
      <c r="BX82" s="44"/>
      <c r="BY82" s="47"/>
      <c r="BZ82" s="44"/>
      <c r="CA82" s="48"/>
      <c r="CB82" s="137"/>
      <c r="CC82" s="138"/>
      <c r="CD82" s="139"/>
      <c r="CE82" s="41"/>
      <c r="CF82" s="43"/>
      <c r="CG82" s="47"/>
      <c r="CH82" s="47"/>
      <c r="CI82" s="47"/>
      <c r="CJ82" s="44"/>
      <c r="CK82" s="48"/>
      <c r="CL82" s="46"/>
      <c r="CM82" s="47"/>
      <c r="CN82" s="44"/>
      <c r="CO82" s="47"/>
      <c r="CP82" s="44"/>
      <c r="CQ82" s="48"/>
      <c r="CR82" s="137"/>
      <c r="CS82" s="138"/>
      <c r="CT82" s="139"/>
      <c r="CU82" s="41"/>
      <c r="CV82" s="46">
        <f t="shared" si="44"/>
        <v>0</v>
      </c>
      <c r="CW82" s="47" t="e">
        <f t="shared" si="42"/>
        <v>#DIV/0!</v>
      </c>
      <c r="CX82" s="47">
        <f t="shared" si="45"/>
        <v>0</v>
      </c>
      <c r="CY82" s="47" t="e">
        <f t="shared" si="46"/>
        <v>#DIV/0!</v>
      </c>
      <c r="CZ82" s="44">
        <f t="shared" si="47"/>
        <v>0</v>
      </c>
      <c r="DA82" s="48" t="e">
        <f t="shared" si="48"/>
        <v>#DIV/0!</v>
      </c>
      <c r="DB82" s="46">
        <f t="shared" si="49"/>
        <v>0</v>
      </c>
      <c r="DC82" s="47" t="e">
        <f t="shared" si="34"/>
        <v>#DIV/0!</v>
      </c>
      <c r="DD82" s="44">
        <f t="shared" si="50"/>
        <v>0</v>
      </c>
      <c r="DE82" s="47" t="e">
        <f t="shared" si="51"/>
        <v>#DIV/0!</v>
      </c>
      <c r="DF82" s="44">
        <f t="shared" si="52"/>
        <v>0</v>
      </c>
      <c r="DG82" s="48" t="e">
        <f t="shared" si="53"/>
        <v>#DIV/0!</v>
      </c>
      <c r="DH82" s="174"/>
      <c r="DI82" s="187" t="s">
        <v>81</v>
      </c>
      <c r="DJ82" s="46">
        <f t="shared" si="54"/>
        <v>0</v>
      </c>
      <c r="DK82" s="44">
        <f t="shared" si="55"/>
        <v>0</v>
      </c>
      <c r="DL82" s="45">
        <f t="shared" si="56"/>
        <v>0</v>
      </c>
      <c r="DM82"/>
    </row>
    <row r="83" spans="1:119" s="60" customFormat="1" ht="15.6" x14ac:dyDescent="0.3">
      <c r="A83" s="33">
        <v>68</v>
      </c>
      <c r="B83" s="33" t="s">
        <v>82</v>
      </c>
      <c r="C83" s="42"/>
      <c r="D83" s="43"/>
      <c r="E83" s="47"/>
      <c r="F83" s="47"/>
      <c r="G83" s="47"/>
      <c r="H83" s="44"/>
      <c r="I83" s="48"/>
      <c r="J83" s="46"/>
      <c r="K83" s="47"/>
      <c r="L83" s="44"/>
      <c r="M83" s="47"/>
      <c r="N83" s="44"/>
      <c r="O83" s="48"/>
      <c r="P83" s="137"/>
      <c r="Q83" s="138"/>
      <c r="R83" s="139"/>
      <c r="S83" s="39"/>
      <c r="T83" s="43"/>
      <c r="U83" s="47"/>
      <c r="V83" s="47"/>
      <c r="W83" s="47"/>
      <c r="X83" s="44"/>
      <c r="Y83" s="48"/>
      <c r="Z83" s="46"/>
      <c r="AA83" s="47"/>
      <c r="AB83" s="44"/>
      <c r="AC83" s="47"/>
      <c r="AD83" s="44"/>
      <c r="AE83" s="48"/>
      <c r="AF83" s="137"/>
      <c r="AG83" s="138"/>
      <c r="AH83" s="139"/>
      <c r="AI83" s="41"/>
      <c r="AJ83" s="43"/>
      <c r="AK83" s="47"/>
      <c r="AL83" s="44"/>
      <c r="AM83" s="47"/>
      <c r="AN83" s="44"/>
      <c r="AO83" s="48"/>
      <c r="AP83" s="46"/>
      <c r="AQ83" s="47"/>
      <c r="AR83" s="44"/>
      <c r="AS83" s="47"/>
      <c r="AT83" s="44"/>
      <c r="AU83" s="48"/>
      <c r="AV83" s="137"/>
      <c r="AW83" s="138"/>
      <c r="AX83" s="139"/>
      <c r="AY83" s="41"/>
      <c r="AZ83" s="43"/>
      <c r="BA83" s="47"/>
      <c r="BB83" s="47"/>
      <c r="BC83" s="47"/>
      <c r="BD83" s="44"/>
      <c r="BE83" s="48"/>
      <c r="BF83" s="46"/>
      <c r="BG83" s="47"/>
      <c r="BH83" s="44"/>
      <c r="BI83" s="47"/>
      <c r="BJ83" s="44"/>
      <c r="BK83" s="48"/>
      <c r="BL83" s="137"/>
      <c r="BM83" s="138"/>
      <c r="BN83" s="139"/>
      <c r="BO83" s="41"/>
      <c r="BP83" s="43"/>
      <c r="BQ83" s="47"/>
      <c r="BR83" s="47"/>
      <c r="BS83" s="47"/>
      <c r="BT83" s="44"/>
      <c r="BU83" s="48"/>
      <c r="BV83" s="46"/>
      <c r="BW83" s="47"/>
      <c r="BX83" s="44"/>
      <c r="BY83" s="47"/>
      <c r="BZ83" s="44"/>
      <c r="CA83" s="48"/>
      <c r="CB83" s="137"/>
      <c r="CC83" s="138"/>
      <c r="CD83" s="139"/>
      <c r="CE83" s="41"/>
      <c r="CF83" s="43"/>
      <c r="CG83" s="47"/>
      <c r="CH83" s="47"/>
      <c r="CI83" s="47"/>
      <c r="CJ83" s="44"/>
      <c r="CK83" s="48"/>
      <c r="CL83" s="46"/>
      <c r="CM83" s="47"/>
      <c r="CN83" s="44"/>
      <c r="CO83" s="47"/>
      <c r="CP83" s="44"/>
      <c r="CQ83" s="48"/>
      <c r="CR83" s="137"/>
      <c r="CS83" s="138"/>
      <c r="CT83" s="139"/>
      <c r="CU83" s="41"/>
      <c r="CV83" s="46">
        <f t="shared" si="44"/>
        <v>0</v>
      </c>
      <c r="CW83" s="47" t="e">
        <f t="shared" si="42"/>
        <v>#DIV/0!</v>
      </c>
      <c r="CX83" s="47">
        <f t="shared" si="45"/>
        <v>0</v>
      </c>
      <c r="CY83" s="47" t="e">
        <f t="shared" si="46"/>
        <v>#DIV/0!</v>
      </c>
      <c r="CZ83" s="44">
        <f t="shared" si="47"/>
        <v>0</v>
      </c>
      <c r="DA83" s="48" t="e">
        <f t="shared" si="48"/>
        <v>#DIV/0!</v>
      </c>
      <c r="DB83" s="46">
        <f t="shared" si="49"/>
        <v>0</v>
      </c>
      <c r="DC83" s="47" t="e">
        <f t="shared" si="34"/>
        <v>#DIV/0!</v>
      </c>
      <c r="DD83" s="44">
        <f t="shared" si="50"/>
        <v>0</v>
      </c>
      <c r="DE83" s="47" t="e">
        <f t="shared" si="51"/>
        <v>#DIV/0!</v>
      </c>
      <c r="DF83" s="44">
        <f t="shared" si="52"/>
        <v>0</v>
      </c>
      <c r="DG83" s="48" t="e">
        <f t="shared" si="53"/>
        <v>#DIV/0!</v>
      </c>
      <c r="DH83" s="174"/>
      <c r="DI83" s="187" t="s">
        <v>82</v>
      </c>
      <c r="DJ83" s="46">
        <f t="shared" si="54"/>
        <v>0</v>
      </c>
      <c r="DK83" s="44">
        <f t="shared" si="55"/>
        <v>0</v>
      </c>
      <c r="DL83" s="45">
        <f t="shared" si="56"/>
        <v>0</v>
      </c>
      <c r="DM83"/>
    </row>
    <row r="84" spans="1:119" s="60" customFormat="1" ht="15.6" x14ac:dyDescent="0.3">
      <c r="A84" s="33">
        <v>69</v>
      </c>
      <c r="B84" s="33" t="s">
        <v>83</v>
      </c>
      <c r="C84" s="42"/>
      <c r="D84" s="43"/>
      <c r="E84" s="47"/>
      <c r="F84" s="47"/>
      <c r="G84" s="47"/>
      <c r="H84" s="44"/>
      <c r="I84" s="48"/>
      <c r="J84" s="46"/>
      <c r="K84" s="47"/>
      <c r="L84" s="44"/>
      <c r="M84" s="47"/>
      <c r="N84" s="44"/>
      <c r="O84" s="48"/>
      <c r="P84" s="137"/>
      <c r="Q84" s="138"/>
      <c r="R84" s="139"/>
      <c r="S84" s="39"/>
      <c r="T84" s="43"/>
      <c r="U84" s="47"/>
      <c r="V84" s="47"/>
      <c r="W84" s="47"/>
      <c r="X84" s="44"/>
      <c r="Y84" s="48"/>
      <c r="Z84" s="46"/>
      <c r="AA84" s="47"/>
      <c r="AB84" s="44"/>
      <c r="AC84" s="47"/>
      <c r="AD84" s="44"/>
      <c r="AE84" s="48"/>
      <c r="AF84" s="137"/>
      <c r="AG84" s="138"/>
      <c r="AH84" s="139"/>
      <c r="AI84" s="41"/>
      <c r="AJ84" s="43"/>
      <c r="AK84" s="47"/>
      <c r="AL84" s="44"/>
      <c r="AM84" s="47"/>
      <c r="AN84" s="44"/>
      <c r="AO84" s="48"/>
      <c r="AP84" s="46"/>
      <c r="AQ84" s="47"/>
      <c r="AR84" s="44"/>
      <c r="AS84" s="47"/>
      <c r="AT84" s="44"/>
      <c r="AU84" s="48"/>
      <c r="AV84" s="137"/>
      <c r="AW84" s="138"/>
      <c r="AX84" s="139"/>
      <c r="AY84" s="41"/>
      <c r="AZ84" s="43"/>
      <c r="BA84" s="47"/>
      <c r="BB84" s="47"/>
      <c r="BC84" s="47"/>
      <c r="BD84" s="44"/>
      <c r="BE84" s="48"/>
      <c r="BF84" s="46"/>
      <c r="BG84" s="47"/>
      <c r="BH84" s="44"/>
      <c r="BI84" s="47"/>
      <c r="BJ84" s="44"/>
      <c r="BK84" s="48"/>
      <c r="BL84" s="137"/>
      <c r="BM84" s="138"/>
      <c r="BN84" s="139"/>
      <c r="BO84" s="41"/>
      <c r="BP84" s="43"/>
      <c r="BQ84" s="47"/>
      <c r="BR84" s="47"/>
      <c r="BS84" s="47"/>
      <c r="BT84" s="44"/>
      <c r="BU84" s="48"/>
      <c r="BV84" s="46"/>
      <c r="BW84" s="47"/>
      <c r="BX84" s="44"/>
      <c r="BY84" s="47"/>
      <c r="BZ84" s="44"/>
      <c r="CA84" s="48"/>
      <c r="CB84" s="137"/>
      <c r="CC84" s="138"/>
      <c r="CD84" s="139"/>
      <c r="CE84" s="41"/>
      <c r="CF84" s="43"/>
      <c r="CG84" s="47"/>
      <c r="CH84" s="47"/>
      <c r="CI84" s="47"/>
      <c r="CJ84" s="44"/>
      <c r="CK84" s="48"/>
      <c r="CL84" s="46"/>
      <c r="CM84" s="47"/>
      <c r="CN84" s="44"/>
      <c r="CO84" s="47"/>
      <c r="CP84" s="44"/>
      <c r="CQ84" s="48"/>
      <c r="CR84" s="137"/>
      <c r="CS84" s="138"/>
      <c r="CT84" s="139"/>
      <c r="CU84" s="41"/>
      <c r="CV84" s="46">
        <f t="shared" si="44"/>
        <v>0</v>
      </c>
      <c r="CW84" s="47" t="e">
        <f t="shared" si="42"/>
        <v>#DIV/0!</v>
      </c>
      <c r="CX84" s="47">
        <f t="shared" si="45"/>
        <v>0</v>
      </c>
      <c r="CY84" s="47" t="e">
        <f t="shared" si="46"/>
        <v>#DIV/0!</v>
      </c>
      <c r="CZ84" s="44">
        <f t="shared" si="47"/>
        <v>0</v>
      </c>
      <c r="DA84" s="48" t="e">
        <f t="shared" si="48"/>
        <v>#DIV/0!</v>
      </c>
      <c r="DB84" s="46">
        <f t="shared" si="49"/>
        <v>0</v>
      </c>
      <c r="DC84" s="47" t="e">
        <f t="shared" si="34"/>
        <v>#DIV/0!</v>
      </c>
      <c r="DD84" s="44">
        <f t="shared" si="50"/>
        <v>0</v>
      </c>
      <c r="DE84" s="47" t="e">
        <f t="shared" si="51"/>
        <v>#DIV/0!</v>
      </c>
      <c r="DF84" s="44">
        <f t="shared" si="52"/>
        <v>0</v>
      </c>
      <c r="DG84" s="48" t="e">
        <f t="shared" si="53"/>
        <v>#DIV/0!</v>
      </c>
      <c r="DH84" s="174"/>
      <c r="DI84" s="187" t="s">
        <v>83</v>
      </c>
      <c r="DJ84" s="46">
        <f t="shared" si="54"/>
        <v>0</v>
      </c>
      <c r="DK84" s="44">
        <f t="shared" si="55"/>
        <v>0</v>
      </c>
      <c r="DL84" s="45">
        <f t="shared" si="56"/>
        <v>0</v>
      </c>
      <c r="DM84"/>
    </row>
    <row r="85" spans="1:119" s="60" customFormat="1" ht="15.6" x14ac:dyDescent="0.3">
      <c r="A85" s="33">
        <v>70</v>
      </c>
      <c r="B85" s="33" t="s">
        <v>84</v>
      </c>
      <c r="C85" s="42"/>
      <c r="D85" s="43"/>
      <c r="E85" s="47"/>
      <c r="F85" s="47"/>
      <c r="G85" s="47"/>
      <c r="H85" s="44"/>
      <c r="I85" s="48"/>
      <c r="J85" s="46"/>
      <c r="K85" s="47"/>
      <c r="L85" s="44"/>
      <c r="M85" s="47"/>
      <c r="N85" s="44"/>
      <c r="O85" s="48"/>
      <c r="P85" s="137"/>
      <c r="Q85" s="138"/>
      <c r="R85" s="139"/>
      <c r="S85" s="39"/>
      <c r="T85" s="43"/>
      <c r="U85" s="47"/>
      <c r="V85" s="47"/>
      <c r="W85" s="47"/>
      <c r="X85" s="44"/>
      <c r="Y85" s="48"/>
      <c r="Z85" s="46"/>
      <c r="AA85" s="47"/>
      <c r="AB85" s="44"/>
      <c r="AC85" s="47"/>
      <c r="AD85" s="44"/>
      <c r="AE85" s="48"/>
      <c r="AF85" s="137"/>
      <c r="AG85" s="138"/>
      <c r="AH85" s="139"/>
      <c r="AI85" s="41"/>
      <c r="AJ85" s="43"/>
      <c r="AK85" s="47"/>
      <c r="AL85" s="44"/>
      <c r="AM85" s="47"/>
      <c r="AN85" s="44"/>
      <c r="AO85" s="48"/>
      <c r="AP85" s="46"/>
      <c r="AQ85" s="47"/>
      <c r="AR85" s="44"/>
      <c r="AS85" s="47"/>
      <c r="AT85" s="44"/>
      <c r="AU85" s="48"/>
      <c r="AV85" s="137"/>
      <c r="AW85" s="138"/>
      <c r="AX85" s="139"/>
      <c r="AY85" s="41"/>
      <c r="AZ85" s="43"/>
      <c r="BA85" s="47"/>
      <c r="BB85" s="47"/>
      <c r="BC85" s="47"/>
      <c r="BD85" s="44"/>
      <c r="BE85" s="48"/>
      <c r="BF85" s="46"/>
      <c r="BG85" s="47"/>
      <c r="BH85" s="44"/>
      <c r="BI85" s="47"/>
      <c r="BJ85" s="44"/>
      <c r="BK85" s="48"/>
      <c r="BL85" s="137"/>
      <c r="BM85" s="138"/>
      <c r="BN85" s="139"/>
      <c r="BO85" s="41"/>
      <c r="BP85" s="43"/>
      <c r="BQ85" s="47"/>
      <c r="BR85" s="47"/>
      <c r="BS85" s="47"/>
      <c r="BT85" s="44"/>
      <c r="BU85" s="48"/>
      <c r="BV85" s="46"/>
      <c r="BW85" s="47"/>
      <c r="BX85" s="44"/>
      <c r="BY85" s="47"/>
      <c r="BZ85" s="44"/>
      <c r="CA85" s="48"/>
      <c r="CB85" s="137"/>
      <c r="CC85" s="138"/>
      <c r="CD85" s="139"/>
      <c r="CE85" s="41"/>
      <c r="CF85" s="43"/>
      <c r="CG85" s="47"/>
      <c r="CH85" s="47"/>
      <c r="CI85" s="47"/>
      <c r="CJ85" s="44"/>
      <c r="CK85" s="48"/>
      <c r="CL85" s="46"/>
      <c r="CM85" s="47"/>
      <c r="CN85" s="44"/>
      <c r="CO85" s="47"/>
      <c r="CP85" s="44"/>
      <c r="CQ85" s="48"/>
      <c r="CR85" s="137"/>
      <c r="CS85" s="138"/>
      <c r="CT85" s="139"/>
      <c r="CU85" s="41"/>
      <c r="CV85" s="46">
        <f t="shared" si="44"/>
        <v>0</v>
      </c>
      <c r="CW85" s="47" t="e">
        <f t="shared" si="42"/>
        <v>#DIV/0!</v>
      </c>
      <c r="CX85" s="47">
        <f t="shared" si="45"/>
        <v>0</v>
      </c>
      <c r="CY85" s="47" t="e">
        <f t="shared" si="46"/>
        <v>#DIV/0!</v>
      </c>
      <c r="CZ85" s="44">
        <f t="shared" si="47"/>
        <v>0</v>
      </c>
      <c r="DA85" s="48" t="e">
        <f t="shared" si="48"/>
        <v>#DIV/0!</v>
      </c>
      <c r="DB85" s="46">
        <f t="shared" si="49"/>
        <v>0</v>
      </c>
      <c r="DC85" s="47" t="e">
        <f t="shared" si="34"/>
        <v>#DIV/0!</v>
      </c>
      <c r="DD85" s="44">
        <f t="shared" si="50"/>
        <v>0</v>
      </c>
      <c r="DE85" s="47" t="e">
        <f t="shared" si="51"/>
        <v>#DIV/0!</v>
      </c>
      <c r="DF85" s="44">
        <f t="shared" si="52"/>
        <v>0</v>
      </c>
      <c r="DG85" s="48" t="e">
        <f t="shared" si="53"/>
        <v>#DIV/0!</v>
      </c>
      <c r="DH85" s="174"/>
      <c r="DI85" s="187" t="s">
        <v>84</v>
      </c>
      <c r="DJ85" s="46">
        <f t="shared" si="54"/>
        <v>0</v>
      </c>
      <c r="DK85" s="44">
        <f t="shared" si="55"/>
        <v>0</v>
      </c>
      <c r="DL85" s="45">
        <f t="shared" si="56"/>
        <v>0</v>
      </c>
      <c r="DM85"/>
    </row>
    <row r="86" spans="1:119" s="60" customFormat="1" ht="15.6" x14ac:dyDescent="0.3">
      <c r="A86" s="33">
        <v>71</v>
      </c>
      <c r="B86" s="33" t="s">
        <v>85</v>
      </c>
      <c r="C86" s="42"/>
      <c r="D86" s="43"/>
      <c r="E86" s="47"/>
      <c r="F86" s="47"/>
      <c r="G86" s="47"/>
      <c r="H86" s="44"/>
      <c r="I86" s="48"/>
      <c r="J86" s="46"/>
      <c r="K86" s="47"/>
      <c r="L86" s="44"/>
      <c r="M86" s="47"/>
      <c r="N86" s="44"/>
      <c r="O86" s="48"/>
      <c r="P86" s="137"/>
      <c r="Q86" s="138"/>
      <c r="R86" s="139"/>
      <c r="S86" s="39"/>
      <c r="T86" s="43"/>
      <c r="U86" s="47"/>
      <c r="V86" s="47"/>
      <c r="W86" s="47"/>
      <c r="X86" s="44"/>
      <c r="Y86" s="48"/>
      <c r="Z86" s="46"/>
      <c r="AA86" s="47"/>
      <c r="AB86" s="44"/>
      <c r="AC86" s="47"/>
      <c r="AD86" s="44"/>
      <c r="AE86" s="48"/>
      <c r="AF86" s="137"/>
      <c r="AG86" s="138"/>
      <c r="AH86" s="139"/>
      <c r="AI86" s="41"/>
      <c r="AJ86" s="43"/>
      <c r="AK86" s="47"/>
      <c r="AL86" s="44"/>
      <c r="AM86" s="47"/>
      <c r="AN86" s="44"/>
      <c r="AO86" s="48"/>
      <c r="AP86" s="46"/>
      <c r="AQ86" s="47"/>
      <c r="AR86" s="44"/>
      <c r="AS86" s="47"/>
      <c r="AT86" s="44"/>
      <c r="AU86" s="48"/>
      <c r="AV86" s="137"/>
      <c r="AW86" s="138"/>
      <c r="AX86" s="139"/>
      <c r="AY86" s="41"/>
      <c r="AZ86" s="43"/>
      <c r="BA86" s="47"/>
      <c r="BB86" s="47"/>
      <c r="BC86" s="47"/>
      <c r="BD86" s="44"/>
      <c r="BE86" s="48"/>
      <c r="BF86" s="46"/>
      <c r="BG86" s="47"/>
      <c r="BH86" s="44"/>
      <c r="BI86" s="47"/>
      <c r="BJ86" s="44"/>
      <c r="BK86" s="48"/>
      <c r="BL86" s="137"/>
      <c r="BM86" s="138"/>
      <c r="BN86" s="139"/>
      <c r="BO86" s="41"/>
      <c r="BP86" s="43"/>
      <c r="BQ86" s="47"/>
      <c r="BR86" s="47"/>
      <c r="BS86" s="47"/>
      <c r="BT86" s="44"/>
      <c r="BU86" s="48"/>
      <c r="BV86" s="46"/>
      <c r="BW86" s="47"/>
      <c r="BX86" s="44"/>
      <c r="BY86" s="47"/>
      <c r="BZ86" s="44"/>
      <c r="CA86" s="48"/>
      <c r="CB86" s="137"/>
      <c r="CC86" s="138"/>
      <c r="CD86" s="139"/>
      <c r="CE86" s="41"/>
      <c r="CF86" s="43"/>
      <c r="CG86" s="47"/>
      <c r="CH86" s="47"/>
      <c r="CI86" s="47"/>
      <c r="CJ86" s="44"/>
      <c r="CK86" s="48"/>
      <c r="CL86" s="46"/>
      <c r="CM86" s="47"/>
      <c r="CN86" s="44"/>
      <c r="CO86" s="47"/>
      <c r="CP86" s="44"/>
      <c r="CQ86" s="48"/>
      <c r="CR86" s="137"/>
      <c r="CS86" s="138"/>
      <c r="CT86" s="139"/>
      <c r="CU86" s="41"/>
      <c r="CV86" s="46">
        <f t="shared" si="44"/>
        <v>0</v>
      </c>
      <c r="CW86" s="47" t="e">
        <f t="shared" si="42"/>
        <v>#DIV/0!</v>
      </c>
      <c r="CX86" s="47">
        <f t="shared" si="45"/>
        <v>0</v>
      </c>
      <c r="CY86" s="47" t="e">
        <f t="shared" si="46"/>
        <v>#DIV/0!</v>
      </c>
      <c r="CZ86" s="44">
        <f t="shared" si="47"/>
        <v>0</v>
      </c>
      <c r="DA86" s="48" t="e">
        <f t="shared" si="48"/>
        <v>#DIV/0!</v>
      </c>
      <c r="DB86" s="46">
        <f t="shared" si="49"/>
        <v>0</v>
      </c>
      <c r="DC86" s="47" t="e">
        <f t="shared" si="34"/>
        <v>#DIV/0!</v>
      </c>
      <c r="DD86" s="44">
        <f t="shared" si="50"/>
        <v>0</v>
      </c>
      <c r="DE86" s="47" t="e">
        <f t="shared" si="51"/>
        <v>#DIV/0!</v>
      </c>
      <c r="DF86" s="44">
        <f t="shared" si="52"/>
        <v>0</v>
      </c>
      <c r="DG86" s="48" t="e">
        <f t="shared" si="53"/>
        <v>#DIV/0!</v>
      </c>
      <c r="DH86" s="174"/>
      <c r="DI86" s="187" t="s">
        <v>85</v>
      </c>
      <c r="DJ86" s="46">
        <f t="shared" si="54"/>
        <v>0</v>
      </c>
      <c r="DK86" s="44">
        <f t="shared" si="55"/>
        <v>0</v>
      </c>
      <c r="DL86" s="45">
        <f t="shared" si="56"/>
        <v>0</v>
      </c>
      <c r="DM86"/>
    </row>
    <row r="87" spans="1:119" s="60" customFormat="1" ht="15.6" x14ac:dyDescent="0.3">
      <c r="A87" s="33">
        <v>72</v>
      </c>
      <c r="B87" s="33" t="s">
        <v>86</v>
      </c>
      <c r="C87" s="42"/>
      <c r="D87" s="43"/>
      <c r="E87" s="47"/>
      <c r="F87" s="47"/>
      <c r="G87" s="47"/>
      <c r="H87" s="44"/>
      <c r="I87" s="48"/>
      <c r="J87" s="46"/>
      <c r="K87" s="47"/>
      <c r="L87" s="44"/>
      <c r="M87" s="47"/>
      <c r="N87" s="44"/>
      <c r="O87" s="48"/>
      <c r="P87" s="137"/>
      <c r="Q87" s="138"/>
      <c r="R87" s="139"/>
      <c r="S87" s="39"/>
      <c r="T87" s="43"/>
      <c r="U87" s="47"/>
      <c r="V87" s="47"/>
      <c r="W87" s="47"/>
      <c r="X87" s="44"/>
      <c r="Y87" s="48"/>
      <c r="Z87" s="46"/>
      <c r="AA87" s="47"/>
      <c r="AB87" s="44"/>
      <c r="AC87" s="47"/>
      <c r="AD87" s="44"/>
      <c r="AE87" s="48"/>
      <c r="AF87" s="137"/>
      <c r="AG87" s="138"/>
      <c r="AH87" s="139"/>
      <c r="AI87" s="41"/>
      <c r="AJ87" s="43"/>
      <c r="AK87" s="47"/>
      <c r="AL87" s="44"/>
      <c r="AM87" s="47"/>
      <c r="AN87" s="44"/>
      <c r="AO87" s="48"/>
      <c r="AP87" s="46"/>
      <c r="AQ87" s="47"/>
      <c r="AR87" s="44"/>
      <c r="AS87" s="47"/>
      <c r="AT87" s="44"/>
      <c r="AU87" s="48"/>
      <c r="AV87" s="137"/>
      <c r="AW87" s="138"/>
      <c r="AX87" s="139"/>
      <c r="AY87" s="41"/>
      <c r="AZ87" s="43"/>
      <c r="BA87" s="47"/>
      <c r="BB87" s="47"/>
      <c r="BC87" s="47"/>
      <c r="BD87" s="44"/>
      <c r="BE87" s="48"/>
      <c r="BF87" s="46"/>
      <c r="BG87" s="47"/>
      <c r="BH87" s="44"/>
      <c r="BI87" s="47"/>
      <c r="BJ87" s="44"/>
      <c r="BK87" s="48"/>
      <c r="BL87" s="137"/>
      <c r="BM87" s="138"/>
      <c r="BN87" s="139"/>
      <c r="BO87" s="41"/>
      <c r="BP87" s="43"/>
      <c r="BQ87" s="47"/>
      <c r="BR87" s="47"/>
      <c r="BS87" s="47"/>
      <c r="BT87" s="44"/>
      <c r="BU87" s="48"/>
      <c r="BV87" s="46"/>
      <c r="BW87" s="47"/>
      <c r="BX87" s="44"/>
      <c r="BY87" s="47"/>
      <c r="BZ87" s="44"/>
      <c r="CA87" s="48"/>
      <c r="CB87" s="137"/>
      <c r="CC87" s="138"/>
      <c r="CD87" s="139"/>
      <c r="CE87" s="41"/>
      <c r="CF87" s="43"/>
      <c r="CG87" s="47"/>
      <c r="CH87" s="47"/>
      <c r="CI87" s="47"/>
      <c r="CJ87" s="44"/>
      <c r="CK87" s="48"/>
      <c r="CL87" s="46"/>
      <c r="CM87" s="47"/>
      <c r="CN87" s="44"/>
      <c r="CO87" s="47"/>
      <c r="CP87" s="44"/>
      <c r="CQ87" s="48"/>
      <c r="CR87" s="137"/>
      <c r="CS87" s="138"/>
      <c r="CT87" s="139"/>
      <c r="CU87" s="41"/>
      <c r="CV87" s="46">
        <f t="shared" si="44"/>
        <v>0</v>
      </c>
      <c r="CW87" s="47" t="e">
        <f t="shared" si="42"/>
        <v>#DIV/0!</v>
      </c>
      <c r="CX87" s="47">
        <f t="shared" si="45"/>
        <v>0</v>
      </c>
      <c r="CY87" s="47" t="e">
        <f t="shared" si="46"/>
        <v>#DIV/0!</v>
      </c>
      <c r="CZ87" s="44">
        <f t="shared" si="47"/>
        <v>0</v>
      </c>
      <c r="DA87" s="48" t="e">
        <f t="shared" si="48"/>
        <v>#DIV/0!</v>
      </c>
      <c r="DB87" s="46">
        <f t="shared" si="49"/>
        <v>0</v>
      </c>
      <c r="DC87" s="47" t="e">
        <f t="shared" si="34"/>
        <v>#DIV/0!</v>
      </c>
      <c r="DD87" s="44">
        <f t="shared" si="50"/>
        <v>0</v>
      </c>
      <c r="DE87" s="47" t="e">
        <f t="shared" si="51"/>
        <v>#DIV/0!</v>
      </c>
      <c r="DF87" s="44">
        <f t="shared" si="52"/>
        <v>0</v>
      </c>
      <c r="DG87" s="48" t="e">
        <f t="shared" si="53"/>
        <v>#DIV/0!</v>
      </c>
      <c r="DH87" s="174"/>
      <c r="DI87" s="187" t="s">
        <v>86</v>
      </c>
      <c r="DJ87" s="46">
        <f t="shared" si="54"/>
        <v>0</v>
      </c>
      <c r="DK87" s="44">
        <f t="shared" si="55"/>
        <v>0</v>
      </c>
      <c r="DL87" s="45">
        <f t="shared" si="56"/>
        <v>0</v>
      </c>
      <c r="DM87"/>
    </row>
    <row r="88" spans="1:119" s="60" customFormat="1" ht="15.6" x14ac:dyDescent="0.3">
      <c r="A88" s="33">
        <v>73</v>
      </c>
      <c r="B88" s="33" t="s">
        <v>87</v>
      </c>
      <c r="C88" s="42"/>
      <c r="D88" s="43"/>
      <c r="E88" s="47"/>
      <c r="F88" s="47"/>
      <c r="G88" s="47"/>
      <c r="H88" s="44"/>
      <c r="I88" s="48"/>
      <c r="J88" s="46"/>
      <c r="K88" s="47"/>
      <c r="L88" s="44"/>
      <c r="M88" s="47"/>
      <c r="N88" s="44"/>
      <c r="O88" s="48"/>
      <c r="P88" s="137"/>
      <c r="Q88" s="138"/>
      <c r="R88" s="139"/>
      <c r="S88" s="39"/>
      <c r="T88" s="43"/>
      <c r="U88" s="47"/>
      <c r="V88" s="47"/>
      <c r="W88" s="47"/>
      <c r="X88" s="44"/>
      <c r="Y88" s="48"/>
      <c r="Z88" s="46"/>
      <c r="AA88" s="47"/>
      <c r="AB88" s="44"/>
      <c r="AC88" s="47"/>
      <c r="AD88" s="44"/>
      <c r="AE88" s="48"/>
      <c r="AF88" s="137"/>
      <c r="AG88" s="138"/>
      <c r="AH88" s="139"/>
      <c r="AI88" s="41"/>
      <c r="AJ88" s="43"/>
      <c r="AK88" s="47"/>
      <c r="AL88" s="44"/>
      <c r="AM88" s="47"/>
      <c r="AN88" s="44"/>
      <c r="AO88" s="48"/>
      <c r="AP88" s="46"/>
      <c r="AQ88" s="47"/>
      <c r="AR88" s="44"/>
      <c r="AS88" s="47"/>
      <c r="AT88" s="44"/>
      <c r="AU88" s="48"/>
      <c r="AV88" s="137"/>
      <c r="AW88" s="138"/>
      <c r="AX88" s="139"/>
      <c r="AY88" s="41"/>
      <c r="AZ88" s="43"/>
      <c r="BA88" s="47"/>
      <c r="BB88" s="47"/>
      <c r="BC88" s="47"/>
      <c r="BD88" s="44"/>
      <c r="BE88" s="48"/>
      <c r="BF88" s="46"/>
      <c r="BG88" s="47"/>
      <c r="BH88" s="44"/>
      <c r="BI88" s="47"/>
      <c r="BJ88" s="44"/>
      <c r="BK88" s="48"/>
      <c r="BL88" s="137"/>
      <c r="BM88" s="138"/>
      <c r="BN88" s="139"/>
      <c r="BO88" s="41"/>
      <c r="BP88" s="43"/>
      <c r="BQ88" s="47"/>
      <c r="BR88" s="47"/>
      <c r="BS88" s="47"/>
      <c r="BT88" s="44"/>
      <c r="BU88" s="48"/>
      <c r="BV88" s="46"/>
      <c r="BW88" s="47"/>
      <c r="BX88" s="44"/>
      <c r="BY88" s="47"/>
      <c r="BZ88" s="44"/>
      <c r="CA88" s="48"/>
      <c r="CB88" s="137"/>
      <c r="CC88" s="138"/>
      <c r="CD88" s="139"/>
      <c r="CE88" s="41"/>
      <c r="CF88" s="43"/>
      <c r="CG88" s="47"/>
      <c r="CH88" s="47"/>
      <c r="CI88" s="47"/>
      <c r="CJ88" s="44"/>
      <c r="CK88" s="48"/>
      <c r="CL88" s="46"/>
      <c r="CM88" s="47"/>
      <c r="CN88" s="44"/>
      <c r="CO88" s="47"/>
      <c r="CP88" s="44"/>
      <c r="CQ88" s="48"/>
      <c r="CR88" s="137"/>
      <c r="CS88" s="138"/>
      <c r="CT88" s="139"/>
      <c r="CU88" s="41"/>
      <c r="CV88" s="46">
        <f t="shared" si="44"/>
        <v>0</v>
      </c>
      <c r="CW88" s="47" t="e">
        <f t="shared" si="42"/>
        <v>#DIV/0!</v>
      </c>
      <c r="CX88" s="47">
        <f t="shared" si="45"/>
        <v>0</v>
      </c>
      <c r="CY88" s="47" t="e">
        <f t="shared" si="46"/>
        <v>#DIV/0!</v>
      </c>
      <c r="CZ88" s="44">
        <f t="shared" si="47"/>
        <v>0</v>
      </c>
      <c r="DA88" s="48" t="e">
        <f t="shared" si="48"/>
        <v>#DIV/0!</v>
      </c>
      <c r="DB88" s="46">
        <f t="shared" si="49"/>
        <v>0</v>
      </c>
      <c r="DC88" s="47" t="e">
        <f t="shared" si="34"/>
        <v>#DIV/0!</v>
      </c>
      <c r="DD88" s="44">
        <f t="shared" si="50"/>
        <v>0</v>
      </c>
      <c r="DE88" s="47" t="e">
        <f t="shared" si="51"/>
        <v>#DIV/0!</v>
      </c>
      <c r="DF88" s="44">
        <f t="shared" si="52"/>
        <v>0</v>
      </c>
      <c r="DG88" s="48" t="e">
        <f t="shared" si="53"/>
        <v>#DIV/0!</v>
      </c>
      <c r="DH88" s="174"/>
      <c r="DI88" s="187" t="s">
        <v>87</v>
      </c>
      <c r="DJ88" s="46">
        <f t="shared" si="54"/>
        <v>0</v>
      </c>
      <c r="DK88" s="44">
        <f t="shared" si="55"/>
        <v>0</v>
      </c>
      <c r="DL88" s="45">
        <f t="shared" si="56"/>
        <v>0</v>
      </c>
      <c r="DM88"/>
    </row>
    <row r="89" spans="1:119" s="60" customFormat="1" ht="15.6" x14ac:dyDescent="0.3">
      <c r="A89" s="33">
        <v>74</v>
      </c>
      <c r="B89" s="33" t="s">
        <v>88</v>
      </c>
      <c r="C89" s="42"/>
      <c r="D89" s="43"/>
      <c r="E89" s="47"/>
      <c r="F89" s="47"/>
      <c r="G89" s="47"/>
      <c r="H89" s="44"/>
      <c r="I89" s="48"/>
      <c r="J89" s="46"/>
      <c r="K89" s="47"/>
      <c r="L89" s="44"/>
      <c r="M89" s="47"/>
      <c r="N89" s="44"/>
      <c r="O89" s="48"/>
      <c r="P89" s="137"/>
      <c r="Q89" s="138"/>
      <c r="R89" s="139"/>
      <c r="S89" s="39"/>
      <c r="T89" s="43"/>
      <c r="U89" s="47"/>
      <c r="V89" s="47"/>
      <c r="W89" s="47"/>
      <c r="X89" s="44"/>
      <c r="Y89" s="48"/>
      <c r="Z89" s="46"/>
      <c r="AA89" s="47"/>
      <c r="AB89" s="44"/>
      <c r="AC89" s="47"/>
      <c r="AD89" s="44"/>
      <c r="AE89" s="48"/>
      <c r="AF89" s="137"/>
      <c r="AG89" s="138"/>
      <c r="AH89" s="139"/>
      <c r="AI89" s="41"/>
      <c r="AJ89" s="43"/>
      <c r="AK89" s="47"/>
      <c r="AL89" s="44"/>
      <c r="AM89" s="47"/>
      <c r="AN89" s="44"/>
      <c r="AO89" s="48"/>
      <c r="AP89" s="46"/>
      <c r="AQ89" s="47"/>
      <c r="AR89" s="44"/>
      <c r="AS89" s="47"/>
      <c r="AT89" s="44"/>
      <c r="AU89" s="48"/>
      <c r="AV89" s="137"/>
      <c r="AW89" s="138"/>
      <c r="AX89" s="139"/>
      <c r="AY89" s="41"/>
      <c r="AZ89" s="43"/>
      <c r="BA89" s="47"/>
      <c r="BB89" s="47"/>
      <c r="BC89" s="47"/>
      <c r="BD89" s="44"/>
      <c r="BE89" s="48"/>
      <c r="BF89" s="46"/>
      <c r="BG89" s="47"/>
      <c r="BH89" s="44"/>
      <c r="BI89" s="47"/>
      <c r="BJ89" s="44"/>
      <c r="BK89" s="48"/>
      <c r="BL89" s="137"/>
      <c r="BM89" s="138"/>
      <c r="BN89" s="139"/>
      <c r="BO89" s="41"/>
      <c r="BP89" s="43"/>
      <c r="BQ89" s="47"/>
      <c r="BR89" s="47"/>
      <c r="BS89" s="47"/>
      <c r="BT89" s="44"/>
      <c r="BU89" s="48"/>
      <c r="BV89" s="46"/>
      <c r="BW89" s="47"/>
      <c r="BX89" s="44"/>
      <c r="BY89" s="47"/>
      <c r="BZ89" s="44"/>
      <c r="CA89" s="48"/>
      <c r="CB89" s="137"/>
      <c r="CC89" s="138"/>
      <c r="CD89" s="139"/>
      <c r="CE89" s="41"/>
      <c r="CF89" s="43"/>
      <c r="CG89" s="47"/>
      <c r="CH89" s="47"/>
      <c r="CI89" s="47"/>
      <c r="CJ89" s="44"/>
      <c r="CK89" s="48"/>
      <c r="CL89" s="46"/>
      <c r="CM89" s="47"/>
      <c r="CN89" s="44"/>
      <c r="CO89" s="47"/>
      <c r="CP89" s="44"/>
      <c r="CQ89" s="48"/>
      <c r="CR89" s="137"/>
      <c r="CS89" s="138"/>
      <c r="CT89" s="139"/>
      <c r="CU89" s="41"/>
      <c r="CV89" s="46">
        <f t="shared" si="44"/>
        <v>0</v>
      </c>
      <c r="CW89" s="47" t="e">
        <f t="shared" si="42"/>
        <v>#DIV/0!</v>
      </c>
      <c r="CX89" s="47">
        <f t="shared" si="45"/>
        <v>0</v>
      </c>
      <c r="CY89" s="47" t="e">
        <f t="shared" si="46"/>
        <v>#DIV/0!</v>
      </c>
      <c r="CZ89" s="44">
        <f t="shared" si="47"/>
        <v>0</v>
      </c>
      <c r="DA89" s="48" t="e">
        <f t="shared" si="48"/>
        <v>#DIV/0!</v>
      </c>
      <c r="DB89" s="46">
        <f t="shared" si="49"/>
        <v>0</v>
      </c>
      <c r="DC89" s="47" t="e">
        <f t="shared" si="34"/>
        <v>#DIV/0!</v>
      </c>
      <c r="DD89" s="44">
        <f t="shared" si="50"/>
        <v>0</v>
      </c>
      <c r="DE89" s="47" t="e">
        <f t="shared" si="51"/>
        <v>#DIV/0!</v>
      </c>
      <c r="DF89" s="44">
        <f t="shared" si="52"/>
        <v>0</v>
      </c>
      <c r="DG89" s="48" t="e">
        <f t="shared" si="53"/>
        <v>#DIV/0!</v>
      </c>
      <c r="DH89" s="174"/>
      <c r="DI89" s="187" t="s">
        <v>88</v>
      </c>
      <c r="DJ89" s="46">
        <f t="shared" si="54"/>
        <v>0</v>
      </c>
      <c r="DK89" s="44">
        <f t="shared" si="55"/>
        <v>0</v>
      </c>
      <c r="DL89" s="45">
        <f t="shared" si="56"/>
        <v>0</v>
      </c>
      <c r="DM89"/>
    </row>
    <row r="90" spans="1:119" s="60" customFormat="1" ht="15.6" x14ac:dyDescent="0.3">
      <c r="A90" s="33">
        <v>75</v>
      </c>
      <c r="B90" s="33" t="s">
        <v>89</v>
      </c>
      <c r="C90" s="42"/>
      <c r="D90" s="43"/>
      <c r="E90" s="47"/>
      <c r="F90" s="47"/>
      <c r="G90" s="47"/>
      <c r="H90" s="44"/>
      <c r="I90" s="48"/>
      <c r="J90" s="46"/>
      <c r="K90" s="47"/>
      <c r="L90" s="44"/>
      <c r="M90" s="47"/>
      <c r="N90" s="44"/>
      <c r="O90" s="48"/>
      <c r="P90" s="137"/>
      <c r="Q90" s="138"/>
      <c r="R90" s="139"/>
      <c r="S90" s="39"/>
      <c r="T90" s="43"/>
      <c r="U90" s="47"/>
      <c r="V90" s="47"/>
      <c r="W90" s="47"/>
      <c r="X90" s="44"/>
      <c r="Y90" s="48"/>
      <c r="Z90" s="46"/>
      <c r="AA90" s="47"/>
      <c r="AB90" s="44"/>
      <c r="AC90" s="47"/>
      <c r="AD90" s="44"/>
      <c r="AE90" s="48"/>
      <c r="AF90" s="137"/>
      <c r="AG90" s="138"/>
      <c r="AH90" s="139"/>
      <c r="AI90" s="41"/>
      <c r="AJ90" s="43"/>
      <c r="AK90" s="47"/>
      <c r="AL90" s="44"/>
      <c r="AM90" s="47"/>
      <c r="AN90" s="44"/>
      <c r="AO90" s="48"/>
      <c r="AP90" s="46"/>
      <c r="AQ90" s="47"/>
      <c r="AR90" s="44"/>
      <c r="AS90" s="47"/>
      <c r="AT90" s="44"/>
      <c r="AU90" s="48"/>
      <c r="AV90" s="137"/>
      <c r="AW90" s="138"/>
      <c r="AX90" s="139"/>
      <c r="AY90" s="41"/>
      <c r="AZ90" s="43"/>
      <c r="BA90" s="47"/>
      <c r="BB90" s="47"/>
      <c r="BC90" s="47"/>
      <c r="BD90" s="44"/>
      <c r="BE90" s="48"/>
      <c r="BF90" s="46"/>
      <c r="BG90" s="47"/>
      <c r="BH90" s="44"/>
      <c r="BI90" s="47"/>
      <c r="BJ90" s="44"/>
      <c r="BK90" s="48"/>
      <c r="BL90" s="137"/>
      <c r="BM90" s="138"/>
      <c r="BN90" s="139"/>
      <c r="BO90" s="41"/>
      <c r="BP90" s="43"/>
      <c r="BQ90" s="47"/>
      <c r="BR90" s="47"/>
      <c r="BS90" s="47"/>
      <c r="BT90" s="44"/>
      <c r="BU90" s="48"/>
      <c r="BV90" s="46"/>
      <c r="BW90" s="47"/>
      <c r="BX90" s="44"/>
      <c r="BY90" s="47"/>
      <c r="BZ90" s="44"/>
      <c r="CA90" s="48"/>
      <c r="CB90" s="137"/>
      <c r="CC90" s="138"/>
      <c r="CD90" s="139"/>
      <c r="CE90" s="41"/>
      <c r="CF90" s="43"/>
      <c r="CG90" s="47"/>
      <c r="CH90" s="47"/>
      <c r="CI90" s="47"/>
      <c r="CJ90" s="44"/>
      <c r="CK90" s="48"/>
      <c r="CL90" s="46"/>
      <c r="CM90" s="47"/>
      <c r="CN90" s="44"/>
      <c r="CO90" s="47"/>
      <c r="CP90" s="44"/>
      <c r="CQ90" s="48"/>
      <c r="CR90" s="137"/>
      <c r="CS90" s="138"/>
      <c r="CT90" s="139"/>
      <c r="CU90" s="41"/>
      <c r="CV90" s="46">
        <f t="shared" si="44"/>
        <v>0</v>
      </c>
      <c r="CW90" s="47" t="e">
        <f t="shared" si="42"/>
        <v>#DIV/0!</v>
      </c>
      <c r="CX90" s="47">
        <f t="shared" si="45"/>
        <v>0</v>
      </c>
      <c r="CY90" s="47" t="e">
        <f t="shared" si="46"/>
        <v>#DIV/0!</v>
      </c>
      <c r="CZ90" s="44">
        <f t="shared" si="47"/>
        <v>0</v>
      </c>
      <c r="DA90" s="48" t="e">
        <f t="shared" si="48"/>
        <v>#DIV/0!</v>
      </c>
      <c r="DB90" s="46">
        <f t="shared" si="49"/>
        <v>0</v>
      </c>
      <c r="DC90" s="47" t="e">
        <f t="shared" si="34"/>
        <v>#DIV/0!</v>
      </c>
      <c r="DD90" s="44">
        <f t="shared" si="50"/>
        <v>0</v>
      </c>
      <c r="DE90" s="47" t="e">
        <f t="shared" si="51"/>
        <v>#DIV/0!</v>
      </c>
      <c r="DF90" s="44">
        <f t="shared" si="52"/>
        <v>0</v>
      </c>
      <c r="DG90" s="48" t="e">
        <f t="shared" si="53"/>
        <v>#DIV/0!</v>
      </c>
      <c r="DH90" s="174"/>
      <c r="DI90" s="187" t="s">
        <v>89</v>
      </c>
      <c r="DJ90" s="46">
        <f t="shared" si="54"/>
        <v>0</v>
      </c>
      <c r="DK90" s="44">
        <f t="shared" si="55"/>
        <v>0</v>
      </c>
      <c r="DL90" s="45">
        <f t="shared" si="56"/>
        <v>0</v>
      </c>
      <c r="DM90"/>
    </row>
    <row r="91" spans="1:119" s="60" customFormat="1" ht="15.6" x14ac:dyDescent="0.3">
      <c r="A91" s="33">
        <v>76</v>
      </c>
      <c r="B91" s="33" t="s">
        <v>100</v>
      </c>
      <c r="C91" s="42"/>
      <c r="D91" s="43"/>
      <c r="E91" s="47"/>
      <c r="F91" s="47"/>
      <c r="G91" s="47"/>
      <c r="H91" s="44"/>
      <c r="I91" s="48"/>
      <c r="J91" s="46"/>
      <c r="K91" s="47"/>
      <c r="L91" s="44"/>
      <c r="M91" s="47"/>
      <c r="N91" s="44"/>
      <c r="O91" s="48"/>
      <c r="P91" s="137"/>
      <c r="Q91" s="138"/>
      <c r="R91" s="139"/>
      <c r="S91" s="39"/>
      <c r="T91" s="43"/>
      <c r="U91" s="47"/>
      <c r="V91" s="47"/>
      <c r="W91" s="47"/>
      <c r="X91" s="44"/>
      <c r="Y91" s="48"/>
      <c r="Z91" s="46"/>
      <c r="AA91" s="47"/>
      <c r="AB91" s="44"/>
      <c r="AC91" s="47"/>
      <c r="AD91" s="44"/>
      <c r="AE91" s="48"/>
      <c r="AF91" s="137"/>
      <c r="AG91" s="138"/>
      <c r="AH91" s="139"/>
      <c r="AI91" s="41"/>
      <c r="AJ91" s="43"/>
      <c r="AK91" s="47"/>
      <c r="AL91" s="44"/>
      <c r="AM91" s="47"/>
      <c r="AN91" s="44"/>
      <c r="AO91" s="48"/>
      <c r="AP91" s="46"/>
      <c r="AQ91" s="47"/>
      <c r="AR91" s="44"/>
      <c r="AS91" s="47"/>
      <c r="AT91" s="44"/>
      <c r="AU91" s="48"/>
      <c r="AV91" s="137"/>
      <c r="AW91" s="138"/>
      <c r="AX91" s="139"/>
      <c r="AY91" s="41"/>
      <c r="AZ91" s="43"/>
      <c r="BA91" s="47"/>
      <c r="BB91" s="47"/>
      <c r="BC91" s="47"/>
      <c r="BD91" s="44"/>
      <c r="BE91" s="48"/>
      <c r="BF91" s="46"/>
      <c r="BG91" s="47"/>
      <c r="BH91" s="44"/>
      <c r="BI91" s="47"/>
      <c r="BJ91" s="44"/>
      <c r="BK91" s="48"/>
      <c r="BL91" s="137"/>
      <c r="BM91" s="138"/>
      <c r="BN91" s="139"/>
      <c r="BO91" s="41"/>
      <c r="BP91" s="43"/>
      <c r="BQ91" s="47"/>
      <c r="BR91" s="47"/>
      <c r="BS91" s="47"/>
      <c r="BT91" s="44"/>
      <c r="BU91" s="48"/>
      <c r="BV91" s="46"/>
      <c r="BW91" s="47"/>
      <c r="BX91" s="44"/>
      <c r="BY91" s="47"/>
      <c r="BZ91" s="44"/>
      <c r="CA91" s="48"/>
      <c r="CB91" s="137"/>
      <c r="CC91" s="138"/>
      <c r="CD91" s="139"/>
      <c r="CE91" s="41"/>
      <c r="CF91" s="43"/>
      <c r="CG91" s="47"/>
      <c r="CH91" s="47"/>
      <c r="CI91" s="47"/>
      <c r="CJ91" s="44"/>
      <c r="CK91" s="48"/>
      <c r="CL91" s="46"/>
      <c r="CM91" s="47"/>
      <c r="CN91" s="44"/>
      <c r="CO91" s="47"/>
      <c r="CP91" s="44"/>
      <c r="CQ91" s="48"/>
      <c r="CR91" s="137"/>
      <c r="CS91" s="138"/>
      <c r="CT91" s="139"/>
      <c r="CU91" s="41"/>
      <c r="CV91" s="46">
        <f t="shared" si="44"/>
        <v>0</v>
      </c>
      <c r="CW91" s="47" t="e">
        <f t="shared" si="42"/>
        <v>#DIV/0!</v>
      </c>
      <c r="CX91" s="47">
        <f t="shared" si="45"/>
        <v>0</v>
      </c>
      <c r="CY91" s="47" t="e">
        <f t="shared" si="46"/>
        <v>#DIV/0!</v>
      </c>
      <c r="CZ91" s="44">
        <f t="shared" si="47"/>
        <v>0</v>
      </c>
      <c r="DA91" s="48" t="e">
        <f t="shared" si="48"/>
        <v>#DIV/0!</v>
      </c>
      <c r="DB91" s="46">
        <f t="shared" si="49"/>
        <v>0</v>
      </c>
      <c r="DC91" s="47" t="e">
        <f t="shared" si="34"/>
        <v>#DIV/0!</v>
      </c>
      <c r="DD91" s="44">
        <f t="shared" si="50"/>
        <v>0</v>
      </c>
      <c r="DE91" s="47" t="e">
        <f t="shared" si="51"/>
        <v>#DIV/0!</v>
      </c>
      <c r="DF91" s="44">
        <f t="shared" si="52"/>
        <v>0</v>
      </c>
      <c r="DG91" s="48" t="e">
        <f t="shared" si="53"/>
        <v>#DIV/0!</v>
      </c>
      <c r="DH91" s="174"/>
      <c r="DI91" s="187" t="s">
        <v>100</v>
      </c>
      <c r="DJ91" s="46">
        <f t="shared" si="54"/>
        <v>0</v>
      </c>
      <c r="DK91" s="44">
        <f t="shared" si="55"/>
        <v>0</v>
      </c>
      <c r="DL91" s="45">
        <f t="shared" si="56"/>
        <v>0</v>
      </c>
      <c r="DM91"/>
    </row>
    <row r="92" spans="1:119" s="60" customFormat="1" ht="15.6" x14ac:dyDescent="0.3">
      <c r="A92" s="33">
        <v>77</v>
      </c>
      <c r="B92" s="33" t="s">
        <v>101</v>
      </c>
      <c r="C92" s="42"/>
      <c r="D92" s="43"/>
      <c r="E92" s="47"/>
      <c r="F92" s="47"/>
      <c r="G92" s="47"/>
      <c r="H92" s="44"/>
      <c r="I92" s="48"/>
      <c r="J92" s="46"/>
      <c r="K92" s="47"/>
      <c r="L92" s="44"/>
      <c r="M92" s="47"/>
      <c r="N92" s="44"/>
      <c r="O92" s="48"/>
      <c r="P92" s="137"/>
      <c r="Q92" s="138"/>
      <c r="R92" s="139"/>
      <c r="S92" s="39"/>
      <c r="T92" s="43"/>
      <c r="U92" s="47"/>
      <c r="V92" s="47"/>
      <c r="W92" s="47"/>
      <c r="X92" s="44"/>
      <c r="Y92" s="48"/>
      <c r="Z92" s="46"/>
      <c r="AA92" s="47"/>
      <c r="AB92" s="44"/>
      <c r="AC92" s="47"/>
      <c r="AD92" s="44"/>
      <c r="AE92" s="48"/>
      <c r="AF92" s="137"/>
      <c r="AG92" s="138"/>
      <c r="AH92" s="139"/>
      <c r="AI92" s="41"/>
      <c r="AJ92" s="43"/>
      <c r="AK92" s="47"/>
      <c r="AL92" s="44"/>
      <c r="AM92" s="47"/>
      <c r="AN92" s="44"/>
      <c r="AO92" s="48"/>
      <c r="AP92" s="46"/>
      <c r="AQ92" s="47"/>
      <c r="AR92" s="44"/>
      <c r="AS92" s="47"/>
      <c r="AT92" s="44"/>
      <c r="AU92" s="48"/>
      <c r="AV92" s="137"/>
      <c r="AW92" s="138"/>
      <c r="AX92" s="139"/>
      <c r="AY92" s="41"/>
      <c r="AZ92" s="43"/>
      <c r="BA92" s="47"/>
      <c r="BB92" s="47"/>
      <c r="BC92" s="47"/>
      <c r="BD92" s="44"/>
      <c r="BE92" s="48"/>
      <c r="BF92" s="46"/>
      <c r="BG92" s="47"/>
      <c r="BH92" s="44"/>
      <c r="BI92" s="47"/>
      <c r="BJ92" s="44"/>
      <c r="BK92" s="48"/>
      <c r="BL92" s="137"/>
      <c r="BM92" s="138"/>
      <c r="BN92" s="139"/>
      <c r="BO92" s="41"/>
      <c r="BP92" s="43"/>
      <c r="BQ92" s="47"/>
      <c r="BR92" s="47"/>
      <c r="BS92" s="47"/>
      <c r="BT92" s="44"/>
      <c r="BU92" s="48"/>
      <c r="BV92" s="46"/>
      <c r="BW92" s="47"/>
      <c r="BX92" s="44"/>
      <c r="BY92" s="47"/>
      <c r="BZ92" s="44"/>
      <c r="CA92" s="48"/>
      <c r="CB92" s="137"/>
      <c r="CC92" s="138"/>
      <c r="CD92" s="139"/>
      <c r="CE92" s="41"/>
      <c r="CF92" s="43"/>
      <c r="CG92" s="47"/>
      <c r="CH92" s="47"/>
      <c r="CI92" s="47"/>
      <c r="CJ92" s="44"/>
      <c r="CK92" s="48"/>
      <c r="CL92" s="46"/>
      <c r="CM92" s="47"/>
      <c r="CN92" s="44"/>
      <c r="CO92" s="47"/>
      <c r="CP92" s="44"/>
      <c r="CQ92" s="48"/>
      <c r="CR92" s="137"/>
      <c r="CS92" s="138"/>
      <c r="CT92" s="139"/>
      <c r="CU92" s="41"/>
      <c r="CV92" s="46">
        <f t="shared" si="44"/>
        <v>0</v>
      </c>
      <c r="CW92" s="47" t="e">
        <f t="shared" si="42"/>
        <v>#DIV/0!</v>
      </c>
      <c r="CX92" s="47">
        <f t="shared" si="45"/>
        <v>0</v>
      </c>
      <c r="CY92" s="47" t="e">
        <f t="shared" si="46"/>
        <v>#DIV/0!</v>
      </c>
      <c r="CZ92" s="44">
        <f t="shared" si="47"/>
        <v>0</v>
      </c>
      <c r="DA92" s="48" t="e">
        <f t="shared" si="48"/>
        <v>#DIV/0!</v>
      </c>
      <c r="DB92" s="46">
        <f t="shared" si="49"/>
        <v>0</v>
      </c>
      <c r="DC92" s="47" t="e">
        <f t="shared" si="34"/>
        <v>#DIV/0!</v>
      </c>
      <c r="DD92" s="44">
        <f t="shared" si="50"/>
        <v>0</v>
      </c>
      <c r="DE92" s="47" t="e">
        <f t="shared" si="51"/>
        <v>#DIV/0!</v>
      </c>
      <c r="DF92" s="44">
        <f t="shared" si="52"/>
        <v>0</v>
      </c>
      <c r="DG92" s="48" t="e">
        <f t="shared" si="53"/>
        <v>#DIV/0!</v>
      </c>
      <c r="DH92" s="174"/>
      <c r="DI92" s="187" t="s">
        <v>101</v>
      </c>
      <c r="DJ92" s="46">
        <f t="shared" si="54"/>
        <v>0</v>
      </c>
      <c r="DK92" s="44">
        <f t="shared" si="55"/>
        <v>0</v>
      </c>
      <c r="DL92" s="45">
        <f t="shared" si="56"/>
        <v>0</v>
      </c>
      <c r="DM92"/>
    </row>
    <row r="93" spans="1:119" s="60" customFormat="1" ht="15.6" x14ac:dyDescent="0.3">
      <c r="A93" s="33">
        <v>78</v>
      </c>
      <c r="B93" s="33" t="s">
        <v>90</v>
      </c>
      <c r="C93" s="42"/>
      <c r="D93" s="43"/>
      <c r="E93" s="47"/>
      <c r="F93" s="47"/>
      <c r="G93" s="47"/>
      <c r="H93" s="44"/>
      <c r="I93" s="48"/>
      <c r="J93" s="46"/>
      <c r="K93" s="47"/>
      <c r="L93" s="44"/>
      <c r="M93" s="47"/>
      <c r="N93" s="44"/>
      <c r="O93" s="48"/>
      <c r="P93" s="137"/>
      <c r="Q93" s="138"/>
      <c r="R93" s="139"/>
      <c r="S93" s="39"/>
      <c r="T93" s="43"/>
      <c r="U93" s="47"/>
      <c r="V93" s="47"/>
      <c r="W93" s="47"/>
      <c r="X93" s="44"/>
      <c r="Y93" s="48"/>
      <c r="Z93" s="46"/>
      <c r="AA93" s="47"/>
      <c r="AB93" s="44"/>
      <c r="AC93" s="47"/>
      <c r="AD93" s="44"/>
      <c r="AE93" s="48"/>
      <c r="AF93" s="137"/>
      <c r="AG93" s="138"/>
      <c r="AH93" s="139"/>
      <c r="AI93" s="41"/>
      <c r="AJ93" s="43"/>
      <c r="AK93" s="47"/>
      <c r="AL93" s="44"/>
      <c r="AM93" s="47"/>
      <c r="AN93" s="44"/>
      <c r="AO93" s="48"/>
      <c r="AP93" s="46"/>
      <c r="AQ93" s="47"/>
      <c r="AR93" s="44"/>
      <c r="AS93" s="47"/>
      <c r="AT93" s="44"/>
      <c r="AU93" s="48"/>
      <c r="AV93" s="137"/>
      <c r="AW93" s="147"/>
      <c r="AX93" s="139"/>
      <c r="AY93" s="41"/>
      <c r="AZ93" s="43"/>
      <c r="BA93" s="47"/>
      <c r="BB93" s="47"/>
      <c r="BC93" s="47"/>
      <c r="BD93" s="44"/>
      <c r="BE93" s="48"/>
      <c r="BF93" s="46"/>
      <c r="BG93" s="47"/>
      <c r="BH93" s="44"/>
      <c r="BI93" s="47"/>
      <c r="BJ93" s="44"/>
      <c r="BK93" s="48"/>
      <c r="BL93" s="137"/>
      <c r="BM93" s="138"/>
      <c r="BN93" s="139"/>
      <c r="BO93" s="41"/>
      <c r="BP93" s="43"/>
      <c r="BQ93" s="47"/>
      <c r="BR93" s="47"/>
      <c r="BS93" s="47"/>
      <c r="BT93" s="44"/>
      <c r="BU93" s="48"/>
      <c r="BV93" s="46"/>
      <c r="BW93" s="47"/>
      <c r="BX93" s="44"/>
      <c r="BY93" s="47"/>
      <c r="BZ93" s="44"/>
      <c r="CA93" s="48"/>
      <c r="CB93" s="137"/>
      <c r="CC93" s="138"/>
      <c r="CD93" s="139"/>
      <c r="CE93" s="41"/>
      <c r="CF93" s="43"/>
      <c r="CG93" s="47"/>
      <c r="CH93" s="47"/>
      <c r="CI93" s="47"/>
      <c r="CJ93" s="44"/>
      <c r="CK93" s="48"/>
      <c r="CL93" s="46"/>
      <c r="CM93" s="47"/>
      <c r="CN93" s="44"/>
      <c r="CO93" s="47"/>
      <c r="CP93" s="44"/>
      <c r="CQ93" s="48"/>
      <c r="CR93" s="137"/>
      <c r="CS93" s="138"/>
      <c r="CT93" s="139"/>
      <c r="CU93" s="41"/>
      <c r="CV93" s="46">
        <f t="shared" si="44"/>
        <v>0</v>
      </c>
      <c r="CW93" s="47" t="e">
        <f t="shared" si="42"/>
        <v>#DIV/0!</v>
      </c>
      <c r="CX93" s="47">
        <f t="shared" si="45"/>
        <v>0</v>
      </c>
      <c r="CY93" s="47" t="e">
        <f t="shared" si="46"/>
        <v>#DIV/0!</v>
      </c>
      <c r="CZ93" s="44">
        <f t="shared" si="47"/>
        <v>0</v>
      </c>
      <c r="DA93" s="48" t="e">
        <f t="shared" si="48"/>
        <v>#DIV/0!</v>
      </c>
      <c r="DB93" s="46">
        <f t="shared" si="49"/>
        <v>0</v>
      </c>
      <c r="DC93" s="47" t="e">
        <f t="shared" si="34"/>
        <v>#DIV/0!</v>
      </c>
      <c r="DD93" s="44">
        <f t="shared" si="50"/>
        <v>0</v>
      </c>
      <c r="DE93" s="47" t="e">
        <f t="shared" si="51"/>
        <v>#DIV/0!</v>
      </c>
      <c r="DF93" s="44">
        <f t="shared" si="52"/>
        <v>0</v>
      </c>
      <c r="DG93" s="48" t="e">
        <f t="shared" si="53"/>
        <v>#DIV/0!</v>
      </c>
      <c r="DH93" s="174"/>
      <c r="DI93" s="187" t="s">
        <v>90</v>
      </c>
      <c r="DJ93" s="46">
        <f t="shared" si="54"/>
        <v>0</v>
      </c>
      <c r="DK93" s="44">
        <f t="shared" si="55"/>
        <v>0</v>
      </c>
      <c r="DL93" s="45">
        <f t="shared" si="56"/>
        <v>0</v>
      </c>
      <c r="DM93"/>
    </row>
    <row r="94" spans="1:119" s="60" customFormat="1" ht="15.6" x14ac:dyDescent="0.3">
      <c r="A94" s="33">
        <v>79</v>
      </c>
      <c r="B94" s="33" t="s">
        <v>91</v>
      </c>
      <c r="C94" s="42"/>
      <c r="D94" s="43"/>
      <c r="E94" s="47"/>
      <c r="F94" s="47"/>
      <c r="G94" s="47"/>
      <c r="H94" s="44"/>
      <c r="I94" s="48"/>
      <c r="J94" s="46"/>
      <c r="K94" s="47"/>
      <c r="L94" s="44"/>
      <c r="M94" s="47"/>
      <c r="N94" s="44"/>
      <c r="O94" s="48"/>
      <c r="P94" s="137"/>
      <c r="Q94" s="138"/>
      <c r="R94" s="139"/>
      <c r="S94" s="39"/>
      <c r="T94" s="43"/>
      <c r="U94" s="47"/>
      <c r="V94" s="47"/>
      <c r="W94" s="47"/>
      <c r="X94" s="44"/>
      <c r="Y94" s="48"/>
      <c r="Z94" s="46"/>
      <c r="AA94" s="47"/>
      <c r="AB94" s="44"/>
      <c r="AC94" s="47"/>
      <c r="AD94" s="44"/>
      <c r="AE94" s="48"/>
      <c r="AF94" s="137"/>
      <c r="AG94" s="138"/>
      <c r="AH94" s="139"/>
      <c r="AI94" s="41"/>
      <c r="AJ94" s="43"/>
      <c r="AK94" s="47"/>
      <c r="AL94" s="44"/>
      <c r="AM94" s="47"/>
      <c r="AN94" s="44"/>
      <c r="AO94" s="48"/>
      <c r="AP94" s="46"/>
      <c r="AQ94" s="47"/>
      <c r="AR94" s="44"/>
      <c r="AS94" s="47"/>
      <c r="AT94" s="44"/>
      <c r="AU94" s="48"/>
      <c r="AV94" s="137"/>
      <c r="AW94" s="138"/>
      <c r="AX94" s="139"/>
      <c r="AY94" s="41"/>
      <c r="AZ94" s="43"/>
      <c r="BA94" s="47"/>
      <c r="BB94" s="47"/>
      <c r="BC94" s="47"/>
      <c r="BD94" s="44"/>
      <c r="BE94" s="48"/>
      <c r="BF94" s="46"/>
      <c r="BG94" s="47"/>
      <c r="BH94" s="44"/>
      <c r="BI94" s="47"/>
      <c r="BJ94" s="44"/>
      <c r="BK94" s="48"/>
      <c r="BL94" s="137"/>
      <c r="BM94" s="138"/>
      <c r="BN94" s="139"/>
      <c r="BO94" s="41"/>
      <c r="BP94" s="43"/>
      <c r="BQ94" s="47"/>
      <c r="BR94" s="47"/>
      <c r="BS94" s="47"/>
      <c r="BT94" s="44"/>
      <c r="BU94" s="48"/>
      <c r="BV94" s="46"/>
      <c r="BW94" s="47"/>
      <c r="BX94" s="44"/>
      <c r="BY94" s="47"/>
      <c r="BZ94" s="44"/>
      <c r="CA94" s="48"/>
      <c r="CB94" s="137"/>
      <c r="CC94" s="138"/>
      <c r="CD94" s="139"/>
      <c r="CE94" s="41"/>
      <c r="CF94" s="43"/>
      <c r="CG94" s="47"/>
      <c r="CH94" s="47"/>
      <c r="CI94" s="47"/>
      <c r="CJ94" s="44"/>
      <c r="CK94" s="48"/>
      <c r="CL94" s="46"/>
      <c r="CM94" s="47"/>
      <c r="CN94" s="44"/>
      <c r="CO94" s="47"/>
      <c r="CP94" s="44"/>
      <c r="CQ94" s="48"/>
      <c r="CR94" s="137"/>
      <c r="CS94" s="138"/>
      <c r="CT94" s="139"/>
      <c r="CU94" s="41"/>
      <c r="CV94" s="46">
        <f t="shared" si="44"/>
        <v>0</v>
      </c>
      <c r="CW94" s="47" t="e">
        <f t="shared" si="42"/>
        <v>#DIV/0!</v>
      </c>
      <c r="CX94" s="47">
        <f t="shared" si="45"/>
        <v>0</v>
      </c>
      <c r="CY94" s="47" t="e">
        <f t="shared" si="46"/>
        <v>#DIV/0!</v>
      </c>
      <c r="CZ94" s="44">
        <f t="shared" si="47"/>
        <v>0</v>
      </c>
      <c r="DA94" s="48" t="e">
        <f t="shared" si="48"/>
        <v>#DIV/0!</v>
      </c>
      <c r="DB94" s="46">
        <f t="shared" si="49"/>
        <v>0</v>
      </c>
      <c r="DC94" s="47" t="e">
        <f t="shared" si="34"/>
        <v>#DIV/0!</v>
      </c>
      <c r="DD94" s="44">
        <f t="shared" si="50"/>
        <v>0</v>
      </c>
      <c r="DE94" s="47" t="e">
        <f t="shared" si="51"/>
        <v>#DIV/0!</v>
      </c>
      <c r="DF94" s="44">
        <f t="shared" si="52"/>
        <v>0</v>
      </c>
      <c r="DG94" s="48" t="e">
        <f t="shared" si="53"/>
        <v>#DIV/0!</v>
      </c>
      <c r="DH94" s="174"/>
      <c r="DI94" s="187" t="s">
        <v>91</v>
      </c>
      <c r="DJ94" s="46">
        <f t="shared" si="54"/>
        <v>0</v>
      </c>
      <c r="DK94" s="44">
        <f t="shared" si="55"/>
        <v>0</v>
      </c>
      <c r="DL94" s="45">
        <f t="shared" si="56"/>
        <v>0</v>
      </c>
      <c r="DM94"/>
    </row>
    <row r="95" spans="1:119" s="60" customFormat="1" ht="15.6" x14ac:dyDescent="0.3">
      <c r="A95" s="33">
        <v>80</v>
      </c>
      <c r="B95" s="33" t="s">
        <v>176</v>
      </c>
      <c r="C95" s="50"/>
      <c r="D95" s="51"/>
      <c r="E95" s="55"/>
      <c r="F95" s="52"/>
      <c r="G95" s="55"/>
      <c r="H95" s="52"/>
      <c r="I95" s="56"/>
      <c r="J95" s="54"/>
      <c r="K95" s="55"/>
      <c r="L95" s="52"/>
      <c r="M95" s="55"/>
      <c r="N95" s="52"/>
      <c r="O95" s="56"/>
      <c r="P95" s="143"/>
      <c r="Q95" s="149"/>
      <c r="R95" s="150"/>
      <c r="S95" s="39"/>
      <c r="T95" s="51"/>
      <c r="U95" s="55"/>
      <c r="V95" s="52"/>
      <c r="W95" s="55"/>
      <c r="X95" s="52"/>
      <c r="Y95" s="56"/>
      <c r="Z95" s="54"/>
      <c r="AA95" s="55"/>
      <c r="AB95" s="52"/>
      <c r="AC95" s="55"/>
      <c r="AD95" s="52"/>
      <c r="AE95" s="56"/>
      <c r="AF95" s="143"/>
      <c r="AG95" s="149"/>
      <c r="AH95" s="150"/>
      <c r="AI95" s="41"/>
      <c r="AJ95" s="51"/>
      <c r="AK95" s="55"/>
      <c r="AL95" s="52"/>
      <c r="AM95" s="55"/>
      <c r="AN95" s="52"/>
      <c r="AO95" s="56"/>
      <c r="AP95" s="54"/>
      <c r="AQ95" s="55"/>
      <c r="AR95" s="52"/>
      <c r="AS95" s="55"/>
      <c r="AT95" s="52"/>
      <c r="AU95" s="56"/>
      <c r="AV95" s="143"/>
      <c r="AW95" s="149"/>
      <c r="AX95" s="150"/>
      <c r="AY95" s="41"/>
      <c r="AZ95" s="51"/>
      <c r="BA95" s="55"/>
      <c r="BB95" s="52"/>
      <c r="BC95" s="55"/>
      <c r="BD95" s="44"/>
      <c r="BE95" s="56"/>
      <c r="BF95" s="54"/>
      <c r="BG95" s="55"/>
      <c r="BH95" s="52"/>
      <c r="BI95" s="55"/>
      <c r="BJ95" s="52"/>
      <c r="BK95" s="56"/>
      <c r="BL95" s="143"/>
      <c r="BM95" s="149"/>
      <c r="BN95" s="150"/>
      <c r="BO95" s="41"/>
      <c r="BP95" s="51"/>
      <c r="BQ95" s="55"/>
      <c r="BR95" s="52"/>
      <c r="BS95" s="55"/>
      <c r="BT95" s="44"/>
      <c r="BU95" s="56"/>
      <c r="BV95" s="54"/>
      <c r="BW95" s="55"/>
      <c r="BX95" s="52"/>
      <c r="BY95" s="55"/>
      <c r="BZ95" s="52"/>
      <c r="CA95" s="56"/>
      <c r="CB95" s="143"/>
      <c r="CC95" s="149"/>
      <c r="CD95" s="150"/>
      <c r="CE95" s="41"/>
      <c r="CF95" s="51"/>
      <c r="CG95" s="55"/>
      <c r="CH95" s="52"/>
      <c r="CI95" s="55"/>
      <c r="CJ95" s="52"/>
      <c r="CK95" s="56"/>
      <c r="CL95" s="54"/>
      <c r="CM95" s="55"/>
      <c r="CN95" s="52"/>
      <c r="CO95" s="55"/>
      <c r="CP95" s="52"/>
      <c r="CQ95" s="56"/>
      <c r="CR95" s="143"/>
      <c r="CS95" s="149"/>
      <c r="CT95" s="150"/>
      <c r="CU95" s="41"/>
      <c r="CV95" s="54">
        <f>SUM(CV75:CV94)</f>
        <v>0</v>
      </c>
      <c r="CW95" s="55" t="e">
        <f t="shared" si="42"/>
        <v>#DIV/0!</v>
      </c>
      <c r="CX95" s="55">
        <f>SUM(CX75:CX94)</f>
        <v>0</v>
      </c>
      <c r="CY95" s="55" t="e">
        <f t="shared" si="46"/>
        <v>#DIV/0!</v>
      </c>
      <c r="CZ95" s="52">
        <f t="shared" si="47"/>
        <v>0</v>
      </c>
      <c r="DA95" s="56" t="e">
        <f t="shared" si="48"/>
        <v>#DIV/0!</v>
      </c>
      <c r="DB95" s="54">
        <f>SUM(DB75:DB94)</f>
        <v>0</v>
      </c>
      <c r="DC95" s="55" t="e">
        <f t="shared" si="34"/>
        <v>#DIV/0!</v>
      </c>
      <c r="DD95" s="52">
        <f>SUM(DD75:DD94)</f>
        <v>0</v>
      </c>
      <c r="DE95" s="55" t="e">
        <f t="shared" si="51"/>
        <v>#DIV/0!</v>
      </c>
      <c r="DF95" s="52">
        <f>SUM(DF75:DF94)</f>
        <v>0</v>
      </c>
      <c r="DG95" s="56" t="e">
        <f t="shared" si="53"/>
        <v>#DIV/0!</v>
      </c>
      <c r="DH95" s="175"/>
      <c r="DI95" s="187" t="s">
        <v>176</v>
      </c>
      <c r="DJ95" s="54">
        <f t="shared" ref="DJ95:DK95" si="57">SUM(DJ75:DJ94)</f>
        <v>0</v>
      </c>
      <c r="DK95" s="52">
        <f t="shared" si="57"/>
        <v>0</v>
      </c>
      <c r="DL95" s="53">
        <f>SUM(DL75:DL94)</f>
        <v>0</v>
      </c>
      <c r="DM95"/>
      <c r="DO95" s="57"/>
    </row>
    <row r="96" spans="1:119" s="60" customFormat="1" ht="15.6" x14ac:dyDescent="0.3">
      <c r="A96" s="33">
        <v>81</v>
      </c>
      <c r="B96" s="32" t="s">
        <v>177</v>
      </c>
      <c r="C96" s="50"/>
      <c r="D96" s="51"/>
      <c r="E96" s="55"/>
      <c r="F96" s="52"/>
      <c r="G96" s="55"/>
      <c r="H96" s="52"/>
      <c r="I96" s="56"/>
      <c r="J96" s="54"/>
      <c r="K96" s="55"/>
      <c r="L96" s="52"/>
      <c r="M96" s="55"/>
      <c r="N96" s="52"/>
      <c r="O96" s="56"/>
      <c r="P96" s="143"/>
      <c r="Q96" s="149"/>
      <c r="R96" s="150"/>
      <c r="S96" s="39"/>
      <c r="T96" s="51"/>
      <c r="U96" s="55"/>
      <c r="V96" s="52"/>
      <c r="W96" s="55"/>
      <c r="X96" s="52"/>
      <c r="Y96" s="56"/>
      <c r="Z96" s="54"/>
      <c r="AA96" s="55"/>
      <c r="AB96" s="52"/>
      <c r="AC96" s="55"/>
      <c r="AD96" s="52"/>
      <c r="AE96" s="56"/>
      <c r="AF96" s="143"/>
      <c r="AG96" s="149"/>
      <c r="AH96" s="150"/>
      <c r="AI96" s="41"/>
      <c r="AJ96" s="51"/>
      <c r="AK96" s="55"/>
      <c r="AL96" s="52"/>
      <c r="AM96" s="55"/>
      <c r="AN96" s="52"/>
      <c r="AO96" s="56"/>
      <c r="AP96" s="54"/>
      <c r="AQ96" s="55"/>
      <c r="AR96" s="52"/>
      <c r="AS96" s="55"/>
      <c r="AT96" s="52"/>
      <c r="AU96" s="56"/>
      <c r="AV96" s="143"/>
      <c r="AW96" s="149"/>
      <c r="AX96" s="150"/>
      <c r="AY96" s="41"/>
      <c r="AZ96" s="51"/>
      <c r="BA96" s="55"/>
      <c r="BB96" s="52"/>
      <c r="BC96" s="55"/>
      <c r="BD96" s="44"/>
      <c r="BE96" s="56"/>
      <c r="BF96" s="54"/>
      <c r="BG96" s="55"/>
      <c r="BH96" s="52"/>
      <c r="BI96" s="55"/>
      <c r="BJ96" s="52"/>
      <c r="BK96" s="56"/>
      <c r="BL96" s="143"/>
      <c r="BM96" s="149"/>
      <c r="BN96" s="150"/>
      <c r="BO96" s="41"/>
      <c r="BP96" s="51"/>
      <c r="BQ96" s="55"/>
      <c r="BR96" s="52"/>
      <c r="BS96" s="55"/>
      <c r="BT96" s="44"/>
      <c r="BU96" s="56"/>
      <c r="BV96" s="54"/>
      <c r="BW96" s="55"/>
      <c r="BX96" s="52"/>
      <c r="BY96" s="55"/>
      <c r="BZ96" s="52"/>
      <c r="CA96" s="56"/>
      <c r="CB96" s="143"/>
      <c r="CC96" s="149"/>
      <c r="CD96" s="150"/>
      <c r="CE96" s="41"/>
      <c r="CF96" s="51"/>
      <c r="CG96" s="55"/>
      <c r="CH96" s="52"/>
      <c r="CI96" s="55"/>
      <c r="CJ96" s="52"/>
      <c r="CK96" s="56"/>
      <c r="CL96" s="54"/>
      <c r="CM96" s="55"/>
      <c r="CN96" s="52"/>
      <c r="CO96" s="55"/>
      <c r="CP96" s="52"/>
      <c r="CQ96" s="56"/>
      <c r="CR96" s="143"/>
      <c r="CS96" s="149"/>
      <c r="CT96" s="150"/>
      <c r="CU96" s="41"/>
      <c r="CV96" s="54">
        <f>+CV73+CV95</f>
        <v>0</v>
      </c>
      <c r="CW96" s="55" t="e">
        <f t="shared" si="42"/>
        <v>#DIV/0!</v>
      </c>
      <c r="CX96" s="55">
        <f>+CX73+CX95</f>
        <v>0</v>
      </c>
      <c r="CY96" s="55" t="e">
        <f t="shared" si="46"/>
        <v>#DIV/0!</v>
      </c>
      <c r="CZ96" s="52">
        <f t="shared" si="47"/>
        <v>0</v>
      </c>
      <c r="DA96" s="56" t="e">
        <f t="shared" si="48"/>
        <v>#DIV/0!</v>
      </c>
      <c r="DB96" s="54">
        <f>+DB73+DB95</f>
        <v>0</v>
      </c>
      <c r="DC96" s="55" t="e">
        <f t="shared" si="34"/>
        <v>#DIV/0!</v>
      </c>
      <c r="DD96" s="52">
        <f>+DD73+DD95</f>
        <v>0</v>
      </c>
      <c r="DE96" s="55" t="e">
        <f t="shared" si="51"/>
        <v>#DIV/0!</v>
      </c>
      <c r="DF96" s="52">
        <f>+DF73+DF95</f>
        <v>0</v>
      </c>
      <c r="DG96" s="56" t="e">
        <f t="shared" si="53"/>
        <v>#DIV/0!</v>
      </c>
      <c r="DH96" s="175"/>
      <c r="DI96" s="186" t="s">
        <v>177</v>
      </c>
      <c r="DJ96" s="54">
        <f>+DJ73+DJ95</f>
        <v>0</v>
      </c>
      <c r="DK96" s="52">
        <f t="shared" ref="DK96:DL96" si="58">+DK73+DK95</f>
        <v>0</v>
      </c>
      <c r="DL96" s="53">
        <f t="shared" si="58"/>
        <v>0</v>
      </c>
      <c r="DM96"/>
      <c r="DO96" s="57"/>
    </row>
    <row r="97" spans="1:119" s="60" customFormat="1" ht="15.6" x14ac:dyDescent="0.3">
      <c r="A97" s="33"/>
      <c r="B97" s="32"/>
      <c r="C97" s="42"/>
      <c r="D97" s="43"/>
      <c r="E97" s="47"/>
      <c r="F97" s="47"/>
      <c r="G97" s="47"/>
      <c r="H97" s="47"/>
      <c r="I97" s="48"/>
      <c r="J97" s="46"/>
      <c r="K97" s="47"/>
      <c r="L97" s="44"/>
      <c r="M97" s="47"/>
      <c r="N97" s="44"/>
      <c r="O97" s="48"/>
      <c r="P97" s="146"/>
      <c r="Q97" s="147"/>
      <c r="R97" s="148"/>
      <c r="S97" s="39"/>
      <c r="T97" s="43"/>
      <c r="U97" s="47"/>
      <c r="V97" s="47"/>
      <c r="W97" s="47"/>
      <c r="X97" s="47"/>
      <c r="Y97" s="48"/>
      <c r="Z97" s="46"/>
      <c r="AA97" s="47"/>
      <c r="AB97" s="44"/>
      <c r="AC97" s="47"/>
      <c r="AD97" s="44"/>
      <c r="AE97" s="48"/>
      <c r="AF97" s="146"/>
      <c r="AG97" s="147"/>
      <c r="AH97" s="148"/>
      <c r="AI97" s="41"/>
      <c r="AJ97" s="43"/>
      <c r="AK97" s="47"/>
      <c r="AL97" s="47"/>
      <c r="AM97" s="47"/>
      <c r="AN97" s="47"/>
      <c r="AO97" s="48"/>
      <c r="AP97" s="46"/>
      <c r="AQ97" s="47"/>
      <c r="AR97" s="44"/>
      <c r="AS97" s="47"/>
      <c r="AT97" s="44"/>
      <c r="AU97" s="48"/>
      <c r="AV97" s="146"/>
      <c r="AW97" s="147"/>
      <c r="AX97" s="148"/>
      <c r="AY97" s="41"/>
      <c r="AZ97" s="43"/>
      <c r="BA97" s="47"/>
      <c r="BB97" s="47"/>
      <c r="BC97" s="47"/>
      <c r="BD97" s="47"/>
      <c r="BE97" s="48"/>
      <c r="BF97" s="46"/>
      <c r="BG97" s="47"/>
      <c r="BH97" s="44"/>
      <c r="BI97" s="47"/>
      <c r="BJ97" s="44"/>
      <c r="BK97" s="48"/>
      <c r="BL97" s="146"/>
      <c r="BM97" s="147"/>
      <c r="BN97" s="148"/>
      <c r="BO97" s="41"/>
      <c r="BP97" s="43"/>
      <c r="BQ97" s="47"/>
      <c r="BR97" s="47"/>
      <c r="BS97" s="47"/>
      <c r="BT97" s="47"/>
      <c r="BU97" s="48"/>
      <c r="BV97" s="46"/>
      <c r="BW97" s="47"/>
      <c r="BX97" s="44"/>
      <c r="BY97" s="47"/>
      <c r="BZ97" s="44"/>
      <c r="CA97" s="48"/>
      <c r="CB97" s="146"/>
      <c r="CC97" s="147"/>
      <c r="CD97" s="148"/>
      <c r="CE97" s="41"/>
      <c r="CF97" s="43"/>
      <c r="CG97" s="47"/>
      <c r="CH97" s="47"/>
      <c r="CI97" s="47"/>
      <c r="CJ97" s="47"/>
      <c r="CK97" s="48"/>
      <c r="CL97" s="46"/>
      <c r="CM97" s="47"/>
      <c r="CN97" s="44"/>
      <c r="CO97" s="47"/>
      <c r="CP97" s="44"/>
      <c r="CQ97" s="48"/>
      <c r="CR97" s="146"/>
      <c r="CS97" s="147"/>
      <c r="CT97" s="148"/>
      <c r="CU97" s="41"/>
      <c r="CV97" s="46"/>
      <c r="CW97" s="47"/>
      <c r="CX97" s="47"/>
      <c r="CY97" s="47"/>
      <c r="CZ97" s="44"/>
      <c r="DA97" s="48"/>
      <c r="DB97" s="58"/>
      <c r="DC97" s="47"/>
      <c r="DD97" s="44"/>
      <c r="DE97" s="47"/>
      <c r="DF97" s="44"/>
      <c r="DG97" s="48"/>
      <c r="DH97" s="174"/>
      <c r="DI97" s="186"/>
      <c r="DJ97" s="46"/>
      <c r="DK97" s="44"/>
      <c r="DL97" s="45"/>
      <c r="DM97"/>
      <c r="DO97" s="66"/>
    </row>
    <row r="98" spans="1:119" s="60" customFormat="1" ht="15.6" x14ac:dyDescent="0.3">
      <c r="A98" s="33">
        <v>82</v>
      </c>
      <c r="B98" s="68" t="s">
        <v>54</v>
      </c>
      <c r="C98" s="42"/>
      <c r="D98" s="43"/>
      <c r="E98" s="47"/>
      <c r="F98" s="47"/>
      <c r="G98" s="47"/>
      <c r="H98" s="44"/>
      <c r="I98" s="48"/>
      <c r="J98" s="46"/>
      <c r="K98" s="47"/>
      <c r="L98" s="44"/>
      <c r="M98" s="47"/>
      <c r="N98" s="44"/>
      <c r="O98" s="48"/>
      <c r="P98" s="137"/>
      <c r="Q98" s="138"/>
      <c r="R98" s="139"/>
      <c r="S98" s="39"/>
      <c r="T98" s="43"/>
      <c r="U98" s="47"/>
      <c r="V98" s="47"/>
      <c r="W98" s="47"/>
      <c r="X98" s="44"/>
      <c r="Y98" s="48"/>
      <c r="Z98" s="46"/>
      <c r="AA98" s="47"/>
      <c r="AB98" s="44"/>
      <c r="AC98" s="47"/>
      <c r="AD98" s="44"/>
      <c r="AE98" s="48"/>
      <c r="AF98" s="137"/>
      <c r="AG98" s="138"/>
      <c r="AH98" s="139"/>
      <c r="AI98" s="41"/>
      <c r="AJ98" s="43"/>
      <c r="AK98" s="47"/>
      <c r="AL98" s="47"/>
      <c r="AM98" s="47"/>
      <c r="AN98" s="44"/>
      <c r="AO98" s="48"/>
      <c r="AP98" s="46"/>
      <c r="AQ98" s="47"/>
      <c r="AR98" s="44"/>
      <c r="AS98" s="47"/>
      <c r="AT98" s="44"/>
      <c r="AU98" s="48"/>
      <c r="AV98" s="137"/>
      <c r="AW98" s="138"/>
      <c r="AX98" s="139"/>
      <c r="AY98" s="41"/>
      <c r="AZ98" s="43"/>
      <c r="BA98" s="47"/>
      <c r="BB98" s="47"/>
      <c r="BC98" s="47"/>
      <c r="BD98" s="44"/>
      <c r="BE98" s="48"/>
      <c r="BF98" s="46"/>
      <c r="BG98" s="47"/>
      <c r="BH98" s="44"/>
      <c r="BI98" s="47"/>
      <c r="BJ98" s="44"/>
      <c r="BK98" s="48"/>
      <c r="BL98" s="137"/>
      <c r="BM98" s="138"/>
      <c r="BN98" s="139"/>
      <c r="BO98" s="41"/>
      <c r="BP98" s="43"/>
      <c r="BQ98" s="47"/>
      <c r="BR98" s="47"/>
      <c r="BS98" s="47"/>
      <c r="BT98" s="44"/>
      <c r="BU98" s="48"/>
      <c r="BV98" s="46"/>
      <c r="BW98" s="47"/>
      <c r="BX98" s="44"/>
      <c r="BY98" s="47"/>
      <c r="BZ98" s="44"/>
      <c r="CA98" s="48"/>
      <c r="CB98" s="137"/>
      <c r="CC98" s="138"/>
      <c r="CD98" s="139"/>
      <c r="CE98" s="41"/>
      <c r="CF98" s="43"/>
      <c r="CG98" s="47"/>
      <c r="CH98" s="47"/>
      <c r="CI98" s="47"/>
      <c r="CJ98" s="44"/>
      <c r="CK98" s="48"/>
      <c r="CL98" s="46"/>
      <c r="CM98" s="47"/>
      <c r="CN98" s="44"/>
      <c r="CO98" s="47"/>
      <c r="CP98" s="44"/>
      <c r="CQ98" s="48"/>
      <c r="CR98" s="137"/>
      <c r="CS98" s="138"/>
      <c r="CT98" s="139"/>
      <c r="CU98" s="41"/>
      <c r="CV98" s="46">
        <f>+D98+T98+AJ98+AZ98+BP98+CF98</f>
        <v>0</v>
      </c>
      <c r="CW98" s="47" t="e">
        <f t="shared" si="42"/>
        <v>#DIV/0!</v>
      </c>
      <c r="CX98" s="47">
        <f>+F98+V98+AL98+BB98+BR98+CH98</f>
        <v>0</v>
      </c>
      <c r="CY98" s="47" t="e">
        <f t="shared" ref="CY98:CY102" si="59">+CX98/$CX$111</f>
        <v>#DIV/0!</v>
      </c>
      <c r="CZ98" s="44">
        <f t="shared" ref="CZ98:CZ100" si="60">+CV98+CX98</f>
        <v>0</v>
      </c>
      <c r="DA98" s="48" t="e">
        <f t="shared" ref="DA98:DA102" si="61">+CZ98/$CZ$111</f>
        <v>#DIV/0!</v>
      </c>
      <c r="DB98" s="46">
        <f t="shared" ref="DB98:DB100" si="62">+J98+Z98+AP98+BF98+BV98+CL98</f>
        <v>0</v>
      </c>
      <c r="DC98" s="47" t="e">
        <f t="shared" si="34"/>
        <v>#DIV/0!</v>
      </c>
      <c r="DD98" s="44">
        <f t="shared" ref="DD98:DD100" si="63">+L98+AB98+AR98+BH98+BX98+CN98</f>
        <v>0</v>
      </c>
      <c r="DE98" s="47" t="e">
        <f t="shared" ref="DE98:DE102" si="64">+DD98/$DD$111</f>
        <v>#DIV/0!</v>
      </c>
      <c r="DF98" s="44">
        <f t="shared" ref="DF98:DF100" si="65">+DB98+DD98</f>
        <v>0</v>
      </c>
      <c r="DG98" s="48" t="e">
        <f t="shared" ref="DG98:DG102" si="66">+DF98/$DF$111</f>
        <v>#DIV/0!</v>
      </c>
      <c r="DH98" s="174"/>
      <c r="DI98" s="190" t="s">
        <v>54</v>
      </c>
      <c r="DJ98" s="46">
        <f t="shared" ref="DJ98:DJ100" si="67">+CZ98</f>
        <v>0</v>
      </c>
      <c r="DK98" s="44">
        <f t="shared" ref="DK98:DK100" si="68">+DF98</f>
        <v>0</v>
      </c>
      <c r="DL98" s="45">
        <f t="shared" ref="DL98:DL100" si="69">+DJ98+DK98</f>
        <v>0</v>
      </c>
      <c r="DM98"/>
    </row>
    <row r="99" spans="1:119" s="60" customFormat="1" ht="15.6" x14ac:dyDescent="0.3">
      <c r="A99" s="33">
        <v>83</v>
      </c>
      <c r="B99" s="69" t="s">
        <v>13</v>
      </c>
      <c r="C99" s="42"/>
      <c r="D99" s="43"/>
      <c r="E99" s="47"/>
      <c r="F99" s="47"/>
      <c r="G99" s="47"/>
      <c r="H99" s="44"/>
      <c r="I99" s="48"/>
      <c r="J99" s="46"/>
      <c r="K99" s="47"/>
      <c r="L99" s="44"/>
      <c r="M99" s="47"/>
      <c r="N99" s="44"/>
      <c r="O99" s="48"/>
      <c r="P99" s="137"/>
      <c r="Q99" s="138"/>
      <c r="R99" s="139"/>
      <c r="S99" s="39"/>
      <c r="T99" s="43"/>
      <c r="U99" s="47"/>
      <c r="V99" s="47"/>
      <c r="W99" s="47"/>
      <c r="X99" s="44"/>
      <c r="Y99" s="48"/>
      <c r="Z99" s="46"/>
      <c r="AA99" s="47"/>
      <c r="AB99" s="44"/>
      <c r="AC99" s="47"/>
      <c r="AD99" s="44"/>
      <c r="AE99" s="48"/>
      <c r="AF99" s="137"/>
      <c r="AG99" s="138"/>
      <c r="AH99" s="139"/>
      <c r="AI99" s="41"/>
      <c r="AJ99" s="43"/>
      <c r="AK99" s="47"/>
      <c r="AL99" s="47"/>
      <c r="AM99" s="47"/>
      <c r="AN99" s="44"/>
      <c r="AO99" s="48"/>
      <c r="AP99" s="46"/>
      <c r="AQ99" s="47"/>
      <c r="AR99" s="44"/>
      <c r="AS99" s="47"/>
      <c r="AT99" s="44"/>
      <c r="AU99" s="48"/>
      <c r="AV99" s="137"/>
      <c r="AW99" s="138"/>
      <c r="AX99" s="139"/>
      <c r="AY99" s="41"/>
      <c r="AZ99" s="43"/>
      <c r="BA99" s="47"/>
      <c r="BB99" s="47"/>
      <c r="BC99" s="47"/>
      <c r="BD99" s="44"/>
      <c r="BE99" s="48"/>
      <c r="BF99" s="46"/>
      <c r="BG99" s="47"/>
      <c r="BH99" s="44"/>
      <c r="BI99" s="47"/>
      <c r="BJ99" s="44"/>
      <c r="BK99" s="48"/>
      <c r="BL99" s="137"/>
      <c r="BM99" s="138"/>
      <c r="BN99" s="139"/>
      <c r="BO99" s="41"/>
      <c r="BP99" s="43"/>
      <c r="BQ99" s="47"/>
      <c r="BR99" s="47"/>
      <c r="BS99" s="47"/>
      <c r="BT99" s="44"/>
      <c r="BU99" s="48"/>
      <c r="BV99" s="46"/>
      <c r="BW99" s="47"/>
      <c r="BX99" s="44"/>
      <c r="BY99" s="47"/>
      <c r="BZ99" s="44"/>
      <c r="CA99" s="48"/>
      <c r="CB99" s="137"/>
      <c r="CC99" s="138"/>
      <c r="CD99" s="139"/>
      <c r="CE99" s="41"/>
      <c r="CF99" s="43"/>
      <c r="CG99" s="47"/>
      <c r="CH99" s="47"/>
      <c r="CI99" s="47"/>
      <c r="CJ99" s="44"/>
      <c r="CK99" s="48"/>
      <c r="CL99" s="46"/>
      <c r="CM99" s="47"/>
      <c r="CN99" s="44"/>
      <c r="CO99" s="47"/>
      <c r="CP99" s="44"/>
      <c r="CQ99" s="48"/>
      <c r="CR99" s="137"/>
      <c r="CS99" s="138"/>
      <c r="CT99" s="139"/>
      <c r="CU99" s="41"/>
      <c r="CV99" s="46">
        <f>+D99+T99+AJ99+AZ99+BP99+CF99</f>
        <v>0</v>
      </c>
      <c r="CW99" s="47" t="e">
        <f t="shared" si="42"/>
        <v>#DIV/0!</v>
      </c>
      <c r="CX99" s="47">
        <f>+F99+V99+AL99+BB99+BR99+CH99</f>
        <v>0</v>
      </c>
      <c r="CY99" s="47" t="e">
        <f t="shared" si="59"/>
        <v>#DIV/0!</v>
      </c>
      <c r="CZ99" s="44">
        <f t="shared" si="60"/>
        <v>0</v>
      </c>
      <c r="DA99" s="48" t="e">
        <f t="shared" si="61"/>
        <v>#DIV/0!</v>
      </c>
      <c r="DB99" s="46">
        <f t="shared" si="62"/>
        <v>0</v>
      </c>
      <c r="DC99" s="47" t="e">
        <f t="shared" si="34"/>
        <v>#DIV/0!</v>
      </c>
      <c r="DD99" s="44">
        <f t="shared" si="63"/>
        <v>0</v>
      </c>
      <c r="DE99" s="47" t="e">
        <f t="shared" si="64"/>
        <v>#DIV/0!</v>
      </c>
      <c r="DF99" s="44">
        <f t="shared" si="65"/>
        <v>0</v>
      </c>
      <c r="DG99" s="48" t="e">
        <f t="shared" si="66"/>
        <v>#DIV/0!</v>
      </c>
      <c r="DH99" s="176"/>
      <c r="DI99" s="191" t="s">
        <v>13</v>
      </c>
      <c r="DJ99" s="46">
        <f t="shared" si="67"/>
        <v>0</v>
      </c>
      <c r="DK99" s="44">
        <f t="shared" si="68"/>
        <v>0</v>
      </c>
      <c r="DL99" s="45">
        <f t="shared" si="69"/>
        <v>0</v>
      </c>
      <c r="DM99"/>
    </row>
    <row r="100" spans="1:119" s="60" customFormat="1" ht="15.6" x14ac:dyDescent="0.3">
      <c r="A100" s="33">
        <v>84</v>
      </c>
      <c r="B100" s="33" t="s">
        <v>9</v>
      </c>
      <c r="C100" s="42"/>
      <c r="D100" s="43"/>
      <c r="E100" s="47"/>
      <c r="F100" s="47"/>
      <c r="G100" s="47"/>
      <c r="H100" s="44"/>
      <c r="I100" s="48"/>
      <c r="J100" s="46"/>
      <c r="K100" s="47"/>
      <c r="L100" s="44"/>
      <c r="M100" s="47"/>
      <c r="N100" s="44"/>
      <c r="O100" s="48"/>
      <c r="P100" s="137"/>
      <c r="Q100" s="138"/>
      <c r="R100" s="139"/>
      <c r="S100" s="39"/>
      <c r="T100" s="43"/>
      <c r="U100" s="47"/>
      <c r="V100" s="47"/>
      <c r="W100" s="47"/>
      <c r="X100" s="44"/>
      <c r="Y100" s="48"/>
      <c r="Z100" s="46"/>
      <c r="AA100" s="47"/>
      <c r="AB100" s="44"/>
      <c r="AC100" s="47"/>
      <c r="AD100" s="44"/>
      <c r="AE100" s="48"/>
      <c r="AF100" s="137"/>
      <c r="AG100" s="138"/>
      <c r="AH100" s="139"/>
      <c r="AI100" s="41"/>
      <c r="AJ100" s="43"/>
      <c r="AK100" s="47"/>
      <c r="AL100" s="47"/>
      <c r="AM100" s="47"/>
      <c r="AN100" s="44"/>
      <c r="AO100" s="48"/>
      <c r="AP100" s="46"/>
      <c r="AQ100" s="47"/>
      <c r="AR100" s="44"/>
      <c r="AS100" s="47"/>
      <c r="AT100" s="44"/>
      <c r="AU100" s="48"/>
      <c r="AV100" s="137"/>
      <c r="AW100" s="138"/>
      <c r="AX100" s="139"/>
      <c r="AY100" s="41"/>
      <c r="AZ100" s="43"/>
      <c r="BA100" s="47"/>
      <c r="BB100" s="47"/>
      <c r="BC100" s="47"/>
      <c r="BD100" s="44"/>
      <c r="BE100" s="48"/>
      <c r="BF100" s="46"/>
      <c r="BG100" s="47"/>
      <c r="BH100" s="44"/>
      <c r="BI100" s="47"/>
      <c r="BJ100" s="44"/>
      <c r="BK100" s="48"/>
      <c r="BL100" s="137"/>
      <c r="BM100" s="138"/>
      <c r="BN100" s="139"/>
      <c r="BO100" s="41"/>
      <c r="BP100" s="43"/>
      <c r="BQ100" s="47"/>
      <c r="BR100" s="47"/>
      <c r="BS100" s="47"/>
      <c r="BT100" s="44"/>
      <c r="BU100" s="48"/>
      <c r="BV100" s="46"/>
      <c r="BW100" s="47"/>
      <c r="BX100" s="44"/>
      <c r="BY100" s="47"/>
      <c r="BZ100" s="44"/>
      <c r="CA100" s="48"/>
      <c r="CB100" s="137"/>
      <c r="CC100" s="138"/>
      <c r="CD100" s="139"/>
      <c r="CE100" s="41"/>
      <c r="CF100" s="43"/>
      <c r="CG100" s="47"/>
      <c r="CH100" s="47"/>
      <c r="CI100" s="47"/>
      <c r="CJ100" s="44"/>
      <c r="CK100" s="48"/>
      <c r="CL100" s="46"/>
      <c r="CM100" s="47"/>
      <c r="CN100" s="44"/>
      <c r="CO100" s="47"/>
      <c r="CP100" s="44"/>
      <c r="CQ100" s="48"/>
      <c r="CR100" s="137"/>
      <c r="CS100" s="138"/>
      <c r="CT100" s="139"/>
      <c r="CU100" s="41"/>
      <c r="CV100" s="46">
        <f>+D100+T100+AJ100+AZ100+BP100+CF100</f>
        <v>0</v>
      </c>
      <c r="CW100" s="47" t="e">
        <f t="shared" si="42"/>
        <v>#DIV/0!</v>
      </c>
      <c r="CX100" s="47">
        <f>+F100+V100+AL100+BB100+BR100+CH100</f>
        <v>0</v>
      </c>
      <c r="CY100" s="47" t="e">
        <f t="shared" si="59"/>
        <v>#DIV/0!</v>
      </c>
      <c r="CZ100" s="44">
        <f t="shared" si="60"/>
        <v>0</v>
      </c>
      <c r="DA100" s="48" t="e">
        <f t="shared" si="61"/>
        <v>#DIV/0!</v>
      </c>
      <c r="DB100" s="46">
        <f t="shared" si="62"/>
        <v>0</v>
      </c>
      <c r="DC100" s="47" t="e">
        <f t="shared" si="34"/>
        <v>#DIV/0!</v>
      </c>
      <c r="DD100" s="44">
        <f t="shared" si="63"/>
        <v>0</v>
      </c>
      <c r="DE100" s="47" t="e">
        <f t="shared" si="64"/>
        <v>#DIV/0!</v>
      </c>
      <c r="DF100" s="44">
        <f t="shared" si="65"/>
        <v>0</v>
      </c>
      <c r="DG100" s="48" t="e">
        <f t="shared" si="66"/>
        <v>#DIV/0!</v>
      </c>
      <c r="DH100" s="176"/>
      <c r="DI100" s="187" t="s">
        <v>9</v>
      </c>
      <c r="DJ100" s="46">
        <f t="shared" si="67"/>
        <v>0</v>
      </c>
      <c r="DK100" s="44">
        <f t="shared" si="68"/>
        <v>0</v>
      </c>
      <c r="DL100" s="45">
        <f t="shared" si="69"/>
        <v>0</v>
      </c>
      <c r="DM100"/>
    </row>
    <row r="101" spans="1:119" s="25" customFormat="1" ht="16.2" thickBot="1" x14ac:dyDescent="0.35">
      <c r="A101" s="33">
        <v>85</v>
      </c>
      <c r="B101" s="49" t="s">
        <v>178</v>
      </c>
      <c r="C101" s="50"/>
      <c r="D101" s="51"/>
      <c r="E101" s="55"/>
      <c r="F101" s="52"/>
      <c r="G101" s="55"/>
      <c r="H101" s="44"/>
      <c r="I101" s="56"/>
      <c r="J101" s="54"/>
      <c r="K101" s="55"/>
      <c r="L101" s="54"/>
      <c r="M101" s="55"/>
      <c r="N101" s="54"/>
      <c r="O101" s="56"/>
      <c r="P101" s="143"/>
      <c r="Q101" s="149"/>
      <c r="R101" s="150"/>
      <c r="S101" s="39"/>
      <c r="T101" s="51"/>
      <c r="U101" s="55"/>
      <c r="V101" s="52"/>
      <c r="W101" s="55"/>
      <c r="X101" s="52"/>
      <c r="Y101" s="56"/>
      <c r="Z101" s="54"/>
      <c r="AA101" s="55"/>
      <c r="AB101" s="54"/>
      <c r="AC101" s="55"/>
      <c r="AD101" s="54"/>
      <c r="AE101" s="56"/>
      <c r="AF101" s="143"/>
      <c r="AG101" s="149"/>
      <c r="AH101" s="150"/>
      <c r="AI101" s="41"/>
      <c r="AJ101" s="51"/>
      <c r="AK101" s="55"/>
      <c r="AL101" s="52"/>
      <c r="AM101" s="55"/>
      <c r="AN101" s="52"/>
      <c r="AO101" s="56"/>
      <c r="AP101" s="54"/>
      <c r="AQ101" s="55"/>
      <c r="AR101" s="52"/>
      <c r="AS101" s="55"/>
      <c r="AT101" s="52"/>
      <c r="AU101" s="56"/>
      <c r="AV101" s="143"/>
      <c r="AW101" s="149"/>
      <c r="AX101" s="150"/>
      <c r="AY101" s="41"/>
      <c r="AZ101" s="51"/>
      <c r="BA101" s="55"/>
      <c r="BB101" s="52"/>
      <c r="BC101" s="55"/>
      <c r="BD101" s="44"/>
      <c r="BE101" s="56"/>
      <c r="BF101" s="54"/>
      <c r="BG101" s="55"/>
      <c r="BH101" s="52"/>
      <c r="BI101" s="55"/>
      <c r="BJ101" s="52"/>
      <c r="BK101" s="56"/>
      <c r="BL101" s="143"/>
      <c r="BM101" s="149"/>
      <c r="BN101" s="150"/>
      <c r="BO101" s="41"/>
      <c r="BP101" s="51"/>
      <c r="BQ101" s="55"/>
      <c r="BR101" s="52"/>
      <c r="BS101" s="55"/>
      <c r="BT101" s="52"/>
      <c r="BU101" s="56"/>
      <c r="BV101" s="54"/>
      <c r="BW101" s="55"/>
      <c r="BX101" s="54"/>
      <c r="BY101" s="55"/>
      <c r="BZ101" s="54"/>
      <c r="CA101" s="56"/>
      <c r="CB101" s="143"/>
      <c r="CC101" s="149"/>
      <c r="CD101" s="150"/>
      <c r="CE101" s="41"/>
      <c r="CF101" s="51"/>
      <c r="CG101" s="55"/>
      <c r="CH101" s="52"/>
      <c r="CI101" s="55"/>
      <c r="CJ101" s="52"/>
      <c r="CK101" s="56"/>
      <c r="CL101" s="54"/>
      <c r="CM101" s="55"/>
      <c r="CN101" s="52"/>
      <c r="CO101" s="55"/>
      <c r="CP101" s="52"/>
      <c r="CQ101" s="56"/>
      <c r="CR101" s="143"/>
      <c r="CS101" s="149"/>
      <c r="CT101" s="150"/>
      <c r="CU101" s="41"/>
      <c r="CV101" s="70">
        <f>+CV63+CV96+CV98+CV99+CV100</f>
        <v>0</v>
      </c>
      <c r="CW101" s="71" t="e">
        <f t="shared" si="42"/>
        <v>#DIV/0!</v>
      </c>
      <c r="CX101" s="72">
        <f>+CX63+CX96+CX98+CX99+CX100</f>
        <v>0</v>
      </c>
      <c r="CY101" s="71" t="e">
        <f t="shared" si="59"/>
        <v>#DIV/0!</v>
      </c>
      <c r="CZ101" s="72">
        <f>+CZ63+CZ96+CZ98+CZ99+CZ100</f>
        <v>0</v>
      </c>
      <c r="DA101" s="56" t="e">
        <f t="shared" si="61"/>
        <v>#DIV/0!</v>
      </c>
      <c r="DB101" s="54">
        <f>+DB63+DB96+DB98+DB99+DB100</f>
        <v>0</v>
      </c>
      <c r="DC101" s="55" t="e">
        <f t="shared" si="34"/>
        <v>#DIV/0!</v>
      </c>
      <c r="DD101" s="52">
        <f>+DD63+DD96+DD98+DD99+DD100</f>
        <v>0</v>
      </c>
      <c r="DE101" s="55" t="e">
        <f t="shared" si="64"/>
        <v>#DIV/0!</v>
      </c>
      <c r="DF101" s="52">
        <f>+DF63+DF96+DF98+DF99+DF100</f>
        <v>0</v>
      </c>
      <c r="DG101" s="56" t="e">
        <f t="shared" si="66"/>
        <v>#DIV/0!</v>
      </c>
      <c r="DH101" s="204"/>
      <c r="DI101" s="188" t="s">
        <v>178</v>
      </c>
      <c r="DJ101" s="54">
        <f>+DJ63+DJ96+DJ98+DJ99+DJ100</f>
        <v>0</v>
      </c>
      <c r="DK101" s="52">
        <f t="shared" ref="DK101:DL101" si="70">+DK63+DK96+DK98+DK99+DK100</f>
        <v>0</v>
      </c>
      <c r="DL101" s="53">
        <f t="shared" si="70"/>
        <v>0</v>
      </c>
      <c r="DM101"/>
      <c r="DN101" s="57"/>
      <c r="DO101" s="57"/>
    </row>
    <row r="102" spans="1:119" s="25" customFormat="1" ht="16.2" thickBot="1" x14ac:dyDescent="0.35">
      <c r="A102" s="33">
        <v>86</v>
      </c>
      <c r="B102" s="49" t="s">
        <v>179</v>
      </c>
      <c r="C102" s="42"/>
      <c r="D102" s="73"/>
      <c r="E102" s="74"/>
      <c r="F102" s="75"/>
      <c r="G102" s="74"/>
      <c r="H102" s="75"/>
      <c r="I102" s="76"/>
      <c r="J102" s="75"/>
      <c r="K102" s="74"/>
      <c r="L102" s="75"/>
      <c r="M102" s="74"/>
      <c r="N102" s="75"/>
      <c r="O102" s="76"/>
      <c r="P102" s="117"/>
      <c r="Q102" s="118"/>
      <c r="R102" s="119"/>
      <c r="S102" s="39"/>
      <c r="T102" s="73"/>
      <c r="U102" s="74"/>
      <c r="V102" s="75"/>
      <c r="W102" s="74"/>
      <c r="X102" s="75"/>
      <c r="Y102" s="76"/>
      <c r="Z102" s="75"/>
      <c r="AA102" s="74"/>
      <c r="AB102" s="75"/>
      <c r="AC102" s="74"/>
      <c r="AD102" s="75"/>
      <c r="AE102" s="76"/>
      <c r="AF102" s="117"/>
      <c r="AG102" s="118"/>
      <c r="AH102" s="119"/>
      <c r="AI102" s="41"/>
      <c r="AJ102" s="73"/>
      <c r="AK102" s="74"/>
      <c r="AL102" s="77"/>
      <c r="AM102" s="74"/>
      <c r="AN102" s="77"/>
      <c r="AO102" s="76"/>
      <c r="AP102" s="75"/>
      <c r="AQ102" s="74"/>
      <c r="AR102" s="77"/>
      <c r="AS102" s="74"/>
      <c r="AT102" s="77"/>
      <c r="AU102" s="76"/>
      <c r="AV102" s="117"/>
      <c r="AW102" s="118"/>
      <c r="AX102" s="119"/>
      <c r="AY102" s="41"/>
      <c r="AZ102" s="73"/>
      <c r="BA102" s="74"/>
      <c r="BB102" s="75"/>
      <c r="BC102" s="74"/>
      <c r="BD102" s="75"/>
      <c r="BE102" s="76"/>
      <c r="BF102" s="75"/>
      <c r="BG102" s="74"/>
      <c r="BH102" s="77"/>
      <c r="BI102" s="74"/>
      <c r="BJ102" s="77"/>
      <c r="BK102" s="76"/>
      <c r="BL102" s="117"/>
      <c r="BM102" s="118"/>
      <c r="BN102" s="119"/>
      <c r="BO102" s="41"/>
      <c r="BP102" s="73"/>
      <c r="BQ102" s="74"/>
      <c r="BR102" s="77"/>
      <c r="BS102" s="74"/>
      <c r="BT102" s="77"/>
      <c r="BU102" s="76"/>
      <c r="BV102" s="75"/>
      <c r="BW102" s="74"/>
      <c r="BX102" s="75"/>
      <c r="BY102" s="74"/>
      <c r="BZ102" s="75"/>
      <c r="CA102" s="76"/>
      <c r="CB102" s="117"/>
      <c r="CC102" s="118"/>
      <c r="CD102" s="119"/>
      <c r="CE102" s="41"/>
      <c r="CF102" s="73"/>
      <c r="CG102" s="74"/>
      <c r="CH102" s="77"/>
      <c r="CI102" s="74"/>
      <c r="CJ102" s="77"/>
      <c r="CK102" s="76"/>
      <c r="CL102" s="75"/>
      <c r="CM102" s="74"/>
      <c r="CN102" s="77"/>
      <c r="CO102" s="74"/>
      <c r="CP102" s="77"/>
      <c r="CQ102" s="76"/>
      <c r="CR102" s="117"/>
      <c r="CS102" s="118"/>
      <c r="CT102" s="119"/>
      <c r="CU102" s="41"/>
      <c r="CV102" s="78">
        <f>+CV16-CV101</f>
        <v>0</v>
      </c>
      <c r="CW102" s="74" t="e">
        <f t="shared" si="42"/>
        <v>#DIV/0!</v>
      </c>
      <c r="CX102" s="78">
        <f>+CX16-CX101</f>
        <v>0</v>
      </c>
      <c r="CY102" s="79" t="e">
        <f t="shared" si="59"/>
        <v>#DIV/0!</v>
      </c>
      <c r="CZ102" s="78">
        <f>+CZ16-CZ101</f>
        <v>0</v>
      </c>
      <c r="DA102" s="80" t="e">
        <f t="shared" si="61"/>
        <v>#DIV/0!</v>
      </c>
      <c r="DB102" s="78">
        <f>+DB16-DB101</f>
        <v>0</v>
      </c>
      <c r="DC102" s="74" t="e">
        <f t="shared" si="34"/>
        <v>#DIV/0!</v>
      </c>
      <c r="DD102" s="78">
        <f>+DD16-DD101</f>
        <v>0</v>
      </c>
      <c r="DE102" s="79" t="e">
        <f t="shared" si="64"/>
        <v>#DIV/0!</v>
      </c>
      <c r="DF102" s="78">
        <f>+DF16-DF101</f>
        <v>0</v>
      </c>
      <c r="DG102" s="80" t="e">
        <f t="shared" si="66"/>
        <v>#DIV/0!</v>
      </c>
      <c r="DH102" s="204"/>
      <c r="DI102" s="188" t="s">
        <v>179</v>
      </c>
      <c r="DJ102" s="78">
        <f>+DJ16-DJ101</f>
        <v>0</v>
      </c>
      <c r="DK102" s="78">
        <f t="shared" ref="DK102" si="71">+DK16-DK101</f>
        <v>0</v>
      </c>
      <c r="DL102" s="78">
        <f>+DL16-DL101</f>
        <v>0</v>
      </c>
      <c r="DM102"/>
      <c r="DN102" s="57"/>
      <c r="DO102" s="57"/>
    </row>
    <row r="103" spans="1:119" s="60" customFormat="1" ht="15.6" x14ac:dyDescent="0.3">
      <c r="A103" s="33"/>
      <c r="B103" s="33"/>
      <c r="C103" s="42"/>
      <c r="D103" s="43"/>
      <c r="E103" s="44"/>
      <c r="F103" s="44"/>
      <c r="G103" s="44"/>
      <c r="H103" s="44"/>
      <c r="I103" s="45"/>
      <c r="J103" s="46"/>
      <c r="K103" s="44"/>
      <c r="L103" s="44"/>
      <c r="M103" s="44"/>
      <c r="N103" s="44"/>
      <c r="O103" s="45"/>
      <c r="P103" s="137"/>
      <c r="Q103" s="138"/>
      <c r="R103" s="139"/>
      <c r="S103" s="39"/>
      <c r="T103" s="43"/>
      <c r="U103" s="44"/>
      <c r="V103" s="44"/>
      <c r="W103" s="44"/>
      <c r="X103" s="44"/>
      <c r="Y103" s="45"/>
      <c r="Z103" s="46"/>
      <c r="AA103" s="44"/>
      <c r="AB103" s="44"/>
      <c r="AC103" s="44"/>
      <c r="AD103" s="44"/>
      <c r="AE103" s="45"/>
      <c r="AF103" s="137"/>
      <c r="AG103" s="138"/>
      <c r="AH103" s="139"/>
      <c r="AI103" s="41"/>
      <c r="AJ103" s="43"/>
      <c r="AK103" s="44"/>
      <c r="AL103" s="44"/>
      <c r="AM103" s="44"/>
      <c r="AN103" s="44"/>
      <c r="AO103" s="45"/>
      <c r="AP103" s="46"/>
      <c r="AQ103" s="44"/>
      <c r="AR103" s="44"/>
      <c r="AS103" s="44"/>
      <c r="AT103" s="44"/>
      <c r="AU103" s="45"/>
      <c r="AV103" s="137"/>
      <c r="AW103" s="138"/>
      <c r="AX103" s="139"/>
      <c r="AY103" s="41"/>
      <c r="AZ103" s="43"/>
      <c r="BA103" s="44"/>
      <c r="BB103" s="44"/>
      <c r="BC103" s="44"/>
      <c r="BD103" s="44"/>
      <c r="BE103" s="45"/>
      <c r="BF103" s="46"/>
      <c r="BG103" s="44"/>
      <c r="BH103" s="44"/>
      <c r="BI103" s="44"/>
      <c r="BJ103" s="44"/>
      <c r="BK103" s="45"/>
      <c r="BL103" s="137"/>
      <c r="BM103" s="138"/>
      <c r="BN103" s="139"/>
      <c r="BO103" s="41"/>
      <c r="BP103" s="43"/>
      <c r="BQ103" s="44"/>
      <c r="BR103" s="44"/>
      <c r="BS103" s="44"/>
      <c r="BT103" s="44"/>
      <c r="BU103" s="45"/>
      <c r="BV103" s="46"/>
      <c r="BW103" s="44"/>
      <c r="BX103" s="44"/>
      <c r="BY103" s="44"/>
      <c r="BZ103" s="44"/>
      <c r="CA103" s="45"/>
      <c r="CB103" s="137"/>
      <c r="CC103" s="138"/>
      <c r="CD103" s="139"/>
      <c r="CE103" s="41"/>
      <c r="CF103" s="43"/>
      <c r="CG103" s="44"/>
      <c r="CH103" s="44"/>
      <c r="CI103" s="44"/>
      <c r="CJ103" s="44"/>
      <c r="CK103" s="45"/>
      <c r="CL103" s="46"/>
      <c r="CM103" s="44"/>
      <c r="CN103" s="44"/>
      <c r="CO103" s="44"/>
      <c r="CP103" s="44"/>
      <c r="CQ103" s="45"/>
      <c r="CR103" s="137"/>
      <c r="CS103" s="138"/>
      <c r="CT103" s="139"/>
      <c r="CU103" s="41"/>
      <c r="CV103" s="81"/>
      <c r="CW103" s="82"/>
      <c r="CX103" s="47"/>
      <c r="CY103" s="82"/>
      <c r="CZ103" s="83"/>
      <c r="DA103" s="48"/>
      <c r="DB103" s="58"/>
      <c r="DC103" s="47"/>
      <c r="DD103" s="47"/>
      <c r="DE103" s="47"/>
      <c r="DF103" s="44"/>
      <c r="DG103" s="48"/>
      <c r="DH103" s="176"/>
      <c r="DI103" s="187"/>
      <c r="DJ103" s="46"/>
      <c r="DK103" s="44"/>
      <c r="DL103" s="45"/>
      <c r="DM103"/>
      <c r="DO103" s="67"/>
    </row>
    <row r="104" spans="1:119" s="60" customFormat="1" ht="15.6" x14ac:dyDescent="0.3">
      <c r="A104" s="33"/>
      <c r="B104" s="33"/>
      <c r="C104" s="34"/>
      <c r="D104" s="35"/>
      <c r="E104" s="36"/>
      <c r="F104" s="36"/>
      <c r="G104" s="36"/>
      <c r="H104" s="36"/>
      <c r="I104" s="37"/>
      <c r="J104" s="38"/>
      <c r="K104" s="36"/>
      <c r="L104" s="36"/>
      <c r="M104" s="36"/>
      <c r="N104" s="36"/>
      <c r="O104" s="37"/>
      <c r="P104" s="151"/>
      <c r="Q104" s="152"/>
      <c r="R104" s="153"/>
      <c r="S104" s="39"/>
      <c r="T104" s="35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51"/>
      <c r="AG104" s="152"/>
      <c r="AH104" s="153"/>
      <c r="AI104" s="41"/>
      <c r="AJ104" s="35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51"/>
      <c r="AW104" s="152"/>
      <c r="AX104" s="153"/>
      <c r="AY104" s="41"/>
      <c r="AZ104" s="35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51"/>
      <c r="BM104" s="152"/>
      <c r="BN104" s="153"/>
      <c r="BO104" s="41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51"/>
      <c r="CC104" s="152"/>
      <c r="CD104" s="153"/>
      <c r="CE104" s="41"/>
      <c r="CF104" s="35"/>
      <c r="CG104" s="36"/>
      <c r="CH104" s="36"/>
      <c r="CI104" s="36"/>
      <c r="CJ104" s="36"/>
      <c r="CK104" s="37"/>
      <c r="CL104" s="38"/>
      <c r="CM104" s="36"/>
      <c r="CN104" s="36"/>
      <c r="CO104" s="36"/>
      <c r="CP104" s="36"/>
      <c r="CQ104" s="37"/>
      <c r="CR104" s="151"/>
      <c r="CS104" s="152"/>
      <c r="CT104" s="153"/>
      <c r="CU104" s="41"/>
      <c r="CV104" s="38"/>
      <c r="CW104" s="84"/>
      <c r="CX104" s="84"/>
      <c r="CY104" s="84"/>
      <c r="CZ104" s="36"/>
      <c r="DA104" s="85"/>
      <c r="DB104" s="86"/>
      <c r="DC104" s="84"/>
      <c r="DD104" s="84"/>
      <c r="DE104" s="84"/>
      <c r="DF104" s="36"/>
      <c r="DG104" s="85"/>
      <c r="DH104" s="177"/>
      <c r="DI104" s="187"/>
      <c r="DJ104" s="38"/>
      <c r="DK104" s="36"/>
      <c r="DL104" s="37"/>
      <c r="DM104"/>
    </row>
    <row r="105" spans="1:119" s="60" customFormat="1" ht="15.6" x14ac:dyDescent="0.3">
      <c r="A105" s="49">
        <v>87</v>
      </c>
      <c r="B105" s="68" t="s">
        <v>49</v>
      </c>
      <c r="C105" s="42"/>
      <c r="D105" s="43"/>
      <c r="E105" s="44"/>
      <c r="F105" s="44"/>
      <c r="G105" s="44"/>
      <c r="H105" s="44"/>
      <c r="I105" s="45"/>
      <c r="J105" s="46"/>
      <c r="K105" s="44"/>
      <c r="L105" s="44"/>
      <c r="M105" s="44"/>
      <c r="N105" s="44"/>
      <c r="O105" s="45"/>
      <c r="P105" s="137"/>
      <c r="Q105" s="138"/>
      <c r="R105" s="139"/>
      <c r="S105" s="39"/>
      <c r="T105" s="43"/>
      <c r="U105" s="44"/>
      <c r="V105" s="44"/>
      <c r="W105" s="44"/>
      <c r="X105" s="44"/>
      <c r="Y105" s="45"/>
      <c r="Z105" s="46"/>
      <c r="AA105" s="44"/>
      <c r="AB105" s="44"/>
      <c r="AC105" s="44"/>
      <c r="AD105" s="44"/>
      <c r="AE105" s="45"/>
      <c r="AF105" s="137"/>
      <c r="AG105" s="138"/>
      <c r="AH105" s="139"/>
      <c r="AI105" s="41"/>
      <c r="AJ105" s="43"/>
      <c r="AK105" s="44"/>
      <c r="AL105" s="44"/>
      <c r="AM105" s="44"/>
      <c r="AN105" s="44"/>
      <c r="AO105" s="45"/>
      <c r="AP105" s="46"/>
      <c r="AQ105" s="44"/>
      <c r="AR105" s="44"/>
      <c r="AS105" s="44"/>
      <c r="AT105" s="44"/>
      <c r="AU105" s="45"/>
      <c r="AV105" s="137"/>
      <c r="AW105" s="138"/>
      <c r="AX105" s="139"/>
      <c r="AY105" s="41"/>
      <c r="AZ105" s="43"/>
      <c r="BA105" s="44"/>
      <c r="BB105" s="44"/>
      <c r="BC105" s="44"/>
      <c r="BD105" s="44"/>
      <c r="BE105" s="45"/>
      <c r="BF105" s="46"/>
      <c r="BG105" s="44"/>
      <c r="BH105" s="44"/>
      <c r="BI105" s="44"/>
      <c r="BJ105" s="44"/>
      <c r="BK105" s="45"/>
      <c r="BL105" s="137"/>
      <c r="BM105" s="138"/>
      <c r="BN105" s="139"/>
      <c r="BO105" s="41"/>
      <c r="BP105" s="43"/>
      <c r="BQ105" s="44"/>
      <c r="BR105" s="44"/>
      <c r="BS105" s="44"/>
      <c r="BT105" s="44"/>
      <c r="BU105" s="45"/>
      <c r="BV105" s="46"/>
      <c r="BW105" s="44"/>
      <c r="BX105" s="44"/>
      <c r="BY105" s="44"/>
      <c r="BZ105" s="44"/>
      <c r="CA105" s="45"/>
      <c r="CB105" s="137"/>
      <c r="CC105" s="138"/>
      <c r="CD105" s="139"/>
      <c r="CE105" s="41"/>
      <c r="CF105" s="43"/>
      <c r="CG105" s="44"/>
      <c r="CH105" s="44"/>
      <c r="CI105" s="44"/>
      <c r="CJ105" s="44"/>
      <c r="CK105" s="45"/>
      <c r="CL105" s="46"/>
      <c r="CM105" s="44"/>
      <c r="CN105" s="44"/>
      <c r="CO105" s="44"/>
      <c r="CP105" s="44"/>
      <c r="CQ105" s="45"/>
      <c r="CR105" s="137"/>
      <c r="CS105" s="138"/>
      <c r="CT105" s="139"/>
      <c r="CU105" s="41"/>
      <c r="CV105" s="46">
        <f>+D105+T105+AJ105+AZ105+BP105+CF105</f>
        <v>0</v>
      </c>
      <c r="CW105" s="47"/>
      <c r="CX105" s="47">
        <f>+F105+V105+AL105+BB105+BR105+CH105</f>
        <v>0</v>
      </c>
      <c r="CY105" s="47"/>
      <c r="CZ105" s="44">
        <f>+CV105+CX105</f>
        <v>0</v>
      </c>
      <c r="DA105" s="48"/>
      <c r="DB105" s="46">
        <f t="shared" ref="DB105:DB107" si="72">+J105+Z105+AP105+BF105+BV105+CL105</f>
        <v>0</v>
      </c>
      <c r="DC105" s="47"/>
      <c r="DD105" s="44">
        <f t="shared" ref="DD105:DD107" si="73">+L105+AB105+AR105+BH105+BX105+CN105</f>
        <v>0</v>
      </c>
      <c r="DE105" s="47"/>
      <c r="DF105" s="44">
        <f t="shared" ref="DF105:DF107" si="74">+DB105+DD105</f>
        <v>0</v>
      </c>
      <c r="DG105" s="48"/>
      <c r="DH105" s="176"/>
      <c r="DI105" s="190" t="s">
        <v>49</v>
      </c>
      <c r="DJ105" s="46">
        <f t="shared" ref="DJ105:DJ107" si="75">+CZ105</f>
        <v>0</v>
      </c>
      <c r="DK105" s="44">
        <f t="shared" ref="DK105:DK107" si="76">+DF105</f>
        <v>0</v>
      </c>
      <c r="DL105" s="45">
        <f t="shared" ref="DL105:DL107" si="77">+DJ105+DK105</f>
        <v>0</v>
      </c>
      <c r="DM105"/>
    </row>
    <row r="106" spans="1:119" s="60" customFormat="1" ht="15.6" x14ac:dyDescent="0.3">
      <c r="A106" s="49">
        <v>88</v>
      </c>
      <c r="B106" s="68" t="s">
        <v>50</v>
      </c>
      <c r="C106" s="42"/>
      <c r="D106" s="43"/>
      <c r="E106" s="44"/>
      <c r="F106" s="44"/>
      <c r="G106" s="44"/>
      <c r="H106" s="44"/>
      <c r="I106" s="45"/>
      <c r="J106" s="46"/>
      <c r="K106" s="44"/>
      <c r="L106" s="44"/>
      <c r="M106" s="44"/>
      <c r="N106" s="44"/>
      <c r="O106" s="45"/>
      <c r="P106" s="137"/>
      <c r="Q106" s="138"/>
      <c r="R106" s="139"/>
      <c r="S106" s="39"/>
      <c r="T106" s="43"/>
      <c r="U106" s="44"/>
      <c r="V106" s="44"/>
      <c r="W106" s="44"/>
      <c r="X106" s="44"/>
      <c r="Y106" s="45"/>
      <c r="Z106" s="46"/>
      <c r="AA106" s="44"/>
      <c r="AB106" s="44"/>
      <c r="AC106" s="44"/>
      <c r="AD106" s="44"/>
      <c r="AE106" s="45"/>
      <c r="AF106" s="137"/>
      <c r="AG106" s="138"/>
      <c r="AH106" s="139"/>
      <c r="AI106" s="41"/>
      <c r="AJ106" s="43"/>
      <c r="AK106" s="44"/>
      <c r="AL106" s="44"/>
      <c r="AM106" s="44"/>
      <c r="AN106" s="44"/>
      <c r="AO106" s="45"/>
      <c r="AP106" s="46"/>
      <c r="AQ106" s="44"/>
      <c r="AR106" s="44"/>
      <c r="AS106" s="44"/>
      <c r="AT106" s="44"/>
      <c r="AU106" s="45"/>
      <c r="AV106" s="137"/>
      <c r="AW106" s="138"/>
      <c r="AX106" s="139"/>
      <c r="AY106" s="41"/>
      <c r="AZ106" s="43"/>
      <c r="BA106" s="44"/>
      <c r="BB106" s="44"/>
      <c r="BC106" s="44"/>
      <c r="BD106" s="44"/>
      <c r="BE106" s="45"/>
      <c r="BF106" s="46"/>
      <c r="BG106" s="44"/>
      <c r="BH106" s="44"/>
      <c r="BI106" s="44"/>
      <c r="BJ106" s="44"/>
      <c r="BK106" s="45"/>
      <c r="BL106" s="137"/>
      <c r="BM106" s="138"/>
      <c r="BN106" s="139"/>
      <c r="BO106" s="41"/>
      <c r="BP106" s="43"/>
      <c r="BQ106" s="44"/>
      <c r="BR106" s="44"/>
      <c r="BS106" s="44"/>
      <c r="BT106" s="44"/>
      <c r="BU106" s="45"/>
      <c r="BV106" s="46"/>
      <c r="BW106" s="44"/>
      <c r="BX106" s="44"/>
      <c r="BY106" s="44"/>
      <c r="BZ106" s="44"/>
      <c r="CA106" s="45"/>
      <c r="CB106" s="137"/>
      <c r="CC106" s="138"/>
      <c r="CD106" s="139"/>
      <c r="CE106" s="41"/>
      <c r="CF106" s="43"/>
      <c r="CG106" s="44"/>
      <c r="CH106" s="44"/>
      <c r="CI106" s="44"/>
      <c r="CJ106" s="44"/>
      <c r="CK106" s="45"/>
      <c r="CL106" s="46"/>
      <c r="CM106" s="44"/>
      <c r="CN106" s="44"/>
      <c r="CO106" s="44"/>
      <c r="CP106" s="44"/>
      <c r="CQ106" s="45"/>
      <c r="CR106" s="137"/>
      <c r="CS106" s="138"/>
      <c r="CT106" s="139"/>
      <c r="CU106" s="41"/>
      <c r="CV106" s="46">
        <f>+D106+T106+AJ106+AZ106+BP106+CF106</f>
        <v>0</v>
      </c>
      <c r="CW106" s="47"/>
      <c r="CX106" s="47">
        <f>+F106+V106+AL106+BB106+BR106+CH106</f>
        <v>0</v>
      </c>
      <c r="CY106" s="47"/>
      <c r="CZ106" s="44">
        <f t="shared" ref="CZ106:CZ107" si="78">+CV106+CX106</f>
        <v>0</v>
      </c>
      <c r="DA106" s="48"/>
      <c r="DB106" s="46">
        <f t="shared" si="72"/>
        <v>0</v>
      </c>
      <c r="DC106" s="47"/>
      <c r="DD106" s="44">
        <f t="shared" si="73"/>
        <v>0</v>
      </c>
      <c r="DE106" s="47"/>
      <c r="DF106" s="44">
        <f t="shared" si="74"/>
        <v>0</v>
      </c>
      <c r="DG106" s="48"/>
      <c r="DH106" s="174"/>
      <c r="DI106" s="190" t="s">
        <v>50</v>
      </c>
      <c r="DJ106" s="46">
        <f t="shared" si="75"/>
        <v>0</v>
      </c>
      <c r="DK106" s="44">
        <f t="shared" si="76"/>
        <v>0</v>
      </c>
      <c r="DL106" s="45">
        <f t="shared" si="77"/>
        <v>0</v>
      </c>
      <c r="DM106"/>
    </row>
    <row r="107" spans="1:119" s="60" customFormat="1" ht="15.6" x14ac:dyDescent="0.3">
      <c r="A107" s="49">
        <v>89</v>
      </c>
      <c r="B107" s="68" t="s">
        <v>48</v>
      </c>
      <c r="C107" s="42"/>
      <c r="D107" s="43"/>
      <c r="E107" s="44"/>
      <c r="F107" s="44"/>
      <c r="G107" s="44"/>
      <c r="H107" s="44"/>
      <c r="I107" s="45"/>
      <c r="J107" s="46"/>
      <c r="K107" s="44"/>
      <c r="L107" s="44"/>
      <c r="M107" s="44"/>
      <c r="N107" s="44"/>
      <c r="O107" s="45"/>
      <c r="P107" s="137"/>
      <c r="Q107" s="138"/>
      <c r="R107" s="139"/>
      <c r="S107" s="39"/>
      <c r="T107" s="43"/>
      <c r="U107" s="44"/>
      <c r="V107" s="44"/>
      <c r="W107" s="44"/>
      <c r="X107" s="44"/>
      <c r="Y107" s="45"/>
      <c r="Z107" s="46"/>
      <c r="AA107" s="44"/>
      <c r="AB107" s="44"/>
      <c r="AC107" s="44"/>
      <c r="AD107" s="44"/>
      <c r="AE107" s="45"/>
      <c r="AF107" s="137"/>
      <c r="AG107" s="138"/>
      <c r="AH107" s="139"/>
      <c r="AI107" s="41"/>
      <c r="AJ107" s="43"/>
      <c r="AK107" s="44"/>
      <c r="AL107" s="44"/>
      <c r="AM107" s="44"/>
      <c r="AN107" s="44"/>
      <c r="AO107" s="45"/>
      <c r="AP107" s="46"/>
      <c r="AQ107" s="44"/>
      <c r="AR107" s="44"/>
      <c r="AS107" s="44"/>
      <c r="AT107" s="44"/>
      <c r="AU107" s="45"/>
      <c r="AV107" s="137"/>
      <c r="AW107" s="138"/>
      <c r="AX107" s="139"/>
      <c r="AY107" s="41"/>
      <c r="AZ107" s="43"/>
      <c r="BA107" s="44"/>
      <c r="BB107" s="44"/>
      <c r="BC107" s="44"/>
      <c r="BD107" s="44"/>
      <c r="BE107" s="45"/>
      <c r="BF107" s="46"/>
      <c r="BG107" s="44"/>
      <c r="BH107" s="44"/>
      <c r="BI107" s="44"/>
      <c r="BJ107" s="44"/>
      <c r="BK107" s="45"/>
      <c r="BL107" s="137"/>
      <c r="BM107" s="138"/>
      <c r="BN107" s="139"/>
      <c r="BO107" s="41"/>
      <c r="BP107" s="43"/>
      <c r="BQ107" s="44"/>
      <c r="BR107" s="44"/>
      <c r="BS107" s="44"/>
      <c r="BT107" s="44"/>
      <c r="BU107" s="45"/>
      <c r="BV107" s="46"/>
      <c r="BW107" s="44"/>
      <c r="BX107" s="44"/>
      <c r="BY107" s="44"/>
      <c r="BZ107" s="44"/>
      <c r="CA107" s="45"/>
      <c r="CB107" s="137"/>
      <c r="CC107" s="138"/>
      <c r="CD107" s="139"/>
      <c r="CE107" s="41"/>
      <c r="CF107" s="43"/>
      <c r="CG107" s="44"/>
      <c r="CH107" s="44"/>
      <c r="CI107" s="44"/>
      <c r="CJ107" s="44"/>
      <c r="CK107" s="45"/>
      <c r="CL107" s="46"/>
      <c r="CM107" s="44"/>
      <c r="CN107" s="44"/>
      <c r="CO107" s="44"/>
      <c r="CP107" s="44"/>
      <c r="CQ107" s="45"/>
      <c r="CR107" s="137"/>
      <c r="CS107" s="138"/>
      <c r="CT107" s="139"/>
      <c r="CU107" s="41"/>
      <c r="CV107" s="46">
        <f>+D107+T107+AJ107+AZ107+BP107+CF107</f>
        <v>0</v>
      </c>
      <c r="CW107" s="44"/>
      <c r="CX107" s="47">
        <f>+F107+V107+AL107+BB107+BR107+CH107</f>
        <v>0</v>
      </c>
      <c r="CY107" s="47"/>
      <c r="CZ107" s="44">
        <f t="shared" si="78"/>
        <v>0</v>
      </c>
      <c r="DA107" s="48"/>
      <c r="DB107" s="46">
        <f t="shared" si="72"/>
        <v>0</v>
      </c>
      <c r="DC107" s="47"/>
      <c r="DD107" s="44">
        <f t="shared" si="73"/>
        <v>0</v>
      </c>
      <c r="DE107" s="47"/>
      <c r="DF107" s="44">
        <f t="shared" si="74"/>
        <v>0</v>
      </c>
      <c r="DG107" s="48"/>
      <c r="DH107" s="174"/>
      <c r="DI107" s="190" t="s">
        <v>48</v>
      </c>
      <c r="DJ107" s="46">
        <f t="shared" si="75"/>
        <v>0</v>
      </c>
      <c r="DK107" s="44">
        <f t="shared" si="76"/>
        <v>0</v>
      </c>
      <c r="DL107" s="45">
        <f t="shared" si="77"/>
        <v>0</v>
      </c>
      <c r="DM107"/>
    </row>
    <row r="108" spans="1:119" s="60" customFormat="1" ht="15.6" x14ac:dyDescent="0.3">
      <c r="A108" s="33" t="s">
        <v>102</v>
      </c>
      <c r="B108" s="33"/>
      <c r="C108" s="34"/>
      <c r="D108" s="87"/>
      <c r="E108" s="88"/>
      <c r="F108" s="88"/>
      <c r="G108" s="88"/>
      <c r="H108" s="88"/>
      <c r="I108" s="89"/>
      <c r="J108" s="90"/>
      <c r="K108" s="88"/>
      <c r="L108" s="88"/>
      <c r="M108" s="88"/>
      <c r="N108" s="88"/>
      <c r="O108" s="89"/>
      <c r="P108" s="151"/>
      <c r="Q108" s="152"/>
      <c r="R108" s="153"/>
      <c r="S108" s="39"/>
      <c r="T108" s="87"/>
      <c r="U108" s="88"/>
      <c r="V108" s="88"/>
      <c r="W108" s="88"/>
      <c r="X108" s="88"/>
      <c r="Y108" s="89"/>
      <c r="Z108" s="90"/>
      <c r="AA108" s="88"/>
      <c r="AB108" s="88"/>
      <c r="AC108" s="88"/>
      <c r="AD108" s="88"/>
      <c r="AE108" s="89"/>
      <c r="AF108" s="151"/>
      <c r="AG108" s="152"/>
      <c r="AH108" s="153"/>
      <c r="AI108" s="41"/>
      <c r="AJ108" s="87"/>
      <c r="AK108" s="88"/>
      <c r="AL108" s="88"/>
      <c r="AM108" s="88"/>
      <c r="AN108" s="88"/>
      <c r="AO108" s="89"/>
      <c r="AP108" s="90"/>
      <c r="AQ108" s="88"/>
      <c r="AR108" s="88"/>
      <c r="AS108" s="88"/>
      <c r="AT108" s="88"/>
      <c r="AU108" s="89"/>
      <c r="AV108" s="151"/>
      <c r="AW108" s="152"/>
      <c r="AX108" s="153"/>
      <c r="AY108" s="41"/>
      <c r="AZ108" s="87"/>
      <c r="BA108" s="88"/>
      <c r="BB108" s="88"/>
      <c r="BC108" s="88"/>
      <c r="BD108" s="88"/>
      <c r="BE108" s="89"/>
      <c r="BF108" s="90"/>
      <c r="BG108" s="88"/>
      <c r="BH108" s="88"/>
      <c r="BI108" s="88"/>
      <c r="BJ108" s="88"/>
      <c r="BK108" s="89"/>
      <c r="BL108" s="151"/>
      <c r="BM108" s="152"/>
      <c r="BN108" s="153"/>
      <c r="BO108" s="41"/>
      <c r="BP108" s="87"/>
      <c r="BQ108" s="88"/>
      <c r="BR108" s="88"/>
      <c r="BS108" s="88"/>
      <c r="BT108" s="88"/>
      <c r="BU108" s="89"/>
      <c r="BV108" s="90"/>
      <c r="BW108" s="88"/>
      <c r="BX108" s="88"/>
      <c r="BY108" s="88"/>
      <c r="BZ108" s="88"/>
      <c r="CA108" s="89"/>
      <c r="CB108" s="151"/>
      <c r="CC108" s="152"/>
      <c r="CD108" s="153"/>
      <c r="CE108" s="41"/>
      <c r="CF108" s="87"/>
      <c r="CG108" s="88"/>
      <c r="CH108" s="88"/>
      <c r="CI108" s="88"/>
      <c r="CJ108" s="88"/>
      <c r="CK108" s="89"/>
      <c r="CL108" s="90"/>
      <c r="CM108" s="88"/>
      <c r="CN108" s="88"/>
      <c r="CO108" s="88"/>
      <c r="CP108" s="88"/>
      <c r="CQ108" s="89"/>
      <c r="CR108" s="151"/>
      <c r="CS108" s="152"/>
      <c r="CT108" s="153"/>
      <c r="CU108" s="41"/>
      <c r="CV108" s="90"/>
      <c r="CW108" s="88"/>
      <c r="CX108" s="88"/>
      <c r="CY108" s="88"/>
      <c r="CZ108" s="88"/>
      <c r="DA108" s="89"/>
      <c r="DB108" s="90"/>
      <c r="DC108" s="88"/>
      <c r="DD108" s="88"/>
      <c r="DE108" s="88"/>
      <c r="DF108" s="88"/>
      <c r="DG108" s="89"/>
      <c r="DH108" s="178"/>
      <c r="DI108" s="187"/>
      <c r="DJ108" s="90"/>
      <c r="DK108" s="88"/>
      <c r="DL108" s="89"/>
      <c r="DM108"/>
    </row>
    <row r="109" spans="1:119" s="60" customFormat="1" ht="15.6" x14ac:dyDescent="0.3">
      <c r="A109" s="33"/>
      <c r="B109" s="33"/>
      <c r="C109" s="34"/>
      <c r="D109" s="87"/>
      <c r="E109" s="88"/>
      <c r="F109" s="88"/>
      <c r="G109" s="88"/>
      <c r="H109" s="88"/>
      <c r="I109" s="89"/>
      <c r="J109" s="90"/>
      <c r="K109" s="88"/>
      <c r="L109" s="88"/>
      <c r="M109" s="88"/>
      <c r="N109" s="88"/>
      <c r="O109" s="89"/>
      <c r="P109" s="151"/>
      <c r="Q109" s="152"/>
      <c r="R109" s="153"/>
      <c r="S109" s="39"/>
      <c r="T109" s="87"/>
      <c r="U109" s="88"/>
      <c r="V109" s="88"/>
      <c r="W109" s="88"/>
      <c r="X109" s="88"/>
      <c r="Y109" s="89"/>
      <c r="Z109" s="90"/>
      <c r="AA109" s="88"/>
      <c r="AB109" s="88"/>
      <c r="AC109" s="88"/>
      <c r="AD109" s="88"/>
      <c r="AE109" s="89"/>
      <c r="AF109" s="151"/>
      <c r="AG109" s="152"/>
      <c r="AH109" s="153"/>
      <c r="AI109" s="41"/>
      <c r="AJ109" s="87"/>
      <c r="AK109" s="88"/>
      <c r="AL109" s="88"/>
      <c r="AM109" s="88"/>
      <c r="AN109" s="88"/>
      <c r="AO109" s="89"/>
      <c r="AP109" s="90"/>
      <c r="AQ109" s="88"/>
      <c r="AR109" s="88"/>
      <c r="AS109" s="88"/>
      <c r="AT109" s="88"/>
      <c r="AU109" s="89"/>
      <c r="AV109" s="151"/>
      <c r="AW109" s="152"/>
      <c r="AX109" s="153"/>
      <c r="AY109" s="41"/>
      <c r="AZ109" s="87"/>
      <c r="BA109" s="88"/>
      <c r="BB109" s="88"/>
      <c r="BC109" s="88"/>
      <c r="BD109" s="88"/>
      <c r="BE109" s="89"/>
      <c r="BF109" s="90"/>
      <c r="BG109" s="88"/>
      <c r="BH109" s="88"/>
      <c r="BI109" s="88"/>
      <c r="BJ109" s="88"/>
      <c r="BK109" s="89"/>
      <c r="BL109" s="151"/>
      <c r="BM109" s="152"/>
      <c r="BN109" s="153"/>
      <c r="BO109" s="41"/>
      <c r="BP109" s="87"/>
      <c r="BQ109" s="88"/>
      <c r="BR109" s="88"/>
      <c r="BS109" s="88"/>
      <c r="BT109" s="88"/>
      <c r="BU109" s="89"/>
      <c r="BV109" s="90"/>
      <c r="BW109" s="88"/>
      <c r="BX109" s="88"/>
      <c r="BY109" s="88"/>
      <c r="BZ109" s="88"/>
      <c r="CA109" s="89"/>
      <c r="CB109" s="151"/>
      <c r="CC109" s="152"/>
      <c r="CD109" s="153"/>
      <c r="CE109" s="41"/>
      <c r="CF109" s="87"/>
      <c r="CG109" s="88"/>
      <c r="CH109" s="88"/>
      <c r="CI109" s="88"/>
      <c r="CJ109" s="88"/>
      <c r="CK109" s="89"/>
      <c r="CL109" s="90"/>
      <c r="CM109" s="88"/>
      <c r="CN109" s="88"/>
      <c r="CO109" s="88"/>
      <c r="CP109" s="88"/>
      <c r="CQ109" s="89"/>
      <c r="CR109" s="151"/>
      <c r="CS109" s="152"/>
      <c r="CT109" s="153"/>
      <c r="CU109" s="41"/>
      <c r="CV109" s="90"/>
      <c r="CW109" s="88"/>
      <c r="CX109" s="88"/>
      <c r="CY109" s="88"/>
      <c r="CZ109" s="88"/>
      <c r="DA109" s="89"/>
      <c r="DB109" s="90"/>
      <c r="DC109" s="88"/>
      <c r="DD109" s="88"/>
      <c r="DE109" s="88"/>
      <c r="DF109" s="88"/>
      <c r="DG109" s="89"/>
      <c r="DH109" s="178"/>
      <c r="DI109" s="187"/>
      <c r="DJ109" s="90"/>
      <c r="DK109" s="88"/>
      <c r="DL109" s="89"/>
      <c r="DM109"/>
    </row>
    <row r="110" spans="1:119" s="60" customFormat="1" ht="15.6" x14ac:dyDescent="0.3">
      <c r="A110" s="49">
        <v>90</v>
      </c>
      <c r="B110" s="49" t="s">
        <v>10</v>
      </c>
      <c r="C110" s="42"/>
      <c r="D110" s="91"/>
      <c r="E110" s="44"/>
      <c r="F110" s="92"/>
      <c r="G110" s="44"/>
      <c r="H110" s="92"/>
      <c r="I110" s="45"/>
      <c r="J110" s="92"/>
      <c r="K110" s="92"/>
      <c r="L110" s="92"/>
      <c r="M110" s="92"/>
      <c r="N110" s="92"/>
      <c r="O110" s="45"/>
      <c r="P110" s="230"/>
      <c r="Q110" s="231"/>
      <c r="R110" s="232"/>
      <c r="S110" s="39"/>
      <c r="T110" s="91"/>
      <c r="U110" s="44"/>
      <c r="V110" s="92"/>
      <c r="W110" s="44"/>
      <c r="X110" s="92"/>
      <c r="Y110" s="45"/>
      <c r="Z110" s="92"/>
      <c r="AA110" s="92"/>
      <c r="AB110" s="92"/>
      <c r="AC110" s="92"/>
      <c r="AD110" s="92"/>
      <c r="AE110" s="45"/>
      <c r="AF110" s="154"/>
      <c r="AG110" s="155"/>
      <c r="AH110" s="156"/>
      <c r="AI110" s="41"/>
      <c r="AJ110" s="91"/>
      <c r="AK110" s="44"/>
      <c r="AL110" s="92"/>
      <c r="AM110" s="44"/>
      <c r="AN110" s="92"/>
      <c r="AO110" s="45"/>
      <c r="AP110" s="92"/>
      <c r="AQ110" s="92"/>
      <c r="AR110" s="92"/>
      <c r="AS110" s="92"/>
      <c r="AT110" s="92"/>
      <c r="AU110" s="45"/>
      <c r="AV110" s="154"/>
      <c r="AW110" s="155"/>
      <c r="AX110" s="156"/>
      <c r="AY110" s="41"/>
      <c r="AZ110" s="91"/>
      <c r="BA110" s="44"/>
      <c r="BB110" s="92"/>
      <c r="BC110" s="44"/>
      <c r="BD110" s="92"/>
      <c r="BE110" s="45"/>
      <c r="BF110" s="92"/>
      <c r="BG110" s="92"/>
      <c r="BH110" s="92"/>
      <c r="BI110" s="92"/>
      <c r="BJ110" s="92"/>
      <c r="BK110" s="45"/>
      <c r="BL110" s="154"/>
      <c r="BM110" s="155"/>
      <c r="BN110" s="156"/>
      <c r="BO110" s="41"/>
      <c r="BP110" s="91"/>
      <c r="BQ110" s="44"/>
      <c r="BR110" s="92"/>
      <c r="BS110" s="44"/>
      <c r="BT110" s="92"/>
      <c r="BU110" s="45"/>
      <c r="BV110" s="92"/>
      <c r="BW110" s="92"/>
      <c r="BX110" s="92"/>
      <c r="BY110" s="92"/>
      <c r="BZ110" s="92"/>
      <c r="CA110" s="45"/>
      <c r="CB110" s="154"/>
      <c r="CC110" s="155"/>
      <c r="CD110" s="156"/>
      <c r="CE110" s="41"/>
      <c r="CF110" s="91"/>
      <c r="CG110" s="44"/>
      <c r="CH110" s="92"/>
      <c r="CI110" s="44"/>
      <c r="CJ110" s="92"/>
      <c r="CK110" s="45"/>
      <c r="CL110" s="92"/>
      <c r="CM110" s="92"/>
      <c r="CN110" s="92"/>
      <c r="CO110" s="92"/>
      <c r="CP110" s="92"/>
      <c r="CQ110" s="45"/>
      <c r="CR110" s="154"/>
      <c r="CS110" s="155"/>
      <c r="CT110" s="156"/>
      <c r="CU110" s="41"/>
      <c r="CV110" s="93">
        <f>+D110+T110+AJ110+AZ110+BP110+CF110</f>
        <v>0</v>
      </c>
      <c r="CW110" s="92"/>
      <c r="CX110" s="92">
        <f>+F110+V110+AL110+BB110+BR110+CH110</f>
        <v>0</v>
      </c>
      <c r="CY110" s="92"/>
      <c r="CZ110" s="92">
        <f t="shared" ref="CZ110:CZ111" si="79">+CV110+CX110</f>
        <v>0</v>
      </c>
      <c r="DA110" s="94"/>
      <c r="DB110" s="93">
        <f t="shared" ref="DB110:DB111" si="80">+J110+Z110+AP110+BF110+BV110+CL110</f>
        <v>0</v>
      </c>
      <c r="DC110" s="92"/>
      <c r="DD110" s="92">
        <f t="shared" ref="DD110:DD111" si="81">+L110+AB110+AR110+BH110+BX110+CN110</f>
        <v>0</v>
      </c>
      <c r="DE110" s="92"/>
      <c r="DF110" s="92">
        <f t="shared" ref="DF110:DF111" si="82">+DB110+DD110</f>
        <v>0</v>
      </c>
      <c r="DG110" s="94"/>
      <c r="DH110" s="179"/>
      <c r="DI110" s="188" t="s">
        <v>10</v>
      </c>
      <c r="DJ110" s="93">
        <f t="shared" ref="DJ110:DJ111" si="83">+CZ110</f>
        <v>0</v>
      </c>
      <c r="DK110" s="92">
        <f t="shared" ref="DK110:DK111" si="84">+DF110</f>
        <v>0</v>
      </c>
      <c r="DL110" s="95">
        <f t="shared" ref="DL110:DL111" si="85">+DJ110+DK110</f>
        <v>0</v>
      </c>
      <c r="DM110"/>
    </row>
    <row r="111" spans="1:119" s="60" customFormat="1" ht="15.6" x14ac:dyDescent="0.3">
      <c r="A111" s="49">
        <v>91</v>
      </c>
      <c r="B111" s="49" t="s">
        <v>11</v>
      </c>
      <c r="C111" s="42"/>
      <c r="D111" s="91"/>
      <c r="E111" s="44"/>
      <c r="F111" s="92"/>
      <c r="G111" s="44"/>
      <c r="H111" s="92"/>
      <c r="I111" s="45"/>
      <c r="J111" s="92"/>
      <c r="K111" s="92"/>
      <c r="L111" s="92"/>
      <c r="M111" s="92"/>
      <c r="N111" s="92"/>
      <c r="O111" s="45"/>
      <c r="P111" s="230"/>
      <c r="Q111" s="231"/>
      <c r="R111" s="232"/>
      <c r="S111" s="39"/>
      <c r="T111" s="91"/>
      <c r="U111" s="44"/>
      <c r="V111" s="92"/>
      <c r="W111" s="44"/>
      <c r="X111" s="92"/>
      <c r="Y111" s="45"/>
      <c r="Z111" s="92"/>
      <c r="AA111" s="92"/>
      <c r="AB111" s="92"/>
      <c r="AC111" s="92"/>
      <c r="AD111" s="92"/>
      <c r="AE111" s="45"/>
      <c r="AF111" s="154"/>
      <c r="AG111" s="155"/>
      <c r="AH111" s="156"/>
      <c r="AI111" s="41"/>
      <c r="AJ111" s="91"/>
      <c r="AK111" s="44"/>
      <c r="AL111" s="92"/>
      <c r="AM111" s="44"/>
      <c r="AN111" s="92"/>
      <c r="AO111" s="45"/>
      <c r="AP111" s="92"/>
      <c r="AQ111" s="92"/>
      <c r="AR111" s="92"/>
      <c r="AS111" s="92"/>
      <c r="AT111" s="92"/>
      <c r="AU111" s="45"/>
      <c r="AV111" s="154"/>
      <c r="AW111" s="155"/>
      <c r="AX111" s="156"/>
      <c r="AY111" s="41"/>
      <c r="AZ111" s="91"/>
      <c r="BA111" s="44"/>
      <c r="BB111" s="92"/>
      <c r="BC111" s="44"/>
      <c r="BD111" s="92"/>
      <c r="BE111" s="45"/>
      <c r="BF111" s="92"/>
      <c r="BG111" s="92"/>
      <c r="BH111" s="92"/>
      <c r="BI111" s="92"/>
      <c r="BJ111" s="92"/>
      <c r="BK111" s="45"/>
      <c r="BL111" s="154"/>
      <c r="BM111" s="155"/>
      <c r="BN111" s="156"/>
      <c r="BO111" s="41"/>
      <c r="BP111" s="91"/>
      <c r="BQ111" s="44"/>
      <c r="BR111" s="92"/>
      <c r="BS111" s="44"/>
      <c r="BT111" s="92"/>
      <c r="BU111" s="45"/>
      <c r="BV111" s="92"/>
      <c r="BW111" s="92"/>
      <c r="BX111" s="92"/>
      <c r="BY111" s="92"/>
      <c r="BZ111" s="92"/>
      <c r="CA111" s="45"/>
      <c r="CB111" s="154"/>
      <c r="CC111" s="155"/>
      <c r="CD111" s="156"/>
      <c r="CE111" s="41"/>
      <c r="CF111" s="91"/>
      <c r="CG111" s="44"/>
      <c r="CH111" s="92"/>
      <c r="CI111" s="44"/>
      <c r="CJ111" s="92"/>
      <c r="CK111" s="45"/>
      <c r="CL111" s="92"/>
      <c r="CM111" s="92"/>
      <c r="CN111" s="92"/>
      <c r="CO111" s="92"/>
      <c r="CP111" s="92"/>
      <c r="CQ111" s="45"/>
      <c r="CR111" s="154"/>
      <c r="CS111" s="155"/>
      <c r="CT111" s="156"/>
      <c r="CU111" s="41"/>
      <c r="CV111" s="93">
        <f>+D111+T111+AJ111+AZ111+BP111+CF111</f>
        <v>0</v>
      </c>
      <c r="CW111" s="92"/>
      <c r="CX111" s="92">
        <f>+F111+V111+AL111+BB111+BR111+CH111</f>
        <v>0</v>
      </c>
      <c r="CY111" s="92"/>
      <c r="CZ111" s="92">
        <f t="shared" si="79"/>
        <v>0</v>
      </c>
      <c r="DA111" s="94"/>
      <c r="DB111" s="93">
        <f t="shared" si="80"/>
        <v>0</v>
      </c>
      <c r="DC111" s="92"/>
      <c r="DD111" s="92">
        <f t="shared" si="81"/>
        <v>0</v>
      </c>
      <c r="DE111" s="92"/>
      <c r="DF111" s="92">
        <f t="shared" si="82"/>
        <v>0</v>
      </c>
      <c r="DG111" s="94"/>
      <c r="DH111" s="179"/>
      <c r="DI111" s="188" t="s">
        <v>11</v>
      </c>
      <c r="DJ111" s="93">
        <f t="shared" si="83"/>
        <v>0</v>
      </c>
      <c r="DK111" s="92">
        <f t="shared" si="84"/>
        <v>0</v>
      </c>
      <c r="DL111" s="95">
        <f t="shared" si="85"/>
        <v>0</v>
      </c>
      <c r="DM111"/>
    </row>
    <row r="112" spans="1:119" s="60" customFormat="1" ht="15.6" x14ac:dyDescent="0.3">
      <c r="A112" s="49">
        <v>92</v>
      </c>
      <c r="B112" s="49" t="s">
        <v>12</v>
      </c>
      <c r="C112" s="42"/>
      <c r="D112" s="96"/>
      <c r="E112" s="97"/>
      <c r="F112" s="98"/>
      <c r="G112" s="98"/>
      <c r="H112" s="98"/>
      <c r="I112" s="99"/>
      <c r="J112" s="100"/>
      <c r="K112" s="98"/>
      <c r="L112" s="98"/>
      <c r="M112" s="98"/>
      <c r="N112" s="98"/>
      <c r="O112" s="101"/>
      <c r="P112" s="157"/>
      <c r="Q112" s="158"/>
      <c r="R112" s="159"/>
      <c r="S112" s="39"/>
      <c r="T112" s="96"/>
      <c r="U112" s="97"/>
      <c r="V112" s="98"/>
      <c r="W112" s="98"/>
      <c r="X112" s="98"/>
      <c r="Y112" s="99"/>
      <c r="Z112" s="100"/>
      <c r="AA112" s="98"/>
      <c r="AB112" s="98"/>
      <c r="AC112" s="98"/>
      <c r="AD112" s="98"/>
      <c r="AE112" s="101"/>
      <c r="AF112" s="157"/>
      <c r="AG112" s="158"/>
      <c r="AH112" s="159"/>
      <c r="AI112" s="41"/>
      <c r="AJ112" s="96"/>
      <c r="AK112" s="97"/>
      <c r="AL112" s="98"/>
      <c r="AM112" s="98"/>
      <c r="AN112" s="98"/>
      <c r="AO112" s="99"/>
      <c r="AP112" s="100"/>
      <c r="AQ112" s="98"/>
      <c r="AR112" s="98"/>
      <c r="AS112" s="98"/>
      <c r="AT112" s="98"/>
      <c r="AU112" s="101"/>
      <c r="AV112" s="157"/>
      <c r="AW112" s="158"/>
      <c r="AX112" s="159"/>
      <c r="AY112" s="41"/>
      <c r="AZ112" s="96"/>
      <c r="BA112" s="97"/>
      <c r="BB112" s="98"/>
      <c r="BC112" s="98"/>
      <c r="BD112" s="98"/>
      <c r="BE112" s="99"/>
      <c r="BF112" s="100"/>
      <c r="BG112" s="98"/>
      <c r="BH112" s="98"/>
      <c r="BI112" s="98"/>
      <c r="BJ112" s="98"/>
      <c r="BK112" s="101"/>
      <c r="BL112" s="157"/>
      <c r="BM112" s="158"/>
      <c r="BN112" s="159"/>
      <c r="BO112" s="41"/>
      <c r="BP112" s="96"/>
      <c r="BQ112" s="97"/>
      <c r="BR112" s="98"/>
      <c r="BS112" s="98"/>
      <c r="BT112" s="98"/>
      <c r="BU112" s="99"/>
      <c r="BV112" s="100"/>
      <c r="BW112" s="98"/>
      <c r="BX112" s="98"/>
      <c r="BY112" s="98"/>
      <c r="BZ112" s="98"/>
      <c r="CA112" s="101"/>
      <c r="CB112" s="157"/>
      <c r="CC112" s="158"/>
      <c r="CD112" s="159"/>
      <c r="CE112" s="41"/>
      <c r="CF112" s="96"/>
      <c r="CG112" s="97"/>
      <c r="CH112" s="98"/>
      <c r="CI112" s="98"/>
      <c r="CJ112" s="98"/>
      <c r="CK112" s="99"/>
      <c r="CL112" s="100"/>
      <c r="CM112" s="98"/>
      <c r="CN112" s="98"/>
      <c r="CO112" s="98"/>
      <c r="CP112" s="98"/>
      <c r="CQ112" s="101"/>
      <c r="CR112" s="157"/>
      <c r="CS112" s="158"/>
      <c r="CT112" s="159"/>
      <c r="CU112" s="41"/>
      <c r="CV112" s="100" t="e">
        <f>+CV10/CV111</f>
        <v>#DIV/0!</v>
      </c>
      <c r="CW112" s="98"/>
      <c r="CX112" s="98" t="e">
        <f>+CX10/CX111</f>
        <v>#DIV/0!</v>
      </c>
      <c r="CY112" s="97"/>
      <c r="CZ112" s="98" t="e">
        <f>+CZ10/CZ111</f>
        <v>#DIV/0!</v>
      </c>
      <c r="DA112" s="101"/>
      <c r="DB112" s="100" t="e">
        <f>+DB10/DB111</f>
        <v>#DIV/0!</v>
      </c>
      <c r="DC112" s="97"/>
      <c r="DD112" s="98" t="e">
        <f>+DD10/DD111</f>
        <v>#DIV/0!</v>
      </c>
      <c r="DE112" s="98"/>
      <c r="DF112" s="98" t="e">
        <f>+DF10/DF111</f>
        <v>#DIV/0!</v>
      </c>
      <c r="DG112" s="101"/>
      <c r="DH112" s="180"/>
      <c r="DI112" s="188" t="s">
        <v>12</v>
      </c>
      <c r="DJ112" s="100" t="e">
        <f>+DJ10/DJ111</f>
        <v>#DIV/0!</v>
      </c>
      <c r="DK112" s="98" t="e">
        <f t="shared" ref="DK112:DL112" si="86">+DK10/DK111</f>
        <v>#DIV/0!</v>
      </c>
      <c r="DL112" s="99" t="e">
        <f t="shared" si="86"/>
        <v>#DIV/0!</v>
      </c>
      <c r="DM112"/>
    </row>
    <row r="113" spans="1:117" s="60" customFormat="1" ht="15.6" x14ac:dyDescent="0.3">
      <c r="A113" s="49"/>
      <c r="B113" s="49"/>
      <c r="C113" s="42"/>
      <c r="D113" s="43"/>
      <c r="E113" s="44"/>
      <c r="F113" s="44"/>
      <c r="G113" s="44"/>
      <c r="H113" s="44"/>
      <c r="I113" s="45"/>
      <c r="J113" s="46"/>
      <c r="K113" s="44"/>
      <c r="L113" s="44"/>
      <c r="M113" s="44"/>
      <c r="N113" s="44"/>
      <c r="O113" s="45"/>
      <c r="P113" s="160"/>
      <c r="Q113" s="161"/>
      <c r="R113" s="162"/>
      <c r="S113" s="39"/>
      <c r="T113" s="43"/>
      <c r="U113" s="44"/>
      <c r="V113" s="44"/>
      <c r="W113" s="44"/>
      <c r="X113" s="44"/>
      <c r="Y113" s="45"/>
      <c r="Z113" s="46"/>
      <c r="AA113" s="44"/>
      <c r="AB113" s="44"/>
      <c r="AC113" s="44"/>
      <c r="AD113" s="44"/>
      <c r="AE113" s="45"/>
      <c r="AF113" s="160"/>
      <c r="AG113" s="161"/>
      <c r="AH113" s="162"/>
      <c r="AI113" s="41"/>
      <c r="AJ113" s="43"/>
      <c r="AK113" s="44"/>
      <c r="AL113" s="44"/>
      <c r="AM113" s="44"/>
      <c r="AN113" s="44"/>
      <c r="AO113" s="45"/>
      <c r="AP113" s="46"/>
      <c r="AQ113" s="44"/>
      <c r="AR113" s="44"/>
      <c r="AS113" s="44"/>
      <c r="AT113" s="44"/>
      <c r="AU113" s="45"/>
      <c r="AV113" s="160"/>
      <c r="AW113" s="161"/>
      <c r="AX113" s="162"/>
      <c r="AY113" s="41"/>
      <c r="AZ113" s="43"/>
      <c r="BA113" s="44"/>
      <c r="BB113" s="44"/>
      <c r="BC113" s="44"/>
      <c r="BD113" s="44"/>
      <c r="BE113" s="45"/>
      <c r="BF113" s="46"/>
      <c r="BG113" s="44"/>
      <c r="BH113" s="44"/>
      <c r="BI113" s="44"/>
      <c r="BJ113" s="44"/>
      <c r="BK113" s="45"/>
      <c r="BL113" s="160"/>
      <c r="BM113" s="161"/>
      <c r="BN113" s="162"/>
      <c r="BO113" s="41"/>
      <c r="BP113" s="43"/>
      <c r="BQ113" s="44"/>
      <c r="BR113" s="44"/>
      <c r="BS113" s="44"/>
      <c r="BT113" s="44"/>
      <c r="BU113" s="45"/>
      <c r="BV113" s="46"/>
      <c r="BW113" s="44"/>
      <c r="BX113" s="44"/>
      <c r="BY113" s="44"/>
      <c r="BZ113" s="44"/>
      <c r="CA113" s="45"/>
      <c r="CB113" s="160"/>
      <c r="CC113" s="161"/>
      <c r="CD113" s="162"/>
      <c r="CE113" s="41"/>
      <c r="CF113" s="43"/>
      <c r="CG113" s="44"/>
      <c r="CH113" s="44"/>
      <c r="CI113" s="44"/>
      <c r="CJ113" s="44"/>
      <c r="CK113" s="45"/>
      <c r="CL113" s="46"/>
      <c r="CM113" s="44"/>
      <c r="CN113" s="44"/>
      <c r="CO113" s="44"/>
      <c r="CP113" s="44"/>
      <c r="CQ113" s="45"/>
      <c r="CR113" s="160"/>
      <c r="CS113" s="161"/>
      <c r="CT113" s="162"/>
      <c r="CU113" s="41"/>
      <c r="CV113" s="93"/>
      <c r="CW113" s="92"/>
      <c r="CX113" s="92"/>
      <c r="CY113" s="92"/>
      <c r="CZ113" s="92"/>
      <c r="DA113" s="94"/>
      <c r="DB113" s="93"/>
      <c r="DC113" s="92"/>
      <c r="DD113" s="92"/>
      <c r="DE113" s="92"/>
      <c r="DF113" s="92"/>
      <c r="DG113" s="94"/>
      <c r="DH113" s="179"/>
      <c r="DI113" s="188"/>
      <c r="DJ113" s="93"/>
      <c r="DK113" s="92"/>
      <c r="DL113" s="94"/>
      <c r="DM113"/>
    </row>
    <row r="114" spans="1:117" s="60" customFormat="1" ht="15.6" x14ac:dyDescent="0.3">
      <c r="A114" s="49"/>
      <c r="B114" s="102" t="s">
        <v>95</v>
      </c>
      <c r="C114" s="42"/>
      <c r="D114" s="91"/>
      <c r="E114" s="44"/>
      <c r="F114" s="92"/>
      <c r="G114" s="44"/>
      <c r="H114" s="92"/>
      <c r="I114" s="45"/>
      <c r="J114" s="92"/>
      <c r="K114" s="44"/>
      <c r="L114" s="92"/>
      <c r="M114" s="44"/>
      <c r="N114" s="92"/>
      <c r="O114" s="45"/>
      <c r="P114" s="137"/>
      <c r="Q114" s="161"/>
      <c r="R114" s="162"/>
      <c r="S114" s="39"/>
      <c r="T114" s="91"/>
      <c r="U114" s="44"/>
      <c r="V114" s="92"/>
      <c r="W114" s="44"/>
      <c r="X114" s="92"/>
      <c r="Y114" s="45"/>
      <c r="Z114" s="92"/>
      <c r="AA114" s="44"/>
      <c r="AB114" s="92"/>
      <c r="AC114" s="44"/>
      <c r="AD114" s="92"/>
      <c r="AE114" s="45"/>
      <c r="AF114" s="137"/>
      <c r="AG114" s="161"/>
      <c r="AH114" s="162"/>
      <c r="AI114" s="41"/>
      <c r="AJ114" s="91"/>
      <c r="AK114" s="44"/>
      <c r="AL114" s="92"/>
      <c r="AM114" s="44"/>
      <c r="AN114" s="92"/>
      <c r="AO114" s="45"/>
      <c r="AP114" s="92"/>
      <c r="AQ114" s="44"/>
      <c r="AR114" s="92"/>
      <c r="AS114" s="44"/>
      <c r="AT114" s="92"/>
      <c r="AU114" s="45"/>
      <c r="AV114" s="137"/>
      <c r="AW114" s="161"/>
      <c r="AX114" s="139"/>
      <c r="AY114" s="41"/>
      <c r="AZ114" s="91"/>
      <c r="BA114" s="44"/>
      <c r="BB114" s="92"/>
      <c r="BC114" s="44"/>
      <c r="BD114" s="92"/>
      <c r="BE114" s="45"/>
      <c r="BF114" s="92"/>
      <c r="BG114" s="44"/>
      <c r="BH114" s="92"/>
      <c r="BI114" s="44"/>
      <c r="BJ114" s="92"/>
      <c r="BK114" s="45"/>
      <c r="BL114" s="137"/>
      <c r="BM114" s="161"/>
      <c r="BN114" s="162"/>
      <c r="BO114" s="41"/>
      <c r="BP114" s="91"/>
      <c r="BQ114" s="44"/>
      <c r="BR114" s="92"/>
      <c r="BS114" s="44"/>
      <c r="BT114" s="92"/>
      <c r="BU114" s="45"/>
      <c r="BV114" s="92"/>
      <c r="BW114" s="44"/>
      <c r="BX114" s="92"/>
      <c r="BY114" s="44"/>
      <c r="BZ114" s="92"/>
      <c r="CA114" s="45"/>
      <c r="CB114" s="137"/>
      <c r="CC114" s="161"/>
      <c r="CD114" s="162"/>
      <c r="CE114" s="41"/>
      <c r="CF114" s="91"/>
      <c r="CG114" s="44"/>
      <c r="CH114" s="92"/>
      <c r="CI114" s="44"/>
      <c r="CJ114" s="92"/>
      <c r="CK114" s="45"/>
      <c r="CL114" s="92"/>
      <c r="CM114" s="44"/>
      <c r="CN114" s="92"/>
      <c r="CO114" s="44"/>
      <c r="CP114" s="92"/>
      <c r="CQ114" s="45"/>
      <c r="CR114" s="137"/>
      <c r="CS114" s="161"/>
      <c r="CT114" s="162"/>
      <c r="CU114" s="41"/>
      <c r="CV114" s="93">
        <f>+CV102</f>
        <v>0</v>
      </c>
      <c r="CW114" s="92"/>
      <c r="CX114" s="92">
        <f>+CX102</f>
        <v>0</v>
      </c>
      <c r="CY114" s="92"/>
      <c r="CZ114" s="92">
        <f>+CZ102</f>
        <v>0</v>
      </c>
      <c r="DA114" s="94"/>
      <c r="DB114" s="93">
        <f>+DB102</f>
        <v>0</v>
      </c>
      <c r="DC114" s="92"/>
      <c r="DD114" s="92">
        <f>+DD102</f>
        <v>0</v>
      </c>
      <c r="DE114" s="92"/>
      <c r="DF114" s="92">
        <f>+DF102</f>
        <v>0</v>
      </c>
      <c r="DG114" s="94"/>
      <c r="DH114" s="179"/>
      <c r="DI114" s="192" t="s">
        <v>95</v>
      </c>
      <c r="DJ114" s="93">
        <f>+DJ102</f>
        <v>0</v>
      </c>
      <c r="DK114" s="92">
        <f>+DK102</f>
        <v>0</v>
      </c>
      <c r="DL114" s="94">
        <f>+DL102</f>
        <v>0</v>
      </c>
      <c r="DM114"/>
    </row>
    <row r="115" spans="1:117" s="60" customFormat="1" ht="4.5" customHeight="1" x14ac:dyDescent="0.3">
      <c r="A115" s="49"/>
      <c r="B115" s="102"/>
      <c r="C115" s="42"/>
      <c r="D115" s="91"/>
      <c r="E115" s="44"/>
      <c r="F115" s="92"/>
      <c r="G115" s="44"/>
      <c r="H115" s="92"/>
      <c r="I115" s="45"/>
      <c r="J115" s="92"/>
      <c r="K115" s="44"/>
      <c r="L115" s="92"/>
      <c r="M115" s="44"/>
      <c r="N115" s="92"/>
      <c r="O115" s="45"/>
      <c r="P115" s="160"/>
      <c r="Q115" s="161"/>
      <c r="R115" s="162"/>
      <c r="S115" s="39"/>
      <c r="T115" s="91"/>
      <c r="U115" s="44"/>
      <c r="V115" s="92"/>
      <c r="W115" s="44"/>
      <c r="X115" s="92"/>
      <c r="Y115" s="45"/>
      <c r="Z115" s="92"/>
      <c r="AA115" s="44"/>
      <c r="AB115" s="92"/>
      <c r="AC115" s="44"/>
      <c r="AD115" s="92"/>
      <c r="AE115" s="45"/>
      <c r="AF115" s="160"/>
      <c r="AG115" s="161"/>
      <c r="AH115" s="162"/>
      <c r="AI115" s="41"/>
      <c r="AJ115" s="91"/>
      <c r="AK115" s="44"/>
      <c r="AL115" s="92"/>
      <c r="AM115" s="44"/>
      <c r="AN115" s="92"/>
      <c r="AO115" s="45"/>
      <c r="AP115" s="92"/>
      <c r="AQ115" s="44"/>
      <c r="AR115" s="92"/>
      <c r="AS115" s="44"/>
      <c r="AT115" s="92"/>
      <c r="AU115" s="45"/>
      <c r="AV115" s="160"/>
      <c r="AW115" s="161"/>
      <c r="AX115" s="162"/>
      <c r="AY115" s="41"/>
      <c r="AZ115" s="91"/>
      <c r="BA115" s="44"/>
      <c r="BB115" s="92"/>
      <c r="BC115" s="44"/>
      <c r="BD115" s="92"/>
      <c r="BE115" s="45"/>
      <c r="BF115" s="92"/>
      <c r="BG115" s="44"/>
      <c r="BH115" s="92"/>
      <c r="BI115" s="44"/>
      <c r="BJ115" s="92"/>
      <c r="BK115" s="45"/>
      <c r="BL115" s="160"/>
      <c r="BM115" s="161"/>
      <c r="BN115" s="162"/>
      <c r="BO115" s="41"/>
      <c r="BP115" s="91"/>
      <c r="BQ115" s="44"/>
      <c r="BR115" s="92"/>
      <c r="BS115" s="44"/>
      <c r="BT115" s="92"/>
      <c r="BU115" s="45"/>
      <c r="BV115" s="92"/>
      <c r="BW115" s="44"/>
      <c r="BX115" s="92"/>
      <c r="BY115" s="44"/>
      <c r="BZ115" s="92"/>
      <c r="CA115" s="45"/>
      <c r="CB115" s="160"/>
      <c r="CC115" s="161"/>
      <c r="CD115" s="162"/>
      <c r="CE115" s="41"/>
      <c r="CF115" s="91"/>
      <c r="CG115" s="44"/>
      <c r="CH115" s="92"/>
      <c r="CI115" s="44"/>
      <c r="CJ115" s="92"/>
      <c r="CK115" s="45"/>
      <c r="CL115" s="92"/>
      <c r="CM115" s="44"/>
      <c r="CN115" s="92"/>
      <c r="CO115" s="44"/>
      <c r="CP115" s="92"/>
      <c r="CQ115" s="45"/>
      <c r="CR115" s="160"/>
      <c r="CS115" s="161"/>
      <c r="CT115" s="162"/>
      <c r="CU115" s="41"/>
      <c r="CV115" s="93"/>
      <c r="CW115" s="92"/>
      <c r="CX115" s="92"/>
      <c r="CY115" s="92"/>
      <c r="CZ115" s="92"/>
      <c r="DA115" s="94"/>
      <c r="DB115" s="93"/>
      <c r="DC115" s="92"/>
      <c r="DD115" s="92"/>
      <c r="DE115" s="92"/>
      <c r="DF115" s="92"/>
      <c r="DG115" s="94"/>
      <c r="DH115" s="179"/>
      <c r="DI115" s="192"/>
      <c r="DJ115" s="93"/>
      <c r="DK115" s="92"/>
      <c r="DL115" s="94"/>
      <c r="DM115"/>
    </row>
    <row r="116" spans="1:117" s="60" customFormat="1" ht="15.6" x14ac:dyDescent="0.3">
      <c r="A116" s="49"/>
      <c r="B116" s="59" t="s">
        <v>97</v>
      </c>
      <c r="C116" s="42"/>
      <c r="D116" s="103"/>
      <c r="E116" s="104"/>
      <c r="F116" s="105"/>
      <c r="G116" s="104"/>
      <c r="H116" s="105"/>
      <c r="I116" s="106"/>
      <c r="J116" s="105"/>
      <c r="K116" s="104"/>
      <c r="L116" s="105"/>
      <c r="M116" s="104"/>
      <c r="N116" s="105"/>
      <c r="O116" s="106"/>
      <c r="P116" s="163"/>
      <c r="Q116" s="164"/>
      <c r="R116" s="165"/>
      <c r="S116" s="39"/>
      <c r="T116" s="103"/>
      <c r="U116" s="104"/>
      <c r="V116" s="105"/>
      <c r="W116" s="104"/>
      <c r="X116" s="105"/>
      <c r="Y116" s="106"/>
      <c r="Z116" s="105"/>
      <c r="AA116" s="104"/>
      <c r="AB116" s="105"/>
      <c r="AC116" s="104"/>
      <c r="AD116" s="105"/>
      <c r="AE116" s="106"/>
      <c r="AF116" s="163"/>
      <c r="AG116" s="164"/>
      <c r="AH116" s="165"/>
      <c r="AI116" s="41"/>
      <c r="AJ116" s="103"/>
      <c r="AK116" s="104"/>
      <c r="AL116" s="105"/>
      <c r="AM116" s="104"/>
      <c r="AN116" s="105"/>
      <c r="AO116" s="106"/>
      <c r="AP116" s="105"/>
      <c r="AQ116" s="104"/>
      <c r="AR116" s="105"/>
      <c r="AS116" s="104"/>
      <c r="AT116" s="105"/>
      <c r="AU116" s="106"/>
      <c r="AV116" s="163"/>
      <c r="AW116" s="164"/>
      <c r="AX116" s="165"/>
      <c r="AY116" s="41"/>
      <c r="AZ116" s="103"/>
      <c r="BA116" s="104"/>
      <c r="BB116" s="105"/>
      <c r="BC116" s="104"/>
      <c r="BD116" s="105"/>
      <c r="BE116" s="106"/>
      <c r="BF116" s="105"/>
      <c r="BG116" s="104"/>
      <c r="BH116" s="105"/>
      <c r="BI116" s="104"/>
      <c r="BJ116" s="105"/>
      <c r="BK116" s="106"/>
      <c r="BL116" s="163"/>
      <c r="BM116" s="164"/>
      <c r="BN116" s="165"/>
      <c r="BO116" s="41"/>
      <c r="BP116" s="103"/>
      <c r="BQ116" s="104"/>
      <c r="BR116" s="105"/>
      <c r="BS116" s="104"/>
      <c r="BT116" s="105"/>
      <c r="BU116" s="106"/>
      <c r="BV116" s="105"/>
      <c r="BW116" s="104"/>
      <c r="BX116" s="105"/>
      <c r="BY116" s="104"/>
      <c r="BZ116" s="105"/>
      <c r="CA116" s="106"/>
      <c r="CB116" s="163"/>
      <c r="CC116" s="164"/>
      <c r="CD116" s="165"/>
      <c r="CE116" s="41"/>
      <c r="CF116" s="103"/>
      <c r="CG116" s="104"/>
      <c r="CH116" s="105"/>
      <c r="CI116" s="104"/>
      <c r="CJ116" s="105"/>
      <c r="CK116" s="106"/>
      <c r="CL116" s="105"/>
      <c r="CM116" s="104"/>
      <c r="CN116" s="105"/>
      <c r="CO116" s="104"/>
      <c r="CP116" s="105"/>
      <c r="CQ116" s="106"/>
      <c r="CR116" s="163"/>
      <c r="CS116" s="164"/>
      <c r="CT116" s="165"/>
      <c r="CU116" s="41"/>
      <c r="CV116" s="107" t="e">
        <f>+CV102/CV16</f>
        <v>#DIV/0!</v>
      </c>
      <c r="CW116" s="105"/>
      <c r="CX116" s="105" t="e">
        <f>+CX102/CX16</f>
        <v>#DIV/0!</v>
      </c>
      <c r="CY116" s="105"/>
      <c r="CZ116" s="197" t="e">
        <f>+CZ102/CZ16</f>
        <v>#DIV/0!</v>
      </c>
      <c r="DA116" s="106"/>
      <c r="DB116" s="108" t="e">
        <f>+DB102/DB16</f>
        <v>#DIV/0!</v>
      </c>
      <c r="DC116" s="104"/>
      <c r="DD116" s="104" t="e">
        <f>+DD102/DD16</f>
        <v>#DIV/0!</v>
      </c>
      <c r="DE116" s="104"/>
      <c r="DF116" s="201" t="e">
        <f>+DF102/DF16</f>
        <v>#DIV/0!</v>
      </c>
      <c r="DG116" s="106"/>
      <c r="DH116" s="181"/>
      <c r="DI116" s="189" t="s">
        <v>97</v>
      </c>
      <c r="DJ116" s="213" t="e">
        <f>+DJ102/DJ16</f>
        <v>#DIV/0!</v>
      </c>
      <c r="DK116" s="201" t="e">
        <f>+DK102/DK16</f>
        <v>#DIV/0!</v>
      </c>
      <c r="DL116" s="214" t="e">
        <f>+DL102/DL16</f>
        <v>#DIV/0!</v>
      </c>
      <c r="DM116"/>
    </row>
    <row r="117" spans="1:117" s="60" customFormat="1" ht="5.25" customHeight="1" x14ac:dyDescent="0.3">
      <c r="A117" s="49"/>
      <c r="B117" s="59"/>
      <c r="C117" s="42"/>
      <c r="D117" s="109"/>
      <c r="E117" s="104"/>
      <c r="F117" s="104"/>
      <c r="G117" s="104"/>
      <c r="H117" s="104"/>
      <c r="I117" s="106"/>
      <c r="J117" s="104"/>
      <c r="K117" s="104"/>
      <c r="L117" s="104"/>
      <c r="M117" s="104"/>
      <c r="N117" s="104"/>
      <c r="O117" s="106"/>
      <c r="P117" s="163"/>
      <c r="Q117" s="164"/>
      <c r="R117" s="165"/>
      <c r="S117" s="39"/>
      <c r="T117" s="109"/>
      <c r="U117" s="104"/>
      <c r="V117" s="104"/>
      <c r="W117" s="104"/>
      <c r="X117" s="104"/>
      <c r="Y117" s="106"/>
      <c r="Z117" s="104"/>
      <c r="AA117" s="104"/>
      <c r="AB117" s="104"/>
      <c r="AC117" s="104"/>
      <c r="AD117" s="104"/>
      <c r="AE117" s="106"/>
      <c r="AF117" s="163"/>
      <c r="AG117" s="164"/>
      <c r="AH117" s="165"/>
      <c r="AI117" s="41"/>
      <c r="AJ117" s="109"/>
      <c r="AK117" s="104"/>
      <c r="AL117" s="104"/>
      <c r="AM117" s="104"/>
      <c r="AN117" s="104"/>
      <c r="AO117" s="106"/>
      <c r="AP117" s="104"/>
      <c r="AQ117" s="104"/>
      <c r="AR117" s="104"/>
      <c r="AS117" s="104"/>
      <c r="AT117" s="104"/>
      <c r="AU117" s="106"/>
      <c r="AV117" s="163"/>
      <c r="AW117" s="164"/>
      <c r="AX117" s="165"/>
      <c r="AY117" s="41"/>
      <c r="AZ117" s="109"/>
      <c r="BA117" s="104"/>
      <c r="BB117" s="104"/>
      <c r="BC117" s="104"/>
      <c r="BD117" s="104"/>
      <c r="BE117" s="106"/>
      <c r="BF117" s="104"/>
      <c r="BG117" s="104"/>
      <c r="BH117" s="104"/>
      <c r="BI117" s="104"/>
      <c r="BJ117" s="104"/>
      <c r="BK117" s="106"/>
      <c r="BL117" s="163"/>
      <c r="BM117" s="164"/>
      <c r="BN117" s="165"/>
      <c r="BO117" s="41"/>
      <c r="BP117" s="109"/>
      <c r="BQ117" s="104"/>
      <c r="BR117" s="104"/>
      <c r="BS117" s="104"/>
      <c r="BT117" s="104"/>
      <c r="BU117" s="106"/>
      <c r="BV117" s="104"/>
      <c r="BW117" s="104"/>
      <c r="BX117" s="104"/>
      <c r="BY117" s="104"/>
      <c r="BZ117" s="104"/>
      <c r="CA117" s="106"/>
      <c r="CB117" s="163"/>
      <c r="CC117" s="164"/>
      <c r="CD117" s="165"/>
      <c r="CE117" s="41"/>
      <c r="CF117" s="109"/>
      <c r="CG117" s="104"/>
      <c r="CH117" s="104"/>
      <c r="CI117" s="104"/>
      <c r="CJ117" s="104"/>
      <c r="CK117" s="106"/>
      <c r="CL117" s="104"/>
      <c r="CM117" s="104"/>
      <c r="CN117" s="104"/>
      <c r="CO117" s="104"/>
      <c r="CP117" s="104"/>
      <c r="CQ117" s="106"/>
      <c r="CR117" s="163"/>
      <c r="CS117" s="164"/>
      <c r="CT117" s="165"/>
      <c r="CU117" s="41"/>
      <c r="CV117" s="108"/>
      <c r="CW117" s="104"/>
      <c r="CX117" s="104"/>
      <c r="CY117" s="104"/>
      <c r="CZ117" s="104"/>
      <c r="DA117" s="106"/>
      <c r="DB117" s="108"/>
      <c r="DC117" s="104"/>
      <c r="DD117" s="104"/>
      <c r="DE117" s="104"/>
      <c r="DF117" s="104"/>
      <c r="DG117" s="106"/>
      <c r="DH117" s="181"/>
      <c r="DI117" s="189"/>
      <c r="DJ117" s="213"/>
      <c r="DK117" s="201"/>
      <c r="DL117" s="214"/>
      <c r="DM117"/>
    </row>
    <row r="118" spans="1:117" s="60" customFormat="1" ht="15.6" x14ac:dyDescent="0.3">
      <c r="A118" s="49"/>
      <c r="B118" s="59" t="s">
        <v>93</v>
      </c>
      <c r="C118" s="42"/>
      <c r="D118" s="103"/>
      <c r="E118" s="104"/>
      <c r="F118" s="105"/>
      <c r="G118" s="104"/>
      <c r="H118" s="105"/>
      <c r="I118" s="106"/>
      <c r="J118" s="105"/>
      <c r="K118" s="104"/>
      <c r="L118" s="105"/>
      <c r="M118" s="104"/>
      <c r="N118" s="105"/>
      <c r="O118" s="106"/>
      <c r="P118" s="163"/>
      <c r="Q118" s="164"/>
      <c r="R118" s="165"/>
      <c r="S118" s="39"/>
      <c r="T118" s="103"/>
      <c r="U118" s="104"/>
      <c r="V118" s="105"/>
      <c r="W118" s="104"/>
      <c r="X118" s="105"/>
      <c r="Y118" s="106"/>
      <c r="Z118" s="105"/>
      <c r="AA118" s="104"/>
      <c r="AB118" s="105"/>
      <c r="AC118" s="104"/>
      <c r="AD118" s="105"/>
      <c r="AE118" s="106"/>
      <c r="AF118" s="163"/>
      <c r="AG118" s="164"/>
      <c r="AH118" s="165"/>
      <c r="AI118" s="41"/>
      <c r="AJ118" s="103"/>
      <c r="AK118" s="104"/>
      <c r="AL118" s="105"/>
      <c r="AM118" s="104"/>
      <c r="AN118" s="105"/>
      <c r="AO118" s="106"/>
      <c r="AP118" s="105"/>
      <c r="AQ118" s="104"/>
      <c r="AR118" s="105"/>
      <c r="AS118" s="104"/>
      <c r="AT118" s="105"/>
      <c r="AU118" s="106"/>
      <c r="AV118" s="163"/>
      <c r="AW118" s="164"/>
      <c r="AX118" s="165"/>
      <c r="AY118" s="41"/>
      <c r="AZ118" s="103"/>
      <c r="BA118" s="104"/>
      <c r="BB118" s="105"/>
      <c r="BC118" s="104"/>
      <c r="BD118" s="105"/>
      <c r="BE118" s="106"/>
      <c r="BF118" s="105"/>
      <c r="BG118" s="104"/>
      <c r="BH118" s="105"/>
      <c r="BI118" s="104"/>
      <c r="BJ118" s="105"/>
      <c r="BK118" s="106"/>
      <c r="BL118" s="163"/>
      <c r="BM118" s="164"/>
      <c r="BN118" s="165"/>
      <c r="BO118" s="41"/>
      <c r="BP118" s="103"/>
      <c r="BQ118" s="104"/>
      <c r="BR118" s="105"/>
      <c r="BS118" s="104"/>
      <c r="BT118" s="105"/>
      <c r="BU118" s="106"/>
      <c r="BV118" s="105"/>
      <c r="BW118" s="104"/>
      <c r="BX118" s="105"/>
      <c r="BY118" s="104"/>
      <c r="BZ118" s="105"/>
      <c r="CA118" s="106"/>
      <c r="CB118" s="163"/>
      <c r="CC118" s="164"/>
      <c r="CD118" s="165"/>
      <c r="CE118" s="41"/>
      <c r="CF118" s="103"/>
      <c r="CG118" s="104"/>
      <c r="CH118" s="105"/>
      <c r="CI118" s="104"/>
      <c r="CJ118" s="105"/>
      <c r="CK118" s="106"/>
      <c r="CL118" s="105"/>
      <c r="CM118" s="104"/>
      <c r="CN118" s="105"/>
      <c r="CO118" s="104"/>
      <c r="CP118" s="105"/>
      <c r="CQ118" s="106"/>
      <c r="CR118" s="163"/>
      <c r="CS118" s="164"/>
      <c r="CT118" s="165"/>
      <c r="CU118" s="41"/>
      <c r="CV118" s="107" t="e">
        <f>+CV63/CV16</f>
        <v>#DIV/0!</v>
      </c>
      <c r="CW118" s="105"/>
      <c r="CX118" s="105" t="e">
        <f>+CX63/CX16</f>
        <v>#DIV/0!</v>
      </c>
      <c r="CY118" s="105"/>
      <c r="CZ118" s="105" t="e">
        <f>+CZ63/CZ16</f>
        <v>#DIV/0!</v>
      </c>
      <c r="DA118" s="106"/>
      <c r="DB118" s="108" t="e">
        <f>+DB63/DB16</f>
        <v>#DIV/0!</v>
      </c>
      <c r="DC118" s="104"/>
      <c r="DD118" s="104" t="e">
        <f>+DD63/DD16</f>
        <v>#DIV/0!</v>
      </c>
      <c r="DE118" s="104"/>
      <c r="DF118" s="104" t="e">
        <f>+DF63/DF16</f>
        <v>#DIV/0!</v>
      </c>
      <c r="DG118" s="106"/>
      <c r="DH118" s="181"/>
      <c r="DI118" s="189" t="s">
        <v>93</v>
      </c>
      <c r="DJ118" s="213" t="e">
        <f>+DJ63/DJ16</f>
        <v>#DIV/0!</v>
      </c>
      <c r="DK118" s="201" t="e">
        <f>+DK63/DK16</f>
        <v>#DIV/0!</v>
      </c>
      <c r="DL118" s="214" t="e">
        <f>+DL63/DL16</f>
        <v>#DIV/0!</v>
      </c>
      <c r="DM118"/>
    </row>
    <row r="119" spans="1:117" s="60" customFormat="1" ht="4.5" customHeight="1" x14ac:dyDescent="0.3">
      <c r="A119" s="49"/>
      <c r="B119" s="59"/>
      <c r="C119" s="42"/>
      <c r="D119" s="109"/>
      <c r="E119" s="104"/>
      <c r="F119" s="104"/>
      <c r="G119" s="104"/>
      <c r="H119" s="104"/>
      <c r="I119" s="106"/>
      <c r="J119" s="104"/>
      <c r="K119" s="104"/>
      <c r="L119" s="104"/>
      <c r="M119" s="104"/>
      <c r="N119" s="104"/>
      <c r="O119" s="106"/>
      <c r="P119" s="163"/>
      <c r="Q119" s="164"/>
      <c r="R119" s="165"/>
      <c r="S119" s="39"/>
      <c r="T119" s="109"/>
      <c r="U119" s="104"/>
      <c r="V119" s="104"/>
      <c r="W119" s="104"/>
      <c r="X119" s="104"/>
      <c r="Y119" s="106"/>
      <c r="Z119" s="104"/>
      <c r="AA119" s="104"/>
      <c r="AB119" s="104"/>
      <c r="AC119" s="104"/>
      <c r="AD119" s="104"/>
      <c r="AE119" s="106"/>
      <c r="AF119" s="163"/>
      <c r="AG119" s="164"/>
      <c r="AH119" s="165"/>
      <c r="AI119" s="41"/>
      <c r="AJ119" s="109"/>
      <c r="AK119" s="104"/>
      <c r="AL119" s="104"/>
      <c r="AM119" s="104"/>
      <c r="AN119" s="104"/>
      <c r="AO119" s="106"/>
      <c r="AP119" s="104"/>
      <c r="AQ119" s="104"/>
      <c r="AR119" s="104"/>
      <c r="AS119" s="104"/>
      <c r="AT119" s="104"/>
      <c r="AU119" s="106"/>
      <c r="AV119" s="163"/>
      <c r="AW119" s="164"/>
      <c r="AX119" s="165"/>
      <c r="AY119" s="41"/>
      <c r="AZ119" s="109"/>
      <c r="BA119" s="104"/>
      <c r="BB119" s="104"/>
      <c r="BC119" s="104"/>
      <c r="BD119" s="104"/>
      <c r="BE119" s="106"/>
      <c r="BF119" s="104"/>
      <c r="BG119" s="104"/>
      <c r="BH119" s="104"/>
      <c r="BI119" s="104"/>
      <c r="BJ119" s="104"/>
      <c r="BK119" s="106"/>
      <c r="BL119" s="163"/>
      <c r="BM119" s="164"/>
      <c r="BN119" s="165"/>
      <c r="BO119" s="41"/>
      <c r="BP119" s="109"/>
      <c r="BQ119" s="104"/>
      <c r="BR119" s="104"/>
      <c r="BS119" s="104"/>
      <c r="BT119" s="104"/>
      <c r="BU119" s="106"/>
      <c r="BV119" s="104"/>
      <c r="BW119" s="104"/>
      <c r="BX119" s="104"/>
      <c r="BY119" s="104"/>
      <c r="BZ119" s="104"/>
      <c r="CA119" s="106"/>
      <c r="CB119" s="163"/>
      <c r="CC119" s="164"/>
      <c r="CD119" s="165"/>
      <c r="CE119" s="41"/>
      <c r="CF119" s="109"/>
      <c r="CG119" s="104"/>
      <c r="CH119" s="104"/>
      <c r="CI119" s="104"/>
      <c r="CJ119" s="104"/>
      <c r="CK119" s="106"/>
      <c r="CL119" s="104"/>
      <c r="CM119" s="104"/>
      <c r="CN119" s="104"/>
      <c r="CO119" s="104"/>
      <c r="CP119" s="104"/>
      <c r="CQ119" s="106"/>
      <c r="CR119" s="163"/>
      <c r="CS119" s="164"/>
      <c r="CT119" s="165"/>
      <c r="CU119" s="41"/>
      <c r="CV119" s="108"/>
      <c r="CW119" s="104"/>
      <c r="CX119" s="104"/>
      <c r="CY119" s="104"/>
      <c r="CZ119" s="104"/>
      <c r="DA119" s="106"/>
      <c r="DB119" s="108"/>
      <c r="DC119" s="104"/>
      <c r="DD119" s="104"/>
      <c r="DE119" s="104"/>
      <c r="DF119" s="104"/>
      <c r="DG119" s="106"/>
      <c r="DH119" s="181"/>
      <c r="DI119" s="189"/>
      <c r="DJ119" s="213"/>
      <c r="DK119" s="201"/>
      <c r="DL119" s="214"/>
      <c r="DM119"/>
    </row>
    <row r="120" spans="1:117" s="60" customFormat="1" ht="15.6" x14ac:dyDescent="0.3">
      <c r="A120" s="49"/>
      <c r="B120" s="59" t="s">
        <v>94</v>
      </c>
      <c r="C120" s="42"/>
      <c r="D120" s="103"/>
      <c r="E120" s="104"/>
      <c r="F120" s="105"/>
      <c r="G120" s="104"/>
      <c r="H120" s="105"/>
      <c r="I120" s="106"/>
      <c r="J120" s="105"/>
      <c r="K120" s="104"/>
      <c r="L120" s="105"/>
      <c r="M120" s="104"/>
      <c r="N120" s="105"/>
      <c r="O120" s="106"/>
      <c r="P120" s="163"/>
      <c r="Q120" s="164"/>
      <c r="R120" s="165"/>
      <c r="S120" s="39"/>
      <c r="T120" s="103"/>
      <c r="U120" s="104"/>
      <c r="V120" s="105"/>
      <c r="W120" s="104"/>
      <c r="X120" s="105"/>
      <c r="Y120" s="106"/>
      <c r="Z120" s="105"/>
      <c r="AA120" s="104"/>
      <c r="AB120" s="105"/>
      <c r="AC120" s="104"/>
      <c r="AD120" s="105"/>
      <c r="AE120" s="106"/>
      <c r="AF120" s="163"/>
      <c r="AG120" s="164"/>
      <c r="AH120" s="165"/>
      <c r="AI120" s="41"/>
      <c r="AJ120" s="103"/>
      <c r="AK120" s="104"/>
      <c r="AL120" s="105"/>
      <c r="AM120" s="104"/>
      <c r="AN120" s="105"/>
      <c r="AO120" s="106"/>
      <c r="AP120" s="105"/>
      <c r="AQ120" s="104"/>
      <c r="AR120" s="105"/>
      <c r="AS120" s="104"/>
      <c r="AT120" s="105"/>
      <c r="AU120" s="106"/>
      <c r="AV120" s="163"/>
      <c r="AW120" s="164"/>
      <c r="AX120" s="165"/>
      <c r="AY120" s="41"/>
      <c r="AZ120" s="103"/>
      <c r="BA120" s="104"/>
      <c r="BB120" s="105"/>
      <c r="BC120" s="104"/>
      <c r="BD120" s="105"/>
      <c r="BE120" s="106"/>
      <c r="BF120" s="105"/>
      <c r="BG120" s="104"/>
      <c r="BH120" s="105"/>
      <c r="BI120" s="104"/>
      <c r="BJ120" s="105"/>
      <c r="BK120" s="106"/>
      <c r="BL120" s="163"/>
      <c r="BM120" s="164"/>
      <c r="BN120" s="165"/>
      <c r="BO120" s="41"/>
      <c r="BP120" s="103"/>
      <c r="BQ120" s="104"/>
      <c r="BR120" s="105"/>
      <c r="BS120" s="104"/>
      <c r="BT120" s="105"/>
      <c r="BU120" s="106"/>
      <c r="BV120" s="105"/>
      <c r="BW120" s="104"/>
      <c r="BX120" s="105"/>
      <c r="BY120" s="104"/>
      <c r="BZ120" s="105"/>
      <c r="CA120" s="106"/>
      <c r="CB120" s="163"/>
      <c r="CC120" s="164"/>
      <c r="CD120" s="165"/>
      <c r="CE120" s="41"/>
      <c r="CF120" s="103"/>
      <c r="CG120" s="104"/>
      <c r="CH120" s="105"/>
      <c r="CI120" s="104"/>
      <c r="CJ120" s="105"/>
      <c r="CK120" s="106"/>
      <c r="CL120" s="105"/>
      <c r="CM120" s="104"/>
      <c r="CN120" s="105"/>
      <c r="CO120" s="104"/>
      <c r="CP120" s="105"/>
      <c r="CQ120" s="106"/>
      <c r="CR120" s="163"/>
      <c r="CS120" s="164"/>
      <c r="CT120" s="165"/>
      <c r="CU120" s="41"/>
      <c r="CV120" s="107" t="e">
        <f>+CV95/CV16</f>
        <v>#DIV/0!</v>
      </c>
      <c r="CW120" s="105"/>
      <c r="CX120" s="105" t="e">
        <f>+CX95/CX16</f>
        <v>#DIV/0!</v>
      </c>
      <c r="CY120" s="105"/>
      <c r="CZ120" s="105" t="e">
        <f>+CZ95/CZ16</f>
        <v>#DIV/0!</v>
      </c>
      <c r="DA120" s="106"/>
      <c r="DB120" s="108" t="e">
        <f>+DB95/DB16</f>
        <v>#DIV/0!</v>
      </c>
      <c r="DC120" s="104"/>
      <c r="DD120" s="104" t="e">
        <f>+DD95/DD16</f>
        <v>#DIV/0!</v>
      </c>
      <c r="DE120" s="104"/>
      <c r="DF120" s="104" t="e">
        <f>+DF95/DF16</f>
        <v>#DIV/0!</v>
      </c>
      <c r="DG120" s="106"/>
      <c r="DH120" s="181"/>
      <c r="DI120" s="189" t="s">
        <v>94</v>
      </c>
      <c r="DJ120" s="213" t="e">
        <f>+DJ95/DJ16</f>
        <v>#DIV/0!</v>
      </c>
      <c r="DK120" s="201" t="e">
        <f>+DK95/DK16</f>
        <v>#DIV/0!</v>
      </c>
      <c r="DL120" s="214" t="e">
        <f>+DL95/DL16</f>
        <v>#DIV/0!</v>
      </c>
      <c r="DM120"/>
    </row>
    <row r="121" spans="1:117" s="60" customFormat="1" ht="5.25" customHeight="1" x14ac:dyDescent="0.3">
      <c r="A121" s="49"/>
      <c r="B121" s="49"/>
      <c r="C121" s="42"/>
      <c r="D121" s="43"/>
      <c r="E121" s="44"/>
      <c r="F121" s="44"/>
      <c r="G121" s="44"/>
      <c r="H121" s="44"/>
      <c r="I121" s="45"/>
      <c r="J121" s="44"/>
      <c r="K121" s="44"/>
      <c r="L121" s="44"/>
      <c r="M121" s="44"/>
      <c r="N121" s="44"/>
      <c r="O121" s="45"/>
      <c r="P121" s="137"/>
      <c r="Q121" s="138"/>
      <c r="R121" s="139"/>
      <c r="S121" s="39"/>
      <c r="T121" s="43"/>
      <c r="U121" s="44"/>
      <c r="V121" s="44"/>
      <c r="W121" s="44"/>
      <c r="X121" s="44"/>
      <c r="Y121" s="45"/>
      <c r="Z121" s="44"/>
      <c r="AA121" s="44"/>
      <c r="AB121" s="44"/>
      <c r="AC121" s="44"/>
      <c r="AD121" s="44"/>
      <c r="AE121" s="45"/>
      <c r="AF121" s="137"/>
      <c r="AG121" s="138"/>
      <c r="AH121" s="139"/>
      <c r="AI121" s="41"/>
      <c r="AJ121" s="43"/>
      <c r="AK121" s="44"/>
      <c r="AL121" s="44"/>
      <c r="AM121" s="44"/>
      <c r="AN121" s="44"/>
      <c r="AO121" s="45"/>
      <c r="AP121" s="44"/>
      <c r="AQ121" s="44"/>
      <c r="AR121" s="44"/>
      <c r="AS121" s="44"/>
      <c r="AT121" s="44"/>
      <c r="AU121" s="45"/>
      <c r="AV121" s="137"/>
      <c r="AW121" s="138"/>
      <c r="AX121" s="139"/>
      <c r="AY121" s="41"/>
      <c r="AZ121" s="43"/>
      <c r="BA121" s="44"/>
      <c r="BB121" s="44"/>
      <c r="BC121" s="44"/>
      <c r="BD121" s="44"/>
      <c r="BE121" s="45"/>
      <c r="BF121" s="44"/>
      <c r="BG121" s="44"/>
      <c r="BH121" s="44"/>
      <c r="BI121" s="44"/>
      <c r="BJ121" s="44"/>
      <c r="BK121" s="45"/>
      <c r="BL121" s="137"/>
      <c r="BM121" s="138"/>
      <c r="BN121" s="139"/>
      <c r="BO121" s="41"/>
      <c r="BP121" s="43"/>
      <c r="BQ121" s="44"/>
      <c r="BR121" s="44"/>
      <c r="BS121" s="44"/>
      <c r="BT121" s="44"/>
      <c r="BU121" s="45"/>
      <c r="BV121" s="44"/>
      <c r="BW121" s="44"/>
      <c r="BX121" s="44"/>
      <c r="BY121" s="44"/>
      <c r="BZ121" s="44"/>
      <c r="CA121" s="45"/>
      <c r="CB121" s="137"/>
      <c r="CC121" s="138"/>
      <c r="CD121" s="139"/>
      <c r="CE121" s="41"/>
      <c r="CF121" s="43"/>
      <c r="CG121" s="44"/>
      <c r="CH121" s="44"/>
      <c r="CI121" s="44"/>
      <c r="CJ121" s="44"/>
      <c r="CK121" s="45"/>
      <c r="CL121" s="44"/>
      <c r="CM121" s="44"/>
      <c r="CN121" s="44"/>
      <c r="CO121" s="44"/>
      <c r="CP121" s="44"/>
      <c r="CQ121" s="45"/>
      <c r="CR121" s="137"/>
      <c r="CS121" s="138"/>
      <c r="CT121" s="139"/>
      <c r="CU121" s="41"/>
      <c r="CV121" s="46"/>
      <c r="CW121" s="44"/>
      <c r="CX121" s="44"/>
      <c r="CY121" s="44"/>
      <c r="CZ121" s="44"/>
      <c r="DA121" s="45"/>
      <c r="DB121" s="46"/>
      <c r="DC121" s="44"/>
      <c r="DD121" s="44"/>
      <c r="DE121" s="44"/>
      <c r="DF121" s="44"/>
      <c r="DG121" s="45"/>
      <c r="DH121" s="173"/>
      <c r="DI121" s="188"/>
      <c r="DJ121" s="213"/>
      <c r="DK121" s="201"/>
      <c r="DL121" s="214"/>
      <c r="DM121"/>
    </row>
    <row r="122" spans="1:117" s="60" customFormat="1" ht="15.6" x14ac:dyDescent="0.3">
      <c r="A122" s="49"/>
      <c r="B122" s="59" t="s">
        <v>99</v>
      </c>
      <c r="C122" s="42"/>
      <c r="D122" s="103"/>
      <c r="E122" s="44"/>
      <c r="F122" s="105"/>
      <c r="G122" s="44"/>
      <c r="H122" s="105"/>
      <c r="I122" s="45"/>
      <c r="J122" s="105"/>
      <c r="K122" s="44"/>
      <c r="L122" s="105"/>
      <c r="M122" s="44"/>
      <c r="N122" s="105"/>
      <c r="O122" s="45"/>
      <c r="P122" s="163"/>
      <c r="Q122" s="164"/>
      <c r="R122" s="165"/>
      <c r="S122" s="39"/>
      <c r="T122" s="103"/>
      <c r="U122" s="44"/>
      <c r="V122" s="105"/>
      <c r="W122" s="44"/>
      <c r="X122" s="105"/>
      <c r="Y122" s="45"/>
      <c r="Z122" s="105"/>
      <c r="AA122" s="44"/>
      <c r="AB122" s="105"/>
      <c r="AC122" s="44"/>
      <c r="AD122" s="105"/>
      <c r="AE122" s="45"/>
      <c r="AF122" s="163"/>
      <c r="AG122" s="164"/>
      <c r="AH122" s="165"/>
      <c r="AI122" s="41"/>
      <c r="AJ122" s="103"/>
      <c r="AK122" s="44"/>
      <c r="AL122" s="105"/>
      <c r="AM122" s="44"/>
      <c r="AN122" s="105"/>
      <c r="AO122" s="45"/>
      <c r="AP122" s="105"/>
      <c r="AQ122" s="44"/>
      <c r="AR122" s="105"/>
      <c r="AS122" s="44"/>
      <c r="AT122" s="105"/>
      <c r="AU122" s="45"/>
      <c r="AV122" s="163"/>
      <c r="AW122" s="164"/>
      <c r="AX122" s="165"/>
      <c r="AY122" s="41"/>
      <c r="AZ122" s="103"/>
      <c r="BA122" s="44"/>
      <c r="BB122" s="105"/>
      <c r="BC122" s="44"/>
      <c r="BD122" s="105"/>
      <c r="BE122" s="45"/>
      <c r="BF122" s="105"/>
      <c r="BG122" s="44"/>
      <c r="BH122" s="105"/>
      <c r="BI122" s="44"/>
      <c r="BJ122" s="105"/>
      <c r="BK122" s="45"/>
      <c r="BL122" s="163"/>
      <c r="BM122" s="164"/>
      <c r="BN122" s="165"/>
      <c r="BO122" s="41"/>
      <c r="BP122" s="103"/>
      <c r="BQ122" s="44"/>
      <c r="BR122" s="105"/>
      <c r="BS122" s="44"/>
      <c r="BT122" s="105"/>
      <c r="BU122" s="45"/>
      <c r="BV122" s="105"/>
      <c r="BW122" s="44"/>
      <c r="BX122" s="105"/>
      <c r="BY122" s="44"/>
      <c r="BZ122" s="105"/>
      <c r="CA122" s="45"/>
      <c r="CB122" s="163"/>
      <c r="CC122" s="164"/>
      <c r="CD122" s="165"/>
      <c r="CE122" s="41"/>
      <c r="CF122" s="103"/>
      <c r="CG122" s="44"/>
      <c r="CH122" s="105"/>
      <c r="CI122" s="44"/>
      <c r="CJ122" s="105"/>
      <c r="CK122" s="45"/>
      <c r="CL122" s="105"/>
      <c r="CM122" s="44"/>
      <c r="CN122" s="105"/>
      <c r="CO122" s="44"/>
      <c r="CP122" s="105"/>
      <c r="CQ122" s="45"/>
      <c r="CR122" s="163"/>
      <c r="CS122" s="164"/>
      <c r="CT122" s="165"/>
      <c r="CU122" s="41"/>
      <c r="CV122" s="107" t="e">
        <f>+CV73/CV16</f>
        <v>#DIV/0!</v>
      </c>
      <c r="CW122" s="105"/>
      <c r="CX122" s="105" t="e">
        <f>+CX73/CX16</f>
        <v>#DIV/0!</v>
      </c>
      <c r="CY122" s="105"/>
      <c r="CZ122" s="105" t="e">
        <f>+CZ73/CZ16</f>
        <v>#DIV/0!</v>
      </c>
      <c r="DA122" s="94"/>
      <c r="DB122" s="108" t="e">
        <f>+DB73/DB16</f>
        <v>#DIV/0!</v>
      </c>
      <c r="DC122" s="104"/>
      <c r="DD122" s="104" t="e">
        <f>+DD73/DD16</f>
        <v>#DIV/0!</v>
      </c>
      <c r="DE122" s="104"/>
      <c r="DF122" s="104" t="e">
        <f>+DF73/DF16</f>
        <v>#DIV/0!</v>
      </c>
      <c r="DG122" s="94"/>
      <c r="DH122" s="179"/>
      <c r="DI122" s="189" t="s">
        <v>99</v>
      </c>
      <c r="DJ122" s="213" t="e">
        <f>+DJ73/DJ16</f>
        <v>#DIV/0!</v>
      </c>
      <c r="DK122" s="201" t="e">
        <f>+DK73/DK16</f>
        <v>#DIV/0!</v>
      </c>
      <c r="DL122" s="214" t="e">
        <f>+DL73/DL16</f>
        <v>#DIV/0!</v>
      </c>
      <c r="DM122"/>
    </row>
    <row r="123" spans="1:117" s="60" customFormat="1" ht="16.2" thickBot="1" x14ac:dyDescent="0.35">
      <c r="A123" s="49"/>
      <c r="B123" s="49"/>
      <c r="C123" s="42"/>
      <c r="D123" s="110"/>
      <c r="E123" s="111"/>
      <c r="F123" s="111"/>
      <c r="G123" s="111"/>
      <c r="H123" s="111"/>
      <c r="I123" s="112"/>
      <c r="J123" s="113"/>
      <c r="K123" s="111"/>
      <c r="L123" s="111"/>
      <c r="M123" s="111"/>
      <c r="N123" s="111"/>
      <c r="O123" s="112"/>
      <c r="P123" s="166"/>
      <c r="Q123" s="167"/>
      <c r="R123" s="168"/>
      <c r="S123" s="39"/>
      <c r="T123" s="110"/>
      <c r="U123" s="111"/>
      <c r="V123" s="111"/>
      <c r="W123" s="111"/>
      <c r="X123" s="111"/>
      <c r="Y123" s="112"/>
      <c r="Z123" s="113"/>
      <c r="AA123" s="111"/>
      <c r="AB123" s="111"/>
      <c r="AC123" s="111"/>
      <c r="AD123" s="111"/>
      <c r="AE123" s="112"/>
      <c r="AF123" s="166"/>
      <c r="AG123" s="167"/>
      <c r="AH123" s="168"/>
      <c r="AI123" s="41"/>
      <c r="AJ123" s="110"/>
      <c r="AK123" s="111"/>
      <c r="AL123" s="111"/>
      <c r="AM123" s="111"/>
      <c r="AN123" s="111"/>
      <c r="AO123" s="112"/>
      <c r="AP123" s="113"/>
      <c r="AQ123" s="111"/>
      <c r="AR123" s="111"/>
      <c r="AS123" s="111"/>
      <c r="AT123" s="111"/>
      <c r="AU123" s="112"/>
      <c r="AV123" s="166"/>
      <c r="AW123" s="167"/>
      <c r="AX123" s="168"/>
      <c r="AY123" s="41"/>
      <c r="AZ123" s="110"/>
      <c r="BA123" s="111"/>
      <c r="BB123" s="111"/>
      <c r="BC123" s="111"/>
      <c r="BD123" s="111"/>
      <c r="BE123" s="112"/>
      <c r="BF123" s="113"/>
      <c r="BG123" s="111"/>
      <c r="BH123" s="111"/>
      <c r="BI123" s="111"/>
      <c r="BJ123" s="111"/>
      <c r="BK123" s="112"/>
      <c r="BL123" s="166"/>
      <c r="BM123" s="167"/>
      <c r="BN123" s="168"/>
      <c r="BO123" s="41"/>
      <c r="BP123" s="110"/>
      <c r="BQ123" s="111"/>
      <c r="BR123" s="111"/>
      <c r="BS123" s="111"/>
      <c r="BT123" s="111"/>
      <c r="BU123" s="112"/>
      <c r="BV123" s="113"/>
      <c r="BW123" s="111"/>
      <c r="BX123" s="111"/>
      <c r="BY123" s="111"/>
      <c r="BZ123" s="111"/>
      <c r="CA123" s="112"/>
      <c r="CB123" s="166"/>
      <c r="CC123" s="167"/>
      <c r="CD123" s="168"/>
      <c r="CE123" s="41"/>
      <c r="CF123" s="110"/>
      <c r="CG123" s="111"/>
      <c r="CH123" s="111"/>
      <c r="CI123" s="111"/>
      <c r="CJ123" s="111"/>
      <c r="CK123" s="112"/>
      <c r="CL123" s="113"/>
      <c r="CM123" s="111"/>
      <c r="CN123" s="111"/>
      <c r="CO123" s="111"/>
      <c r="CP123" s="111"/>
      <c r="CQ123" s="112"/>
      <c r="CR123" s="166"/>
      <c r="CS123" s="167"/>
      <c r="CT123" s="168"/>
      <c r="CU123" s="41"/>
      <c r="CV123" s="114"/>
      <c r="CW123" s="115"/>
      <c r="CX123" s="115"/>
      <c r="CY123" s="115"/>
      <c r="CZ123" s="115"/>
      <c r="DA123" s="116"/>
      <c r="DB123" s="114"/>
      <c r="DC123" s="115"/>
      <c r="DD123" s="115"/>
      <c r="DE123" s="115"/>
      <c r="DF123" s="115"/>
      <c r="DG123" s="116"/>
      <c r="DH123" s="173"/>
      <c r="DI123" s="193"/>
      <c r="DJ123" s="114"/>
      <c r="DK123" s="115"/>
      <c r="DL123" s="116"/>
      <c r="DM123"/>
    </row>
    <row r="124" spans="1:117" ht="14.4" thickTop="1" thickBot="1" x14ac:dyDescent="0.3">
      <c r="AI124" s="20"/>
      <c r="DI124" s="194" t="s">
        <v>95</v>
      </c>
      <c r="DJ124" s="198"/>
      <c r="DK124" s="198"/>
      <c r="DL124" s="312"/>
    </row>
    <row r="125" spans="1:117" ht="13.8" thickBot="1" x14ac:dyDescent="0.3">
      <c r="AI125" s="20"/>
      <c r="DI125" s="307"/>
      <c r="DJ125" s="308">
        <f>+DJ102</f>
        <v>0</v>
      </c>
      <c r="DK125" s="311">
        <f>+DK102</f>
        <v>0</v>
      </c>
      <c r="DL125" s="314">
        <f>+DL102</f>
        <v>0</v>
      </c>
    </row>
    <row r="126" spans="1:117" ht="15.75" customHeight="1" x14ac:dyDescent="0.3">
      <c r="DI126" s="187" t="s">
        <v>125</v>
      </c>
      <c r="DJ126" s="301">
        <f>+H114</f>
        <v>0</v>
      </c>
      <c r="DK126" s="301">
        <f>+N114</f>
        <v>0</v>
      </c>
      <c r="DL126" s="313">
        <f>+DJ126+DK126</f>
        <v>0</v>
      </c>
    </row>
    <row r="127" spans="1:117" ht="15.75" customHeight="1" x14ac:dyDescent="0.4"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J127" s="8"/>
      <c r="DI127" s="187" t="s">
        <v>131</v>
      </c>
      <c r="DJ127" s="301">
        <f>+X114</f>
        <v>0</v>
      </c>
      <c r="DK127" s="301">
        <f>+AD114</f>
        <v>0</v>
      </c>
      <c r="DL127" s="302">
        <f t="shared" ref="DL127:DL131" si="87">+DJ127+DK127</f>
        <v>0</v>
      </c>
    </row>
    <row r="128" spans="1:117" ht="15.75" customHeight="1" x14ac:dyDescent="0.3">
      <c r="DI128" s="187" t="s">
        <v>164</v>
      </c>
      <c r="DJ128" s="301">
        <f>+AN114</f>
        <v>0</v>
      </c>
      <c r="DK128" s="301">
        <f>+AT114</f>
        <v>0</v>
      </c>
      <c r="DL128" s="302">
        <f t="shared" si="87"/>
        <v>0</v>
      </c>
    </row>
    <row r="129" spans="21:116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87" t="s">
        <v>165</v>
      </c>
      <c r="DJ129" s="301">
        <f>+BD114</f>
        <v>0</v>
      </c>
      <c r="DK129" s="301">
        <f>+BJ114</f>
        <v>0</v>
      </c>
      <c r="DL129" s="302">
        <f t="shared" si="87"/>
        <v>0</v>
      </c>
    </row>
    <row r="130" spans="21:116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87" t="s">
        <v>167</v>
      </c>
      <c r="DJ130" s="301">
        <f>+BT114</f>
        <v>0</v>
      </c>
      <c r="DK130" s="301">
        <f>+BZ114</f>
        <v>0</v>
      </c>
      <c r="DL130" s="302">
        <f t="shared" si="87"/>
        <v>0</v>
      </c>
    </row>
    <row r="131" spans="21:116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87" t="s">
        <v>166</v>
      </c>
      <c r="DJ131" s="301">
        <f>+CJ114</f>
        <v>0</v>
      </c>
      <c r="DK131" s="301">
        <f>+CP114</f>
        <v>0</v>
      </c>
      <c r="DL131" s="302">
        <f t="shared" si="87"/>
        <v>0</v>
      </c>
    </row>
    <row r="132" spans="21:116" x14ac:dyDescent="0.25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95" t="s">
        <v>97</v>
      </c>
      <c r="DJ132" s="200"/>
      <c r="DK132" s="200"/>
      <c r="DL132" s="215"/>
    </row>
    <row r="133" spans="21:116" x14ac:dyDescent="0.25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307"/>
      <c r="DJ133" s="309" t="e">
        <f>+DJ125/DJ16</f>
        <v>#DIV/0!</v>
      </c>
      <c r="DK133" s="309" t="e">
        <f>+DK125/DK16</f>
        <v>#DIV/0!</v>
      </c>
      <c r="DL133" s="310" t="e">
        <f>+DL125/DL16</f>
        <v>#DIV/0!</v>
      </c>
    </row>
    <row r="134" spans="21:116" ht="16.5" customHeight="1" x14ac:dyDescent="0.3">
      <c r="DI134" s="187" t="s">
        <v>125</v>
      </c>
      <c r="DJ134" s="303">
        <f>+H116</f>
        <v>0</v>
      </c>
      <c r="DK134" s="303">
        <f>+N116</f>
        <v>0</v>
      </c>
      <c r="DL134" s="304">
        <f>+R116</f>
        <v>0</v>
      </c>
    </row>
    <row r="135" spans="21:116" ht="16.5" customHeight="1" x14ac:dyDescent="0.3">
      <c r="DI135" s="187" t="s">
        <v>131</v>
      </c>
      <c r="DJ135" s="303">
        <f>+X116</f>
        <v>0</v>
      </c>
      <c r="DK135" s="303">
        <f>+AD116</f>
        <v>0</v>
      </c>
      <c r="DL135" s="304">
        <f>+AH116</f>
        <v>0</v>
      </c>
    </row>
    <row r="136" spans="21:116" ht="16.5" customHeight="1" x14ac:dyDescent="0.3">
      <c r="DI136" s="187" t="s">
        <v>164</v>
      </c>
      <c r="DJ136" s="303">
        <f>+AN116</f>
        <v>0</v>
      </c>
      <c r="DK136" s="303">
        <f>+AT116</f>
        <v>0</v>
      </c>
      <c r="DL136" s="304">
        <f>+AX116</f>
        <v>0</v>
      </c>
    </row>
    <row r="137" spans="21:116" ht="16.5" customHeight="1" x14ac:dyDescent="0.3">
      <c r="DI137" s="187" t="s">
        <v>165</v>
      </c>
      <c r="DJ137" s="303">
        <f>+BD116</f>
        <v>0</v>
      </c>
      <c r="DK137" s="303">
        <f>+BJ116</f>
        <v>0</v>
      </c>
      <c r="DL137" s="304">
        <f>+BN116</f>
        <v>0</v>
      </c>
    </row>
    <row r="138" spans="21:116" ht="16.5" customHeight="1" x14ac:dyDescent="0.3">
      <c r="DI138" s="187" t="s">
        <v>167</v>
      </c>
      <c r="DJ138" s="303">
        <f>+BT116</f>
        <v>0</v>
      </c>
      <c r="DK138" s="303">
        <f>+BZ116</f>
        <v>0</v>
      </c>
      <c r="DL138" s="304">
        <f>+CD116</f>
        <v>0</v>
      </c>
    </row>
    <row r="139" spans="21:116" ht="16.5" customHeight="1" x14ac:dyDescent="0.3">
      <c r="DI139" s="187" t="s">
        <v>166</v>
      </c>
      <c r="DJ139" s="303">
        <f>+CJ116</f>
        <v>0</v>
      </c>
      <c r="DK139" s="303">
        <f>+CP116</f>
        <v>0</v>
      </c>
      <c r="DL139" s="304">
        <f>+CT116</f>
        <v>0</v>
      </c>
    </row>
    <row r="140" spans="21:116" x14ac:dyDescent="0.25">
      <c r="DI140" s="195" t="s">
        <v>168</v>
      </c>
      <c r="DJ140" s="200"/>
      <c r="DK140" s="200"/>
      <c r="DL140" s="215"/>
    </row>
    <row r="141" spans="21:116" x14ac:dyDescent="0.25">
      <c r="DI141" s="307"/>
      <c r="DJ141" s="309" t="e">
        <f>+DJ63/DJ16</f>
        <v>#DIV/0!</v>
      </c>
      <c r="DK141" s="309" t="e">
        <f t="shared" ref="DK141:DL141" si="88">+DK63/DK16</f>
        <v>#DIV/0!</v>
      </c>
      <c r="DL141" s="310" t="e">
        <f t="shared" si="88"/>
        <v>#DIV/0!</v>
      </c>
    </row>
    <row r="142" spans="21:116" ht="15" customHeight="1" x14ac:dyDescent="0.3">
      <c r="DI142" s="187" t="s">
        <v>125</v>
      </c>
      <c r="DJ142" s="228">
        <f>+H118</f>
        <v>0</v>
      </c>
      <c r="DK142" s="228">
        <f>+N118</f>
        <v>0</v>
      </c>
      <c r="DL142" s="229">
        <f>+R118</f>
        <v>0</v>
      </c>
    </row>
    <row r="143" spans="21:116" ht="15" customHeight="1" x14ac:dyDescent="0.3">
      <c r="DI143" s="187" t="s">
        <v>131</v>
      </c>
      <c r="DJ143" s="228">
        <f>+X118</f>
        <v>0</v>
      </c>
      <c r="DK143" s="228">
        <f>+AD118</f>
        <v>0</v>
      </c>
      <c r="DL143" s="229">
        <f>+AH118</f>
        <v>0</v>
      </c>
    </row>
    <row r="144" spans="21:116" ht="15" customHeight="1" x14ac:dyDescent="0.3">
      <c r="DI144" s="187" t="s">
        <v>164</v>
      </c>
      <c r="DJ144" s="228">
        <f>+AN118</f>
        <v>0</v>
      </c>
      <c r="DK144" s="228">
        <f>+AT118</f>
        <v>0</v>
      </c>
      <c r="DL144" s="229">
        <f>+AX118</f>
        <v>0</v>
      </c>
    </row>
    <row r="145" spans="113:116" ht="15" customHeight="1" x14ac:dyDescent="0.3">
      <c r="DI145" s="187" t="s">
        <v>165</v>
      </c>
      <c r="DJ145" s="228">
        <f>+BD118</f>
        <v>0</v>
      </c>
      <c r="DK145" s="228">
        <f>+BJ118</f>
        <v>0</v>
      </c>
      <c r="DL145" s="229">
        <f>+BN118</f>
        <v>0</v>
      </c>
    </row>
    <row r="146" spans="113:116" ht="15" customHeight="1" x14ac:dyDescent="0.3">
      <c r="DI146" s="187" t="s">
        <v>167</v>
      </c>
      <c r="DJ146" s="228">
        <f>+BT118</f>
        <v>0</v>
      </c>
      <c r="DK146" s="228">
        <f>+BZ118</f>
        <v>0</v>
      </c>
      <c r="DL146" s="229">
        <f>+CD118</f>
        <v>0</v>
      </c>
    </row>
    <row r="147" spans="113:116" ht="15" customHeight="1" x14ac:dyDescent="0.3">
      <c r="DI147" s="187" t="s">
        <v>166</v>
      </c>
      <c r="DJ147" s="228">
        <f>+CJ118</f>
        <v>0</v>
      </c>
      <c r="DK147" s="228">
        <f>+CP118</f>
        <v>0</v>
      </c>
      <c r="DL147" s="229">
        <f>+CT118</f>
        <v>0</v>
      </c>
    </row>
    <row r="148" spans="113:116" x14ac:dyDescent="0.25">
      <c r="DI148" s="195" t="s">
        <v>94</v>
      </c>
      <c r="DJ148" s="200"/>
      <c r="DK148" s="200"/>
      <c r="DL148" s="215"/>
    </row>
    <row r="149" spans="113:116" ht="15" customHeight="1" x14ac:dyDescent="0.25">
      <c r="DI149" s="307"/>
      <c r="DJ149" s="309" t="e">
        <f>+DJ95/DJ16</f>
        <v>#DIV/0!</v>
      </c>
      <c r="DK149" s="309" t="e">
        <f t="shared" ref="DK149:DL149" si="89">+DK95/DK16</f>
        <v>#DIV/0!</v>
      </c>
      <c r="DL149" s="310" t="e">
        <f t="shared" si="89"/>
        <v>#DIV/0!</v>
      </c>
    </row>
    <row r="150" spans="113:116" ht="15.75" customHeight="1" x14ac:dyDescent="0.3">
      <c r="DI150" s="187" t="s">
        <v>125</v>
      </c>
      <c r="DJ150" s="209">
        <f>+H120</f>
        <v>0</v>
      </c>
      <c r="DK150" s="209">
        <f>+N120</f>
        <v>0</v>
      </c>
      <c r="DL150" s="210">
        <f>+R120</f>
        <v>0</v>
      </c>
    </row>
    <row r="151" spans="113:116" ht="15.75" customHeight="1" x14ac:dyDescent="0.3">
      <c r="DI151" s="187" t="s">
        <v>131</v>
      </c>
      <c r="DJ151" s="209">
        <f>+X120</f>
        <v>0</v>
      </c>
      <c r="DK151" s="209">
        <f>+AD120</f>
        <v>0</v>
      </c>
      <c r="DL151" s="210">
        <f>+AH120</f>
        <v>0</v>
      </c>
    </row>
    <row r="152" spans="113:116" ht="15.75" customHeight="1" x14ac:dyDescent="0.3">
      <c r="DI152" s="187" t="s">
        <v>164</v>
      </c>
      <c r="DJ152" s="209">
        <f>+AN120</f>
        <v>0</v>
      </c>
      <c r="DK152" s="209">
        <f>+AT120</f>
        <v>0</v>
      </c>
      <c r="DL152" s="210">
        <f>+AX120</f>
        <v>0</v>
      </c>
    </row>
    <row r="153" spans="113:116" ht="15.75" customHeight="1" x14ac:dyDescent="0.3">
      <c r="DI153" s="187" t="s">
        <v>165</v>
      </c>
      <c r="DJ153" s="209">
        <f>+BD120</f>
        <v>0</v>
      </c>
      <c r="DK153" s="209">
        <f>+BJ120</f>
        <v>0</v>
      </c>
      <c r="DL153" s="210">
        <f>+BN120</f>
        <v>0</v>
      </c>
    </row>
    <row r="154" spans="113:116" ht="15.75" customHeight="1" x14ac:dyDescent="0.3">
      <c r="DI154" s="187" t="s">
        <v>167</v>
      </c>
      <c r="DJ154" s="209">
        <f>+BT120</f>
        <v>0</v>
      </c>
      <c r="DK154" s="209">
        <f>+BZ120</f>
        <v>0</v>
      </c>
      <c r="DL154" s="210">
        <f>+CD120</f>
        <v>0</v>
      </c>
    </row>
    <row r="155" spans="113:116" ht="15.75" customHeight="1" x14ac:dyDescent="0.3">
      <c r="DI155" s="187" t="s">
        <v>166</v>
      </c>
      <c r="DJ155" s="209">
        <f>+CJ120</f>
        <v>0</v>
      </c>
      <c r="DK155" s="209">
        <f>+CP120</f>
        <v>0</v>
      </c>
      <c r="DL155" s="210">
        <f>+CT120</f>
        <v>0</v>
      </c>
    </row>
    <row r="156" spans="113:116" x14ac:dyDescent="0.25">
      <c r="DI156" s="195" t="s">
        <v>169</v>
      </c>
      <c r="DJ156" s="200"/>
      <c r="DK156" s="200"/>
      <c r="DL156" s="215"/>
    </row>
    <row r="157" spans="113:116" x14ac:dyDescent="0.25">
      <c r="DI157" s="307"/>
      <c r="DJ157" s="309" t="e">
        <f>+DJ73/DJ16</f>
        <v>#DIV/0!</v>
      </c>
      <c r="DK157" s="309" t="e">
        <f>+DK73/DK16</f>
        <v>#DIV/0!</v>
      </c>
      <c r="DL157" s="310" t="e">
        <f>+DL73/DL16</f>
        <v>#DIV/0!</v>
      </c>
    </row>
    <row r="158" spans="113:116" ht="15.75" customHeight="1" x14ac:dyDescent="0.3">
      <c r="DI158" s="187" t="s">
        <v>125</v>
      </c>
      <c r="DJ158" s="209">
        <f>+H122</f>
        <v>0</v>
      </c>
      <c r="DK158" s="209">
        <f>+N122</f>
        <v>0</v>
      </c>
      <c r="DL158" s="210">
        <f>+R122</f>
        <v>0</v>
      </c>
    </row>
    <row r="159" spans="113:116" ht="15.75" customHeight="1" x14ac:dyDescent="0.3">
      <c r="DI159" s="187" t="s">
        <v>131</v>
      </c>
      <c r="DJ159" s="209">
        <f>+X122</f>
        <v>0</v>
      </c>
      <c r="DK159" s="209">
        <f>+AD122</f>
        <v>0</v>
      </c>
      <c r="DL159" s="210">
        <f>+AH122</f>
        <v>0</v>
      </c>
    </row>
    <row r="160" spans="113:116" ht="15.75" customHeight="1" x14ac:dyDescent="0.3">
      <c r="DI160" s="187" t="s">
        <v>164</v>
      </c>
      <c r="DJ160" s="209">
        <f>+AN122</f>
        <v>0</v>
      </c>
      <c r="DK160" s="209">
        <f>+AT122</f>
        <v>0</v>
      </c>
      <c r="DL160" s="210">
        <f>+AX122</f>
        <v>0</v>
      </c>
    </row>
    <row r="161" spans="113:116" ht="15.75" customHeight="1" x14ac:dyDescent="0.3">
      <c r="DI161" s="187" t="s">
        <v>165</v>
      </c>
      <c r="DJ161" s="209">
        <f>+BD122</f>
        <v>0</v>
      </c>
      <c r="DK161" s="209">
        <f>+BJ122</f>
        <v>0</v>
      </c>
      <c r="DL161" s="210">
        <f>+BN122</f>
        <v>0</v>
      </c>
    </row>
    <row r="162" spans="113:116" ht="15.75" customHeight="1" x14ac:dyDescent="0.3">
      <c r="DI162" s="187" t="s">
        <v>167</v>
      </c>
      <c r="DJ162" s="209">
        <f>+BT122</f>
        <v>0</v>
      </c>
      <c r="DK162" s="209">
        <f>+BZ122</f>
        <v>0</v>
      </c>
      <c r="DL162" s="210">
        <f>+CD122</f>
        <v>0</v>
      </c>
    </row>
    <row r="163" spans="113:116" ht="15.75" customHeight="1" thickBot="1" x14ac:dyDescent="0.35">
      <c r="DI163" s="216" t="s">
        <v>166</v>
      </c>
      <c r="DJ163" s="217">
        <f>+CJ122</f>
        <v>0</v>
      </c>
      <c r="DK163" s="217">
        <f>+CP122</f>
        <v>0</v>
      </c>
      <c r="DL163" s="218">
        <f>+CT122</f>
        <v>0</v>
      </c>
    </row>
  </sheetData>
  <mergeCells count="28">
    <mergeCell ref="BV3:CA3"/>
    <mergeCell ref="CF3:CK3"/>
    <mergeCell ref="CL3:CQ3"/>
    <mergeCell ref="CR3:CT3"/>
    <mergeCell ref="CV3:DA3"/>
    <mergeCell ref="CB3:CD3"/>
    <mergeCell ref="CF2:CT2"/>
    <mergeCell ref="D2:R2"/>
    <mergeCell ref="T2:AH2"/>
    <mergeCell ref="AJ2:AX2"/>
    <mergeCell ref="AZ2:BN2"/>
    <mergeCell ref="BP2:CD2"/>
    <mergeCell ref="DI3:DL4"/>
    <mergeCell ref="C1:DA1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BL3:BN3"/>
    <mergeCell ref="BP3:BU3"/>
    <mergeCell ref="DB3:DG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All Plans YTD</vt:lpstr>
      <vt:lpstr>OCT-DEC 2021 </vt:lpstr>
      <vt:lpstr>JUL-SEP 2021</vt:lpstr>
      <vt:lpstr>OCT-DEC 2021</vt:lpstr>
      <vt:lpstr>JAN-MAR 2022</vt:lpstr>
      <vt:lpstr>APR-JUN 2022</vt:lpstr>
    </vt:vector>
  </TitlesOfParts>
  <Company>WellPoint, 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jseavey</dc:creator>
  <cp:lastModifiedBy>VITA Program</cp:lastModifiedBy>
  <cp:lastPrinted>2019-08-27T19:10:14Z</cp:lastPrinted>
  <dcterms:created xsi:type="dcterms:W3CDTF">2010-07-13T10:50:03Z</dcterms:created>
  <dcterms:modified xsi:type="dcterms:W3CDTF">2022-04-21T13:31:55Z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